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40" yWindow="15" windowWidth="14910" windowHeight="8280"/>
  </bookViews>
  <sheets>
    <sheet name="Yhteenveto" sheetId="3" r:id="rId1"/>
    <sheet name="1931-1993" sheetId="2" r:id="rId2"/>
    <sheet name="1994-2017" sheetId="1" r:id="rId3"/>
    <sheet name="Puolivälierät" sheetId="5" r:id="rId4"/>
    <sheet name="Välierät" sheetId="7" r:id="rId5"/>
    <sheet name="Pronssi" sheetId="6" r:id="rId6"/>
    <sheet name="Finaalit" sheetId="4" r:id="rId7"/>
    <sheet name="Tilastot" sheetId="9" r:id="rId8"/>
    <sheet name="Parhaat" sheetId="11" r:id="rId9"/>
    <sheet name="Maraton" sheetId="12" r:id="rId10"/>
  </sheets>
  <definedNames>
    <definedName name="_xlnm.Print_Area" localSheetId="2">'1994-2017'!$N$961:$W$1004</definedName>
  </definedNames>
  <calcPr calcId="145621"/>
</workbook>
</file>

<file path=xl/calcChain.xml><?xml version="1.0" encoding="utf-8"?>
<calcChain xmlns="http://schemas.openxmlformats.org/spreadsheetml/2006/main">
  <c r="AH34" i="12" l="1"/>
  <c r="AH33" i="12"/>
  <c r="AH32" i="12"/>
  <c r="AH31" i="12"/>
  <c r="AH30" i="12"/>
  <c r="AH29" i="12"/>
  <c r="AH28" i="12"/>
  <c r="AH27" i="12"/>
  <c r="AH26" i="12"/>
  <c r="AH25" i="12"/>
  <c r="AH24" i="12"/>
  <c r="AH23" i="12"/>
  <c r="AK22" i="12"/>
  <c r="AK21" i="12"/>
  <c r="AH21" i="12"/>
  <c r="AN20" i="12"/>
  <c r="AK20" i="12"/>
  <c r="AH20" i="12"/>
  <c r="AK19" i="12"/>
  <c r="AH19" i="12"/>
  <c r="AH18" i="12"/>
  <c r="AK17" i="12"/>
  <c r="AH17" i="12"/>
  <c r="AK16" i="12"/>
  <c r="AH16" i="12"/>
  <c r="AK15" i="12"/>
  <c r="AH15" i="12"/>
  <c r="AN14" i="12"/>
  <c r="AK14" i="12"/>
  <c r="AH14" i="12"/>
  <c r="AK13" i="12"/>
  <c r="AH13" i="12"/>
  <c r="AK12" i="12"/>
  <c r="AH12" i="12"/>
  <c r="AK11" i="12"/>
  <c r="AH11" i="12"/>
  <c r="AQ10" i="12"/>
  <c r="AK10" i="12"/>
  <c r="AH10" i="12"/>
  <c r="AK9" i="12"/>
  <c r="AH9" i="12"/>
  <c r="AK8" i="12"/>
  <c r="AH8" i="12"/>
  <c r="AK7" i="12"/>
  <c r="AH7" i="12"/>
  <c r="AK6" i="12"/>
  <c r="AH6" i="12"/>
  <c r="AQ5" i="12"/>
  <c r="AK5" i="12"/>
  <c r="AH5" i="12"/>
  <c r="AQ4" i="12"/>
  <c r="AK4" i="12"/>
  <c r="AH4" i="12"/>
  <c r="AB39" i="12"/>
  <c r="AB33" i="12"/>
  <c r="AC33" i="12"/>
  <c r="AB40" i="12"/>
  <c r="AC40" i="12"/>
  <c r="AB21" i="12"/>
  <c r="AC21" i="12"/>
  <c r="Q29" i="4" l="1"/>
  <c r="Q10" i="4"/>
  <c r="K227" i="4"/>
  <c r="K228" i="4" s="1"/>
  <c r="K219" i="4"/>
  <c r="K220" i="4" s="1"/>
  <c r="K211" i="4"/>
  <c r="K212" i="4" s="1"/>
  <c r="K203" i="4"/>
  <c r="K204" i="4" s="1"/>
  <c r="K194" i="4"/>
  <c r="K195" i="4" s="1"/>
  <c r="K187" i="4"/>
  <c r="K188" i="4" s="1"/>
  <c r="K178" i="4"/>
  <c r="K179" i="4" s="1"/>
  <c r="K170" i="4"/>
  <c r="K171" i="4" s="1"/>
  <c r="K163" i="4"/>
  <c r="K164" i="4" s="1"/>
  <c r="K156" i="4"/>
  <c r="K157" i="4" s="1"/>
  <c r="K149" i="4"/>
  <c r="K150" i="4" s="1"/>
  <c r="K142" i="4"/>
  <c r="K143" i="4" s="1"/>
  <c r="K133" i="4"/>
  <c r="K134" i="4" s="1"/>
  <c r="K125" i="4"/>
  <c r="K126" i="4" s="1"/>
  <c r="K119" i="4"/>
  <c r="K120" i="4" s="1"/>
  <c r="K112" i="4"/>
  <c r="K113" i="4" s="1"/>
  <c r="K103" i="4"/>
  <c r="K104" i="4" s="1"/>
  <c r="K96" i="4"/>
  <c r="K97" i="4" s="1"/>
  <c r="K88" i="4"/>
  <c r="K89" i="4" s="1"/>
  <c r="K80" i="4"/>
  <c r="K81" i="4" s="1"/>
  <c r="K71" i="4"/>
  <c r="K72" i="4" s="1"/>
  <c r="K63" i="4"/>
  <c r="K64" i="4" s="1"/>
  <c r="K54" i="4"/>
  <c r="K55" i="4" s="1"/>
  <c r="K47" i="4"/>
  <c r="K48" i="4" s="1"/>
  <c r="K41" i="4"/>
  <c r="K42" i="4" s="1"/>
  <c r="K35" i="4"/>
  <c r="K36" i="4" s="1"/>
  <c r="K29" i="4"/>
  <c r="K30" i="4" s="1"/>
  <c r="K23" i="4"/>
  <c r="K24" i="4" s="1"/>
  <c r="K17" i="4"/>
  <c r="K18" i="4" s="1"/>
  <c r="Q73" i="4"/>
  <c r="AE4706" i="1" l="1"/>
  <c r="AE4707" i="1"/>
  <c r="AE4708" i="1"/>
  <c r="AE4709" i="1"/>
  <c r="AE4710" i="1"/>
  <c r="AE4711" i="1"/>
  <c r="AE4712" i="1"/>
  <c r="AE4713" i="1"/>
  <c r="AE4714" i="1"/>
  <c r="AE4715" i="1"/>
  <c r="AE4716" i="1"/>
  <c r="AE4717" i="1"/>
  <c r="AE4718" i="1"/>
  <c r="AE4719" i="1"/>
  <c r="AE4720" i="1"/>
  <c r="AE4721" i="1"/>
  <c r="AE4722" i="1"/>
  <c r="AE4723" i="1"/>
  <c r="AE4724" i="1"/>
  <c r="AE4725" i="1"/>
  <c r="AE4726" i="1"/>
  <c r="AE4727" i="1"/>
  <c r="AE4728" i="1"/>
  <c r="AE4729" i="1"/>
  <c r="AE4730" i="1"/>
  <c r="AE4731" i="1"/>
  <c r="AE4732" i="1"/>
  <c r="AE4733" i="1"/>
  <c r="AE4734" i="1"/>
  <c r="AE4735" i="1"/>
  <c r="AE4736" i="1"/>
  <c r="AE4737" i="1"/>
  <c r="AE4738" i="1"/>
  <c r="AE4739" i="1"/>
  <c r="AE4740" i="1"/>
  <c r="AE4741" i="1"/>
  <c r="AE4742" i="1"/>
  <c r="AE4743" i="1"/>
  <c r="AE4744" i="1"/>
  <c r="AE4745" i="1"/>
  <c r="AE4746" i="1"/>
  <c r="AE4747" i="1"/>
  <c r="AE4748" i="1"/>
  <c r="AE4749" i="1"/>
  <c r="AE4750" i="1"/>
  <c r="AE4751" i="1"/>
  <c r="AE4752" i="1"/>
  <c r="AE4753" i="1"/>
  <c r="AE4754" i="1"/>
  <c r="AE4755" i="1"/>
  <c r="AE4756" i="1"/>
  <c r="AE4757" i="1"/>
  <c r="AE4758" i="1"/>
  <c r="AE4759" i="1"/>
  <c r="AE4760" i="1"/>
  <c r="AE4761" i="1"/>
  <c r="AE4762" i="1"/>
  <c r="AE4763" i="1"/>
  <c r="AE4764" i="1"/>
  <c r="AE4765" i="1"/>
  <c r="AE4766" i="1"/>
  <c r="AE4767" i="1"/>
  <c r="AE4768" i="1"/>
  <c r="AE4769" i="1"/>
  <c r="AE4770" i="1"/>
  <c r="AE4771" i="1"/>
  <c r="AE4772" i="1"/>
  <c r="AE4773" i="1"/>
  <c r="AE4774" i="1"/>
  <c r="AE4775" i="1"/>
  <c r="AE4776" i="1"/>
  <c r="AE4777" i="1"/>
  <c r="AE4778" i="1"/>
  <c r="AE4779" i="1"/>
  <c r="AE4780" i="1"/>
  <c r="AE4781" i="1"/>
  <c r="AE4782" i="1"/>
  <c r="AE4783" i="1"/>
  <c r="AE4784" i="1"/>
  <c r="AE4785" i="1"/>
  <c r="AE4786" i="1"/>
  <c r="AE4787" i="1"/>
  <c r="AE4788" i="1"/>
  <c r="AE4789" i="1"/>
  <c r="AE4790" i="1"/>
  <c r="AE4791" i="1"/>
  <c r="AE4792" i="1"/>
  <c r="AE4793" i="1"/>
  <c r="AE4794" i="1"/>
  <c r="AE4795" i="1"/>
  <c r="AE4796" i="1"/>
  <c r="AE4797" i="1"/>
  <c r="AE4798" i="1"/>
  <c r="AE4799" i="1"/>
  <c r="AE4800" i="1"/>
  <c r="AE4801" i="1"/>
  <c r="AE4802" i="1"/>
  <c r="AE4803" i="1"/>
  <c r="AE4804" i="1"/>
  <c r="AE4805" i="1"/>
  <c r="AE4806" i="1"/>
  <c r="AE4807" i="1"/>
  <c r="AE4808" i="1"/>
  <c r="AE4809" i="1"/>
  <c r="AE4810" i="1"/>
  <c r="AE4811" i="1"/>
  <c r="AE4812" i="1"/>
  <c r="AE4813" i="1"/>
  <c r="AE4814" i="1"/>
  <c r="AE4815" i="1"/>
  <c r="AE4816" i="1"/>
  <c r="AE4817" i="1"/>
  <c r="AE4818" i="1"/>
  <c r="AE4819" i="1"/>
  <c r="AE4820" i="1"/>
  <c r="AE4821" i="1"/>
  <c r="AE4822" i="1"/>
  <c r="AE4823" i="1"/>
  <c r="AE4824" i="1"/>
  <c r="AE4825" i="1"/>
  <c r="AE4826" i="1"/>
  <c r="AE4827" i="1"/>
  <c r="AE4828" i="1"/>
  <c r="AE4829" i="1"/>
  <c r="AE4830" i="1"/>
  <c r="AE4831" i="1"/>
  <c r="AE4832" i="1"/>
  <c r="AE4833" i="1"/>
  <c r="AE4834" i="1"/>
  <c r="AE4835" i="1"/>
  <c r="AE4836" i="1"/>
  <c r="AE4837" i="1"/>
  <c r="AE4838" i="1"/>
  <c r="AE4839" i="1"/>
  <c r="AE4840" i="1"/>
  <c r="AE4841" i="1"/>
  <c r="AE4842" i="1"/>
  <c r="AE4843" i="1"/>
  <c r="AE4844" i="1"/>
  <c r="AE4845" i="1"/>
  <c r="AE4846" i="1"/>
  <c r="AE4847" i="1"/>
  <c r="AE4848" i="1"/>
  <c r="T4849" i="1"/>
  <c r="V4849" i="1"/>
  <c r="X4849" i="1"/>
  <c r="Y4849" i="1"/>
  <c r="AA4849" i="1"/>
  <c r="P4850" i="1"/>
  <c r="V4850" i="1" s="1"/>
  <c r="AE4854" i="1"/>
  <c r="AE4855" i="1"/>
  <c r="AE4856" i="1"/>
  <c r="AE4857" i="1"/>
  <c r="AE4859" i="1"/>
  <c r="AE4860" i="1"/>
  <c r="AE4861" i="1"/>
  <c r="AE4863" i="1"/>
  <c r="AE4864" i="1"/>
  <c r="AE4865" i="1"/>
  <c r="AE4866" i="1"/>
  <c r="AE4868" i="1"/>
  <c r="AE4869" i="1"/>
  <c r="AE4870" i="1"/>
  <c r="AE4873" i="1"/>
  <c r="AE4874" i="1"/>
  <c r="AE4875" i="1"/>
  <c r="AE4876" i="1"/>
  <c r="AE4878" i="1"/>
  <c r="AE4879" i="1"/>
  <c r="AE4880" i="1"/>
  <c r="AE4881" i="1"/>
  <c r="AE4882" i="1"/>
  <c r="AE4885" i="1"/>
  <c r="AE4886" i="1"/>
  <c r="AE4889" i="1"/>
  <c r="AE4890" i="1"/>
  <c r="AE4891" i="1"/>
  <c r="AE4892" i="1"/>
  <c r="T4893" i="1"/>
  <c r="V4893" i="1"/>
  <c r="X4893" i="1"/>
  <c r="Y4893" i="1"/>
  <c r="AA4893" i="1"/>
  <c r="P4894" i="1"/>
  <c r="AA4894" i="1" l="1"/>
  <c r="X4894" i="1"/>
  <c r="AE4893" i="1"/>
  <c r="AE4894" i="1" s="1"/>
  <c r="AD4894" i="1" s="1"/>
  <c r="T4894" i="1"/>
  <c r="Y4894" i="1"/>
  <c r="V4894" i="1"/>
  <c r="AE4849" i="1"/>
  <c r="AE4850" i="1" s="1"/>
  <c r="AD4850" i="1" s="1"/>
  <c r="AA4850" i="1"/>
  <c r="X4850" i="1"/>
  <c r="T4850" i="1"/>
  <c r="Y4850" i="1"/>
  <c r="G162" i="3" l="1"/>
  <c r="E162" i="3"/>
  <c r="AE4665" i="1" l="1"/>
  <c r="AE4700" i="1"/>
  <c r="AE4699" i="1" l="1"/>
  <c r="AE4698" i="1"/>
  <c r="AE4697" i="1"/>
  <c r="AE4694" i="1"/>
  <c r="AE4693" i="1"/>
  <c r="N47" i="12" l="1"/>
  <c r="N64" i="12"/>
  <c r="K338" i="7"/>
  <c r="K337" i="7"/>
  <c r="K324" i="7"/>
  <c r="K323" i="7"/>
  <c r="K313" i="7"/>
  <c r="K312" i="7"/>
  <c r="K301" i="7"/>
  <c r="K300" i="7"/>
  <c r="K290" i="7"/>
  <c r="K289" i="7"/>
  <c r="K279" i="7"/>
  <c r="K278" i="7"/>
  <c r="K265" i="7"/>
  <c r="K264" i="7"/>
  <c r="K251" i="7"/>
  <c r="K250" i="7"/>
  <c r="K240" i="7"/>
  <c r="K239" i="7"/>
  <c r="K227" i="7"/>
  <c r="K226" i="7"/>
  <c r="K214" i="7"/>
  <c r="K213" i="7"/>
  <c r="K203" i="7"/>
  <c r="K202" i="7"/>
  <c r="K192" i="7"/>
  <c r="K191" i="7"/>
  <c r="K180" i="7"/>
  <c r="K179" i="7"/>
  <c r="K167" i="7"/>
  <c r="K166" i="7"/>
  <c r="K151" i="7"/>
  <c r="K150" i="7"/>
  <c r="K139" i="7"/>
  <c r="K138" i="7"/>
  <c r="K127" i="7"/>
  <c r="K126" i="7"/>
  <c r="K114" i="7"/>
  <c r="K113" i="7"/>
  <c r="K102" i="7"/>
  <c r="K101" i="7"/>
  <c r="K89" i="7"/>
  <c r="K88" i="7"/>
  <c r="K75" i="7"/>
  <c r="K62" i="7"/>
  <c r="K63" i="7" s="1"/>
  <c r="K49" i="7"/>
  <c r="K50" i="7" s="1"/>
  <c r="K38" i="7"/>
  <c r="K39" i="7" s="1"/>
  <c r="K29" i="7"/>
  <c r="K30" i="7" s="1"/>
  <c r="K19" i="7"/>
  <c r="K20" i="7" s="1"/>
  <c r="Q75" i="7"/>
  <c r="Q15" i="7"/>
  <c r="Q35" i="7"/>
  <c r="AE4684" i="1" l="1"/>
  <c r="AE4689" i="1"/>
  <c r="AE4690" i="1"/>
  <c r="AE4688" i="1" l="1"/>
  <c r="AE4683" i="1"/>
  <c r="AE4674" i="1" l="1"/>
  <c r="AE4682" i="1"/>
  <c r="AE4687" i="1"/>
  <c r="AE4686" i="1"/>
  <c r="AE4681" i="1"/>
  <c r="Q91" i="5" l="1"/>
  <c r="K433" i="5"/>
  <c r="K434" i="5" s="1"/>
  <c r="K412" i="5"/>
  <c r="K413" i="5" s="1"/>
  <c r="K393" i="5"/>
  <c r="K394" i="5" s="1"/>
  <c r="K372" i="5"/>
  <c r="K373" i="5" s="1"/>
  <c r="K352" i="5"/>
  <c r="K353" i="5" s="1"/>
  <c r="K332" i="5"/>
  <c r="K333" i="5" s="1"/>
  <c r="K311" i="5"/>
  <c r="K312" i="5" s="1"/>
  <c r="K291" i="5"/>
  <c r="K292" i="5" s="1"/>
  <c r="K271" i="5"/>
  <c r="K272" i="5" s="1"/>
  <c r="K252" i="5"/>
  <c r="K253" i="5" s="1"/>
  <c r="K228" i="5"/>
  <c r="K229" i="5" s="1"/>
  <c r="K208" i="5"/>
  <c r="K209" i="5" s="1"/>
  <c r="K187" i="5"/>
  <c r="K188" i="5" s="1"/>
  <c r="K165" i="5"/>
  <c r="K166" i="5" s="1"/>
  <c r="K146" i="5"/>
  <c r="K147" i="5" s="1"/>
  <c r="K124" i="5"/>
  <c r="K125" i="5" s="1"/>
  <c r="K101" i="5"/>
  <c r="K102" i="5" s="1"/>
  <c r="P33" i="5"/>
  <c r="O33" i="5"/>
  <c r="N33" i="5"/>
  <c r="Q30" i="5"/>
  <c r="Q31" i="5"/>
  <c r="Q32" i="5"/>
  <c r="Q36" i="5"/>
  <c r="Q37" i="5"/>
  <c r="Q38" i="5"/>
  <c r="Q39" i="5"/>
  <c r="Q40" i="5"/>
  <c r="Q41" i="5"/>
  <c r="Q42" i="5"/>
  <c r="Q43" i="5"/>
  <c r="Q44" i="5"/>
  <c r="Q45" i="5"/>
  <c r="Q46" i="5"/>
  <c r="Q47" i="5"/>
  <c r="Q48" i="5"/>
  <c r="Q49" i="5"/>
  <c r="Q50" i="5"/>
  <c r="Q51" i="5"/>
  <c r="Q52" i="5"/>
  <c r="Q53" i="5"/>
  <c r="Q54" i="5"/>
  <c r="Q55" i="5"/>
  <c r="Q56" i="5"/>
  <c r="Q57" i="5"/>
  <c r="Q58" i="5"/>
  <c r="Q59" i="5"/>
  <c r="Q60" i="5"/>
  <c r="Q61" i="5"/>
  <c r="Q62" i="5"/>
  <c r="Q63" i="5"/>
  <c r="Q64" i="5"/>
  <c r="Q65" i="5"/>
  <c r="N66" i="5"/>
  <c r="O66" i="5"/>
  <c r="P66" i="5"/>
  <c r="Q70" i="5"/>
  <c r="Q71" i="5"/>
  <c r="Q72" i="5"/>
  <c r="Q73" i="5"/>
  <c r="Q74" i="5"/>
  <c r="Q75" i="5"/>
  <c r="Q76" i="5"/>
  <c r="Q77" i="5"/>
  <c r="Q78" i="5"/>
  <c r="Q79" i="5"/>
  <c r="Q80" i="5"/>
  <c r="Q81" i="5"/>
  <c r="Q82" i="5"/>
  <c r="Q84" i="5"/>
  <c r="Q85" i="5"/>
  <c r="Q86" i="5"/>
  <c r="Q92" i="5"/>
  <c r="O93" i="5"/>
  <c r="P93" i="5"/>
  <c r="Q93" i="5" l="1"/>
  <c r="AE4678" i="1"/>
  <c r="AE4673" i="1"/>
  <c r="AE4669" i="1"/>
  <c r="AE4668" i="1"/>
  <c r="AE4664" i="1"/>
  <c r="AE4663" i="1" l="1"/>
  <c r="AE4672" i="1"/>
  <c r="AE4676" i="1"/>
  <c r="AE4671" i="1"/>
  <c r="AE4667" i="1"/>
  <c r="AE4677" i="1"/>
  <c r="AE4662" i="1"/>
  <c r="AE4701" i="1" s="1"/>
  <c r="AA4657" i="1" l="1"/>
  <c r="Y4657" i="1"/>
  <c r="V4657" i="1"/>
  <c r="T4657" i="1"/>
  <c r="X4657" i="1"/>
  <c r="P4658" i="1" l="1"/>
  <c r="AE4656" i="1" l="1"/>
  <c r="AE4652" i="1"/>
  <c r="AE4650" i="1"/>
  <c r="AE4649" i="1"/>
  <c r="AE4646" i="1"/>
  <c r="AE4645" i="1"/>
  <c r="AE4638" i="1"/>
  <c r="AE4637" i="1"/>
  <c r="AE4633" i="1"/>
  <c r="AE4632" i="1"/>
  <c r="AE4626" i="1"/>
  <c r="AE4625" i="1"/>
  <c r="AE4655" i="1"/>
  <c r="AE4654" i="1"/>
  <c r="AE4653" i="1"/>
  <c r="AE4648" i="1"/>
  <c r="AE4651" i="1"/>
  <c r="AE4647" i="1"/>
  <c r="AE4644" i="1"/>
  <c r="AE4643" i="1"/>
  <c r="AE4642" i="1"/>
  <c r="AE4641" i="1"/>
  <c r="AE4640" i="1"/>
  <c r="AE4639" i="1"/>
  <c r="AE4636" i="1"/>
  <c r="AE4635" i="1"/>
  <c r="AE4634" i="1"/>
  <c r="AE4631" i="1"/>
  <c r="AE4630" i="1"/>
  <c r="AE4629" i="1"/>
  <c r="AE4628" i="1"/>
  <c r="AE4627" i="1"/>
  <c r="AE4624" i="1"/>
  <c r="AE4574" i="1" l="1"/>
  <c r="AE4623" i="1" l="1"/>
  <c r="AE4622" i="1"/>
  <c r="AE4621" i="1"/>
  <c r="AE4620" i="1"/>
  <c r="AE4619" i="1"/>
  <c r="AE4618" i="1"/>
  <c r="AE4617" i="1"/>
  <c r="AE4616" i="1"/>
  <c r="AE4615" i="1"/>
  <c r="AE4614" i="1"/>
  <c r="AE4613" i="1"/>
  <c r="AE4612" i="1"/>
  <c r="AE4611" i="1"/>
  <c r="AE4610" i="1"/>
  <c r="AE4609" i="1"/>
  <c r="AE4608" i="1"/>
  <c r="AE4607" i="1"/>
  <c r="AE4606" i="1"/>
  <c r="AE4605" i="1"/>
  <c r="AE4604" i="1"/>
  <c r="AE4603" i="1"/>
  <c r="AE4602" i="1"/>
  <c r="AE4601" i="1"/>
  <c r="AE4600" i="1"/>
  <c r="AE4599" i="1"/>
  <c r="AE4598" i="1"/>
  <c r="AE4597" i="1"/>
  <c r="AE4596" i="1"/>
  <c r="AE4595" i="1"/>
  <c r="AE4594" i="1"/>
  <c r="AE4593" i="1"/>
  <c r="AE4592" i="1"/>
  <c r="AE4591" i="1"/>
  <c r="AE4590" i="1"/>
  <c r="AE4589" i="1"/>
  <c r="AE4588" i="1"/>
  <c r="AE4587" i="1"/>
  <c r="AE4586" i="1"/>
  <c r="AE4585" i="1"/>
  <c r="AE4584" i="1"/>
  <c r="AE4583" i="1"/>
  <c r="AE4582" i="1"/>
  <c r="AE4581" i="1"/>
  <c r="AE4580" i="1"/>
  <c r="AE4579" i="1"/>
  <c r="AE4578" i="1"/>
  <c r="AE4577" i="1"/>
  <c r="AE4576" i="1"/>
  <c r="AE4575" i="1"/>
  <c r="AE4573" i="1"/>
  <c r="AE4572" i="1"/>
  <c r="AE4571" i="1"/>
  <c r="AE4570" i="1"/>
  <c r="AE4569" i="1"/>
  <c r="AE4568" i="1"/>
  <c r="AE4567" i="1"/>
  <c r="AE4566" i="1"/>
  <c r="AE4565" i="1"/>
  <c r="AE4564" i="1"/>
  <c r="AE4563" i="1"/>
  <c r="AE4562" i="1"/>
  <c r="AE4561" i="1"/>
  <c r="AE4560" i="1"/>
  <c r="AE4559" i="1"/>
  <c r="AE4558" i="1"/>
  <c r="AE4557" i="1"/>
  <c r="AE4556" i="1"/>
  <c r="AE4555" i="1"/>
  <c r="AE4554" i="1"/>
  <c r="AE4552" i="1"/>
  <c r="AE4551" i="1"/>
  <c r="AE4550" i="1"/>
  <c r="AE4549" i="1"/>
  <c r="AE4548" i="1"/>
  <c r="AE4547" i="1"/>
  <c r="AE4546" i="1"/>
  <c r="AE4545" i="1"/>
  <c r="AE4544" i="1"/>
  <c r="AE4543" i="1"/>
  <c r="AE4542" i="1"/>
  <c r="AE4541" i="1"/>
  <c r="AE4540" i="1"/>
  <c r="AE4539" i="1"/>
  <c r="AE4538" i="1"/>
  <c r="AE4537" i="1"/>
  <c r="AE4536" i="1"/>
  <c r="AE4535" i="1"/>
  <c r="AE4534" i="1"/>
  <c r="AE4533" i="1"/>
  <c r="AE4532" i="1"/>
  <c r="AE4531" i="1"/>
  <c r="AE4530" i="1"/>
  <c r="AE4529" i="1"/>
  <c r="AE4528" i="1"/>
  <c r="AE4527" i="1"/>
  <c r="AE4526" i="1"/>
  <c r="AE4525" i="1"/>
  <c r="AE4524" i="1"/>
  <c r="AE4523" i="1"/>
  <c r="AE4522" i="1"/>
  <c r="AE4553" i="1"/>
  <c r="AE4521" i="1"/>
  <c r="AE4520" i="1"/>
  <c r="AE4519" i="1"/>
  <c r="AE4518" i="1"/>
  <c r="AE4517" i="1"/>
  <c r="AE4516" i="1"/>
  <c r="AE4515" i="1"/>
  <c r="AE4514" i="1"/>
  <c r="K4525" i="1"/>
  <c r="I4525" i="1"/>
  <c r="H4525" i="1"/>
  <c r="G4525" i="1"/>
  <c r="F4525" i="1"/>
  <c r="E4525" i="1"/>
  <c r="D4525" i="1"/>
  <c r="C4525" i="1"/>
  <c r="P4702" i="1"/>
  <c r="AE4702" i="1" s="1"/>
  <c r="AD4702" i="1" s="1"/>
  <c r="AA4701" i="1"/>
  <c r="Y4701" i="1"/>
  <c r="Y4702" i="1" s="1"/>
  <c r="X4701" i="1"/>
  <c r="V4701" i="1"/>
  <c r="V4702" i="1" s="1"/>
  <c r="T4701" i="1"/>
  <c r="Y4658" i="1"/>
  <c r="V4658" i="1"/>
  <c r="J2749" i="2"/>
  <c r="I2749" i="2"/>
  <c r="G2749" i="2"/>
  <c r="F2749" i="2"/>
  <c r="E2749" i="2"/>
  <c r="D2749" i="2"/>
  <c r="C2749" i="2"/>
  <c r="AC34" i="12"/>
  <c r="AB34" i="12"/>
  <c r="AB32" i="12"/>
  <c r="AC32" i="12"/>
  <c r="AB35" i="12"/>
  <c r="AC35" i="12"/>
  <c r="AB36" i="12"/>
  <c r="AC36" i="12"/>
  <c r="AB37" i="12"/>
  <c r="AC37" i="12"/>
  <c r="AB38" i="12"/>
  <c r="AC38" i="12"/>
  <c r="AC39" i="12"/>
  <c r="Q71" i="4"/>
  <c r="Q70" i="4"/>
  <c r="Q69" i="4"/>
  <c r="Q68" i="4"/>
  <c r="Q74" i="7"/>
  <c r="Q73" i="7"/>
  <c r="Q72" i="7"/>
  <c r="Q71" i="7"/>
  <c r="Q70" i="7"/>
  <c r="Q69" i="7"/>
  <c r="Q68" i="7"/>
  <c r="Q67" i="7"/>
  <c r="Q66" i="7"/>
  <c r="Q27" i="5"/>
  <c r="Q28" i="5"/>
  <c r="AC31" i="12"/>
  <c r="AB31" i="12"/>
  <c r="AC30" i="12"/>
  <c r="AB30" i="12"/>
  <c r="AC29" i="12"/>
  <c r="AB29" i="12"/>
  <c r="AC28" i="12"/>
  <c r="AB28" i="12"/>
  <c r="AC27" i="12"/>
  <c r="AB27" i="12"/>
  <c r="AC22" i="12"/>
  <c r="AC26" i="12"/>
  <c r="AB26" i="12"/>
  <c r="AC25" i="12"/>
  <c r="AB25" i="12"/>
  <c r="AC24" i="12"/>
  <c r="AB24" i="12"/>
  <c r="AC23" i="12"/>
  <c r="AB23" i="12"/>
  <c r="AC20" i="12"/>
  <c r="AB20" i="12"/>
  <c r="AC19" i="12"/>
  <c r="AB19" i="12"/>
  <c r="AC18" i="12"/>
  <c r="AB18" i="12"/>
  <c r="AC17" i="12"/>
  <c r="AB17" i="12"/>
  <c r="AC16" i="12"/>
  <c r="AB16" i="12"/>
  <c r="AC15" i="12"/>
  <c r="AB15" i="12"/>
  <c r="AC14" i="12"/>
  <c r="AB14" i="12"/>
  <c r="AC12" i="12"/>
  <c r="AB12" i="12"/>
  <c r="AC13" i="12"/>
  <c r="AB13" i="12"/>
  <c r="AC11" i="12"/>
  <c r="AB11" i="12"/>
  <c r="AC10" i="12"/>
  <c r="AB10" i="12"/>
  <c r="AC9" i="12"/>
  <c r="AB9" i="12"/>
  <c r="AC8" i="12"/>
  <c r="AB8" i="12"/>
  <c r="AC7" i="12"/>
  <c r="AB7" i="12"/>
  <c r="AC6" i="12"/>
  <c r="AB6" i="12"/>
  <c r="AC4" i="12"/>
  <c r="AB4" i="12"/>
  <c r="AC5" i="12"/>
  <c r="AB5" i="12"/>
  <c r="AC3" i="12"/>
  <c r="AB3" i="12"/>
  <c r="N73" i="12"/>
  <c r="M73" i="12"/>
  <c r="N75" i="12"/>
  <c r="M75" i="12"/>
  <c r="N77" i="12"/>
  <c r="M77" i="12"/>
  <c r="N76" i="12"/>
  <c r="M76" i="12"/>
  <c r="N74" i="12"/>
  <c r="M74" i="12"/>
  <c r="N72" i="12"/>
  <c r="M72" i="12"/>
  <c r="N71" i="12"/>
  <c r="M71" i="12"/>
  <c r="N70" i="12"/>
  <c r="M70" i="12"/>
  <c r="N69" i="12"/>
  <c r="M69" i="12"/>
  <c r="N67" i="12"/>
  <c r="M67" i="12"/>
  <c r="N68" i="12"/>
  <c r="M68" i="12"/>
  <c r="N66" i="12"/>
  <c r="M66" i="12"/>
  <c r="N65" i="12"/>
  <c r="M65" i="12"/>
  <c r="N63" i="12"/>
  <c r="M63" i="12"/>
  <c r="N62" i="12"/>
  <c r="M62" i="12"/>
  <c r="N61" i="12"/>
  <c r="M61" i="12"/>
  <c r="N60" i="12"/>
  <c r="M60" i="12"/>
  <c r="N59" i="12"/>
  <c r="M59" i="12"/>
  <c r="N58" i="12"/>
  <c r="M58" i="12"/>
  <c r="N57" i="12"/>
  <c r="M57" i="12"/>
  <c r="N56" i="12"/>
  <c r="M56" i="12"/>
  <c r="N55" i="12"/>
  <c r="M55" i="12"/>
  <c r="N54" i="12"/>
  <c r="M54" i="12"/>
  <c r="N53" i="12"/>
  <c r="M53" i="12"/>
  <c r="N52" i="12"/>
  <c r="M52" i="12"/>
  <c r="N51" i="12"/>
  <c r="M51" i="12"/>
  <c r="N50" i="12"/>
  <c r="M50" i="12"/>
  <c r="N41" i="12"/>
  <c r="N49" i="12"/>
  <c r="M49" i="12"/>
  <c r="N48" i="12"/>
  <c r="M48" i="12"/>
  <c r="N46" i="12"/>
  <c r="M46" i="12"/>
  <c r="N45" i="12"/>
  <c r="M45" i="12"/>
  <c r="N31" i="12"/>
  <c r="N44" i="12"/>
  <c r="M44" i="12"/>
  <c r="N43" i="12"/>
  <c r="M43" i="12"/>
  <c r="N42" i="12"/>
  <c r="M42" i="12"/>
  <c r="N40" i="12"/>
  <c r="M40" i="12"/>
  <c r="N39" i="12"/>
  <c r="M39" i="12"/>
  <c r="N38" i="12"/>
  <c r="M38" i="12"/>
  <c r="N37" i="12"/>
  <c r="M37" i="12"/>
  <c r="N36" i="12"/>
  <c r="M36" i="12"/>
  <c r="N35" i="12"/>
  <c r="M35" i="12"/>
  <c r="N34" i="12"/>
  <c r="M34" i="12"/>
  <c r="N33" i="12"/>
  <c r="M33" i="12"/>
  <c r="N32" i="12"/>
  <c r="M32" i="12"/>
  <c r="N30" i="12"/>
  <c r="M30" i="12"/>
  <c r="N27" i="12"/>
  <c r="N29" i="12"/>
  <c r="M29" i="12"/>
  <c r="N28" i="12"/>
  <c r="M28" i="12"/>
  <c r="N22" i="12"/>
  <c r="N26" i="12"/>
  <c r="M26" i="12"/>
  <c r="N25" i="12"/>
  <c r="M25" i="12"/>
  <c r="N24" i="12"/>
  <c r="M24" i="12"/>
  <c r="N23" i="12"/>
  <c r="M23" i="12"/>
  <c r="N21" i="12"/>
  <c r="M21" i="12"/>
  <c r="N20" i="12"/>
  <c r="M20" i="12"/>
  <c r="N19" i="12"/>
  <c r="M19" i="12"/>
  <c r="N18" i="12"/>
  <c r="M18" i="12"/>
  <c r="N17" i="12"/>
  <c r="M17" i="12"/>
  <c r="N16" i="12"/>
  <c r="M16" i="12"/>
  <c r="N15" i="12"/>
  <c r="M15" i="12"/>
  <c r="N12" i="12"/>
  <c r="N14" i="12"/>
  <c r="M14" i="12"/>
  <c r="N13" i="12"/>
  <c r="M13" i="12"/>
  <c r="N11" i="12"/>
  <c r="N10" i="12"/>
  <c r="M10" i="12"/>
  <c r="N8" i="12"/>
  <c r="N9" i="12"/>
  <c r="M9" i="12"/>
  <c r="N7" i="12"/>
  <c r="M7" i="12"/>
  <c r="N6" i="12"/>
  <c r="M6" i="12"/>
  <c r="N5" i="12"/>
  <c r="N4" i="12"/>
  <c r="M4" i="12"/>
  <c r="N3" i="12"/>
  <c r="AA4509" i="1"/>
  <c r="AE4467" i="1"/>
  <c r="AE4466" i="1"/>
  <c r="AE4465" i="1"/>
  <c r="AE4464" i="1"/>
  <c r="AE4463" i="1"/>
  <c r="AE4462" i="1"/>
  <c r="AE4461" i="1"/>
  <c r="AE4460" i="1"/>
  <c r="AE4459" i="1"/>
  <c r="AE4458" i="1"/>
  <c r="AE4457" i="1"/>
  <c r="AE4456" i="1"/>
  <c r="AE4455" i="1"/>
  <c r="AE4454" i="1"/>
  <c r="AE4453" i="1"/>
  <c r="AE4452" i="1"/>
  <c r="AE4451" i="1"/>
  <c r="AE4450" i="1"/>
  <c r="AE4449" i="1"/>
  <c r="AE4448" i="1"/>
  <c r="AE4447" i="1"/>
  <c r="AE4446" i="1"/>
  <c r="AE4445" i="1"/>
  <c r="AE4444" i="1"/>
  <c r="AE4443" i="1"/>
  <c r="AE4442" i="1"/>
  <c r="AE4441" i="1"/>
  <c r="AE4440" i="1"/>
  <c r="AE4439" i="1"/>
  <c r="AE4438" i="1"/>
  <c r="AE4437" i="1"/>
  <c r="AE4436" i="1"/>
  <c r="AE4435" i="1"/>
  <c r="AE4434" i="1"/>
  <c r="AE4433" i="1"/>
  <c r="AE4432" i="1"/>
  <c r="AE4431" i="1"/>
  <c r="AE4430" i="1"/>
  <c r="AE4429" i="1"/>
  <c r="AE4428" i="1"/>
  <c r="AE4427" i="1"/>
  <c r="AE4426" i="1"/>
  <c r="AE4425" i="1"/>
  <c r="AE4424" i="1"/>
  <c r="AE4423" i="1"/>
  <c r="AE4422" i="1"/>
  <c r="AE4421" i="1"/>
  <c r="AE4420" i="1"/>
  <c r="AE4419" i="1"/>
  <c r="AE4418" i="1"/>
  <c r="AE4417" i="1"/>
  <c r="AE4416" i="1"/>
  <c r="AE4415" i="1"/>
  <c r="AE4414" i="1"/>
  <c r="AE4413" i="1"/>
  <c r="AE4412" i="1"/>
  <c r="AE4411" i="1"/>
  <c r="AE4410" i="1"/>
  <c r="AE4409" i="1"/>
  <c r="AE4408" i="1"/>
  <c r="AE4407" i="1"/>
  <c r="AE4406" i="1"/>
  <c r="AE4405" i="1"/>
  <c r="AE4404" i="1"/>
  <c r="AE4403" i="1"/>
  <c r="AE4402" i="1"/>
  <c r="AE4401" i="1"/>
  <c r="AE4400" i="1"/>
  <c r="AE4399" i="1"/>
  <c r="AE4398" i="1"/>
  <c r="AE4397" i="1"/>
  <c r="AE4396" i="1"/>
  <c r="AE4395" i="1"/>
  <c r="AE4394" i="1"/>
  <c r="AE4393" i="1"/>
  <c r="AE4392" i="1"/>
  <c r="AE4391" i="1"/>
  <c r="AE4390" i="1"/>
  <c r="AE4389" i="1"/>
  <c r="AE4388" i="1"/>
  <c r="AE4387" i="1"/>
  <c r="AE4386" i="1"/>
  <c r="AE4385" i="1"/>
  <c r="AE4384" i="1"/>
  <c r="AE4383" i="1"/>
  <c r="AE4382" i="1"/>
  <c r="AE4381" i="1"/>
  <c r="AE4380" i="1"/>
  <c r="AE4379" i="1"/>
  <c r="AE4378" i="1"/>
  <c r="AE4377" i="1"/>
  <c r="AE4376" i="1"/>
  <c r="AE4375" i="1"/>
  <c r="AE4374" i="1"/>
  <c r="AE4373" i="1"/>
  <c r="AE4372" i="1"/>
  <c r="AE4371" i="1"/>
  <c r="AE4370" i="1"/>
  <c r="AE4369" i="1"/>
  <c r="AE4368" i="1"/>
  <c r="AE4367" i="1"/>
  <c r="AE4366" i="1"/>
  <c r="AE4365" i="1"/>
  <c r="AE4364" i="1"/>
  <c r="AE4363" i="1"/>
  <c r="AE4362" i="1"/>
  <c r="AE4361" i="1"/>
  <c r="AE4360" i="1"/>
  <c r="AE4359" i="1"/>
  <c r="AE4358" i="1"/>
  <c r="AE4357" i="1"/>
  <c r="AE4356" i="1"/>
  <c r="AE4355" i="1"/>
  <c r="AE4354" i="1"/>
  <c r="AE4353" i="1"/>
  <c r="AE4352" i="1"/>
  <c r="AE4351" i="1"/>
  <c r="AE4350" i="1"/>
  <c r="AE4349" i="1"/>
  <c r="AE4348" i="1"/>
  <c r="P4510" i="1"/>
  <c r="Y4509" i="1"/>
  <c r="X4509" i="1"/>
  <c r="X4510" i="1" s="1"/>
  <c r="V4509" i="1"/>
  <c r="T4509" i="1"/>
  <c r="T4510" i="1" s="1"/>
  <c r="AE4508" i="1"/>
  <c r="AE4507" i="1"/>
  <c r="AE4506" i="1"/>
  <c r="AE4505" i="1"/>
  <c r="AE4502" i="1"/>
  <c r="AE4501" i="1"/>
  <c r="AE4500" i="1"/>
  <c r="AE4497" i="1"/>
  <c r="AE4496" i="1"/>
  <c r="AE4495" i="1"/>
  <c r="AE4493" i="1"/>
  <c r="AE4492" i="1"/>
  <c r="AE4491" i="1"/>
  <c r="AE4488" i="1"/>
  <c r="AE4487" i="1"/>
  <c r="AE4486" i="1"/>
  <c r="AE4484" i="1"/>
  <c r="AE4483" i="1"/>
  <c r="AE4482" i="1"/>
  <c r="AE4480" i="1"/>
  <c r="AE4479" i="1"/>
  <c r="AE4478" i="1"/>
  <c r="AE4476" i="1"/>
  <c r="AE4475" i="1"/>
  <c r="AE4474" i="1"/>
  <c r="P4469" i="1"/>
  <c r="AA4468" i="1"/>
  <c r="Y4468" i="1"/>
  <c r="Y4469" i="1" s="1"/>
  <c r="X4468" i="1"/>
  <c r="V4468" i="1"/>
  <c r="V4469" i="1" s="1"/>
  <c r="T4468" i="1"/>
  <c r="K4358" i="1"/>
  <c r="I4358" i="1"/>
  <c r="H4358" i="1"/>
  <c r="G4358" i="1"/>
  <c r="F4358" i="1"/>
  <c r="E4358" i="1"/>
  <c r="D4358" i="1"/>
  <c r="C4358" i="1"/>
  <c r="AE4347" i="1"/>
  <c r="P19" i="6"/>
  <c r="O19" i="6"/>
  <c r="N19" i="6"/>
  <c r="Q16" i="6"/>
  <c r="Q17" i="6"/>
  <c r="Q18" i="6"/>
  <c r="Q25" i="6"/>
  <c r="Q24" i="6"/>
  <c r="Q26" i="6"/>
  <c r="Q27" i="6"/>
  <c r="Q28" i="6"/>
  <c r="Q29" i="6"/>
  <c r="Q30" i="6"/>
  <c r="Q31" i="6"/>
  <c r="Q32" i="6"/>
  <c r="Q33" i="6"/>
  <c r="Q34" i="6"/>
  <c r="Q35" i="6"/>
  <c r="Q36" i="6"/>
  <c r="Q37" i="6"/>
  <c r="Q38" i="6"/>
  <c r="Q39" i="6"/>
  <c r="N40" i="6"/>
  <c r="O40" i="6"/>
  <c r="P40" i="6"/>
  <c r="P74" i="4"/>
  <c r="O74" i="4"/>
  <c r="Q72" i="4"/>
  <c r="AE4304" i="1"/>
  <c r="E159" i="3"/>
  <c r="AE4334" i="1"/>
  <c r="AE4341" i="1"/>
  <c r="AE4333" i="1"/>
  <c r="AE4328" i="1"/>
  <c r="AE4332" i="1"/>
  <c r="AE4327" i="1"/>
  <c r="AE4331" i="1"/>
  <c r="AE4326" i="1"/>
  <c r="P44" i="7"/>
  <c r="O44" i="7"/>
  <c r="N44" i="7"/>
  <c r="Q42" i="7"/>
  <c r="Q49" i="7"/>
  <c r="Q50" i="7"/>
  <c r="Q51" i="7"/>
  <c r="Q52" i="7"/>
  <c r="Q53" i="7"/>
  <c r="Q54" i="7"/>
  <c r="Q55" i="7"/>
  <c r="Q56" i="7"/>
  <c r="Q57" i="7"/>
  <c r="Q58" i="7"/>
  <c r="Q59" i="7"/>
  <c r="Q60" i="7"/>
  <c r="Q61" i="7"/>
  <c r="Q62" i="7"/>
  <c r="Q63" i="7"/>
  <c r="Q64" i="7"/>
  <c r="Q65" i="7"/>
  <c r="Q76" i="7"/>
  <c r="O77" i="7"/>
  <c r="P77" i="7"/>
  <c r="Q77" i="7" s="1"/>
  <c r="P21" i="7"/>
  <c r="O21" i="7"/>
  <c r="N21" i="7"/>
  <c r="Q17" i="7"/>
  <c r="Q26" i="7"/>
  <c r="Q27" i="7"/>
  <c r="Q28" i="7"/>
  <c r="Q30" i="7"/>
  <c r="Q29" i="7"/>
  <c r="Q32" i="7"/>
  <c r="Q31" i="7"/>
  <c r="Q33" i="7"/>
  <c r="Q34" i="7"/>
  <c r="Q36" i="7"/>
  <c r="Q37" i="7"/>
  <c r="Q38" i="7"/>
  <c r="Q39" i="7"/>
  <c r="Q43" i="7"/>
  <c r="Q40" i="7"/>
  <c r="Q41" i="7"/>
  <c r="AE4323" i="1"/>
  <c r="AE4322" i="1"/>
  <c r="AE4318" i="1"/>
  <c r="AE4321" i="1"/>
  <c r="AE4320" i="1"/>
  <c r="AE4317" i="1"/>
  <c r="AE4316" i="1"/>
  <c r="AE4340" i="1"/>
  <c r="Q24" i="5"/>
  <c r="Q25" i="5"/>
  <c r="Q26" i="5"/>
  <c r="Q29" i="5"/>
  <c r="AE4339" i="1"/>
  <c r="AE4298" i="1"/>
  <c r="AE4299" i="1"/>
  <c r="AE4301" i="1"/>
  <c r="AE4302" i="1"/>
  <c r="AE4303" i="1"/>
  <c r="AE4308" i="1"/>
  <c r="AE4307" i="1"/>
  <c r="AE4310" i="1"/>
  <c r="AE4312" i="1"/>
  <c r="AE4311" i="1"/>
  <c r="AE4306" i="1"/>
  <c r="AE4297" i="1"/>
  <c r="E91" i="3"/>
  <c r="AE4290" i="1"/>
  <c r="AE4289" i="1"/>
  <c r="AE4288" i="1"/>
  <c r="AE4287" i="1"/>
  <c r="AE4286" i="1"/>
  <c r="AE4285" i="1"/>
  <c r="AE4284" i="1"/>
  <c r="AE4283" i="1"/>
  <c r="AE4282" i="1"/>
  <c r="AE4281" i="1"/>
  <c r="AE4280" i="1"/>
  <c r="AE4279" i="1"/>
  <c r="AE4278" i="1"/>
  <c r="AE4277" i="1"/>
  <c r="AE4276" i="1"/>
  <c r="AE4275" i="1"/>
  <c r="AE4274" i="1"/>
  <c r="AE4273" i="1"/>
  <c r="AE4272" i="1"/>
  <c r="AE4271" i="1"/>
  <c r="AE4270" i="1"/>
  <c r="AE4269" i="1"/>
  <c r="AE4268" i="1"/>
  <c r="AE4267" i="1"/>
  <c r="AE4266" i="1"/>
  <c r="AE4265" i="1"/>
  <c r="AE4264" i="1"/>
  <c r="AE4263" i="1"/>
  <c r="AE4262" i="1"/>
  <c r="AE4261" i="1"/>
  <c r="AE4260" i="1"/>
  <c r="AE4259" i="1"/>
  <c r="AE4258" i="1"/>
  <c r="AE4257" i="1"/>
  <c r="AE4256" i="1"/>
  <c r="AE4255" i="1"/>
  <c r="AE4254" i="1"/>
  <c r="AE4253" i="1"/>
  <c r="AE4252" i="1"/>
  <c r="AE4251" i="1"/>
  <c r="AE4250" i="1"/>
  <c r="AE4249" i="1"/>
  <c r="AE4248" i="1"/>
  <c r="AE4247" i="1"/>
  <c r="AE4246" i="1"/>
  <c r="AE4245" i="1"/>
  <c r="AE4244" i="1"/>
  <c r="AE4243" i="1"/>
  <c r="AE4242" i="1"/>
  <c r="AE4241" i="1"/>
  <c r="AE4240" i="1"/>
  <c r="AE4239" i="1"/>
  <c r="AE4238" i="1"/>
  <c r="AE4237" i="1"/>
  <c r="AE4236" i="1"/>
  <c r="AE4235" i="1"/>
  <c r="AE4234" i="1"/>
  <c r="AE4233" i="1"/>
  <c r="AE4232" i="1"/>
  <c r="AE4231" i="1"/>
  <c r="AE4230" i="1"/>
  <c r="AE4229" i="1"/>
  <c r="AE4228" i="1"/>
  <c r="AE4227" i="1"/>
  <c r="AE4226" i="1"/>
  <c r="AE4225" i="1"/>
  <c r="AE4224" i="1"/>
  <c r="AE4223" i="1"/>
  <c r="AE4222" i="1"/>
  <c r="AE4221" i="1"/>
  <c r="AE4220" i="1"/>
  <c r="AE4219" i="1"/>
  <c r="AE4218" i="1"/>
  <c r="AE4217" i="1"/>
  <c r="AE4216" i="1"/>
  <c r="AE4215" i="1"/>
  <c r="AE4214" i="1"/>
  <c r="AE4213" i="1"/>
  <c r="AE4212" i="1"/>
  <c r="AE4211" i="1"/>
  <c r="AE4210" i="1"/>
  <c r="AE4209" i="1"/>
  <c r="AE4208" i="1"/>
  <c r="AE4207" i="1"/>
  <c r="AE4206" i="1"/>
  <c r="AE4205" i="1"/>
  <c r="AE4204" i="1"/>
  <c r="AE4203" i="1"/>
  <c r="AE4202" i="1"/>
  <c r="AE4201" i="1"/>
  <c r="AE4200" i="1"/>
  <c r="AE4199" i="1"/>
  <c r="AE4198" i="1"/>
  <c r="AE4197" i="1"/>
  <c r="AE4196" i="1"/>
  <c r="AE4195" i="1"/>
  <c r="AE4194" i="1"/>
  <c r="AE4193" i="1"/>
  <c r="AE4192" i="1"/>
  <c r="AE4191" i="1"/>
  <c r="AE4190" i="1"/>
  <c r="AE4189" i="1"/>
  <c r="AE4188" i="1"/>
  <c r="AE4187" i="1"/>
  <c r="AE4186" i="1"/>
  <c r="AE4185" i="1"/>
  <c r="AE4184" i="1"/>
  <c r="AE4183" i="1"/>
  <c r="AE4182" i="1"/>
  <c r="AE4181" i="1"/>
  <c r="AE4180" i="1"/>
  <c r="AE4179" i="1"/>
  <c r="AE4178" i="1"/>
  <c r="AE4177" i="1"/>
  <c r="AE4176" i="1"/>
  <c r="AE4175" i="1"/>
  <c r="AE4174" i="1"/>
  <c r="AE4173" i="1"/>
  <c r="AE4172" i="1"/>
  <c r="AE4171" i="1"/>
  <c r="AE4170" i="1"/>
  <c r="AE4169" i="1"/>
  <c r="AE4168" i="1"/>
  <c r="AE4167" i="1"/>
  <c r="AE4166" i="1"/>
  <c r="AE4165" i="1"/>
  <c r="AE4164" i="1"/>
  <c r="AE4163" i="1"/>
  <c r="AE4162" i="1"/>
  <c r="AE4161" i="1"/>
  <c r="AE4160" i="1"/>
  <c r="AE4159" i="1"/>
  <c r="U3158" i="2"/>
  <c r="U3159" i="2"/>
  <c r="T3158" i="2"/>
  <c r="R3158" i="2"/>
  <c r="AE4145" i="1"/>
  <c r="AE4144" i="1"/>
  <c r="AE4143" i="1"/>
  <c r="AE4142" i="1"/>
  <c r="AE4153" i="1"/>
  <c r="AE4152" i="1"/>
  <c r="AE4151" i="1"/>
  <c r="AE4112" i="1"/>
  <c r="AE4130" i="1"/>
  <c r="AE4129" i="1"/>
  <c r="AE4135" i="1"/>
  <c r="AE4136" i="1"/>
  <c r="AE4137" i="1"/>
  <c r="AE4134" i="1"/>
  <c r="AE4133" i="1"/>
  <c r="AE4126" i="1"/>
  <c r="AE4125" i="1"/>
  <c r="AE4124" i="1"/>
  <c r="AE4122" i="1"/>
  <c r="AE4121" i="1"/>
  <c r="AE4120" i="1"/>
  <c r="AE4116" i="1"/>
  <c r="AE4115" i="1"/>
  <c r="AE4114" i="1"/>
  <c r="AE4111" i="1"/>
  <c r="AE4110" i="1"/>
  <c r="AE4109" i="1"/>
  <c r="AE4107" i="1"/>
  <c r="AE4106" i="1"/>
  <c r="AE4105" i="1"/>
  <c r="AE4103" i="1"/>
  <c r="AE4102" i="1"/>
  <c r="AE4101" i="1"/>
  <c r="AE4094" i="1"/>
  <c r="AE4093" i="1"/>
  <c r="AE4092" i="1"/>
  <c r="AE4091" i="1"/>
  <c r="AE4090" i="1"/>
  <c r="AE4089" i="1"/>
  <c r="AE4088" i="1"/>
  <c r="AE4087" i="1"/>
  <c r="AE4086" i="1"/>
  <c r="AE4085" i="1"/>
  <c r="AE4084" i="1"/>
  <c r="AE4083" i="1"/>
  <c r="AE4082" i="1"/>
  <c r="AE4081" i="1"/>
  <c r="AE4080" i="1"/>
  <c r="AE4079" i="1"/>
  <c r="AE4078" i="1"/>
  <c r="AE4077" i="1"/>
  <c r="AE4076" i="1"/>
  <c r="AE4075" i="1"/>
  <c r="AE4074" i="1"/>
  <c r="AE4073" i="1"/>
  <c r="AE4072" i="1"/>
  <c r="AE4071" i="1"/>
  <c r="AE4070" i="1"/>
  <c r="AE4069" i="1"/>
  <c r="AE4068" i="1"/>
  <c r="AE4067" i="1"/>
  <c r="AE4066" i="1"/>
  <c r="AE4065" i="1"/>
  <c r="AE4064" i="1"/>
  <c r="AE4063" i="1"/>
  <c r="AE4062" i="1"/>
  <c r="AE4061" i="1"/>
  <c r="AE4060" i="1"/>
  <c r="AE4059" i="1"/>
  <c r="AE4058" i="1"/>
  <c r="AE4057" i="1"/>
  <c r="AE4056" i="1"/>
  <c r="AE4055" i="1"/>
  <c r="AE4054" i="1"/>
  <c r="AE4053" i="1"/>
  <c r="AE4052" i="1"/>
  <c r="AE4051" i="1"/>
  <c r="AE4050" i="1"/>
  <c r="AE4049" i="1"/>
  <c r="AE4048" i="1"/>
  <c r="AE4047" i="1"/>
  <c r="AE4046" i="1"/>
  <c r="AE4045" i="1"/>
  <c r="AE4044" i="1"/>
  <c r="AE4043" i="1"/>
  <c r="AE4042" i="1"/>
  <c r="AE4041" i="1"/>
  <c r="AE4040" i="1"/>
  <c r="AE4039" i="1"/>
  <c r="AE4038" i="1"/>
  <c r="AE4037" i="1"/>
  <c r="AE4036" i="1"/>
  <c r="AE4035" i="1"/>
  <c r="AE4034" i="1"/>
  <c r="AE4033" i="1"/>
  <c r="AE4032" i="1"/>
  <c r="AE4031" i="1"/>
  <c r="AE4030" i="1"/>
  <c r="AE4029" i="1"/>
  <c r="AE4028" i="1"/>
  <c r="AE4027" i="1"/>
  <c r="AE4026" i="1"/>
  <c r="AE4025" i="1"/>
  <c r="AE4024" i="1"/>
  <c r="AE4023" i="1"/>
  <c r="AE4022" i="1"/>
  <c r="AE4021" i="1"/>
  <c r="AE4020" i="1"/>
  <c r="AE4019" i="1"/>
  <c r="AE4018" i="1"/>
  <c r="AE4017" i="1"/>
  <c r="AE4016" i="1"/>
  <c r="AE4015" i="1"/>
  <c r="AE4014" i="1"/>
  <c r="AE4013" i="1"/>
  <c r="AE4012" i="1"/>
  <c r="AE4011" i="1"/>
  <c r="AE4010" i="1"/>
  <c r="AE4009" i="1"/>
  <c r="AE4008" i="1"/>
  <c r="AE4007" i="1"/>
  <c r="AE4006" i="1"/>
  <c r="AE4005" i="1"/>
  <c r="AE4004" i="1"/>
  <c r="AE4003" i="1"/>
  <c r="AE4002" i="1"/>
  <c r="AE4001" i="1"/>
  <c r="AE4000" i="1"/>
  <c r="AE3999" i="1"/>
  <c r="AE3998" i="1"/>
  <c r="AE3997" i="1"/>
  <c r="AE3996" i="1"/>
  <c r="AE3995" i="1"/>
  <c r="AE3994" i="1"/>
  <c r="AE3993" i="1"/>
  <c r="AE3992" i="1"/>
  <c r="AE3991" i="1"/>
  <c r="AE3990" i="1"/>
  <c r="AE3989" i="1"/>
  <c r="AE3988" i="1"/>
  <c r="AE3987" i="1"/>
  <c r="AE3986" i="1"/>
  <c r="AE3985" i="1"/>
  <c r="AE3984" i="1"/>
  <c r="AE3983" i="1"/>
  <c r="AE3982" i="1"/>
  <c r="AE3981" i="1"/>
  <c r="AE3980" i="1"/>
  <c r="AE3979" i="1"/>
  <c r="AE3978" i="1"/>
  <c r="AE3977" i="1"/>
  <c r="AE3976" i="1"/>
  <c r="AE3975" i="1"/>
  <c r="AE3974" i="1"/>
  <c r="AE3973" i="1"/>
  <c r="AE3972" i="1"/>
  <c r="AE3971" i="1"/>
  <c r="AE3970" i="1"/>
  <c r="AE3969" i="1"/>
  <c r="AE3968" i="1"/>
  <c r="AE3967" i="1"/>
  <c r="AE3966" i="1"/>
  <c r="AE3965" i="1"/>
  <c r="AE3964" i="1"/>
  <c r="AE3963" i="1"/>
  <c r="P4343" i="1"/>
  <c r="C4170" i="1"/>
  <c r="D4170" i="1"/>
  <c r="E4170" i="1"/>
  <c r="F4170" i="1"/>
  <c r="G4170" i="1"/>
  <c r="H4170" i="1"/>
  <c r="I4170" i="1"/>
  <c r="K4170" i="1"/>
  <c r="T4291" i="1"/>
  <c r="V4291" i="1"/>
  <c r="X4291" i="1"/>
  <c r="Y4291" i="1"/>
  <c r="AA4291" i="1"/>
  <c r="P4292" i="1"/>
  <c r="T4335" i="1"/>
  <c r="V4335" i="1"/>
  <c r="X4335" i="1"/>
  <c r="Y4335" i="1"/>
  <c r="AA4335" i="1"/>
  <c r="P4336" i="1"/>
  <c r="T4342" i="1"/>
  <c r="V4342" i="1"/>
  <c r="V4343" i="1" s="1"/>
  <c r="X4342" i="1"/>
  <c r="Y4342" i="1"/>
  <c r="Y4343" i="1" s="1"/>
  <c r="AA4342" i="1"/>
  <c r="V4336" i="1"/>
  <c r="U3032" i="2"/>
  <c r="Q20" i="7"/>
  <c r="Q7" i="5"/>
  <c r="Q10" i="5"/>
  <c r="Q5" i="5"/>
  <c r="Q9" i="5"/>
  <c r="Q11" i="5"/>
  <c r="Q13" i="5"/>
  <c r="Q6" i="5"/>
  <c r="Q15" i="5"/>
  <c r="Q19" i="5"/>
  <c r="Q12" i="5"/>
  <c r="Q18" i="5"/>
  <c r="Q17" i="5"/>
  <c r="Q22" i="5"/>
  <c r="Q20" i="5"/>
  <c r="Q14" i="5"/>
  <c r="Q16" i="5"/>
  <c r="Q21" i="5"/>
  <c r="Q23" i="5"/>
  <c r="L3973" i="1"/>
  <c r="L3972" i="1"/>
  <c r="L3971" i="1"/>
  <c r="L3970" i="1"/>
  <c r="L3969" i="1"/>
  <c r="L3968" i="1"/>
  <c r="L3967" i="1"/>
  <c r="L3966" i="1"/>
  <c r="L3965" i="1"/>
  <c r="L3964" i="1"/>
  <c r="L3963" i="1"/>
  <c r="L188" i="1"/>
  <c r="K188" i="1"/>
  <c r="I188" i="1"/>
  <c r="H188" i="1"/>
  <c r="G188" i="1"/>
  <c r="F188" i="1"/>
  <c r="E188" i="1"/>
  <c r="D188" i="1"/>
  <c r="C188" i="1"/>
  <c r="L161" i="1"/>
  <c r="K161" i="1"/>
  <c r="I161" i="1"/>
  <c r="H161" i="1"/>
  <c r="G161" i="1"/>
  <c r="F161" i="1"/>
  <c r="E161" i="1"/>
  <c r="D161" i="1"/>
  <c r="C161" i="1"/>
  <c r="C3975" i="1"/>
  <c r="D3975" i="1"/>
  <c r="E3975" i="1"/>
  <c r="F3975" i="1"/>
  <c r="G3975" i="1"/>
  <c r="H3975" i="1"/>
  <c r="I3975" i="1"/>
  <c r="K3975" i="1"/>
  <c r="T4095" i="1"/>
  <c r="V4095" i="1"/>
  <c r="X4095" i="1"/>
  <c r="Y4095" i="1"/>
  <c r="AA4095" i="1"/>
  <c r="P4096" i="1"/>
  <c r="Y4096" i="1" s="1"/>
  <c r="T4138" i="1"/>
  <c r="V4138" i="1"/>
  <c r="X4138" i="1"/>
  <c r="Y4138" i="1"/>
  <c r="AA4138" i="1"/>
  <c r="P4139" i="1"/>
  <c r="T4147" i="1"/>
  <c r="V4147" i="1"/>
  <c r="X4147" i="1"/>
  <c r="Y4147" i="1"/>
  <c r="AA4147" i="1"/>
  <c r="P4148" i="1"/>
  <c r="T4154" i="1"/>
  <c r="T4155" i="1" s="1"/>
  <c r="V4154" i="1"/>
  <c r="V4155" i="1" s="1"/>
  <c r="X4154" i="1"/>
  <c r="X4155" i="1" s="1"/>
  <c r="Y4154" i="1"/>
  <c r="Y4155" i="1" s="1"/>
  <c r="AA4154" i="1"/>
  <c r="AA4155" i="1" s="1"/>
  <c r="V4148" i="1"/>
  <c r="O18" i="4"/>
  <c r="Q14" i="6"/>
  <c r="Q15" i="6"/>
  <c r="Q6" i="7"/>
  <c r="Q3" i="7"/>
  <c r="Q7" i="7"/>
  <c r="Q5" i="7"/>
  <c r="Q8" i="7"/>
  <c r="Q9" i="7"/>
  <c r="Q10" i="7"/>
  <c r="Q11" i="7"/>
  <c r="Q12" i="7"/>
  <c r="Q13" i="7"/>
  <c r="Q14" i="7"/>
  <c r="Q16" i="7"/>
  <c r="Q18" i="7"/>
  <c r="Q19" i="7"/>
  <c r="P3946" i="1"/>
  <c r="AA3945" i="1"/>
  <c r="Y3945" i="1"/>
  <c r="Y3946" i="1" s="1"/>
  <c r="X3945" i="1"/>
  <c r="V3945" i="1"/>
  <c r="V3946" i="1" s="1"/>
  <c r="T3945" i="1"/>
  <c r="AA3958" i="1"/>
  <c r="AA3959" i="1" s="1"/>
  <c r="Y3958" i="1"/>
  <c r="Y3959" i="1" s="1"/>
  <c r="X3958" i="1"/>
  <c r="X3959" i="1" s="1"/>
  <c r="V3958" i="1"/>
  <c r="V3959" i="1" s="1"/>
  <c r="T3958" i="1"/>
  <c r="T3959" i="1" s="1"/>
  <c r="L3763" i="1"/>
  <c r="K3763" i="1"/>
  <c r="I3763" i="1"/>
  <c r="H3763" i="1"/>
  <c r="G3763" i="1"/>
  <c r="F3763" i="1"/>
  <c r="E3763" i="1"/>
  <c r="D3763" i="1"/>
  <c r="C3763" i="1"/>
  <c r="T3895" i="1"/>
  <c r="V3895" i="1"/>
  <c r="X3895" i="1"/>
  <c r="Y3895" i="1"/>
  <c r="AA3895" i="1"/>
  <c r="P3896" i="1"/>
  <c r="T3936" i="1"/>
  <c r="V3936" i="1"/>
  <c r="X3936" i="1"/>
  <c r="Y3936" i="1"/>
  <c r="AA3936" i="1"/>
  <c r="P3937" i="1"/>
  <c r="N1460" i="2"/>
  <c r="T1459" i="2"/>
  <c r="R1459" i="2"/>
  <c r="R1460" i="2"/>
  <c r="T1527" i="2"/>
  <c r="R1527" i="2"/>
  <c r="N1528" i="2"/>
  <c r="R1528" i="2"/>
  <c r="G161" i="3"/>
  <c r="E161" i="3"/>
  <c r="G91" i="3"/>
  <c r="Q67" i="4"/>
  <c r="G156" i="3"/>
  <c r="E155" i="3"/>
  <c r="E156" i="3"/>
  <c r="G85" i="3"/>
  <c r="E85" i="3"/>
  <c r="X3746" i="1"/>
  <c r="L3589" i="1"/>
  <c r="K3589" i="1"/>
  <c r="I3589" i="1"/>
  <c r="H3589" i="1"/>
  <c r="G3589" i="1"/>
  <c r="F3589" i="1"/>
  <c r="E3589" i="1"/>
  <c r="D3589" i="1"/>
  <c r="C3589" i="1"/>
  <c r="P3747" i="1"/>
  <c r="AA3746" i="1"/>
  <c r="Y3746" i="1"/>
  <c r="V3746" i="1"/>
  <c r="T3746" i="1"/>
  <c r="T3747" i="1" s="1"/>
  <c r="P3700" i="1"/>
  <c r="AA3699" i="1"/>
  <c r="Y3699" i="1"/>
  <c r="X3699" i="1"/>
  <c r="V3699" i="1"/>
  <c r="V3700" i="1" s="1"/>
  <c r="T3699" i="1"/>
  <c r="V3527" i="1"/>
  <c r="T3527" i="1"/>
  <c r="AA3527" i="1"/>
  <c r="Y3527" i="1"/>
  <c r="Q66" i="4"/>
  <c r="Q65" i="4"/>
  <c r="Q64" i="4"/>
  <c r="Q63" i="4"/>
  <c r="Q62" i="4"/>
  <c r="Q61" i="4"/>
  <c r="Q60" i="4"/>
  <c r="Q59" i="4"/>
  <c r="Q58" i="4"/>
  <c r="Q57" i="4"/>
  <c r="Q56" i="4"/>
  <c r="Q55" i="4"/>
  <c r="Q54" i="4"/>
  <c r="Q52" i="4"/>
  <c r="Q51" i="4"/>
  <c r="Q50" i="4"/>
  <c r="Q49" i="4"/>
  <c r="Q48" i="4"/>
  <c r="Q47" i="4"/>
  <c r="Q46" i="4"/>
  <c r="Q45" i="4"/>
  <c r="Q44" i="4"/>
  <c r="Q43" i="4"/>
  <c r="P38" i="4"/>
  <c r="O38" i="4"/>
  <c r="N38" i="4"/>
  <c r="Q37" i="4"/>
  <c r="Q36" i="4"/>
  <c r="Q35" i="4"/>
  <c r="Q28" i="4"/>
  <c r="Q34" i="4"/>
  <c r="Q26" i="4"/>
  <c r="Q30" i="4"/>
  <c r="Q25" i="4"/>
  <c r="Q33" i="4"/>
  <c r="Q32" i="4"/>
  <c r="Q31" i="4"/>
  <c r="Q27" i="4"/>
  <c r="Q23" i="4"/>
  <c r="Q24" i="4"/>
  <c r="P18" i="4"/>
  <c r="N18" i="4"/>
  <c r="Q15" i="4"/>
  <c r="Q17" i="4"/>
  <c r="Q16" i="4"/>
  <c r="Q9" i="4"/>
  <c r="Q14" i="4"/>
  <c r="Q8" i="4"/>
  <c r="Q11" i="4"/>
  <c r="Q5" i="4"/>
  <c r="Q7" i="4"/>
  <c r="Q12" i="4"/>
  <c r="Q13" i="4"/>
  <c r="Q6" i="4"/>
  <c r="Q4" i="4"/>
  <c r="Q3" i="4"/>
  <c r="Q4" i="5"/>
  <c r="Q8" i="5"/>
  <c r="Q3" i="5"/>
  <c r="Q4" i="7"/>
  <c r="Q13" i="6"/>
  <c r="Q11" i="6"/>
  <c r="Q7" i="6"/>
  <c r="Q8" i="6"/>
  <c r="Q6" i="6"/>
  <c r="Q9" i="6"/>
  <c r="Q5" i="6"/>
  <c r="Q10" i="6"/>
  <c r="Q3" i="6"/>
  <c r="Q4" i="6"/>
  <c r="Q12" i="6"/>
  <c r="P3574" i="1"/>
  <c r="AA3573" i="1"/>
  <c r="Y3573" i="1"/>
  <c r="Y3574" i="1" s="1"/>
  <c r="X3573" i="1"/>
  <c r="V3573" i="1"/>
  <c r="T3573" i="1"/>
  <c r="P3528" i="1"/>
  <c r="X3527" i="1"/>
  <c r="C3427" i="1"/>
  <c r="D3427" i="1"/>
  <c r="E3427" i="1"/>
  <c r="F3427" i="1"/>
  <c r="G3427" i="1"/>
  <c r="H3427" i="1"/>
  <c r="I3427" i="1"/>
  <c r="K3427" i="1"/>
  <c r="L3427" i="1"/>
  <c r="N974" i="2"/>
  <c r="T973" i="2"/>
  <c r="R973" i="2"/>
  <c r="R974" i="2"/>
  <c r="J929" i="2"/>
  <c r="I929" i="2"/>
  <c r="G929" i="2"/>
  <c r="F929" i="2"/>
  <c r="E929" i="2"/>
  <c r="D929" i="2"/>
  <c r="C929" i="2"/>
  <c r="N914" i="2"/>
  <c r="T913" i="2"/>
  <c r="R913" i="2"/>
  <c r="R914" i="2"/>
  <c r="J886" i="2"/>
  <c r="I886" i="2"/>
  <c r="G886" i="2"/>
  <c r="F886" i="2"/>
  <c r="E886" i="2"/>
  <c r="D886" i="2"/>
  <c r="C886" i="2"/>
  <c r="N826" i="2"/>
  <c r="T825" i="2"/>
  <c r="R825" i="2"/>
  <c r="R826" i="2"/>
  <c r="J798" i="2"/>
  <c r="I798" i="2"/>
  <c r="G798" i="2"/>
  <c r="F798" i="2"/>
  <c r="E798" i="2"/>
  <c r="D798" i="2"/>
  <c r="C798" i="2"/>
  <c r="N1165" i="2"/>
  <c r="T1165" i="2"/>
  <c r="T1164" i="2"/>
  <c r="R1164" i="2"/>
  <c r="R1165" i="2"/>
  <c r="J1120" i="2"/>
  <c r="I1120" i="2"/>
  <c r="G1120" i="2"/>
  <c r="F1120" i="2"/>
  <c r="E1120" i="2"/>
  <c r="D1120" i="2"/>
  <c r="C1120" i="2"/>
  <c r="N1099" i="2"/>
  <c r="T1098" i="2"/>
  <c r="R1098" i="2"/>
  <c r="J1054" i="2"/>
  <c r="I1054" i="2"/>
  <c r="G1054" i="2"/>
  <c r="F1054" i="2"/>
  <c r="E1054" i="2"/>
  <c r="D1054" i="2"/>
  <c r="C1054" i="2"/>
  <c r="J989" i="2"/>
  <c r="I989" i="2"/>
  <c r="G989" i="2"/>
  <c r="F989" i="2"/>
  <c r="E989" i="2"/>
  <c r="D989" i="2"/>
  <c r="C989" i="2"/>
  <c r="G205" i="3"/>
  <c r="E199" i="3"/>
  <c r="E205" i="3"/>
  <c r="G199" i="3"/>
  <c r="G155" i="3"/>
  <c r="G84" i="3"/>
  <c r="E84" i="3"/>
  <c r="AA3412" i="1"/>
  <c r="AA3413" i="1" s="1"/>
  <c r="Y3412" i="1"/>
  <c r="Y3413" i="1" s="1"/>
  <c r="X3412" i="1"/>
  <c r="X3413" i="1" s="1"/>
  <c r="V3412" i="1"/>
  <c r="V3413" i="1" s="1"/>
  <c r="T3412" i="1"/>
  <c r="T3413" i="1" s="1"/>
  <c r="P3405" i="1"/>
  <c r="AA3404" i="1"/>
  <c r="Y3404" i="1"/>
  <c r="X3404" i="1"/>
  <c r="V3404" i="1"/>
  <c r="V3405" i="1" s="1"/>
  <c r="T3404" i="1"/>
  <c r="P3393" i="1"/>
  <c r="AA3392" i="1"/>
  <c r="Y3392" i="1"/>
  <c r="Y3393" i="1" s="1"/>
  <c r="X3392" i="1"/>
  <c r="V3392" i="1"/>
  <c r="V3393" i="1" s="1"/>
  <c r="T3392" i="1"/>
  <c r="P3350" i="1"/>
  <c r="AA3349" i="1"/>
  <c r="Y3349" i="1"/>
  <c r="X3349" i="1"/>
  <c r="V3349" i="1"/>
  <c r="T3349" i="1"/>
  <c r="L3217" i="1"/>
  <c r="K3217" i="1"/>
  <c r="I3217" i="1"/>
  <c r="H3217" i="1"/>
  <c r="G3217" i="1"/>
  <c r="F3217" i="1"/>
  <c r="E3217" i="1"/>
  <c r="D3217" i="1"/>
  <c r="C3217" i="1"/>
  <c r="AA3200" i="1"/>
  <c r="AA3201" i="1" s="1"/>
  <c r="Y3200" i="1"/>
  <c r="Y3201" i="1" s="1"/>
  <c r="X3200" i="1"/>
  <c r="X3201" i="1" s="1"/>
  <c r="V3200" i="1"/>
  <c r="V3201" i="1" s="1"/>
  <c r="T3200" i="1"/>
  <c r="T3201" i="1" s="1"/>
  <c r="AA3190" i="1"/>
  <c r="X3190" i="1"/>
  <c r="Y3190" i="1"/>
  <c r="V3190" i="1"/>
  <c r="T3190" i="1"/>
  <c r="P3191" i="1"/>
  <c r="P3177" i="1"/>
  <c r="X3176" i="1"/>
  <c r="AA3176" i="1"/>
  <c r="Y3176" i="1"/>
  <c r="V3176" i="1"/>
  <c r="V3177" i="1" s="1"/>
  <c r="T3176" i="1"/>
  <c r="F206" i="3"/>
  <c r="F92" i="3"/>
  <c r="F163" i="3"/>
  <c r="D163" i="3"/>
  <c r="C163" i="3"/>
  <c r="B163" i="3"/>
  <c r="E123" i="3"/>
  <c r="G123" i="3"/>
  <c r="G121" i="3"/>
  <c r="E121" i="3"/>
  <c r="G119" i="3"/>
  <c r="E119" i="3"/>
  <c r="G117" i="3"/>
  <c r="E117" i="3"/>
  <c r="G115" i="3"/>
  <c r="E115" i="3"/>
  <c r="G114" i="3"/>
  <c r="E114" i="3"/>
  <c r="G113" i="3"/>
  <c r="G112" i="3"/>
  <c r="G111" i="3"/>
  <c r="G110" i="3"/>
  <c r="G109" i="3"/>
  <c r="G108" i="3"/>
  <c r="G107" i="3"/>
  <c r="G106" i="3"/>
  <c r="G105" i="3"/>
  <c r="G104" i="3"/>
  <c r="G103" i="3"/>
  <c r="G102" i="3"/>
  <c r="G101" i="3"/>
  <c r="G100" i="3"/>
  <c r="G99" i="3"/>
  <c r="G98" i="3"/>
  <c r="G97" i="3"/>
  <c r="E113" i="3"/>
  <c r="E112" i="3"/>
  <c r="E111" i="3"/>
  <c r="E110" i="3"/>
  <c r="E109" i="3"/>
  <c r="E108" i="3"/>
  <c r="E107" i="3"/>
  <c r="E106" i="3"/>
  <c r="E105" i="3"/>
  <c r="E104" i="3"/>
  <c r="E103" i="3"/>
  <c r="E102" i="3"/>
  <c r="E101" i="3"/>
  <c r="E100" i="3"/>
  <c r="E99" i="3"/>
  <c r="E98" i="3"/>
  <c r="E97" i="3"/>
  <c r="G173" i="3"/>
  <c r="E173" i="3"/>
  <c r="P1021" i="1"/>
  <c r="G82" i="3"/>
  <c r="E82" i="3"/>
  <c r="G153" i="3"/>
  <c r="E153" i="3"/>
  <c r="T1736" i="2"/>
  <c r="R1736" i="2"/>
  <c r="N1737" i="2"/>
  <c r="N1724" i="2"/>
  <c r="T1723" i="2"/>
  <c r="R1723" i="2"/>
  <c r="R1724" i="2"/>
  <c r="T1688" i="2"/>
  <c r="R1688" i="2"/>
  <c r="N1689" i="2"/>
  <c r="T1826" i="2"/>
  <c r="T1827" i="2"/>
  <c r="R1826" i="2"/>
  <c r="R1827" i="2"/>
  <c r="N1900" i="2"/>
  <c r="T1899" i="2"/>
  <c r="R1899" i="2"/>
  <c r="N1863" i="2"/>
  <c r="N1807" i="2"/>
  <c r="T1862" i="2"/>
  <c r="T1863" i="2"/>
  <c r="R1862" i="2"/>
  <c r="T1033" i="2"/>
  <c r="R1033" i="2"/>
  <c r="N870" i="2"/>
  <c r="T869" i="2"/>
  <c r="R869" i="2"/>
  <c r="R870" i="2"/>
  <c r="N1773" i="2"/>
  <c r="K78" i="5"/>
  <c r="K79" i="5"/>
  <c r="K56" i="5"/>
  <c r="K57" i="5"/>
  <c r="K41" i="5"/>
  <c r="K42" i="5"/>
  <c r="K25" i="5"/>
  <c r="K26" i="5"/>
  <c r="K9" i="5"/>
  <c r="K10" i="5"/>
  <c r="K11" i="4"/>
  <c r="K12" i="4"/>
  <c r="K5" i="4"/>
  <c r="K6" i="4"/>
  <c r="T1649" i="2"/>
  <c r="R1649" i="2"/>
  <c r="N1650" i="2"/>
  <c r="T1588" i="2"/>
  <c r="N1589" i="2"/>
  <c r="R1588" i="2"/>
  <c r="L3000" i="1"/>
  <c r="K3000" i="1"/>
  <c r="I3000" i="1"/>
  <c r="C3000" i="1"/>
  <c r="D3000" i="1"/>
  <c r="E3000" i="1"/>
  <c r="F3000" i="1"/>
  <c r="G3000" i="1"/>
  <c r="H3000" i="1"/>
  <c r="X3132" i="1"/>
  <c r="AA3132" i="1"/>
  <c r="Y3132" i="1"/>
  <c r="V3132" i="1"/>
  <c r="T3132" i="1"/>
  <c r="P3133" i="1"/>
  <c r="N1521" i="2"/>
  <c r="T1520" i="2"/>
  <c r="R1520" i="2"/>
  <c r="R1521" i="2"/>
  <c r="T1227" i="2"/>
  <c r="N1228" i="2"/>
  <c r="R1227" i="2"/>
  <c r="N1034" i="2"/>
  <c r="T3159" i="2"/>
  <c r="R3159" i="2"/>
  <c r="R3150" i="2"/>
  <c r="T3150" i="2"/>
  <c r="U3150" i="2"/>
  <c r="N3151" i="2"/>
  <c r="U3033" i="2"/>
  <c r="T3033" i="2"/>
  <c r="R3033" i="2"/>
  <c r="X381" i="1"/>
  <c r="R3317" i="2"/>
  <c r="T3317" i="2"/>
  <c r="U3317" i="2"/>
  <c r="N3318" i="2"/>
  <c r="G58" i="3"/>
  <c r="G57" i="3"/>
  <c r="G56" i="3"/>
  <c r="G55" i="3"/>
  <c r="G54" i="3"/>
  <c r="G53" i="3"/>
  <c r="G52" i="3"/>
  <c r="G51" i="3"/>
  <c r="G50" i="3"/>
  <c r="G49" i="3"/>
  <c r="G48" i="3"/>
  <c r="G47" i="3"/>
  <c r="G46" i="3"/>
  <c r="G45" i="3"/>
  <c r="G44" i="3"/>
  <c r="G43" i="3"/>
  <c r="E43" i="3"/>
  <c r="G168" i="3"/>
  <c r="E168" i="3"/>
  <c r="E125" i="3"/>
  <c r="E126" i="3"/>
  <c r="E127" i="3"/>
  <c r="E128" i="3"/>
  <c r="G129" i="3"/>
  <c r="E129" i="3"/>
  <c r="G130" i="3"/>
  <c r="E130" i="3"/>
  <c r="U2931" i="2"/>
  <c r="G196" i="3"/>
  <c r="E196" i="3"/>
  <c r="E145" i="3"/>
  <c r="E144" i="3"/>
  <c r="E143" i="3"/>
  <c r="E142" i="3"/>
  <c r="E141" i="3"/>
  <c r="E140" i="3"/>
  <c r="E139" i="3"/>
  <c r="E138" i="3"/>
  <c r="E137" i="3"/>
  <c r="E136" i="3"/>
  <c r="E135" i="3"/>
  <c r="E134" i="3"/>
  <c r="E133" i="3"/>
  <c r="E132" i="3"/>
  <c r="G151" i="3"/>
  <c r="G150" i="3"/>
  <c r="G149" i="3"/>
  <c r="G148" i="3"/>
  <c r="G147" i="3"/>
  <c r="G146" i="3"/>
  <c r="G145" i="3"/>
  <c r="G144" i="3"/>
  <c r="G143" i="3"/>
  <c r="G142" i="3"/>
  <c r="G141" i="3"/>
  <c r="G140" i="3"/>
  <c r="G139" i="3"/>
  <c r="G138" i="3"/>
  <c r="G137" i="3"/>
  <c r="G136" i="3"/>
  <c r="G135" i="3"/>
  <c r="G134" i="3"/>
  <c r="G133" i="3"/>
  <c r="G132" i="3"/>
  <c r="E179" i="3"/>
  <c r="G72" i="3"/>
  <c r="G71" i="3"/>
  <c r="G70" i="3"/>
  <c r="G69" i="3"/>
  <c r="G68" i="3"/>
  <c r="G66" i="3"/>
  <c r="G38" i="3"/>
  <c r="G63" i="3"/>
  <c r="G62" i="3"/>
  <c r="G61" i="3"/>
  <c r="G60" i="3"/>
  <c r="G59" i="3"/>
  <c r="E29" i="3"/>
  <c r="E58" i="3"/>
  <c r="E57" i="3"/>
  <c r="E56" i="3"/>
  <c r="E55" i="3"/>
  <c r="E53" i="3"/>
  <c r="E52" i="3"/>
  <c r="E51" i="3"/>
  <c r="E50" i="3"/>
  <c r="E49" i="3"/>
  <c r="E48" i="3"/>
  <c r="E47" i="3"/>
  <c r="E46" i="3"/>
  <c r="E45" i="3"/>
  <c r="E44" i="3"/>
  <c r="E42" i="3"/>
  <c r="E41" i="3"/>
  <c r="E40" i="3"/>
  <c r="E39" i="3"/>
  <c r="E38" i="3"/>
  <c r="E37" i="3"/>
  <c r="E36" i="3"/>
  <c r="E35" i="3"/>
  <c r="E34" i="3"/>
  <c r="E33" i="3"/>
  <c r="E32" i="3"/>
  <c r="E31" i="3"/>
  <c r="E30" i="3"/>
  <c r="E21" i="3"/>
  <c r="E20" i="3"/>
  <c r="E15" i="3"/>
  <c r="E14" i="3"/>
  <c r="E13" i="3"/>
  <c r="E12" i="3"/>
  <c r="E11" i="3"/>
  <c r="E10" i="3"/>
  <c r="E9" i="3"/>
  <c r="E8" i="3"/>
  <c r="D24" i="3"/>
  <c r="C24" i="3"/>
  <c r="D92" i="3"/>
  <c r="D174" i="3"/>
  <c r="D206" i="3"/>
  <c r="C92" i="3"/>
  <c r="C174" i="3"/>
  <c r="C206" i="3"/>
  <c r="B206" i="3"/>
  <c r="G197" i="3"/>
  <c r="E197" i="3"/>
  <c r="G195" i="3"/>
  <c r="E195" i="3"/>
  <c r="G193" i="3"/>
  <c r="E193" i="3"/>
  <c r="G192" i="3"/>
  <c r="E192" i="3"/>
  <c r="G191" i="3"/>
  <c r="E191" i="3"/>
  <c r="G190" i="3"/>
  <c r="E190" i="3"/>
  <c r="G189" i="3"/>
  <c r="E189" i="3"/>
  <c r="G188" i="3"/>
  <c r="E188" i="3"/>
  <c r="G187" i="3"/>
  <c r="E187" i="3"/>
  <c r="G186" i="3"/>
  <c r="E186" i="3"/>
  <c r="G185" i="3"/>
  <c r="E185" i="3"/>
  <c r="G184" i="3"/>
  <c r="E184" i="3"/>
  <c r="G183" i="3"/>
  <c r="E183" i="3"/>
  <c r="G182" i="3"/>
  <c r="E182" i="3"/>
  <c r="G181" i="3"/>
  <c r="E181" i="3"/>
  <c r="G180" i="3"/>
  <c r="E180" i="3"/>
  <c r="G179" i="3"/>
  <c r="B174" i="3"/>
  <c r="G172" i="3"/>
  <c r="E172" i="3"/>
  <c r="G171" i="3"/>
  <c r="E171" i="3"/>
  <c r="G170" i="3"/>
  <c r="E170" i="3"/>
  <c r="G154" i="3"/>
  <c r="E154" i="3"/>
  <c r="G152" i="3"/>
  <c r="E152" i="3"/>
  <c r="E151" i="3"/>
  <c r="E150" i="3"/>
  <c r="E149" i="3"/>
  <c r="E148" i="3"/>
  <c r="E147" i="3"/>
  <c r="E146" i="3"/>
  <c r="B92" i="3"/>
  <c r="G83" i="3"/>
  <c r="E83" i="3"/>
  <c r="G81" i="3"/>
  <c r="E81" i="3"/>
  <c r="G80" i="3"/>
  <c r="E80" i="3"/>
  <c r="G79" i="3"/>
  <c r="E79" i="3"/>
  <c r="G78" i="3"/>
  <c r="E78" i="3"/>
  <c r="G77" i="3"/>
  <c r="E77" i="3"/>
  <c r="G76" i="3"/>
  <c r="E76" i="3"/>
  <c r="G75" i="3"/>
  <c r="E75" i="3"/>
  <c r="G74" i="3"/>
  <c r="E74" i="3"/>
  <c r="G73" i="3"/>
  <c r="E73" i="3"/>
  <c r="E72" i="3"/>
  <c r="E71" i="3"/>
  <c r="E70" i="3"/>
  <c r="E69" i="3"/>
  <c r="E68" i="3"/>
  <c r="G67" i="3"/>
  <c r="E67" i="3"/>
  <c r="E66" i="3"/>
  <c r="G65" i="3"/>
  <c r="E65" i="3"/>
  <c r="G64" i="3"/>
  <c r="E64" i="3"/>
  <c r="E63" i="3"/>
  <c r="E62" i="3"/>
  <c r="E61" i="3"/>
  <c r="E60" i="3"/>
  <c r="E59" i="3"/>
  <c r="E54" i="3"/>
  <c r="G42" i="3"/>
  <c r="G41" i="3"/>
  <c r="G40" i="3"/>
  <c r="G39" i="3"/>
  <c r="G37" i="3"/>
  <c r="G36" i="3"/>
  <c r="G35" i="3"/>
  <c r="G34" i="3"/>
  <c r="G33" i="3"/>
  <c r="G32" i="3"/>
  <c r="G31" i="3"/>
  <c r="G30" i="3"/>
  <c r="G29" i="3"/>
  <c r="E24" i="3"/>
  <c r="B24" i="3"/>
  <c r="E23" i="3"/>
  <c r="E22" i="3"/>
  <c r="E19" i="3"/>
  <c r="E18" i="3"/>
  <c r="E17" i="3"/>
  <c r="E16" i="3"/>
  <c r="E7" i="3"/>
  <c r="E6" i="3"/>
  <c r="E5" i="3"/>
  <c r="R1916" i="2"/>
  <c r="R1917" i="2"/>
  <c r="T1916" i="2"/>
  <c r="T1917" i="2"/>
  <c r="R1772" i="2"/>
  <c r="R1773" i="2"/>
  <c r="T1772" i="2"/>
  <c r="T1773" i="2"/>
  <c r="R1806" i="2"/>
  <c r="R1807" i="2"/>
  <c r="T1806" i="2"/>
  <c r="X956" i="1"/>
  <c r="P957" i="1"/>
  <c r="N2026" i="2"/>
  <c r="T2025" i="2"/>
  <c r="T2026" i="2"/>
  <c r="R2025" i="2"/>
  <c r="R2026" i="2"/>
  <c r="N2260" i="2"/>
  <c r="T2259" i="2"/>
  <c r="T2260" i="2"/>
  <c r="R2259" i="2"/>
  <c r="R2260" i="2"/>
  <c r="N2250" i="2"/>
  <c r="T2249" i="2"/>
  <c r="T2250" i="2"/>
  <c r="R2249" i="2"/>
  <c r="R2250" i="2"/>
  <c r="N2138" i="2"/>
  <c r="T2137" i="2"/>
  <c r="T2138" i="2"/>
  <c r="R2137" i="2"/>
  <c r="R2138" i="2"/>
  <c r="T2232" i="2"/>
  <c r="N2233" i="2"/>
  <c r="T2233" i="2"/>
  <c r="R2232" i="2"/>
  <c r="T2185" i="2"/>
  <c r="N2186" i="2"/>
  <c r="R2185" i="2"/>
  <c r="R2186" i="2"/>
  <c r="T2119" i="2"/>
  <c r="R2119" i="2"/>
  <c r="N2120" i="2"/>
  <c r="N2073" i="2"/>
  <c r="T2072" i="2"/>
  <c r="R2072" i="2"/>
  <c r="R2073" i="2"/>
  <c r="T1963" i="2"/>
  <c r="R1963" i="2"/>
  <c r="N1964" i="2"/>
  <c r="N2009" i="2"/>
  <c r="T2008" i="2"/>
  <c r="R2008" i="2"/>
  <c r="R2009" i="2"/>
  <c r="N1953" i="2"/>
  <c r="T1952" i="2"/>
  <c r="R1952" i="2"/>
  <c r="N1998" i="2"/>
  <c r="T1997" i="2"/>
  <c r="R1997" i="2"/>
  <c r="N2062" i="2"/>
  <c r="T2061" i="2"/>
  <c r="T2062" i="2"/>
  <c r="R2061" i="2"/>
  <c r="N2108" i="2"/>
  <c r="T2107" i="2"/>
  <c r="R2107" i="2"/>
  <c r="N2174" i="2"/>
  <c r="T2173" i="2"/>
  <c r="T2174" i="2"/>
  <c r="R2173" i="2"/>
  <c r="N2221" i="2"/>
  <c r="T2220" i="2"/>
  <c r="R2220" i="2"/>
  <c r="V2983" i="1"/>
  <c r="AA2983" i="1"/>
  <c r="P2984" i="1"/>
  <c r="Y2983" i="1"/>
  <c r="X2983" i="1"/>
  <c r="X2984" i="1" s="1"/>
  <c r="T2983" i="1"/>
  <c r="U3889" i="2"/>
  <c r="N3890" i="2"/>
  <c r="U3890" i="2"/>
  <c r="T3889" i="2"/>
  <c r="R3889" i="2"/>
  <c r="R3890" i="2"/>
  <c r="U3879" i="2"/>
  <c r="N3880" i="2"/>
  <c r="U3880" i="2"/>
  <c r="T3879" i="2"/>
  <c r="R3879" i="2"/>
  <c r="R3880" i="2"/>
  <c r="U3841" i="2"/>
  <c r="N3842" i="2"/>
  <c r="T3841" i="2"/>
  <c r="T3842" i="2"/>
  <c r="R3841" i="2"/>
  <c r="R3842" i="2"/>
  <c r="J3709" i="2"/>
  <c r="I3709" i="2"/>
  <c r="G3709" i="2"/>
  <c r="F3709" i="2"/>
  <c r="E3709" i="2"/>
  <c r="D3709" i="2"/>
  <c r="C3709" i="2"/>
  <c r="U3692" i="2"/>
  <c r="N3693" i="2"/>
  <c r="U3693" i="2"/>
  <c r="T3692" i="2"/>
  <c r="R3692" i="2"/>
  <c r="R3693" i="2"/>
  <c r="U3682" i="2"/>
  <c r="N3683" i="2"/>
  <c r="T3682" i="2"/>
  <c r="T3683" i="2"/>
  <c r="R3682" i="2"/>
  <c r="R3683" i="2"/>
  <c r="U3646" i="2"/>
  <c r="N3647" i="2"/>
  <c r="T3646" i="2"/>
  <c r="T3647" i="2"/>
  <c r="R3646" i="2"/>
  <c r="R3647" i="2"/>
  <c r="J3526" i="2"/>
  <c r="I3526" i="2"/>
  <c r="G3526" i="2"/>
  <c r="F3526" i="2"/>
  <c r="E3526" i="2"/>
  <c r="D3526" i="2"/>
  <c r="C3526" i="2"/>
  <c r="U3509" i="2"/>
  <c r="N3510" i="2"/>
  <c r="U3510" i="2"/>
  <c r="T3509" i="2"/>
  <c r="R3509" i="2"/>
  <c r="R3510" i="2"/>
  <c r="U3498" i="2"/>
  <c r="N3499" i="2"/>
  <c r="U3499" i="2"/>
  <c r="T3498" i="2"/>
  <c r="R3498" i="2"/>
  <c r="R3499" i="2"/>
  <c r="U3464" i="2"/>
  <c r="N3465" i="2"/>
  <c r="T3464" i="2"/>
  <c r="T3465" i="2"/>
  <c r="R3464" i="2"/>
  <c r="R3465" i="2"/>
  <c r="J3344" i="2"/>
  <c r="I3344" i="2"/>
  <c r="G3344" i="2"/>
  <c r="F3344" i="2"/>
  <c r="E3344" i="2"/>
  <c r="D3344" i="2"/>
  <c r="C3344" i="2"/>
  <c r="U3327" i="2"/>
  <c r="N3328" i="2"/>
  <c r="U3328" i="2"/>
  <c r="T3327" i="2"/>
  <c r="R3327" i="2"/>
  <c r="R3328" i="2"/>
  <c r="U3296" i="2"/>
  <c r="N3297" i="2"/>
  <c r="T3296" i="2"/>
  <c r="T3297" i="2"/>
  <c r="R3296" i="2"/>
  <c r="R3297" i="2"/>
  <c r="J3176" i="2"/>
  <c r="I3176" i="2"/>
  <c r="G3176" i="2"/>
  <c r="F3176" i="2"/>
  <c r="E3176" i="2"/>
  <c r="D3176" i="2"/>
  <c r="C3176" i="2"/>
  <c r="J3158" i="2"/>
  <c r="I3158" i="2"/>
  <c r="G3158" i="2"/>
  <c r="F3158" i="2"/>
  <c r="E3158" i="2"/>
  <c r="D3158" i="2"/>
  <c r="C3158" i="2"/>
  <c r="U3128" i="2"/>
  <c r="N3129" i="2"/>
  <c r="T3128" i="2"/>
  <c r="T3129" i="2"/>
  <c r="R3128" i="2"/>
  <c r="R3129" i="2"/>
  <c r="J3048" i="2"/>
  <c r="I3048" i="2"/>
  <c r="G3048" i="2"/>
  <c r="F3048" i="2"/>
  <c r="E3048" i="2"/>
  <c r="D3048" i="2"/>
  <c r="C3048" i="2"/>
  <c r="U3025" i="2"/>
  <c r="N3026" i="2"/>
  <c r="T3025" i="2"/>
  <c r="R3025" i="2"/>
  <c r="R3026" i="2"/>
  <c r="J2945" i="2"/>
  <c r="I2945" i="2"/>
  <c r="G2945" i="2"/>
  <c r="F2945" i="2"/>
  <c r="E2945" i="2"/>
  <c r="D2945" i="2"/>
  <c r="C2945" i="2"/>
  <c r="U2924" i="2"/>
  <c r="N2925" i="2"/>
  <c r="T2924" i="2"/>
  <c r="R2924" i="2"/>
  <c r="R2925" i="2"/>
  <c r="J2844" i="2"/>
  <c r="I2844" i="2"/>
  <c r="G2844" i="2"/>
  <c r="F2844" i="2"/>
  <c r="E2844" i="2"/>
  <c r="D2844" i="2"/>
  <c r="C2844" i="2"/>
  <c r="U2829" i="2"/>
  <c r="N2830" i="2"/>
  <c r="T2829" i="2"/>
  <c r="T2830" i="2"/>
  <c r="R2829" i="2"/>
  <c r="R2830" i="2"/>
  <c r="U2734" i="2"/>
  <c r="N2735" i="2"/>
  <c r="T2734" i="2"/>
  <c r="R2734" i="2"/>
  <c r="R2735" i="2"/>
  <c r="J2654" i="2"/>
  <c r="I2654" i="2"/>
  <c r="G2654" i="2"/>
  <c r="F2654" i="2"/>
  <c r="E2654" i="2"/>
  <c r="D2654" i="2"/>
  <c r="C2654" i="2"/>
  <c r="U2639" i="2"/>
  <c r="N2640" i="2"/>
  <c r="T2639" i="2"/>
  <c r="T2640" i="2"/>
  <c r="R2639" i="2"/>
  <c r="R2640" i="2"/>
  <c r="J2559" i="2"/>
  <c r="I2559" i="2"/>
  <c r="G2559" i="2"/>
  <c r="F2559" i="2"/>
  <c r="E2559" i="2"/>
  <c r="D2559" i="2"/>
  <c r="C2559" i="2"/>
  <c r="U2544" i="2"/>
  <c r="N2545" i="2"/>
  <c r="T2544" i="2"/>
  <c r="R2544" i="2"/>
  <c r="R2545" i="2"/>
  <c r="J2464" i="2"/>
  <c r="I2464" i="2"/>
  <c r="G2464" i="2"/>
  <c r="F2464" i="2"/>
  <c r="E2464" i="2"/>
  <c r="D2464" i="2"/>
  <c r="C2464" i="2"/>
  <c r="N2450" i="2"/>
  <c r="T2449" i="2"/>
  <c r="R2449" i="2"/>
  <c r="R2450" i="2"/>
  <c r="J2369" i="2"/>
  <c r="I2369" i="2"/>
  <c r="G2369" i="2"/>
  <c r="F2369" i="2"/>
  <c r="E2369" i="2"/>
  <c r="D2369" i="2"/>
  <c r="C2369" i="2"/>
  <c r="U2354" i="2"/>
  <c r="N2355" i="2"/>
  <c r="T2354" i="2"/>
  <c r="R2354" i="2"/>
  <c r="R2355" i="2"/>
  <c r="J2274" i="2"/>
  <c r="I2274" i="2"/>
  <c r="G2274" i="2"/>
  <c r="F2274" i="2"/>
  <c r="E2274" i="2"/>
  <c r="D2274" i="2"/>
  <c r="C2274" i="2"/>
  <c r="J2241" i="2"/>
  <c r="I2241" i="2"/>
  <c r="G2241" i="2"/>
  <c r="F2241" i="2"/>
  <c r="E2241" i="2"/>
  <c r="D2241" i="2"/>
  <c r="C2241" i="2"/>
  <c r="J2230" i="2"/>
  <c r="I2230" i="2"/>
  <c r="G2230" i="2"/>
  <c r="F2230" i="2"/>
  <c r="E2230" i="2"/>
  <c r="D2230" i="2"/>
  <c r="C2230" i="2"/>
  <c r="J2196" i="2"/>
  <c r="I2196" i="2"/>
  <c r="G2196" i="2"/>
  <c r="F2196" i="2"/>
  <c r="E2196" i="2"/>
  <c r="D2196" i="2"/>
  <c r="C2196" i="2"/>
  <c r="J2183" i="2"/>
  <c r="I2183" i="2"/>
  <c r="G2183" i="2"/>
  <c r="F2183" i="2"/>
  <c r="E2183" i="2"/>
  <c r="D2183" i="2"/>
  <c r="C2183" i="2"/>
  <c r="J2149" i="2"/>
  <c r="I2149" i="2"/>
  <c r="G2149" i="2"/>
  <c r="F2149" i="2"/>
  <c r="E2149" i="2"/>
  <c r="D2149" i="2"/>
  <c r="C2149" i="2"/>
  <c r="J2129" i="2"/>
  <c r="I2129" i="2"/>
  <c r="G2129" i="2"/>
  <c r="F2129" i="2"/>
  <c r="E2129" i="2"/>
  <c r="D2129" i="2"/>
  <c r="C2129" i="2"/>
  <c r="J2117" i="2"/>
  <c r="I2117" i="2"/>
  <c r="G2117" i="2"/>
  <c r="F2117" i="2"/>
  <c r="E2117" i="2"/>
  <c r="D2117" i="2"/>
  <c r="C2117" i="2"/>
  <c r="J2083" i="2"/>
  <c r="I2083" i="2"/>
  <c r="G2083" i="2"/>
  <c r="F2083" i="2"/>
  <c r="E2083" i="2"/>
  <c r="D2083" i="2"/>
  <c r="C2083" i="2"/>
  <c r="J2070" i="2"/>
  <c r="I2070" i="2"/>
  <c r="G2070" i="2"/>
  <c r="F2070" i="2"/>
  <c r="E2070" i="2"/>
  <c r="D2070" i="2"/>
  <c r="C2070" i="2"/>
  <c r="J2037" i="2"/>
  <c r="I2037" i="2"/>
  <c r="G2037" i="2"/>
  <c r="F2037" i="2"/>
  <c r="E2037" i="2"/>
  <c r="D2037" i="2"/>
  <c r="C2037" i="2"/>
  <c r="J2017" i="2"/>
  <c r="I2017" i="2"/>
  <c r="G2017" i="2"/>
  <c r="F2017" i="2"/>
  <c r="E2017" i="2"/>
  <c r="D2017" i="2"/>
  <c r="C2017" i="2"/>
  <c r="J2006" i="2"/>
  <c r="I2006" i="2"/>
  <c r="G2006" i="2"/>
  <c r="F2006" i="2"/>
  <c r="E2006" i="2"/>
  <c r="D2006" i="2"/>
  <c r="C2006" i="2"/>
  <c r="J1973" i="2"/>
  <c r="I1973" i="2"/>
  <c r="G1973" i="2"/>
  <c r="F1973" i="2"/>
  <c r="E1973" i="2"/>
  <c r="D1973" i="2"/>
  <c r="C1973" i="2"/>
  <c r="J1928" i="2"/>
  <c r="I1928" i="2"/>
  <c r="G1928" i="2"/>
  <c r="F1928" i="2"/>
  <c r="E1928" i="2"/>
  <c r="D1928" i="2"/>
  <c r="C1928" i="2"/>
  <c r="J1908" i="2"/>
  <c r="I1908" i="2"/>
  <c r="G1908" i="2"/>
  <c r="F1908" i="2"/>
  <c r="E1908" i="2"/>
  <c r="D1908" i="2"/>
  <c r="C1908" i="2"/>
  <c r="J1875" i="2"/>
  <c r="I1875" i="2"/>
  <c r="G1875" i="2"/>
  <c r="F1875" i="2"/>
  <c r="E1875" i="2"/>
  <c r="D1875" i="2"/>
  <c r="C1875" i="2"/>
  <c r="J1838" i="2"/>
  <c r="I1838" i="2"/>
  <c r="G1838" i="2"/>
  <c r="F1838" i="2"/>
  <c r="E1838" i="2"/>
  <c r="D1838" i="2"/>
  <c r="C1838" i="2"/>
  <c r="J1818" i="2"/>
  <c r="I1818" i="2"/>
  <c r="G1818" i="2"/>
  <c r="F1818" i="2"/>
  <c r="E1818" i="2"/>
  <c r="D1818" i="2"/>
  <c r="C1818" i="2"/>
  <c r="J1782" i="2"/>
  <c r="I1782" i="2"/>
  <c r="G1782" i="2"/>
  <c r="F1782" i="2"/>
  <c r="E1782" i="2"/>
  <c r="D1782" i="2"/>
  <c r="C1782" i="2"/>
  <c r="J1748" i="2"/>
  <c r="I1748" i="2"/>
  <c r="G1748" i="2"/>
  <c r="F1748" i="2"/>
  <c r="E1748" i="2"/>
  <c r="D1748" i="2"/>
  <c r="C1748" i="2"/>
  <c r="J1732" i="2"/>
  <c r="I1732" i="2"/>
  <c r="G1732" i="2"/>
  <c r="F1732" i="2"/>
  <c r="E1732" i="2"/>
  <c r="D1732" i="2"/>
  <c r="C1732" i="2"/>
  <c r="J1699" i="2"/>
  <c r="I1699" i="2"/>
  <c r="G1699" i="2"/>
  <c r="F1699" i="2"/>
  <c r="E1699" i="2"/>
  <c r="D1699" i="2"/>
  <c r="C1699" i="2"/>
  <c r="J1664" i="2"/>
  <c r="I1664" i="2"/>
  <c r="G1664" i="2"/>
  <c r="F1664" i="2"/>
  <c r="E1664" i="2"/>
  <c r="D1664" i="2"/>
  <c r="C1664" i="2"/>
  <c r="J1601" i="2"/>
  <c r="I1601" i="2"/>
  <c r="G1601" i="2"/>
  <c r="F1601" i="2"/>
  <c r="E1601" i="2"/>
  <c r="D1601" i="2"/>
  <c r="C1601" i="2"/>
  <c r="J1544" i="2"/>
  <c r="I1544" i="2"/>
  <c r="G1544" i="2"/>
  <c r="F1544" i="2"/>
  <c r="E1544" i="2"/>
  <c r="D1544" i="2"/>
  <c r="C1544" i="2"/>
  <c r="J1476" i="2"/>
  <c r="I1476" i="2"/>
  <c r="G1476" i="2"/>
  <c r="F1476" i="2"/>
  <c r="E1476" i="2"/>
  <c r="D1476" i="2"/>
  <c r="C1476" i="2"/>
  <c r="T1444" i="2"/>
  <c r="N1445" i="2"/>
  <c r="R1444" i="2"/>
  <c r="J1409" i="2"/>
  <c r="I1409" i="2"/>
  <c r="G1409" i="2"/>
  <c r="F1409" i="2"/>
  <c r="E1409" i="2"/>
  <c r="D1409" i="2"/>
  <c r="C1409" i="2"/>
  <c r="T1391" i="2"/>
  <c r="T1392" i="2"/>
  <c r="N1392" i="2"/>
  <c r="R1391" i="2"/>
  <c r="J1347" i="2"/>
  <c r="I1347" i="2"/>
  <c r="G1347" i="2"/>
  <c r="F1347" i="2"/>
  <c r="E1347" i="2"/>
  <c r="D1347" i="2"/>
  <c r="C1347" i="2"/>
  <c r="T1331" i="2"/>
  <c r="T1332" i="2"/>
  <c r="N1332" i="2"/>
  <c r="R1331" i="2"/>
  <c r="R1332" i="2"/>
  <c r="J1287" i="2"/>
  <c r="I1287" i="2"/>
  <c r="G1287" i="2"/>
  <c r="F1287" i="2"/>
  <c r="E1287" i="2"/>
  <c r="D1287" i="2"/>
  <c r="C1287" i="2"/>
  <c r="U1271" i="2"/>
  <c r="N1272" i="2"/>
  <c r="T1271" i="2"/>
  <c r="R1271" i="2"/>
  <c r="R1272" i="2"/>
  <c r="J1244" i="2"/>
  <c r="I1244" i="2"/>
  <c r="G1244" i="2"/>
  <c r="F1244" i="2"/>
  <c r="E1244" i="2"/>
  <c r="D1244" i="2"/>
  <c r="C1244" i="2"/>
  <c r="J1183" i="2"/>
  <c r="I1183" i="2"/>
  <c r="G1183" i="2"/>
  <c r="F1183" i="2"/>
  <c r="E1183" i="2"/>
  <c r="D1183" i="2"/>
  <c r="C1183" i="2"/>
  <c r="J994" i="2"/>
  <c r="I994" i="2"/>
  <c r="G994" i="2"/>
  <c r="F994" i="2"/>
  <c r="E994" i="2"/>
  <c r="D994" i="2"/>
  <c r="C994" i="2"/>
  <c r="J842" i="2"/>
  <c r="I842" i="2"/>
  <c r="G842" i="2"/>
  <c r="F842" i="2"/>
  <c r="E842" i="2"/>
  <c r="D842" i="2"/>
  <c r="C842" i="2"/>
  <c r="T784" i="2"/>
  <c r="N785" i="2"/>
  <c r="R784" i="2"/>
  <c r="R785" i="2"/>
  <c r="J757" i="2"/>
  <c r="I757" i="2"/>
  <c r="G757" i="2"/>
  <c r="F757" i="2"/>
  <c r="E757" i="2"/>
  <c r="D757" i="2"/>
  <c r="C757" i="2"/>
  <c r="T743" i="2"/>
  <c r="T744" i="2"/>
  <c r="N744" i="2"/>
  <c r="R743" i="2"/>
  <c r="J729" i="2"/>
  <c r="I729" i="2"/>
  <c r="G729" i="2"/>
  <c r="F729" i="2"/>
  <c r="E729" i="2"/>
  <c r="D729" i="2"/>
  <c r="C729" i="2"/>
  <c r="T717" i="2"/>
  <c r="N718" i="2"/>
  <c r="R717" i="2"/>
  <c r="R718" i="2"/>
  <c r="J703" i="2"/>
  <c r="I703" i="2"/>
  <c r="G703" i="2"/>
  <c r="F703" i="2"/>
  <c r="E703" i="2"/>
  <c r="D703" i="2"/>
  <c r="C703" i="2"/>
  <c r="T691" i="2"/>
  <c r="T692" i="2"/>
  <c r="N692" i="2"/>
  <c r="R691" i="2"/>
  <c r="J677" i="2"/>
  <c r="I677" i="2"/>
  <c r="G677" i="2"/>
  <c r="F677" i="2"/>
  <c r="E677" i="2"/>
  <c r="D677" i="2"/>
  <c r="C677" i="2"/>
  <c r="T665" i="2"/>
  <c r="N666" i="2"/>
  <c r="R665" i="2"/>
  <c r="R666" i="2"/>
  <c r="J651" i="2"/>
  <c r="I651" i="2"/>
  <c r="G651" i="2"/>
  <c r="F651" i="2"/>
  <c r="E651" i="2"/>
  <c r="D651" i="2"/>
  <c r="C651" i="2"/>
  <c r="P2959" i="1"/>
  <c r="X2958" i="1"/>
  <c r="L173" i="1"/>
  <c r="K173" i="1"/>
  <c r="I173" i="1"/>
  <c r="H173" i="1"/>
  <c r="G173" i="1"/>
  <c r="F173" i="1"/>
  <c r="E173" i="1"/>
  <c r="D173" i="1"/>
  <c r="C173" i="1"/>
  <c r="X2773" i="1"/>
  <c r="X2740" i="1"/>
  <c r="X2625" i="1"/>
  <c r="X2617" i="1"/>
  <c r="X2592" i="1"/>
  <c r="X2559" i="1"/>
  <c r="X2444" i="1"/>
  <c r="X2418" i="1"/>
  <c r="X2393" i="1"/>
  <c r="X2360" i="1"/>
  <c r="X2245" i="1"/>
  <c r="X2220" i="1"/>
  <c r="X2187" i="1"/>
  <c r="X2082" i="1"/>
  <c r="X2056" i="1"/>
  <c r="X2004" i="1"/>
  <c r="X1889" i="1"/>
  <c r="X1856" i="1"/>
  <c r="X1809" i="1"/>
  <c r="X1660" i="1"/>
  <c r="X1627" i="1"/>
  <c r="X1582" i="1"/>
  <c r="X1433" i="1"/>
  <c r="X1400" i="1"/>
  <c r="X1351" i="1"/>
  <c r="X1214" i="1"/>
  <c r="X1201" i="1"/>
  <c r="X1157" i="1"/>
  <c r="X1020" i="1"/>
  <c r="X1005" i="1"/>
  <c r="X819" i="1"/>
  <c r="X807" i="1"/>
  <c r="X757" i="1"/>
  <c r="X608" i="1"/>
  <c r="X595" i="1"/>
  <c r="X544" i="1"/>
  <c r="X395" i="1"/>
  <c r="X335" i="1"/>
  <c r="X198" i="1"/>
  <c r="X188" i="1"/>
  <c r="X181" i="1"/>
  <c r="X164" i="1"/>
  <c r="X148" i="1"/>
  <c r="P2774" i="1"/>
  <c r="P2741" i="1"/>
  <c r="P2626" i="1"/>
  <c r="P2618" i="1"/>
  <c r="P2593" i="1"/>
  <c r="P2560" i="1"/>
  <c r="P2445" i="1"/>
  <c r="P2419" i="1"/>
  <c r="P2394" i="1"/>
  <c r="P2361" i="1"/>
  <c r="P2246" i="1"/>
  <c r="P2221" i="1"/>
  <c r="P2188" i="1"/>
  <c r="P2083" i="1"/>
  <c r="P2057" i="1"/>
  <c r="P2005" i="1"/>
  <c r="P1890" i="1"/>
  <c r="P1857" i="1"/>
  <c r="P1810" i="1"/>
  <c r="P1661" i="1"/>
  <c r="P1628" i="1"/>
  <c r="P1583" i="1"/>
  <c r="P1434" i="1"/>
  <c r="P1401" i="1"/>
  <c r="P1352" i="1"/>
  <c r="P1215" i="1"/>
  <c r="P1202" i="1"/>
  <c r="P1158" i="1"/>
  <c r="P1006" i="1"/>
  <c r="P820" i="1"/>
  <c r="P808" i="1"/>
  <c r="P609" i="1"/>
  <c r="P596" i="1"/>
  <c r="X596" i="1" s="1"/>
  <c r="P545" i="1"/>
  <c r="P396" i="1"/>
  <c r="P382" i="1"/>
  <c r="P336" i="1"/>
  <c r="P199" i="1"/>
  <c r="P189" i="1"/>
  <c r="P182" i="1"/>
  <c r="P165" i="1"/>
  <c r="P149" i="1"/>
  <c r="X2797" i="1"/>
  <c r="P2798" i="1"/>
  <c r="X2809" i="1"/>
  <c r="P2810" i="1"/>
  <c r="P2926" i="1"/>
  <c r="X2925" i="1"/>
  <c r="V381" i="1"/>
  <c r="AA381" i="1"/>
  <c r="AA382" i="1" s="1"/>
  <c r="Y381" i="1"/>
  <c r="T381" i="1"/>
  <c r="T382" i="1" s="1"/>
  <c r="AA335" i="1"/>
  <c r="AA336" i="1" s="1"/>
  <c r="Y335" i="1"/>
  <c r="V335" i="1"/>
  <c r="V336" i="1" s="1"/>
  <c r="T335" i="1"/>
  <c r="L2938" i="1"/>
  <c r="K2938" i="1"/>
  <c r="I2938" i="1"/>
  <c r="H2938" i="1"/>
  <c r="G2938" i="1"/>
  <c r="F2938" i="1"/>
  <c r="E2938" i="1"/>
  <c r="D2938" i="1"/>
  <c r="C2938" i="1"/>
  <c r="AA2958" i="1"/>
  <c r="Y2958" i="1"/>
  <c r="V2958" i="1"/>
  <c r="T2958" i="1"/>
  <c r="C2826" i="1"/>
  <c r="D2826" i="1"/>
  <c r="E2826" i="1"/>
  <c r="F2826" i="1"/>
  <c r="G2826" i="1"/>
  <c r="H2826" i="1"/>
  <c r="I2826" i="1"/>
  <c r="K2826" i="1"/>
  <c r="L2824" i="1"/>
  <c r="L2823" i="1"/>
  <c r="AA2925" i="1"/>
  <c r="Y2925" i="1"/>
  <c r="Y2926" i="1" s="1"/>
  <c r="V2925" i="1"/>
  <c r="T2925" i="1"/>
  <c r="Y544" i="1"/>
  <c r="AA544" i="1"/>
  <c r="AA757" i="1"/>
  <c r="Y757" i="1"/>
  <c r="Y2797" i="1"/>
  <c r="AA2797" i="1"/>
  <c r="AA2809" i="1"/>
  <c r="AA2810" i="1" s="1"/>
  <c r="Y2809" i="1"/>
  <c r="V2809" i="1"/>
  <c r="T2809" i="1"/>
  <c r="V2797" i="1"/>
  <c r="T2797" i="1"/>
  <c r="L2746" i="1"/>
  <c r="L2745" i="1"/>
  <c r="L2749" i="1"/>
  <c r="L2750" i="1"/>
  <c r="L2748" i="1"/>
  <c r="L2747" i="1"/>
  <c r="Y2740" i="1"/>
  <c r="AA2740" i="1"/>
  <c r="AA2741" i="1" s="1"/>
  <c r="AA2773" i="1"/>
  <c r="Y2773" i="1"/>
  <c r="V2773" i="1"/>
  <c r="T2773" i="1"/>
  <c r="L2751" i="1"/>
  <c r="L2752" i="1"/>
  <c r="K2753" i="1"/>
  <c r="I2753" i="1"/>
  <c r="H2753" i="1"/>
  <c r="G2753" i="1"/>
  <c r="F2753" i="1"/>
  <c r="E2753" i="1"/>
  <c r="D2753" i="1"/>
  <c r="C2753" i="1"/>
  <c r="V2740" i="1"/>
  <c r="T2740" i="1"/>
  <c r="T2741" i="1" s="1"/>
  <c r="L2630" i="1"/>
  <c r="L2631" i="1"/>
  <c r="L2632" i="1"/>
  <c r="L2633" i="1"/>
  <c r="L2634" i="1"/>
  <c r="L2635" i="1"/>
  <c r="L2636" i="1"/>
  <c r="L2637" i="1"/>
  <c r="L2638" i="1"/>
  <c r="L2639" i="1"/>
  <c r="L2640" i="1"/>
  <c r="K2641" i="1"/>
  <c r="I2641" i="1"/>
  <c r="H2641" i="1"/>
  <c r="G2641" i="1"/>
  <c r="F2641" i="1"/>
  <c r="E2641" i="1"/>
  <c r="D2641" i="1"/>
  <c r="C2641" i="1"/>
  <c r="AA2625" i="1"/>
  <c r="Y2625" i="1"/>
  <c r="V2625" i="1"/>
  <c r="T2625" i="1"/>
  <c r="AA2617" i="1"/>
  <c r="AA2618" i="1" s="1"/>
  <c r="Y2617" i="1"/>
  <c r="V2617" i="1"/>
  <c r="V2618" i="1" s="1"/>
  <c r="T2617" i="1"/>
  <c r="T2618" i="1" s="1"/>
  <c r="L2570" i="1"/>
  <c r="L2569" i="1"/>
  <c r="L2568" i="1"/>
  <c r="L2566" i="1"/>
  <c r="L2565" i="1"/>
  <c r="AA2592" i="1"/>
  <c r="Y2592" i="1"/>
  <c r="V2592" i="1"/>
  <c r="T2592" i="1"/>
  <c r="T2593" i="1" s="1"/>
  <c r="L2564" i="1"/>
  <c r="L2567" i="1"/>
  <c r="L2571" i="1"/>
  <c r="K2572" i="1"/>
  <c r="I2572" i="1"/>
  <c r="H2572" i="1"/>
  <c r="G2572" i="1"/>
  <c r="F2572" i="1"/>
  <c r="E2572" i="1"/>
  <c r="D2572" i="1"/>
  <c r="C2572" i="1"/>
  <c r="AA2559" i="1"/>
  <c r="AA2560" i="1" s="1"/>
  <c r="Y2559" i="1"/>
  <c r="V2559" i="1"/>
  <c r="V2560" i="1" s="1"/>
  <c r="T2559" i="1"/>
  <c r="L2449" i="1"/>
  <c r="L2450" i="1"/>
  <c r="L2451" i="1"/>
  <c r="L2452" i="1"/>
  <c r="L2453" i="1"/>
  <c r="L2454" i="1"/>
  <c r="L2455" i="1"/>
  <c r="L2456" i="1"/>
  <c r="L2457" i="1"/>
  <c r="L2458" i="1"/>
  <c r="L2459" i="1"/>
  <c r="K2460" i="1"/>
  <c r="I2460" i="1"/>
  <c r="H2460" i="1"/>
  <c r="G2460" i="1"/>
  <c r="F2460" i="1"/>
  <c r="E2460" i="1"/>
  <c r="D2460" i="1"/>
  <c r="C2460" i="1"/>
  <c r="AA2444" i="1"/>
  <c r="Y2444" i="1"/>
  <c r="Y2445" i="1" s="1"/>
  <c r="V2444" i="1"/>
  <c r="T2444" i="1"/>
  <c r="T2445" i="1" s="1"/>
  <c r="L2423" i="1"/>
  <c r="L2424" i="1"/>
  <c r="L2425" i="1"/>
  <c r="L2426" i="1"/>
  <c r="L2427" i="1"/>
  <c r="L2428" i="1"/>
  <c r="L2429" i="1"/>
  <c r="K2430" i="1"/>
  <c r="I2430" i="1"/>
  <c r="H2430" i="1"/>
  <c r="G2430" i="1"/>
  <c r="F2430" i="1"/>
  <c r="E2430" i="1"/>
  <c r="D2430" i="1"/>
  <c r="C2430" i="1"/>
  <c r="L2371" i="1"/>
  <c r="L2366" i="1"/>
  <c r="L2368" i="1"/>
  <c r="L2369" i="1"/>
  <c r="L2367" i="1"/>
  <c r="L2365" i="1"/>
  <c r="L2198" i="1"/>
  <c r="L2197" i="1"/>
  <c r="L2196" i="1"/>
  <c r="L2195" i="1"/>
  <c r="L2194" i="1"/>
  <c r="L2193" i="1"/>
  <c r="L2192" i="1"/>
  <c r="L2259" i="1"/>
  <c r="AA2418" i="1"/>
  <c r="AA2419" i="1" s="1"/>
  <c r="Y2418" i="1"/>
  <c r="V2418" i="1"/>
  <c r="V2419" i="1" s="1"/>
  <c r="T2418" i="1"/>
  <c r="T2419" i="1" s="1"/>
  <c r="AA2393" i="1"/>
  <c r="Y2393" i="1"/>
  <c r="V2393" i="1"/>
  <c r="V2394" i="1" s="1"/>
  <c r="T2393" i="1"/>
  <c r="L2370" i="1"/>
  <c r="L2372" i="1"/>
  <c r="K2373" i="1"/>
  <c r="I2373" i="1"/>
  <c r="H2373" i="1"/>
  <c r="G2373" i="1"/>
  <c r="F2373" i="1"/>
  <c r="E2373" i="1"/>
  <c r="D2373" i="1"/>
  <c r="C2373" i="1"/>
  <c r="AA2360" i="1"/>
  <c r="AA2361" i="1" s="1"/>
  <c r="Y2360" i="1"/>
  <c r="V2360" i="1"/>
  <c r="V2361" i="1" s="1"/>
  <c r="T2360" i="1"/>
  <c r="L2250" i="1"/>
  <c r="L2251" i="1"/>
  <c r="L2252" i="1"/>
  <c r="L2253" i="1"/>
  <c r="L2254" i="1"/>
  <c r="L2255" i="1"/>
  <c r="L2256" i="1"/>
  <c r="L2257" i="1"/>
  <c r="L2258" i="1"/>
  <c r="L2260" i="1"/>
  <c r="K2261" i="1"/>
  <c r="I2261" i="1"/>
  <c r="H2261" i="1"/>
  <c r="G2261" i="1"/>
  <c r="F2261" i="1"/>
  <c r="E2261" i="1"/>
  <c r="D2261" i="1"/>
  <c r="C2261" i="1"/>
  <c r="V2245" i="1"/>
  <c r="V2246" i="1" s="1"/>
  <c r="AA2245" i="1"/>
  <c r="Y2245" i="1"/>
  <c r="Y2246" i="1" s="1"/>
  <c r="T2245" i="1"/>
  <c r="AA2220" i="1"/>
  <c r="AA2221" i="1" s="1"/>
  <c r="Y2220" i="1"/>
  <c r="V2220" i="1"/>
  <c r="V2221" i="1" s="1"/>
  <c r="T2220" i="1"/>
  <c r="T2221" i="1" s="1"/>
  <c r="AA2187" i="1"/>
  <c r="Y2187" i="1"/>
  <c r="V2187" i="1"/>
  <c r="V2188" i="1" s="1"/>
  <c r="T2187" i="1"/>
  <c r="L2087" i="1"/>
  <c r="L2088" i="1"/>
  <c r="L2089" i="1"/>
  <c r="L2090" i="1"/>
  <c r="L2091" i="1"/>
  <c r="L2092" i="1"/>
  <c r="L2093" i="1"/>
  <c r="L2094" i="1"/>
  <c r="L2095" i="1"/>
  <c r="L2096" i="1"/>
  <c r="C2097" i="1"/>
  <c r="D2097" i="1"/>
  <c r="E2097" i="1"/>
  <c r="F2097" i="1"/>
  <c r="G2097" i="1"/>
  <c r="H2097" i="1"/>
  <c r="I2097" i="1"/>
  <c r="K2097" i="1"/>
  <c r="L2199" i="1"/>
  <c r="L2200" i="1" s="1"/>
  <c r="C2200" i="1"/>
  <c r="D2200" i="1"/>
  <c r="E2200" i="1"/>
  <c r="F2200" i="1"/>
  <c r="G2200" i="1"/>
  <c r="H2200" i="1"/>
  <c r="I2200" i="1"/>
  <c r="K2200" i="1"/>
  <c r="Y2004" i="1"/>
  <c r="AA2004" i="1"/>
  <c r="AA2005" i="1" s="1"/>
  <c r="AA2082" i="1"/>
  <c r="Y2082" i="1"/>
  <c r="Y2083" i="1" s="1"/>
  <c r="V2082" i="1"/>
  <c r="T2082" i="1"/>
  <c r="T2083" i="1" s="1"/>
  <c r="L2061" i="1"/>
  <c r="L2062" i="1"/>
  <c r="L2063" i="1"/>
  <c r="L2064" i="1"/>
  <c r="L2065" i="1"/>
  <c r="L2066" i="1"/>
  <c r="L2067" i="1"/>
  <c r="K2068" i="1"/>
  <c r="I2068" i="1"/>
  <c r="H2068" i="1"/>
  <c r="G2068" i="1"/>
  <c r="F2068" i="1"/>
  <c r="E2068" i="1"/>
  <c r="D2068" i="1"/>
  <c r="C2068" i="1"/>
  <c r="AA2056" i="1"/>
  <c r="AA2057" i="1" s="1"/>
  <c r="Y2056" i="1"/>
  <c r="V2056" i="1"/>
  <c r="V2057" i="1" s="1"/>
  <c r="T2056" i="1"/>
  <c r="V2004" i="1"/>
  <c r="V2005" i="1" s="1"/>
  <c r="T2004" i="1"/>
  <c r="L1894" i="1"/>
  <c r="L1895" i="1"/>
  <c r="L1896" i="1"/>
  <c r="L1897" i="1"/>
  <c r="L1898" i="1"/>
  <c r="L1899" i="1"/>
  <c r="L1900" i="1"/>
  <c r="L1901" i="1"/>
  <c r="L1902" i="1"/>
  <c r="L1903" i="1"/>
  <c r="L1904" i="1"/>
  <c r="K1905" i="1"/>
  <c r="I1905" i="1"/>
  <c r="H1905" i="1"/>
  <c r="G1905" i="1"/>
  <c r="F1905" i="1"/>
  <c r="E1905" i="1"/>
  <c r="D1905" i="1"/>
  <c r="C1905" i="1"/>
  <c r="L1868" i="1"/>
  <c r="L1863" i="1"/>
  <c r="L1862" i="1"/>
  <c r="L1861" i="1"/>
  <c r="L1665" i="1"/>
  <c r="L1666" i="1"/>
  <c r="L1667" i="1"/>
  <c r="L1668" i="1"/>
  <c r="L1669" i="1"/>
  <c r="L1670" i="1"/>
  <c r="L1671" i="1"/>
  <c r="L1672" i="1"/>
  <c r="L1673" i="1"/>
  <c r="L1674" i="1"/>
  <c r="L1675" i="1"/>
  <c r="L1676" i="1"/>
  <c r="C1677" i="1"/>
  <c r="D1677" i="1"/>
  <c r="E1677" i="1"/>
  <c r="F1677" i="1"/>
  <c r="G1677" i="1"/>
  <c r="H1677" i="1"/>
  <c r="I1677" i="1"/>
  <c r="K1677" i="1"/>
  <c r="T1809" i="1"/>
  <c r="V1809" i="1"/>
  <c r="V1810" i="1" s="1"/>
  <c r="Y1809" i="1"/>
  <c r="AA1809" i="1"/>
  <c r="AA1810" i="1" s="1"/>
  <c r="T1856" i="1"/>
  <c r="T1857" i="1" s="1"/>
  <c r="V1856" i="1"/>
  <c r="Y1856" i="1"/>
  <c r="Y1857" i="1" s="1"/>
  <c r="AA1856" i="1"/>
  <c r="AA1857" i="1" s="1"/>
  <c r="L1864" i="1"/>
  <c r="L1865" i="1"/>
  <c r="L1866" i="1"/>
  <c r="L1867" i="1"/>
  <c r="C1869" i="1"/>
  <c r="D1869" i="1"/>
  <c r="E1869" i="1"/>
  <c r="F1869" i="1"/>
  <c r="G1869" i="1"/>
  <c r="H1869" i="1"/>
  <c r="I1869" i="1"/>
  <c r="K1869" i="1"/>
  <c r="T1889" i="1"/>
  <c r="V1889" i="1"/>
  <c r="V1890" i="1" s="1"/>
  <c r="Y1889" i="1"/>
  <c r="AA1889" i="1"/>
  <c r="AA1890" i="1" s="1"/>
  <c r="T1660" i="1"/>
  <c r="L1639" i="1"/>
  <c r="L1634" i="1"/>
  <c r="L1633" i="1"/>
  <c r="L1632" i="1"/>
  <c r="L1637" i="1"/>
  <c r="L1635" i="1"/>
  <c r="T1582" i="1"/>
  <c r="T1583" i="1" s="1"/>
  <c r="AA1660" i="1"/>
  <c r="Y1660" i="1"/>
  <c r="Y1661" i="1" s="1"/>
  <c r="V1660" i="1"/>
  <c r="L1636" i="1"/>
  <c r="L1638" i="1"/>
  <c r="K1640" i="1"/>
  <c r="I1640" i="1"/>
  <c r="H1640" i="1"/>
  <c r="G1640" i="1"/>
  <c r="F1640" i="1"/>
  <c r="E1640" i="1"/>
  <c r="D1640" i="1"/>
  <c r="C1640" i="1"/>
  <c r="AA1627" i="1"/>
  <c r="AA1628" i="1" s="1"/>
  <c r="Y1627" i="1"/>
  <c r="V1627" i="1"/>
  <c r="T1627" i="1"/>
  <c r="AA1582" i="1"/>
  <c r="AA1583" i="1" s="1"/>
  <c r="Y1582" i="1"/>
  <c r="V1582" i="1"/>
  <c r="V1583" i="1" s="1"/>
  <c r="L1438" i="1"/>
  <c r="L1439" i="1"/>
  <c r="L1440" i="1"/>
  <c r="L1441" i="1"/>
  <c r="L1442" i="1"/>
  <c r="L1443" i="1"/>
  <c r="L1444" i="1"/>
  <c r="L1445" i="1"/>
  <c r="L1446" i="1"/>
  <c r="L1447" i="1"/>
  <c r="L1448" i="1"/>
  <c r="L1449" i="1"/>
  <c r="K1450" i="1"/>
  <c r="I1450" i="1"/>
  <c r="H1450" i="1"/>
  <c r="G1450" i="1"/>
  <c r="F1450" i="1"/>
  <c r="E1450" i="1"/>
  <c r="D1450" i="1"/>
  <c r="C1450" i="1"/>
  <c r="AA1214" i="1"/>
  <c r="AA1215" i="1" s="1"/>
  <c r="Y1214" i="1"/>
  <c r="Y1215" i="1" s="1"/>
  <c r="V1214" i="1"/>
  <c r="T1214" i="1"/>
  <c r="T1215" i="1" s="1"/>
  <c r="AA1201" i="1"/>
  <c r="Y1201" i="1"/>
  <c r="Y1202" i="1" s="1"/>
  <c r="V1201" i="1"/>
  <c r="T1201" i="1"/>
  <c r="T1202" i="1" s="1"/>
  <c r="AA1020" i="1"/>
  <c r="Y1020" i="1"/>
  <c r="Y1021" i="1" s="1"/>
  <c r="V1020" i="1"/>
  <c r="T1020" i="1"/>
  <c r="T1021" i="1" s="1"/>
  <c r="AA1005" i="1"/>
  <c r="Y1005" i="1"/>
  <c r="V1005" i="1"/>
  <c r="T1005" i="1"/>
  <c r="AA819" i="1"/>
  <c r="AA820" i="1" s="1"/>
  <c r="Y819" i="1"/>
  <c r="Y820" i="1" s="1"/>
  <c r="V819" i="1"/>
  <c r="T819" i="1"/>
  <c r="T820" i="1" s="1"/>
  <c r="AA807" i="1"/>
  <c r="Y807" i="1"/>
  <c r="Y808" i="1" s="1"/>
  <c r="V807" i="1"/>
  <c r="T807" i="1"/>
  <c r="T808" i="1" s="1"/>
  <c r="P758" i="1"/>
  <c r="AA608" i="1"/>
  <c r="AA609" i="1" s="1"/>
  <c r="Y608" i="1"/>
  <c r="V608" i="1"/>
  <c r="V609" i="1" s="1"/>
  <c r="T608" i="1"/>
  <c r="AA595" i="1"/>
  <c r="Y595" i="1"/>
  <c r="V595" i="1"/>
  <c r="T595" i="1"/>
  <c r="AA395" i="1"/>
  <c r="AA396" i="1" s="1"/>
  <c r="Y395" i="1"/>
  <c r="V395" i="1"/>
  <c r="V396" i="1" s="1"/>
  <c r="T395" i="1"/>
  <c r="AA198" i="1"/>
  <c r="AA199" i="1" s="1"/>
  <c r="Y198" i="1"/>
  <c r="V198" i="1"/>
  <c r="V199" i="1" s="1"/>
  <c r="T198" i="1"/>
  <c r="AA188" i="1"/>
  <c r="AA189" i="1" s="1"/>
  <c r="Y188" i="1"/>
  <c r="V188" i="1"/>
  <c r="T188" i="1"/>
  <c r="AA181" i="1"/>
  <c r="AA182" i="1" s="1"/>
  <c r="Y181" i="1"/>
  <c r="Y182" i="1" s="1"/>
  <c r="V181" i="1"/>
  <c r="V182" i="1" s="1"/>
  <c r="T181" i="1"/>
  <c r="AA164" i="1"/>
  <c r="AA165" i="1" s="1"/>
  <c r="Y164" i="1"/>
  <c r="V164" i="1"/>
  <c r="V165" i="1" s="1"/>
  <c r="T164" i="1"/>
  <c r="AA1433" i="1"/>
  <c r="AA1434" i="1" s="1"/>
  <c r="Y1433" i="1"/>
  <c r="V1433" i="1"/>
  <c r="V1434" i="1" s="1"/>
  <c r="T1433" i="1"/>
  <c r="AA1400" i="1"/>
  <c r="Y1400" i="1"/>
  <c r="Y1401" i="1" s="1"/>
  <c r="V1400" i="1"/>
  <c r="V1401" i="1" s="1"/>
  <c r="T1400" i="1"/>
  <c r="T1401" i="1" s="1"/>
  <c r="L1405" i="1"/>
  <c r="L1406" i="1"/>
  <c r="L1408" i="1"/>
  <c r="L1410" i="1"/>
  <c r="L1412" i="1"/>
  <c r="L1411" i="1"/>
  <c r="L1409" i="1"/>
  <c r="L1407" i="1"/>
  <c r="AA1351" i="1"/>
  <c r="AA1352" i="1" s="1"/>
  <c r="Y1351" i="1"/>
  <c r="Y1352" i="1" s="1"/>
  <c r="V1351" i="1"/>
  <c r="V1352" i="1" s="1"/>
  <c r="T1351" i="1"/>
  <c r="L1219" i="1"/>
  <c r="L1220" i="1"/>
  <c r="L1221" i="1"/>
  <c r="L1222" i="1"/>
  <c r="L1223" i="1"/>
  <c r="L1224" i="1"/>
  <c r="L1225" i="1"/>
  <c r="L1226" i="1"/>
  <c r="L1227" i="1"/>
  <c r="L1228" i="1"/>
  <c r="L1229" i="1"/>
  <c r="L1230" i="1"/>
  <c r="C1231" i="1"/>
  <c r="D1231" i="1"/>
  <c r="E1231" i="1"/>
  <c r="F1231" i="1"/>
  <c r="G1231" i="1"/>
  <c r="H1231" i="1"/>
  <c r="I1231" i="1"/>
  <c r="K1231" i="1"/>
  <c r="C1413" i="1"/>
  <c r="D1413" i="1"/>
  <c r="E1413" i="1"/>
  <c r="F1413" i="1"/>
  <c r="G1413" i="1"/>
  <c r="H1413" i="1"/>
  <c r="I1413" i="1"/>
  <c r="K1413" i="1"/>
  <c r="T1157" i="1"/>
  <c r="T1158" i="1" s="1"/>
  <c r="AA1157" i="1"/>
  <c r="AA1158" i="1" s="1"/>
  <c r="Y1157" i="1"/>
  <c r="Y1158" i="1" s="1"/>
  <c r="V1157" i="1"/>
  <c r="V1158" i="1" s="1"/>
  <c r="L1025" i="1"/>
  <c r="L1026" i="1"/>
  <c r="L1027" i="1"/>
  <c r="L1028" i="1"/>
  <c r="L1029" i="1"/>
  <c r="L1030" i="1"/>
  <c r="L1031" i="1"/>
  <c r="L1032" i="1"/>
  <c r="L1033" i="1"/>
  <c r="L1034" i="1"/>
  <c r="L1035" i="1"/>
  <c r="L1036" i="1"/>
  <c r="K1037" i="1"/>
  <c r="I1037" i="1"/>
  <c r="H1037" i="1"/>
  <c r="G1037" i="1"/>
  <c r="F1037" i="1"/>
  <c r="E1037" i="1"/>
  <c r="D1037" i="1"/>
  <c r="C1037" i="1"/>
  <c r="L824" i="1"/>
  <c r="L825" i="1"/>
  <c r="L826" i="1"/>
  <c r="L827" i="1"/>
  <c r="L828" i="1"/>
  <c r="L829" i="1"/>
  <c r="L830" i="1"/>
  <c r="L831" i="1"/>
  <c r="L832" i="1"/>
  <c r="L833" i="1"/>
  <c r="L834" i="1"/>
  <c r="L835" i="1"/>
  <c r="C836" i="1"/>
  <c r="D836" i="1"/>
  <c r="E836" i="1"/>
  <c r="F836" i="1"/>
  <c r="G836" i="1"/>
  <c r="H836" i="1"/>
  <c r="I836" i="1"/>
  <c r="K836" i="1"/>
  <c r="T956" i="1"/>
  <c r="T957" i="1" s="1"/>
  <c r="V956" i="1"/>
  <c r="V957" i="1" s="1"/>
  <c r="Y956" i="1"/>
  <c r="Y957" i="1" s="1"/>
  <c r="AA956" i="1"/>
  <c r="AA957" i="1" s="1"/>
  <c r="L613" i="1"/>
  <c r="L614" i="1"/>
  <c r="L615" i="1"/>
  <c r="L616" i="1"/>
  <c r="L617" i="1"/>
  <c r="L618" i="1"/>
  <c r="L619" i="1"/>
  <c r="L620" i="1"/>
  <c r="L621" i="1"/>
  <c r="L622" i="1"/>
  <c r="L623" i="1"/>
  <c r="L624" i="1"/>
  <c r="C625" i="1"/>
  <c r="D625" i="1"/>
  <c r="E625" i="1"/>
  <c r="F625" i="1"/>
  <c r="G625" i="1"/>
  <c r="H625" i="1"/>
  <c r="I625" i="1"/>
  <c r="K625" i="1"/>
  <c r="T757" i="1"/>
  <c r="T758" i="1" s="1"/>
  <c r="V757" i="1"/>
  <c r="V758" i="1" s="1"/>
  <c r="AA148" i="1"/>
  <c r="AA149" i="1" s="1"/>
  <c r="Y148" i="1"/>
  <c r="Y149" i="1" s="1"/>
  <c r="V148" i="1"/>
  <c r="V149" i="1" s="1"/>
  <c r="T148" i="1"/>
  <c r="Y545" i="1"/>
  <c r="V544" i="1"/>
  <c r="V545" i="1" s="1"/>
  <c r="T544" i="1"/>
  <c r="T545" i="1" s="1"/>
  <c r="L411" i="1"/>
  <c r="L410" i="1"/>
  <c r="L409" i="1"/>
  <c r="L408" i="1"/>
  <c r="L407" i="1"/>
  <c r="L406" i="1"/>
  <c r="L405" i="1"/>
  <c r="L404" i="1"/>
  <c r="L403" i="1"/>
  <c r="L402" i="1"/>
  <c r="L401" i="1"/>
  <c r="L400" i="1"/>
  <c r="L214" i="1"/>
  <c r="L213" i="1"/>
  <c r="L212" i="1"/>
  <c r="L211" i="1"/>
  <c r="L210" i="1"/>
  <c r="L209" i="1"/>
  <c r="L208" i="1"/>
  <c r="L207" i="1"/>
  <c r="L206" i="1"/>
  <c r="L205" i="1"/>
  <c r="L204" i="1"/>
  <c r="L203" i="1"/>
  <c r="L15" i="1"/>
  <c r="L14" i="1"/>
  <c r="L13" i="1"/>
  <c r="L12" i="1"/>
  <c r="L11" i="1"/>
  <c r="L10" i="1"/>
  <c r="L9" i="1"/>
  <c r="L8" i="1"/>
  <c r="L7" i="1"/>
  <c r="L6" i="1"/>
  <c r="L5" i="1"/>
  <c r="L4" i="1"/>
  <c r="L16" i="1" s="1"/>
  <c r="K412" i="1"/>
  <c r="I412" i="1"/>
  <c r="H412" i="1"/>
  <c r="G412" i="1"/>
  <c r="F412" i="1"/>
  <c r="E412" i="1"/>
  <c r="D412" i="1"/>
  <c r="C412" i="1"/>
  <c r="K215" i="1"/>
  <c r="I215" i="1"/>
  <c r="H215" i="1"/>
  <c r="G215" i="1"/>
  <c r="F215" i="1"/>
  <c r="E215" i="1"/>
  <c r="D215" i="1"/>
  <c r="C215" i="1"/>
  <c r="C16" i="1"/>
  <c r="D16" i="1"/>
  <c r="E16" i="1"/>
  <c r="F16" i="1"/>
  <c r="G16" i="1"/>
  <c r="H16" i="1"/>
  <c r="I16" i="1"/>
  <c r="K16" i="1"/>
  <c r="U3318" i="2"/>
  <c r="R1392" i="2"/>
  <c r="T3693" i="2"/>
  <c r="R1228" i="2"/>
  <c r="T1521" i="2"/>
  <c r="R1589" i="2"/>
  <c r="T3318" i="2"/>
  <c r="T1650" i="2"/>
  <c r="T1589" i="2"/>
  <c r="R1650" i="2"/>
  <c r="U1272" i="2"/>
  <c r="R1964" i="2"/>
  <c r="U2925" i="2"/>
  <c r="T3026" i="2"/>
  <c r="U3129" i="2"/>
  <c r="R2120" i="2"/>
  <c r="T666" i="2"/>
  <c r="T718" i="2"/>
  <c r="T785" i="2"/>
  <c r="T1964" i="2"/>
  <c r="R3151" i="2"/>
  <c r="T3328" i="2"/>
  <c r="U3151" i="2"/>
  <c r="U3683" i="2"/>
  <c r="R2221" i="2"/>
  <c r="R2174" i="2"/>
  <c r="R2108" i="2"/>
  <c r="R2062" i="2"/>
  <c r="R1998" i="2"/>
  <c r="R1953" i="2"/>
  <c r="R1034" i="2"/>
  <c r="T2221" i="2"/>
  <c r="T1807" i="2"/>
  <c r="U2830" i="2"/>
  <c r="R1900" i="2"/>
  <c r="T2120" i="2"/>
  <c r="T3151" i="2"/>
  <c r="R1737" i="2"/>
  <c r="E163" i="3"/>
  <c r="T1689" i="2"/>
  <c r="R692" i="2"/>
  <c r="R744" i="2"/>
  <c r="T1272" i="2"/>
  <c r="AA3133" i="1"/>
  <c r="T3177" i="1"/>
  <c r="Y3191" i="1"/>
  <c r="AA3177" i="1"/>
  <c r="T1737" i="2"/>
  <c r="Y3350" i="1"/>
  <c r="V3350" i="1"/>
  <c r="Y3405" i="1"/>
  <c r="E206" i="3"/>
  <c r="Y3528" i="1"/>
  <c r="V3574" i="1"/>
  <c r="X3700" i="1"/>
  <c r="Y3700" i="1"/>
  <c r="AA3747" i="1"/>
  <c r="Y3747" i="1"/>
  <c r="T1953" i="2"/>
  <c r="R1445" i="2"/>
  <c r="R2233" i="2"/>
  <c r="R1099" i="2"/>
  <c r="T826" i="2"/>
  <c r="T974" i="2"/>
  <c r="Y3937" i="1"/>
  <c r="Y3896" i="1"/>
  <c r="X3946" i="1"/>
  <c r="T2926" i="1"/>
  <c r="X396" i="1"/>
  <c r="X382" i="1"/>
  <c r="X609" i="1"/>
  <c r="X1215" i="1"/>
  <c r="L2641" i="1"/>
  <c r="V1857" i="1"/>
  <c r="AA1401" i="1"/>
  <c r="Y165" i="1"/>
  <c r="Y189" i="1"/>
  <c r="Y396" i="1"/>
  <c r="Y596" i="1"/>
  <c r="V808" i="1"/>
  <c r="V1006" i="1"/>
  <c r="V1202" i="1"/>
  <c r="V1215" i="1"/>
  <c r="Y1583" i="1"/>
  <c r="V1661" i="1"/>
  <c r="AA1661" i="1"/>
  <c r="T1661" i="1"/>
  <c r="T2005" i="1"/>
  <c r="V2083" i="1"/>
  <c r="AA2083" i="1"/>
  <c r="Y2005" i="1"/>
  <c r="Y2221" i="1"/>
  <c r="T2361" i="1"/>
  <c r="Y2361" i="1"/>
  <c r="Y2419" i="1"/>
  <c r="T2560" i="1"/>
  <c r="Y2560" i="1"/>
  <c r="Y2618" i="1"/>
  <c r="V2741" i="1"/>
  <c r="Y2741" i="1"/>
  <c r="AA2926" i="1"/>
  <c r="Y336" i="1"/>
  <c r="X149" i="1"/>
  <c r="X182" i="1"/>
  <c r="X199" i="1"/>
  <c r="X820" i="1"/>
  <c r="X1352" i="1"/>
  <c r="X1628" i="1"/>
  <c r="X1890" i="1"/>
  <c r="X2188" i="1"/>
  <c r="X2394" i="1"/>
  <c r="X2593" i="1"/>
  <c r="T914" i="2"/>
  <c r="T1445" i="2"/>
  <c r="T1900" i="2"/>
  <c r="U2735" i="2"/>
  <c r="T3499" i="2"/>
  <c r="T3880" i="2"/>
  <c r="T1034" i="2"/>
  <c r="R1863" i="2"/>
  <c r="U3026" i="2"/>
  <c r="T1724" i="2"/>
  <c r="T870" i="2"/>
  <c r="U2640" i="2"/>
  <c r="U2545" i="2"/>
  <c r="Y2984" i="1"/>
  <c r="X3133" i="1"/>
  <c r="T3528" i="1"/>
  <c r="T2450" i="2"/>
  <c r="V3747" i="1"/>
  <c r="AA3937" i="1"/>
  <c r="T2355" i="2"/>
  <c r="L2753" i="1"/>
  <c r="AA758" i="1"/>
  <c r="V2626" i="1"/>
  <c r="V3133" i="1"/>
  <c r="V3191" i="1"/>
  <c r="AA3350" i="1"/>
  <c r="X3393" i="1"/>
  <c r="X3405" i="1"/>
  <c r="T3574" i="1"/>
  <c r="V3528" i="1"/>
  <c r="T3937" i="1"/>
  <c r="T3946" i="1"/>
  <c r="L2373" i="1"/>
  <c r="AA3946" i="1"/>
  <c r="T3350" i="1"/>
  <c r="V382" i="1"/>
  <c r="Y382" i="1"/>
  <c r="Y3133" i="1"/>
  <c r="T149" i="1"/>
  <c r="T1890" i="1"/>
  <c r="T2188" i="1"/>
  <c r="Y2188" i="1"/>
  <c r="AA2246" i="1"/>
  <c r="T2394" i="1"/>
  <c r="Y2394" i="1"/>
  <c r="T2984" i="1"/>
  <c r="T3700" i="1"/>
  <c r="AA3700" i="1"/>
  <c r="X3896" i="1"/>
  <c r="L1905" i="1"/>
  <c r="L2460" i="1"/>
  <c r="T3133" i="1"/>
  <c r="X957" i="1"/>
  <c r="T1228" i="2"/>
  <c r="L2261" i="1"/>
  <c r="L2430" i="1"/>
  <c r="L2572" i="1"/>
  <c r="Y3177" i="1"/>
  <c r="T3191" i="1"/>
  <c r="AA3191" i="1"/>
  <c r="X3350" i="1"/>
  <c r="T3393" i="1"/>
  <c r="AA3393" i="1"/>
  <c r="T3405" i="1"/>
  <c r="AA3405" i="1"/>
  <c r="X3528" i="1"/>
  <c r="X3574" i="1"/>
  <c r="Y2810" i="1"/>
  <c r="AA3528" i="1"/>
  <c r="E92" i="3"/>
  <c r="X2626" i="1"/>
  <c r="Y2626" i="1"/>
  <c r="T2626" i="1"/>
  <c r="V3896" i="1"/>
  <c r="T3896" i="1"/>
  <c r="X3177" i="1"/>
  <c r="V2810" i="1"/>
  <c r="AA545" i="1"/>
  <c r="T1352" i="1"/>
  <c r="T1434" i="1"/>
  <c r="Y1434" i="1"/>
  <c r="T182" i="1"/>
  <c r="T199" i="1"/>
  <c r="Y199" i="1"/>
  <c r="T609" i="1"/>
  <c r="Y609" i="1"/>
  <c r="V820" i="1"/>
  <c r="V1021" i="1"/>
  <c r="AA1021" i="1"/>
  <c r="T1628" i="1"/>
  <c r="Y1628" i="1"/>
  <c r="T2246" i="1"/>
  <c r="V2445" i="1"/>
  <c r="AA2445" i="1"/>
  <c r="V2593" i="1"/>
  <c r="AA2593" i="1"/>
  <c r="AA2626" i="1"/>
  <c r="T2774" i="1"/>
  <c r="Y2774" i="1"/>
  <c r="T2798" i="1"/>
  <c r="T2810" i="1"/>
  <c r="Y2798" i="1"/>
  <c r="V2959" i="1"/>
  <c r="AA2959" i="1"/>
  <c r="T2545" i="2"/>
  <c r="T2735" i="2"/>
  <c r="V2774" i="1"/>
  <c r="AA2774" i="1"/>
  <c r="V2798" i="1"/>
  <c r="AA2798" i="1"/>
  <c r="T2959" i="1"/>
  <c r="Y2959" i="1"/>
  <c r="X165" i="1"/>
  <c r="X189" i="1"/>
  <c r="X336" i="1"/>
  <c r="X808" i="1"/>
  <c r="X1006" i="1"/>
  <c r="X1158" i="1"/>
  <c r="X1401" i="1"/>
  <c r="X1583" i="1"/>
  <c r="X1661" i="1"/>
  <c r="X1857" i="1"/>
  <c r="X2005" i="1"/>
  <c r="X2083" i="1"/>
  <c r="X2221" i="1"/>
  <c r="X2361" i="1"/>
  <c r="X2419" i="1"/>
  <c r="X2560" i="1"/>
  <c r="X2618" i="1"/>
  <c r="X2741" i="1"/>
  <c r="X2959" i="1"/>
  <c r="U2355" i="2"/>
  <c r="T2925" i="2"/>
  <c r="U3297" i="2"/>
  <c r="U3465" i="2"/>
  <c r="T3510" i="2"/>
  <c r="U3647" i="2"/>
  <c r="U3842" i="2"/>
  <c r="T3890" i="2"/>
  <c r="AA2984" i="1"/>
  <c r="T2108" i="2"/>
  <c r="T1998" i="2"/>
  <c r="T2009" i="2"/>
  <c r="T2073" i="2"/>
  <c r="T2186" i="2"/>
  <c r="E174" i="3"/>
  <c r="R3318" i="2"/>
  <c r="R1689" i="2"/>
  <c r="T1099" i="2"/>
  <c r="T1528" i="2"/>
  <c r="T1460" i="2"/>
  <c r="U2449" i="2"/>
  <c r="U2450" i="2"/>
  <c r="Q74" i="4" l="1"/>
  <c r="L1869" i="1"/>
  <c r="AA4336" i="1"/>
  <c r="AE4657" i="1"/>
  <c r="AE4658" i="1" s="1"/>
  <c r="AD4658" i="1" s="1"/>
  <c r="L1231" i="1"/>
  <c r="L1413" i="1"/>
  <c r="L1450" i="1"/>
  <c r="L1677" i="1"/>
  <c r="L2097" i="1"/>
  <c r="Y4139" i="1"/>
  <c r="T189" i="1"/>
  <c r="T596" i="1"/>
  <c r="AA1006" i="1"/>
  <c r="X1021" i="1"/>
  <c r="AA3574" i="1"/>
  <c r="AA4148" i="1"/>
  <c r="X2926" i="1"/>
  <c r="X3937" i="1"/>
  <c r="AA3896" i="1"/>
  <c r="T4148" i="1"/>
  <c r="X4139" i="1"/>
  <c r="T4139" i="1"/>
  <c r="AA4096" i="1"/>
  <c r="T4469" i="1"/>
  <c r="L215" i="1"/>
  <c r="L412" i="1"/>
  <c r="Y4336" i="1"/>
  <c r="T4702" i="1"/>
  <c r="L4525" i="1"/>
  <c r="L2826" i="1"/>
  <c r="X2810" i="1"/>
  <c r="AE4146" i="1"/>
  <c r="X4702" i="1"/>
  <c r="AA4702" i="1"/>
  <c r="V4292" i="1"/>
  <c r="Y758" i="1"/>
  <c r="V2926" i="1"/>
  <c r="X2798" i="1"/>
  <c r="T165" i="1"/>
  <c r="T336" i="1"/>
  <c r="T396" i="1"/>
  <c r="AA808" i="1"/>
  <c r="AA1202" i="1"/>
  <c r="X545" i="1"/>
  <c r="AE4095" i="1"/>
  <c r="AE4096" i="1" s="1"/>
  <c r="AD4096" i="1" s="1"/>
  <c r="AE4138" i="1"/>
  <c r="AE4291" i="1"/>
  <c r="AE4292" i="1" s="1"/>
  <c r="AD4292" i="1" s="1"/>
  <c r="AE4468" i="1"/>
  <c r="AE4469" i="1" s="1"/>
  <c r="AD4469" i="1" s="1"/>
  <c r="L4358" i="1"/>
  <c r="AE4509" i="1"/>
  <c r="AE4510" i="1" s="1"/>
  <c r="AD4510" i="1" s="1"/>
  <c r="L625" i="1"/>
  <c r="L1640" i="1"/>
  <c r="L2068" i="1"/>
  <c r="X1202" i="1"/>
  <c r="X1434" i="1"/>
  <c r="X1810" i="1"/>
  <c r="X2057" i="1"/>
  <c r="X2246" i="1"/>
  <c r="X2445" i="1"/>
  <c r="X2774" i="1"/>
  <c r="AA4343" i="1"/>
  <c r="V2984" i="1"/>
  <c r="X3191" i="1"/>
  <c r="X3747" i="1"/>
  <c r="V3937" i="1"/>
  <c r="Y4292" i="1"/>
  <c r="X4469" i="1"/>
  <c r="AA4469" i="1"/>
  <c r="V4510" i="1"/>
  <c r="Y4510" i="1"/>
  <c r="AA4510" i="1"/>
  <c r="V189" i="1"/>
  <c r="V596" i="1"/>
  <c r="AA596" i="1"/>
  <c r="T1006" i="1"/>
  <c r="Y1006" i="1"/>
  <c r="V1628" i="1"/>
  <c r="Y1890" i="1"/>
  <c r="Y1810" i="1"/>
  <c r="T1810" i="1"/>
  <c r="T2057" i="1"/>
  <c r="Y2057" i="1"/>
  <c r="AA2188" i="1"/>
  <c r="AA2394" i="1"/>
  <c r="Y2593" i="1"/>
  <c r="X4343" i="1"/>
  <c r="T4343" i="1"/>
  <c r="X4336" i="1"/>
  <c r="T4336" i="1"/>
  <c r="AA4292" i="1"/>
  <c r="X4292" i="1"/>
  <c r="T4292" i="1"/>
  <c r="AE4342" i="1"/>
  <c r="AE4343" i="1" s="1"/>
  <c r="AD4343" i="1" s="1"/>
  <c r="X4658" i="1"/>
  <c r="T4658" i="1"/>
  <c r="AA4658" i="1"/>
  <c r="X4148" i="1"/>
  <c r="Y4148" i="1"/>
  <c r="AA4139" i="1"/>
  <c r="V4139" i="1"/>
  <c r="T4096" i="1"/>
  <c r="V4096" i="1"/>
  <c r="L3975" i="1"/>
  <c r="AE4139" i="1"/>
  <c r="AD4139" i="1" s="1"/>
  <c r="AE4154" i="1"/>
  <c r="AE4335" i="1"/>
  <c r="AE4336" i="1" s="1"/>
  <c r="AD4336" i="1" s="1"/>
  <c r="L836" i="1"/>
  <c r="L1037" i="1"/>
  <c r="L4170" i="1"/>
  <c r="X4096" i="1"/>
</calcChain>
</file>

<file path=xl/sharedStrings.xml><?xml version="1.0" encoding="utf-8"?>
<sst xmlns="http://schemas.openxmlformats.org/spreadsheetml/2006/main" count="62025" uniqueCount="6703">
  <si>
    <t>Ylihärmän Junkkarit</t>
  </si>
  <si>
    <t>Turku-Pesis</t>
  </si>
  <si>
    <t>Yhteensä</t>
  </si>
  <si>
    <t>PUOLIVÄLIERÄT 1994</t>
  </si>
  <si>
    <t>MITALISARJA 1994</t>
  </si>
  <si>
    <t>LOPPUOTTELUT 1994</t>
  </si>
  <si>
    <t>(1-2, 1-2)</t>
  </si>
  <si>
    <t>(5-1, 3-4, 1-0)</t>
  </si>
  <si>
    <t>(2-3, 3-3)</t>
  </si>
  <si>
    <t>(4-0, 7-0)</t>
  </si>
  <si>
    <t>(6-3, 1-7, 0-1)</t>
  </si>
  <si>
    <t>(7-6, 6-3)</t>
  </si>
  <si>
    <t>(5-0, 6-1)</t>
  </si>
  <si>
    <t>(8-7, 3-4, 0-1)</t>
  </si>
  <si>
    <t>(6-7, 0-3)</t>
  </si>
  <si>
    <t>(9-4, 2-6, 0-0, 4-2)</t>
  </si>
  <si>
    <t>(2-0, 14-3)</t>
  </si>
  <si>
    <t>(11-0, 11-1)</t>
  </si>
  <si>
    <t>(2-0, 5-3)</t>
  </si>
  <si>
    <t>(10-2, 5-11, 0-0)</t>
  </si>
  <si>
    <t>(1-2, 5-5)</t>
  </si>
  <si>
    <t>(0-0, 2-1)</t>
  </si>
  <si>
    <t>(0-4, 4-3, 0-0)</t>
  </si>
  <si>
    <t>(5-12, 3-13)</t>
  </si>
  <si>
    <t>(2-1, 2-3, 0-1)</t>
  </si>
  <si>
    <t>(4-8, 4-3, 0-1)</t>
  </si>
  <si>
    <t>(0-2, 1-4)</t>
  </si>
  <si>
    <t>(5-1, 4-2)</t>
  </si>
  <si>
    <t>(3-4, 3-12)</t>
  </si>
  <si>
    <t>(16-3, 5-8, 0-1)</t>
  </si>
  <si>
    <t>(1-2, 4-0, 1-0)</t>
  </si>
  <si>
    <t>(5-2, 7-0)</t>
  </si>
  <si>
    <t>(3-1, 3-0)</t>
  </si>
  <si>
    <t>(6-0, 2-4, 1-0)</t>
  </si>
  <si>
    <t>(4-1, 0-10, 0-0)</t>
  </si>
  <si>
    <t>(6-0, 4-10, 2-1)</t>
  </si>
  <si>
    <t>(4-0, 3-8, 0-0)</t>
  </si>
  <si>
    <t>(0-8, 2-1, 1-0)</t>
  </si>
  <si>
    <t>(3-1, 2-6, 0-0)</t>
  </si>
  <si>
    <t>(11-0, 9-2)</t>
  </si>
  <si>
    <t>(7-0, 6-5)</t>
  </si>
  <si>
    <t>(5-4, 9-7)</t>
  </si>
  <si>
    <t>(6-3, 4-9, 1-0)</t>
  </si>
  <si>
    <t>(17-1, 4-4)</t>
  </si>
  <si>
    <t>(3-6, 7-1, 2-4)</t>
  </si>
  <si>
    <t>(6-1, 2-1)</t>
  </si>
  <si>
    <t>(3-0, 8-1)</t>
  </si>
  <si>
    <t>Kokkolan Urheilusiskot -33</t>
  </si>
  <si>
    <t>Mäntän Urheilijat</t>
  </si>
  <si>
    <t>Varkauden Urheilijat</t>
  </si>
  <si>
    <t>29  seuraa</t>
  </si>
  <si>
    <t>Sortavlan Palloseura</t>
  </si>
  <si>
    <t>SIJOITUKSET  1938</t>
  </si>
  <si>
    <t>Myllykosken Kilpa-Veljet</t>
  </si>
  <si>
    <t>Vimpelin Lotta-Svärd</t>
  </si>
  <si>
    <t>Ilmajoen jatko ????</t>
  </si>
  <si>
    <t>Salon Viesti</t>
  </si>
  <si>
    <t>Heinolan Mailapojat</t>
  </si>
  <si>
    <t>Raivolan Urheilijat</t>
  </si>
  <si>
    <t>Valkjärven Vauhti</t>
  </si>
  <si>
    <t>muiden sijoitus  ???</t>
  </si>
  <si>
    <t>Värtsilän Teräs</t>
  </si>
  <si>
    <t>LOPPUOTTELUT</t>
  </si>
  <si>
    <t>Pronssia; Lahden Mailaveikot</t>
  </si>
  <si>
    <t>Warkauden Urheilijat</t>
  </si>
  <si>
    <t xml:space="preserve">(8-3, 7-2) </t>
  </si>
  <si>
    <t xml:space="preserve">(7-1, 3-1)  </t>
  </si>
  <si>
    <t>(2-3, 1-3)</t>
  </si>
  <si>
    <t xml:space="preserve">(5-1, 4-5, 1-0) </t>
  </si>
  <si>
    <t xml:space="preserve">(4-2, 6-5)  </t>
  </si>
  <si>
    <t>(0-1, 2-3)</t>
  </si>
  <si>
    <t xml:space="preserve">(4-1, 2-2) </t>
  </si>
  <si>
    <t xml:space="preserve">(2-2, 5-8) </t>
  </si>
  <si>
    <t>(2-2, 2-10)</t>
  </si>
  <si>
    <t>(2-3, 7-0, 0-0)</t>
  </si>
  <si>
    <t>(1-1, 0-10)</t>
  </si>
  <si>
    <t>(1-3, 5-1, 1-2)</t>
  </si>
  <si>
    <t>(2-21, 3-15)</t>
  </si>
  <si>
    <t xml:space="preserve">(1-2, 6-6) </t>
  </si>
  <si>
    <t>(2-4, 0-5)</t>
  </si>
  <si>
    <t xml:space="preserve">(3-1, 3-9, 1-1, 2-1) </t>
  </si>
  <si>
    <t xml:space="preserve">(8-8, 4-5)  </t>
  </si>
  <si>
    <t xml:space="preserve">(2-6, 4-4) </t>
  </si>
  <si>
    <t xml:space="preserve">(11-0, 4-1) </t>
  </si>
  <si>
    <t xml:space="preserve">(2-9, 7-3, 4-1) </t>
  </si>
  <si>
    <t>(9-0, 1-2, 0-0, 1-2)</t>
  </si>
  <si>
    <t>(5-4, 3-10, 0-3)</t>
  </si>
  <si>
    <t>(5-7, 9-2, 1-0)</t>
  </si>
  <si>
    <t xml:space="preserve">(2-2, 6-0)  </t>
  </si>
  <si>
    <t>SUPERPESIS  2009</t>
  </si>
  <si>
    <t>Lipottaret, Oulu</t>
  </si>
  <si>
    <t xml:space="preserve">(3-9, 9-6, 1-0) </t>
  </si>
  <si>
    <t xml:space="preserve">(3-2, 0-2, 1-1, 2-3) </t>
  </si>
  <si>
    <t xml:space="preserve">(6-0, 4-1) </t>
  </si>
  <si>
    <t xml:space="preserve">(7-2, 2-3, 3-0) </t>
  </si>
  <si>
    <t>(10-1, 5-5)</t>
  </si>
  <si>
    <t xml:space="preserve">(2-11, 1-4)   </t>
  </si>
  <si>
    <t xml:space="preserve">(3-2, 10-8) </t>
  </si>
  <si>
    <t xml:space="preserve">(11-2, 15-3) </t>
  </si>
  <si>
    <t xml:space="preserve">(1-5, 1-10)  </t>
  </si>
  <si>
    <t xml:space="preserve">(5-4, 22-2) </t>
  </si>
  <si>
    <t xml:space="preserve">(4-3, 7-1) </t>
  </si>
  <si>
    <t xml:space="preserve">(1-8, 0-5) </t>
  </si>
  <si>
    <t>(4-3, 1-15, 1-0)</t>
  </si>
  <si>
    <t xml:space="preserve">(1-4, 2-4) </t>
  </si>
  <si>
    <t xml:space="preserve">(0-10, 3-4) </t>
  </si>
  <si>
    <t xml:space="preserve">(1-7, 2-9) </t>
  </si>
  <si>
    <t>(2-3, 0-11)</t>
  </si>
  <si>
    <t xml:space="preserve">(4-0, 7-0) </t>
  </si>
  <si>
    <t>(1-6, 1-4)</t>
  </si>
  <si>
    <t>(0-3, 1-2)</t>
  </si>
  <si>
    <t>(1-8, 14-2, 5-0)</t>
  </si>
  <si>
    <t xml:space="preserve">(7-0, 2-10, 1-3) </t>
  </si>
  <si>
    <t xml:space="preserve">(8-0, 4-2) </t>
  </si>
  <si>
    <t xml:space="preserve">(8-3, 2-2) </t>
  </si>
  <si>
    <t>(22-4, 7-2)</t>
  </si>
  <si>
    <t xml:space="preserve">(7-0, 7-0)   </t>
  </si>
  <si>
    <t xml:space="preserve">(2-3, 6-12)  </t>
  </si>
  <si>
    <t xml:space="preserve">(2-2, 5-3)    </t>
  </si>
  <si>
    <t xml:space="preserve">(6-1, 5-3)    </t>
  </si>
  <si>
    <t xml:space="preserve">(1-10, 3-2, 2-1)  </t>
  </si>
  <si>
    <t xml:space="preserve">(1-0, 7-1) </t>
  </si>
  <si>
    <t>(2-1, 1-7, 0-2)</t>
  </si>
  <si>
    <t>(4-5, 2-0, 0-0, 1-2)</t>
  </si>
  <si>
    <t>(5-2, 1-4, 0-0, 2-1)</t>
  </si>
  <si>
    <t>(1-3, 0-3)</t>
  </si>
  <si>
    <t>(5-0, 3-1)</t>
  </si>
  <si>
    <t>(3-5, 0-0)</t>
  </si>
  <si>
    <t>Ottelut pelattiin 11.-12.8.</t>
  </si>
  <si>
    <t>Kälviän Tarmo</t>
  </si>
  <si>
    <t>Kemi</t>
  </si>
  <si>
    <t>Kemin Kunto</t>
  </si>
  <si>
    <t>Kuopion Kelta-Mustat</t>
  </si>
  <si>
    <t>Savonlinnan Pallokerho</t>
  </si>
  <si>
    <t>LOPPUSARJA  1979</t>
  </si>
  <si>
    <t>Seinäjoen Maila-Jussit putosi Ykköspesikseen</t>
  </si>
  <si>
    <t>Manse PP säilyi Superpesiksessä voitoin  3-0</t>
  </si>
  <si>
    <t>Peräseinäjoen Toive nousi Superpesikseen voitoin  3-0</t>
  </si>
  <si>
    <t>Roihuvuoren Roihu putosi Ykköspesikseen</t>
  </si>
  <si>
    <t>Hyvinkään Tahko nousi Superpesikseen voitoin  3-0</t>
  </si>
  <si>
    <t>Peräseinäjoen Toive säilyi Superpesiksessä voitoin  3-2</t>
  </si>
  <si>
    <t>Fera, Rauma nousi Superpesikseen voitoin  3-1</t>
  </si>
  <si>
    <t>Ylihärmän Pesis-Junkkarit putosi Ykköspesikseen</t>
  </si>
  <si>
    <t>Vimpelin Veto säilyi Superpesiksessä voitoin  3-1</t>
  </si>
  <si>
    <t>Pattijoen Urheilijat välieriin voitoin  3-0</t>
  </si>
  <si>
    <t xml:space="preserve">(2-2, 4-1)   </t>
  </si>
  <si>
    <t xml:space="preserve">(0-4, 1-3)  </t>
  </si>
  <si>
    <t>(4-3, 2-0)</t>
  </si>
  <si>
    <t>(0-5, 2-1, 0-1)</t>
  </si>
  <si>
    <t>(1-3, 4-3, 1-2)</t>
  </si>
  <si>
    <t>(1-3, 4-7)</t>
  </si>
  <si>
    <t>(5-4, 1-1)</t>
  </si>
  <si>
    <t>(1-4, 0-5)</t>
  </si>
  <si>
    <t>(7-0, 0-0)</t>
  </si>
  <si>
    <t xml:space="preserve">(6-2, 2-4, 1-0) </t>
  </si>
  <si>
    <t xml:space="preserve">(1-5, 0-4) </t>
  </si>
  <si>
    <t>(5-10, 1-6)</t>
  </si>
  <si>
    <t>(2-4, 1-1)</t>
  </si>
  <si>
    <t>(14-2, 12-3)</t>
  </si>
  <si>
    <t>(1-10, 0-6)</t>
  </si>
  <si>
    <t xml:space="preserve">(2-0, 1-3, 1-0)  </t>
  </si>
  <si>
    <t xml:space="preserve">(0-1, 3-2, 1-0)       </t>
  </si>
  <si>
    <t>Vihdin Pallo välieriin voitoin  3-1</t>
  </si>
  <si>
    <t>(3-4, 3-9)</t>
  </si>
  <si>
    <t>(3-5, 5-4, 1-1, 4-2)</t>
  </si>
  <si>
    <t>(2-5, 17-3, 0-0, 2-1)</t>
  </si>
  <si>
    <t>(2-3, 1-8)</t>
  </si>
  <si>
    <t>Savonlinna</t>
  </si>
  <si>
    <t>Liperin Urheilijat</t>
  </si>
  <si>
    <t>Hamina</t>
  </si>
  <si>
    <t>KARSINTASARJA 2001</t>
  </si>
  <si>
    <t>Kajaanin Hymy</t>
  </si>
  <si>
    <t>(2-1, 2-2)</t>
  </si>
  <si>
    <t>2-2, 2-3)</t>
  </si>
  <si>
    <t>(3-2, 7-7)</t>
  </si>
  <si>
    <t>(2-4, 0-9)</t>
  </si>
  <si>
    <t>(5-4, 2-2)</t>
  </si>
  <si>
    <t xml:space="preserve">(4-2, 0-1, 1-0) </t>
  </si>
  <si>
    <t xml:space="preserve">(7-2, 8-2)  </t>
  </si>
  <si>
    <t xml:space="preserve">(5-1, 0-1, 0-0, 3-1) </t>
  </si>
  <si>
    <t>SUPERPESIS  1999</t>
  </si>
  <si>
    <t>Tyrnävän Tempaus</t>
  </si>
  <si>
    <t>SUPERPESISKARSINTA 1999</t>
  </si>
  <si>
    <t>(1-4, 1-9)</t>
  </si>
  <si>
    <t>(5-1, 2-3, 0-0, 2-1)</t>
  </si>
  <si>
    <t>(2-4, 4-5)</t>
  </si>
  <si>
    <t>(0-1, 1-0, 1-0)</t>
  </si>
  <si>
    <t>(1-0, 7-3)</t>
  </si>
  <si>
    <t>(1-2, 0-12)</t>
  </si>
  <si>
    <t>(7-3, 10-1)</t>
  </si>
  <si>
    <t>(2-0, 8-4)</t>
  </si>
  <si>
    <t>Lahti</t>
  </si>
  <si>
    <t>(1-4, 0-4)</t>
  </si>
  <si>
    <t>(6-1, 10-2)</t>
  </si>
  <si>
    <t>(6-4, 5-0)</t>
  </si>
  <si>
    <t>(3-1, 3-4, 3-0)</t>
  </si>
  <si>
    <t>(2-4, 0-3)</t>
  </si>
  <si>
    <t>(5-3, 10-7)</t>
  </si>
  <si>
    <t>(3-4, 1-4)</t>
  </si>
  <si>
    <t>(4-1, 6-0)</t>
  </si>
  <si>
    <t>(9-4, 3-3)</t>
  </si>
  <si>
    <t>(2-3, 0-3)</t>
  </si>
  <si>
    <t>(2-3, 1-2)</t>
  </si>
  <si>
    <t>(1-0, 1-5, 0-1)</t>
  </si>
  <si>
    <t>(4-3, 4-2)</t>
  </si>
  <si>
    <t>(7-7, 2-5)</t>
  </si>
  <si>
    <t>(5-5, 3-5)</t>
  </si>
  <si>
    <t>(0-6, 1-4)</t>
  </si>
  <si>
    <t>(4-5, 2-3)</t>
  </si>
  <si>
    <t>(2-5, 1-1)</t>
  </si>
  <si>
    <t>(1-3, 3-3)</t>
  </si>
  <si>
    <t xml:space="preserve">(0-3, 3-2, 0-1) </t>
  </si>
  <si>
    <t xml:space="preserve">(4-3, 3-3)  </t>
  </si>
  <si>
    <t xml:space="preserve">(12-2, 15-2) </t>
  </si>
  <si>
    <t>SUPERPESIS  2002</t>
  </si>
  <si>
    <t>(3-3, 6-2)</t>
  </si>
  <si>
    <t>(0-5, 4-2, 0-2)</t>
  </si>
  <si>
    <t>(4-12, 0-5)</t>
  </si>
  <si>
    <t xml:space="preserve">(6-10, 3-2, 2-1) </t>
  </si>
  <si>
    <t xml:space="preserve">(1-6, 0-7) </t>
  </si>
  <si>
    <t xml:space="preserve">(3-1, 2-3, 4-0) </t>
  </si>
  <si>
    <t>(2-1, 2-0)</t>
  </si>
  <si>
    <t>(10-0, 6-0)</t>
  </si>
  <si>
    <t xml:space="preserve"> (9-7, 1-2, 1-0)  </t>
  </si>
  <si>
    <t xml:space="preserve"> (4-2, 2-2) </t>
  </si>
  <si>
    <t>(2-1, 1-0)</t>
  </si>
  <si>
    <t>(7-3, 6-0)</t>
  </si>
  <si>
    <t>(3-3, 4-2)</t>
  </si>
  <si>
    <t>(5-2, 3-2)</t>
  </si>
  <si>
    <t>(2-6, 4-7)</t>
  </si>
  <si>
    <t>(1-5, 1-8)</t>
  </si>
  <si>
    <t>(1-2, 1-1)</t>
  </si>
  <si>
    <t>(4-1, 8-8)</t>
  </si>
  <si>
    <t>(6-4, 3-0)</t>
  </si>
  <si>
    <t>(0-1, 9-7, 1-1, 1-0)</t>
  </si>
  <si>
    <t>(3-0, 3-3)</t>
  </si>
  <si>
    <t>(11-0, 7-1)</t>
  </si>
  <si>
    <t>5-1, 0-1, 2-1)</t>
  </si>
  <si>
    <t>(2-1, 5-2)</t>
  </si>
  <si>
    <t>(1-1, 0-1)</t>
  </si>
  <si>
    <t>(6-3, 11-1)</t>
  </si>
  <si>
    <t>(2-2, 2-1)</t>
  </si>
  <si>
    <t>(2-5, 4-4)</t>
  </si>
  <si>
    <t>(4-0, 4-3)</t>
  </si>
  <si>
    <t>(4-5, 1-11)</t>
  </si>
  <si>
    <t>(5-3, 4-0)</t>
  </si>
  <si>
    <t>(3-5, 3-4)</t>
  </si>
  <si>
    <t>(5-8, 6-3, 3-1)</t>
  </si>
  <si>
    <t>(0-13, 10-9, 0-1)</t>
  </si>
  <si>
    <t>(2-0, 1-1)</t>
  </si>
  <si>
    <t>Hyvityspisteet; Oulun Lippo 3, Kiri 2, IlU 1</t>
  </si>
  <si>
    <t>ETLÄLOHKO</t>
  </si>
  <si>
    <t>Hyvityspisteet; KPK 3, LäPa 2, RPL 1</t>
  </si>
  <si>
    <t xml:space="preserve">(5-4, 3-9, 1-1, 4-6)    </t>
  </si>
  <si>
    <t>(4-5, 3-2, 0-3)</t>
  </si>
  <si>
    <t>Hyvityspisteet; SMJ 3, Lippo 2, IlU 1</t>
  </si>
  <si>
    <t>Seinäjoen Maila-Jussit ja Ilomantsin Urheilijat karsintaotteluihin</t>
  </si>
  <si>
    <t>Vampulan Urheilijat</t>
  </si>
  <si>
    <t>Hyvityspisteet; LäPa 3, KPK 2, Tahko 1</t>
  </si>
  <si>
    <t>Hyvinkään Tahko ja Keravan Pallokerho karsintaotteluihin</t>
  </si>
  <si>
    <t>LOPPUSARJA  1980</t>
  </si>
  <si>
    <t>SM-SARJA  1981</t>
  </si>
  <si>
    <t>SM-SARJA  1982</t>
  </si>
  <si>
    <t>PUTOAMISSARJA  1980</t>
  </si>
  <si>
    <t>Pesä Ysit, Lappeenranta</t>
  </si>
  <si>
    <t>Hilve Suomalainen, Veto</t>
  </si>
  <si>
    <t>4+11=19</t>
  </si>
  <si>
    <t>Vuokko Jokinen, KeMu</t>
  </si>
  <si>
    <t>2+13=17</t>
  </si>
  <si>
    <t>Sylvi Lehtisalo, LP</t>
  </si>
  <si>
    <t>1+12=14</t>
  </si>
  <si>
    <t>Leena Jääskeläinen</t>
  </si>
  <si>
    <t>Vuokko Franck</t>
  </si>
  <si>
    <t>Seija Happonen</t>
  </si>
  <si>
    <t>Kaija Klaavu</t>
  </si>
  <si>
    <t>Suoma Saarela</t>
  </si>
  <si>
    <t>Maija Reinilä</t>
  </si>
  <si>
    <t>Tellervo Puolakka</t>
  </si>
  <si>
    <t>Seija Nummi</t>
  </si>
  <si>
    <t>Marja-Sisko Tuomikoski</t>
  </si>
  <si>
    <t>Monica Schoultz</t>
  </si>
  <si>
    <t>Airi Ståhlhammar</t>
  </si>
  <si>
    <t>Tuula Uuttu</t>
  </si>
  <si>
    <t>Soili Kari</t>
  </si>
  <si>
    <t>Pia Viertonen</t>
  </si>
  <si>
    <t>(0-1,1-10)</t>
  </si>
  <si>
    <t>(4-1,5-1)</t>
  </si>
  <si>
    <t>(9-3,6-1)</t>
  </si>
  <si>
    <t>(4-0,4-3)</t>
  </si>
  <si>
    <t>(0-2, 3-0, 3-0)</t>
  </si>
  <si>
    <t>(7-10,4-6)</t>
  </si>
  <si>
    <t>(1-5,1-4)</t>
  </si>
  <si>
    <t>(0-6,0-4)</t>
  </si>
  <si>
    <t>(6-4,5-1)</t>
  </si>
  <si>
    <t>(2-3,3-5)</t>
  </si>
  <si>
    <t>(8-7,8-3)</t>
  </si>
  <si>
    <t>(9-0,2-2)</t>
  </si>
  <si>
    <t>(2-1,2-3,3-2)</t>
  </si>
  <si>
    <t>(8-4,3-3)</t>
  </si>
  <si>
    <t>(6-0,4-0)</t>
  </si>
  <si>
    <t>(8-9,8-3,0-0,3-1)</t>
  </si>
  <si>
    <t>(9-6,3-3)</t>
  </si>
  <si>
    <t>(7-1,2-8,0-0,0-3)</t>
  </si>
  <si>
    <t>(3-2,2-3,0-2)</t>
  </si>
  <si>
    <t>(6-1,1-5,0-0,4-1)</t>
  </si>
  <si>
    <t>(3-2,9-1)</t>
  </si>
  <si>
    <t>(1-11,5-7)</t>
  </si>
  <si>
    <t>(6-0,4-1)</t>
  </si>
  <si>
    <t>(3-4,4-10)</t>
  </si>
  <si>
    <t>(3-2,5-0)</t>
  </si>
  <si>
    <t>(2-2,2-1)</t>
  </si>
  <si>
    <t>(1-2,4-4)</t>
  </si>
  <si>
    <t>(3-2,12-1)</t>
  </si>
  <si>
    <t>(9-2,8-3)</t>
  </si>
  <si>
    <t>(3-3, 3-2)</t>
  </si>
  <si>
    <t>(2-1, 9-1)</t>
  </si>
  <si>
    <t>(1-3, 3-1, 1-0)</t>
  </si>
  <si>
    <t>(3-4, 2-7)</t>
  </si>
  <si>
    <t>(4-1, 9-1)</t>
  </si>
  <si>
    <t>(1-2, 8-1, 0-0, 4-1)</t>
  </si>
  <si>
    <t>(2-9, 1-8)</t>
  </si>
  <si>
    <t>(5-4, 7-3)</t>
  </si>
  <si>
    <t>(8-3, 12-3)</t>
  </si>
  <si>
    <t>(4-1, 3-0)</t>
  </si>
  <si>
    <t>(9-0, 14-3)</t>
  </si>
  <si>
    <t>(2-2, 3-8)</t>
  </si>
  <si>
    <t>(3-0, 6-5)</t>
  </si>
  <si>
    <t>(7-6, 11-2)</t>
  </si>
  <si>
    <t>(4-2, 5-3)</t>
  </si>
  <si>
    <t>(2-1, 0-7, 0-1)</t>
  </si>
  <si>
    <t>(3-1, 0-0)</t>
  </si>
  <si>
    <t>(2-1, 5-5)</t>
  </si>
  <si>
    <t>(25-1,14-1)</t>
  </si>
  <si>
    <t>(6-4,7-5)</t>
  </si>
  <si>
    <t>(12-0,8-3)</t>
  </si>
  <si>
    <t>(2-5,4-3,1-1,2-3)</t>
  </si>
  <si>
    <t>(1-0,2-2)</t>
  </si>
  <si>
    <t>(3-3,5-4)</t>
  </si>
  <si>
    <t>(9-3,12-1)</t>
  </si>
  <si>
    <t>(23-4,6-1)</t>
  </si>
  <si>
    <t>(2-6,2-7)</t>
  </si>
  <si>
    <t>(2-5,2-5)</t>
  </si>
  <si>
    <t xml:space="preserve">(2-5, 4-5) </t>
  </si>
  <si>
    <t xml:space="preserve">(7-3, 6-5)  </t>
  </si>
  <si>
    <t xml:space="preserve">(5-4, 1-1)  </t>
  </si>
  <si>
    <t xml:space="preserve">(5-2, 14-0)  </t>
  </si>
  <si>
    <t xml:space="preserve">(1-7, 1-3)   </t>
  </si>
  <si>
    <t xml:space="preserve">(1-7, 0-5)   </t>
  </si>
  <si>
    <t xml:space="preserve">(1-0, 1-3, 1-0)  </t>
  </si>
  <si>
    <t xml:space="preserve">(3-0, 10-1) </t>
  </si>
  <si>
    <t xml:space="preserve">(3-4, 11-0, 4-0)  </t>
  </si>
  <si>
    <t xml:space="preserve">(5-4, 5-2) </t>
  </si>
  <si>
    <t xml:space="preserve">(2-7, 2-4) </t>
  </si>
  <si>
    <t xml:space="preserve">(4-2, 11-4) </t>
  </si>
  <si>
    <t xml:space="preserve">(3-1, 7-0)  </t>
  </si>
  <si>
    <t>(5-2, 1-4, 2-1)</t>
  </si>
  <si>
    <t xml:space="preserve">(9-7, 5-3)  </t>
  </si>
  <si>
    <t>(6-3, 3-0)</t>
  </si>
  <si>
    <t xml:space="preserve">(0-1, 5-19)  </t>
  </si>
  <si>
    <t xml:space="preserve">(4-3, 4-5, 3-2) </t>
  </si>
  <si>
    <t>jatkoon</t>
  </si>
  <si>
    <t>(6-2, 4-2)</t>
  </si>
  <si>
    <t>(1-7, 3-3)</t>
  </si>
  <si>
    <t>(0-9, 1-0, 0-0, 1-0)</t>
  </si>
  <si>
    <t>KARSINTASARJA 2000</t>
  </si>
  <si>
    <t>(13-5, 12-4)</t>
  </si>
  <si>
    <t xml:space="preserve">(1-8, 2-1, 0-1)   </t>
  </si>
  <si>
    <t xml:space="preserve">(1-4, 0-2)  </t>
  </si>
  <si>
    <t xml:space="preserve">(2-1, 6-0)   </t>
  </si>
  <si>
    <t>1 - 8  sijoittuneet ylempiin pudotuspeleihin</t>
  </si>
  <si>
    <t>Pesäkarhut, Pori Ykköspesikseen</t>
  </si>
  <si>
    <t>Lapuan Virkiä välieriin voitoin  2-0</t>
  </si>
  <si>
    <t>Vihdin Pallo välieriin voitoin  2-0</t>
  </si>
  <si>
    <t>Siilinjärven Pesis välieriin voitoin  2-1</t>
  </si>
  <si>
    <t>(0-5, 0-6)</t>
  </si>
  <si>
    <t>(1-1, 1-2)</t>
  </si>
  <si>
    <t>(4-2, 6-4)</t>
  </si>
  <si>
    <t>(3-2, 9-0)</t>
  </si>
  <si>
    <t xml:space="preserve">(5-8, 3-7)     </t>
  </si>
  <si>
    <t xml:space="preserve">(4-1, 6-8, 2-0)  </t>
  </si>
  <si>
    <t xml:space="preserve">(11-3, 3-3)    </t>
  </si>
  <si>
    <t xml:space="preserve">(1-3, 3-7)  </t>
  </si>
  <si>
    <t xml:space="preserve">(11-2, 1-3, 0-1)   </t>
  </si>
  <si>
    <t xml:space="preserve">(0-3, 0-4)    </t>
  </si>
  <si>
    <t xml:space="preserve">(1-5, 1-4) </t>
  </si>
  <si>
    <t>Siilinjärven Pesis loppuotteluun voitoin  2-1</t>
  </si>
  <si>
    <t xml:space="preserve">PUOLIVÄLIERÄT </t>
  </si>
  <si>
    <t xml:space="preserve">VÄLIERÄT </t>
  </si>
  <si>
    <t xml:space="preserve">PRONSSIOTTELUT </t>
  </si>
  <si>
    <t xml:space="preserve">LOPPUOTTELUT </t>
  </si>
  <si>
    <t>Lapuan Virkiä mestari voitoin  2-0</t>
  </si>
  <si>
    <t>Hyvinkään Tahko säilyi Superpesiksessä</t>
  </si>
  <si>
    <t>Kirittäret, Jyväskylä</t>
  </si>
  <si>
    <t>(3-1, 4-3)</t>
  </si>
  <si>
    <t>(0-1, 6-1, 0-1)</t>
  </si>
  <si>
    <t>(2-5, 4-5)</t>
  </si>
  <si>
    <t>(2-3, 10-3, 0-0, 3-2)</t>
  </si>
  <si>
    <t>(2-6, 3-7)</t>
  </si>
  <si>
    <t>(4-5, 2-2)</t>
  </si>
  <si>
    <t>(4-2, 2-11, 1-0)</t>
  </si>
  <si>
    <t>(11-1, 6-0)</t>
  </si>
  <si>
    <t>(3-2, 5-0)</t>
  </si>
  <si>
    <t>(3-2, 9-2)</t>
  </si>
  <si>
    <t>(1-5, 1-7)</t>
  </si>
  <si>
    <t>(3-2, 3-3)</t>
  </si>
  <si>
    <t xml:space="preserve">(0-4, 7-7)   </t>
  </si>
  <si>
    <t xml:space="preserve">(8-9, 4-7) </t>
  </si>
  <si>
    <t>(2-7, 1-0, 1-2)</t>
  </si>
  <si>
    <t xml:space="preserve">(4-1, 5-0) </t>
  </si>
  <si>
    <t xml:space="preserve">(6-6, 2-0)     </t>
  </si>
  <si>
    <t>(11-0, 6-3)</t>
  </si>
  <si>
    <t xml:space="preserve">(5-2, 4-12, 1-0) </t>
  </si>
  <si>
    <t xml:space="preserve">(2-2, 7-2)  </t>
  </si>
  <si>
    <t xml:space="preserve">(1-1, 6-10) </t>
  </si>
  <si>
    <t xml:space="preserve">(1-1, 0-2)  </t>
  </si>
  <si>
    <t xml:space="preserve">(2-6, 2-8)  </t>
  </si>
  <si>
    <t xml:space="preserve">(0-1, 0-0) </t>
  </si>
  <si>
    <t xml:space="preserve">(6-3, 2-3, 1-0)   </t>
  </si>
  <si>
    <t xml:space="preserve">(5-8, 1-4)  </t>
  </si>
  <si>
    <t xml:space="preserve">(3-1, 5-1)  </t>
  </si>
  <si>
    <t xml:space="preserve">(0-3, 4-5) </t>
  </si>
  <si>
    <t xml:space="preserve">(2-8, 5-6)  </t>
  </si>
  <si>
    <t xml:space="preserve">(9-8, 13-4)  </t>
  </si>
  <si>
    <t xml:space="preserve">(6-4, 3-2)  </t>
  </si>
  <si>
    <t xml:space="preserve">(6-2, 3-4, 1-0)  </t>
  </si>
  <si>
    <t xml:space="preserve">(2-3, 2-3)  </t>
  </si>
  <si>
    <t xml:space="preserve">(7-0, 6-0)  </t>
  </si>
  <si>
    <t xml:space="preserve">(3-4, 4-0, 0-0, 1-2)  </t>
  </si>
  <si>
    <t xml:space="preserve">(11-1, 13-1)   </t>
  </si>
  <si>
    <t xml:space="preserve">(2-3, 2-1, 1-2)   </t>
  </si>
  <si>
    <t xml:space="preserve">(11-1, 2-1) </t>
  </si>
  <si>
    <t xml:space="preserve">(5-1, 1-2, 2-0)   </t>
  </si>
  <si>
    <t>(2-3, 1-0, 1-1, 3-2)</t>
  </si>
  <si>
    <t xml:space="preserve"> (4-3, 0-6, 2-0)   </t>
  </si>
  <si>
    <t xml:space="preserve">(8-2, 4-2)   </t>
  </si>
  <si>
    <t>(3-4, 2-5)</t>
  </si>
  <si>
    <t xml:space="preserve">(6-5, 1-2, 0-1) </t>
  </si>
  <si>
    <t xml:space="preserve">(4-2, 5-1)  </t>
  </si>
  <si>
    <t>Oulun Lippo putosi Superpesiksestä</t>
  </si>
  <si>
    <t>Vihdin Pallo ja Ylihärmän Junkkarit nousivat Superpesikseen</t>
  </si>
  <si>
    <t>Haminan Palloilijat nousi Superpesikseen</t>
  </si>
  <si>
    <t>Ylihärmän Pesis-Junkkarit säilyi Superpesiksessä</t>
  </si>
  <si>
    <t>Kotiutuskisa otetaan käyttöön</t>
  </si>
  <si>
    <t>(3-6,6-2,0-1)</t>
  </si>
  <si>
    <t>(4-2,4-3)</t>
  </si>
  <si>
    <t>(4-8,2-2)</t>
  </si>
  <si>
    <t>(2-2,0-4)</t>
  </si>
  <si>
    <t>(1-2,3-5)</t>
  </si>
  <si>
    <t>(3-2,6-0)</t>
  </si>
  <si>
    <t>(13-1, 6-0)</t>
  </si>
  <si>
    <t>(3-6, 0-7)</t>
  </si>
  <si>
    <t>(6-3, 6-4)</t>
  </si>
  <si>
    <t>(10-0, 7-4)</t>
  </si>
  <si>
    <t>(2-6, 3-1, 0-1)</t>
  </si>
  <si>
    <t>(2-20, 0-7)</t>
  </si>
  <si>
    <t>(1-1, 3-2)</t>
  </si>
  <si>
    <t>(5-2, 9-5)</t>
  </si>
  <si>
    <t>(11-4, 6-5)</t>
  </si>
  <si>
    <t>(9-1, 5-0)</t>
  </si>
  <si>
    <t>(7-0, 0-2, 2-2, 1-0)</t>
  </si>
  <si>
    <t>(1-1, 7-3)</t>
  </si>
  <si>
    <t>(1-3, 3-7)</t>
  </si>
  <si>
    <t>(6-6, 2-1)</t>
  </si>
  <si>
    <t xml:space="preserve">(1-2, 3-4) </t>
  </si>
  <si>
    <t>(0-10, 5-6)</t>
  </si>
  <si>
    <t>(1-3, 0-9)</t>
  </si>
  <si>
    <t>(3-1, 8-0)</t>
  </si>
  <si>
    <t>(1-2, 8-1, 0-0, 2-3)</t>
  </si>
  <si>
    <t>(7-0, 10-0)</t>
  </si>
  <si>
    <t>(8-9, 1-5)</t>
  </si>
  <si>
    <t>(4-0, 5-6, 2-2, 4-2)</t>
  </si>
  <si>
    <t>(1-2, 2-1, 1-0)</t>
  </si>
  <si>
    <t>(4-2, 13-0)</t>
  </si>
  <si>
    <t>(9-2, 10-4)</t>
  </si>
  <si>
    <t>(7-3, 14-6)</t>
  </si>
  <si>
    <t>(4-6, 1-5)</t>
  </si>
  <si>
    <t>(2-9, 0-3)</t>
  </si>
  <si>
    <t>(2-4, 0-6)</t>
  </si>
  <si>
    <t>(3-4, 0-11)</t>
  </si>
  <si>
    <t>(5-4, 21-6)</t>
  </si>
  <si>
    <t>JATKOSARJA 2006</t>
  </si>
  <si>
    <t>(1-4, 2-4)</t>
  </si>
  <si>
    <t>(5-5, 5-2)</t>
  </si>
  <si>
    <t>(0-4, 14-2, 0-1)</t>
  </si>
  <si>
    <t>(4-1, 2-1)</t>
  </si>
  <si>
    <t xml:space="preserve">(2-2, 3-1)  </t>
  </si>
  <si>
    <t xml:space="preserve">(6-3, 0-1, 1-0)  </t>
  </si>
  <si>
    <t>(3-6, 1-3)</t>
  </si>
  <si>
    <t xml:space="preserve">(12-2, 6-7, 0-1)  </t>
  </si>
  <si>
    <t xml:space="preserve">(0-0, 6-2)  </t>
  </si>
  <si>
    <t xml:space="preserve">(1-1, 0-3)  </t>
  </si>
  <si>
    <t xml:space="preserve">(1-0, 2-3, 0-0, 0-2) </t>
  </si>
  <si>
    <t xml:space="preserve">(8-1, 11-2) </t>
  </si>
  <si>
    <t xml:space="preserve">(1-11, 5-5)  </t>
  </si>
  <si>
    <t xml:space="preserve">(4-7, 10-5, 1-0)   </t>
  </si>
  <si>
    <t xml:space="preserve">(2-7, 6-6)  </t>
  </si>
  <si>
    <t xml:space="preserve">(5-9, 3-2, 0-0, 3-5)   </t>
  </si>
  <si>
    <t xml:space="preserve">(2-10, 2-6)    </t>
  </si>
  <si>
    <t xml:space="preserve">(0-1, 2-6)   </t>
  </si>
  <si>
    <t>(6-2, 4-3)</t>
  </si>
  <si>
    <t>(2-1, 3-3)</t>
  </si>
  <si>
    <t>SM-SARJA  1957</t>
  </si>
  <si>
    <t>Imatran Pallo-Veikot ja Vaasan Maila luopuivat sarjasta kesken kauden</t>
  </si>
  <si>
    <t xml:space="preserve">(3-1, 3-3)     </t>
  </si>
  <si>
    <t xml:space="preserve">(1-3, 0-5)     </t>
  </si>
  <si>
    <t xml:space="preserve">(5-0, 4-0)  </t>
  </si>
  <si>
    <t xml:space="preserve">(4-2, 15-4)   </t>
  </si>
  <si>
    <t xml:space="preserve">(1-1, 0-0, 0-0, 0-3) </t>
  </si>
  <si>
    <t xml:space="preserve">(5-5, 4-4, 0-0, 3-2) </t>
  </si>
  <si>
    <t xml:space="preserve">(1-0, 5-4) </t>
  </si>
  <si>
    <t xml:space="preserve">(3-4, 2-1, 0-1) </t>
  </si>
  <si>
    <t xml:space="preserve">(4-5, 2-2)  </t>
  </si>
  <si>
    <t xml:space="preserve">(6-4, 4-1) </t>
  </si>
  <si>
    <t xml:space="preserve">(4-3, 13-2) </t>
  </si>
  <si>
    <t xml:space="preserve">(10-0, 7-2) </t>
  </si>
  <si>
    <t>(3-4, 6-4, 1-0)</t>
  </si>
  <si>
    <t xml:space="preserve">(4-5, 4-3, 1-0) </t>
  </si>
  <si>
    <t xml:space="preserve">(1-6, 0-10)  </t>
  </si>
  <si>
    <t xml:space="preserve">(4-2, 4-4)  </t>
  </si>
  <si>
    <t xml:space="preserve">(8-3, 5-3)  </t>
  </si>
  <si>
    <t>(1-6, 5-3, 1-0)</t>
  </si>
  <si>
    <t xml:space="preserve">(6-0, 5-3)  </t>
  </si>
  <si>
    <t xml:space="preserve">(4-7, 8-8)  </t>
  </si>
  <si>
    <t>(2-1, 4-2)</t>
  </si>
  <si>
    <t xml:space="preserve">(12-5, 4-8, 2-3)    </t>
  </si>
  <si>
    <t xml:space="preserve">(5-6, 4-11) </t>
  </si>
  <si>
    <t xml:space="preserve">(5-1, 3-3)  </t>
  </si>
  <si>
    <t xml:space="preserve">(0-5, 1-4)   </t>
  </si>
  <si>
    <t xml:space="preserve">(3-1, 3-2)  </t>
  </si>
  <si>
    <t xml:space="preserve">(5-5, 2-1)  </t>
  </si>
  <si>
    <t xml:space="preserve">(5-1, 13-1)    </t>
  </si>
  <si>
    <t>(4-2, 0-2, 2-0)</t>
  </si>
  <si>
    <t xml:space="preserve">(1-1, 3-5)  </t>
  </si>
  <si>
    <t xml:space="preserve">(13-0, 6-1)    </t>
  </si>
  <si>
    <t xml:space="preserve">(6-4, 4-0)     </t>
  </si>
  <si>
    <t>(2-4, 2-5)</t>
  </si>
  <si>
    <t xml:space="preserve">(2-4, 3-4)  </t>
  </si>
  <si>
    <t xml:space="preserve">(2-4, 0-2)  </t>
  </si>
  <si>
    <t xml:space="preserve">(4-2, 0-5, 1-0)   </t>
  </si>
  <si>
    <t xml:space="preserve">(4-0, 8-1) </t>
  </si>
  <si>
    <t xml:space="preserve">(3-1, 8-7)  </t>
  </si>
  <si>
    <t xml:space="preserve">(9-10, 1-3)  </t>
  </si>
  <si>
    <t xml:space="preserve">(4-1, 5-2)  </t>
  </si>
  <si>
    <t xml:space="preserve">(2-5, 7-1, 2-1)  </t>
  </si>
  <si>
    <t xml:space="preserve">(1-6, 2-8)   </t>
  </si>
  <si>
    <t>(2-1, 6-5)</t>
  </si>
  <si>
    <t>(4-3, 1-7, 1-1, 0-1)</t>
  </si>
  <si>
    <t xml:space="preserve">(22-1, 4-7, 1-0)  </t>
  </si>
  <si>
    <t xml:space="preserve">(0-0, 5-5, 1-0) </t>
  </si>
  <si>
    <t>(2-5, 0-1)</t>
  </si>
  <si>
    <t>(2-11, 1-2)</t>
  </si>
  <si>
    <t xml:space="preserve">(0-13, 1-8) </t>
  </si>
  <si>
    <t xml:space="preserve">(10-1, 3-2) </t>
  </si>
  <si>
    <t xml:space="preserve">(2-0, 8-7) </t>
  </si>
  <si>
    <t xml:space="preserve">(6-0, 1-1) </t>
  </si>
  <si>
    <t xml:space="preserve">(5-1, 1-0)  </t>
  </si>
  <si>
    <t xml:space="preserve">(11-5, 3-0)   </t>
  </si>
  <si>
    <t xml:space="preserve">(6-8, 6-12)  </t>
  </si>
  <si>
    <t xml:space="preserve">(8-1, 6-5)   </t>
  </si>
  <si>
    <t xml:space="preserve">(3-3, 3-1)  </t>
  </si>
  <si>
    <t xml:space="preserve">(2-7, 3-9) </t>
  </si>
  <si>
    <t xml:space="preserve">(6-0, 6-1) </t>
  </si>
  <si>
    <t>(5-2, 4-1)</t>
  </si>
  <si>
    <t>Hyvinkään Tahko</t>
  </si>
  <si>
    <t>Oulun Lippo</t>
  </si>
  <si>
    <t>Jyväskylän Kiri</t>
  </si>
  <si>
    <t>Seinäjoen Maila-Jussit</t>
  </si>
  <si>
    <t>Keskiarvo</t>
  </si>
  <si>
    <t>RUNKOSARJA  1994</t>
  </si>
  <si>
    <t>SUPERPESIS  1994</t>
  </si>
  <si>
    <t xml:space="preserve">(6-3, 9-9) </t>
  </si>
  <si>
    <t xml:space="preserve">(8-7, 5-6, 0-1) </t>
  </si>
  <si>
    <t xml:space="preserve">(0-2, 5-8)  </t>
  </si>
  <si>
    <t>(2-7, 4-1, 0-1)</t>
  </si>
  <si>
    <t>(3-3, 3-3, 0-1)</t>
  </si>
  <si>
    <t>(0-1, 2-6)</t>
  </si>
  <si>
    <t>(5-2, 4-5, 1-3)</t>
  </si>
  <si>
    <t>(0-4, 8-3, 0-1)</t>
  </si>
  <si>
    <t>(12-5, 9-0)</t>
  </si>
  <si>
    <t>(2-0, 6-6)</t>
  </si>
  <si>
    <t>Mikkelin Ajo</t>
  </si>
  <si>
    <t>Kausalan Palloilijat</t>
  </si>
  <si>
    <t>FINAALI</t>
  </si>
  <si>
    <t>Johanneksen Urheilijat</t>
  </si>
  <si>
    <t>ITÄ</t>
  </si>
  <si>
    <t>Johanneksen Kireät</t>
  </si>
  <si>
    <t>31  seuraa</t>
  </si>
  <si>
    <t>Pieksämäki</t>
  </si>
  <si>
    <t>SIJOITUKSET  1937</t>
  </si>
  <si>
    <t>(2-4, 5-3, 0-0)</t>
  </si>
  <si>
    <t>(1-0, 3-0)</t>
  </si>
  <si>
    <t>(3-12, 8-8)</t>
  </si>
  <si>
    <t>(1-1, 10-0)</t>
  </si>
  <si>
    <t>OTTELUT  1952  CUP</t>
  </si>
  <si>
    <t>1952  CUP</t>
  </si>
  <si>
    <t>Eteläiset markkinat</t>
  </si>
  <si>
    <t>Pohjoiset markkinat</t>
  </si>
  <si>
    <t>Liminka</t>
  </si>
  <si>
    <t>OTTELUT  1953  CUP</t>
  </si>
  <si>
    <t>1953  CUP</t>
  </si>
  <si>
    <t>Ensimmäiset markkinat</t>
  </si>
  <si>
    <t>Loimaa</t>
  </si>
  <si>
    <t>Porin Pallo-Veikot luovutti</t>
  </si>
  <si>
    <t>Kannuksen Pilke</t>
  </si>
  <si>
    <t>Parikkalan Urheilijat luopui</t>
  </si>
  <si>
    <t>Kuopion Kelta-Mustat jatkoon</t>
  </si>
  <si>
    <t>Lieksan Hurtat ja Sotkamon Jymy luopuivat</t>
  </si>
  <si>
    <t>Limingan Niittomiehet suoraan jatkoon</t>
  </si>
  <si>
    <t>OTTELUT  1947  CUP</t>
  </si>
  <si>
    <t>SEMIFINAALIT</t>
  </si>
  <si>
    <t>(4-5, 0-1)</t>
  </si>
  <si>
    <t xml:space="preserve">(1-11, 1-16) </t>
  </si>
  <si>
    <t xml:space="preserve">(3-2, 7-13, 0-0, 0-1) </t>
  </si>
  <si>
    <t xml:space="preserve">(8-2, 3-3) </t>
  </si>
  <si>
    <t xml:space="preserve">(1-3, 9-2, 1-0) </t>
  </si>
  <si>
    <t>(4-0, 7-7)</t>
  </si>
  <si>
    <t>(3-5, 8-0, 1-0)</t>
  </si>
  <si>
    <t>(2-6, 0-4)</t>
  </si>
  <si>
    <t>(3-7, 1-0, 0-0, 1-2)</t>
  </si>
  <si>
    <t>(1-0, 3-4, 0-0, 2-3)</t>
  </si>
  <si>
    <t>(6-0, 13-4)</t>
  </si>
  <si>
    <t>(5-7, 1-2)</t>
  </si>
  <si>
    <t>(6-4, 1-8, 0-1)</t>
  </si>
  <si>
    <t>(4-0, 0-0)</t>
  </si>
  <si>
    <t>(4-5, 6-2, 2-1)</t>
  </si>
  <si>
    <t>(4-2, 6-7, 1-0)</t>
  </si>
  <si>
    <t>(0-5, 4-4)</t>
  </si>
  <si>
    <t>(2-3, 4-6)</t>
  </si>
  <si>
    <t xml:space="preserve">(19-2, 5-10, 1-0) </t>
  </si>
  <si>
    <t>(7-2, 5-4)</t>
  </si>
  <si>
    <t>(3-10, 0-7)</t>
  </si>
  <si>
    <t>(0-6, 4-13)</t>
  </si>
  <si>
    <t>(2-2, 6-3)</t>
  </si>
  <si>
    <t>(7-1, 1-1)</t>
  </si>
  <si>
    <t>(8-0, 7-1)</t>
  </si>
  <si>
    <t>(1-5, 7-4, 0-0, 4-3)</t>
  </si>
  <si>
    <t>(1-0, 4-0)</t>
  </si>
  <si>
    <t>(3-3, 3-1)</t>
  </si>
  <si>
    <t>(0-7, 1-5)</t>
  </si>
  <si>
    <t xml:space="preserve">(17-0, 17-0) </t>
  </si>
  <si>
    <t>(8-1, 7-0)</t>
  </si>
  <si>
    <t>(13-1, 3-4, 0-0, 2-1)</t>
  </si>
  <si>
    <t>(9-1, 6-4)</t>
  </si>
  <si>
    <t>SUPERPESIS  1995</t>
  </si>
  <si>
    <t>Voitto kahden jakson aikana kolme pistettä</t>
  </si>
  <si>
    <t>Jatkoaikavoitosta kaksi pistettä, tappiosta yksi piste</t>
  </si>
  <si>
    <t>(9-0, 3-0)</t>
  </si>
  <si>
    <t>(4-3, 1-3, 1-0)</t>
  </si>
  <si>
    <t>(4-2, 0-2, 1-1, 3-1)</t>
  </si>
  <si>
    <t>(11-1, 5-0)</t>
  </si>
  <si>
    <t>(5-7, 6-1, 0-1)</t>
  </si>
  <si>
    <t>(4-1, 11-4)</t>
  </si>
  <si>
    <t>(7-4, 1-2, 0-1)</t>
  </si>
  <si>
    <t xml:space="preserve">(4-4, 3-6)  </t>
  </si>
  <si>
    <t xml:space="preserve">(2-5, 0-8)       </t>
  </si>
  <si>
    <t xml:space="preserve">(1-3, 3-1, 2-1)   </t>
  </si>
  <si>
    <t xml:space="preserve">(0-3, 4-4)     </t>
  </si>
  <si>
    <t xml:space="preserve">(22-10, 21-2)    </t>
  </si>
  <si>
    <t xml:space="preserve">(3-13, 1-2)    </t>
  </si>
  <si>
    <t xml:space="preserve">(0-8, 4-5)       </t>
  </si>
  <si>
    <t xml:space="preserve">(7-4, 4-0)    </t>
  </si>
  <si>
    <t xml:space="preserve">(7-5, 5-10, 0-8)   </t>
  </si>
  <si>
    <t xml:space="preserve">(8-2, 6-4)   </t>
  </si>
  <si>
    <t xml:space="preserve">(0-3, 1-1)   </t>
  </si>
  <si>
    <t xml:space="preserve">(10-2, 4-1)    </t>
  </si>
  <si>
    <t xml:space="preserve">(2-4, 10-3, 1-1, 3-1) </t>
  </si>
  <si>
    <t xml:space="preserve">(6-0, 32-1)    </t>
  </si>
  <si>
    <t xml:space="preserve">(0-3, 2-3)   </t>
  </si>
  <si>
    <t xml:space="preserve">(3-5, 0-1)   </t>
  </si>
  <si>
    <t xml:space="preserve">(4-4, 18-5)   </t>
  </si>
  <si>
    <t xml:space="preserve">(5-14, 0-5)  </t>
  </si>
  <si>
    <t xml:space="preserve">(4-2, 4-2)   </t>
  </si>
  <si>
    <t xml:space="preserve">(6-0, 6-0) </t>
  </si>
  <si>
    <t xml:space="preserve">(3-4, 2-7)   </t>
  </si>
  <si>
    <t xml:space="preserve">(7-0, 10-1)   </t>
  </si>
  <si>
    <t xml:space="preserve">(8-3, 3-0)   </t>
  </si>
  <si>
    <t>SM-SARJA  1980</t>
  </si>
  <si>
    <t>ei pelattu</t>
  </si>
  <si>
    <t>Kuopio</t>
  </si>
  <si>
    <t xml:space="preserve">(12-2, 6-2) </t>
  </si>
  <si>
    <t xml:space="preserve">(6-3, 6-6) </t>
  </si>
  <si>
    <t>(1-1, 7-8)</t>
  </si>
  <si>
    <t>(4-5, 5-1, 0-0, 4-1)</t>
  </si>
  <si>
    <t xml:space="preserve">(6-1, 7-5)   </t>
  </si>
  <si>
    <t xml:space="preserve">(3-4, 3-7)  </t>
  </si>
  <si>
    <t xml:space="preserve">(8-5, 2-1) </t>
  </si>
  <si>
    <t xml:space="preserve">(0-3, 0-7) </t>
  </si>
  <si>
    <t>Vihdin Pallo välieriin voitoin  2-1</t>
  </si>
  <si>
    <t>Vihdin Pallo loppuotteluun voitoin  2-0</t>
  </si>
  <si>
    <t>KARSINTA</t>
  </si>
  <si>
    <t>Ylihärmän Junkkarit säilyi Superpesiksessä voitoin  2-0</t>
  </si>
  <si>
    <t>Lännen Pallo nousi Superpesikseen voitoin  2-0</t>
  </si>
  <si>
    <t>(5-8, 11-2, 0-1)</t>
  </si>
  <si>
    <t>(2-1, 3-6, 1-0)</t>
  </si>
  <si>
    <t>(5-18, 3-12)</t>
  </si>
  <si>
    <t xml:space="preserve"> </t>
  </si>
  <si>
    <t>Lapuan Virkiä loppuotteluun voitoin  2-0</t>
  </si>
  <si>
    <t>Viinijärven Urheilijat loppuotteluun voitoin  2-1</t>
  </si>
  <si>
    <t>Viinijärven Urheilijat mestari voitoin  2-0</t>
  </si>
  <si>
    <t>Viinijärven Urheilijat välieriin voitoin  2-0</t>
  </si>
  <si>
    <t>1 - 4  sijoittuneet välieriin</t>
  </si>
  <si>
    <t>10 - 11  sijoittuneet Superpesiskarsintaan</t>
  </si>
  <si>
    <t>Mansen Pesäpallo Ykköspesikseen</t>
  </si>
  <si>
    <t>1 - 2  sijoittuneet välieriin</t>
  </si>
  <si>
    <t>3 - 6  sijoittuneet puolivälieriin</t>
  </si>
  <si>
    <t>10 - 11  sijoittuneet Superpesiskarsintoihin</t>
  </si>
  <si>
    <t>11 - 12  sijoittuneet uusintaottelu suorasta putoamisesta</t>
  </si>
  <si>
    <t>Kokemäen Kova-Väki Ykköspesikseen</t>
  </si>
  <si>
    <t>Lapuan Virkiä välieriin voitoin  2-1</t>
  </si>
  <si>
    <t>Ikaalisten Tarmo loppuotteluun voitoin  2-0</t>
  </si>
  <si>
    <t>Ikaalisten Tarmo mestari voitoin  2-0</t>
  </si>
  <si>
    <t>Ulvilan Pesä-Veikot säilyi Superpesiksessä voitoin  2-1</t>
  </si>
  <si>
    <t>Oulun Lippo säilyi Superpesiksessä voitoin  2-0</t>
  </si>
  <si>
    <t>Marjatta Arkela</t>
  </si>
  <si>
    <t>Kaarina Salonen</t>
  </si>
  <si>
    <t>Kaarina Kansikas</t>
  </si>
  <si>
    <t>Aira Vainio</t>
  </si>
  <si>
    <t>Merja Tamminen</t>
  </si>
  <si>
    <t>Jyväskylän Kiri mestari juoksuin  23 - 9</t>
  </si>
  <si>
    <t>KARSINTA 1989</t>
  </si>
  <si>
    <t>Simon Kiri-Siskot</t>
  </si>
  <si>
    <t>Mansen Pesäpallo säilyi SM-sarjassa</t>
  </si>
  <si>
    <t>SUPERPESIS  1990</t>
  </si>
  <si>
    <t>Jokeripisteet</t>
  </si>
  <si>
    <t>IT, ViU, Roihu</t>
  </si>
  <si>
    <t>Kiri, Virkiä, ViPa, SiiPe, Lippo</t>
  </si>
  <si>
    <t>PUDOTUSPELIT 1990</t>
  </si>
  <si>
    <t>Ikaalisten Tarmo voitti pronssia juoksuin  30 - 11</t>
  </si>
  <si>
    <t>KARSINTA 1990</t>
  </si>
  <si>
    <t>SUPERPESIS  1991</t>
  </si>
  <si>
    <t>Viinijärven Urheilijat  2</t>
  </si>
  <si>
    <t xml:space="preserve">(2-2, 3-4) </t>
  </si>
  <si>
    <t xml:space="preserve">(2-2, 0-4)  </t>
  </si>
  <si>
    <t xml:space="preserve">(4-4, 6-5) </t>
  </si>
  <si>
    <t xml:space="preserve">(7-5, 7-5)  </t>
  </si>
  <si>
    <t xml:space="preserve">(3-5, 4-1, 1-0) </t>
  </si>
  <si>
    <t xml:space="preserve">(4-4, 3-5)  </t>
  </si>
  <si>
    <t xml:space="preserve">(3-2, 6-1) </t>
  </si>
  <si>
    <t xml:space="preserve">(4-2, 6-2)  </t>
  </si>
  <si>
    <t>PUDOTUSPELIT 1991</t>
  </si>
  <si>
    <t>Lapuan Virkiä voitti pronssia juoksuin  34 - 15</t>
  </si>
  <si>
    <t>KARSINTA 1991</t>
  </si>
  <si>
    <t>SUPERPESIS  1992</t>
  </si>
  <si>
    <t>Mansen Pesäpallo</t>
  </si>
  <si>
    <t>Kiri, SiiPe</t>
  </si>
  <si>
    <t>PUDOTUSPELIT 1992</t>
  </si>
  <si>
    <t>Viinijärven Urheilijat voitti pronssia juoksuin  14 - 12</t>
  </si>
  <si>
    <t>KARSINTA 1992</t>
  </si>
  <si>
    <t>SUPERPESIS  1993</t>
  </si>
  <si>
    <t>PUDOTUSPELIT 1993</t>
  </si>
  <si>
    <t>Oulun Lippo voitti pronssia juoksuin  13 - 10</t>
  </si>
  <si>
    <t>KARSINTA 1993</t>
  </si>
  <si>
    <t>SM-SARJA  1958</t>
  </si>
  <si>
    <t>Lapuan Kiri</t>
  </si>
  <si>
    <t>Anja Rummukainen</t>
  </si>
  <si>
    <t>Tellervo Haapaniemi</t>
  </si>
  <si>
    <t>Ritva Vehkala</t>
  </si>
  <si>
    <t xml:space="preserve">(3-5, 0-11)  </t>
  </si>
  <si>
    <t>(6-5, 5-6, 2-2, 1-2)</t>
  </si>
  <si>
    <t>(4-3, 4-3)</t>
  </si>
  <si>
    <t>(2-2, 0-1)</t>
  </si>
  <si>
    <t xml:space="preserve">(3-6, 4-2, 0-1) </t>
  </si>
  <si>
    <t>(6-4, 6-2)</t>
  </si>
  <si>
    <t>(4-7, 4-5)</t>
  </si>
  <si>
    <t>(1-7, 1-0, 1-1, 1-2)</t>
  </si>
  <si>
    <t>(0-1, 3-2, 3-0)</t>
  </si>
  <si>
    <t>(15-0, 5-2)</t>
  </si>
  <si>
    <t xml:space="preserve">(2-7, 7-0, 2-3) </t>
  </si>
  <si>
    <t>(3-1, 4-7, 0-0, 3-2)</t>
  </si>
  <si>
    <t>(6-2, 4-1)</t>
  </si>
  <si>
    <t xml:space="preserve">(13-0, 6-0) </t>
  </si>
  <si>
    <t>(6-7, 6-9)</t>
  </si>
  <si>
    <t>(17-0, 15-5)</t>
  </si>
  <si>
    <t>(2-1, 4-8, 1-2)</t>
  </si>
  <si>
    <t>(1-4,0-2)</t>
  </si>
  <si>
    <t>(3-2,3-1)</t>
  </si>
  <si>
    <t>(0-5,2-24)</t>
  </si>
  <si>
    <t>(3-2,0-2,0-3)</t>
  </si>
  <si>
    <t>(6-3,1-0)</t>
  </si>
  <si>
    <t>(6-5,7-5)</t>
  </si>
  <si>
    <t>(1-9,0-7)</t>
  </si>
  <si>
    <t>(7-1,7-1)</t>
  </si>
  <si>
    <t>(2-2,2-4)</t>
  </si>
  <si>
    <t>(5-4,4-6,0-2)</t>
  </si>
  <si>
    <t>(9-2,2-5,1-1,3-2)</t>
  </si>
  <si>
    <t>(8-1,4-6,1-0)</t>
  </si>
  <si>
    <t>(2-5,1-5)</t>
  </si>
  <si>
    <t>(2-3,10-3,0-0,4-0)</t>
  </si>
  <si>
    <t>(4-7,0-8)</t>
  </si>
  <si>
    <t>(8-1,6-1)</t>
  </si>
  <si>
    <t>(9-0,4-3)</t>
  </si>
  <si>
    <t>(7-1,2-2)</t>
  </si>
  <si>
    <t>(3-1,11-1)</t>
  </si>
  <si>
    <t>(1-2,7-5,0-0,1-2)</t>
  </si>
  <si>
    <t>(0-1,3-7)</t>
  </si>
  <si>
    <t>Pesä Ysit, Lappeenranta nousi Superpesikseen</t>
  </si>
  <si>
    <t>Manse PP putosi Superpesiksestä</t>
  </si>
  <si>
    <t>Pielaveden Sampo</t>
  </si>
  <si>
    <t>(0-3, 6-8)</t>
  </si>
  <si>
    <t>(1-18, 8-8)</t>
  </si>
  <si>
    <t>(3-4, 2-12)</t>
  </si>
  <si>
    <t>(2-7, 1-1)</t>
  </si>
  <si>
    <t>(1-7, 2-5)</t>
  </si>
  <si>
    <t>(4-0, 8-0)</t>
  </si>
  <si>
    <t>(1-9, 3-3)</t>
  </si>
  <si>
    <t>(7-1, 2-0)</t>
  </si>
  <si>
    <t>(6-5, 7-6)</t>
  </si>
  <si>
    <t>(2-3, 1-4)</t>
  </si>
  <si>
    <t>(0-1, 3-4)</t>
  </si>
  <si>
    <t>(0-8, 3-2, 1-0)</t>
  </si>
  <si>
    <t>(6-3, 10-3)</t>
  </si>
  <si>
    <t>(29-0, 5-3)</t>
  </si>
  <si>
    <t>3-2, 1-5, 2-1)</t>
  </si>
  <si>
    <t>(10-4, 6-2)</t>
  </si>
  <si>
    <t>(10-3, 9-1)</t>
  </si>
  <si>
    <t>(0-1, 0-10)</t>
  </si>
  <si>
    <t>(5-4, 2-0)</t>
  </si>
  <si>
    <t>(2-18, 2-13)</t>
  </si>
  <si>
    <t>(1-5, 0-15)</t>
  </si>
  <si>
    <t>(3-10, 4-4)</t>
  </si>
  <si>
    <t>(8-5, 4-2)</t>
  </si>
  <si>
    <t>(3-9, 1-1)</t>
  </si>
  <si>
    <t>(8-3, 4-2)</t>
  </si>
  <si>
    <t>(4-0, 11-1)</t>
  </si>
  <si>
    <t>(4-8, 5-9)</t>
  </si>
  <si>
    <t>(3-9, 5-2, 2-1)</t>
  </si>
  <si>
    <t>(9-2, 11-4)</t>
  </si>
  <si>
    <t>(11-1, 11-1)</t>
  </si>
  <si>
    <t>(2-3, 13-3, 0-2)</t>
  </si>
  <si>
    <t>(4-11, 1-1)</t>
  </si>
  <si>
    <t>(3-0, 2-4, 1-0)</t>
  </si>
  <si>
    <t>(2-3, 6-8)</t>
  </si>
  <si>
    <t>(1-3, 2-2)</t>
  </si>
  <si>
    <t>(3-2, 12-0)</t>
  </si>
  <si>
    <t>(1-8, 0-12)</t>
  </si>
  <si>
    <t>(5-4, 3-3)</t>
  </si>
  <si>
    <t>(10-3, 21-1)</t>
  </si>
  <si>
    <t>(10-6, 9-9)</t>
  </si>
  <si>
    <t>(1-5, 4-0, 2-0)</t>
  </si>
  <si>
    <t>(6-3, 10-1)</t>
  </si>
  <si>
    <t>(4-6, 0-3)</t>
  </si>
  <si>
    <t>(8-1, 5-0)</t>
  </si>
  <si>
    <t>(3-2, 1-3, 1-2)</t>
  </si>
  <si>
    <t>(2-2, 2-2, 2-0)</t>
  </si>
  <si>
    <t>(4-0, 16-2)</t>
  </si>
  <si>
    <t>(2-7, 2-8)</t>
  </si>
  <si>
    <t>(2-3, 5-5)</t>
  </si>
  <si>
    <t>(0-4, 2-6)</t>
  </si>
  <si>
    <t>8  seuraa</t>
  </si>
  <si>
    <t>LOPPUOTTELU</t>
  </si>
  <si>
    <t>Viipuri</t>
  </si>
  <si>
    <t>SIJOITUKSET  1932</t>
  </si>
  <si>
    <t>OTTELUT  1932  CUP</t>
  </si>
  <si>
    <t>Kotkan Into</t>
  </si>
  <si>
    <t>Kuusankosken Veto</t>
  </si>
  <si>
    <t>Keravan KooPee</t>
  </si>
  <si>
    <t>Loimaan Palloilijat</t>
  </si>
  <si>
    <t>Joensuun Palloseura</t>
  </si>
  <si>
    <t xml:space="preserve">(5-1, 2-0)    </t>
  </si>
  <si>
    <t xml:space="preserve">(4-1, 6-6)  </t>
  </si>
  <si>
    <t xml:space="preserve">(4-3, 3-7, 0-2)   </t>
  </si>
  <si>
    <t>Sotkamon Jymy säilyi Superpesiksessä, koska Pesäkarhut 2, Pori luopui</t>
  </si>
  <si>
    <t>PUTOAMISUUSINTA</t>
  </si>
  <si>
    <t>Keravan Pallokerho ja Kokemäen Kova-Väki putosivat SM-sarjasta</t>
  </si>
  <si>
    <t>(0-2, 5-1, 0-1)</t>
  </si>
  <si>
    <t>(3-0, 3-0)</t>
  </si>
  <si>
    <t>(8-2, 6-2)</t>
  </si>
  <si>
    <t>(3-4, 3-4)</t>
  </si>
  <si>
    <t>(2-4, 9-1, 0-0, 3-0)</t>
  </si>
  <si>
    <t>(1-8, 0-3)</t>
  </si>
  <si>
    <t>(4-2, 2-1)</t>
  </si>
  <si>
    <t>KARSINTASARJA 2003</t>
  </si>
  <si>
    <t>Oulunsalon Vasama</t>
  </si>
  <si>
    <t>Reisjärven Pilke</t>
  </si>
  <si>
    <t>(2-3, 2-3)</t>
  </si>
  <si>
    <t>(2-2, 7-2)</t>
  </si>
  <si>
    <t>(6-2, 6-2)</t>
  </si>
  <si>
    <t xml:space="preserve">(1-0, 1-0) </t>
  </si>
  <si>
    <t>(0-5, 5-7)</t>
  </si>
  <si>
    <t>(0-7, 0-12)</t>
  </si>
  <si>
    <t xml:space="preserve">(2-1, 2-0) </t>
  </si>
  <si>
    <t>(7-1, 8-3)</t>
  </si>
  <si>
    <t>(1-1, 1-1, 0-0, 2-1)</t>
  </si>
  <si>
    <t>(4-4, 3-2)</t>
  </si>
  <si>
    <t xml:space="preserve">(1-7, 2-1, 0-0, 6-5) </t>
  </si>
  <si>
    <t xml:space="preserve">(0-3, 1-3) </t>
  </si>
  <si>
    <t>(1-3, 3-2, 0-0, 2-3)</t>
  </si>
  <si>
    <t>(3-3, 3-0)</t>
  </si>
  <si>
    <t xml:space="preserve">(9-1, 1-1) </t>
  </si>
  <si>
    <t>(0-5, 0-5)</t>
  </si>
  <si>
    <t xml:space="preserve">(2-0, 3-3) </t>
  </si>
  <si>
    <t>(3-5, 6-2, 3-0)</t>
  </si>
  <si>
    <t>(8-1, 12-1)</t>
  </si>
  <si>
    <t xml:space="preserve">(0-4, 3-4)  </t>
  </si>
  <si>
    <t>(8-4, 2-2)</t>
  </si>
  <si>
    <t xml:space="preserve">(0-3, 2-16) </t>
  </si>
  <si>
    <t>SUPERPESIS  2005</t>
  </si>
  <si>
    <t>Sotkamon Jymy</t>
  </si>
  <si>
    <t>Petojussit, Seinäjoki</t>
  </si>
  <si>
    <t>(0-3, 2-7)</t>
  </si>
  <si>
    <t>(3-5, 0-16)</t>
  </si>
  <si>
    <t>(13-5, 2-3, 0-1)</t>
  </si>
  <si>
    <t>(12-7, 4-2)</t>
  </si>
  <si>
    <t>(8-0, 3-1)</t>
  </si>
  <si>
    <t>(2-5, 2-2)</t>
  </si>
  <si>
    <t>(4-0, 5-6, 0-1)</t>
  </si>
  <si>
    <t>(5-1, 2-0)</t>
  </si>
  <si>
    <t>(5-6, 6-21)</t>
  </si>
  <si>
    <t>(4-3, 7-0)</t>
  </si>
  <si>
    <t>(3-2, 12-2)</t>
  </si>
  <si>
    <t>(4-2, 3-3)</t>
  </si>
  <si>
    <t>(4-1, 0-3, 0-1)</t>
  </si>
  <si>
    <t>(1-4, 2-2)</t>
  </si>
  <si>
    <t>(2-4, 1-7)</t>
  </si>
  <si>
    <t>(5-3, 0-2, 1-0)</t>
  </si>
  <si>
    <t>(4-4, 3-0)</t>
  </si>
  <si>
    <t>(2-3, 2-4)</t>
  </si>
  <si>
    <t>(2-7, 8-0, 0-3)</t>
  </si>
  <si>
    <t>(1-7, 2-4)</t>
  </si>
  <si>
    <t>(5-0, 1-1)</t>
  </si>
  <si>
    <t>(0-3, 7-6, 0-3)</t>
  </si>
  <si>
    <t>(2-5, 1-7)</t>
  </si>
  <si>
    <t>(6-5, 5-5)</t>
  </si>
  <si>
    <t>(3-5, 6-5, 3-0)</t>
  </si>
  <si>
    <t>(11-3, 8-7)</t>
  </si>
  <si>
    <t>(0-2, 3-2, 2-0)</t>
  </si>
  <si>
    <t>(4-3, 3-3)</t>
  </si>
  <si>
    <t>(3-0, 4-1)</t>
  </si>
  <si>
    <t>(0-3, 3-8)</t>
  </si>
  <si>
    <t>(1-2, 16-7, 0-1)</t>
  </si>
  <si>
    <t>(2-4, 0-2)</t>
  </si>
  <si>
    <t>(3-4, 6-13)</t>
  </si>
  <si>
    <t>(2-2, 3-4)</t>
  </si>
  <si>
    <t>(1-1, 0-7)</t>
  </si>
  <si>
    <t>(4-1, 3-2)</t>
  </si>
  <si>
    <t>(1-11, 3-8)</t>
  </si>
  <si>
    <t>(0-0, 4-0)</t>
  </si>
  <si>
    <t>(1-2, 3-5)</t>
  </si>
  <si>
    <t>(3-7, 3-10)</t>
  </si>
  <si>
    <t>(9-5, 7-7)</t>
  </si>
  <si>
    <t>(2-1, 5-0)</t>
  </si>
  <si>
    <t>(8-3, 6-2)</t>
  </si>
  <si>
    <t>(7-3, 2-6, 0-2)</t>
  </si>
  <si>
    <t>(1-0, 18-1)</t>
  </si>
  <si>
    <t>(2-0, 4-1)</t>
  </si>
  <si>
    <t>(4-2, 8-2)</t>
  </si>
  <si>
    <t>(5-5, 5-1)</t>
  </si>
  <si>
    <t>(4-0, 6-3)</t>
  </si>
  <si>
    <t>(1-4, 0-0)</t>
  </si>
  <si>
    <t>(6-6, 8-4)</t>
  </si>
  <si>
    <t>(1-1, 5-12)</t>
  </si>
  <si>
    <t>(15-3, 9-3)</t>
  </si>
  <si>
    <t>(2-6, 9-6, 1-0)</t>
  </si>
  <si>
    <t>(8-0, 8-1)</t>
  </si>
  <si>
    <t>(8-5, 1-2, 1-0)</t>
  </si>
  <si>
    <t>(3-5, 0-3)</t>
  </si>
  <si>
    <t>(10-1, 4-7, 0-1)</t>
  </si>
  <si>
    <t>Oulun Lippo ja Riihimäen Pallonlyöjät putosivat SM-sarjasta</t>
  </si>
  <si>
    <t>Vampulan Urheilijat putosi SM-sarjasta</t>
  </si>
  <si>
    <t>Halsuan Toivo putosi SM-sarjasta</t>
  </si>
  <si>
    <t>Toholammin Urheilijat luovutti viimeisen kierroksen ja putosi SM-sarjasta</t>
  </si>
  <si>
    <t>Puna-Mustat, Hki putosi SM-sarjasta</t>
  </si>
  <si>
    <t>SM-SARJA  1964</t>
  </si>
  <si>
    <t>Kellokosken Urheilijat</t>
  </si>
  <si>
    <t>Outokummun Partio</t>
  </si>
  <si>
    <t>SM-SARJA  1965</t>
  </si>
  <si>
    <t>Imatran Pallo-Veikot</t>
  </si>
  <si>
    <t>Lännen Pallo</t>
  </si>
  <si>
    <t>?</t>
  </si>
  <si>
    <t>SM-SARJA  1966</t>
  </si>
  <si>
    <t>Puurtilan Kisa-Pojat</t>
  </si>
  <si>
    <t>Parkanon Urheilijat</t>
  </si>
  <si>
    <t>SM-SARJA  1967</t>
  </si>
  <si>
    <t>SM-SARJA  1968</t>
  </si>
  <si>
    <t>Kiuruveden Jänteen Naisv.</t>
  </si>
  <si>
    <t>SM-SARJA  1969</t>
  </si>
  <si>
    <t>SM-SARJA  1970</t>
  </si>
  <si>
    <t>UUSINTA SÄILYMISESTÄ</t>
  </si>
  <si>
    <t>SM-SARJA  1971</t>
  </si>
  <si>
    <t>UUSINTA MESTARUUDESTA</t>
  </si>
  <si>
    <t>(11-1, 5-1)</t>
  </si>
  <si>
    <t>(10-5, 2-3, 1-0)</t>
  </si>
  <si>
    <t>(4-1, 2-3, 0-0, 3-0)</t>
  </si>
  <si>
    <t>(4-1, 7-2)</t>
  </si>
  <si>
    <t>(2-7, 4-11)</t>
  </si>
  <si>
    <t>(5-1, 8-3)</t>
  </si>
  <si>
    <t>(3-2, 5-3)</t>
  </si>
  <si>
    <t>(1-3, 1-2)</t>
  </si>
  <si>
    <t>(1-6, 1-5)</t>
  </si>
  <si>
    <t>(2-1, 1-4, 2-1)</t>
  </si>
  <si>
    <t>(3-4, 1-6)</t>
  </si>
  <si>
    <t>(8-3, 13-0)</t>
  </si>
  <si>
    <t>(9-3, 5-3)</t>
  </si>
  <si>
    <t>(2-1, 0-15, 0-1)</t>
  </si>
  <si>
    <t>(2-1, 1-2, 0-0, 1-0)</t>
  </si>
  <si>
    <t>(3-4, 8-6, 0-3)</t>
  </si>
  <si>
    <t>(5-6, 9-3, 5-2)</t>
  </si>
  <si>
    <t>(3-2, 3-4, 0-1)</t>
  </si>
  <si>
    <t>(4-3, 3-1)</t>
  </si>
  <si>
    <t>(1-0, 4-1)</t>
  </si>
  <si>
    <t>(6-0, 2-2)</t>
  </si>
  <si>
    <t>(4-4, 3-1)</t>
  </si>
  <si>
    <t>(4-4, 5-1)</t>
  </si>
  <si>
    <t>(1-3, 0-2)</t>
  </si>
  <si>
    <t>KARSINTASARJA 2005</t>
  </si>
  <si>
    <t>Korian Ponsi</t>
  </si>
  <si>
    <t>Fera, Rauma  2</t>
  </si>
  <si>
    <t>(2-0, 6-3)</t>
  </si>
  <si>
    <t>(4-4, 0-6)</t>
  </si>
  <si>
    <t>(1-2, 5-3, 0-0, 3-2)</t>
  </si>
  <si>
    <t>(3-6, 0-5)</t>
  </si>
  <si>
    <t>(2-4, 3-8)</t>
  </si>
  <si>
    <t xml:space="preserve">(10-2, 3-0) </t>
  </si>
  <si>
    <t>(5-1, 2-3, 0-0, 3-2)</t>
  </si>
  <si>
    <t>(15-1, 11-1)</t>
  </si>
  <si>
    <t>(2-4, 9-6, 3-0)</t>
  </si>
  <si>
    <t>(5-6, 3-6)</t>
  </si>
  <si>
    <t>(6-2, 10-0)</t>
  </si>
  <si>
    <t>(6-4, 0-3, 0-0, 1-0)</t>
  </si>
  <si>
    <t>(4-4, 2-5)</t>
  </si>
  <si>
    <t>(1-2, 6-5, 0-0, 2-3)</t>
  </si>
  <si>
    <t>(3-0, 3-6, 0-2)</t>
  </si>
  <si>
    <t>(5-1, 4-4)</t>
  </si>
  <si>
    <t xml:space="preserve">(2-6, 3-7) </t>
  </si>
  <si>
    <t>(1-2, 6-4, 1-1, 3-2)</t>
  </si>
  <si>
    <t>(0-7, 2-3)</t>
  </si>
  <si>
    <t>-</t>
  </si>
  <si>
    <t xml:space="preserve">   JAKSOT</t>
  </si>
  <si>
    <t xml:space="preserve">   JUOKSUT</t>
  </si>
  <si>
    <t>Siilinjärven Pesis</t>
  </si>
  <si>
    <t>T</t>
  </si>
  <si>
    <t>PIST</t>
  </si>
  <si>
    <t>O</t>
  </si>
  <si>
    <t>3P</t>
  </si>
  <si>
    <t>2P</t>
  </si>
  <si>
    <t>(4-5, 2-7)</t>
  </si>
  <si>
    <t>(4-0, 2-1)</t>
  </si>
  <si>
    <t>(4-0, 1-1)</t>
  </si>
  <si>
    <t>(3-0, 8-0)</t>
  </si>
  <si>
    <t>1P</t>
  </si>
  <si>
    <t>0P</t>
  </si>
  <si>
    <t>Lapuan Virkiä</t>
  </si>
  <si>
    <t>Vihdin Pallo</t>
  </si>
  <si>
    <t>Viinijärven Urheilijat</t>
  </si>
  <si>
    <t>Roihuvuoren Roihu</t>
  </si>
  <si>
    <t>Ikaalisten Tarmo</t>
  </si>
  <si>
    <t>(2-4, 2-3)</t>
  </si>
  <si>
    <t>(0-4, 4-9)</t>
  </si>
  <si>
    <t>(0-2, 2-0, 0-0, 4-3)</t>
  </si>
  <si>
    <t>(4-3, 3-5, 0-3)</t>
  </si>
  <si>
    <t>(2-2, 1-3)</t>
  </si>
  <si>
    <t>(1-2, 0-1)</t>
  </si>
  <si>
    <t>(6-1, 13-0)</t>
  </si>
  <si>
    <t>(4-1, 3-1)</t>
  </si>
  <si>
    <t>(5-4, 7-8, 2-0)</t>
  </si>
  <si>
    <t>(1-0, 4-2)</t>
  </si>
  <si>
    <t>(3-1, 12-1)</t>
  </si>
  <si>
    <t>(8-3, 2-1)</t>
  </si>
  <si>
    <t>JATKOSARJA 2005</t>
  </si>
  <si>
    <t>(5-4, 10-2)</t>
  </si>
  <si>
    <t>(4-2, 1-2, 0-0, 3-2)</t>
  </si>
  <si>
    <t>(0-7, 2-10)</t>
  </si>
  <si>
    <t>(3-4, 7-2, 0-0, 3-2)</t>
  </si>
  <si>
    <t>(6-1, 4-0)</t>
  </si>
  <si>
    <t>(2-2, 5-2)</t>
  </si>
  <si>
    <t>Tasapelit poistuvat</t>
  </si>
  <si>
    <t>(2-2, 3-0)</t>
  </si>
  <si>
    <t>(4-5, 0-4)</t>
  </si>
  <si>
    <t>(1-0, 1-6, 3-0)</t>
  </si>
  <si>
    <t>(4-4, 1-4)</t>
  </si>
  <si>
    <t>(1-0, 3-4, 1-0)</t>
  </si>
  <si>
    <t>(1-0, 12-3)</t>
  </si>
  <si>
    <t>(8-4, 3-4, 3-0)</t>
  </si>
  <si>
    <t>(6-3, 5-1)</t>
  </si>
  <si>
    <t>(0-1, 7-6, 0-1)</t>
  </si>
  <si>
    <t>(9-1, 5-5)</t>
  </si>
  <si>
    <t>(6-2, 13-9)</t>
  </si>
  <si>
    <t>(3-2, 6-2)</t>
  </si>
  <si>
    <t>(3-4, 1-0, 1-0)</t>
  </si>
  <si>
    <t>(4-3, 3-2)</t>
  </si>
  <si>
    <t>(3-0, 4-0)</t>
  </si>
  <si>
    <t>(1-2, 3-2, 0-1)</t>
  </si>
  <si>
    <t>(2-0, 9-2)</t>
  </si>
  <si>
    <t>(7-2, 4-0)</t>
  </si>
  <si>
    <t>(4-2, 1-0)</t>
  </si>
  <si>
    <t>(3-4, 6-1, 1-0)</t>
  </si>
  <si>
    <t>(1-1, 2-0)</t>
  </si>
  <si>
    <t>(4-1, 2-2)</t>
  </si>
  <si>
    <t>(4-5, 0-2)</t>
  </si>
  <si>
    <t>(2-1, 0-9, 1-1, 0-1)</t>
  </si>
  <si>
    <t>(1-5, 0-1)</t>
  </si>
  <si>
    <t>Kirittäret, Jyväskylä mestari voitoin  3-1</t>
  </si>
  <si>
    <t>Kirittäret, Jyväskylä mestari voitoin  3-2</t>
  </si>
  <si>
    <t>(6-1, 1-4, 0-1)</t>
  </si>
  <si>
    <t>(2-3, 6-4, 1-0)</t>
  </si>
  <si>
    <t>(5-0, 3-4, 1-0)</t>
  </si>
  <si>
    <t>(11-2, 1-1)</t>
  </si>
  <si>
    <t>(11-0, 11-0)</t>
  </si>
  <si>
    <t>(4-3, 1-1)</t>
  </si>
  <si>
    <t>(3-0, 6-0)</t>
  </si>
  <si>
    <t>(3-2, 4-1)</t>
  </si>
  <si>
    <t>(3-6, 5-8)</t>
  </si>
  <si>
    <t>(11-10, 5-5)</t>
  </si>
  <si>
    <t>(4-5, 1-6)</t>
  </si>
  <si>
    <t>(0-5, 0-2)</t>
  </si>
  <si>
    <t>(10-1, 7-2)</t>
  </si>
  <si>
    <t>(0-4, 3-3)</t>
  </si>
  <si>
    <t>(7-3, 5-1)</t>
  </si>
  <si>
    <t>(4-1, 1-1)</t>
  </si>
  <si>
    <t>PRONSSIOTTELUT</t>
  </si>
  <si>
    <t>Varkaus</t>
  </si>
  <si>
    <t>Helsinki</t>
  </si>
  <si>
    <t>Helsingin Veto</t>
  </si>
  <si>
    <t>(9-0, 2-1)</t>
  </si>
  <si>
    <t>(3-2, 4-3)</t>
  </si>
  <si>
    <t>(3-1, 4-2)</t>
  </si>
  <si>
    <t xml:space="preserve">(2-7, 5-3, 0-0, 0-1)  </t>
  </si>
  <si>
    <t xml:space="preserve">(4-1, 5-0)  </t>
  </si>
  <si>
    <t xml:space="preserve">(0-6, 1-4)     </t>
  </si>
  <si>
    <t xml:space="preserve">(6-5, 5-3)  </t>
  </si>
  <si>
    <t xml:space="preserve">(3-1, 0-2, 1-0) </t>
  </si>
  <si>
    <t xml:space="preserve">(3-1, 9-9) </t>
  </si>
  <si>
    <t>(6-0, 1-1)</t>
  </si>
  <si>
    <t xml:space="preserve">(8-5, 15-0)  </t>
  </si>
  <si>
    <t>Hyvityspisteet</t>
  </si>
  <si>
    <t>ViPa, Pesä Ysit</t>
  </si>
  <si>
    <t>ViVe, TyTe</t>
  </si>
  <si>
    <t>(0-8, 4-3, 0-0, 3-2)</t>
  </si>
  <si>
    <t xml:space="preserve">(3-1, 3-1)   </t>
  </si>
  <si>
    <t xml:space="preserve">(2-2, 1-1, 0-0, 2-1)  </t>
  </si>
  <si>
    <t xml:space="preserve">(4-2, 0-2, 2-0) </t>
  </si>
  <si>
    <t>Lyöjätilasto</t>
  </si>
  <si>
    <t>Sinikka Takasalo, PT</t>
  </si>
  <si>
    <t>4+12=20</t>
  </si>
  <si>
    <t>Anja Riski, PT</t>
  </si>
  <si>
    <t>2+16=20</t>
  </si>
  <si>
    <t>OTTELUT  1951  CUP</t>
  </si>
  <si>
    <t>18 piirin mestarit pääsivät jatko-otteluihin.</t>
  </si>
  <si>
    <t>Pallo-Toverit, Hki ja Tainionkosken Urheilijat suoraan välieriin</t>
  </si>
  <si>
    <t>1951  CUP</t>
  </si>
  <si>
    <t xml:space="preserve">(1-6, 3-2, 1-0)  </t>
  </si>
  <si>
    <t xml:space="preserve">(0-9, 0-7)   </t>
  </si>
  <si>
    <t xml:space="preserve">(2-3, 1-11)  </t>
  </si>
  <si>
    <t xml:space="preserve">(2-3, 1-0, 1-0)  </t>
  </si>
  <si>
    <t xml:space="preserve">(5-2, 12-4)   </t>
  </si>
  <si>
    <t xml:space="preserve">(5-2, 1-2, 2-1)  </t>
  </si>
  <si>
    <t xml:space="preserve">(0-7, 1-9)   </t>
  </si>
  <si>
    <t xml:space="preserve">(7-0, 7-0)    </t>
  </si>
  <si>
    <t xml:space="preserve">(9-1, 8-0)   </t>
  </si>
  <si>
    <t xml:space="preserve">(6-3, 1-5, 0-7)  </t>
  </si>
  <si>
    <t>(3-1, 1-4, 2-0)</t>
  </si>
  <si>
    <t xml:space="preserve">(4-1, 1-4, 1-4)   </t>
  </si>
  <si>
    <t xml:space="preserve">(2-12, 7-6, 3-0)   </t>
  </si>
  <si>
    <t xml:space="preserve">(5-10, 2-0, 0-0, 2-1) </t>
  </si>
  <si>
    <t xml:space="preserve">(12-3, 9-5)  </t>
  </si>
  <si>
    <t xml:space="preserve">(5-4, 2-2)   </t>
  </si>
  <si>
    <t xml:space="preserve">(1-0, 8-2)    </t>
  </si>
  <si>
    <t>(8-2, 6-3)</t>
  </si>
  <si>
    <t xml:space="preserve">(2-7, 5-2, 1-1, 3-2)  </t>
  </si>
  <si>
    <t xml:space="preserve">(2-3, 1-8)   </t>
  </si>
  <si>
    <t>Kokkolan Urheilu-Siskot</t>
  </si>
  <si>
    <t>(9-4, 22-6)</t>
  </si>
  <si>
    <t xml:space="preserve">(3-3, 12-4)    </t>
  </si>
  <si>
    <t>Lapuan Virkiä välieriin voitoin  3-0</t>
  </si>
  <si>
    <t>PUDOTUSPELIT  2000</t>
  </si>
  <si>
    <t>PUDOTUSPELIT  2001</t>
  </si>
  <si>
    <t>PUDOTUSPELIT  2002</t>
  </si>
  <si>
    <t>PUDOTUSPELIT  2003</t>
  </si>
  <si>
    <t>PUDOTUSPELIT  2004</t>
  </si>
  <si>
    <t xml:space="preserve">(9-3, 1-0)       </t>
  </si>
  <si>
    <t xml:space="preserve">(4-2, 1-7, 1-0)     </t>
  </si>
  <si>
    <t xml:space="preserve">(6-2, 15-3)  </t>
  </si>
  <si>
    <t>(4-3, 4-4)</t>
  </si>
  <si>
    <t xml:space="preserve">(1-8, 9-4, 0-0, 1-2) </t>
  </si>
  <si>
    <t xml:space="preserve">(3-4, 5-5)    </t>
  </si>
  <si>
    <t>(2-0, 8-0)</t>
  </si>
  <si>
    <t>(1-6, 3-2, 0-1)</t>
  </si>
  <si>
    <t>(7-0, 4-0)</t>
  </si>
  <si>
    <t>(18-0, 25-0)</t>
  </si>
  <si>
    <t>(2-5, 3-3)</t>
  </si>
  <si>
    <t>(2-6, 2-2)</t>
  </si>
  <si>
    <t>Peräseinäjoen Toive välieriin voitoin  3-1</t>
  </si>
  <si>
    <t>Pattijoen Urheilijat mestari voitoin  3-1</t>
  </si>
  <si>
    <t>Pesäkarhut, Pori välieriin voitoin  3-0</t>
  </si>
  <si>
    <t>Lapuan Virkiä loppuotteluun voitoin  3-0</t>
  </si>
  <si>
    <t>Pesäkarhut, Pori pronssille voitoin  2-0</t>
  </si>
  <si>
    <t>Lapuan Virkiä mestari voitoin  3-0</t>
  </si>
  <si>
    <t>Lapuan Virkiä pronssille voitoin  2-1</t>
  </si>
  <si>
    <t>Pesäkarhut, Pori mestari voitoin  3-2</t>
  </si>
  <si>
    <t>(3-2, 8-1)</t>
  </si>
  <si>
    <t>(3-2, 9-8)</t>
  </si>
  <si>
    <t>(3-1, 4-13, 0-0, 3-4)</t>
  </si>
  <si>
    <t>(2-4, 1-6)</t>
  </si>
  <si>
    <t>(2-2, 2-5)</t>
  </si>
  <si>
    <t>(6-7, 2-10)</t>
  </si>
  <si>
    <t>(7-4, 2-1)</t>
  </si>
  <si>
    <t>(2-3, 6-4, 0-0, 2-1)</t>
  </si>
  <si>
    <t>(5-1, 7-0)</t>
  </si>
  <si>
    <t>(3-3, 1-2)</t>
  </si>
  <si>
    <t>(6-10, 4-3, 2-1)</t>
  </si>
  <si>
    <t>(3-0, 12-3)</t>
  </si>
  <si>
    <t>SUPERPESISKARSINTA  2007</t>
  </si>
  <si>
    <t>Haminan Palloilijat putosi Ykköspesikseen</t>
  </si>
  <si>
    <t>PUDOTUSPELIT  2008</t>
  </si>
  <si>
    <t>(8-1, 6-0)</t>
  </si>
  <si>
    <t>(1-1, 3-1)</t>
  </si>
  <si>
    <t>(6-1, 5-7, 0-1)</t>
  </si>
  <si>
    <t>(2-1, 4-7, 1-0)</t>
  </si>
  <si>
    <t>(9-1, 2-1)</t>
  </si>
  <si>
    <t xml:space="preserve">(3-2, 5-5)   </t>
  </si>
  <si>
    <t xml:space="preserve">(2-3, 0-4)   </t>
  </si>
  <si>
    <t xml:space="preserve">(1-2, 3-0, 0-0, 0-3)  </t>
  </si>
  <si>
    <t xml:space="preserve">(6-13, 6-5, 3-1) </t>
  </si>
  <si>
    <t xml:space="preserve">(1-4, 0-3)  </t>
  </si>
  <si>
    <t>Tyrnävän Tempaus välieriin voitoin  3-1</t>
  </si>
  <si>
    <t>Peräseinäjoen Toive välieriin voitoin  3-2</t>
  </si>
  <si>
    <t>Tyrnävän Tempaus loppuotteluun voitoin  4-3</t>
  </si>
  <si>
    <t>Peräseinäjoen Toive pronssille voitoin  2-1</t>
  </si>
  <si>
    <t>Pirkko Mäkelä, PPV</t>
  </si>
  <si>
    <t>1+10=12</t>
  </si>
  <si>
    <t>Alli Kanerva, VM</t>
  </si>
  <si>
    <t>1+  9=11</t>
  </si>
  <si>
    <t>Urpu Kosonen, PT</t>
  </si>
  <si>
    <t>0+11=11</t>
  </si>
  <si>
    <t>Sinikka Koskela, PT</t>
  </si>
  <si>
    <t>0+10=10</t>
  </si>
  <si>
    <t>Lea Vannonen, PPV</t>
  </si>
  <si>
    <t>2 +  5= 9</t>
  </si>
  <si>
    <t>Etenijätilasto: 1. Seija Knuutila, PT  17</t>
  </si>
  <si>
    <t>SM-SARJA  1956</t>
  </si>
  <si>
    <t>Nurmon Jymy</t>
  </si>
  <si>
    <t>SM-SARJA  1959</t>
  </si>
  <si>
    <t>Auli Liesto</t>
  </si>
  <si>
    <t>Marjukka Parkkinen</t>
  </si>
  <si>
    <t>Anja Rissanen</t>
  </si>
  <si>
    <t>Tuula Rantanen</t>
  </si>
  <si>
    <t>(2-5, 0-3)</t>
  </si>
  <si>
    <t>(3-2, 1-2, 0-0, 1-0)</t>
  </si>
  <si>
    <t>(7-3, 2-1)</t>
  </si>
  <si>
    <t>(3-1, 3-1)</t>
  </si>
  <si>
    <t>KARSINTASARJA 1994</t>
  </si>
  <si>
    <t>Pesäkarhut, Pori</t>
  </si>
  <si>
    <t>(4-6, 2-2)</t>
  </si>
  <si>
    <t>(11-2, 3-0)</t>
  </si>
  <si>
    <t>(3-4, 1-2)</t>
  </si>
  <si>
    <t>SM-SARJA  1960</t>
  </si>
  <si>
    <t>Työväen Mailapojat</t>
  </si>
  <si>
    <t>UUSINTA</t>
  </si>
  <si>
    <t>Hesperia</t>
  </si>
  <si>
    <t>SM-SARJA  1961</t>
  </si>
  <si>
    <t>Janakkalan Jana</t>
  </si>
  <si>
    <t>SM-SARJA  1962</t>
  </si>
  <si>
    <t>Karjalan Maila</t>
  </si>
  <si>
    <t>Lapuan Laaka</t>
  </si>
  <si>
    <t>SM-SARJA  1963</t>
  </si>
  <si>
    <t>Puna-Mustat</t>
  </si>
  <si>
    <t>Puna-Mustat, Hki</t>
  </si>
  <si>
    <t>SM-SARJA  1976</t>
  </si>
  <si>
    <t>Kannuksen Ura</t>
  </si>
  <si>
    <t>LOPPUSARJA  1976</t>
  </si>
  <si>
    <t>SM-SARJA  1977</t>
  </si>
  <si>
    <t>Toholammin Urheilijat</t>
  </si>
  <si>
    <t>LOPPUSARJA  1977</t>
  </si>
  <si>
    <t>SM-SARJA  1978</t>
  </si>
  <si>
    <t>PUTOAMISSARJA  1978</t>
  </si>
  <si>
    <t>Kauhajoen Karhu luopui putoamissarjasta</t>
  </si>
  <si>
    <t>Runkosarjan pisteet laskettiin mukaan</t>
  </si>
  <si>
    <t>LOPPUSARJA  1978</t>
  </si>
  <si>
    <t>SM-SARJA  1979</t>
  </si>
  <si>
    <t>Ilomantsin Urheilijat</t>
  </si>
  <si>
    <t>PUTOAMISSARJA  1979</t>
  </si>
  <si>
    <t xml:space="preserve">(2-3, 5-10) </t>
  </si>
  <si>
    <t xml:space="preserve">(5-1, 5-3)  </t>
  </si>
  <si>
    <t>(0-10, 0-7)</t>
  </si>
  <si>
    <t xml:space="preserve">(5-2, 12-3) </t>
  </si>
  <si>
    <t xml:space="preserve">(2-5, 3-0, 1-1, 1-3)    </t>
  </si>
  <si>
    <t>(1-5, 2-1, 0-1)</t>
  </si>
  <si>
    <t>(7-2, 5-6, 0-1)</t>
  </si>
  <si>
    <t xml:space="preserve">(2-7, 4-8)  </t>
  </si>
  <si>
    <t xml:space="preserve">(9-1, 14-0) </t>
  </si>
  <si>
    <t xml:space="preserve">(5-9, 0-9)   </t>
  </si>
  <si>
    <t xml:space="preserve">(2-4, 4-0, 1-0) </t>
  </si>
  <si>
    <t xml:space="preserve">(0-4, 3-2, 1-0) </t>
  </si>
  <si>
    <t xml:space="preserve">(2-5, 1-5) </t>
  </si>
  <si>
    <t>(1-10, 3-2, 0-0, 3-4)</t>
  </si>
  <si>
    <t>(2-5, 8-3, 0-1)</t>
  </si>
  <si>
    <t xml:space="preserve">(0-1, 1-10)      </t>
  </si>
  <si>
    <t>(2-13, 4-3, 2-5)</t>
  </si>
  <si>
    <t>(4-2, 1-3, 0-0, 3-1)</t>
  </si>
  <si>
    <t>(0-11, 3-6)</t>
  </si>
  <si>
    <t>(2-9, 2-9)</t>
  </si>
  <si>
    <t>(1-3, 3-12)</t>
  </si>
  <si>
    <t>(1-0, 5-2)</t>
  </si>
  <si>
    <t>(2-1, 8-1)</t>
  </si>
  <si>
    <t>(6-3, 3-3)</t>
  </si>
  <si>
    <t>(0-3, 1-6)</t>
  </si>
  <si>
    <t>(5-6, 5-5)</t>
  </si>
  <si>
    <t xml:space="preserve">(11-2, 2-0)    </t>
  </si>
  <si>
    <t xml:space="preserve">(3-1, 1-2, 0-1) </t>
  </si>
  <si>
    <t xml:space="preserve">(17-1, 5-0)   </t>
  </si>
  <si>
    <t xml:space="preserve">(0-2, 4-11) </t>
  </si>
  <si>
    <t xml:space="preserve">(5-5, 3-2)  </t>
  </si>
  <si>
    <t xml:space="preserve">(4-2, 10-3)  </t>
  </si>
  <si>
    <t>(3-1, 2-4, 0-1)</t>
  </si>
  <si>
    <t xml:space="preserve">(10-2, 1-2, 1-4) </t>
  </si>
  <si>
    <t xml:space="preserve">(1-8, 5-12) </t>
  </si>
  <si>
    <t xml:space="preserve">(12-3, 6-5) </t>
  </si>
  <si>
    <t xml:space="preserve">(9-2, 10-0) </t>
  </si>
  <si>
    <t xml:space="preserve">(3-1, 7-2)  </t>
  </si>
  <si>
    <t xml:space="preserve">(6-1, 2-2) </t>
  </si>
  <si>
    <t xml:space="preserve">(4-16, 4-11) </t>
  </si>
  <si>
    <t>(6-1, 1-2, 1-0)</t>
  </si>
  <si>
    <t xml:space="preserve">(8-4, 4-0) </t>
  </si>
  <si>
    <t>(6-2, 0-1, 0-1)</t>
  </si>
  <si>
    <t xml:space="preserve">(6-1, 1-1) </t>
  </si>
  <si>
    <t>(5-3, 3-5, 1-2)</t>
  </si>
  <si>
    <t>(1-5, 0-12)</t>
  </si>
  <si>
    <t>SUPERPESIS  1998</t>
  </si>
  <si>
    <t>Vimpelin Veto</t>
  </si>
  <si>
    <t>SM-SARJA  1983</t>
  </si>
  <si>
    <t>SM-SARJA  1984</t>
  </si>
  <si>
    <t>SM-SARJA  1985</t>
  </si>
  <si>
    <t>SM-SARJA  1986</t>
  </si>
  <si>
    <t>SM-SARJA  1987</t>
  </si>
  <si>
    <t>Siilinjärven Ponnistus</t>
  </si>
  <si>
    <t>Ikaalisten Tarmo ja Viinijärven Urheilijat loppuotteluun</t>
  </si>
  <si>
    <t>LOPPUOTTELUT 1987</t>
  </si>
  <si>
    <t>Ikaalisten Tarmo mestari juoksuin  22 - 9</t>
  </si>
  <si>
    <t>SM-SARJA  1988</t>
  </si>
  <si>
    <t>Kokemäen Kova-Väki</t>
  </si>
  <si>
    <t>Lapuan Virkiä ja Roihuvuoren Roihu loppuotteluun</t>
  </si>
  <si>
    <t>LOPPUOTTELUT 1988</t>
  </si>
  <si>
    <t>Lapuan Virkiä mestari juoksuin  16 - 10</t>
  </si>
  <si>
    <t>SM-SARJA  1989</t>
  </si>
  <si>
    <t>Neljä parasta SM-välieriin</t>
  </si>
  <si>
    <t>Mansen Pesäpallo SM-karsintaan</t>
  </si>
  <si>
    <t>PUDOTUSPELIT 1989</t>
  </si>
  <si>
    <t xml:space="preserve">(5-2, 0-6, 0-3) </t>
  </si>
  <si>
    <t>Uuraan Yhtyneet Urheilijat</t>
  </si>
  <si>
    <t>25 joukkuetta</t>
  </si>
  <si>
    <t>SIJOITUKSET  1939</t>
  </si>
  <si>
    <t>Vimpelin Lotat</t>
  </si>
  <si>
    <t>(4-0, 9-3)</t>
  </si>
  <si>
    <t>(0-3, 1-0, 2-0)</t>
  </si>
  <si>
    <t>(0-8, 1-3)</t>
  </si>
  <si>
    <t>(1-8, 1-11)</t>
  </si>
  <si>
    <t>(2-8, 1-10)</t>
  </si>
  <si>
    <t>(7-6, 8-6)</t>
  </si>
  <si>
    <t>(3-4, 6-0, 0-0, 5-6)</t>
  </si>
  <si>
    <t>(6-8, 6-5, 0-0, 1-2)</t>
  </si>
  <si>
    <t>(5-9, 1-4)</t>
  </si>
  <si>
    <t>(5-6, 1-3)</t>
  </si>
  <si>
    <t>(0-2, 0-0)</t>
  </si>
  <si>
    <t>(4-2, 2-4, 3-0)</t>
  </si>
  <si>
    <t>(1-0, 4-5, 1-2)</t>
  </si>
  <si>
    <t>(2-3, 5-7)</t>
  </si>
  <si>
    <t>(1-2, 5-1, 0-1)</t>
  </si>
  <si>
    <t>(9-0, 7-4)</t>
  </si>
  <si>
    <t>(4-5, 4-0, 4-4, 1-2)</t>
  </si>
  <si>
    <t>(4-6, 4-3, 1-3)</t>
  </si>
  <si>
    <t>(1-3, 7-2, 1-0)</t>
  </si>
  <si>
    <t>(2-1, 12-2)</t>
  </si>
  <si>
    <t>(3-1, 6-1)</t>
  </si>
  <si>
    <t>(1-9, 4-5)</t>
  </si>
  <si>
    <t>(2-7, 3-9)</t>
  </si>
  <si>
    <t>(6-1, 5-2)</t>
  </si>
  <si>
    <t>(2-2, 2-0)</t>
  </si>
  <si>
    <t>(4-8, 5-7)</t>
  </si>
  <si>
    <t>(0-4, 5-6)</t>
  </si>
  <si>
    <t>(6-8, 5-8)</t>
  </si>
  <si>
    <t>(4-0, 3-2)</t>
  </si>
  <si>
    <t>(5-2, 2-1)</t>
  </si>
  <si>
    <t>(6-8, 3-2, 3-3, 1-2)</t>
  </si>
  <si>
    <t>(3-4, 4-5)</t>
  </si>
  <si>
    <t>(4-1, 6-3)</t>
  </si>
  <si>
    <t xml:space="preserve">(4-5, 8-5, 3-4) </t>
  </si>
  <si>
    <t>(0-1, 6-0, 2-1)</t>
  </si>
  <si>
    <t>(12-2, 6-1)</t>
  </si>
  <si>
    <t xml:space="preserve">(0-4, 9-7, 0-0, 3-2) </t>
  </si>
  <si>
    <t>(4-4, 4-3)</t>
  </si>
  <si>
    <t xml:space="preserve">(2-6, 2-0, 2-1) </t>
  </si>
  <si>
    <t xml:space="preserve">(2-5, 2-4) </t>
  </si>
  <si>
    <t>(2-2, 4-0)</t>
  </si>
  <si>
    <t xml:space="preserve">(4-4, 5-4)  </t>
  </si>
  <si>
    <t xml:space="preserve">(4-3, 6-2) </t>
  </si>
  <si>
    <t xml:space="preserve">(10-0, 8-6) </t>
  </si>
  <si>
    <t xml:space="preserve">(8-7, 6-1)  </t>
  </si>
  <si>
    <t xml:space="preserve">(5-1, 1-9, 1-0) </t>
  </si>
  <si>
    <t xml:space="preserve">(5-5, 1-7) </t>
  </si>
  <si>
    <t xml:space="preserve">(1-6, 3-8)  </t>
  </si>
  <si>
    <t xml:space="preserve">(2-0, 5-2)  </t>
  </si>
  <si>
    <t xml:space="preserve">(1-1, 5-5, 0-0, 6-3)  </t>
  </si>
  <si>
    <t>(5-1, 5-0)</t>
  </si>
  <si>
    <t>(6-5, 12-4)</t>
  </si>
  <si>
    <t>(2-1, 11-1)</t>
  </si>
  <si>
    <t>(4-2, 7-4)</t>
  </si>
  <si>
    <t xml:space="preserve">(4-7, 9-1, 1-6)    </t>
  </si>
  <si>
    <t xml:space="preserve">(6-7, 4-5)  </t>
  </si>
  <si>
    <t xml:space="preserve">(1-0, 4-0)  </t>
  </si>
  <si>
    <t xml:space="preserve">(3-4, 6-7) </t>
  </si>
  <si>
    <t xml:space="preserve">(5-13, 2-2)  </t>
  </si>
  <si>
    <t xml:space="preserve">(5-3, 2-5, 0-0, 1-3)  </t>
  </si>
  <si>
    <t xml:space="preserve">(3-2, 10-2)  </t>
  </si>
  <si>
    <t xml:space="preserve">(5-1, 3-1) </t>
  </si>
  <si>
    <t>(5-7, 11-1, 1-0)</t>
  </si>
  <si>
    <t>(3-1, 2-3, 1-2)</t>
  </si>
  <si>
    <t xml:space="preserve">(6-5, 2-0)   </t>
  </si>
  <si>
    <t xml:space="preserve">(1-6, 2-3)   </t>
  </si>
  <si>
    <t xml:space="preserve">(4-5, 12-3, 2-1)   </t>
  </si>
  <si>
    <t xml:space="preserve">(0-2, 4-7)  </t>
  </si>
  <si>
    <t>(3-4, 2-0, 1-0)</t>
  </si>
  <si>
    <t>(1-7, 5-4, 1-0)</t>
  </si>
  <si>
    <t>(0-5, 2-11)</t>
  </si>
  <si>
    <t>(14-0, 6-1)</t>
  </si>
  <si>
    <t>(1-8, 4-5)</t>
  </si>
  <si>
    <t>(7-2, 8-0)</t>
  </si>
  <si>
    <t>(4-6, 6-2, 1-4)</t>
  </si>
  <si>
    <t>(6-2, 1-2, 1-0)</t>
  </si>
  <si>
    <t>(3-3, 20-2)</t>
  </si>
  <si>
    <t>(3-4, 0-5)</t>
  </si>
  <si>
    <t>(0-0, 2-4)</t>
  </si>
  <si>
    <t>(7-2, 1-1)</t>
  </si>
  <si>
    <t>(5-0, 4-2)</t>
  </si>
  <si>
    <t>(0-4, 3-15)</t>
  </si>
  <si>
    <t>(0-3, 3-4)</t>
  </si>
  <si>
    <t>(0-4, 9-3, 0-0, 1-2)</t>
  </si>
  <si>
    <t>(5-0, 1-2, 0-1)</t>
  </si>
  <si>
    <t>Ylihärmän Pesis-Junkkarit</t>
  </si>
  <si>
    <t>(5-1, 6-3)</t>
  </si>
  <si>
    <t>(2-3, 6-1, 1-0)</t>
  </si>
  <si>
    <t>Ilmajoen Kisailijat</t>
  </si>
  <si>
    <t>Hymy, Pesä Ysit</t>
  </si>
  <si>
    <t>ViVe, Fera</t>
  </si>
  <si>
    <t>Fera, Rauma</t>
  </si>
  <si>
    <t>Lahden Mailaveikot</t>
  </si>
  <si>
    <t>ALKUERÄT</t>
  </si>
  <si>
    <t>Viipurin Pallonlyöjät</t>
  </si>
  <si>
    <t>Helsingin Pallonlyöjät</t>
  </si>
  <si>
    <t>Sortavalan Palloilijat</t>
  </si>
  <si>
    <t>Sortavalan Palloseura</t>
  </si>
  <si>
    <t>Pieksämäen Palloilijat</t>
  </si>
  <si>
    <t>Tervakosken Urheiluseura</t>
  </si>
  <si>
    <t>Pallo-Toverit, Hki</t>
  </si>
  <si>
    <t>VÄLIERÄT</t>
  </si>
  <si>
    <t>Oulun Lippo välieriin voitoin  2-0</t>
  </si>
  <si>
    <t>Lapuan Virkiä loppuotteluun voitoin  2-1</t>
  </si>
  <si>
    <t>(2-4, 5-1, 1-2)</t>
  </si>
  <si>
    <t>(1-11, 0-0)</t>
  </si>
  <si>
    <t>(2-3, 13-0, 0-1)</t>
  </si>
  <si>
    <t>Tervakosken Pato</t>
  </si>
  <si>
    <t>Porvoon Palloseura</t>
  </si>
  <si>
    <t>Kouvolan Pallonlyöjät</t>
  </si>
  <si>
    <t>Riihimäen Pallonlyöjät</t>
  </si>
  <si>
    <t>(0-2, 0-4)</t>
  </si>
  <si>
    <t xml:space="preserve">(1-0, 1-2, 0-1) </t>
  </si>
  <si>
    <t xml:space="preserve">(6-1, 6-7, 3-0) </t>
  </si>
  <si>
    <t>(0-2, 3-3)</t>
  </si>
  <si>
    <t>(7-2, 6-3)</t>
  </si>
  <si>
    <t>(5-1, 9-1)</t>
  </si>
  <si>
    <t>(4-0, 11-3)</t>
  </si>
  <si>
    <t>(0-3, 1-3)</t>
  </si>
  <si>
    <t>(0-1, 3-1, 0-1)</t>
  </si>
  <si>
    <t>2-3, 1-8)</t>
  </si>
  <si>
    <t>(5-3, 1-9, 1-0)</t>
  </si>
  <si>
    <t>SUPERPESISKARSINTA 1997</t>
  </si>
  <si>
    <t>Peräseinäjoen Toive</t>
  </si>
  <si>
    <t>(8-2, 9-2)</t>
  </si>
  <si>
    <t>(6-7, 1-7)</t>
  </si>
  <si>
    <t>(6-6, 3-0)</t>
  </si>
  <si>
    <t>(8-3, 5-5)</t>
  </si>
  <si>
    <t>(3-4, 2-2)</t>
  </si>
  <si>
    <t>(6-1, 5-3)</t>
  </si>
  <si>
    <t>(5-6, 6-9)</t>
  </si>
  <si>
    <t>(5-3, 7-6)</t>
  </si>
  <si>
    <t>(8-4, 7-1)</t>
  </si>
  <si>
    <t xml:space="preserve">(0-6, 5-7)        </t>
  </si>
  <si>
    <t xml:space="preserve">(4-1, 8-3)   </t>
  </si>
  <si>
    <t xml:space="preserve">(2-9, 3-4)   </t>
  </si>
  <si>
    <t>(3-0, 1-2, 0-0, 2-3)</t>
  </si>
  <si>
    <t>(1-2, 3-6)</t>
  </si>
  <si>
    <t>(8-2, 7-3)</t>
  </si>
  <si>
    <t>(2-6, 2-4)</t>
  </si>
  <si>
    <t>(8-5, 7-9, 1-0)</t>
  </si>
  <si>
    <t>(5-3, 2-2)</t>
  </si>
  <si>
    <t>(2-9, 1-3)</t>
  </si>
  <si>
    <t>(3-3, 7-5)</t>
  </si>
  <si>
    <t>(0-4, 0-0)</t>
  </si>
  <si>
    <t>(10-3, 1-3, 2-0)</t>
  </si>
  <si>
    <t>(3-0, 3-6, 1-1, 2-1)</t>
  </si>
  <si>
    <t>(4-3, 6-1)</t>
  </si>
  <si>
    <t>(6-2, 1-5, 0-1)</t>
  </si>
  <si>
    <t>(8-9, 3-6)</t>
  </si>
  <si>
    <t>(1-3, 2-1, 1-0)</t>
  </si>
  <si>
    <t>(2-3, 4-0, 1-0)</t>
  </si>
  <si>
    <t>(5-4, 6-1)</t>
  </si>
  <si>
    <t>(1-2, 1-0, 0-0, 2-0)</t>
  </si>
  <si>
    <t>(0-5, 2-4)</t>
  </si>
  <si>
    <t>Jyväskylän Lohi</t>
  </si>
  <si>
    <t>Hämeenlinnan Paukku</t>
  </si>
  <si>
    <t>(4-2, 5-2)</t>
  </si>
  <si>
    <t>SUPERPESIS  2008</t>
  </si>
  <si>
    <t>(15-0, 6-5)</t>
  </si>
  <si>
    <t xml:space="preserve">(4-1, 9-9) </t>
  </si>
  <si>
    <t>(7-2, 7-3)</t>
  </si>
  <si>
    <t>(4-8, 3-0, 0-0, 3-4)</t>
  </si>
  <si>
    <t>(3-1, 9-1)</t>
  </si>
  <si>
    <t>(4-2, 3-2)</t>
  </si>
  <si>
    <t>(9-0, 3-1)</t>
  </si>
  <si>
    <t>(1-7, 2-12)</t>
  </si>
  <si>
    <t>(6-0, 4-4)</t>
  </si>
  <si>
    <t>(2-1, 2-1)</t>
  </si>
  <si>
    <t>(4-5, 0-5)</t>
  </si>
  <si>
    <t>(3-2, 4-11, 1-1, 1-2)</t>
  </si>
  <si>
    <t>(9-2, 5-5)</t>
  </si>
  <si>
    <t>(9-1, 7-0)</t>
  </si>
  <si>
    <t>(1-2, 1-6)</t>
  </si>
  <si>
    <t>(3-8, 0-6)</t>
  </si>
  <si>
    <t>(6-5, 8-7)</t>
  </si>
  <si>
    <t>(16-1, 9-5)</t>
  </si>
  <si>
    <t>(1-2, 5-3, 0-0)</t>
  </si>
  <si>
    <t>(5-3, 10-6)</t>
  </si>
  <si>
    <t>(2-6, 5-4, 0-0)</t>
  </si>
  <si>
    <t>(1-1, 11-2)</t>
  </si>
  <si>
    <t>(0-1, 7-5, 0-0)</t>
  </si>
  <si>
    <t>(2-1, 3-5, 0-0)</t>
  </si>
  <si>
    <t>(1-4, 1-4)</t>
  </si>
  <si>
    <t>(14-0, 4-4)</t>
  </si>
  <si>
    <t>(5-2, 6-2)</t>
  </si>
  <si>
    <t>(3-3, 9-1)</t>
  </si>
  <si>
    <t>(5-4, 1-3, 0-1)</t>
  </si>
  <si>
    <t>(3-0, 1-5, 1-0)</t>
  </si>
  <si>
    <t>(10-0, 2-1)</t>
  </si>
  <si>
    <t>(2-8, 5-5)</t>
  </si>
  <si>
    <t>(7-1, 5-0)</t>
  </si>
  <si>
    <t>(1-9, 1-7)</t>
  </si>
  <si>
    <t>(0-2, 0-3)</t>
  </si>
  <si>
    <t>(9-3, 9-0)</t>
  </si>
  <si>
    <t>(2-2, 19-2)</t>
  </si>
  <si>
    <t>(4-4, 8-6)</t>
  </si>
  <si>
    <t>(4-2, 6-5)</t>
  </si>
  <si>
    <t>(6-3, 22-4)</t>
  </si>
  <si>
    <t>(9-8, 5-1)</t>
  </si>
  <si>
    <t>(5-17, 4-5)</t>
  </si>
  <si>
    <t>(10-2, 10-0)</t>
  </si>
  <si>
    <t>(5-3, 0-3, 0-0)</t>
  </si>
  <si>
    <t>(6-6, 22-0)</t>
  </si>
  <si>
    <t>(1-2, 1-3)</t>
  </si>
  <si>
    <t>(3-1, 9-2)</t>
  </si>
  <si>
    <t>(3-1, 0-1, 2-1)</t>
  </si>
  <si>
    <t>(3-7, 0-5)</t>
  </si>
  <si>
    <t>(0-3, 3-7)</t>
  </si>
  <si>
    <t>(1-4, 1-13)</t>
  </si>
  <si>
    <t>(2-2, 1-6)</t>
  </si>
  <si>
    <t>(2-3, 0-8)</t>
  </si>
  <si>
    <t>(4-3, 8-8)</t>
  </si>
  <si>
    <t>(1-2, 2-8)</t>
  </si>
  <si>
    <t>(3-0, 8-9, 3-0)</t>
  </si>
  <si>
    <t>(1-5, 5-4, 0-1)</t>
  </si>
  <si>
    <t>(10-4, 1-1)</t>
  </si>
  <si>
    <t>(10-4, 5-0)</t>
  </si>
  <si>
    <t>(14-0, 2-1)</t>
  </si>
  <si>
    <t>(0-6, 0-12)</t>
  </si>
  <si>
    <t>(3-5, 1-9)</t>
  </si>
  <si>
    <t>(5-11, 0-6)</t>
  </si>
  <si>
    <t>(2-0, 2-5, 1-1)</t>
  </si>
  <si>
    <t>(1-4, 6-5, 2-3)</t>
  </si>
  <si>
    <t>(5-4, 7-4)</t>
  </si>
  <si>
    <t>(0-2, 2-2)</t>
  </si>
  <si>
    <t>(0-2, 2-12)</t>
  </si>
  <si>
    <t>(3-8, 3-2, 0-1)</t>
  </si>
  <si>
    <t>13-5, 6-4)</t>
  </si>
  <si>
    <t>(7-5, 7-4)</t>
  </si>
  <si>
    <t xml:space="preserve">CUP-JÄRJESTELMÄ </t>
  </si>
  <si>
    <t>VUOSI</t>
  </si>
  <si>
    <t>JOUK</t>
  </si>
  <si>
    <t>JUOKSUJA</t>
  </si>
  <si>
    <t>KA / OTT</t>
  </si>
  <si>
    <t>KAIKKI</t>
  </si>
  <si>
    <t>RUNKOSARJA</t>
  </si>
  <si>
    <t>YLEISÖÄ</t>
  </si>
  <si>
    <t>KIERROKSIA</t>
  </si>
  <si>
    <t>FINAALIT, MESTARUUSUUSINNAT, MITALISARJA, PLAY OFF</t>
  </si>
  <si>
    <t>UUSINTAOTTELU</t>
  </si>
  <si>
    <t>JATKOSARJA, PLAY OFF 1 - 4</t>
  </si>
  <si>
    <t>KARSINTAPARIT  ( 2 )</t>
  </si>
  <si>
    <t xml:space="preserve">KARSINTASARJA </t>
  </si>
  <si>
    <t>PLAY OFF  ( 1-8 )</t>
  </si>
  <si>
    <t>KARSINTAPARI  ( 1 )</t>
  </si>
  <si>
    <t>karsintasarjaa ei pelattu</t>
  </si>
  <si>
    <t>PLAY OFF  ( 1-6 )</t>
  </si>
  <si>
    <t>PLAY OFF  ( 1-4 )</t>
  </si>
  <si>
    <t>KARSINTAPELIT</t>
  </si>
  <si>
    <t>******</t>
  </si>
  <si>
    <t>MITALISARJA  ( 4 )</t>
  </si>
  <si>
    <t>PUTOAMISSARJAT, JATKOSARJA</t>
  </si>
  <si>
    <t>PUTOAMISSARJAT</t>
  </si>
  <si>
    <t>PUTOAMISSARJA (ETELÄLOHKO)</t>
  </si>
  <si>
    <t>ETELÄLOHKO, POHJOISLOHKO</t>
  </si>
  <si>
    <t>(16-1, 5-10, 3-1)</t>
  </si>
  <si>
    <t>(6-4, 6-0)</t>
  </si>
  <si>
    <t>(5-6, 3-3)</t>
  </si>
  <si>
    <t>(2-5, 4-1, 2-1)</t>
  </si>
  <si>
    <t>(4-1, 5-1)</t>
  </si>
  <si>
    <t>(2-10, 1-8)</t>
  </si>
  <si>
    <t>(2-2, 6-2)</t>
  </si>
  <si>
    <t>(1-1, 10-1)</t>
  </si>
  <si>
    <t>(3-2, 4-4)</t>
  </si>
  <si>
    <t>(8-5, 10-4)</t>
  </si>
  <si>
    <t>(7-2, 5-5)</t>
  </si>
  <si>
    <t>(2-5, 3-0, 2-4)</t>
  </si>
  <si>
    <t>(0-1, 3-6)</t>
  </si>
  <si>
    <t>(1-9, 9-3, 0-0, 2-3)</t>
  </si>
  <si>
    <t>(4-7, 1-8)</t>
  </si>
  <si>
    <t>(6-1, 11-5)</t>
  </si>
  <si>
    <t>(4-2, 1-7, 1-2)</t>
  </si>
  <si>
    <t>(5-1, 6-8, 0-1)</t>
  </si>
  <si>
    <t>(9-0, 13-2)</t>
  </si>
  <si>
    <t>(12-1, 13-1)</t>
  </si>
  <si>
    <t>(5-7, 2-4)</t>
  </si>
  <si>
    <t>(2-14, 0-1)</t>
  </si>
  <si>
    <t>(0-4, 1-6)</t>
  </si>
  <si>
    <t>(2-3, 4-1, 3-0)</t>
  </si>
  <si>
    <t>(6-7, 1-14)</t>
  </si>
  <si>
    <t>(3-1, 1-0)</t>
  </si>
  <si>
    <t>(7-3, 1-1)</t>
  </si>
  <si>
    <t>(2-5, 6-1, 0-0, 2-1)</t>
  </si>
  <si>
    <t>(5-1, 5-4)</t>
  </si>
  <si>
    <t>(2-3, 1-7)</t>
  </si>
  <si>
    <t>(8-3, 7-0)</t>
  </si>
  <si>
    <t>(7-3, 12-0)</t>
  </si>
  <si>
    <t>(0-0, 1-1, 0-0, 1-2)</t>
  </si>
  <si>
    <t>(2-1, 7-1)</t>
  </si>
  <si>
    <t>(7-3, 1-6, 0-5)</t>
  </si>
  <si>
    <t>(6-6, 5-4)</t>
  </si>
  <si>
    <t>(5-14, 14-2, 0-1)</t>
  </si>
  <si>
    <t>(8-2, 2-8, 0-0, 1-5)</t>
  </si>
  <si>
    <t>(1-4, 0-8)</t>
  </si>
  <si>
    <t>(0-2, 4-3, 0-0, 2-3)</t>
  </si>
  <si>
    <t>(4-5, 6-1, 0-0, 4-5)</t>
  </si>
  <si>
    <t>(2-3, 7-2, 0-1)</t>
  </si>
  <si>
    <t>0-7, 1-0, 0-0, 1-0)</t>
  </si>
  <si>
    <t>(3-8, 5-1, 0-0, 4-3)</t>
  </si>
  <si>
    <t>(3-10, 0-4)</t>
  </si>
  <si>
    <t>(4-4, 2-4)</t>
  </si>
  <si>
    <t>(3-3, 4-1)</t>
  </si>
  <si>
    <t>(13-4, 12-9)</t>
  </si>
  <si>
    <t>(8-6, 13-1)</t>
  </si>
  <si>
    <t>(5-4, 5-1)</t>
  </si>
  <si>
    <t>(2-2, 10-0)</t>
  </si>
  <si>
    <t>(3-0, 2-0)</t>
  </si>
  <si>
    <t>(1-3, 3-2, 0-0, 1-2)</t>
  </si>
  <si>
    <t>(3-0, 1-4, 1-0)</t>
  </si>
  <si>
    <t>(4-0, 3-0)</t>
  </si>
  <si>
    <t>(8-1, 11-0)</t>
  </si>
  <si>
    <t>(2-6, 0-5)</t>
  </si>
  <si>
    <t>(6-2, 3-3)</t>
  </si>
  <si>
    <t>(2-2, 1-1, 1-2)</t>
  </si>
  <si>
    <t>(9-7, 10-7)</t>
  </si>
  <si>
    <t>(10-1, 3-1)</t>
  </si>
  <si>
    <t>(2-2, 3-3, 0-0, 1-2)</t>
  </si>
  <si>
    <t>(1-11, 3-12)</t>
  </si>
  <si>
    <t>(2-3, 12-5, 3-0)</t>
  </si>
  <si>
    <t>(5-11, 3-3)</t>
  </si>
  <si>
    <t>(1-0, 5-6, 0-1)</t>
  </si>
  <si>
    <t>(3-1, 2-2)</t>
  </si>
  <si>
    <t>(4-5, 2-1, 1-0)</t>
  </si>
  <si>
    <t>(1-12, 5-7)</t>
  </si>
  <si>
    <t>(8-1, 0-0)</t>
  </si>
  <si>
    <t>(4-4, 3-6)</t>
  </si>
  <si>
    <t>(3-2, 3-6, 0-2)</t>
  </si>
  <si>
    <t>(3-2, 0-3, 0-0, 4-3)</t>
  </si>
  <si>
    <t>SM-SARJA  1972</t>
  </si>
  <si>
    <t>Keravan Pallokerho</t>
  </si>
  <si>
    <t>SM-SARJA  1973</t>
  </si>
  <si>
    <t>Vetelin Urheilijat</t>
  </si>
  <si>
    <t>SM-SARJA  1974</t>
  </si>
  <si>
    <t>Ulvilan Pesä-Veikot</t>
  </si>
  <si>
    <t>SM-SARJA  1975</t>
  </si>
  <si>
    <t>POHJOISLOHKO</t>
  </si>
  <si>
    <t>Halsuan Toivo</t>
  </si>
  <si>
    <t>ETELÄLOHKO</t>
  </si>
  <si>
    <t>LOPPUSARJA  1975</t>
  </si>
  <si>
    <t>30 joukkuetta</t>
  </si>
  <si>
    <t>NAISET  1940</t>
  </si>
  <si>
    <t>NAISET  1946</t>
  </si>
  <si>
    <t>NAISET  1947</t>
  </si>
  <si>
    <t>OTTELUT  1946  CUP</t>
  </si>
  <si>
    <t>OTTELUT  1939  CUP</t>
  </si>
  <si>
    <t>NAISET  1948</t>
  </si>
  <si>
    <t>NAISET  1951</t>
  </si>
  <si>
    <t>NAISET  1949</t>
  </si>
  <si>
    <t>NAISET  1950</t>
  </si>
  <si>
    <t>NAISET  1952</t>
  </si>
  <si>
    <t>NAISET  1953</t>
  </si>
  <si>
    <t>NAISET  1954</t>
  </si>
  <si>
    <t>Viinijärven Urheilijat loppuotteluun juoksuin  24 - 16</t>
  </si>
  <si>
    <t>Lännen Pallo, Turku</t>
  </si>
  <si>
    <t>(0-3, 0-4)</t>
  </si>
  <si>
    <t>(4-0, 5-0)</t>
  </si>
  <si>
    <t>(1-1, 6-0)</t>
  </si>
  <si>
    <t>SUPERPESIS  2006</t>
  </si>
  <si>
    <t>JATKOSARJA 2004</t>
  </si>
  <si>
    <t>Neljä parasta välieriin</t>
  </si>
  <si>
    <t>(5-1, 3-0)</t>
  </si>
  <si>
    <t>(1-7, 1-3)</t>
  </si>
  <si>
    <t>(7-0, 5-1)</t>
  </si>
  <si>
    <t>(9-2, 1-0)</t>
  </si>
  <si>
    <t>(5-4, 3-0)</t>
  </si>
  <si>
    <t>(8-3, 1-1)</t>
  </si>
  <si>
    <t>(0-5, 3-1, 1-0)</t>
  </si>
  <si>
    <t>(6-5, 1-2, 1-2)</t>
  </si>
  <si>
    <t>(6-0, 1-5, 2-2, 0-1)</t>
  </si>
  <si>
    <t>(3-2, 2-4, 0-2)</t>
  </si>
  <si>
    <t>(8-0, 5-4)</t>
  </si>
  <si>
    <t>(9-0, 14-1)</t>
  </si>
  <si>
    <t>(2-5, 4-0, 1-0)</t>
  </si>
  <si>
    <t>(5-4, 6-8, 0-1)</t>
  </si>
  <si>
    <t>(2-7, 1-4)</t>
  </si>
  <si>
    <t>(6-3, 3-2)</t>
  </si>
  <si>
    <t>(7-0, 4-2)</t>
  </si>
  <si>
    <t>(5-2, 3-3)</t>
  </si>
  <si>
    <t>(5-9, 8-6, 3-0)</t>
  </si>
  <si>
    <t>(1-0, 4-3)</t>
  </si>
  <si>
    <t>(0-4, 4-4)</t>
  </si>
  <si>
    <t>(6-0, 23-2)</t>
  </si>
  <si>
    <t>(7-1, 1-0)</t>
  </si>
  <si>
    <t>(5-6, 2-2)</t>
  </si>
  <si>
    <t>(4-1, 12-1)</t>
  </si>
  <si>
    <t>(0-7, 3-2, 0-1)</t>
  </si>
  <si>
    <t>(1-2, 5-2, 1-0)</t>
  </si>
  <si>
    <t>(2-3, 0-1)</t>
  </si>
  <si>
    <t>(6-6, 7-2)</t>
  </si>
  <si>
    <t>(3-2, 2-5, 2-0)</t>
  </si>
  <si>
    <t>(3-4, 0-13)</t>
  </si>
  <si>
    <t>(2-1, 9-2)</t>
  </si>
  <si>
    <t>(3-10, 1-1)</t>
  </si>
  <si>
    <t>(6-0, 1-13, 1-0)</t>
  </si>
  <si>
    <t>(10-2, 6-0)</t>
  </si>
  <si>
    <t>20  seuraa</t>
  </si>
  <si>
    <t>NELJÄNNESVÄLIERÄT</t>
  </si>
  <si>
    <t>Kokkolan Urheiluseura</t>
  </si>
  <si>
    <t>(6-0, 4-0)</t>
  </si>
  <si>
    <t>(2-2, 6-7)</t>
  </si>
  <si>
    <t>(5-4, 4-6, 0-0, 3-2)</t>
  </si>
  <si>
    <t>(0-4, 0-5)</t>
  </si>
  <si>
    <t>(1-11, 2-3)</t>
  </si>
  <si>
    <t>(0-1, 2-5)</t>
  </si>
  <si>
    <t>(1-3, 9-1, 0-1)</t>
  </si>
  <si>
    <t>(11-5, 9-1)</t>
  </si>
  <si>
    <t>(6-6, 1-4)</t>
  </si>
  <si>
    <t>(8-7, 5-2)</t>
  </si>
  <si>
    <t>(3-2, 5-5)</t>
  </si>
  <si>
    <t>Riihimäen Pallonlyöjät suoraan puolivälieriin</t>
  </si>
  <si>
    <t>SIJOITUKSET  1936</t>
  </si>
  <si>
    <t>LÄNSI</t>
  </si>
  <si>
    <t>Ylistaron Veikot</t>
  </si>
  <si>
    <t>Vaasan Maila</t>
  </si>
  <si>
    <t>ALUEFINAALIT</t>
  </si>
  <si>
    <t>Loimaan Palloilijat suoraan välieriin</t>
  </si>
  <si>
    <t>Polvijärven Urheilijat luovutti</t>
  </si>
  <si>
    <t>1954  CUP</t>
  </si>
  <si>
    <t>Kannus</t>
  </si>
  <si>
    <t>Myllykosken Kilpa-Veikot</t>
  </si>
  <si>
    <t>Vuoksenniskan Urheilijat</t>
  </si>
  <si>
    <t>Myllykoski</t>
  </si>
  <si>
    <t>Nokian Urheilijat</t>
  </si>
  <si>
    <t>Heinolan Isku</t>
  </si>
  <si>
    <t>Heinola</t>
  </si>
  <si>
    <t>Riihimäen Pallonlyöjät luovutti</t>
  </si>
  <si>
    <t>Toiset markkinat</t>
  </si>
  <si>
    <t>SM-SARJA  1955</t>
  </si>
  <si>
    <t>(1-7, 0-7)</t>
  </si>
  <si>
    <t>(3-0, 1-2, 1-0)</t>
  </si>
  <si>
    <t>OTTELUT  1954  CUP</t>
  </si>
  <si>
    <t>Kemin Naisvoimistelijat</t>
  </si>
  <si>
    <t>Sotkamo</t>
  </si>
  <si>
    <t>(5-3, 5-0)</t>
  </si>
  <si>
    <t>(4-1, 4-7, 3-0)</t>
  </si>
  <si>
    <t>(2-0, 3-5, 0-1)</t>
  </si>
  <si>
    <t>(4-1, 2-10, 0-3)</t>
  </si>
  <si>
    <t>(8-1, 1-5, 0-1)</t>
  </si>
  <si>
    <t>(4-4, 2-6)</t>
  </si>
  <si>
    <t>(9-0, 10-0)</t>
  </si>
  <si>
    <t>(2-4, 2-4)</t>
  </si>
  <si>
    <t>(5-2, 10-2)</t>
  </si>
  <si>
    <t>(4-3, 5-4)</t>
  </si>
  <si>
    <t>(4-8, 4-2, 0-1)</t>
  </si>
  <si>
    <t>(1-3, 6-3, 4-0)</t>
  </si>
  <si>
    <t>(1-0, 10-2)</t>
  </si>
  <si>
    <t>(0-5, 3-7)</t>
  </si>
  <si>
    <t>(2-1, 9-10, 2-1)</t>
  </si>
  <si>
    <t>(1-6, 3-2, 1-2)</t>
  </si>
  <si>
    <t>(1-4, 0-3)</t>
  </si>
  <si>
    <t>(9-1, 5-2)</t>
  </si>
  <si>
    <t>(1-1, 6-1)</t>
  </si>
  <si>
    <t>(3-2, 6-3)</t>
  </si>
  <si>
    <t>(0-3, 2-1, 2-0)</t>
  </si>
  <si>
    <t>(10-5, 3-0)</t>
  </si>
  <si>
    <t>(2-5, 2-4)</t>
  </si>
  <si>
    <t>(6-0, 2-1)</t>
  </si>
  <si>
    <t>(2-0, 1-6, 1-0)</t>
  </si>
  <si>
    <t>(1-10, 1-3)</t>
  </si>
  <si>
    <t>(2-8, 3-2, 2-0)</t>
  </si>
  <si>
    <t>(2-7, 11-9, 0-1)</t>
  </si>
  <si>
    <t>(2-4, 6-3, 0-1)</t>
  </si>
  <si>
    <t>(6-2, 6-0)</t>
  </si>
  <si>
    <t>(4-1, 0-1, 0-0)</t>
  </si>
  <si>
    <t>(1-3, 4-4)</t>
  </si>
  <si>
    <t>(3-6, 1-7)</t>
  </si>
  <si>
    <t>(6-2, 1-3, 0-0)</t>
  </si>
  <si>
    <t>(1-0, 5-0)</t>
  </si>
  <si>
    <t>(8-2, 8-0)</t>
  </si>
  <si>
    <t>(4-2, 4-3)</t>
  </si>
  <si>
    <t>(1-0, 14-1)</t>
  </si>
  <si>
    <t>(1-3, 4-3, 0-0)</t>
  </si>
  <si>
    <t>(6-4, 1-1)</t>
  </si>
  <si>
    <t>(1-4, 6-1, 3-0)</t>
  </si>
  <si>
    <t>(3-2, 7-1)</t>
  </si>
  <si>
    <t>(2-2, 8-3)</t>
  </si>
  <si>
    <t>(12-6, 12-0)</t>
  </si>
  <si>
    <t>(3-2, 5-2)</t>
  </si>
  <si>
    <t>(0-1, 1-1)</t>
  </si>
  <si>
    <t xml:space="preserve">(1-7, 3-19) </t>
  </si>
  <si>
    <t xml:space="preserve">(1-5, 2-2) </t>
  </si>
  <si>
    <t>(5-3, 5-3)</t>
  </si>
  <si>
    <t>(5-2, 2-4, 0-0)</t>
  </si>
  <si>
    <t>(5-3, 5-1)</t>
  </si>
  <si>
    <t>(3-1, 2-8, 1-2)</t>
  </si>
  <si>
    <t xml:space="preserve">(2-7, 2-6)    </t>
  </si>
  <si>
    <t xml:space="preserve">(7-0, 4-1)    </t>
  </si>
  <si>
    <t xml:space="preserve">(9-0, 5-11, 2-0)  </t>
  </si>
  <si>
    <t xml:space="preserve">(1-3, 3-3)  </t>
  </si>
  <si>
    <t xml:space="preserve">(4-1, 0-1, 0-1)   </t>
  </si>
  <si>
    <t xml:space="preserve">(4-3, 6-5) </t>
  </si>
  <si>
    <t>(5-0, 5-0)</t>
  </si>
  <si>
    <t>(8-5, 5-1)</t>
  </si>
  <si>
    <t>(2-5, 0-6)</t>
  </si>
  <si>
    <t>(0-9, 0-4)</t>
  </si>
  <si>
    <t>(0-4, 2-1, 0-1)</t>
  </si>
  <si>
    <t>(1-6, 0-1)</t>
  </si>
  <si>
    <t>(4-3, 12-2)</t>
  </si>
  <si>
    <t>(6-0, 6-3)</t>
  </si>
  <si>
    <t>(3-2, 9-4)</t>
  </si>
  <si>
    <t>(22-1, 9-5)</t>
  </si>
  <si>
    <t xml:space="preserve">(6-0, 2-0) </t>
  </si>
  <si>
    <t>(0-1, 2-0, 0-0, 6-5)</t>
  </si>
  <si>
    <t>(3-3, 5-7)</t>
  </si>
  <si>
    <t>(2-1, 10-6)</t>
  </si>
  <si>
    <t xml:space="preserve">(21-1, 1-3, 1-1, 4-5) </t>
  </si>
  <si>
    <t>(2-0, 4-6, 3-2)</t>
  </si>
  <si>
    <t>(0-1, 2-0, 2-1)</t>
  </si>
  <si>
    <t xml:space="preserve">(0-0, 2-4) </t>
  </si>
  <si>
    <t xml:space="preserve">(0-8, 3-5) </t>
  </si>
  <si>
    <t xml:space="preserve">(1-3, 0-2) </t>
  </si>
  <si>
    <t xml:space="preserve">(1-9, 3-10) </t>
  </si>
  <si>
    <t>(0-4, 7-2, 0-1)</t>
  </si>
  <si>
    <t xml:space="preserve">(0-6, 1-2) </t>
  </si>
  <si>
    <t>(5-0, 8-4)</t>
  </si>
  <si>
    <t>(0-2, 1-3)</t>
  </si>
  <si>
    <t>(2-3, 0-6)</t>
  </si>
  <si>
    <t>(10-1, 2-1)</t>
  </si>
  <si>
    <t>(4-3, 6-5)</t>
  </si>
  <si>
    <t>(5-2, 1-5, 0-0, 5-1)</t>
  </si>
  <si>
    <t>(8-1, 8-0)</t>
  </si>
  <si>
    <t>(2-1, 13-3)</t>
  </si>
  <si>
    <t>(1-1, 0-8)</t>
  </si>
  <si>
    <t>(1-5, 1-2)</t>
  </si>
  <si>
    <t>(1-11, 0-3)</t>
  </si>
  <si>
    <t>(1-1, 3-4)</t>
  </si>
  <si>
    <t>Lännen Pallo ja Hyvinkään Tahko karsivat suorasta säilymisestä</t>
  </si>
  <si>
    <t>Lännen Pallo karsintaotteluun Pielaveden Sampoa vastaan</t>
  </si>
  <si>
    <t>Puurtilan Kisa-Pojat karsintaotteluun</t>
  </si>
  <si>
    <t>Siilinjärven Pesis säilyi Superpesiksessä voitoin  2-0</t>
  </si>
  <si>
    <t xml:space="preserve">(11-0, 8-1)     </t>
  </si>
  <si>
    <t xml:space="preserve">(2-4, 4-11)      </t>
  </si>
  <si>
    <t>(3-4, 1-9)</t>
  </si>
  <si>
    <t>(7-2, 5-0)</t>
  </si>
  <si>
    <t>Pattijoen Urheilijat loppuotteluun voitoin  3-1</t>
  </si>
  <si>
    <t>(2-1, 4-3)</t>
  </si>
  <si>
    <t xml:space="preserve">(7-6, 3-1)   </t>
  </si>
  <si>
    <t xml:space="preserve">(6-3, 6-0) </t>
  </si>
  <si>
    <t xml:space="preserve">(2-7, 0-4)  </t>
  </si>
  <si>
    <t>(7-6, 14-0)</t>
  </si>
  <si>
    <t>(7-3, 7-3)</t>
  </si>
  <si>
    <t>(5-0, 2-1)</t>
  </si>
  <si>
    <t>(0-3, 5-6)</t>
  </si>
  <si>
    <t>(2-3, 4-3, 0-1)</t>
  </si>
  <si>
    <t>(0-0, 8-3)</t>
  </si>
  <si>
    <t>(3-3, 6-8)</t>
  </si>
  <si>
    <t xml:space="preserve">(0-11, 4-4)  </t>
  </si>
  <si>
    <t>(1-0, 1-6, 0-1)</t>
  </si>
  <si>
    <t>(1-10, 4-17)</t>
  </si>
  <si>
    <t>(8-1, 1-1)</t>
  </si>
  <si>
    <t>(2-1, 4-1)</t>
  </si>
  <si>
    <t>(3-0, 4-4)</t>
  </si>
  <si>
    <t>(4-2, 0-1, 1-0)</t>
  </si>
  <si>
    <t>(3-1, 2-1)</t>
  </si>
  <si>
    <t xml:space="preserve">(8-4, 5-1) </t>
  </si>
  <si>
    <t>(0-1, 0-3)</t>
  </si>
  <si>
    <t>(1-3, 0-5)</t>
  </si>
  <si>
    <t>(3-7, 6-13)</t>
  </si>
  <si>
    <t>(13-1, 1-0)</t>
  </si>
  <si>
    <t xml:space="preserve">(1-4, 1-2) </t>
  </si>
  <si>
    <t>(2-4, 10-5, 1-2)</t>
  </si>
  <si>
    <t>(4-5, 5-3, 4-0)</t>
  </si>
  <si>
    <t xml:space="preserve">(2-4, 3-3) </t>
  </si>
  <si>
    <t xml:space="preserve">(4-1, 17-16) </t>
  </si>
  <si>
    <t xml:space="preserve">(4-8, 4-6) </t>
  </si>
  <si>
    <t xml:space="preserve">(1-4, 4-3, 2-0) </t>
  </si>
  <si>
    <t xml:space="preserve">(3-3, 7-0)  </t>
  </si>
  <si>
    <t xml:space="preserve">(5-8, 4-5) </t>
  </si>
  <si>
    <t xml:space="preserve">(18-4, 13-1)  </t>
  </si>
  <si>
    <t xml:space="preserve">(4-7, 2-8) </t>
  </si>
  <si>
    <t xml:space="preserve">(11-6, 2-3, 1-2)   </t>
  </si>
  <si>
    <t xml:space="preserve">(1-3, 4-3, 1-0)   </t>
  </si>
  <si>
    <t xml:space="preserve">(5-7, 3-1, 0-1)   </t>
  </si>
  <si>
    <t xml:space="preserve">(2-1, 7-4)  </t>
  </si>
  <si>
    <t xml:space="preserve">(3-8, 1-9) </t>
  </si>
  <si>
    <t xml:space="preserve">(7-6, 5-5)    </t>
  </si>
  <si>
    <t xml:space="preserve">(2-3, 6-0, 1-0)   </t>
  </si>
  <si>
    <t xml:space="preserve">(9-1, 7-0)   </t>
  </si>
  <si>
    <t xml:space="preserve">(0-5, 5-4, 1-1, 4-5)   </t>
  </si>
  <si>
    <t xml:space="preserve">(5-3, 6-2)     </t>
  </si>
  <si>
    <t xml:space="preserve">(4-5, 1-3) </t>
  </si>
  <si>
    <t xml:space="preserve">(5-4, 3-0) </t>
  </si>
  <si>
    <t xml:space="preserve">(5-2, 3-1)   </t>
  </si>
  <si>
    <t xml:space="preserve">(0-2, 2-2)  </t>
  </si>
  <si>
    <t xml:space="preserve">(7-8, 0-4)  </t>
  </si>
  <si>
    <t xml:space="preserve">(6-9, 5-3, 0-2) </t>
  </si>
  <si>
    <t xml:space="preserve">(0-10, 2-3)  </t>
  </si>
  <si>
    <t xml:space="preserve">(2-3, 4-5)  </t>
  </si>
  <si>
    <t xml:space="preserve">(0-5, 6-1, 0-0, 3-1) </t>
  </si>
  <si>
    <t>(12-1, 8-7)</t>
  </si>
  <si>
    <t xml:space="preserve">(1-6, 0-7)  </t>
  </si>
  <si>
    <t xml:space="preserve">(1-8, 1-2)  </t>
  </si>
  <si>
    <t xml:space="preserve">(4-3, 5-4)  </t>
  </si>
  <si>
    <t xml:space="preserve">(1-0, 4-3)  </t>
  </si>
  <si>
    <t xml:space="preserve">(10-12, 3-5)  </t>
  </si>
  <si>
    <t xml:space="preserve">(3-3, 6-5)  </t>
  </si>
  <si>
    <t xml:space="preserve">(7-9, 2-0, 1-2)  </t>
  </si>
  <si>
    <t xml:space="preserve">(3-6, 7-0, 1-0)   </t>
  </si>
  <si>
    <t xml:space="preserve">(5-0, 0-4, 1-0)  </t>
  </si>
  <si>
    <t xml:space="preserve">(21-2, 10-3)    </t>
  </si>
  <si>
    <t xml:space="preserve">(0-1, 7-1, 5-1) </t>
  </si>
  <si>
    <t>(1-1, 3-0)</t>
  </si>
  <si>
    <t>(4-1, 4-5, 0-1)</t>
  </si>
  <si>
    <t xml:space="preserve">(0-4, 1-3)   </t>
  </si>
  <si>
    <t xml:space="preserve">(0-3, 6-7)  </t>
  </si>
  <si>
    <t xml:space="preserve">(7-3, 3-3)   </t>
  </si>
  <si>
    <t xml:space="preserve">(9-1, 13-0) </t>
  </si>
  <si>
    <t xml:space="preserve">(0-1, 0-5) </t>
  </si>
  <si>
    <t xml:space="preserve">(13-7, 8-4)  </t>
  </si>
  <si>
    <t xml:space="preserve">(5-0, 6-4)      </t>
  </si>
  <si>
    <t xml:space="preserve">(7-1, 6-0)        </t>
  </si>
  <si>
    <t xml:space="preserve">(11-0, 5-4)    </t>
  </si>
  <si>
    <t xml:space="preserve">(2-0, 4-3)  </t>
  </si>
  <si>
    <t xml:space="preserve">(12-5, 1-0)  </t>
  </si>
  <si>
    <t xml:space="preserve">(3-8, 3-2, 0-0, 1-2)  </t>
  </si>
  <si>
    <t xml:space="preserve">(3-0, 2-6, 1-0)  </t>
  </si>
  <si>
    <t>(5-2, 3-0)</t>
  </si>
  <si>
    <t xml:space="preserve">(1-2, 3-7) </t>
  </si>
  <si>
    <t xml:space="preserve">(4-7, 12-8, 5-1)  </t>
  </si>
  <si>
    <t xml:space="preserve">(4-3, 8-2)  </t>
  </si>
  <si>
    <t xml:space="preserve">(6-0, 6-3) </t>
  </si>
  <si>
    <t xml:space="preserve">(2-2, 4-1)  </t>
  </si>
  <si>
    <t xml:space="preserve">(3-5, 3-2, 0-1) </t>
  </si>
  <si>
    <t xml:space="preserve">(1-0, 7-2)  </t>
  </si>
  <si>
    <t xml:space="preserve">(0-3, 2-2)   </t>
  </si>
  <si>
    <t xml:space="preserve">(2-3, 9-7, 1-0)  </t>
  </si>
  <si>
    <t xml:space="preserve">(3-2, 6-2)   </t>
  </si>
  <si>
    <t xml:space="preserve">(3-0, 2-0)    </t>
  </si>
  <si>
    <t xml:space="preserve">(4-0, 5-1) </t>
  </si>
  <si>
    <t xml:space="preserve">(4-5, 2-1, 1-0)  </t>
  </si>
  <si>
    <t xml:space="preserve">(9-3, 12-0) </t>
  </si>
  <si>
    <t xml:space="preserve">(5-3, 1-0) </t>
  </si>
  <si>
    <t>(13-1,12-0)</t>
  </si>
  <si>
    <t>(3-9,0-10)</t>
  </si>
  <si>
    <t>(4-7,1-3)</t>
  </si>
  <si>
    <t>(3-2,0-4,2-1)</t>
  </si>
  <si>
    <t>(3-7,0-15)</t>
  </si>
  <si>
    <t>(0-7,1-6)</t>
  </si>
  <si>
    <t>(1-0,6-1)</t>
  </si>
  <si>
    <t>(9-4,10-3)</t>
  </si>
  <si>
    <t>(1-10,3-3)</t>
  </si>
  <si>
    <t>(5-3,2-2)</t>
  </si>
  <si>
    <t>(1-2,1-5)</t>
  </si>
  <si>
    <t>(5-6,4-3,1-2)</t>
  </si>
  <si>
    <t>(1-4,1-3)</t>
  </si>
  <si>
    <t>(3-0,3-1)</t>
  </si>
  <si>
    <t>(3-8,1-13)</t>
  </si>
  <si>
    <t>(8-6, 17-2)</t>
  </si>
  <si>
    <t>(3-15,2-10)</t>
  </si>
  <si>
    <t>(5-1,2-1)</t>
  </si>
  <si>
    <t>(0-11,2-4)</t>
  </si>
  <si>
    <t>(9-2,4-3)</t>
  </si>
  <si>
    <t>(5-3,3-3)</t>
  </si>
  <si>
    <t>(2-5,0-15)</t>
  </si>
  <si>
    <t>(4-2,2-0)</t>
  </si>
  <si>
    <t>(5-7,0-4)</t>
  </si>
  <si>
    <t>(3-1,5-4)</t>
  </si>
  <si>
    <t>(0-3,6-7)</t>
  </si>
  <si>
    <t>(8-3,4-2)</t>
  </si>
  <si>
    <t>(6-2,1-2,0-1)</t>
  </si>
  <si>
    <t>(3-7,4-4)</t>
  </si>
  <si>
    <t>(3-5,4-4)</t>
  </si>
  <si>
    <t>(3-5,1-5)</t>
  </si>
  <si>
    <t>(4-6,1-2)</t>
  </si>
  <si>
    <t>(5-4,3-0)</t>
  </si>
  <si>
    <t>(2-0,5-2)</t>
  </si>
  <si>
    <t>(4-2,9-2)</t>
  </si>
  <si>
    <t>(5-0,7-0)</t>
  </si>
  <si>
    <t>(4-2,7-0)</t>
  </si>
  <si>
    <t>(0-2, 2-4)</t>
  </si>
  <si>
    <t>(9-4, 6-3)</t>
  </si>
  <si>
    <t>(2-1, 2-3, 1-0)</t>
  </si>
  <si>
    <t>(2-1, 4-4)</t>
  </si>
  <si>
    <t xml:space="preserve">(3-7, 2-3)   </t>
  </si>
  <si>
    <t>(2-1, 0-3, 0-1)</t>
  </si>
  <si>
    <t>JATKOSARJA  2008</t>
  </si>
  <si>
    <t xml:space="preserve">(2-5, 4-3, 0-0, 0-1)  </t>
  </si>
  <si>
    <t xml:space="preserve">(6-6, 2-1)   </t>
  </si>
  <si>
    <t xml:space="preserve">(6-3, 2-5, 5-2)   </t>
  </si>
  <si>
    <t xml:space="preserve">(2-0, 2-3, 7-0)     </t>
  </si>
  <si>
    <t xml:space="preserve">(5-0, 1-2, 0-1)   </t>
  </si>
  <si>
    <t xml:space="preserve">(6-0, 6-1)   </t>
  </si>
  <si>
    <t xml:space="preserve">(3-1, 8-1) </t>
  </si>
  <si>
    <t xml:space="preserve">(1-2, 8-6, 1-2)  </t>
  </si>
  <si>
    <t xml:space="preserve">(9-5, 7-1)  </t>
  </si>
  <si>
    <t xml:space="preserve">(4-2, 2-1)   </t>
  </si>
  <si>
    <t xml:space="preserve">(5-11, 0-6) </t>
  </si>
  <si>
    <t>(1-3, 1-3)</t>
  </si>
  <si>
    <t xml:space="preserve">(4-3, 5-4) </t>
  </si>
  <si>
    <t>(2-3, 2-1, 0-0, 5-5)</t>
  </si>
  <si>
    <t xml:space="preserve">(3-2, 1-0) </t>
  </si>
  <si>
    <t xml:space="preserve">(2-4, 1-8) </t>
  </si>
  <si>
    <t xml:space="preserve">(0-9, 4-3, 0-3) </t>
  </si>
  <si>
    <t>(9-6, 3-4, 3-1)</t>
  </si>
  <si>
    <t xml:space="preserve">(3-4, 1-9) </t>
  </si>
  <si>
    <t xml:space="preserve">(7-2, 1-3, 0-0, 1-2) </t>
  </si>
  <si>
    <t>(8-5, 0-8, 0-0, 2-3)</t>
  </si>
  <si>
    <t>(1-3, 6-2, 2-0)</t>
  </si>
  <si>
    <t xml:space="preserve">(1-1, 0-3) </t>
  </si>
  <si>
    <t xml:space="preserve">(1-7, 5-12)  </t>
  </si>
  <si>
    <t>(9-3, 0-0)</t>
  </si>
  <si>
    <t>(1-4, 3-5)</t>
  </si>
  <si>
    <t>(2-0, 8-1)</t>
  </si>
  <si>
    <t>(10-0, 7-5)</t>
  </si>
  <si>
    <t>(2-6, 4-1, 1-1, 3-4)</t>
  </si>
  <si>
    <t>(1-0, 3-3)</t>
  </si>
  <si>
    <t>(6-2, 2-0)</t>
  </si>
  <si>
    <t>(1-8, 2-4)</t>
  </si>
  <si>
    <t>(3-8, 1-2)</t>
  </si>
  <si>
    <t>(5-6, 3-0, 3-0)</t>
  </si>
  <si>
    <t>(1-5, 4-10)</t>
  </si>
  <si>
    <t>(1-4, 5-9)</t>
  </si>
  <si>
    <t>(6-2, 2-1)</t>
  </si>
  <si>
    <t>(2-7, 2-6)</t>
  </si>
  <si>
    <t>(3-0, 2-1)</t>
  </si>
  <si>
    <t>(5-0, 3-0)</t>
  </si>
  <si>
    <t>(8-16, 2-3)</t>
  </si>
  <si>
    <t>(10-2, 6-1)</t>
  </si>
  <si>
    <t>(4-6, 5-9)</t>
  </si>
  <si>
    <t>(1-9, 0-11)</t>
  </si>
  <si>
    <t>(6-7, 8-7, 4-0)</t>
  </si>
  <si>
    <t>(10-1, 4-3)</t>
  </si>
  <si>
    <t>(7-1, 3-2)</t>
  </si>
  <si>
    <t>(2-3, 3-2, 4-0)</t>
  </si>
  <si>
    <t>(4-2, 6-1)</t>
  </si>
  <si>
    <t>(3-2, 1-7, 0-1)</t>
  </si>
  <si>
    <t>(2-3, 1-1)</t>
  </si>
  <si>
    <t>(6-3, 12-0)</t>
  </si>
  <si>
    <t>(0-11, 4-11)</t>
  </si>
  <si>
    <t>(0-12, 0-7)</t>
  </si>
  <si>
    <t>(3-5, 1-0, 0-0, 1-2)</t>
  </si>
  <si>
    <t>(7-5, 2-8, 0-2)</t>
  </si>
  <si>
    <t>(5-4, 10-1)</t>
  </si>
  <si>
    <t>(3-2, 2-3, 0-0, 2-1)</t>
  </si>
  <si>
    <t>(0-2, 1-10)</t>
  </si>
  <si>
    <t>(4-3, 4-1)</t>
  </si>
  <si>
    <t>(4-2, 17-0)</t>
  </si>
  <si>
    <t>(2-0, 1-13, 0-1)</t>
  </si>
  <si>
    <t>(9-4, 10-2)</t>
  </si>
  <si>
    <t>(3-2, 6-8, 2-3)</t>
  </si>
  <si>
    <t>(2-10, 6-6)</t>
  </si>
  <si>
    <t>(6-4, 11-0)</t>
  </si>
  <si>
    <t>(5-6, 6-1, 0-0, 0-3)</t>
  </si>
  <si>
    <t>(0-4,5-5)</t>
  </si>
  <si>
    <t>(2-0,5-1)</t>
  </si>
  <si>
    <t>(5-2,3-1)</t>
  </si>
  <si>
    <t>(14-7,11-2)</t>
  </si>
  <si>
    <t>(4-3,1-2,0-1)</t>
  </si>
  <si>
    <t xml:space="preserve">(15-0, 8-3) </t>
  </si>
  <si>
    <t xml:space="preserve">(0-1, 7-7) </t>
  </si>
  <si>
    <t>(1-2, 4-1, 1-0)</t>
  </si>
  <si>
    <t xml:space="preserve">(2-3, 5-2, 1-2) </t>
  </si>
  <si>
    <t xml:space="preserve">(11-1, 3-0) </t>
  </si>
  <si>
    <t xml:space="preserve">(2-7, 1-7)   </t>
  </si>
  <si>
    <t xml:space="preserve">(1-2, 12-1, 1-0)  </t>
  </si>
  <si>
    <t>SUPERPESIS  2004</t>
  </si>
  <si>
    <t>(1-0, 10-0)</t>
  </si>
  <si>
    <t xml:space="preserve">(7-2, 0-0) </t>
  </si>
  <si>
    <t>(8-3, 16-0)</t>
  </si>
  <si>
    <t>(4-1, 2-3, 0-1)</t>
  </si>
  <si>
    <t>(7-0, 10-4)</t>
  </si>
  <si>
    <t xml:space="preserve">(9-0, 3-7, 0-1) </t>
  </si>
  <si>
    <t>(2-1, 4-6, 0-2)</t>
  </si>
  <si>
    <t>(0-4, 1-3)</t>
  </si>
  <si>
    <t>(3-9, 1-3)</t>
  </si>
  <si>
    <t xml:space="preserve">(0-4, 2-4) </t>
  </si>
  <si>
    <t>(17-5, 11-0)</t>
  </si>
  <si>
    <t>(7-0, 11-2)</t>
  </si>
  <si>
    <t xml:space="preserve">(6-4, 6-2)  </t>
  </si>
  <si>
    <t xml:space="preserve">(3-5, 0-4)  </t>
  </si>
  <si>
    <t xml:space="preserve">(5-4, 4-1) </t>
  </si>
  <si>
    <t>(1-1, 5-1)</t>
  </si>
  <si>
    <t>(2-3, 4-3, 0-5)</t>
  </si>
  <si>
    <t>(4-1, 11-0)</t>
  </si>
  <si>
    <t xml:space="preserve">(5-0, 6-0) </t>
  </si>
  <si>
    <t>(0-7, 1-14)</t>
  </si>
  <si>
    <t>(3-1, 6-0)</t>
  </si>
  <si>
    <t>(2-4, 3-5)</t>
  </si>
  <si>
    <t>(3-2, 7-3)</t>
  </si>
  <si>
    <t>(5-4, 4-1)</t>
  </si>
  <si>
    <t>(2-4, 2-1, 0-0, 2-3)</t>
  </si>
  <si>
    <t xml:space="preserve">(7-4, 4-0) </t>
  </si>
  <si>
    <t>(4-2, 6-3)</t>
  </si>
  <si>
    <t>(2-0, 5-7, 0-0, 1-2)</t>
  </si>
  <si>
    <t>(12-3, 10-2)</t>
  </si>
  <si>
    <t>(2-3, 5-4, 2-3)</t>
  </si>
  <si>
    <t>(9-9, 5-1)</t>
  </si>
  <si>
    <t>(1-2, 6-6)</t>
  </si>
  <si>
    <t>(7-2, 1-2, 1-0)</t>
  </si>
  <si>
    <t xml:space="preserve"> (20-0, 16-2)</t>
  </si>
  <si>
    <t xml:space="preserve"> (2-6, 7-4, 1-0)</t>
  </si>
  <si>
    <t>(4-0, 9-1)</t>
  </si>
  <si>
    <t xml:space="preserve">(1-3, 1-9) </t>
  </si>
  <si>
    <t xml:space="preserve">(2-9, 2-14)  </t>
  </si>
  <si>
    <t xml:space="preserve">(2-0, 12-7)    </t>
  </si>
  <si>
    <t xml:space="preserve">(4-3, 6-1)     </t>
  </si>
  <si>
    <t xml:space="preserve">(1-5, 8-3, 1-1, 2-1) </t>
  </si>
  <si>
    <t>(2-0, 3-3)</t>
  </si>
  <si>
    <t xml:space="preserve">(2-0, 1-2, 1-0) </t>
  </si>
  <si>
    <t xml:space="preserve">(3-9, 3-4)  </t>
  </si>
  <si>
    <t xml:space="preserve">(4-3, 7-4)       </t>
  </si>
  <si>
    <t>(4-0, 2-6, 0-1)</t>
  </si>
  <si>
    <t>(1-7, 3-1, 1-1, 1-2)</t>
  </si>
  <si>
    <t>(1-3, 1-4)</t>
  </si>
  <si>
    <t>(5-0, 2-0)</t>
  </si>
  <si>
    <t>(3-3, 0-5)</t>
  </si>
  <si>
    <t>HL 06</t>
  </si>
  <si>
    <t>HL 05</t>
  </si>
  <si>
    <t>NAISET  1931-1993</t>
  </si>
  <si>
    <t>OTTELUT</t>
  </si>
  <si>
    <t>SIJOITUKSET  1931</t>
  </si>
  <si>
    <t>OTTELUT  1931  CUP</t>
  </si>
  <si>
    <t>KARSINTA SARJAPAIKASTA</t>
  </si>
  <si>
    <t xml:space="preserve">(3-2, 11-3)   </t>
  </si>
  <si>
    <t xml:space="preserve">(4-0, 6-6)   </t>
  </si>
  <si>
    <t>(4-2, 2-5, 2-0)</t>
  </si>
  <si>
    <t xml:space="preserve">(5-0, 0-8, 1-2) </t>
  </si>
  <si>
    <t xml:space="preserve">(1-0, 1-0)  </t>
  </si>
  <si>
    <t xml:space="preserve">(1-3, 3-4)     </t>
  </si>
  <si>
    <t xml:space="preserve">(6-5, 5-1)   </t>
  </si>
  <si>
    <t xml:space="preserve">(2-2, 12-2)  </t>
  </si>
  <si>
    <t xml:space="preserve">(2-2, 2-7) </t>
  </si>
  <si>
    <t xml:space="preserve">(3-0, 5-4)   </t>
  </si>
  <si>
    <t xml:space="preserve">(7-0, 5-1)   </t>
  </si>
  <si>
    <t>(2-1, 4-0)</t>
  </si>
  <si>
    <t xml:space="preserve">(3-1, 5-0) </t>
  </si>
  <si>
    <t xml:space="preserve">(6-2, 5-4) </t>
  </si>
  <si>
    <t xml:space="preserve">(1-3, 1-1) </t>
  </si>
  <si>
    <t xml:space="preserve">(6-1, 1-2, 0-0, 0-1) </t>
  </si>
  <si>
    <t xml:space="preserve">(2-4, 2-2) </t>
  </si>
  <si>
    <t xml:space="preserve">(1-2, 3-2, 0-0, 1-2) </t>
  </si>
  <si>
    <t>(6-4, 1-3, 0-3)</t>
  </si>
  <si>
    <t>(6-6, 9-4)</t>
  </si>
  <si>
    <t xml:space="preserve">(5-2, 9-2) </t>
  </si>
  <si>
    <t xml:space="preserve">(2-7, 3-3) </t>
  </si>
  <si>
    <t xml:space="preserve">(7-2, 2-5, 0-0, 1-4)  </t>
  </si>
  <si>
    <t xml:space="preserve">(7-2, 4-1)  </t>
  </si>
  <si>
    <t xml:space="preserve">(0-3, 0-3)  </t>
  </si>
  <si>
    <t xml:space="preserve">(14-2, 14-4)  </t>
  </si>
  <si>
    <t xml:space="preserve">(8-6, 9-6) </t>
  </si>
  <si>
    <t xml:space="preserve">(0-0, 3-2)  </t>
  </si>
  <si>
    <t xml:space="preserve">(2-4, 2-4)  </t>
  </si>
  <si>
    <t xml:space="preserve">(5-0, 3-1)  </t>
  </si>
  <si>
    <t xml:space="preserve">(2-1, 0-3, 0-1)  </t>
  </si>
  <si>
    <t xml:space="preserve">(5-1, 9-6)  </t>
  </si>
  <si>
    <t xml:space="preserve">(4-7, 0-5)  </t>
  </si>
  <si>
    <t xml:space="preserve">(0-1, 5-1, 4-0)  </t>
  </si>
  <si>
    <t xml:space="preserve">(1-4, 3-5)  </t>
  </si>
  <si>
    <t>(0-8, 4-4)</t>
  </si>
  <si>
    <t>(5-3, 4-4)</t>
  </si>
  <si>
    <t>(2-1, 1-2, 0-1)</t>
  </si>
  <si>
    <t>(12-2, 3-4, 0-5)</t>
  </si>
  <si>
    <t>(2-2, 2-8)</t>
  </si>
  <si>
    <t>(1-10, 0-3)</t>
  </si>
  <si>
    <t>(5-2, 3-1)</t>
  </si>
  <si>
    <t>(5-0, 0-3, 1-1, 3-1)</t>
  </si>
  <si>
    <t>(4-5, 9-2, 2-1)</t>
  </si>
  <si>
    <t>(15-1, 10-0)</t>
  </si>
  <si>
    <t>(2-9, 3-5)</t>
  </si>
  <si>
    <t>(5-3, 0-3, 1-0)</t>
  </si>
  <si>
    <t>(7-3, 1-3, 0-0, 2-3)</t>
  </si>
  <si>
    <t>(1-3, 3-8)</t>
  </si>
  <si>
    <t>(7-3, 5-0)</t>
  </si>
  <si>
    <t>(0-3, 4-0, 1-0)</t>
  </si>
  <si>
    <t>(5-4, 5-2)</t>
  </si>
  <si>
    <t>(6-4, 4-1)</t>
  </si>
  <si>
    <t>(5-0, 5-3)</t>
  </si>
  <si>
    <t>(3-2, 1-4, 2-0)</t>
  </si>
  <si>
    <t>6-1, 5-3)</t>
  </si>
  <si>
    <t>Oulun Lippo ja Siilinjärven Ponnistus putosivat SM-sarjasta</t>
  </si>
  <si>
    <t>Lännen Pallo ja Keravan Pallokerho putosivat SM-sarjasta</t>
  </si>
  <si>
    <t>Riihimäen Pallonlyöjät ja Ulvilan Pesä-Veikot putosivat SM-sarjasta</t>
  </si>
  <si>
    <t>Nurmon Jymy ja Imatran Pallo-Veikot putosivat SM-sarjasta</t>
  </si>
  <si>
    <t>Kauhajoen Karhu ja Oulun Lippo putosivat SM-sarjasta</t>
  </si>
  <si>
    <t>(1-4, 1-5)</t>
  </si>
  <si>
    <t>Seinäjoen Maila-Jussit ja Viinijärven Urheilijat putosivat SM-sarjasta</t>
  </si>
  <si>
    <t>Kirittäret, Jyväskylä välieriin voitoin  3-0</t>
  </si>
  <si>
    <t>Kirittäret, Jyväskylä loppuotteluun voitoin  3-0</t>
  </si>
  <si>
    <t>Kirittäret, Jyväskylä mestari voitoin  3-0</t>
  </si>
  <si>
    <t>(6-2, 12-3)</t>
  </si>
  <si>
    <t>(4-11, 5-6)</t>
  </si>
  <si>
    <t>(5-3, 1-3, 1-0)</t>
  </si>
  <si>
    <t>(5-6, 5-6)</t>
  </si>
  <si>
    <t>(2-8, 2-9)</t>
  </si>
  <si>
    <t>Riitta Hämäläinen</t>
  </si>
  <si>
    <t>Ritva-Liisa Vainio</t>
  </si>
  <si>
    <t>Eija Lohman</t>
  </si>
  <si>
    <t>Sinikka Sundberg</t>
  </si>
  <si>
    <t>Riitta Kyntölä</t>
  </si>
  <si>
    <t>Anja Ilonen</t>
  </si>
  <si>
    <t>Anja Niemi</t>
  </si>
  <si>
    <t>Tuula Salonen</t>
  </si>
  <si>
    <t>Leena Laitinen</t>
  </si>
  <si>
    <t>Terttu Kämäräinen</t>
  </si>
  <si>
    <t>Sirkka Kämäräinen</t>
  </si>
  <si>
    <t>Marjatta Lepistö</t>
  </si>
  <si>
    <t>Maija Saarelainen</t>
  </si>
  <si>
    <t>Jyväskylän Kiri loppuotteluun juoksuin  27 - 11</t>
  </si>
  <si>
    <t>Ikaalisten Tarmo pronssille juoksuin  12 - 11</t>
  </si>
  <si>
    <t xml:space="preserve">(1-3, 1-2) </t>
  </si>
  <si>
    <t xml:space="preserve">(7-7, 5-4) </t>
  </si>
  <si>
    <t xml:space="preserve">(1-2, 1-8)  </t>
  </si>
  <si>
    <t xml:space="preserve">(4-3, 7-7)    </t>
  </si>
  <si>
    <t xml:space="preserve">(7-1, 16-1) </t>
  </si>
  <si>
    <t xml:space="preserve">(7-4, 7-5) </t>
  </si>
  <si>
    <t xml:space="preserve">(13-2, 12-1)  </t>
  </si>
  <si>
    <t xml:space="preserve">(1-5, 4-6)   </t>
  </si>
  <si>
    <t xml:space="preserve">(10-1, 20-2)  </t>
  </si>
  <si>
    <t xml:space="preserve">(6-2, 9-4) </t>
  </si>
  <si>
    <t xml:space="preserve">(1-1, 3-0) </t>
  </si>
  <si>
    <t xml:space="preserve">(1-16, 0-4) </t>
  </si>
  <si>
    <t xml:space="preserve">(9-6, 6-3) </t>
  </si>
  <si>
    <t>(1-4, 2-3)</t>
  </si>
  <si>
    <t xml:space="preserve">(1-5, 2-0, 4-1) </t>
  </si>
  <si>
    <t xml:space="preserve">(5-2, 2-4, 0-0, 3-2) </t>
  </si>
  <si>
    <t xml:space="preserve">(6-7, 15-4, 0-0, 4-2) </t>
  </si>
  <si>
    <t>(4-3, 5-3)</t>
  </si>
  <si>
    <t xml:space="preserve">(1-7, 2-4) </t>
  </si>
  <si>
    <t>(1-1, 1-3)</t>
  </si>
  <si>
    <t>(6-1, 1-1)</t>
  </si>
  <si>
    <t xml:space="preserve">(5-1, 4-2) </t>
  </si>
  <si>
    <t xml:space="preserve">(1-0, 6-1) </t>
  </si>
  <si>
    <t>(5-5, 2-6)</t>
  </si>
  <si>
    <t xml:space="preserve">(5-3, 3-1) </t>
  </si>
  <si>
    <t xml:space="preserve">(1-1, 2-5) </t>
  </si>
  <si>
    <t xml:space="preserve">(2-4, 3-7) </t>
  </si>
  <si>
    <t xml:space="preserve">(1-2, 2-6) </t>
  </si>
  <si>
    <t xml:space="preserve">(2-1, 2-2) </t>
  </si>
  <si>
    <t xml:space="preserve">(10-0, 11-3) </t>
  </si>
  <si>
    <t>Vihdin Pallo putosi Superpesiksestä</t>
  </si>
  <si>
    <t>Hämeenlinnan Paukku ja Pattijoen Urheilijat säilyivät Superpesiksessä</t>
  </si>
  <si>
    <t>JAKSOTULOS</t>
  </si>
  <si>
    <t>Roihuvuoren Roihu Ykköspesikseen</t>
  </si>
  <si>
    <t>Vihdin Pallo mitalisarjaan voitoin  2-0</t>
  </si>
  <si>
    <t>Oulun Lippo mitalisarjaan voitoin  2-0</t>
  </si>
  <si>
    <t>Siilinjärven Pesis mitalisarjaan voitoin  2-0</t>
  </si>
  <si>
    <t>Lapuan Virkiä mitalisarjaan voitoin  2-0</t>
  </si>
  <si>
    <t>Oulun Lippo mestari voitoin  2-0</t>
  </si>
  <si>
    <t>Seinäjoen Maila-Jussit säilyi Superpesiksessä</t>
  </si>
  <si>
    <t>Pesä Ysit, Lappeenranta Ykköspesikseen</t>
  </si>
  <si>
    <t>PUDOTUSPELIT  1995</t>
  </si>
  <si>
    <t>Oulun Lippo välieriin voitoin  3-1</t>
  </si>
  <si>
    <t>Siilinjärven Pesis välieriin voitoin  3-0</t>
  </si>
  <si>
    <t>Vihdin Pallo välieriin voitoin  3-0</t>
  </si>
  <si>
    <t>Jyväskylän Kiri välieriin voitoin  3-1</t>
  </si>
  <si>
    <t>Oulun Lippo loppuotteluun voitoin  3-0</t>
  </si>
  <si>
    <t>Siilinjärven Pesis loppuotteluun voitoin  3-2</t>
  </si>
  <si>
    <t>Jyväskylän Kirille pronssia voitoin  2-0</t>
  </si>
  <si>
    <t>Oulun Lippo mestari voitoin  3-0</t>
  </si>
  <si>
    <t>Turku-Pesis säilyi Superpesiksessä voitoin  3-0</t>
  </si>
  <si>
    <t>Ikaalisten Tarmo Ykköspesikseen</t>
  </si>
  <si>
    <t>Hyvinkään Tahko Ykköspesikseen</t>
  </si>
  <si>
    <t>Fera, Rauma Ykköspesikseen</t>
  </si>
  <si>
    <t>9 - 12  sijoittuneet Superpesiskarsintaan</t>
  </si>
  <si>
    <t>9 - 11  sijoittuneet Superpesiskarsintaan</t>
  </si>
  <si>
    <t>Lapuan Virkiä pronssilla voitoin  2-0</t>
  </si>
  <si>
    <t>Pesäkarhut, Pori loppuotteluun voitoin  3-1</t>
  </si>
  <si>
    <t>(0-3, 2-2)</t>
  </si>
  <si>
    <t>(5-6, 5-7)</t>
  </si>
  <si>
    <t>(4-4, 0-2)</t>
  </si>
  <si>
    <t>PRONSSIOTTELUT 1998</t>
  </si>
  <si>
    <t>(5-0, 2-4, 0-1)</t>
  </si>
  <si>
    <t>(2-1, 5-4)</t>
  </si>
  <si>
    <t>LOPPUOTTELUT 1998</t>
  </si>
  <si>
    <t>(10-3, 7-0)</t>
  </si>
  <si>
    <t>(1-0, 6-5)</t>
  </si>
  <si>
    <t>(4-4, 6-2)</t>
  </si>
  <si>
    <t>(2-1, 2-4, 0-0, 2-0)</t>
  </si>
  <si>
    <t>SUPERPESISKARSINTA 1998</t>
  </si>
  <si>
    <t>Pattijoen Urheilijat</t>
  </si>
  <si>
    <t>(3-2, 2-3, 1-0)</t>
  </si>
  <si>
    <t>(2-3, 9-7, 2-0)</t>
  </si>
  <si>
    <t>(9-5, 3-1)</t>
  </si>
  <si>
    <t>(2-1, 6-2)</t>
  </si>
  <si>
    <t>(8-1, 6-4)</t>
  </si>
  <si>
    <t>(0-3, 2-5)</t>
  </si>
  <si>
    <t>(0-6, 8-3, 2-2, 2-3)</t>
  </si>
  <si>
    <t>(5-6, 5-3, 1-0)</t>
  </si>
  <si>
    <t xml:space="preserve">(1-5, 3-3)    </t>
  </si>
  <si>
    <t xml:space="preserve">(4-0, 7-4) </t>
  </si>
  <si>
    <t>(18-2, 19-0)</t>
  </si>
  <si>
    <t>(3-0, 6-1)</t>
  </si>
  <si>
    <t>(15-3, 14-0)</t>
  </si>
  <si>
    <t>(4-4, 4-2)</t>
  </si>
  <si>
    <t xml:space="preserve">(4-2, 7-3)    </t>
  </si>
  <si>
    <t>(1-1, 2-3)</t>
  </si>
  <si>
    <t xml:space="preserve">(2-3, 1-3) </t>
  </si>
  <si>
    <t>(10 -0, 5-0)</t>
  </si>
  <si>
    <t>(1-5, 5-3, 0-6)</t>
  </si>
  <si>
    <t xml:space="preserve">(3-4, 2-3) </t>
  </si>
  <si>
    <t xml:space="preserve">(0-5, 1-1)  </t>
  </si>
  <si>
    <t xml:space="preserve">(11-2, 17-5) </t>
  </si>
  <si>
    <t xml:space="preserve">(5-1, 2-1) </t>
  </si>
  <si>
    <t xml:space="preserve">(8-11, 1-11) </t>
  </si>
  <si>
    <t>(3-3, 7-1)</t>
  </si>
  <si>
    <t>(4-5, 0-3)</t>
  </si>
  <si>
    <t xml:space="preserve">(3-12, 12-1, 0-0, 2-1) </t>
  </si>
  <si>
    <t>(4-2, 5-1)</t>
  </si>
  <si>
    <t>(6-2, 5-5)</t>
  </si>
  <si>
    <t>(10-7, 8-1)</t>
  </si>
  <si>
    <t>(3-1, 1-3, 1-0)</t>
  </si>
  <si>
    <t>(5-5, 4-5)</t>
  </si>
  <si>
    <t>(6-1, 12-0)</t>
  </si>
  <si>
    <t>(0-2, 2-6)</t>
  </si>
  <si>
    <t>(3-1, 2-4, 1-0)</t>
  </si>
  <si>
    <t>(8-0, 4-1)</t>
  </si>
  <si>
    <t>(4-2, 0-2, 1-1, 1-2)</t>
  </si>
  <si>
    <t xml:space="preserve">(8-1, 3-0) </t>
  </si>
  <si>
    <t xml:space="preserve">(3-2, 4-11, 0-1) </t>
  </si>
  <si>
    <t xml:space="preserve">(2-1, 2-1) </t>
  </si>
  <si>
    <t xml:space="preserve">(2-2, 1-0) </t>
  </si>
  <si>
    <t xml:space="preserve">(13-3, 7-1) </t>
  </si>
  <si>
    <t xml:space="preserve">(1-2, 0-2) </t>
  </si>
  <si>
    <t>(5-10, 1-9)</t>
  </si>
  <si>
    <t xml:space="preserve">(0-2, 2-5) </t>
  </si>
  <si>
    <t xml:space="preserve">(0-6, 0-0)  </t>
  </si>
  <si>
    <t xml:space="preserve">(9-2, 11-0) </t>
  </si>
  <si>
    <t xml:space="preserve">(3-4, 3-5) </t>
  </si>
  <si>
    <t xml:space="preserve">(4-0, 4-3)   </t>
  </si>
  <si>
    <t xml:space="preserve">(14-2, 6-5) </t>
  </si>
  <si>
    <t xml:space="preserve">(6-8, 2-3) </t>
  </si>
  <si>
    <t>(3-0, 7-2)</t>
  </si>
  <si>
    <t xml:space="preserve">(0-1, 3-6) </t>
  </si>
  <si>
    <t xml:space="preserve">(3-0, 7-2)  </t>
  </si>
  <si>
    <t>(4-3, 0-3, 0-0, 2-1)</t>
  </si>
  <si>
    <t>(1-4, 7-5, 0-0, 2-3)</t>
  </si>
  <si>
    <t>(6-0, 4-2)</t>
  </si>
  <si>
    <t>(0-6, 0-5)</t>
  </si>
  <si>
    <t xml:space="preserve">(0-4, 3-3)   </t>
  </si>
  <si>
    <t>(0-1, 1-14)</t>
  </si>
  <si>
    <t xml:space="preserve">(8-2, 9-3) </t>
  </si>
  <si>
    <t xml:space="preserve">(9-2, 5-1)   </t>
  </si>
  <si>
    <t>(10-0, 10-1)</t>
  </si>
  <si>
    <t>(3-3, 12-8)</t>
  </si>
  <si>
    <t>(1-4, 0-1)</t>
  </si>
  <si>
    <t>(1-3, 2-6)</t>
  </si>
  <si>
    <t xml:space="preserve">(7-8, 2-0, 0-1)  </t>
  </si>
  <si>
    <t xml:space="preserve">(6-1, 5-1) </t>
  </si>
  <si>
    <t>(12-0, 7-7)</t>
  </si>
  <si>
    <t xml:space="preserve">(3-2, 2-5, 0-1)  </t>
  </si>
  <si>
    <t>(0-4, 1-4)</t>
  </si>
  <si>
    <t>(7-2, 6-1)</t>
  </si>
  <si>
    <t>(1-2, 0-7)</t>
  </si>
  <si>
    <t>(0-7, 0-6)</t>
  </si>
  <si>
    <t>(3-7, 1-3)</t>
  </si>
  <si>
    <t>(2-3, 3-1, 1-0)</t>
  </si>
  <si>
    <t>(15-3, 5-1)</t>
  </si>
  <si>
    <t>(2-4, 1-8)</t>
  </si>
  <si>
    <t xml:space="preserve">(9-3, 4-0)   </t>
  </si>
  <si>
    <t>(4-5, 3-6)</t>
  </si>
  <si>
    <t>(3-2, 5-4)</t>
  </si>
  <si>
    <t>(4-0, 3-1)</t>
  </si>
  <si>
    <t>(0-1, 6-8)</t>
  </si>
  <si>
    <t>(3-1, 4-0)</t>
  </si>
  <si>
    <t>KARSINTA 1995</t>
  </si>
  <si>
    <t>(3-1, 2-3, 0-1)</t>
  </si>
  <si>
    <t>(2-0, 3-0)</t>
  </si>
  <si>
    <t>Manse PP</t>
  </si>
  <si>
    <t>(3-4, 5-4, 2-1)</t>
  </si>
  <si>
    <t>(3-0, 8-11, 0-1)</t>
  </si>
  <si>
    <t>(2-5, 4-7)</t>
  </si>
  <si>
    <t>(8-5, 5-4)</t>
  </si>
  <si>
    <t>(7-7, 10-8)</t>
  </si>
  <si>
    <t>Turku-Pesis säilyi Superpesiksessä</t>
  </si>
  <si>
    <t>(7-4, 11-23, 0-4)</t>
  </si>
  <si>
    <t>(4-2, 4-1)</t>
  </si>
  <si>
    <t>(4-4, 0-10)</t>
  </si>
  <si>
    <t>(6-2, 23-3)</t>
  </si>
  <si>
    <t>(12-2, 19-0)</t>
  </si>
  <si>
    <t>(1-6, 8-7, 2-0)</t>
  </si>
  <si>
    <t>(3-6, 9-6, 3-2)</t>
  </si>
  <si>
    <t>(2-2, 2-3)</t>
  </si>
  <si>
    <t>(3-2, 27-1)</t>
  </si>
  <si>
    <t>(9-8, 4-9, 0-3)</t>
  </si>
  <si>
    <t>(4-2, 11-0)</t>
  </si>
  <si>
    <t>(5-1, 5-1)</t>
  </si>
  <si>
    <t>(7-8, 10-0, 1-0)</t>
  </si>
  <si>
    <t>(10-2, 7-12, 4-1)</t>
  </si>
  <si>
    <t>(1-9, 2-0, 0-4)</t>
  </si>
  <si>
    <t>(2-6, 0-15)</t>
  </si>
  <si>
    <t>(6-8, 1-4)</t>
  </si>
  <si>
    <t>(1-15, 1-5)</t>
  </si>
  <si>
    <t>(1-2, 2-6)</t>
  </si>
  <si>
    <t>(4-9, 3-2, 1-0)</t>
  </si>
  <si>
    <t>(1-8, 0-9)</t>
  </si>
  <si>
    <t>(2-1, 9-11, 4-7)</t>
  </si>
  <si>
    <t>(0-4, 9-14)</t>
  </si>
  <si>
    <t>(2-3, 0-5)</t>
  </si>
  <si>
    <t>(3-3, 2-3)</t>
  </si>
  <si>
    <t>(1-1, 4-3)</t>
  </si>
  <si>
    <t>(1-6, 0-5)</t>
  </si>
  <si>
    <t>(7-0, 7-0)</t>
  </si>
  <si>
    <t>(5-5, 7-0)</t>
  </si>
  <si>
    <t>(8-1, 9-0)</t>
  </si>
  <si>
    <t>(7-1, 2-2)</t>
  </si>
  <si>
    <t>(2-7, 10-0, 0-1)</t>
  </si>
  <si>
    <t>(5-0, 7-0)</t>
  </si>
  <si>
    <t>Turun Mailatytöt</t>
  </si>
  <si>
    <t>Kannuksen Pilke -36</t>
  </si>
  <si>
    <t>Forssan Salama</t>
  </si>
  <si>
    <t>(14-1, 13-1)</t>
  </si>
  <si>
    <t>(4-0, 4-5, 0-1)</t>
  </si>
  <si>
    <t>(1-5, 1-9)</t>
  </si>
  <si>
    <t>(10-7, 6-2)</t>
  </si>
  <si>
    <t>(1-2, 2-1, 4-0)</t>
  </si>
  <si>
    <t>(6-5, 0-14, 0-1)</t>
  </si>
  <si>
    <t>(4-2, 8-3)</t>
  </si>
  <si>
    <t>(3-8, 0-3)</t>
  </si>
  <si>
    <t>(1-1, 4-2)</t>
  </si>
  <si>
    <t>(3-4, 6-2, 0-1)</t>
  </si>
  <si>
    <t>(4-5, 3-5)</t>
  </si>
  <si>
    <t>(10-2, 5-0)</t>
  </si>
  <si>
    <t>(1-5, 1-0, 1-0)</t>
  </si>
  <si>
    <t>(7-8, 2-3)</t>
  </si>
  <si>
    <t>(5-1, 1-1)</t>
  </si>
  <si>
    <t>(7-0, 14-0)</t>
  </si>
  <si>
    <t>(2-1, 0-8, 4-3)</t>
  </si>
  <si>
    <t>(2-5, 3-4)</t>
  </si>
  <si>
    <t>(0-4, 5-7)</t>
  </si>
  <si>
    <t>(6-4, 11-5)</t>
  </si>
  <si>
    <t>(2-9, 4-4)</t>
  </si>
  <si>
    <t>SUPERPESIS  1996</t>
  </si>
  <si>
    <t>(6-14, 14-5, 2-1)</t>
  </si>
  <si>
    <t>(8-5, 8-11, 0-2)</t>
  </si>
  <si>
    <t>(4-2, 3-0)</t>
  </si>
  <si>
    <t>(2-1, 8-0)</t>
  </si>
  <si>
    <t>(4-1, 1-0)</t>
  </si>
  <si>
    <t>(1-2, 2-2)</t>
  </si>
  <si>
    <t>(2-2, 0-4)</t>
  </si>
  <si>
    <t>(0-11, 6-3, 0-0, 1-3)</t>
  </si>
  <si>
    <t>(2-1, 5-1)</t>
  </si>
  <si>
    <t>(3-3, 2-2, 0-1)</t>
  </si>
  <si>
    <t>(7-2, 4-2)</t>
  </si>
  <si>
    <t>(3-2, 2-2)</t>
  </si>
  <si>
    <t>(2-2, 2-11)</t>
  </si>
  <si>
    <t>(10-2, 9-4)</t>
  </si>
  <si>
    <t>(3-1, 2-9, 0-1)</t>
  </si>
  <si>
    <t>(2-5, 2-3)</t>
  </si>
  <si>
    <t>(4-0, 4-1)</t>
  </si>
  <si>
    <t>SUPERPESIS  2003</t>
  </si>
  <si>
    <t>(4-5, 2-5)</t>
  </si>
  <si>
    <t xml:space="preserve">(0-1, 2-3)   </t>
  </si>
  <si>
    <t>(2-4, 3-2, 1-1, 1-2)</t>
  </si>
  <si>
    <t xml:space="preserve">(6-0, 7-7) </t>
  </si>
  <si>
    <t xml:space="preserve">(1-0, 10-2) </t>
  </si>
  <si>
    <t>SUPERPESIS  2001</t>
  </si>
  <si>
    <t>(7-3, 6-5)</t>
  </si>
  <si>
    <t xml:space="preserve">(3-3, 1-5)   </t>
  </si>
  <si>
    <t xml:space="preserve">(3-1, 5-6, 1-0) </t>
  </si>
  <si>
    <t>(2-2, 3-2)</t>
  </si>
  <si>
    <t xml:space="preserve">(0-0, 0-15)  </t>
  </si>
  <si>
    <t xml:space="preserve">(11-4, 19-1)  </t>
  </si>
  <si>
    <t xml:space="preserve">(8-0, 5-3) </t>
  </si>
  <si>
    <t xml:space="preserve">(3-5, 11-0, 1-0) </t>
  </si>
  <si>
    <t xml:space="preserve">(6-3, 10-5)  </t>
  </si>
  <si>
    <t xml:space="preserve">(3-5, 1-11) </t>
  </si>
  <si>
    <t xml:space="preserve">(4-1, 16-2) </t>
  </si>
  <si>
    <t xml:space="preserve">(1-1, 3-0)  </t>
  </si>
  <si>
    <t xml:space="preserve">(7-3, 2-1)  </t>
  </si>
  <si>
    <t xml:space="preserve">(2-3, 5-3, 0-0, 6-7) </t>
  </si>
  <si>
    <t xml:space="preserve">(3-3, 1-7)  </t>
  </si>
  <si>
    <t xml:space="preserve">(2-0, 8-4)  </t>
  </si>
  <si>
    <t xml:space="preserve">(5-2, 7-1)  </t>
  </si>
  <si>
    <t xml:space="preserve">(8-2, 7-4) </t>
  </si>
  <si>
    <t xml:space="preserve">(5-7, 7-8)  </t>
  </si>
  <si>
    <t xml:space="preserve">(4-0, 10-1) </t>
  </si>
  <si>
    <t xml:space="preserve">(2-3, 3-3)  </t>
  </si>
  <si>
    <t xml:space="preserve">(4-4, 0-5)  </t>
  </si>
  <si>
    <t xml:space="preserve">(6-1, 3-1) </t>
  </si>
  <si>
    <t>Seija Knuutila</t>
  </si>
  <si>
    <t xml:space="preserve">(7-3, 11-4) </t>
  </si>
  <si>
    <t xml:space="preserve">(1-1, 4-3) </t>
  </si>
  <si>
    <t xml:space="preserve">(6-6, 10-3) </t>
  </si>
  <si>
    <t xml:space="preserve">(4-8, 9-1, 3-3, 4-3) </t>
  </si>
  <si>
    <t>SUPERPESIS  2000</t>
  </si>
  <si>
    <t>(2-3, 2-7)</t>
  </si>
  <si>
    <t>(6-5, 1-3, 3-1)</t>
  </si>
  <si>
    <t>PUDOTUSPELIT  1996</t>
  </si>
  <si>
    <t>Jyväskylän Kiri välieriin voitoin  3-0</t>
  </si>
  <si>
    <t>Viinijärven Urheilijat välieriin voitoin  3-1</t>
  </si>
  <si>
    <t>Siilinjärven Pesis välieriin voitoin  3-2</t>
  </si>
  <si>
    <t>Jyväskylän Kiri loppuotteluun voitoin  3-2</t>
  </si>
  <si>
    <t>(9-1, 15-4)</t>
  </si>
  <si>
    <t>(2-0, 4-2)</t>
  </si>
  <si>
    <t>(0-5, 2-2)</t>
  </si>
  <si>
    <t>(17-2, 10-3)</t>
  </si>
  <si>
    <t xml:space="preserve">(6-2, 5-2) </t>
  </si>
  <si>
    <t xml:space="preserve">(0-4, 1-16) </t>
  </si>
  <si>
    <t>(0-6, 4-1, 1-1, 1-0)</t>
  </si>
  <si>
    <t xml:space="preserve">(2-3, 1-0, 0-0, 0-1)  </t>
  </si>
  <si>
    <t xml:space="preserve">(6-0, 6-1)    </t>
  </si>
  <si>
    <t xml:space="preserve">(2-0, 0-1, 0-1)    </t>
  </si>
  <si>
    <t xml:space="preserve">(0-5, 3-4)    </t>
  </si>
  <si>
    <t xml:space="preserve">(2-3, 2-2)    </t>
  </si>
  <si>
    <t>(5-4, 3-7, 0-3)</t>
  </si>
  <si>
    <t xml:space="preserve">(3-2, 8-3)   </t>
  </si>
  <si>
    <t xml:space="preserve">(8-1, 5-1)    </t>
  </si>
  <si>
    <t xml:space="preserve">(2-15, 1-10)   </t>
  </si>
  <si>
    <t xml:space="preserve">  JUOKSUT</t>
  </si>
  <si>
    <t xml:space="preserve">(1-2, 0-4)   </t>
  </si>
  <si>
    <t xml:space="preserve">(19-1, 7-4)   </t>
  </si>
  <si>
    <t xml:space="preserve">(9-7, 6-8, 0-1)   </t>
  </si>
  <si>
    <t xml:space="preserve">(9-1, 6-1)  </t>
  </si>
  <si>
    <t>(6-4, 2-7, 0-2)</t>
  </si>
  <si>
    <t>(1-3, 4-1, 0-0, 2-3)</t>
  </si>
  <si>
    <t>(0-0, 0-7)</t>
  </si>
  <si>
    <t>Viinijärven Urheilijat pronssille voitoin  2-1</t>
  </si>
  <si>
    <t>Jyväskylän Kiri mestari voitoin  3-2</t>
  </si>
  <si>
    <t>PUDOTUSPELIT  1997</t>
  </si>
  <si>
    <t>Oulun Lippo välieriin voitoin  3-2</t>
  </si>
  <si>
    <t>Pesäkarhut, Pori välieriin voitoin  3-1</t>
  </si>
  <si>
    <t>Lapuan Virkiä välieriin voitoin  3-1</t>
  </si>
  <si>
    <t>Jyväskylän Kiri loppuotteluun voitoin  3-0</t>
  </si>
  <si>
    <t>Lapuan Virkiä loppuotteluun voitoin  3-2</t>
  </si>
  <si>
    <t>Jyväskylän Kiri mestari voitoin  3-1</t>
  </si>
  <si>
    <t>PUDOTUSPELIT  1998</t>
  </si>
  <si>
    <t>Oulun Lippo välieriin voitoin  3-0</t>
  </si>
  <si>
    <t>Vihdin Pallo loppuotteluun voitoin  3-2</t>
  </si>
  <si>
    <t>Jyväskylän Kiri pronssille voitoin  2-0</t>
  </si>
  <si>
    <t>Vihdin Pallo mestari voitoin  3-2</t>
  </si>
  <si>
    <t>PUDOTUSPELIT  1999</t>
  </si>
  <si>
    <t>Siilinjärven Pesis mestari voitoin  3-1</t>
  </si>
  <si>
    <t xml:space="preserve">(4-1, 5-6, 1-2)  </t>
  </si>
  <si>
    <t>(2-1, 16-3)</t>
  </si>
  <si>
    <t>(1-2, 9-5, 1-0)</t>
  </si>
  <si>
    <t xml:space="preserve">(2-6, 3-4) </t>
  </si>
  <si>
    <t>(6-1, 3-0)</t>
  </si>
  <si>
    <t>(1-2, 4-2, 1-1, 3-2)</t>
  </si>
  <si>
    <t>(1-2, 0-2)</t>
  </si>
  <si>
    <t>(2-7, 3-3)</t>
  </si>
  <si>
    <t>(0-5, 0-7)</t>
  </si>
  <si>
    <t>(6-1, 9-0)</t>
  </si>
  <si>
    <t>(2-9, 4-3, 1-0)</t>
  </si>
  <si>
    <t>(1-2, 1-5)</t>
  </si>
  <si>
    <t>Vihdin Pallo pronssille voitoin  2-0</t>
  </si>
  <si>
    <t>Oulun Lippo loppuotteluun voitoin  3-1</t>
  </si>
  <si>
    <t>Siilinjärven Pesis loppuotteluun voitoin  3-0</t>
  </si>
  <si>
    <t>(6-1, 6-0)</t>
  </si>
  <si>
    <t>(0-5, 1-18)</t>
  </si>
  <si>
    <t>PUDOTUSPELIT  2005</t>
  </si>
  <si>
    <t>PUDOTUSPELIT  2006</t>
  </si>
  <si>
    <t xml:space="preserve">PRONSSIOTTELU </t>
  </si>
  <si>
    <t>SUPERPESISKARSINTA  2006</t>
  </si>
  <si>
    <t>PUDOTUSPELIT  2007</t>
  </si>
  <si>
    <t xml:space="preserve">(9-3, 16-2)  </t>
  </si>
  <si>
    <t xml:space="preserve">(4-4, 1-5)  </t>
  </si>
  <si>
    <t xml:space="preserve">(4-2, 8-8) </t>
  </si>
  <si>
    <t>Pesä Ysit, Lappeenranta pronssilla voitoin  2-0</t>
  </si>
  <si>
    <t>Pesäkarhut, Pori pronssille voitoin  1-0</t>
  </si>
  <si>
    <t>Pesäkarhut, Pori loppuotteluun voitoin  3-0</t>
  </si>
  <si>
    <t>Lapuan Virkiä pronssille voitoin  2-0</t>
  </si>
  <si>
    <t>Manse PP nousi Superpesikseen voitoin  3-2</t>
  </si>
  <si>
    <t>(4-3, 12-0)</t>
  </si>
  <si>
    <t>(3-0, 3-1)</t>
  </si>
  <si>
    <t>(3-1, 8-2)</t>
  </si>
  <si>
    <t>(2-4, 3-2, 0-1)</t>
  </si>
  <si>
    <t>(3-2, 2-1)</t>
  </si>
  <si>
    <t>(16-1, 6-1)</t>
  </si>
  <si>
    <t>(0-8, 1-8)</t>
  </si>
  <si>
    <t>(0-2, 1-2)</t>
  </si>
  <si>
    <t>(1-5, 2-6)</t>
  </si>
  <si>
    <t>(3-8, 0-4)</t>
  </si>
  <si>
    <t>(0-4, 3-2, 0-1)</t>
  </si>
  <si>
    <t>(4-3, 3-4, 2-0)</t>
  </si>
  <si>
    <t>(2-3, 9-1, 0-2)</t>
  </si>
  <si>
    <t>(6-14, 1-3)</t>
  </si>
  <si>
    <t>(6-6, 7-3)</t>
  </si>
  <si>
    <t>(4-7, 4-3, 1-0)</t>
  </si>
  <si>
    <t>(3-1, 8-4)</t>
  </si>
  <si>
    <t>(1-0, 2-1)</t>
  </si>
  <si>
    <t>(5-6, 6-6)</t>
  </si>
  <si>
    <t>(4-2, 7-5)</t>
  </si>
  <si>
    <t>(2-4, 1-5)</t>
  </si>
  <si>
    <t>(7-0, 8-3)</t>
  </si>
  <si>
    <t>(1-1, 9-1)</t>
  </si>
  <si>
    <t>(8-1, 8-4)</t>
  </si>
  <si>
    <t xml:space="preserve">(5-0, 11-3) </t>
  </si>
  <si>
    <t>(3-15, 5-24)</t>
  </si>
  <si>
    <t xml:space="preserve">(0-6, 2-2) </t>
  </si>
  <si>
    <t>(3-5, 6-4, 0-0, 2-1)</t>
  </si>
  <si>
    <t>(5 -7, 2-7)</t>
  </si>
  <si>
    <t>(0-1, 2-1, 0-1)</t>
  </si>
  <si>
    <t>(4-1, 1-3, 0-0, 3-1)</t>
  </si>
  <si>
    <t>(4-1, 5-3)</t>
  </si>
  <si>
    <t>(8-1, 10-4)</t>
  </si>
  <si>
    <t>(4-3, 0-4, 0-0, 4-2)</t>
  </si>
  <si>
    <t xml:space="preserve">(1-4, 1-4) </t>
  </si>
  <si>
    <t>(7-2, 7-4)</t>
  </si>
  <si>
    <t xml:space="preserve">(0-2, 2-4) </t>
  </si>
  <si>
    <t>(3-5, 3-3)</t>
  </si>
  <si>
    <t>(0-1, 2-1, 0-0, 0-1)</t>
  </si>
  <si>
    <t>(3-4, 14-1, 4-0)</t>
  </si>
  <si>
    <t>(2-8, 2-3)</t>
  </si>
  <si>
    <t>(6-5, 0-5, 0-2)</t>
  </si>
  <si>
    <t>(3-0, 1-0)</t>
  </si>
  <si>
    <t>(13-0, 10-1)</t>
  </si>
  <si>
    <t>(1-7, 2-3)</t>
  </si>
  <si>
    <t>(1-1, 4-0)</t>
  </si>
  <si>
    <t>(11-4, 2-1)</t>
  </si>
  <si>
    <t>(6-2, 1-4, 1-1, 3-4)</t>
  </si>
  <si>
    <t>(2-7, 12-6, 2-1)</t>
  </si>
  <si>
    <t>(10-1, 6-1)</t>
  </si>
  <si>
    <t>(3-1, 5-5)</t>
  </si>
  <si>
    <t>(1-2, 13-0, 2-0)</t>
  </si>
  <si>
    <t>(5-8, 6-6)</t>
  </si>
  <si>
    <t>(9-4, 8-3)</t>
  </si>
  <si>
    <t>(2-5, 4-10)</t>
  </si>
  <si>
    <t>(4-1, 2-3, 0-0, 2-4)</t>
  </si>
  <si>
    <t>(5-2, 2-2)</t>
  </si>
  <si>
    <t>(2-2, 5-0)</t>
  </si>
  <si>
    <t>(1-6, 2-4)</t>
  </si>
  <si>
    <t>(5-0, 9-7)</t>
  </si>
  <si>
    <t>(9-12, 9-10)</t>
  </si>
  <si>
    <t>SUPERPESIS  2007</t>
  </si>
  <si>
    <t>(4-11, 5-12)</t>
  </si>
  <si>
    <t>(1-0, 8-0)</t>
  </si>
  <si>
    <t>(3-3, 0-9)</t>
  </si>
  <si>
    <t>(3-1, 3-2)</t>
  </si>
  <si>
    <t>(6-2, 5-0)</t>
  </si>
  <si>
    <t>(1-4, 1-8)</t>
  </si>
  <si>
    <t>(5-2, 13-0)</t>
  </si>
  <si>
    <t>(2-2, 0-7)</t>
  </si>
  <si>
    <t>(2-8, 0-10)</t>
  </si>
  <si>
    <t>(5-4, 7-6)</t>
  </si>
  <si>
    <t>(5-3, 0-8, 0-0, 2-0)</t>
  </si>
  <si>
    <t>(0-3, 1-4)</t>
  </si>
  <si>
    <t>(3-3, 1-5)</t>
  </si>
  <si>
    <t>(4-1, 3-4, 5-1)</t>
  </si>
  <si>
    <t>(4-0, 6-1)</t>
  </si>
  <si>
    <t>(13-0, 10-4)</t>
  </si>
  <si>
    <t>(5-0, 7-2)</t>
  </si>
  <si>
    <t>(1-14, 3-2, 0-1)</t>
  </si>
  <si>
    <t>(3-7, 0-3)</t>
  </si>
  <si>
    <t>(2-5, 6-2, 0-0, 4-5)</t>
  </si>
  <si>
    <t>(11-10, 6-7, 0-4)</t>
  </si>
  <si>
    <t>(3-2, 1-2, 0-1)</t>
  </si>
  <si>
    <t>(4-3, 2-8, 2-1)</t>
  </si>
  <si>
    <t>(0-2, 2-3)</t>
  </si>
  <si>
    <t>(4-4, 9-4)</t>
  </si>
  <si>
    <t>(8-0, 9-2)</t>
  </si>
  <si>
    <t>(1-3, 0-14)</t>
  </si>
  <si>
    <t>(2-1, 2-3, 0-0, 2-1)</t>
  </si>
  <si>
    <t>(7-3, 3-1)</t>
  </si>
  <si>
    <t>(8-0, 1-6, 2-1)</t>
  </si>
  <si>
    <t>(15-2, 1-1)</t>
  </si>
  <si>
    <t>(7-1, 3-0)</t>
  </si>
  <si>
    <t>(5-0, 19-2)</t>
  </si>
  <si>
    <t>(0-8, 2-3)</t>
  </si>
  <si>
    <t>(3-5, 2-11)</t>
  </si>
  <si>
    <t>(5-1, 10-1)</t>
  </si>
  <si>
    <t>(9-1, 12-3)</t>
  </si>
  <si>
    <t>(1-5, 2-8)</t>
  </si>
  <si>
    <t>(5-6, 4-0, 1-0)</t>
  </si>
  <si>
    <t>(5-2, 5-8, 0-0, 4-3)</t>
  </si>
  <si>
    <t>(3-5, 1-2)</t>
  </si>
  <si>
    <t>Oulun Lippo ja Siilinjärven Pesis loppuotteluihin</t>
  </si>
  <si>
    <t>ViPa, Virkiä, Kiri, Roihu, SiiPe, UPV</t>
  </si>
  <si>
    <t>(5-0, 4-3)</t>
  </si>
  <si>
    <t>(19-2, 16-1)</t>
  </si>
  <si>
    <t>(4-0, 9-2)</t>
  </si>
  <si>
    <t>(10-2, 1-8, 5-3)</t>
  </si>
  <si>
    <t>(2-0, 5-0)</t>
  </si>
  <si>
    <t>(2-4, 2-2)</t>
  </si>
  <si>
    <t>(3-8, 2-6)</t>
  </si>
  <si>
    <t>(9-2, 9-1)</t>
  </si>
  <si>
    <t>(0-0, 3-4)</t>
  </si>
  <si>
    <t>(0-19, 2-5)</t>
  </si>
  <si>
    <t>(7-2, 3-7, 3-0)</t>
  </si>
  <si>
    <t>(3-0, 9-2)</t>
  </si>
  <si>
    <t>(3-4, 1-3)</t>
  </si>
  <si>
    <t>(8-1, 6-2)</t>
  </si>
  <si>
    <t>(2-2, 7-1)</t>
  </si>
  <si>
    <t>(1-3, 3-5)</t>
  </si>
  <si>
    <t>(6-8, 2-2)</t>
  </si>
  <si>
    <t>(1-5, 0-6)</t>
  </si>
  <si>
    <t>(3-4, 11-4, 1-0)</t>
  </si>
  <si>
    <t>(2-5, 3-7)</t>
  </si>
  <si>
    <t>(4-1, 4-0)</t>
  </si>
  <si>
    <t>(4-3, 1-4, 1-1, 0-1)</t>
  </si>
  <si>
    <t>(4-0, 4-4)</t>
  </si>
  <si>
    <t>(2-7, 5-5)</t>
  </si>
  <si>
    <t>(2-0, 10-1)</t>
  </si>
  <si>
    <t>(6-7, 7-2, 2-3)</t>
  </si>
  <si>
    <t>(2-3, 3-1, 0-0, 1-3)</t>
  </si>
  <si>
    <t>(1-6, 3-3)</t>
  </si>
  <si>
    <t>(3-3, 3-3, 0-0, 4-2)</t>
  </si>
  <si>
    <t>(3-7, 2-10)</t>
  </si>
  <si>
    <t>(4-0, 3-3)</t>
  </si>
  <si>
    <t>(8-0, 5-3)</t>
  </si>
  <si>
    <t>(2-1, 3-1)</t>
  </si>
  <si>
    <t>(0-9, 1-4)</t>
  </si>
  <si>
    <t>(3-5, 7-2, 1-1, 5-4)</t>
  </si>
  <si>
    <t>(0-6, 0-8)</t>
  </si>
  <si>
    <t>(1-0, 5-4)</t>
  </si>
  <si>
    <t>(15-1, 17-2)</t>
  </si>
  <si>
    <t>(2-6, 1-5)</t>
  </si>
  <si>
    <t>(1-8, 2-3)</t>
  </si>
  <si>
    <t>(2-1, 3-5, 0-3)</t>
  </si>
  <si>
    <t>(1-2, 5-2, 2-1)</t>
  </si>
  <si>
    <t>(0-8, 0-1)</t>
  </si>
  <si>
    <t>(0-1, 0-6)</t>
  </si>
  <si>
    <t>(16-1, 5-4)</t>
  </si>
  <si>
    <t>(6-2, 10-1)</t>
  </si>
  <si>
    <t>(5-6, 9-1, 2-0)</t>
  </si>
  <si>
    <t>(9-0, 6-0)</t>
  </si>
  <si>
    <t>(9-2, 5-3)</t>
  </si>
  <si>
    <t>(15-8, 7-1)</t>
  </si>
  <si>
    <t>(2-4, 3-4)</t>
  </si>
  <si>
    <t>(10-8, 11-1)</t>
  </si>
  <si>
    <t>(1-3, 2-1, 0-0, 1-0)</t>
  </si>
  <si>
    <t>(2-1, 13-0)</t>
  </si>
  <si>
    <t>(1-6, 0-8)</t>
  </si>
  <si>
    <t>(4-5, 5-2, 3-2)</t>
  </si>
  <si>
    <t>(2-2, 2-2, 0-3)</t>
  </si>
  <si>
    <t>JATKOSARJA 2007</t>
  </si>
  <si>
    <t>(3-3, 4-3)</t>
  </si>
  <si>
    <t>(11-10, 9-3)</t>
  </si>
  <si>
    <t>(0-6, 1-9)</t>
  </si>
  <si>
    <t>(0-0, 4-1)</t>
  </si>
  <si>
    <t xml:space="preserve">(4-4, 4-1) </t>
  </si>
  <si>
    <t xml:space="preserve">(0-6, 1-4) </t>
  </si>
  <si>
    <t>(8-6, 3-3)</t>
  </si>
  <si>
    <t>(9-2, 8-0)</t>
  </si>
  <si>
    <t>(5-1, 3-2)</t>
  </si>
  <si>
    <t xml:space="preserve">(2-1, 0-5, 0-0, 2-1) </t>
  </si>
  <si>
    <t xml:space="preserve">(4-3, 0-2, 1-0) </t>
  </si>
  <si>
    <t>(4-2, 1-2, 0-1)</t>
  </si>
  <si>
    <t>(6-2, 13-1)</t>
  </si>
  <si>
    <t>Kajaanin Hymy, Vimpelin Veto ja Vihdin Pallo säilyivät Superpesiksessä</t>
  </si>
  <si>
    <t>Oulun Lippo, Fera, Rauma ja Vimpelin Veto säilyivät Superpesiksessä</t>
  </si>
  <si>
    <t>Hämeenlinna Paukku nousi Superpesikseen</t>
  </si>
  <si>
    <t>(0-7,6-20)</t>
  </si>
  <si>
    <t>(0-1,0-3)</t>
  </si>
  <si>
    <t>(1-3,1-2)</t>
  </si>
  <si>
    <t>(3-0,5-6,2-0)</t>
  </si>
  <si>
    <t>(0-7, 5-4, 1-0)</t>
  </si>
  <si>
    <t>(12-1,5-0)</t>
  </si>
  <si>
    <t>(5-0,2-1)</t>
  </si>
  <si>
    <t>(5-4,4-1)</t>
  </si>
  <si>
    <t>(5-1, 3-1)</t>
  </si>
  <si>
    <t>(5-5, 6-5)</t>
  </si>
  <si>
    <t>(1-2, 1-8)</t>
  </si>
  <si>
    <t>LOPPUOTTELUT 1996</t>
  </si>
  <si>
    <t>(6-4, 11-3)</t>
  </si>
  <si>
    <t>(0-0, 4-2)</t>
  </si>
  <si>
    <t>(3-4, 1-1)</t>
  </si>
  <si>
    <t>(1-2, 2-0, 0-1)</t>
  </si>
  <si>
    <t>(3-3, 2-0)</t>
  </si>
  <si>
    <t>(1-8, 5-2, 0-4)</t>
  </si>
  <si>
    <t>Haminan Palloilijat</t>
  </si>
  <si>
    <t>(4-3, 2-6, 0-2)</t>
  </si>
  <si>
    <t>(9-4, 15-4)</t>
  </si>
  <si>
    <t>(3-0, 3-4, 1-0)</t>
  </si>
  <si>
    <t>(0-0, 4-3)</t>
  </si>
  <si>
    <t>(6-9, 0-7)</t>
  </si>
  <si>
    <t>(6-3, 6-5)</t>
  </si>
  <si>
    <t>SUPERPESISKARSINTA 1996</t>
  </si>
  <si>
    <t>SUPERPESIS  1997</t>
  </si>
  <si>
    <t>(2-13,3-5)</t>
  </si>
  <si>
    <t>(11-2,18-2)</t>
  </si>
  <si>
    <t>(12-4,2-3,1-0)</t>
  </si>
  <si>
    <t>(0-13,1-6)</t>
  </si>
  <si>
    <t>(0-1,1-5)</t>
  </si>
  <si>
    <t>(2-7,4-24)</t>
  </si>
  <si>
    <t>(12-2,18-6)</t>
  </si>
  <si>
    <t>(7-6,2-8,0-1)</t>
  </si>
  <si>
    <t>(8-6,3-2)</t>
  </si>
  <si>
    <t>(2-1,19-1)</t>
  </si>
  <si>
    <t>(6-0,6-0)</t>
  </si>
  <si>
    <t>(3-1,8-3)</t>
  </si>
  <si>
    <t>(7-0, 6-8, 0-1)</t>
  </si>
  <si>
    <t>(2-7, 1-9)</t>
  </si>
  <si>
    <t>OTTELU KARSINTAAN JOUTUMISESTA</t>
  </si>
  <si>
    <t>Kolme pistettä vain kummankin jakson voitosta</t>
  </si>
  <si>
    <t>1-0 tuo kaksi pistettä</t>
  </si>
  <si>
    <t xml:space="preserve">(12-1, 5-0) </t>
  </si>
  <si>
    <t xml:space="preserve">(6-6, 4-9)  </t>
  </si>
  <si>
    <t xml:space="preserve">(5-3, 3-9, 1-0) </t>
  </si>
  <si>
    <t xml:space="preserve">(3-2, 3-5, 0-0, 2-1) </t>
  </si>
  <si>
    <t>(5-3, 3-1)</t>
  </si>
  <si>
    <t>(5-3, 1-2, 0-1)</t>
  </si>
  <si>
    <t xml:space="preserve">(4-4, 4-2) </t>
  </si>
  <si>
    <t xml:space="preserve">(1-3, 3-5) </t>
  </si>
  <si>
    <t xml:space="preserve">(2-3, 1-6) </t>
  </si>
  <si>
    <t>(2-4, 6-2, 0-0, 1-2)</t>
  </si>
  <si>
    <t>(3-2, 5-1)</t>
  </si>
  <si>
    <t>(4-5, 3-9)</t>
  </si>
  <si>
    <t>(2-1, 6-3)</t>
  </si>
  <si>
    <t>(1-8, 6-8)</t>
  </si>
  <si>
    <t>(5-3, 2-5, 1-2)</t>
  </si>
  <si>
    <t>(1-1, 2-1)</t>
  </si>
  <si>
    <t>(0-10, 3-2, 0-1)</t>
  </si>
  <si>
    <t>(6-1, 1-3, 0-0, 2-1)</t>
  </si>
  <si>
    <t>(0-3, 4-1, 2-1)</t>
  </si>
  <si>
    <t>(4-0, 2-2)</t>
  </si>
  <si>
    <t>(4-6, 1-4)</t>
  </si>
  <si>
    <t>(2-0, 3-5, 0-0, 1-2)</t>
  </si>
  <si>
    <t>(3-2, 2-5, 1-0)</t>
  </si>
  <si>
    <t>(6-0, 5-0)</t>
  </si>
  <si>
    <t>(1-2, 4-4)</t>
  </si>
  <si>
    <t>(5-5, 2-3)</t>
  </si>
  <si>
    <t>(13-3, 11-1)</t>
  </si>
  <si>
    <t>(7-8, 4-0, 0-1)</t>
  </si>
  <si>
    <t>(1-3, 1-0, 2-1)</t>
  </si>
  <si>
    <t>(6-5, 1-4, 1-2)</t>
  </si>
  <si>
    <t>(4-2, 0-2, 1-0)</t>
  </si>
  <si>
    <t>(5-4, 3-1)</t>
  </si>
  <si>
    <t>(6-2, 5-3)</t>
  </si>
  <si>
    <t>4</t>
  </si>
  <si>
    <t>(2-1, 3-2)</t>
  </si>
  <si>
    <t>(1-4, 3-4)</t>
  </si>
  <si>
    <t>(5-13, 1-0, 0-1)</t>
  </si>
  <si>
    <t>(9-2, 21-0)</t>
  </si>
  <si>
    <t>(1-4, 7-1, 1-0)</t>
  </si>
  <si>
    <t>(9-0, 8-4)</t>
  </si>
  <si>
    <t>(5-2, 1-1)</t>
  </si>
  <si>
    <t>(2-2, 5-4)</t>
  </si>
  <si>
    <t>(5-4, 2-3, 1-0)</t>
  </si>
  <si>
    <t xml:space="preserve">(8-0, 7-2) </t>
  </si>
  <si>
    <t xml:space="preserve">(4-5, 2-3) </t>
  </si>
  <si>
    <t xml:space="preserve">(3-0, 4-2)   </t>
  </si>
  <si>
    <t xml:space="preserve">(4-0, 10-1)   </t>
  </si>
  <si>
    <t xml:space="preserve">(3-7, 1-2)       </t>
  </si>
  <si>
    <t xml:space="preserve">(4-0, 12-7)   </t>
  </si>
  <si>
    <t xml:space="preserve">(8-0, 0-1, 1-0)     </t>
  </si>
  <si>
    <t xml:space="preserve">(1-1, 1-7) </t>
  </si>
  <si>
    <t xml:space="preserve">(0-1, 1-3) </t>
  </si>
  <si>
    <t xml:space="preserve">(2-6, 10-6, 0-0, 4-3) </t>
  </si>
  <si>
    <t xml:space="preserve">(5-5, 0-4) </t>
  </si>
  <si>
    <t xml:space="preserve">(4-6, 0-11) </t>
  </si>
  <si>
    <t>(7-3, 13-1)</t>
  </si>
  <si>
    <t xml:space="preserve">(6-4, 9-0) </t>
  </si>
  <si>
    <t xml:space="preserve">(5-7, 2-0, 1-1, 2-3) </t>
  </si>
  <si>
    <t xml:space="preserve">(5-3, 5-1) </t>
  </si>
  <si>
    <t>(1-3, 5-4, 0-3)</t>
  </si>
  <si>
    <t xml:space="preserve">(14-2, 5-2) </t>
  </si>
  <si>
    <t xml:space="preserve">(3-2, 5-2)  </t>
  </si>
  <si>
    <t xml:space="preserve">(3-0, 7-0)   </t>
  </si>
  <si>
    <t xml:space="preserve">(2-5, 7-5, 3-1)    </t>
  </si>
  <si>
    <t xml:space="preserve">(2-3, 2-3)   </t>
  </si>
  <si>
    <t xml:space="preserve">(7-0, 3-2)      </t>
  </si>
  <si>
    <t xml:space="preserve">(4-3, 0-5, 0-2)  </t>
  </si>
  <si>
    <t>Kirittäret, Jyväskylä loppuotteluun voitoin  3-1</t>
  </si>
  <si>
    <t>(5-4, 1-5, 1-0)</t>
  </si>
  <si>
    <t>(4-1, 0-1, 1-0)</t>
  </si>
  <si>
    <t>(2-1, 32-2)</t>
  </si>
  <si>
    <t xml:space="preserve">(3-8, 9-1, 0-1) </t>
  </si>
  <si>
    <t>(3-5, 2-8)</t>
  </si>
  <si>
    <t>(5-1, 1-2, 0-0, 1-2)</t>
  </si>
  <si>
    <t>(16-2, 8-3)</t>
  </si>
  <si>
    <t>(5-2, 4-0)</t>
  </si>
  <si>
    <t>(7-6, 3-3)</t>
  </si>
  <si>
    <t>(1-4, 1-3)</t>
  </si>
  <si>
    <t>(5-3, 1-5, 0-1)</t>
  </si>
  <si>
    <t>(7-6, 7-0)</t>
  </si>
  <si>
    <t>(5-1, 8-4)</t>
  </si>
  <si>
    <t>(9-4, 2-0)</t>
  </si>
  <si>
    <t>(4-2, 0-4, 0-1)</t>
  </si>
  <si>
    <t>(5-0, 2-2)</t>
  </si>
  <si>
    <t>(2-9, 8-3, 0-1)</t>
  </si>
  <si>
    <t>(4-3, 3-8, 0-1)</t>
  </si>
  <si>
    <t>(3-4, 4-9)</t>
  </si>
  <si>
    <t>(0-1, 1-3)</t>
  </si>
  <si>
    <t>(7-2, 14-9)</t>
  </si>
  <si>
    <t>(2-5, 0-2)</t>
  </si>
  <si>
    <t>(1-0, 1-0)</t>
  </si>
  <si>
    <t>(2-3, 4-1, 3-3, 2-3)</t>
  </si>
  <si>
    <t>(8-2, 9-1)</t>
  </si>
  <si>
    <t>(3-3, 2-4)</t>
  </si>
  <si>
    <t>(3-0, 4-3)</t>
  </si>
  <si>
    <t>(5-6, 4-2, 0-0, 3-1)</t>
  </si>
  <si>
    <t>(2-3, 3-8)</t>
  </si>
  <si>
    <t>KARSINTASARJA 2002</t>
  </si>
  <si>
    <t>Kiteen Pallo-90</t>
  </si>
  <si>
    <t>PUOLIVÄLIERÄT</t>
  </si>
  <si>
    <t>17  seuraa</t>
  </si>
  <si>
    <t>SIJOITUKSET  1933</t>
  </si>
  <si>
    <t>OTTELUT  1933  CUP</t>
  </si>
  <si>
    <t>Tampereen Pyrintö</t>
  </si>
  <si>
    <t>ALKULOHKOT  1 - 12</t>
  </si>
  <si>
    <t>Porin Palloveikot</t>
  </si>
  <si>
    <t>Kurikan Ryhti jatkoon</t>
  </si>
  <si>
    <t>Kurikan Ryhti</t>
  </si>
  <si>
    <t>Katajanokan Haukat</t>
  </si>
  <si>
    <t>Helsingin Mailatytöt</t>
  </si>
  <si>
    <t>Joensuun Kalevaiset</t>
  </si>
  <si>
    <t>Keravan Palloseura</t>
  </si>
  <si>
    <t>Uusinta lohkon jatkopaikasta</t>
  </si>
  <si>
    <t>Nurmeksen Sepot</t>
  </si>
  <si>
    <t>Kuopion Kopparit</t>
  </si>
  <si>
    <t>Lieksan Urheilijat</t>
  </si>
  <si>
    <t>Tampereen Mailapojat</t>
  </si>
  <si>
    <t>23  seuraa</t>
  </si>
  <si>
    <t>2.  KIERROS</t>
  </si>
  <si>
    <t>Yhteistulos  TP - LMV  19 - 12</t>
  </si>
  <si>
    <t>SIJOITUKSET  1934</t>
  </si>
  <si>
    <t>OTTELUT  1934  CUP</t>
  </si>
  <si>
    <t>1. KIERROS</t>
  </si>
  <si>
    <t>Haminan Pallolijat</t>
  </si>
  <si>
    <t>Katajannokan Haukat</t>
  </si>
  <si>
    <t>Hämeenlinnan Tarmo</t>
  </si>
  <si>
    <t>Hattulan Haka</t>
  </si>
  <si>
    <t>Kokkolan UrheiluSiskot</t>
  </si>
  <si>
    <t>Jaakkiman Kisa</t>
  </si>
  <si>
    <t>Seinäjoen Mailajussit</t>
  </si>
  <si>
    <t>Seinäjoki luovutti</t>
  </si>
  <si>
    <t>Talin Kisaveikot</t>
  </si>
  <si>
    <t>Helsingin IFK</t>
  </si>
  <si>
    <t>Juankosken Kuohu</t>
  </si>
  <si>
    <t>Juankoski luovutti</t>
  </si>
  <si>
    <t>LISÄOTTELUT ENNEN 2. KIERROSTA</t>
  </si>
  <si>
    <t>Loimaa ja Kokkola olivat lepovuorossa 1.kierroksella</t>
  </si>
  <si>
    <t>(3-4, 7-8)</t>
  </si>
  <si>
    <t>(11-2, 6-2)</t>
  </si>
  <si>
    <t>(1-5, 3-3)</t>
  </si>
  <si>
    <t>(4-3, 6-3)</t>
  </si>
  <si>
    <t>(7-2, 5-3)</t>
  </si>
  <si>
    <t>(0-4, 0-6)</t>
  </si>
  <si>
    <t>(4-3, 1-2, 1-0)</t>
  </si>
  <si>
    <t>Kun Seinäjoki luovutti, määrättiin Ilmajoki ottelemaan vielä Kokkolaa vastaan</t>
  </si>
  <si>
    <t>2. KIERROS</t>
  </si>
  <si>
    <t>Sortavala</t>
  </si>
  <si>
    <t>SIJOITUKSET  1935</t>
  </si>
  <si>
    <t>Valkeakosken Haka</t>
  </si>
  <si>
    <t>Talin Kisa-Veikot</t>
  </si>
  <si>
    <t>Enson Kisailijat</t>
  </si>
  <si>
    <t>Kauhajoen Karhu</t>
  </si>
  <si>
    <t>Koiviston Urheilijat</t>
  </si>
  <si>
    <t>Uuraan Urheilijat</t>
  </si>
  <si>
    <t>Viipurin Reipas</t>
  </si>
  <si>
    <t>Viipurin Kisa-Veikot</t>
  </si>
  <si>
    <t>luov.</t>
  </si>
  <si>
    <t>(3-1, 6-7, 4-4, 3-5)</t>
  </si>
  <si>
    <t xml:space="preserve">(2-0, 5-1)    </t>
  </si>
  <si>
    <t xml:space="preserve">(7-2, 1-2, 3-2)   </t>
  </si>
  <si>
    <t xml:space="preserve">(2-1, 2-2)    </t>
  </si>
  <si>
    <t xml:space="preserve">(2-4, 5-2, 0-1)   </t>
  </si>
  <si>
    <t xml:space="preserve">(4-2, 2-3, 0-0, 2-3)  </t>
  </si>
  <si>
    <t xml:space="preserve">(3-4, 0-3)   </t>
  </si>
  <si>
    <t>(0-3, 0-9)</t>
  </si>
  <si>
    <t>(2-2, 7-0)</t>
  </si>
  <si>
    <t>(8-5, 2-0)</t>
  </si>
  <si>
    <t xml:space="preserve">(4-3, 3-0)  </t>
  </si>
  <si>
    <t xml:space="preserve">(6-5, 4-7, 2-6)   </t>
  </si>
  <si>
    <t xml:space="preserve">(6-7, 5-5) </t>
  </si>
  <si>
    <t xml:space="preserve">(3-7, 6-1, 7-2) </t>
  </si>
  <si>
    <t xml:space="preserve">(1-5, 3-4)     </t>
  </si>
  <si>
    <t xml:space="preserve">(14-9, 6-2)     </t>
  </si>
  <si>
    <t xml:space="preserve">(5-4, 6-5)    </t>
  </si>
  <si>
    <t xml:space="preserve">(0-5, 2-6)    </t>
  </si>
  <si>
    <t xml:space="preserve">(3-2, 3-4, 1-0)   </t>
  </si>
  <si>
    <t xml:space="preserve">(0-6, 8-2, 0-1)   </t>
  </si>
  <si>
    <t xml:space="preserve">(4-3, 15-3)      </t>
  </si>
  <si>
    <t xml:space="preserve">(4-8, 3-5)    </t>
  </si>
  <si>
    <t xml:space="preserve">(4-3, 2-9, 0-1)    </t>
  </si>
  <si>
    <t xml:space="preserve">(2-7, 0-3)   </t>
  </si>
  <si>
    <t xml:space="preserve">(2-7, 0-4)    </t>
  </si>
  <si>
    <t xml:space="preserve">(3-1, 8-0)     </t>
  </si>
  <si>
    <t xml:space="preserve">(3-0, 3-1)   </t>
  </si>
  <si>
    <t xml:space="preserve">(4-3, 17-0)    </t>
  </si>
  <si>
    <t xml:space="preserve">(3-3, 0-1)   </t>
  </si>
  <si>
    <t xml:space="preserve">(6-3, 6-0)    </t>
  </si>
  <si>
    <t xml:space="preserve">(8-6, 9-5)   </t>
  </si>
  <si>
    <t xml:space="preserve">(5-3, 3-5, 2-0)   </t>
  </si>
  <si>
    <t>(10-4, 0-7, 2-2, 1-2)</t>
  </si>
  <si>
    <t>Lahden Koripalloilijat</t>
  </si>
  <si>
    <t>Vimpeli</t>
  </si>
  <si>
    <t>OTTELUT  1948  CUP</t>
  </si>
  <si>
    <t>su</t>
  </si>
  <si>
    <t>Porin Pallo-Veikot</t>
  </si>
  <si>
    <t>ma</t>
  </si>
  <si>
    <t>Pori</t>
  </si>
  <si>
    <t>1949  CUP</t>
  </si>
  <si>
    <t>OTT</t>
  </si>
  <si>
    <t>V</t>
  </si>
  <si>
    <t>H</t>
  </si>
  <si>
    <t>TJ</t>
  </si>
  <si>
    <t>AJ</t>
  </si>
  <si>
    <t>OTTELUT  1949  CUP</t>
  </si>
  <si>
    <t>Tornion Pyry</t>
  </si>
  <si>
    <t>Tainionkoski</t>
  </si>
  <si>
    <t>Tainionkosken Urheilijat</t>
  </si>
  <si>
    <t>1950  CUP</t>
  </si>
  <si>
    <t>OTTELUT  1950  CUP</t>
  </si>
  <si>
    <t>la</t>
  </si>
  <si>
    <t>Jyväskylä</t>
  </si>
  <si>
    <t>Limingan Niittomiehet</t>
  </si>
  <si>
    <t>(4-6, 1-11)</t>
  </si>
  <si>
    <t>(5-7, 3-7)</t>
  </si>
  <si>
    <t>(1-4, 3-2, 1-0)</t>
  </si>
  <si>
    <t>(2-4, 4-9)</t>
  </si>
  <si>
    <t>(3-2, 1-5, 1-3)</t>
  </si>
  <si>
    <t>(4-2, 11-8)</t>
  </si>
  <si>
    <t>(1-5, 4-9)</t>
  </si>
  <si>
    <t>(15-0, 19-0)</t>
  </si>
  <si>
    <t>(1-6, 0-4)</t>
  </si>
  <si>
    <t>(2-4, 1-3)</t>
  </si>
  <si>
    <t>(1-2, 3-3)</t>
  </si>
  <si>
    <t>Aulikki Pihlajamäki</t>
  </si>
  <si>
    <t>Riitta Kalkkinen</t>
  </si>
  <si>
    <t>Tuula Kämäräinen</t>
  </si>
  <si>
    <t>Leena Sandström</t>
  </si>
  <si>
    <t>(15-0, 2-2)</t>
  </si>
  <si>
    <t>(2-0, 3-2)</t>
  </si>
  <si>
    <t>(6-4, 4-3)</t>
  </si>
  <si>
    <t>(4-5, 2-12)</t>
  </si>
  <si>
    <t>(3-2, 14-0)</t>
  </si>
  <si>
    <t>(3-2, 1-1)</t>
  </si>
  <si>
    <t>(2-3, 3-2, 1-0)</t>
  </si>
  <si>
    <t>(2-1, 5-9, 0-0, 2-3)</t>
  </si>
  <si>
    <t>(0-7, 1-16)</t>
  </si>
  <si>
    <t>(0-6, 6-1, 0-0, 5-3)</t>
  </si>
  <si>
    <t>(7-1, 0-1, 0-0, 4-3)</t>
  </si>
  <si>
    <t>(7-2, 10-5)</t>
  </si>
  <si>
    <t>(14-2, 10-6)</t>
  </si>
  <si>
    <t>(3-3, 5-0)</t>
  </si>
  <si>
    <t>5-10, 0-5)</t>
  </si>
  <si>
    <t>(3-4, 2-1, 0-0, 3-2)</t>
  </si>
  <si>
    <t>(1-10, 2-5)</t>
  </si>
  <si>
    <t>(1-0, 0-8, 0-4)</t>
  </si>
  <si>
    <t>(3-4, 2-1, 1-0)</t>
  </si>
  <si>
    <t>(1-4, 3-7)</t>
  </si>
  <si>
    <t>(8-7, 2-5, 0-0, 4-2)</t>
  </si>
  <si>
    <t>(2-6, 3-2, 1-0)</t>
  </si>
  <si>
    <t>(3-3, 8-2)</t>
  </si>
  <si>
    <t>(3-0, 9-11, 3-2)</t>
  </si>
  <si>
    <t>(2-1, 7-0)</t>
  </si>
  <si>
    <t>(2-10, 1-7)</t>
  </si>
  <si>
    <t>(5-6, 13-0, 2-1)</t>
  </si>
  <si>
    <t>PRONSSIOTTELUT 1996</t>
  </si>
  <si>
    <t>(1-5,1-7)</t>
  </si>
  <si>
    <t>(7-1,0-8,0-0,1-0)</t>
  </si>
  <si>
    <t>(1-1,16-0)</t>
  </si>
  <si>
    <t>(5-6,5-1,1-0)</t>
  </si>
  <si>
    <t>(1-1,13-1)</t>
  </si>
  <si>
    <t>(2-6,1-7)</t>
  </si>
  <si>
    <t>(2-1,7-5)</t>
  </si>
  <si>
    <t>(9-11,6-4,0-0,2-1)</t>
  </si>
  <si>
    <t>(2-3,0-7)</t>
  </si>
  <si>
    <t>(3-4, 4-3, 1-0)</t>
  </si>
  <si>
    <t>(3-4, 5-4, 1-0)</t>
  </si>
  <si>
    <t>(1-0, 9-2)</t>
  </si>
  <si>
    <t>(2-7, 3-2, 2-1)</t>
  </si>
  <si>
    <t>(3-7, 2-3)</t>
  </si>
  <si>
    <t>(0-12, 3-4)</t>
  </si>
  <si>
    <t>(6-1, 3-2)</t>
  </si>
  <si>
    <t>(2-1, 5-6, 0-2)</t>
  </si>
  <si>
    <t>(5-7, 5-8)</t>
  </si>
  <si>
    <t>(12-5, 6-4)</t>
  </si>
  <si>
    <t>(3-0, 7-1)</t>
  </si>
  <si>
    <t>(1-2, 3-2, 1-0)</t>
  </si>
  <si>
    <t>(1-6, 6-4, 0-0, 1-2)</t>
  </si>
  <si>
    <t>(6-6, 0-17)</t>
  </si>
  <si>
    <t>(11-3, 4-1)</t>
  </si>
  <si>
    <t>(3-3, 6-7)</t>
  </si>
  <si>
    <t>(5-0, 4-0)</t>
  </si>
  <si>
    <t>(10-5, 4-5, 1-0)</t>
  </si>
  <si>
    <t>(2-3, 3-6)</t>
  </si>
  <si>
    <t>YLEISÖMÄÄRÄT</t>
  </si>
  <si>
    <t>Vuosi</t>
  </si>
  <si>
    <t>otteluja</t>
  </si>
  <si>
    <t>yleisö</t>
  </si>
  <si>
    <t>ka</t>
  </si>
  <si>
    <t>vuosia</t>
  </si>
  <si>
    <t>voitot</t>
  </si>
  <si>
    <t>V-%</t>
  </si>
  <si>
    <t>Jyväskylän Kiri mestari voitoin 2-0</t>
  </si>
  <si>
    <t>Viinijärven Urheilijat mestari voitoin 2-0</t>
  </si>
  <si>
    <t>Ikaalisten Tarmo mestari voitoin 2-0</t>
  </si>
  <si>
    <t>Lapuan Virkiä mestari voitoin 2-0</t>
  </si>
  <si>
    <t>Oulun Lippo mestari voitoin 2-0</t>
  </si>
  <si>
    <t>Oulun Lippo mestari voitoin 3-0</t>
  </si>
  <si>
    <t>Jyväskylän Kiri mestari voitoin 3-2</t>
  </si>
  <si>
    <t>Jyväskylän Kiri mestari voitoin 3-1</t>
  </si>
  <si>
    <t>Vihdin Pallo mestari voitoin 3-2</t>
  </si>
  <si>
    <t>Siilinjärven Pesis mestari voitoin 3-1</t>
  </si>
  <si>
    <t>Pattijoen Urheilijat mestari voitoin 3-1</t>
  </si>
  <si>
    <t>Pesäkarhut, Pori mestari voitoin 3-2</t>
  </si>
  <si>
    <t>PeTo-Jussit, Seinäjoki</t>
  </si>
  <si>
    <t>kerrat</t>
  </si>
  <si>
    <t>tappiot</t>
  </si>
  <si>
    <t>Kaikki säilyivät sarjassa</t>
  </si>
  <si>
    <t>PattU</t>
  </si>
  <si>
    <t>Lippo</t>
  </si>
  <si>
    <t>Virkiä</t>
  </si>
  <si>
    <t>SiiPe</t>
  </si>
  <si>
    <t>ViU</t>
  </si>
  <si>
    <t>Kiri</t>
  </si>
  <si>
    <t>ViPa</t>
  </si>
  <si>
    <t>TyTe</t>
  </si>
  <si>
    <t>Roihu</t>
  </si>
  <si>
    <t>(5-4, 6-6)</t>
  </si>
  <si>
    <t>(1-9, 0-2)</t>
  </si>
  <si>
    <t>(14-0, 11-2)</t>
  </si>
  <si>
    <t>(9-3, 7-2)</t>
  </si>
  <si>
    <t>(1-4, 7-3, 1-0)</t>
  </si>
  <si>
    <t>(3-2, 12-1)</t>
  </si>
  <si>
    <t>(4-2, 11-2)</t>
  </si>
  <si>
    <t>to</t>
  </si>
  <si>
    <t>ke</t>
  </si>
  <si>
    <t>pe</t>
  </si>
  <si>
    <t>ti</t>
  </si>
  <si>
    <t>lohko</t>
  </si>
  <si>
    <t>(1-7, 7-5, 0-1)</t>
  </si>
  <si>
    <t>(0-2, 1-5)</t>
  </si>
  <si>
    <t>(4-4, 2-0)</t>
  </si>
  <si>
    <t>(4-1, 7-3)</t>
  </si>
  <si>
    <t>(7-1, 2-1)</t>
  </si>
  <si>
    <t>1-1-1-0-3-0-0</t>
  </si>
  <si>
    <t>0-0-0-0-5-0-0</t>
  </si>
  <si>
    <t>1-1-0-1-1-0-0</t>
  </si>
  <si>
    <t>1-0-2-1-0-3-0</t>
  </si>
  <si>
    <t>(7-4, 3-3)</t>
  </si>
  <si>
    <t>Seinäjoen Maila-Jussit ja Seinäjoen Urheilijat luovuttivat</t>
  </si>
  <si>
    <t>(4-0, 1-0)</t>
  </si>
  <si>
    <t>(1-0, 0-0)</t>
  </si>
  <si>
    <t>(4-4, 1-6)</t>
  </si>
  <si>
    <t>Yhteistulos; Vimpelin Veto - Pieksämäen Palloilijat  14 - 8</t>
  </si>
  <si>
    <t>Yhteistulos; Vimpelin Veto - Lahden Koripalloilijat  16 - 13</t>
  </si>
  <si>
    <t>Yhteistulos; Katajanokan Haukat - Warkauden Urheilijat  18 - 13</t>
  </si>
  <si>
    <t>Yhteistulos; Lahden Koripalloilijat - Vimpelin Veto  29 - 9</t>
  </si>
  <si>
    <t>Yhteistulos; Pallo-Toverit, Hki - Tainionkosken Urheilijat   22 - 6</t>
  </si>
  <si>
    <t>Yhteistulos; Pallo-Toverit, Hki - Kuopion Kelta-Mustat  14 - 13</t>
  </si>
  <si>
    <t>Yhteistulos; Pallo-Toverit, Hki - Kuopion Kelta-Mustat  22 - 17</t>
  </si>
  <si>
    <t>Yhteistulos; Pallo-Toverit, Hki - Kuopion Kelta-Mustat  14 - 5</t>
  </si>
  <si>
    <t>Yhteistulos; Pallo-Toverit, Hki - Kuopion Kelta-Mustat  16 - 13</t>
  </si>
  <si>
    <t>Lännen Pallo karsintaan</t>
  </si>
  <si>
    <t>Lännen Pallo säilyi mestaruussarjassa</t>
  </si>
  <si>
    <t>Marja Kanerva</t>
  </si>
  <si>
    <t>Marja Solakivi</t>
  </si>
  <si>
    <t>Soili Alava</t>
  </si>
  <si>
    <t>(8-4, 3-4, 1-1, 4-2)</t>
  </si>
  <si>
    <t>(2-0, 0-9, 0-1)</t>
  </si>
  <si>
    <t>(0-0, 1-0)</t>
  </si>
  <si>
    <t>(3-2, 2-5, 0-0, 3-2)</t>
  </si>
  <si>
    <t>(1-2, 7-1, 1-1, 1-0)</t>
  </si>
  <si>
    <t>*</t>
  </si>
  <si>
    <t>PUTOAMISSARJA (POHJOISLOHKO)</t>
  </si>
  <si>
    <t>Virve Moisio</t>
  </si>
  <si>
    <t>Pallo-Toverit, Hki mestari yhteisjuoksuin  44 - 19</t>
  </si>
  <si>
    <t>(1-3, 6-6)</t>
  </si>
  <si>
    <t>LOPPUTURNAUS</t>
  </si>
  <si>
    <t>*****</t>
  </si>
  <si>
    <t>UUSINTAOTTELUT</t>
  </si>
  <si>
    <t>YLEMMÄT PUDOTUSPELIT  2009</t>
  </si>
  <si>
    <t>ALEMMAT PUDOTUSPELIT  2009</t>
  </si>
  <si>
    <t>SUPERPESISKARSINTA  2009</t>
  </si>
  <si>
    <t>LYÖJÄT  2008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</si>
  <si>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</si>
  <si>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</si>
  <si>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</si>
  <si>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</si>
  <si>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</si>
  <si>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</si>
  <si>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</si>
  <si>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</si>
  <si>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</si>
  <si>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</si>
  <si>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ETENIJÄT  2008</t>
  </si>
  <si>
    <t>TEHOPELAAJAT  2008</t>
  </si>
  <si>
    <t>KÄRKILYÖJÄT  2008</t>
  </si>
  <si>
    <t>LYÖJÄT  2007</t>
  </si>
  <si>
    <t>ETENIJÄT  2007</t>
  </si>
  <si>
    <t>TEHOPELAAJAT  2007</t>
  </si>
  <si>
    <t>KÄRKILYÖJÄT  2007</t>
  </si>
  <si>
    <t>LYÖJÄT  2006</t>
  </si>
  <si>
    <t>ETENIJÄT  2006</t>
  </si>
  <si>
    <t>TEHOPELAAJAT  2006</t>
  </si>
  <si>
    <t>KÄRKILYÖJÄT  2006</t>
  </si>
  <si>
    <t>LYÖJÄT  2005</t>
  </si>
  <si>
    <t>ETENIJÄT  2005</t>
  </si>
  <si>
    <t>TEHOPELAAJAT  2005</t>
  </si>
  <si>
    <t>KÄRKILYÖJÄT  2005</t>
  </si>
  <si>
    <t>LYÖJÄT  2004</t>
  </si>
  <si>
    <t>ETENIJÄT  2004</t>
  </si>
  <si>
    <t>TEHOPELAAJAT  2004</t>
  </si>
  <si>
    <t>KÄRKILYÖJÄT  2004</t>
  </si>
  <si>
    <t>LYÖJÄT  2003</t>
  </si>
  <si>
    <t>ETENIJÄT  2003</t>
  </si>
  <si>
    <t>TEHOPELAAJAT  2003</t>
  </si>
  <si>
    <t>KÄRKILYÖJÄT  2003</t>
  </si>
  <si>
    <t>LYÖJÄT  2002</t>
  </si>
  <si>
    <t>ETENIJÄT  2002</t>
  </si>
  <si>
    <t>TEHOPELAAJAT  2002</t>
  </si>
  <si>
    <t>KÄRKILYÖJÄT  2002</t>
  </si>
  <si>
    <t>LYÖJÄT  2001</t>
  </si>
  <si>
    <t>ETENIJÄT  2001</t>
  </si>
  <si>
    <t>TEHOPELAAJAT  2001</t>
  </si>
  <si>
    <t>KÄRKILYÖJÄT  2001</t>
  </si>
  <si>
    <t>LYÖJÄT  2000</t>
  </si>
  <si>
    <t>ETENIJÄT  2000</t>
  </si>
  <si>
    <t>TEHOPELAAJAT  2000</t>
  </si>
  <si>
    <t>KÄRKILYÖJÄT  2000</t>
  </si>
  <si>
    <t>LYÖJÄT  1999</t>
  </si>
  <si>
    <t>ETENIJÄT  1999</t>
  </si>
  <si>
    <t>TEHOPELAAJAT  1999</t>
  </si>
  <si>
    <t>KÄRKILYÖJÄT  1999</t>
  </si>
  <si>
    <t>LYÖJÄT  1998</t>
  </si>
  <si>
    <t>ETENIJÄT  1998</t>
  </si>
  <si>
    <t>TEHOPELAAJAT  1998</t>
  </si>
  <si>
    <t>KÄRKILYÖJÄT  1998</t>
  </si>
  <si>
    <t>LYÖJÄT  1997</t>
  </si>
  <si>
    <t>ETENIJÄT  1997</t>
  </si>
  <si>
    <t>TEHOPELAAJAT  1997</t>
  </si>
  <si>
    <t>KÄRKILYÖJÄT  1997</t>
  </si>
  <si>
    <t>LYÖJÄT  1996</t>
  </si>
  <si>
    <t>ETENIJÄT  1996</t>
  </si>
  <si>
    <t>TEHOPELAAJAT  1996</t>
  </si>
  <si>
    <t>KÄRKILYÖJÄT  1996</t>
  </si>
  <si>
    <t>LYÖJÄT  1995</t>
  </si>
  <si>
    <t>ETENIJÄT  1995</t>
  </si>
  <si>
    <t>TEHOPELAAJAT  1995</t>
  </si>
  <si>
    <t>KÄRKILYÖJÄT  1995</t>
  </si>
  <si>
    <t>Riikka Nieminen</t>
  </si>
  <si>
    <t>8+67=75</t>
  </si>
  <si>
    <t>Sari Hartikainen</t>
  </si>
  <si>
    <t>Heli Eronen</t>
  </si>
  <si>
    <t>Riitta Koski</t>
  </si>
  <si>
    <t>Pirjo-Riitta Paju</t>
  </si>
  <si>
    <t>Armi Ahola</t>
  </si>
  <si>
    <t>Kirsi Lakaniemi</t>
  </si>
  <si>
    <t>Henna Salmela</t>
  </si>
  <si>
    <t>Mira Kuotesaho</t>
  </si>
  <si>
    <t>Mirkka Oinonen</t>
  </si>
  <si>
    <t>9+48=57</t>
  </si>
  <si>
    <t>3+52=55</t>
  </si>
  <si>
    <t>5+44=49</t>
  </si>
  <si>
    <t>6+39=45</t>
  </si>
  <si>
    <t>2+41=43</t>
  </si>
  <si>
    <t>0+42=42</t>
  </si>
  <si>
    <t>1+40=41</t>
  </si>
  <si>
    <t>4+36=40</t>
  </si>
  <si>
    <t>75+52=127</t>
  </si>
  <si>
    <t>Hanna Airaksinen</t>
  </si>
  <si>
    <t>Kirsi Hänninen</t>
  </si>
  <si>
    <t>Terhi Rönkä</t>
  </si>
  <si>
    <t>Sari Lemponen</t>
  </si>
  <si>
    <t>Laura Jounela</t>
  </si>
  <si>
    <t>Taru Ylä-Autio</t>
  </si>
  <si>
    <t>Riikka Punnonen</t>
  </si>
  <si>
    <t>Marja-Liisa Nyrhinen</t>
  </si>
  <si>
    <t>Heli Ruoho</t>
  </si>
  <si>
    <t>Krista Laurila</t>
  </si>
  <si>
    <t>20+72=  92</t>
  </si>
  <si>
    <t>31+57=  88</t>
  </si>
  <si>
    <t>13+73=  86</t>
  </si>
  <si>
    <t>57+18=  75</t>
  </si>
  <si>
    <t>49+24=  73</t>
  </si>
  <si>
    <t>45+28  =73</t>
  </si>
  <si>
    <t>55+11=  66</t>
  </si>
  <si>
    <t>16+50=  66</t>
  </si>
  <si>
    <t>33+31=  64</t>
  </si>
  <si>
    <t>Tuula Tauriainen</t>
  </si>
  <si>
    <t>Kirsi Annila</t>
  </si>
  <si>
    <t>Virpi Lappalainen</t>
  </si>
  <si>
    <t>Kaisa Tuusjärvi</t>
  </si>
  <si>
    <t>YJ</t>
  </si>
  <si>
    <t>(7-1, 4-1)</t>
  </si>
  <si>
    <t>(2-4, 2-7)</t>
  </si>
  <si>
    <t>(5-4, 4-2)</t>
  </si>
  <si>
    <t>Susanna Ylä-Kero</t>
  </si>
  <si>
    <t>Nina Jakonen</t>
  </si>
  <si>
    <t>Tanja Vehniäinen</t>
  </si>
  <si>
    <t>Heidi Kuusisto</t>
  </si>
  <si>
    <t>Tiina Tolonen</t>
  </si>
  <si>
    <t>Jenni Lindborg</t>
  </si>
  <si>
    <t>Niina Rinkinen</t>
  </si>
  <si>
    <t>Hanna Hautala</t>
  </si>
  <si>
    <t>Tiia Pöntinen</t>
  </si>
  <si>
    <t>Pia Haglund</t>
  </si>
  <si>
    <t>2+62=64</t>
  </si>
  <si>
    <t>1+46=47</t>
  </si>
  <si>
    <t>1+44=45</t>
  </si>
  <si>
    <t>1+36=37</t>
  </si>
  <si>
    <t>0+37=37</t>
  </si>
  <si>
    <t>1+31=32</t>
  </si>
  <si>
    <t>7+21=28</t>
  </si>
  <si>
    <t>1+27=28</t>
  </si>
  <si>
    <t>0+26=26</t>
  </si>
  <si>
    <t>2+50=52</t>
  </si>
  <si>
    <t>3+59=62</t>
  </si>
  <si>
    <t>Katja Saari</t>
  </si>
  <si>
    <t>2+51=53</t>
  </si>
  <si>
    <t>4+51=55</t>
  </si>
  <si>
    <t>Ulla Mäkinen</t>
  </si>
  <si>
    <t>5+46=51</t>
  </si>
  <si>
    <t>7+58=65</t>
  </si>
  <si>
    <t>Jenni Tolonen</t>
  </si>
  <si>
    <t>Emmi Viitala</t>
  </si>
  <si>
    <t>Satu Yli-Hirvelä</t>
  </si>
  <si>
    <t>Elina Mäki</t>
  </si>
  <si>
    <t>Salla Pollari</t>
  </si>
  <si>
    <t>Anu Pulkkinen</t>
  </si>
  <si>
    <t>Suvi Seppälä</t>
  </si>
  <si>
    <t>Marjaana Liljeroos</t>
  </si>
  <si>
    <t>Paula Saloranta</t>
  </si>
  <si>
    <t>Henna Kytösalmi</t>
  </si>
  <si>
    <t>PeTo</t>
  </si>
  <si>
    <t>Fera</t>
  </si>
  <si>
    <t>64+  8=72</t>
  </si>
  <si>
    <t>47+  3=50</t>
  </si>
  <si>
    <t>28+20=48</t>
  </si>
  <si>
    <t>YPJ</t>
  </si>
  <si>
    <t>45+  2=47</t>
  </si>
  <si>
    <t>42  +4=46</t>
  </si>
  <si>
    <t>22+23=45</t>
  </si>
  <si>
    <t>37+  8=45</t>
  </si>
  <si>
    <t>28+16=44</t>
  </si>
  <si>
    <t>15+28=43</t>
  </si>
  <si>
    <t>Enni Kylä-Kause</t>
  </si>
  <si>
    <t>Sanna Luoma</t>
  </si>
  <si>
    <t>Kaisa Salmela</t>
  </si>
  <si>
    <t>Hanna Hirvikoski</t>
  </si>
  <si>
    <t>Hanni-Mari Ruuskanen</t>
  </si>
  <si>
    <t>3+68=71</t>
  </si>
  <si>
    <t>Eeva Nygård</t>
  </si>
  <si>
    <t>1+49=50</t>
  </si>
  <si>
    <t>6+42=48</t>
  </si>
  <si>
    <t>3+42=45</t>
  </si>
  <si>
    <t>2+42=44</t>
  </si>
  <si>
    <t>1+41=42</t>
  </si>
  <si>
    <t>3+37=40</t>
  </si>
  <si>
    <t>8+31=39</t>
  </si>
  <si>
    <t>6+33=39</t>
  </si>
  <si>
    <t>Minna Vienola</t>
  </si>
  <si>
    <t>2+37=39</t>
  </si>
  <si>
    <t>Sari Enqvist</t>
  </si>
  <si>
    <t>Päivi Huhta</t>
  </si>
  <si>
    <t>Taina Kölhi</t>
  </si>
  <si>
    <t>Jonna Äijälä</t>
  </si>
  <si>
    <t>37+71=108</t>
  </si>
  <si>
    <t>39+50=  89</t>
  </si>
  <si>
    <t>71+10=  81</t>
  </si>
  <si>
    <t>21+60=  81</t>
  </si>
  <si>
    <t>13+62=  75</t>
  </si>
  <si>
    <t>16+60=  76</t>
  </si>
  <si>
    <t>40+34=  74</t>
  </si>
  <si>
    <t>48+21=  69</t>
  </si>
  <si>
    <t>16+44=  60</t>
  </si>
  <si>
    <t>45+  4=  49</t>
  </si>
  <si>
    <t>Salla Suhonen</t>
  </si>
  <si>
    <t>Eveliina Lassila</t>
  </si>
  <si>
    <t>ViVe</t>
  </si>
  <si>
    <t>11+40=51</t>
  </si>
  <si>
    <t>Miia Pöntinen</t>
  </si>
  <si>
    <t>Marjo Valkama</t>
  </si>
  <si>
    <t>41+72=113</t>
  </si>
  <si>
    <t>25+73=  98</t>
  </si>
  <si>
    <t>71+27=  98</t>
  </si>
  <si>
    <t>51+39=  90</t>
  </si>
  <si>
    <t>44+39=  83</t>
  </si>
  <si>
    <t>38+40=  78</t>
  </si>
  <si>
    <t>64+13=  77</t>
  </si>
  <si>
    <t>20+55=  75</t>
  </si>
  <si>
    <t>13+60=  73</t>
  </si>
  <si>
    <t>52+20=  72</t>
  </si>
  <si>
    <t>Hannele Seppänen</t>
  </si>
  <si>
    <t>Marika Nurminen</t>
  </si>
  <si>
    <t>Sari Siirola</t>
  </si>
  <si>
    <t>Pirjo Haukkamaa</t>
  </si>
  <si>
    <t>Jenni Säily</t>
  </si>
  <si>
    <t>4+40=44</t>
  </si>
  <si>
    <t>Tytti Lamppu</t>
  </si>
  <si>
    <t>0+79=79</t>
  </si>
  <si>
    <t>3+64=67</t>
  </si>
  <si>
    <t>3+55=58</t>
  </si>
  <si>
    <t>5+52=57</t>
  </si>
  <si>
    <t>7+46=53</t>
  </si>
  <si>
    <t>6+47=53</t>
  </si>
  <si>
    <t>4+48=52</t>
  </si>
  <si>
    <t>1+42=43</t>
  </si>
  <si>
    <t>2+40=42</t>
  </si>
  <si>
    <t>Manse</t>
  </si>
  <si>
    <t>25+72=97</t>
  </si>
  <si>
    <t>79+16=95</t>
  </si>
  <si>
    <t>59+29=88</t>
  </si>
  <si>
    <t>57+29=86</t>
  </si>
  <si>
    <t>25+61=86</t>
  </si>
  <si>
    <t>53+32=85</t>
  </si>
  <si>
    <t>53+29=82</t>
  </si>
  <si>
    <t>45+35=80</t>
  </si>
  <si>
    <t>67+12=79</t>
  </si>
  <si>
    <t>16+59=75</t>
  </si>
  <si>
    <t>0+55=55</t>
  </si>
  <si>
    <t>1+53=54</t>
  </si>
  <si>
    <t>4+44=48</t>
  </si>
  <si>
    <t>1+45=46</t>
  </si>
  <si>
    <t>0+44=44</t>
  </si>
  <si>
    <t>Terhi Alanen</t>
  </si>
  <si>
    <t>Sonja Jaskari</t>
  </si>
  <si>
    <t>Päivi Väistö</t>
  </si>
  <si>
    <t>Tiina Laaksonen</t>
  </si>
  <si>
    <t>Johanna Tikkanen</t>
  </si>
  <si>
    <t>Anna Kujanperä</t>
  </si>
  <si>
    <t>Hymy</t>
  </si>
  <si>
    <t>Hanne Asikainen</t>
  </si>
  <si>
    <t>Niina Kantola</t>
  </si>
  <si>
    <t>49+33=82</t>
  </si>
  <si>
    <t>39+39=78</t>
  </si>
  <si>
    <t>16+62=78</t>
  </si>
  <si>
    <t>67+  6=73</t>
  </si>
  <si>
    <t>13+54=67</t>
  </si>
  <si>
    <t>44+19=63</t>
  </si>
  <si>
    <t>54+  6=60</t>
  </si>
  <si>
    <t>29+30=59</t>
  </si>
  <si>
    <t>25+32=57</t>
  </si>
  <si>
    <t>55+  4=59</t>
  </si>
  <si>
    <t>0+62=62</t>
  </si>
  <si>
    <t>2+53=55</t>
  </si>
  <si>
    <t>2+52=54</t>
  </si>
  <si>
    <t>5+47=52</t>
  </si>
  <si>
    <t>7+40=47</t>
  </si>
  <si>
    <t>1+39=40</t>
  </si>
  <si>
    <t>2+26=38</t>
  </si>
  <si>
    <t>0+34=34</t>
  </si>
  <si>
    <t>1+32=33</t>
  </si>
  <si>
    <t>Sanna Lappalainen</t>
  </si>
  <si>
    <t>Johanna Nieminen</t>
  </si>
  <si>
    <t>Marja Miesperä</t>
  </si>
  <si>
    <t xml:space="preserve">Taru Ylä-Autio </t>
  </si>
  <si>
    <t>Jonna Salminen</t>
  </si>
  <si>
    <t>Tuire Saloranta</t>
  </si>
  <si>
    <t>Paula Rautiainen</t>
  </si>
  <si>
    <t>Mervi Koistinen</t>
  </si>
  <si>
    <t>Johanna Vikman</t>
  </si>
  <si>
    <t>47+55=102</t>
  </si>
  <si>
    <t>32+61=  93</t>
  </si>
  <si>
    <t>65+24=  89</t>
  </si>
  <si>
    <t>52+22=  74</t>
  </si>
  <si>
    <t>62+  5=  67</t>
  </si>
  <si>
    <t>54+  7=  61</t>
  </si>
  <si>
    <t>11+49=  60</t>
  </si>
  <si>
    <t>26+34=  60</t>
  </si>
  <si>
    <t>28+45=  73</t>
  </si>
  <si>
    <t>55+  7 = 62</t>
  </si>
  <si>
    <t xml:space="preserve">Johanna Nieminen </t>
  </si>
  <si>
    <t xml:space="preserve">Tanja Vehniäinen </t>
  </si>
  <si>
    <t xml:space="preserve">Terhi Alanen </t>
  </si>
  <si>
    <t xml:space="preserve">Terhi Rönkä </t>
  </si>
  <si>
    <t xml:space="preserve">Katja Kolehmainen </t>
  </si>
  <si>
    <t xml:space="preserve">Sari Lemponen </t>
  </si>
  <si>
    <t xml:space="preserve">Katja Saari </t>
  </si>
  <si>
    <t>4+61=65</t>
  </si>
  <si>
    <t>1+60=61</t>
  </si>
  <si>
    <t>1+51=52</t>
  </si>
  <si>
    <t>0+52=52</t>
  </si>
  <si>
    <t>1+47=48</t>
  </si>
  <si>
    <t>3+41=44</t>
  </si>
  <si>
    <t>Tytti Lamppu-Nurminen</t>
  </si>
  <si>
    <t xml:space="preserve">Krista Laurila </t>
  </si>
  <si>
    <t>Kati Rajala</t>
  </si>
  <si>
    <t>Ulpu Uusitalo</t>
  </si>
  <si>
    <t xml:space="preserve">Sari Siirola </t>
  </si>
  <si>
    <t>Leena-Maaria Lamminen</t>
  </si>
  <si>
    <t>Maija Haapasalo</t>
  </si>
  <si>
    <t>Hannamari Laitinen</t>
  </si>
  <si>
    <t xml:space="preserve">Tuire Saloranta </t>
  </si>
  <si>
    <t xml:space="preserve">Mervi Koistinen </t>
  </si>
  <si>
    <t xml:space="preserve">Terhi Laakkonen </t>
  </si>
  <si>
    <t>24+72=96</t>
  </si>
  <si>
    <t>41+55=96</t>
  </si>
  <si>
    <t>84+  7=91</t>
  </si>
  <si>
    <t>44+32=76</t>
  </si>
  <si>
    <t>65+10=75</t>
  </si>
  <si>
    <t xml:space="preserve">  7+67=74</t>
  </si>
  <si>
    <t>39+23=65</t>
  </si>
  <si>
    <t>48+17=65</t>
  </si>
  <si>
    <t>61+  4=65</t>
  </si>
  <si>
    <t xml:space="preserve">Ulla Mäkinen </t>
  </si>
  <si>
    <t xml:space="preserve">Terhi Rönkä   </t>
  </si>
  <si>
    <t>Mirkka Tschesmenski</t>
  </si>
  <si>
    <t xml:space="preserve">Kati Rajala </t>
  </si>
  <si>
    <t xml:space="preserve">Kaisa Andelin </t>
  </si>
  <si>
    <t xml:space="preserve">Satu Rajala  </t>
  </si>
  <si>
    <t>Terhi Laakkonen</t>
  </si>
  <si>
    <t xml:space="preserve">Henna Salmela </t>
  </si>
  <si>
    <t xml:space="preserve">Paula Rautiainen </t>
  </si>
  <si>
    <t xml:space="preserve">Hannamari Laitinen </t>
  </si>
  <si>
    <t>12+42=54</t>
  </si>
  <si>
    <t xml:space="preserve">Krista Laurila  </t>
  </si>
  <si>
    <t>Jenni Kulmala</t>
  </si>
  <si>
    <t xml:space="preserve">Katja Saari  </t>
  </si>
  <si>
    <t xml:space="preserve">Johanna Pentilä </t>
  </si>
  <si>
    <t xml:space="preserve">Ulpu Uusitalo  </t>
  </si>
  <si>
    <t xml:space="preserve">  3+78=81</t>
  </si>
  <si>
    <t xml:space="preserve">  3+63=66</t>
  </si>
  <si>
    <t xml:space="preserve">  6+50=56</t>
  </si>
  <si>
    <t xml:space="preserve">  2+49=51</t>
  </si>
  <si>
    <t xml:space="preserve">  3+47=50</t>
  </si>
  <si>
    <t xml:space="preserve">  2+44=46</t>
  </si>
  <si>
    <t xml:space="preserve">  0+44=44</t>
  </si>
  <si>
    <t xml:space="preserve">  0+38=38</t>
  </si>
  <si>
    <t xml:space="preserve">  1+36=37</t>
  </si>
  <si>
    <t xml:space="preserve">  4+67=71</t>
  </si>
  <si>
    <t xml:space="preserve">  6+58=64</t>
  </si>
  <si>
    <t xml:space="preserve">  3+49=52</t>
  </si>
  <si>
    <t xml:space="preserve">  7+39=46</t>
  </si>
  <si>
    <t xml:space="preserve">  2+43=45</t>
  </si>
  <si>
    <t xml:space="preserve">  1+44=45</t>
  </si>
  <si>
    <t xml:space="preserve">  8+36=44</t>
  </si>
  <si>
    <t xml:space="preserve">  9+32=41</t>
  </si>
  <si>
    <t>Annukka Issakainen</t>
  </si>
  <si>
    <t xml:space="preserve">Tanja Kurikka  </t>
  </si>
  <si>
    <t xml:space="preserve">Kaisa Andelin  </t>
  </si>
  <si>
    <t xml:space="preserve">Tiia Pöntinen   </t>
  </si>
  <si>
    <t xml:space="preserve">Sari Siirola  </t>
  </si>
  <si>
    <t>Sari Lemponen                 Pattijoki             24   1  +   10  +   62  =   73</t>
  </si>
  <si>
    <t>66+31=97</t>
  </si>
  <si>
    <t>19+73=92</t>
  </si>
  <si>
    <t>81+  5=86</t>
  </si>
  <si>
    <t>54+29=83</t>
  </si>
  <si>
    <t>56+24=80</t>
  </si>
  <si>
    <t>33+40=73</t>
  </si>
  <si>
    <t>17+56=73</t>
  </si>
  <si>
    <t>11+62=73</t>
  </si>
  <si>
    <t>18+54=72</t>
  </si>
  <si>
    <t xml:space="preserve">Ulla Mäkinen  </t>
  </si>
  <si>
    <t xml:space="preserve">Jenni Kulmala </t>
  </si>
  <si>
    <t xml:space="preserve">Johanna Vikman </t>
  </si>
  <si>
    <t xml:space="preserve">Paula Rautiainen  </t>
  </si>
  <si>
    <t>LYÖJÄT  1994</t>
  </si>
  <si>
    <t>ETENIJÄT  1994</t>
  </si>
  <si>
    <t>TEHOPELAAJAT  1994</t>
  </si>
  <si>
    <t>KÄRKILYÖJÄT  1994</t>
  </si>
  <si>
    <t>1+37=38</t>
  </si>
  <si>
    <t>6+29=35</t>
  </si>
  <si>
    <t>4+30=34</t>
  </si>
  <si>
    <t>1+33=34</t>
  </si>
  <si>
    <t xml:space="preserve">Jenni Kulmala  </t>
  </si>
  <si>
    <t xml:space="preserve">Johanna Nieminen   </t>
  </si>
  <si>
    <t xml:space="preserve">Tanja Vehniäinen   </t>
  </si>
  <si>
    <t xml:space="preserve">Kirsi Annila </t>
  </si>
  <si>
    <t>Jonna Mäkelä</t>
  </si>
  <si>
    <t xml:space="preserve">Sanna Lappalainen  </t>
  </si>
  <si>
    <t xml:space="preserve">Terhi Rönkä  </t>
  </si>
  <si>
    <t xml:space="preserve">Jenni Tolonen </t>
  </si>
  <si>
    <t xml:space="preserve">Satu Yli-Hirvelä  </t>
  </si>
  <si>
    <t xml:space="preserve">Johanna Vikman  </t>
  </si>
  <si>
    <t xml:space="preserve">Terhi Laakkonen  </t>
  </si>
  <si>
    <t xml:space="preserve">Tiina Laaksonen </t>
  </si>
  <si>
    <t xml:space="preserve">Taina Hyry </t>
  </si>
  <si>
    <t>51+23=74</t>
  </si>
  <si>
    <t>20+49=69</t>
  </si>
  <si>
    <t>48+20=68</t>
  </si>
  <si>
    <t>35+28=63</t>
  </si>
  <si>
    <t>45+16=61</t>
  </si>
  <si>
    <t>14+47=61</t>
  </si>
  <si>
    <t>13+47=60</t>
  </si>
  <si>
    <t>34+17=51</t>
  </si>
  <si>
    <t>43+  8=51</t>
  </si>
  <si>
    <t>37+14=51</t>
  </si>
  <si>
    <t xml:space="preserve">Kirsi Annila  </t>
  </si>
  <si>
    <t xml:space="preserve">Jonna Mäkelä </t>
  </si>
  <si>
    <t xml:space="preserve">Henna Salmela   </t>
  </si>
  <si>
    <t xml:space="preserve">Tiina Laaksonen  </t>
  </si>
  <si>
    <t>3+46=49</t>
  </si>
  <si>
    <t>3+35=38</t>
  </si>
  <si>
    <t>3+33=36</t>
  </si>
  <si>
    <t>0+36=36</t>
  </si>
  <si>
    <t>2+33=35</t>
  </si>
  <si>
    <t xml:space="preserve">Nina Jakonen </t>
  </si>
  <si>
    <t xml:space="preserve">Hanna Tuomaala </t>
  </si>
  <si>
    <t xml:space="preserve">Niina Rinkinen </t>
  </si>
  <si>
    <t>Niina Sippola</t>
  </si>
  <si>
    <t>Hannamari Laitinen            Pori                  20        35</t>
  </si>
  <si>
    <t>Maaru Seppä</t>
  </si>
  <si>
    <t xml:space="preserve">Maija Haapasalo </t>
  </si>
  <si>
    <t xml:space="preserve">Hanna Tuomaala   </t>
  </si>
  <si>
    <t xml:space="preserve">Jonna Mäkelä   </t>
  </si>
  <si>
    <t xml:space="preserve">Tanja Vehniäinen  </t>
  </si>
  <si>
    <t>55+33=88</t>
  </si>
  <si>
    <t>16+61=77</t>
  </si>
  <si>
    <t xml:space="preserve">  9+50=59</t>
  </si>
  <si>
    <t>18+33=51</t>
  </si>
  <si>
    <t>39+11=50</t>
  </si>
  <si>
    <t>38+11=49</t>
  </si>
  <si>
    <t>35+13=48</t>
  </si>
  <si>
    <t>45+  3=48</t>
  </si>
  <si>
    <t>36+11=47</t>
  </si>
  <si>
    <t xml:space="preserve">Kirsi Hänninen  </t>
  </si>
  <si>
    <t xml:space="preserve">Sonja Koskinen </t>
  </si>
  <si>
    <t xml:space="preserve">Niina Jokinen  </t>
  </si>
  <si>
    <t xml:space="preserve">Satu Yli-Hirvelä   </t>
  </si>
  <si>
    <t>Sanna Lappalainen             Pori                  20   3  +   30  =   33</t>
  </si>
  <si>
    <t>0+46=46</t>
  </si>
  <si>
    <t>0+45=45</t>
  </si>
  <si>
    <t>3+30=33</t>
  </si>
  <si>
    <t>1+30=31</t>
  </si>
  <si>
    <t>2+28=30</t>
  </si>
  <si>
    <t xml:space="preserve">Henna Kytösalmi </t>
  </si>
  <si>
    <t xml:space="preserve">Susanna Ylä-Kero   </t>
  </si>
  <si>
    <t>Tiina Andreasen</t>
  </si>
  <si>
    <t>Marjo Keskinen</t>
  </si>
  <si>
    <t>Riina Surakka</t>
  </si>
  <si>
    <t>Carita Toiviainen</t>
  </si>
  <si>
    <t>Johanna Pentilä</t>
  </si>
  <si>
    <t>22+49=71</t>
  </si>
  <si>
    <t>53+14=67</t>
  </si>
  <si>
    <t>16+44=60</t>
  </si>
  <si>
    <t>44+14=58</t>
  </si>
  <si>
    <t>29+24=53</t>
  </si>
  <si>
    <t>45+  5=50</t>
  </si>
  <si>
    <t>46+  4=50</t>
  </si>
  <si>
    <t>27+22=49</t>
  </si>
  <si>
    <t>44+  4=48</t>
  </si>
  <si>
    <t>27+20=47</t>
  </si>
  <si>
    <t>SoJy</t>
  </si>
  <si>
    <t>Sanna Alestalo</t>
  </si>
  <si>
    <t>Niina Luomanen</t>
  </si>
  <si>
    <t>Kaisa Laurikainen</t>
  </si>
  <si>
    <t>Anna-Maija Koski</t>
  </si>
  <si>
    <t>HP</t>
  </si>
  <si>
    <t>1+55=56</t>
  </si>
  <si>
    <t>5+45=50</t>
  </si>
  <si>
    <t>5+43=48</t>
  </si>
  <si>
    <t>3+44=47</t>
  </si>
  <si>
    <t>2+44=46</t>
  </si>
  <si>
    <t>0+41=41</t>
  </si>
  <si>
    <t>0+39=39</t>
  </si>
  <si>
    <t>Marjo Sissala</t>
  </si>
  <si>
    <t>Sonja Koskinen</t>
  </si>
  <si>
    <t>Minna Alestalo</t>
  </si>
  <si>
    <t>Silja Rehunen</t>
  </si>
  <si>
    <t>62+10=72</t>
  </si>
  <si>
    <t>35+31=66</t>
  </si>
  <si>
    <t>30+33=63</t>
  </si>
  <si>
    <t>47+16=63</t>
  </si>
  <si>
    <t>56+  6=62</t>
  </si>
  <si>
    <t>35+26=61</t>
  </si>
  <si>
    <t>50+  9=59</t>
  </si>
  <si>
    <t>16+41=57</t>
  </si>
  <si>
    <t>48+  8=56</t>
  </si>
  <si>
    <t>37+17=54</t>
  </si>
  <si>
    <t>Piritta Mahanen</t>
  </si>
  <si>
    <t>Sanni Vainio-Hynnilä</t>
  </si>
  <si>
    <t>Maiju Kangasluoma</t>
  </si>
  <si>
    <t>Paulinna Kärnä</t>
  </si>
  <si>
    <t>Heidi Forsell</t>
  </si>
  <si>
    <t>Joanna Vikman</t>
  </si>
  <si>
    <t>6+43=49</t>
  </si>
  <si>
    <t>2+35=37</t>
  </si>
  <si>
    <t>2+34=36</t>
  </si>
  <si>
    <t>1+35=36</t>
  </si>
  <si>
    <t>4+31=35</t>
  </si>
  <si>
    <t>0+35=35</t>
  </si>
  <si>
    <t>3+31=34</t>
  </si>
  <si>
    <t>Hanne Parviainen</t>
  </si>
  <si>
    <t>Kaisa Kärkkäinen</t>
  </si>
  <si>
    <t>49+20=69</t>
  </si>
  <si>
    <t>24+42=66</t>
  </si>
  <si>
    <t>29+37=66</t>
  </si>
  <si>
    <t>32+23=55</t>
  </si>
  <si>
    <t>35+20=55</t>
  </si>
  <si>
    <t>52+  3=55</t>
  </si>
  <si>
    <t xml:space="preserve">  8+44=52</t>
  </si>
  <si>
    <t>17+34=51</t>
  </si>
  <si>
    <t>36+15=51</t>
  </si>
  <si>
    <t>Mari Sallinen</t>
  </si>
  <si>
    <t>6+52=58</t>
  </si>
  <si>
    <t>6+51=57</t>
  </si>
  <si>
    <t>4+45=49</t>
  </si>
  <si>
    <t>3+43=46</t>
  </si>
  <si>
    <t>5+36=41</t>
  </si>
  <si>
    <t>2+39=41</t>
  </si>
  <si>
    <t>4+35=39</t>
  </si>
  <si>
    <t>Anne Nurmela</t>
  </si>
  <si>
    <t>Satu Laine</t>
  </si>
  <si>
    <t>Susanna Hyppönen</t>
  </si>
  <si>
    <t>Anne Herttua</t>
  </si>
  <si>
    <t>Tiina Paananen</t>
  </si>
  <si>
    <t>Jaana Vapaavuori</t>
  </si>
  <si>
    <t>Merja Valkama</t>
  </si>
  <si>
    <t>IT</t>
  </si>
  <si>
    <t>58+25=83</t>
  </si>
  <si>
    <t>29+49=78</t>
  </si>
  <si>
    <t>49+28=77</t>
  </si>
  <si>
    <t>25+51=76</t>
  </si>
  <si>
    <t>15+55=70</t>
  </si>
  <si>
    <t>41+28=69</t>
  </si>
  <si>
    <t>35+33=68</t>
  </si>
  <si>
    <t>34+32=66</t>
  </si>
  <si>
    <t>46+19=65</t>
  </si>
  <si>
    <t>Tiina Saarenketo</t>
  </si>
  <si>
    <t>Erja Enqvist</t>
  </si>
  <si>
    <t>Ulla Räsänen</t>
  </si>
  <si>
    <t>LYÖJÄT  1993</t>
  </si>
  <si>
    <t>ETENIJÄT  1993</t>
  </si>
  <si>
    <t>TEHOPELAAJAT  1993</t>
  </si>
  <si>
    <t>KÄRKILYÖJÄT  1993</t>
  </si>
  <si>
    <t>LYÖJÄT  1992</t>
  </si>
  <si>
    <t>ETENIJÄT  1992</t>
  </si>
  <si>
    <t>TEHOPELAAJAT  1992</t>
  </si>
  <si>
    <t>KÄRKILYÖJÄT  1992</t>
  </si>
  <si>
    <t>LYÖJÄT  1991</t>
  </si>
  <si>
    <t>ETENIJÄT  1991</t>
  </si>
  <si>
    <t>TEHOPELAAJAT  1991</t>
  </si>
  <si>
    <t>KÄRKILYÖJÄT  1991</t>
  </si>
  <si>
    <t>LYÖJÄT  1990</t>
  </si>
  <si>
    <t>ETENIJÄT  1990</t>
  </si>
  <si>
    <t>TEHOPELAAJAT  1990</t>
  </si>
  <si>
    <t>KÄRKILYÖJÄT  1990</t>
  </si>
  <si>
    <t>LYÖJÄT  1989</t>
  </si>
  <si>
    <t>ETENIJÄT  1989</t>
  </si>
  <si>
    <t>TEHOPELAAJAT  1989</t>
  </si>
  <si>
    <t>KÄRKILYÖJÄT  1989</t>
  </si>
  <si>
    <t>LYÖJÄT  1988</t>
  </si>
  <si>
    <t>ETENIJÄT  1988</t>
  </si>
  <si>
    <t>TEHOPELAAJAT  1988</t>
  </si>
  <si>
    <t>KÄRKILYÖJÄT  1988</t>
  </si>
  <si>
    <t>LYÖJÄT  1987</t>
  </si>
  <si>
    <t>ETENIJÄT  1987</t>
  </si>
  <si>
    <t>TEHOPELAAJAT  1987</t>
  </si>
  <si>
    <t>KÄRKILYÖJÄT  1987</t>
  </si>
  <si>
    <t>LYÖJÄT  1986</t>
  </si>
  <si>
    <t>ETENIJÄT  1986</t>
  </si>
  <si>
    <t>TEHOPELAAJAT  1986</t>
  </si>
  <si>
    <t>KÄRKILYÖJÄT  1986</t>
  </si>
  <si>
    <t>LYÖJÄT  1985</t>
  </si>
  <si>
    <t>ETENIJÄT  1985</t>
  </si>
  <si>
    <t>TEHOPELAAJAT  1985</t>
  </si>
  <si>
    <t>KÄRKILYÖJÄT  1985</t>
  </si>
  <si>
    <t>LYÖJÄT  1984</t>
  </si>
  <si>
    <t>ETENIJÄT  1984</t>
  </si>
  <si>
    <t>TEHOPELAAJAT  1984</t>
  </si>
  <si>
    <t>LYÖJÄT  1983</t>
  </si>
  <si>
    <t>ETENIJÄT  1983</t>
  </si>
  <si>
    <t>TEHOPELAAJAT  1983</t>
  </si>
  <si>
    <t>LYÖJÄT  1982</t>
  </si>
  <si>
    <t>ETENIJÄT  1982</t>
  </si>
  <si>
    <t>TEHOPELAAJAT  1982</t>
  </si>
  <si>
    <t>LYÖJÄT  1981</t>
  </si>
  <si>
    <t>ETENIJÄT  1981</t>
  </si>
  <si>
    <t>TEHOPELAAJAT  1981</t>
  </si>
  <si>
    <t>LYÖJÄT  1980</t>
  </si>
  <si>
    <t>ETENIJÄT  1980</t>
  </si>
  <si>
    <t>TEHOPELAAJAT  1980</t>
  </si>
  <si>
    <t>LYÖJÄT  1979</t>
  </si>
  <si>
    <t>ETENIJÄT  1979</t>
  </si>
  <si>
    <t>TEHOPELAAJAT  1979</t>
  </si>
  <si>
    <t>Inkeri Aitta-aho</t>
  </si>
  <si>
    <t>7+25=32</t>
  </si>
  <si>
    <t>Aila Palonen</t>
  </si>
  <si>
    <t>6+20=26</t>
  </si>
  <si>
    <t>Pia Malja</t>
  </si>
  <si>
    <t>3+23=26</t>
  </si>
  <si>
    <t>5+20=25</t>
  </si>
  <si>
    <t>Satu Mikola</t>
  </si>
  <si>
    <t>2+23=25</t>
  </si>
  <si>
    <t>Teija Grönlund</t>
  </si>
  <si>
    <t>4+20=24</t>
  </si>
  <si>
    <t>5+17=22</t>
  </si>
  <si>
    <t>Seija Uusitalo</t>
  </si>
  <si>
    <t>2+19=21</t>
  </si>
  <si>
    <t>3+18=21</t>
  </si>
  <si>
    <t>Terttu Voutilainen</t>
  </si>
  <si>
    <t>0+20=20</t>
  </si>
  <si>
    <t>RPL</t>
  </si>
  <si>
    <t>Helena Iivanainen</t>
  </si>
  <si>
    <t>Merja Virtanen</t>
  </si>
  <si>
    <t>Sirpa Katajisto</t>
  </si>
  <si>
    <t>Tuula Heikkinen</t>
  </si>
  <si>
    <t>Jaana Salonen</t>
  </si>
  <si>
    <t>Sirpa Helin</t>
  </si>
  <si>
    <t>Jaana Majuri</t>
  </si>
  <si>
    <t>Heini Paavola</t>
  </si>
  <si>
    <t>UPV</t>
  </si>
  <si>
    <t>LäPa</t>
  </si>
  <si>
    <t>Tahko</t>
  </si>
  <si>
    <t>Tuula Raittila</t>
  </si>
  <si>
    <t>8+24=32</t>
  </si>
  <si>
    <t>Marita Karhunen</t>
  </si>
  <si>
    <t>2+18=20</t>
  </si>
  <si>
    <t>3+16=19</t>
  </si>
  <si>
    <t>Liisa Isoluoma</t>
  </si>
  <si>
    <t>Kaija Ojaniemi</t>
  </si>
  <si>
    <t>0+18=18</t>
  </si>
  <si>
    <t>Johanna Turja</t>
  </si>
  <si>
    <t>1+16=17</t>
  </si>
  <si>
    <t>1+15=16</t>
  </si>
  <si>
    <t>LYÖJÄT  1978</t>
  </si>
  <si>
    <t>ETENIJÄT  1978</t>
  </si>
  <si>
    <t>TEHOPELAAJAT  1978</t>
  </si>
  <si>
    <t>Irma Mäenpää</t>
  </si>
  <si>
    <t>Anneli Turja</t>
  </si>
  <si>
    <t>Tiina Hellberg</t>
  </si>
  <si>
    <t>SMJ</t>
  </si>
  <si>
    <t>LYÖJÄT  1977</t>
  </si>
  <si>
    <t>ETENIJÄT  1977</t>
  </si>
  <si>
    <t>TEHOPELAAJAT  1977</t>
  </si>
  <si>
    <t>Ulla Koponen</t>
  </si>
  <si>
    <t>Paula Turja</t>
  </si>
  <si>
    <t>Pirkko Vihtkari</t>
  </si>
  <si>
    <t>Tuula Huttunen</t>
  </si>
  <si>
    <t>Helena Tuominiemi</t>
  </si>
  <si>
    <t>Ulla Sipilä</t>
  </si>
  <si>
    <t>10+46=56</t>
  </si>
  <si>
    <t xml:space="preserve">  5+44=49</t>
  </si>
  <si>
    <t xml:space="preserve">  4+36=40</t>
  </si>
  <si>
    <t xml:space="preserve">  7+30=37</t>
  </si>
  <si>
    <t xml:space="preserve">  3+28=31</t>
  </si>
  <si>
    <t xml:space="preserve">  1+28=29</t>
  </si>
  <si>
    <t xml:space="preserve">  3+25=28</t>
  </si>
  <si>
    <t xml:space="preserve">  4+23=27</t>
  </si>
  <si>
    <t>Maarit Kuisma</t>
  </si>
  <si>
    <t>Ritva Laine</t>
  </si>
  <si>
    <t>Aulikki Junna</t>
  </si>
  <si>
    <t>Inka-Leena Lylymäki</t>
  </si>
  <si>
    <t>Paula Kallionpää</t>
  </si>
  <si>
    <t>Mirja Hotakainen</t>
  </si>
  <si>
    <t>Pirjo Hiipakka</t>
  </si>
  <si>
    <t>7+32=39</t>
  </si>
  <si>
    <t>5+27=32</t>
  </si>
  <si>
    <t>2+29=31</t>
  </si>
  <si>
    <t>4+23=27</t>
  </si>
  <si>
    <t>3+20=23</t>
  </si>
  <si>
    <t>Maija Palosaari</t>
  </si>
  <si>
    <t>Anita Lakaniemi</t>
  </si>
  <si>
    <t>Riitta Mikkola</t>
  </si>
  <si>
    <t>LYÖJÄT  1976</t>
  </si>
  <si>
    <t>ETENIJÄT  1976</t>
  </si>
  <si>
    <t>TEHOPELAAJAT  1976</t>
  </si>
  <si>
    <t>Helena Puusaari</t>
  </si>
  <si>
    <t>Marja Ala-Marttila</t>
  </si>
  <si>
    <t>Eila Jerkku</t>
  </si>
  <si>
    <t>Kaija Lieska</t>
  </si>
  <si>
    <t>Sanni Pohtola</t>
  </si>
  <si>
    <t>3+25=28</t>
  </si>
  <si>
    <t>2+24=26</t>
  </si>
  <si>
    <t>3+19=22</t>
  </si>
  <si>
    <t>1+19=20</t>
  </si>
  <si>
    <t>1+17=18</t>
  </si>
  <si>
    <t>2+15=17</t>
  </si>
  <si>
    <t>Sinikka Ala-Marttila</t>
  </si>
  <si>
    <t>Tarja Jyrkkä</t>
  </si>
  <si>
    <t>Paula Korpela</t>
  </si>
  <si>
    <t>Sinikka Tuominiemi</t>
  </si>
  <si>
    <t>LYÖJÄT  1975</t>
  </si>
  <si>
    <t>ETENIJÄT  1975</t>
  </si>
  <si>
    <t>TEHOPELAAJAT  1975</t>
  </si>
  <si>
    <t>Pirkko Olenius</t>
  </si>
  <si>
    <t>Sirkka-Liisa Latvala</t>
  </si>
  <si>
    <t>2+20=22</t>
  </si>
  <si>
    <t>1+20=21</t>
  </si>
  <si>
    <t>2+14=16</t>
  </si>
  <si>
    <t>0+16=16</t>
  </si>
  <si>
    <t>2+13=15</t>
  </si>
  <si>
    <t>Merja Taipale</t>
  </si>
  <si>
    <t>Tuija Lankinen</t>
  </si>
  <si>
    <t>LYÖJÄT  1974</t>
  </si>
  <si>
    <t>ETENIJÄT  1974</t>
  </si>
  <si>
    <t>TEHOPELAAJAT  1974</t>
  </si>
  <si>
    <t>5+30=35</t>
  </si>
  <si>
    <t>1+23=24</t>
  </si>
  <si>
    <t>1+21=22</t>
  </si>
  <si>
    <t>Maija Finnilä</t>
  </si>
  <si>
    <t>LYÖJÄT  1973</t>
  </si>
  <si>
    <t>ETENIJÄT  1973</t>
  </si>
  <si>
    <t>TEHOPELAAJAT  1973</t>
  </si>
  <si>
    <t>LYÖJÄT  1972</t>
  </si>
  <si>
    <t>ETENIJÄT  1972</t>
  </si>
  <si>
    <t>TEHOPELAAJAT  1972</t>
  </si>
  <si>
    <t>LYÖJÄT  1971</t>
  </si>
  <si>
    <t>ETENIJÄT  1971</t>
  </si>
  <si>
    <t>TEHOPELAAJAT  1971</t>
  </si>
  <si>
    <t>LYÖJÄT  1970</t>
  </si>
  <si>
    <t>ETENIJÄT  1970</t>
  </si>
  <si>
    <t>TEHOPELAAJAT  1970</t>
  </si>
  <si>
    <t>LYÖJÄT  1969</t>
  </si>
  <si>
    <t>ETENIJÄT  1969</t>
  </si>
  <si>
    <t>TEHOPELAAJAT  1969</t>
  </si>
  <si>
    <t>LYÖJÄT  1968</t>
  </si>
  <si>
    <t>ETENIJÄT  1968</t>
  </si>
  <si>
    <t>TEHOPELAAJAT  1968</t>
  </si>
  <si>
    <t>LYÖJÄT  1967</t>
  </si>
  <si>
    <t>ETENIJÄT  1967</t>
  </si>
  <si>
    <t>TEHOPELAAJAT  1967</t>
  </si>
  <si>
    <t>LYÖJÄT  1966</t>
  </si>
  <si>
    <t>ETENIJÄT  1966</t>
  </si>
  <si>
    <t>TEHOPELAAJAT  1966</t>
  </si>
  <si>
    <t>LYÖJÄT  1965</t>
  </si>
  <si>
    <t>ETENIJÄT  1965</t>
  </si>
  <si>
    <t>TEHOPELAAJAT  1965</t>
  </si>
  <si>
    <t>LYÖJÄT  1964</t>
  </si>
  <si>
    <t>ETENIJÄT  1964</t>
  </si>
  <si>
    <t>TEHOPELAAJAT  1964</t>
  </si>
  <si>
    <t>LYÖJÄT  1963</t>
  </si>
  <si>
    <t>ETENIJÄT  1963</t>
  </si>
  <si>
    <t>TEHOPELAAJAT  1963</t>
  </si>
  <si>
    <t>LYÖJÄT  1962</t>
  </si>
  <si>
    <t>ETENIJÄT  1962</t>
  </si>
  <si>
    <t>TEHOPELAAJAT  1962</t>
  </si>
  <si>
    <t>LYÖJÄT  1961</t>
  </si>
  <si>
    <t>ETENIJÄT  1961</t>
  </si>
  <si>
    <t>TEHOPELAAJAT  1961</t>
  </si>
  <si>
    <t>LYÖJÄT  1960</t>
  </si>
  <si>
    <t>ETENIJÄT  1960</t>
  </si>
  <si>
    <t>TEHOPELAAJAT  1960</t>
  </si>
  <si>
    <t>Bella Lehtonen</t>
  </si>
  <si>
    <t>Ulla Turunen</t>
  </si>
  <si>
    <t>5+37=42</t>
  </si>
  <si>
    <t>4+17=21</t>
  </si>
  <si>
    <t>3+15=18</t>
  </si>
  <si>
    <t>Ritva-Liisa Äijö</t>
  </si>
  <si>
    <t>Paula Kriikkula</t>
  </si>
  <si>
    <t>Marjatta Pitkänen</t>
  </si>
  <si>
    <t>7+37=44</t>
  </si>
  <si>
    <t>3+21=24</t>
  </si>
  <si>
    <t>9+14=23</t>
  </si>
  <si>
    <t>Ulla-Maija Saikkonen</t>
  </si>
  <si>
    <t>Jaana Jouhikainen</t>
  </si>
  <si>
    <t>Paula Kasurinen</t>
  </si>
  <si>
    <t>Kaisu Ristilä</t>
  </si>
  <si>
    <t>Tarja Pöntinen</t>
  </si>
  <si>
    <t>Ulla Hervala</t>
  </si>
  <si>
    <t>Katja Varis</t>
  </si>
  <si>
    <t>4+38=42</t>
  </si>
  <si>
    <t>3+36=39</t>
  </si>
  <si>
    <t>5+25=30</t>
  </si>
  <si>
    <t>6+19=25</t>
  </si>
  <si>
    <t>Merja Laine</t>
  </si>
  <si>
    <t>Helena Hietarinta</t>
  </si>
  <si>
    <t>Leena Kuusisto</t>
  </si>
  <si>
    <t>Pirkko Rantala</t>
  </si>
  <si>
    <t>Tarja Määttä</t>
  </si>
  <si>
    <t>KaKa</t>
  </si>
  <si>
    <t>39+26=65</t>
  </si>
  <si>
    <t>42+18=60</t>
  </si>
  <si>
    <t>41+16=57</t>
  </si>
  <si>
    <t>20+36=56</t>
  </si>
  <si>
    <t>17+39=56</t>
  </si>
  <si>
    <t>21+34=55</t>
  </si>
  <si>
    <t>28+25=53</t>
  </si>
  <si>
    <t>30+21=51</t>
  </si>
  <si>
    <t>Paula Wirtanen</t>
  </si>
  <si>
    <t>Jaana Lindqvist</t>
  </si>
  <si>
    <t>Eira Oinonen</t>
  </si>
  <si>
    <t>Terhi Lehvä</t>
  </si>
  <si>
    <t>Leena Sarkola</t>
  </si>
  <si>
    <t>Marjo Rantala</t>
  </si>
  <si>
    <t>Minna Varjonen</t>
  </si>
  <si>
    <t>Ritva Rekola</t>
  </si>
  <si>
    <t>Riitta Lehvä</t>
  </si>
  <si>
    <t>4+50=54</t>
  </si>
  <si>
    <t>3+32=35</t>
  </si>
  <si>
    <t>4+29=33</t>
  </si>
  <si>
    <t>3+29=32</t>
  </si>
  <si>
    <t>5+26=31</t>
  </si>
  <si>
    <t>54+28=82</t>
  </si>
  <si>
    <t>42+32=74</t>
  </si>
  <si>
    <t>30+37=67</t>
  </si>
  <si>
    <t>31+30=61</t>
  </si>
  <si>
    <t>33+23=56</t>
  </si>
  <si>
    <t>33+25=58</t>
  </si>
  <si>
    <t>30+32=62</t>
  </si>
  <si>
    <t>33+22=55</t>
  </si>
  <si>
    <t>35+18=53</t>
  </si>
  <si>
    <t>20+33=53</t>
  </si>
  <si>
    <t>Satu Hakala</t>
  </si>
  <si>
    <t>Pirjo Ahokas</t>
  </si>
  <si>
    <t>Sanna Vuorinen</t>
  </si>
  <si>
    <t>Kaija Väisänen</t>
  </si>
  <si>
    <t>8+36=44</t>
  </si>
  <si>
    <t>3+39=42</t>
  </si>
  <si>
    <t>0+32=32</t>
  </si>
  <si>
    <t>1+29=30</t>
  </si>
  <si>
    <t>5+24=29</t>
  </si>
  <si>
    <t>0+27=27</t>
  </si>
  <si>
    <t>4+21=25</t>
  </si>
  <si>
    <t>Anne Salonen</t>
  </si>
  <si>
    <t>Helinä Mörä</t>
  </si>
  <si>
    <t>Kati Sandvik</t>
  </si>
  <si>
    <t>19+56=75</t>
  </si>
  <si>
    <t>43+25=68</t>
  </si>
  <si>
    <t>34+28=62</t>
  </si>
  <si>
    <t>32+30=62</t>
  </si>
  <si>
    <t>19+41=60</t>
  </si>
  <si>
    <t>44+13=57</t>
  </si>
  <si>
    <t>32+22=54</t>
  </si>
  <si>
    <t>30+24=54</t>
  </si>
  <si>
    <t>Ulla-Maija Lohva</t>
  </si>
  <si>
    <t>Minna Marjamäki</t>
  </si>
  <si>
    <t>Kirsi Kästämä</t>
  </si>
  <si>
    <t>Hilkka Osara</t>
  </si>
  <si>
    <t>Merja Vainionpää</t>
  </si>
  <si>
    <t>Merja Meriläinen</t>
  </si>
  <si>
    <t>8+45=53</t>
  </si>
  <si>
    <t>5+41=46</t>
  </si>
  <si>
    <t>7+24=31</t>
  </si>
  <si>
    <t>6+24=30</t>
  </si>
  <si>
    <t>Päivi Lähteenmäki</t>
  </si>
  <si>
    <t>Jaana Lindström</t>
  </si>
  <si>
    <t>NJ</t>
  </si>
  <si>
    <t>11+50=61</t>
  </si>
  <si>
    <t>39+22=61</t>
  </si>
  <si>
    <t>28+33=61</t>
  </si>
  <si>
    <t>14+51=65</t>
  </si>
  <si>
    <t>27+39=66</t>
  </si>
  <si>
    <t>38+30=68</t>
  </si>
  <si>
    <t>39+31=70</t>
  </si>
  <si>
    <t>26+50=76</t>
  </si>
  <si>
    <t>46+36=82</t>
  </si>
  <si>
    <t>41+43=84</t>
  </si>
  <si>
    <t>53+37=90</t>
  </si>
  <si>
    <t>Minna Luotonen</t>
  </si>
  <si>
    <t>Outi Peippo</t>
  </si>
  <si>
    <t>6+41=47</t>
  </si>
  <si>
    <t>7+27=34</t>
  </si>
  <si>
    <t>5+29=34</t>
  </si>
  <si>
    <t>6+26=32</t>
  </si>
  <si>
    <t>3+27=30</t>
  </si>
  <si>
    <t>Päivi Suikkanen</t>
  </si>
  <si>
    <t>35+22=57</t>
  </si>
  <si>
    <t>20+38=58</t>
  </si>
  <si>
    <t>11+48=59</t>
  </si>
  <si>
    <t>27+32=59</t>
  </si>
  <si>
    <t>10+50=60</t>
  </si>
  <si>
    <t>33+27=60</t>
  </si>
  <si>
    <t>18+46=64</t>
  </si>
  <si>
    <t>36+36=72</t>
  </si>
  <si>
    <t>KÄRKILYÖJÄT  1981</t>
  </si>
  <si>
    <t>KÄRKILYÖJÄT  1982</t>
  </si>
  <si>
    <t>KÄRKILYÖJÄT  1983</t>
  </si>
  <si>
    <t>KÄRKILYÖJÄT  1984</t>
  </si>
  <si>
    <t>Tarja Kettunen</t>
  </si>
  <si>
    <t>Marja Puhakka</t>
  </si>
  <si>
    <t>Paula Kontkanen</t>
  </si>
  <si>
    <t>5+51=56</t>
  </si>
  <si>
    <t>3+38=41</t>
  </si>
  <si>
    <t>6+23=29</t>
  </si>
  <si>
    <t>Marjo Lehkonen</t>
  </si>
  <si>
    <t>Erna Kentala</t>
  </si>
  <si>
    <t>Leena Liljamo</t>
  </si>
  <si>
    <t>56+35=91</t>
  </si>
  <si>
    <t>27+48=75</t>
  </si>
  <si>
    <t>49+22=71</t>
  </si>
  <si>
    <t>40+29=69</t>
  </si>
  <si>
    <t>15+51=66</t>
  </si>
  <si>
    <t>21+44=65</t>
  </si>
  <si>
    <t>27+35=62</t>
  </si>
  <si>
    <t>41+19=60</t>
  </si>
  <si>
    <t>23+35=58</t>
  </si>
  <si>
    <t>14+42=56</t>
  </si>
  <si>
    <t>Virpi Turtiainen</t>
  </si>
  <si>
    <t>Eeva Karttunen</t>
  </si>
  <si>
    <t>Kristiina Haraholma</t>
  </si>
  <si>
    <t>4+27=31</t>
  </si>
  <si>
    <t>2+27=29</t>
  </si>
  <si>
    <t>Tiina Näkki-Vesanen</t>
  </si>
  <si>
    <t>VäVi</t>
  </si>
  <si>
    <t>19+47=66</t>
  </si>
  <si>
    <t>26+30=56</t>
  </si>
  <si>
    <t>39+17=56</t>
  </si>
  <si>
    <t>43+16=59</t>
  </si>
  <si>
    <t>23+33=56</t>
  </si>
  <si>
    <t>16+38=54</t>
  </si>
  <si>
    <t>40+11=51</t>
  </si>
  <si>
    <t>29+21=50</t>
  </si>
  <si>
    <t>13+36=49</t>
  </si>
  <si>
    <t>23+24=47</t>
  </si>
  <si>
    <t>Marjo Simola</t>
  </si>
  <si>
    <t>Susanna Sairanen</t>
  </si>
  <si>
    <t>Marjut Huhtakangas</t>
  </si>
  <si>
    <t>Riitta Jalonen</t>
  </si>
  <si>
    <t>Maarit Lehtimäki</t>
  </si>
  <si>
    <t>Kirsi Virtanen</t>
  </si>
  <si>
    <t>Päivi Virtanen</t>
  </si>
  <si>
    <t>27+53=80</t>
  </si>
  <si>
    <t>39+32=71</t>
  </si>
  <si>
    <t>54+15=69</t>
  </si>
  <si>
    <t>42+25=67</t>
  </si>
  <si>
    <t>35+29=64</t>
  </si>
  <si>
    <t>13+39=62</t>
  </si>
  <si>
    <t>17+44=61</t>
  </si>
  <si>
    <t>20+41=61</t>
  </si>
  <si>
    <t>21+40=61</t>
  </si>
  <si>
    <t>29+32=61</t>
  </si>
  <si>
    <t>15+46=61</t>
  </si>
  <si>
    <t>LYÖJÄT  1959</t>
  </si>
  <si>
    <t>ETENIJÄT  1959</t>
  </si>
  <si>
    <t>TEHOPELAAJAT  1959</t>
  </si>
  <si>
    <t>LYÖJÄT  1958</t>
  </si>
  <si>
    <t>ETENIJÄT  1958</t>
  </si>
  <si>
    <t>TEHOPELAAJAT  1958</t>
  </si>
  <si>
    <t>LYÖJÄT  1957</t>
  </si>
  <si>
    <t>ETENIJÄT  1957</t>
  </si>
  <si>
    <t>TEHOPELAAJAT  1957</t>
  </si>
  <si>
    <t>LYÖJÄT  1956</t>
  </si>
  <si>
    <t>ETENIJÄT  1956</t>
  </si>
  <si>
    <t>TEHOPELAAJAT  1956</t>
  </si>
  <si>
    <t>LYÖJÄT  1955</t>
  </si>
  <si>
    <t>ETENIJÄT  1955</t>
  </si>
  <si>
    <t>TEHOPELAAJAT  1955</t>
  </si>
  <si>
    <t>PuMu</t>
  </si>
  <si>
    <t>TMP</t>
  </si>
  <si>
    <t>7+33=40</t>
  </si>
  <si>
    <t>8+37=45</t>
  </si>
  <si>
    <t>10+56=66</t>
  </si>
  <si>
    <t>Kaisu Eronen</t>
  </si>
  <si>
    <t>Sanna Hänninen</t>
  </si>
  <si>
    <t>Tiina Tammiruusu</t>
  </si>
  <si>
    <t>3+47=50</t>
  </si>
  <si>
    <t>5+33=38</t>
  </si>
  <si>
    <t>3+34=37</t>
  </si>
  <si>
    <t>2+31=33</t>
  </si>
  <si>
    <t>Helinä Mörä-Harju</t>
  </si>
  <si>
    <t>Marj0 Simola</t>
  </si>
  <si>
    <t>47+35=82</t>
  </si>
  <si>
    <t>21+53=74</t>
  </si>
  <si>
    <t>33+39=72</t>
  </si>
  <si>
    <t>36+27=63</t>
  </si>
  <si>
    <t>50+13=63</t>
  </si>
  <si>
    <t>24+38=62</t>
  </si>
  <si>
    <t>27+34=61</t>
  </si>
  <si>
    <t>4+69=73</t>
  </si>
  <si>
    <t>3+67=70</t>
  </si>
  <si>
    <t>6+60=66</t>
  </si>
  <si>
    <t>7+53=60</t>
  </si>
  <si>
    <t>5+53=58</t>
  </si>
  <si>
    <t>9+45=54</t>
  </si>
  <si>
    <t>1+50=51</t>
  </si>
  <si>
    <t>Minna Hannonen</t>
  </si>
  <si>
    <t>Tuula Hjelt</t>
  </si>
  <si>
    <t>66+44=110</t>
  </si>
  <si>
    <t>70+40=110</t>
  </si>
  <si>
    <t>31+77=108</t>
  </si>
  <si>
    <t>73+34=107</t>
  </si>
  <si>
    <t>51+56=107</t>
  </si>
  <si>
    <t>60+46=106</t>
  </si>
  <si>
    <t>38+68=106</t>
  </si>
  <si>
    <t>58+46=104</t>
  </si>
  <si>
    <t>54+46=100</t>
  </si>
  <si>
    <t>58+37=  95</t>
  </si>
  <si>
    <t>Inga Riihelä</t>
  </si>
  <si>
    <t>Helena Puumalainen</t>
  </si>
  <si>
    <t>Anu Jantunen</t>
  </si>
  <si>
    <t>Riitta Saarenketo</t>
  </si>
  <si>
    <t>Katriina Peltola</t>
  </si>
  <si>
    <t xml:space="preserve">  4+71=75</t>
  </si>
  <si>
    <t xml:space="preserve">  9+48=57</t>
  </si>
  <si>
    <t xml:space="preserve">  2+52=54</t>
  </si>
  <si>
    <t xml:space="preserve">  8+42=50</t>
  </si>
  <si>
    <t xml:space="preserve">  9+39=48</t>
  </si>
  <si>
    <t xml:space="preserve">  2+46=48</t>
  </si>
  <si>
    <t xml:space="preserve">  6+39=45</t>
  </si>
  <si>
    <t xml:space="preserve">  5+40=45</t>
  </si>
  <si>
    <t>41+82=123</t>
  </si>
  <si>
    <t>75+39=114</t>
  </si>
  <si>
    <t>61+41=102</t>
  </si>
  <si>
    <t>57+43=100</t>
  </si>
  <si>
    <t>64+31=  95</t>
  </si>
  <si>
    <t>50+42=  92</t>
  </si>
  <si>
    <t>41+41=  82</t>
  </si>
  <si>
    <t>21+61=  82</t>
  </si>
  <si>
    <t>48+33=  81</t>
  </si>
  <si>
    <t>20+61=  81</t>
  </si>
  <si>
    <t>Leena Alatalo</t>
  </si>
  <si>
    <t>Minna Viitala</t>
  </si>
  <si>
    <t>Mari Lehikoinen</t>
  </si>
  <si>
    <t>6+72=78</t>
  </si>
  <si>
    <t>7+50=57</t>
  </si>
  <si>
    <t>4+53=57</t>
  </si>
  <si>
    <t>4+52=56</t>
  </si>
  <si>
    <t>1+52=53</t>
  </si>
  <si>
    <t>78+26=104</t>
  </si>
  <si>
    <t>48+46=  94</t>
  </si>
  <si>
    <t>57+36=  93</t>
  </si>
  <si>
    <t>34+57=  91</t>
  </si>
  <si>
    <t>57+28=  85</t>
  </si>
  <si>
    <t>53+30=  83</t>
  </si>
  <si>
    <t>46+37=  83</t>
  </si>
  <si>
    <t>28+53=  81</t>
  </si>
  <si>
    <t>21+58=  79</t>
  </si>
  <si>
    <t>17+62=  79</t>
  </si>
  <si>
    <t>8+60=68</t>
  </si>
  <si>
    <t>2+57=59</t>
  </si>
  <si>
    <t>4+47=51</t>
  </si>
  <si>
    <t>0+50=50</t>
  </si>
  <si>
    <t>2+47=49</t>
  </si>
  <si>
    <t>3+40=43</t>
  </si>
  <si>
    <t>Jaana Tahvanainen</t>
  </si>
  <si>
    <t>Päivi Pulkkinen</t>
  </si>
  <si>
    <t>68+70=138</t>
  </si>
  <si>
    <t>24+62=  86</t>
  </si>
  <si>
    <t>29+53=  82</t>
  </si>
  <si>
    <t>51+24=  75</t>
  </si>
  <si>
    <t>19+55=  74</t>
  </si>
  <si>
    <t>54+18=  72</t>
  </si>
  <si>
    <t>34+36=  70</t>
  </si>
  <si>
    <t>45+24=  69</t>
  </si>
  <si>
    <t>41+26=  67</t>
  </si>
  <si>
    <t>43+23=  75</t>
  </si>
  <si>
    <t>Päivi Ikola</t>
  </si>
  <si>
    <t>PT</t>
  </si>
  <si>
    <t>10+39=49</t>
  </si>
  <si>
    <t xml:space="preserve">  6+47=53</t>
  </si>
  <si>
    <t xml:space="preserve">  4+22=26</t>
  </si>
  <si>
    <t>KeMu</t>
  </si>
  <si>
    <t xml:space="preserve">  3+22=25</t>
  </si>
  <si>
    <t xml:space="preserve">  2+23=25</t>
  </si>
  <si>
    <t xml:space="preserve">  1+24=25</t>
  </si>
  <si>
    <t xml:space="preserve">  2+21=23</t>
  </si>
  <si>
    <t xml:space="preserve">  5+17=22</t>
  </si>
  <si>
    <t>53+39=92</t>
  </si>
  <si>
    <t>49+30=79</t>
  </si>
  <si>
    <t>25+39=64</t>
  </si>
  <si>
    <t>25+25=50</t>
  </si>
  <si>
    <t>13+29=42</t>
  </si>
  <si>
    <t xml:space="preserve">  7+31=38</t>
  </si>
  <si>
    <t xml:space="preserve">  7+23=30</t>
  </si>
  <si>
    <t xml:space="preserve">  4+24=28</t>
  </si>
  <si>
    <t xml:space="preserve">  5+18=23</t>
  </si>
  <si>
    <t xml:space="preserve">  3+16=19</t>
  </si>
  <si>
    <t>19+27=46</t>
  </si>
  <si>
    <t>kesken</t>
  </si>
  <si>
    <t>Ulla Kontkanen</t>
  </si>
  <si>
    <t>OkuP</t>
  </si>
  <si>
    <t xml:space="preserve">  6+21=28</t>
  </si>
  <si>
    <t xml:space="preserve">  1+25=26</t>
  </si>
  <si>
    <t xml:space="preserve">  4+20=24</t>
  </si>
  <si>
    <t xml:space="preserve">  2+19=21</t>
  </si>
  <si>
    <t>35+34=69</t>
  </si>
  <si>
    <t>6+17=23</t>
  </si>
  <si>
    <t>Annikki Aromaa</t>
  </si>
  <si>
    <t>5+16=21</t>
  </si>
  <si>
    <t>45+34=79</t>
  </si>
  <si>
    <t>Marja Lehmusto</t>
  </si>
  <si>
    <t>23+25=48</t>
  </si>
  <si>
    <t>Tarja Juslin</t>
  </si>
  <si>
    <t>7+29=36</t>
  </si>
  <si>
    <t>3+26=29</t>
  </si>
  <si>
    <t>2+22=24</t>
  </si>
  <si>
    <t>2+21=23</t>
  </si>
  <si>
    <t>Tuula Raak</t>
  </si>
  <si>
    <t>40+33=73</t>
  </si>
  <si>
    <t>17+27=44</t>
  </si>
  <si>
    <t>36+22=58</t>
  </si>
  <si>
    <t>24+21=45</t>
  </si>
  <si>
    <t>28+21=49</t>
  </si>
  <si>
    <t>19+19=38</t>
  </si>
  <si>
    <t>17+21=38</t>
  </si>
  <si>
    <t>3+17=20</t>
  </si>
  <si>
    <t>20+18=38</t>
  </si>
  <si>
    <t>4+18=22</t>
  </si>
  <si>
    <t>6+11=17</t>
  </si>
  <si>
    <t>3+14=17</t>
  </si>
  <si>
    <t>Kaka</t>
  </si>
  <si>
    <t>Heli Ticklen</t>
  </si>
  <si>
    <t>20+22=42</t>
  </si>
  <si>
    <t>42+30=72</t>
  </si>
  <si>
    <t>16+20=36</t>
  </si>
  <si>
    <t>KPL</t>
  </si>
  <si>
    <t>Salme Neuvonen</t>
  </si>
  <si>
    <t>Tuula Peltonen</t>
  </si>
  <si>
    <t>0+21=21</t>
  </si>
  <si>
    <t>4+16=20</t>
  </si>
  <si>
    <t>Kristiina Kamppila</t>
  </si>
  <si>
    <t>44+25=69</t>
  </si>
  <si>
    <t>(4-7, 3-3)</t>
  </si>
  <si>
    <t>(2-14, 1-3)</t>
  </si>
  <si>
    <t>(1-0, 6-4)</t>
  </si>
  <si>
    <t>(3-2, 3-4, 1-0)</t>
  </si>
  <si>
    <t>Vuokko Järvinen</t>
  </si>
  <si>
    <t>Tuula Pekkala</t>
  </si>
  <si>
    <t>Raija Vihervuori</t>
  </si>
  <si>
    <t>Anja Laakso</t>
  </si>
  <si>
    <t>1+18=19</t>
  </si>
  <si>
    <t>4+13=17</t>
  </si>
  <si>
    <t>17+33=50</t>
  </si>
  <si>
    <t>51+38=89</t>
  </si>
  <si>
    <t>28+32=60</t>
  </si>
  <si>
    <t>Maija Airasmaa</t>
  </si>
  <si>
    <t>18+24=42</t>
  </si>
  <si>
    <t>Liisa Niekka</t>
  </si>
  <si>
    <t>2+16=18</t>
  </si>
  <si>
    <t>Arja Kesti</t>
  </si>
  <si>
    <t>24+15=39</t>
  </si>
  <si>
    <t>24+24=48</t>
  </si>
  <si>
    <t>18+35=53</t>
  </si>
  <si>
    <t>16+16=32</t>
  </si>
  <si>
    <t>E</t>
  </si>
  <si>
    <t>1+25=26</t>
  </si>
  <si>
    <t>P</t>
  </si>
  <si>
    <t>5+19=24</t>
  </si>
  <si>
    <t>4+11=15</t>
  </si>
  <si>
    <t>Päivi Oksman</t>
  </si>
  <si>
    <t>E=etelälohko, P=pohjoislohko</t>
  </si>
  <si>
    <t>26+13=39</t>
  </si>
  <si>
    <t>24+13=37</t>
  </si>
  <si>
    <t>22+11=33</t>
  </si>
  <si>
    <t>31+17=48</t>
  </si>
  <si>
    <t>19+14=33</t>
  </si>
  <si>
    <t>15+24=39</t>
  </si>
  <si>
    <t>13+20=33</t>
  </si>
  <si>
    <t>12+18=30</t>
  </si>
  <si>
    <t>20+16=36</t>
  </si>
  <si>
    <t>12+23=35</t>
  </si>
  <si>
    <t>LP</t>
  </si>
  <si>
    <t>PPV</t>
  </si>
  <si>
    <t>VM</t>
  </si>
  <si>
    <t xml:space="preserve">Sinikka Takasalo </t>
  </si>
  <si>
    <t xml:space="preserve">Anja Riski </t>
  </si>
  <si>
    <t xml:space="preserve">Hilve Suomalainen </t>
  </si>
  <si>
    <t xml:space="preserve">Vuokko Jokinen </t>
  </si>
  <si>
    <t xml:space="preserve">Sylvi Lehtisalo </t>
  </si>
  <si>
    <t xml:space="preserve">Pirkko Mäkelä </t>
  </si>
  <si>
    <t xml:space="preserve">Alli Kanerva </t>
  </si>
  <si>
    <t xml:space="preserve">Urpu Kosonen </t>
  </si>
  <si>
    <t xml:space="preserve">Sinikka Koskela </t>
  </si>
  <si>
    <t xml:space="preserve">Lea Vannonen </t>
  </si>
  <si>
    <t>(3-2, 1-9, 0-1)</t>
  </si>
  <si>
    <t>(8-0, 16-0)</t>
  </si>
  <si>
    <t>(6-2, 6-5)</t>
  </si>
  <si>
    <t>0-0-2-1-3-0-1</t>
  </si>
  <si>
    <t>0-0-1-0-2-2-0</t>
  </si>
  <si>
    <t>Puurtilan Kisa-Pojat säilyi mestaruussarjassa</t>
  </si>
  <si>
    <t>Työväen Maila-Pojat mestari</t>
  </si>
  <si>
    <t>Jyväskylän Kiri säilyi mestaruussarjassa</t>
  </si>
  <si>
    <t>(1-6, 2-1, 0-1)</t>
  </si>
  <si>
    <t>(5-6, 1-4)</t>
  </si>
  <si>
    <t>(3-2, 1-4, 1-2)</t>
  </si>
  <si>
    <t>(0-8, 0-6)</t>
  </si>
  <si>
    <t>(4-0, 13-1)</t>
  </si>
  <si>
    <t>(4-3, 3-0)</t>
  </si>
  <si>
    <t>(8-1, 5-1)</t>
  </si>
  <si>
    <t>(6-4, 0-2, 0-0, 2-1)</t>
  </si>
  <si>
    <t>(5-3, 2-0)</t>
  </si>
  <si>
    <t>(1-3, 1-5)</t>
  </si>
  <si>
    <t>(0-1, 1-0, 2-2, 1-0)</t>
  </si>
  <si>
    <t>(6-3, 4-0)</t>
  </si>
  <si>
    <t>(3-2, 8-3)</t>
  </si>
  <si>
    <t>(1-2, 8-2, 1-2)</t>
  </si>
  <si>
    <t>(3-4, 1-0, 2-1)</t>
  </si>
  <si>
    <t>(4-0, 2-3, 0-0, 2-3)</t>
  </si>
  <si>
    <t>(7-0, 1-1)</t>
  </si>
  <si>
    <t>(1-3, 0-4)</t>
  </si>
  <si>
    <t>(0-6, 0-2)</t>
  </si>
  <si>
    <t>(4-1, 0-12, 0-4)</t>
  </si>
  <si>
    <t>(0-9, 0-6)</t>
  </si>
  <si>
    <t>(0-4, 4-1, 0-3)</t>
  </si>
  <si>
    <t>(3-0, 5-0)</t>
  </si>
  <si>
    <t>(0-0, 6-1)</t>
  </si>
  <si>
    <t>(0-2, 4-1, 0-0, 1-2)</t>
  </si>
  <si>
    <t>Turku-Pesis säilyi Superpesiksessä voitoin  3-1</t>
  </si>
  <si>
    <t>(5-0, 9-0)</t>
  </si>
  <si>
    <t>(2-0, 10-4)</t>
  </si>
  <si>
    <t>(3-3, 2-2, 2-0)</t>
  </si>
  <si>
    <t>(1-1, 2-2, 0-0, 2-1)</t>
  </si>
  <si>
    <t>(5-6, 1-1)</t>
  </si>
  <si>
    <t>(0-2, 1-1)</t>
  </si>
  <si>
    <t>(8-2, 3-1)</t>
  </si>
  <si>
    <t>(3-0, 0-2, 1-0)</t>
  </si>
  <si>
    <t>(3-2, 1-5, 0-0, 3-2)</t>
  </si>
  <si>
    <t>(4-0, 4-0)</t>
  </si>
  <si>
    <t>Tyrnävän Tempaus Superpesiskarsintaan</t>
  </si>
  <si>
    <t>(1-0, 3-1)</t>
  </si>
  <si>
    <t>(0-1, 2-2)</t>
  </si>
  <si>
    <t>(3-5, 1-1)</t>
  </si>
  <si>
    <t>(4-1, 0-1, 1-1, 4-3)</t>
  </si>
  <si>
    <t>(10-1, 1-0)</t>
  </si>
  <si>
    <t>(1-5, 1-5)</t>
  </si>
  <si>
    <t>UUSINTA PUTOAMISESTA</t>
  </si>
  <si>
    <t>(5-2, 0-1, 1-0)</t>
  </si>
  <si>
    <t>(4-1, 10-3)</t>
  </si>
  <si>
    <t>(0-1, 0-2)</t>
  </si>
  <si>
    <t>(1-9, 0-1)</t>
  </si>
  <si>
    <t>Lapuan Virkiä loppuotteluun voitoin  3-1</t>
  </si>
  <si>
    <t>(1-0, 3-4, 0-0, 1-2)</t>
  </si>
  <si>
    <t>(0-0, 0-1)</t>
  </si>
  <si>
    <t>Tyrnävän Tempaus Ykköspesikseen</t>
  </si>
  <si>
    <t>Ylihärmän Pesis-Junkkarit säilyi Superpesiksessä voitoin  3-2</t>
  </si>
  <si>
    <t>PLAY OFF - PARIT ( 2 ) JA KARSINTAPARI ( 1 )</t>
  </si>
  <si>
    <t>(4-0, 1-2, 0-0, 3-4)</t>
  </si>
  <si>
    <t>(3-2, 3-2)</t>
  </si>
  <si>
    <t>(3-0, 5-1)</t>
  </si>
  <si>
    <t>(2-0, 0-3, 0-0, 1-4)</t>
  </si>
  <si>
    <t>Runkosarjan keskinäiset pelit laskettiin mukaan</t>
  </si>
  <si>
    <t>SUPERPESIS  2010</t>
  </si>
  <si>
    <t>Jyväskylän Valo</t>
  </si>
  <si>
    <t>Turku-Pesis nousi Superpesikseen voitoin  2-1</t>
  </si>
  <si>
    <t>Vimpelin Veto, Vihdin Pallo ja Manse PP säilyivät Superpesiksessä</t>
  </si>
  <si>
    <t>Tyrnävän Tempaus nousi Superpesikseen</t>
  </si>
  <si>
    <t>Viinijärven Urheilijat putosi Superpesiksestä</t>
  </si>
  <si>
    <t>(2-5, 3-8)</t>
  </si>
  <si>
    <t>(1-1, 4-4, 0-1)</t>
  </si>
  <si>
    <t>(1-0, 3-6, 1-0)</t>
  </si>
  <si>
    <t>(3-6, 3-4)</t>
  </si>
  <si>
    <t>(12-8, 3-4, 2-0)</t>
  </si>
  <si>
    <t>(9-0, 21-0)</t>
  </si>
  <si>
    <t>(8-1, 7-6)</t>
  </si>
  <si>
    <t>(6-0, 6-0)</t>
  </si>
  <si>
    <t>(4-7, 5-8)</t>
  </si>
  <si>
    <t>(2-3, 3-2, 1-2)</t>
  </si>
  <si>
    <t>(11-0, 1-0)</t>
  </si>
  <si>
    <t>(4-3, 0-0)</t>
  </si>
  <si>
    <t>(4-6, 0-15)</t>
  </si>
  <si>
    <t>(2-1, 1-2, 1-1, 1-2)</t>
  </si>
  <si>
    <t>(4-3, 3-4, 0-0, 2-1)</t>
  </si>
  <si>
    <t>(9-0, 7-0)</t>
  </si>
  <si>
    <t>(2-0,7-1)</t>
  </si>
  <si>
    <t>(2-3, 3-4)</t>
  </si>
  <si>
    <t>(2-2, 0-0, 0-0, 3-2)</t>
  </si>
  <si>
    <t>(16-1, 9-1)</t>
  </si>
  <si>
    <t>(10-0, 3-0)</t>
  </si>
  <si>
    <t>(0-0, 2-2, 0-0, 4-3)</t>
  </si>
  <si>
    <t>(7-8, 1-4)</t>
  </si>
  <si>
    <t>(1-4, 1-1)</t>
  </si>
  <si>
    <t>(0-9, 0-3)</t>
  </si>
  <si>
    <t>(9-2, 3-6, 4-0)</t>
  </si>
  <si>
    <t>(4-3, 3-5, 1-0)</t>
  </si>
  <si>
    <t>(3-7, 3-2, 0-1)</t>
  </si>
  <si>
    <t>(2-5, 1-2)</t>
  </si>
  <si>
    <t>(13-0, 11-1)</t>
  </si>
  <si>
    <t>(3-0, 0-0)</t>
  </si>
  <si>
    <t>(2-8, 2-8)</t>
  </si>
  <si>
    <t>(3-5, 2-5)</t>
  </si>
  <si>
    <t>(3-1, 0-4, 0-1)</t>
  </si>
  <si>
    <t>(3-0, 1-1)</t>
  </si>
  <si>
    <t>(7-2, 2-2)</t>
  </si>
  <si>
    <t>(2-0, 11-2)</t>
  </si>
  <si>
    <t>(0-4, 0-2)</t>
  </si>
  <si>
    <t>(1-0, 2-0)</t>
  </si>
  <si>
    <t>(10-0, 9-0)</t>
  </si>
  <si>
    <t>(2-5, 5-4, 0-0, 1-2)</t>
  </si>
  <si>
    <t>(0-3, 3-13)</t>
  </si>
  <si>
    <t>(0-5, 1-2)</t>
  </si>
  <si>
    <t>(0-4, 0-7)</t>
  </si>
  <si>
    <t>(1-5, 1-3)</t>
  </si>
  <si>
    <t>(4-3, 6-2)</t>
  </si>
  <si>
    <t>(11-0, 3-1)</t>
  </si>
  <si>
    <t>(1-5, 4-3, 1-0)</t>
  </si>
  <si>
    <t>(6-1, 3-1)</t>
  </si>
  <si>
    <t>(5-3, 4-1)</t>
  </si>
  <si>
    <t>(5-1, 1-3, 0-0, 0-1)</t>
  </si>
  <si>
    <t>(3-1, 3-4, 1-0)</t>
  </si>
  <si>
    <t>(9-2, 3-18, 0-0, 4-2)</t>
  </si>
  <si>
    <t>(5-2, 3-4, 1-1, 4-5)</t>
  </si>
  <si>
    <t>(2-3, 5-1, 2-0)</t>
  </si>
  <si>
    <t>(3-3, 1-12)</t>
  </si>
  <si>
    <t>(1-3, 1-0, 0-0, 2-3)</t>
  </si>
  <si>
    <t>(9-1, 6-0)</t>
  </si>
  <si>
    <t>(3-2, 1-2, 3-0)</t>
  </si>
  <si>
    <t>(1-7, 6-0, 0-0, 1-2)</t>
  </si>
  <si>
    <t>(2-0, 0-8, 0-1)</t>
  </si>
  <si>
    <t>(2-0, 7-0)</t>
  </si>
  <si>
    <t>(2-3, 5-0, 1-0)</t>
  </si>
  <si>
    <t>(6-0, 8-0)</t>
  </si>
  <si>
    <t>(5-4, 2-1)</t>
  </si>
  <si>
    <t>(3-5, 3-0, 0-0, 2-0)</t>
  </si>
  <si>
    <t>(1-6, 0-9)</t>
  </si>
  <si>
    <t>(3-4, 0-4)</t>
  </si>
  <si>
    <t>(3-5, 6-3, 1-0)</t>
  </si>
  <si>
    <t>(5-6, 1-5)</t>
  </si>
  <si>
    <t>(7-3, 5-4)</t>
  </si>
  <si>
    <t>(0-7, 1-3)</t>
  </si>
  <si>
    <t>(8-2, 0-3, 1-0)</t>
  </si>
  <si>
    <t>(0-11, 0-9)</t>
  </si>
  <si>
    <t>(1-2, 2-1, 0-1)</t>
  </si>
  <si>
    <t>(6-5, 11-3)</t>
  </si>
  <si>
    <t>(1-0, 8-1)</t>
  </si>
  <si>
    <t>(1-2, 4-8)</t>
  </si>
  <si>
    <t>(12-2, 22-6)</t>
  </si>
  <si>
    <t>(0-5, 2-7)</t>
  </si>
  <si>
    <t>(0-12, 1-6)</t>
  </si>
  <si>
    <t>(1-3, 4-6)</t>
  </si>
  <si>
    <t>(14-0, 1-1)</t>
  </si>
  <si>
    <t>(0-3, 0-6)</t>
  </si>
  <si>
    <t>(7-0, 1-3, 0-0, 1-2)</t>
  </si>
  <si>
    <t>(2-0, 12-0)</t>
  </si>
  <si>
    <t>(5-14, 0-1)</t>
  </si>
  <si>
    <t>(3-6, 0-2)</t>
  </si>
  <si>
    <t>(2-13, 0-4)</t>
  </si>
  <si>
    <t>(3-4, 1-0, 4-0)</t>
  </si>
  <si>
    <t>(0-0, 1-2)</t>
  </si>
  <si>
    <t>(6-0, 7-2)</t>
  </si>
  <si>
    <t>(3-7, 1-17)</t>
  </si>
  <si>
    <t>(2-2, 2-2, 0-1)</t>
  </si>
  <si>
    <t>(9-3, 11-1)</t>
  </si>
  <si>
    <t>(4-1, 12-5)</t>
  </si>
  <si>
    <t>(1-5, 0-5)</t>
  </si>
  <si>
    <t>(6-4, 2-1)</t>
  </si>
  <si>
    <t>(8-0, 7-0)</t>
  </si>
  <si>
    <t>(0-11, 2-7)</t>
  </si>
  <si>
    <t>(8-0, 4-2)</t>
  </si>
  <si>
    <t>(14-4, 19-0)</t>
  </si>
  <si>
    <t>(1-2, 1-7)</t>
  </si>
  <si>
    <t>(0-1, 0-1)</t>
  </si>
  <si>
    <t>(2-4, 9-5, 1-0)</t>
  </si>
  <si>
    <t>(6-1, 4-10, 1-0)</t>
  </si>
  <si>
    <t>(0-10, 0-8)</t>
  </si>
  <si>
    <t>(4-11, 0-10)</t>
  </si>
  <si>
    <t>(2-2, 2-2, 1-0)</t>
  </si>
  <si>
    <t>(5-3, 8-1)</t>
  </si>
  <si>
    <t>(2-3, 2-5)</t>
  </si>
  <si>
    <t>(0-1, 0-4)</t>
  </si>
  <si>
    <t>(2-1, 2-11, 0-4)</t>
  </si>
  <si>
    <t>(7-0, 9-4)</t>
  </si>
  <si>
    <t>YLEMMÄT PUDOTUSPELIT  2010</t>
  </si>
  <si>
    <t>ALEMMAT PUDOTUSPELIT  2010</t>
  </si>
  <si>
    <t>(5-7, 2-0, 1-0)</t>
  </si>
  <si>
    <t>(4-3, 6-0)</t>
  </si>
  <si>
    <t>(10-2, 3-1)</t>
  </si>
  <si>
    <t xml:space="preserve">to </t>
  </si>
  <si>
    <t>(7-3, 9-3)</t>
  </si>
  <si>
    <t>SUPERPESISKARSINTA  2010</t>
  </si>
  <si>
    <t>(2-21, 0-10)</t>
  </si>
  <si>
    <t>(7-14, 1-3)</t>
  </si>
  <si>
    <t>(4-5, 1-2)</t>
  </si>
  <si>
    <t>(7-0, 2-1)</t>
  </si>
  <si>
    <t>(12-0, 5-1)</t>
  </si>
  <si>
    <t>(17-1, 3-0)</t>
  </si>
  <si>
    <t>Pesä Ysit, Lappeenranta välieriin voitoin  3-1</t>
  </si>
  <si>
    <t>Viinijärven Urheilijat säilyi Superpesiksessä voitoin  3-0</t>
  </si>
  <si>
    <t>Jyväskylän Valo Superpesiskarsintaan</t>
  </si>
  <si>
    <t>(8-0, 8-5)</t>
  </si>
  <si>
    <t>Ylihärmän Pesis-Junkkarit säilyi Superpesiksessä voitoin  3-0</t>
  </si>
  <si>
    <t>Lipottaret, Oulu Superpesiskarsintaan</t>
  </si>
  <si>
    <t>Jyväskylän Valo Ykköspesikseen</t>
  </si>
  <si>
    <t>(1-1, 1-0)</t>
  </si>
  <si>
    <t>(2-3, 5-4, 1-1, 4-3)</t>
  </si>
  <si>
    <t>(3-2, 2-7, 1-2)</t>
  </si>
  <si>
    <t>(0-2, 2-5)</t>
  </si>
  <si>
    <t>(2-3, 4-1, 1-0)</t>
  </si>
  <si>
    <t>Lipottaret, Oulu säilyi Superpesiksessä voitoin  3-0</t>
  </si>
  <si>
    <t>(6-9, 1-3)</t>
  </si>
  <si>
    <t>(3-1, 2-0)</t>
  </si>
  <si>
    <t>(7-0, 6-1)</t>
  </si>
  <si>
    <t>(7-1, 3-1)</t>
  </si>
  <si>
    <t>(0-1, 1-4)</t>
  </si>
  <si>
    <t>(2-3, 0-2)</t>
  </si>
  <si>
    <t>(2-1, 4-5, 3-1)</t>
  </si>
  <si>
    <t>(0-2, 4-4)</t>
  </si>
  <si>
    <t>UUSINNAT PUTOAMISESTA, PUTOAMISSARJA</t>
  </si>
  <si>
    <t>KARSINTASARJA, PLAY OFF</t>
  </si>
  <si>
    <t>021 200 0</t>
  </si>
  <si>
    <t>120 002 1</t>
  </si>
  <si>
    <t>103 210 2</t>
  </si>
  <si>
    <t>000 110 1</t>
  </si>
  <si>
    <t>012 101 0</t>
  </si>
  <si>
    <t>100 522 3</t>
  </si>
  <si>
    <t>036 300 0</t>
  </si>
  <si>
    <t>210 004 0</t>
  </si>
  <si>
    <t>130 000 0</t>
  </si>
  <si>
    <t>008 822 2</t>
  </si>
  <si>
    <t>000 000 1</t>
  </si>
  <si>
    <t>620 200 1</t>
  </si>
  <si>
    <t>021 10-2-1 3</t>
  </si>
  <si>
    <t>100 200 1</t>
  </si>
  <si>
    <t>111 001 1</t>
  </si>
  <si>
    <t>000 200 0</t>
  </si>
  <si>
    <t>343 110 0</t>
  </si>
  <si>
    <t>000 200 1</t>
  </si>
  <si>
    <t>001 010 3</t>
  </si>
  <si>
    <t>112 101 0</t>
  </si>
  <si>
    <t>002 304 0</t>
  </si>
  <si>
    <t>023 030 0</t>
  </si>
  <si>
    <t>3-9-15 11-11-10 5</t>
  </si>
  <si>
    <t>423 325 3</t>
  </si>
  <si>
    <t>001 103 1</t>
  </si>
  <si>
    <t>202 011 0</t>
  </si>
  <si>
    <t>001 260 7</t>
  </si>
  <si>
    <t>001 010 0</t>
  </si>
  <si>
    <t>113 103 0</t>
  </si>
  <si>
    <t>120 110 5</t>
  </si>
  <si>
    <t>001 000 0</t>
  </si>
  <si>
    <t>162 330 2</t>
  </si>
  <si>
    <t>11-1-1 500 1</t>
  </si>
  <si>
    <t>510 212 2</t>
  </si>
  <si>
    <t>418 310 5</t>
  </si>
  <si>
    <t>000 310 0</t>
  </si>
  <si>
    <t>010 200 0</t>
  </si>
  <si>
    <t>101 101 0</t>
  </si>
  <si>
    <t>026 411 2</t>
  </si>
  <si>
    <t>007 432 5</t>
  </si>
  <si>
    <t>003 102 1</t>
  </si>
  <si>
    <t>042 042 0</t>
  </si>
  <si>
    <t>311 001 0</t>
  </si>
  <si>
    <t>100 000 0</t>
  </si>
  <si>
    <t>200 003 0</t>
  </si>
  <si>
    <t>120 000 0</t>
  </si>
  <si>
    <t>321 020 4</t>
  </si>
  <si>
    <t>3-10-2 714 5</t>
  </si>
  <si>
    <t>130 000 3</t>
  </si>
  <si>
    <t>000 100 1</t>
  </si>
  <si>
    <t>002 020 0</t>
  </si>
  <si>
    <t>233 230 3</t>
  </si>
  <si>
    <t>100 000 6</t>
  </si>
  <si>
    <t>000 001 3</t>
  </si>
  <si>
    <t>317 042 2</t>
  </si>
  <si>
    <t>030 110 0</t>
  </si>
  <si>
    <t>010 001 1</t>
  </si>
  <si>
    <t>804 021 0</t>
  </si>
  <si>
    <t>500 011 0</t>
  </si>
  <si>
    <t>612 010 0</t>
  </si>
  <si>
    <t>Huom!</t>
  </si>
  <si>
    <t xml:space="preserve">Otteluohjelman mukaan PuMu-Lippo ottelu oli määrä pelata </t>
  </si>
  <si>
    <t>Helsingissä 28.6. su Lipon Helsingin vierailun aikana. Lippohan</t>
  </si>
  <si>
    <t>pelasi TMP:tä vastaan edellisenä päivänä 27.6. la.</t>
  </si>
  <si>
    <t xml:space="preserve">Jostain syystä ottelu siirrettiin pelattavaksi 20.7. ma Ouluun </t>
  </si>
  <si>
    <t xml:space="preserve">Puna-Mustien Pohjanmaan matkan jatkoksi. Edellisenä </t>
  </si>
  <si>
    <t>päivänä 19.7. su PuMu pelasi Seinäjoella Maila-Jusseja vastaan.</t>
  </si>
  <si>
    <t>Näin PuMulle tuli vain 4 kotiottelua ja Lipolle 6.</t>
  </si>
  <si>
    <t>3-5-11 112 3</t>
  </si>
  <si>
    <t>002 013 0</t>
  </si>
  <si>
    <t>000 160 0</t>
  </si>
  <si>
    <t>653 034 2</t>
  </si>
  <si>
    <t>001 5-13-1 5</t>
  </si>
  <si>
    <t>100 001 1</t>
  </si>
  <si>
    <t>010 000 1</t>
  </si>
  <si>
    <t>793 117 4</t>
  </si>
  <si>
    <t>213 021 1</t>
  </si>
  <si>
    <t>010 010 0</t>
  </si>
  <si>
    <t>510 403 2</t>
  </si>
  <si>
    <t>310 123 0</t>
  </si>
  <si>
    <t>033 603 2</t>
  </si>
  <si>
    <t>312 203 8</t>
  </si>
  <si>
    <t>339 163 0</t>
  </si>
  <si>
    <t>221 210 2</t>
  </si>
  <si>
    <t>300 013 4</t>
  </si>
  <si>
    <t>332 0-1-16 1</t>
  </si>
  <si>
    <t>227 000 1</t>
  </si>
  <si>
    <t>100 000 2</t>
  </si>
  <si>
    <t>600 121 3</t>
  </si>
  <si>
    <t>002 022 1</t>
  </si>
  <si>
    <t>105 010 0</t>
  </si>
  <si>
    <t>214 510 1</t>
  </si>
  <si>
    <t>150 523 11</t>
  </si>
  <si>
    <t>011 021 0</t>
  </si>
  <si>
    <t>100 332 3</t>
  </si>
  <si>
    <t>400 042 2</t>
  </si>
  <si>
    <t>231 000 2</t>
  </si>
  <si>
    <t>100 232 1</t>
  </si>
  <si>
    <t>690 272 3</t>
  </si>
  <si>
    <t>234 001 7</t>
  </si>
  <si>
    <t>003 100 3</t>
  </si>
  <si>
    <t>312 101 5</t>
  </si>
  <si>
    <t>111 150 0</t>
  </si>
  <si>
    <t>230 431 2</t>
  </si>
  <si>
    <t>157 300 0</t>
  </si>
  <si>
    <t>10-8-5 5-16-5 6</t>
  </si>
  <si>
    <t>020 400 3</t>
  </si>
  <si>
    <t>000 200 2</t>
  </si>
  <si>
    <t>364 9-12-10 5</t>
  </si>
  <si>
    <t>111 221 0</t>
  </si>
  <si>
    <t>520 415 1</t>
  </si>
  <si>
    <t>310 360 3</t>
  </si>
  <si>
    <t>101 030 1</t>
  </si>
  <si>
    <t>004 190 1</t>
  </si>
  <si>
    <t>000 000 2</t>
  </si>
  <si>
    <t>000 320 0</t>
  </si>
  <si>
    <t>223 190 1</t>
  </si>
  <si>
    <t>001 341 0</t>
  </si>
  <si>
    <t>150 110 0</t>
  </si>
  <si>
    <t>130 110 0</t>
  </si>
  <si>
    <t>013 202 0</t>
  </si>
  <si>
    <t>302 501 1</t>
  </si>
  <si>
    <t>021 022 1</t>
  </si>
  <si>
    <t>020 111 0</t>
  </si>
  <si>
    <t>000 334 2</t>
  </si>
  <si>
    <t>565 3-10-9 1</t>
  </si>
  <si>
    <t>2-12-4 100 0</t>
  </si>
  <si>
    <t>002 022 0</t>
  </si>
  <si>
    <t>120 036 1</t>
  </si>
  <si>
    <t>210 100 1</t>
  </si>
  <si>
    <t>814 422 0</t>
  </si>
  <si>
    <t>101 500 0</t>
  </si>
  <si>
    <t>125 101 1</t>
  </si>
  <si>
    <t>ensimmäinen ottelu 29.8. jouduttiin keskeyttämään sateen ja pimeyden takia</t>
  </si>
  <si>
    <t>122 000 0</t>
  </si>
  <si>
    <t>402 024 0</t>
  </si>
  <si>
    <t>002 100 0</t>
  </si>
  <si>
    <t>634 300 2</t>
  </si>
  <si>
    <t>100 021 0</t>
  </si>
  <si>
    <t>316 326 0</t>
  </si>
  <si>
    <t>001 100 2</t>
  </si>
  <si>
    <t>113 142 0</t>
  </si>
  <si>
    <t>010 320 3</t>
  </si>
  <si>
    <t>732 349 6</t>
  </si>
  <si>
    <t>431 150 5</t>
  </si>
  <si>
    <t>201 100 0</t>
  </si>
  <si>
    <t>311 110 0</t>
  </si>
  <si>
    <t>103 005 0</t>
  </si>
  <si>
    <t>012 435 5</t>
  </si>
  <si>
    <t>534 020 4</t>
  </si>
  <si>
    <t>550 102 1</t>
  </si>
  <si>
    <t>0-10-2 101 0</t>
  </si>
  <si>
    <t>000 301 2</t>
  </si>
  <si>
    <t xml:space="preserve">Ottelu TMP:n ja Parkanon Urheilijoiden välillä piti pelata 31.7. Helsingissä. </t>
  </si>
  <si>
    <t>150 107 7</t>
  </si>
  <si>
    <t>010 000 0</t>
  </si>
  <si>
    <t xml:space="preserve">Jostain syystä ottelu pelattiin 20.8. Parkanossa. Näin TMP:lle tuli vain 4 </t>
  </si>
  <si>
    <t>6-12-4 6-17-4 3</t>
  </si>
  <si>
    <t>kotiottelua ja Parkanolle kuusi.</t>
  </si>
  <si>
    <t>211 000 0</t>
  </si>
  <si>
    <t>317 513 3</t>
  </si>
  <si>
    <t>040 000 0</t>
  </si>
  <si>
    <t>130 123 3</t>
  </si>
  <si>
    <t>001 11-0-5 3</t>
  </si>
  <si>
    <t>1-4-10 732 7</t>
  </si>
  <si>
    <t>100 123 0</t>
  </si>
  <si>
    <t>565 072 2</t>
  </si>
  <si>
    <t>220 1-4-10 0</t>
  </si>
  <si>
    <t>031 020 1</t>
  </si>
  <si>
    <t>220 000 3</t>
  </si>
  <si>
    <t>021 010 0</t>
  </si>
  <si>
    <t>105 710 1</t>
  </si>
  <si>
    <t>003 101 0</t>
  </si>
  <si>
    <t>000 010 0</t>
  </si>
  <si>
    <t>53 m</t>
  </si>
  <si>
    <t>000 220 3</t>
  </si>
  <si>
    <t>110 040 5</t>
  </si>
  <si>
    <t>141 021 1</t>
  </si>
  <si>
    <t>213 000 4</t>
  </si>
  <si>
    <t>222 041 1</t>
  </si>
  <si>
    <t>301 200 1</t>
  </si>
  <si>
    <t>150 020 1</t>
  </si>
  <si>
    <t>101 321 2</t>
  </si>
  <si>
    <t>103 314 3</t>
  </si>
  <si>
    <t>101 000 0</t>
  </si>
  <si>
    <t>001 001 1</t>
  </si>
  <si>
    <t>322 010 2</t>
  </si>
  <si>
    <t>000 622 0</t>
  </si>
  <si>
    <t>142 031 0</t>
  </si>
  <si>
    <t>200 000 0</t>
  </si>
  <si>
    <t>111 102 1</t>
  </si>
  <si>
    <t>504 101 8</t>
  </si>
  <si>
    <t>534 246 3</t>
  </si>
  <si>
    <t>101 321 1</t>
  </si>
  <si>
    <t>000 010 8</t>
  </si>
  <si>
    <t>630 231 1</t>
  </si>
  <si>
    <t>014 230 2</t>
  </si>
  <si>
    <t>201 000 2</t>
  </si>
  <si>
    <t>100 000 1</t>
  </si>
  <si>
    <t>000 101 0</t>
  </si>
  <si>
    <t>202 011 5</t>
  </si>
  <si>
    <t>232 101 1</t>
  </si>
  <si>
    <t>001 100 0</t>
  </si>
  <si>
    <t>114 011 6</t>
  </si>
  <si>
    <t>005 300 1</t>
  </si>
  <si>
    <t>123 001 7</t>
  </si>
  <si>
    <t>102 031 0</t>
  </si>
  <si>
    <t>034 216 0</t>
  </si>
  <si>
    <t>210 010 7</t>
  </si>
  <si>
    <t>400 027 2</t>
  </si>
  <si>
    <t>300 013 3</t>
  </si>
  <si>
    <t>214 311 0</t>
  </si>
  <si>
    <t>201 024 3</t>
  </si>
  <si>
    <t>301 2-15-2 0</t>
  </si>
  <si>
    <t>100 030 0</t>
  </si>
  <si>
    <t>100 100 0</t>
  </si>
  <si>
    <t>201 102 1</t>
  </si>
  <si>
    <t>025 10-3-5 0</t>
  </si>
  <si>
    <t>120 100 0</t>
  </si>
  <si>
    <t>252 230 8</t>
  </si>
  <si>
    <t>000 000 0</t>
  </si>
  <si>
    <t>253 221 2</t>
  </si>
  <si>
    <t>424 815 8</t>
  </si>
  <si>
    <t>101 100 0</t>
  </si>
  <si>
    <t>673 320 3</t>
  </si>
  <si>
    <t>010 000 2</t>
  </si>
  <si>
    <t>200 111 0</t>
  </si>
  <si>
    <t>001 030 0</t>
  </si>
  <si>
    <t>113 103 3</t>
  </si>
  <si>
    <t>111 032 2</t>
  </si>
  <si>
    <t>421 193 1</t>
  </si>
  <si>
    <t>312 221 1</t>
  </si>
  <si>
    <t>001 530 5</t>
  </si>
  <si>
    <t>110 201 0</t>
  </si>
  <si>
    <t>000 210 0</t>
  </si>
  <si>
    <t>340 512 1</t>
  </si>
  <si>
    <t>103 200 2</t>
  </si>
  <si>
    <t>010 003 0</t>
  </si>
  <si>
    <t>300 250 0</t>
  </si>
  <si>
    <t>031 122 0</t>
  </si>
  <si>
    <t>004 200 4</t>
  </si>
  <si>
    <t>162 295 0</t>
  </si>
  <si>
    <t>002 003 2</t>
  </si>
  <si>
    <t>712 195 1</t>
  </si>
  <si>
    <t>113 003 0</t>
  </si>
  <si>
    <t>000 000 3</t>
  </si>
  <si>
    <t>121 560 19</t>
  </si>
  <si>
    <t>110 102 0</t>
  </si>
  <si>
    <t>630 334 0</t>
  </si>
  <si>
    <t>001 200 0</t>
  </si>
  <si>
    <t>136 600 5</t>
  </si>
  <si>
    <t>520 4-0-10 3</t>
  </si>
  <si>
    <t>002 332 2</t>
  </si>
  <si>
    <t>000 010 1</t>
  </si>
  <si>
    <t>000 101 3</t>
  </si>
  <si>
    <t>5-2-12 520 3</t>
  </si>
  <si>
    <t>212 201 1</t>
  </si>
  <si>
    <t>311 010 2</t>
  </si>
  <si>
    <t>004 100 4</t>
  </si>
  <si>
    <t>873 418 10</t>
  </si>
  <si>
    <t>100 002 1</t>
  </si>
  <si>
    <t>325 074 5</t>
  </si>
  <si>
    <t>331 000 5</t>
  </si>
  <si>
    <t>507 503 0</t>
  </si>
  <si>
    <t>005 084 1</t>
  </si>
  <si>
    <t>101 000 1</t>
  </si>
  <si>
    <t>300 202 1</t>
  </si>
  <si>
    <t>211 004 2</t>
  </si>
  <si>
    <t>010 511 0</t>
  </si>
  <si>
    <t>424 620 1</t>
  </si>
  <si>
    <t>391 414 3</t>
  </si>
  <si>
    <t>220 112 4</t>
  </si>
  <si>
    <t>430 160 0</t>
  </si>
  <si>
    <t>200 220 2</t>
  </si>
  <si>
    <t>11-1-1 315 2</t>
  </si>
  <si>
    <t>901 412 0</t>
  </si>
  <si>
    <t>016 110 4</t>
  </si>
  <si>
    <t>323 210 2</t>
  </si>
  <si>
    <t>100 001 0</t>
  </si>
  <si>
    <t>123 412 0</t>
  </si>
  <si>
    <t>301 210 0</t>
  </si>
  <si>
    <t>220 742 2</t>
  </si>
  <si>
    <t>510 004 1</t>
  </si>
  <si>
    <t>010 030 1</t>
  </si>
  <si>
    <t>000 001 0</t>
  </si>
  <si>
    <t>122 010 0</t>
  </si>
  <si>
    <t>11-1-3 8-18-4 6</t>
  </si>
  <si>
    <t>024 244 3</t>
  </si>
  <si>
    <t>503 200 3</t>
  </si>
  <si>
    <t>103 300 0</t>
  </si>
  <si>
    <t>301 311 0</t>
  </si>
  <si>
    <t>242 423 0</t>
  </si>
  <si>
    <t>000 002 0</t>
  </si>
  <si>
    <t>100 051 2</t>
  </si>
  <si>
    <t>324 020 1</t>
  </si>
  <si>
    <t>001 001 2</t>
  </si>
  <si>
    <t>0-0-10 112 1</t>
  </si>
  <si>
    <t>420 110 4</t>
  </si>
  <si>
    <t>100 103 0</t>
  </si>
  <si>
    <t>6-14-3 161 9</t>
  </si>
  <si>
    <t>242 000 5</t>
  </si>
  <si>
    <t>110 221 7</t>
  </si>
  <si>
    <t>413 101 0</t>
  </si>
  <si>
    <t>140 000 2</t>
  </si>
  <si>
    <t>241 002 0</t>
  </si>
  <si>
    <t>451 044 2</t>
  </si>
  <si>
    <t>040 342 0</t>
  </si>
  <si>
    <t>341 003 0</t>
  </si>
  <si>
    <t>216 202 0</t>
  </si>
  <si>
    <t>011 020 1</t>
  </si>
  <si>
    <t>2-4-13 522 1</t>
  </si>
  <si>
    <t>423 022 7</t>
  </si>
  <si>
    <t>236 001 0</t>
  </si>
  <si>
    <t>522 304 5</t>
  </si>
  <si>
    <t>100 136 1</t>
  </si>
  <si>
    <t>211 010 0</t>
  </si>
  <si>
    <t>053 400 2</t>
  </si>
  <si>
    <t>111 100 1</t>
  </si>
  <si>
    <t>124 303 5</t>
  </si>
  <si>
    <t>006 214 4</t>
  </si>
  <si>
    <t>411 003 1</t>
  </si>
  <si>
    <t>120 320 0</t>
  </si>
  <si>
    <t>107 020 2</t>
  </si>
  <si>
    <t>213 600 0</t>
  </si>
  <si>
    <t>502 100 0</t>
  </si>
  <si>
    <t>342 435 1</t>
  </si>
  <si>
    <t>230 001 2</t>
  </si>
  <si>
    <t>403 301 4</t>
  </si>
  <si>
    <t>110 121 0</t>
  </si>
  <si>
    <t>000 034 0</t>
  </si>
  <si>
    <t>220 110 3</t>
  </si>
  <si>
    <t>002 010 2</t>
  </si>
  <si>
    <t>121 000 2</t>
  </si>
  <si>
    <t>412 600 2</t>
  </si>
  <si>
    <t>Oulun Lippo pronssille voitoin  2-1</t>
  </si>
  <si>
    <t>1 - 8  sijoittuneet ylempiin pudotuspeleihn</t>
  </si>
  <si>
    <t>SUPERPESIS  2011</t>
  </si>
  <si>
    <t>Rauman Lukko</t>
  </si>
  <si>
    <t>YLEMMÄT PUDOTUSPELIT  2011</t>
  </si>
  <si>
    <t>PUOLIVÄLIERÄPELIT</t>
  </si>
  <si>
    <t>PUOLIVÄLIERÄSARJAT</t>
  </si>
  <si>
    <t>VÄLIERÄPELIT</t>
  </si>
  <si>
    <t>VÄLIERÄSARJAT</t>
  </si>
  <si>
    <t>1  tasapeli</t>
  </si>
  <si>
    <t>PRONSSISARJAT</t>
  </si>
  <si>
    <t>PRONSSIPELIT</t>
  </si>
  <si>
    <t>FINAALIPELIT</t>
  </si>
  <si>
    <t>FINAALISARJAT</t>
  </si>
  <si>
    <t>(3-2, 2-0)</t>
  </si>
  <si>
    <t>(2-1, 0-4, 0-0, 1-2)</t>
  </si>
  <si>
    <t>(15-0, 4-5, 0-0, 3-2)</t>
  </si>
  <si>
    <t>(5-2, 0-1, 0-0, 1-2)</t>
  </si>
  <si>
    <t>(2-7, 0-1)</t>
  </si>
  <si>
    <t>(3-13, 2-6)</t>
  </si>
  <si>
    <t>(2-3, 5-3, 1-7)</t>
  </si>
  <si>
    <t>(3-2, 1-2, 0-0, 2-1)</t>
  </si>
  <si>
    <t>Aurajoen Maila</t>
  </si>
  <si>
    <t>Aurajoen Maila karsintaan</t>
  </si>
  <si>
    <t>Aurajoen Maila putosi Ykköspesikseen</t>
  </si>
  <si>
    <t>(0-3, 0-3)</t>
  </si>
  <si>
    <t>(4-2, 14-0)</t>
  </si>
  <si>
    <t>(9-7, 2-0)</t>
  </si>
  <si>
    <t>(3-1, 1-3, 2-0)</t>
  </si>
  <si>
    <t>(0-2, 0-9)</t>
  </si>
  <si>
    <t>(0-8, 2-4)</t>
  </si>
  <si>
    <t>(0-6, 0-4)</t>
  </si>
  <si>
    <t>(11-2, 3-2)</t>
  </si>
  <si>
    <t>(1-6, 3-4)</t>
  </si>
  <si>
    <t>(1-4, 9-3, 0-0, 2-3)</t>
  </si>
  <si>
    <t>(4-3, 6-8, 0-0, 2-1)</t>
  </si>
  <si>
    <t>(3-2, 6-1)</t>
  </si>
  <si>
    <t>(8-0, 6-1)</t>
  </si>
  <si>
    <t>(1-3, 0-0)</t>
  </si>
  <si>
    <t>(3-2, 5-6, 1-0)</t>
  </si>
  <si>
    <t>(2-9, 2-5)</t>
  </si>
  <si>
    <t>(3-5, 4-4)</t>
  </si>
  <si>
    <t>(8-1, 1-2, 2-1)</t>
  </si>
  <si>
    <t>(8-6, 3-10, 1-2)</t>
  </si>
  <si>
    <t>(1-4, 2-1, 0-0, 3-2)</t>
  </si>
  <si>
    <t>(1-2, 4-1, 4-4, 2-5)</t>
  </si>
  <si>
    <t>(11-4, 9-2)</t>
  </si>
  <si>
    <t>(4-1, 2-0)</t>
  </si>
  <si>
    <t>(3-0, 7-0)</t>
  </si>
  <si>
    <t>(4-1, 8-1)</t>
  </si>
  <si>
    <t>(5-2, 5-1)</t>
  </si>
  <si>
    <t>(8-0, 2-2)</t>
  </si>
  <si>
    <t>(3-7, 1-8)</t>
  </si>
  <si>
    <t>(0-2, 3-4)</t>
  </si>
  <si>
    <t>(1-7, 1-18)</t>
  </si>
  <si>
    <t>(7-2, 2-1)</t>
  </si>
  <si>
    <t>(4-2, 1-6, 0-1)</t>
  </si>
  <si>
    <t>(9-3, 9-1)</t>
  </si>
  <si>
    <t>(3-4, 6-6)</t>
  </si>
  <si>
    <t>(1-10, 1-1)</t>
  </si>
  <si>
    <t>(3-11, 0-8)</t>
  </si>
  <si>
    <t>(6-2, 8-1)</t>
  </si>
  <si>
    <t>(2-0, 2-11, 0-4)</t>
  </si>
  <si>
    <t>(3-4, 2-8)</t>
  </si>
  <si>
    <t>(8-1, 5-4)</t>
  </si>
  <si>
    <t>(2-12, 2-11)</t>
  </si>
  <si>
    <t>(0-10, 1-9)</t>
  </si>
  <si>
    <t>(0-10, 2-7)</t>
  </si>
  <si>
    <t>(2-1, 1-1)</t>
  </si>
  <si>
    <t>(3-1, 5-3)</t>
  </si>
  <si>
    <t>(1-0, 2-4, 1-0)</t>
  </si>
  <si>
    <t>(5-1, 2-3, 1-0)</t>
  </si>
  <si>
    <t>(0-2, 3-1, 0-1)</t>
  </si>
  <si>
    <t>(4-2, 5-4)</t>
  </si>
  <si>
    <t>(3-4, 1-8)</t>
  </si>
  <si>
    <t>(5-2, 1-4, 1-3)</t>
  </si>
  <si>
    <t>(3-9, 2-5)</t>
  </si>
  <si>
    <t>(6-2, 5-2)</t>
  </si>
  <si>
    <t>(0-4, 1-2)</t>
  </si>
  <si>
    <t>(3-3, 1-6)</t>
  </si>
  <si>
    <t>(0-15, 1-4)</t>
  </si>
  <si>
    <t>(5-3, 7-1)</t>
  </si>
  <si>
    <t>(6-1, 4-1)</t>
  </si>
  <si>
    <t>(5-1, 6-0)</t>
  </si>
  <si>
    <t>(3-0, 9-0)</t>
  </si>
  <si>
    <t>(7-7, 3-14)</t>
  </si>
  <si>
    <t>(7-1, 8-2)</t>
  </si>
  <si>
    <t>(2-0, 0-1, 1-0)</t>
  </si>
  <si>
    <t>(2-4, 0-1)</t>
  </si>
  <si>
    <t>(0-4, 10-12)</t>
  </si>
  <si>
    <t>(6-4, 7-1)</t>
  </si>
  <si>
    <t>(9-0, 6-5)</t>
  </si>
  <si>
    <t>(5-0, 13-0)</t>
  </si>
  <si>
    <t>(1-4, 1-2)</t>
  </si>
  <si>
    <t>(2-5, 3-5)</t>
  </si>
  <si>
    <t>(2-0, 1-0)</t>
  </si>
  <si>
    <t>(3-1, 2-5, 0-3)</t>
  </si>
  <si>
    <t>(1-0, 0-2, 0-2)</t>
  </si>
  <si>
    <t>(0-5, 0-16)</t>
  </si>
  <si>
    <t>(6-6, 17-1)</t>
  </si>
  <si>
    <t>(13-0, 16-0)</t>
  </si>
  <si>
    <t>(6-0, 5-3)</t>
  </si>
  <si>
    <t>(9-1, 8-0)</t>
  </si>
  <si>
    <t>(5-2, 3-8, 0-8)</t>
  </si>
  <si>
    <t>2-14, 2-4)</t>
  </si>
  <si>
    <t>(0-8, 1-4)</t>
  </si>
  <si>
    <t>11 - 12  sijoittuneet alempiin pudotuspeleihin</t>
  </si>
  <si>
    <t>(6-0, 10-1)</t>
  </si>
  <si>
    <t>(1-0, 6-2)</t>
  </si>
  <si>
    <t>(2-8, 1-13)</t>
  </si>
  <si>
    <t>(1-5, 3-2, 0-1)</t>
  </si>
  <si>
    <t>(2-1, 5-3)</t>
  </si>
  <si>
    <t>(0-14, 2-7)</t>
  </si>
  <si>
    <t>(6-0, 7-4)</t>
  </si>
  <si>
    <t>(8-2, 4-0)</t>
  </si>
  <si>
    <t>(7-8, 4-4)</t>
  </si>
  <si>
    <t>(3-2, 4-0)</t>
  </si>
  <si>
    <t>(1-2, 4-0, 0-1)</t>
  </si>
  <si>
    <t>(1-3, 4-1, 2-1)</t>
  </si>
  <si>
    <t>(6-8, 4-3, 1-0)</t>
  </si>
  <si>
    <t>Kirittäret, Jyväskylä loppuotteluun voitoin  3-2</t>
  </si>
  <si>
    <t>(0-1, 0-8)</t>
  </si>
  <si>
    <t>(8-3, 6-1)</t>
  </si>
  <si>
    <t>(4-1, 3-3)</t>
  </si>
  <si>
    <t>(5-4, 8-6)</t>
  </si>
  <si>
    <t>(3-1, 1-1)</t>
  </si>
  <si>
    <t>(0-3, 1-1)</t>
  </si>
  <si>
    <t xml:space="preserve">Lapuan Virkiä mestari voitoin  3-1 </t>
  </si>
  <si>
    <t>Pesäkarhut, Pori pronssille voitoin  2-1</t>
  </si>
  <si>
    <t>SUPERPESIS  2012</t>
  </si>
  <si>
    <t>YLEMMÄT PUDOTUSPELIT  2012</t>
  </si>
  <si>
    <t>Kempeleen Kiri</t>
  </si>
  <si>
    <r>
      <t>Viipurin Pallonlyöjät</t>
    </r>
    <r>
      <rPr>
        <sz val="11"/>
        <rFont val="Times New Roman"/>
        <family val="1"/>
      </rPr>
      <t xml:space="preserve"> suoraan seuraavalle kierrokselle</t>
    </r>
  </si>
  <si>
    <t>1 - 8  sijoittuneet jatkosarjaan</t>
  </si>
  <si>
    <t>(6-1, 15-0)</t>
  </si>
  <si>
    <t>(2-0, 2-0)</t>
  </si>
  <si>
    <t>(7-2, 2-0)</t>
  </si>
  <si>
    <t>(14-4, 11-5)</t>
  </si>
  <si>
    <t>(1-2, 1-4)</t>
  </si>
  <si>
    <t>(2-7, 2-5)</t>
  </si>
  <si>
    <t>(2-8, 0-8)</t>
  </si>
  <si>
    <t>(1-0, 6-1)</t>
  </si>
  <si>
    <t>(7-7, 2-4)</t>
  </si>
  <si>
    <t>(1-3, 2-1, 0-1)</t>
  </si>
  <si>
    <t>(9-2, 14-0)</t>
  </si>
  <si>
    <t>(8-3, 12-1)</t>
  </si>
  <si>
    <t>(5-2, 0-1, 1-1, 5-6)</t>
  </si>
  <si>
    <t>(2-10, 0-5)</t>
  </si>
  <si>
    <t>(1-3, 0-7)</t>
  </si>
  <si>
    <t>(4-3, 2-2)</t>
  </si>
  <si>
    <t>(7-8, 4-16)</t>
  </si>
  <si>
    <t>(3-2, 0-3, 0-1)</t>
  </si>
  <si>
    <t>(3-1, 5-1)</t>
  </si>
  <si>
    <t>(3-7, 4-6)</t>
  </si>
  <si>
    <t>(6-0, 9-4)</t>
  </si>
  <si>
    <t>(1-2, 0-8)</t>
  </si>
  <si>
    <t>(4-1, 13-0)</t>
  </si>
  <si>
    <t>(10-3, 5-2)</t>
  </si>
  <si>
    <t>(8-1, 10-1)</t>
  </si>
  <si>
    <t>(2-3, 3-0, 0-0, 2-3)</t>
  </si>
  <si>
    <t>(1-11, 0-9)</t>
  </si>
  <si>
    <t>(4-2, 1-2, 1-0)</t>
  </si>
  <si>
    <t>(0-3, 3-5)</t>
  </si>
  <si>
    <t>(3-2, 4-5, 0-0, 1-0)</t>
  </si>
  <si>
    <t>(0-18, 2-9)</t>
  </si>
  <si>
    <t>(3-7, 3-1, 0-0, 4-3)</t>
  </si>
  <si>
    <t>(3-1, 7-3)</t>
  </si>
  <si>
    <t>(2-3, 8-3, 1-0)</t>
  </si>
  <si>
    <t>(2-2, 1-2)</t>
  </si>
  <si>
    <t>(4-3, 1-4, 0-0, 2-3)</t>
  </si>
  <si>
    <t>(6-1, 4-2)</t>
  </si>
  <si>
    <t>(1-1, 1-1, 0-1)</t>
  </si>
  <si>
    <t>(3-1, 4-1)</t>
  </si>
  <si>
    <t>(2-9, 3-3)</t>
  </si>
  <si>
    <t>(3-0, 4-5, 6-0)</t>
  </si>
  <si>
    <t>(1-2, 3-4)</t>
  </si>
  <si>
    <t>(0-15, 2-12)</t>
  </si>
  <si>
    <t>(4-2, 6-2)</t>
  </si>
  <si>
    <t>(3-1, 6-7, 0-1)</t>
  </si>
  <si>
    <t>(2-7, 3-10)</t>
  </si>
  <si>
    <t>(0-8, 1-6)</t>
  </si>
  <si>
    <t>4-3, 0-3, 0-0, 2-1)</t>
  </si>
  <si>
    <t>(1-2, 2-0, 1-1, 4-2)</t>
  </si>
  <si>
    <t>(9-0, 15-1)</t>
  </si>
  <si>
    <t>(6-2, 12-0)</t>
  </si>
  <si>
    <t>(2-2, 2-6)</t>
  </si>
  <si>
    <t>(6-4, 10-1)</t>
  </si>
  <si>
    <t>(3-4, 6-5, 0-1)</t>
  </si>
  <si>
    <t>(4-1, 1-5, 3-0)</t>
  </si>
  <si>
    <t>(1-0, 9-3)</t>
  </si>
  <si>
    <t>(0-5, 4-7)</t>
  </si>
  <si>
    <t>(3-0, 8-2)</t>
  </si>
  <si>
    <t>(1-0, 2-4, 1-7)</t>
  </si>
  <si>
    <t>(2-8, 1-5)</t>
  </si>
  <si>
    <t>(0-8, 4-13)</t>
  </si>
  <si>
    <t>(2-2, 1-0)</t>
  </si>
  <si>
    <t>(15-1, 13-2)</t>
  </si>
  <si>
    <t>(1-3, 3-1, 0-3)</t>
  </si>
  <si>
    <t>(3-2, 5-6, 0-1)</t>
  </si>
  <si>
    <t>(0-8, 2-6)</t>
  </si>
  <si>
    <t>(9-2, 1-1)</t>
  </si>
  <si>
    <t>(2-8, 3-5)</t>
  </si>
  <si>
    <t>(3-4, 0-3)</t>
  </si>
  <si>
    <t>(1-8, 0-23)</t>
  </si>
  <si>
    <t>(6-1, 6-3)</t>
  </si>
  <si>
    <t>(6-5, 3-5, 1-0)</t>
  </si>
  <si>
    <t>(4-2, 7-2)</t>
  </si>
  <si>
    <t>(1-5, 4-3, 2-3)</t>
  </si>
  <si>
    <t>(3-0, 9-3)</t>
  </si>
  <si>
    <t>(0-7, 2-5)</t>
  </si>
  <si>
    <t>(3-5, 2-2)</t>
  </si>
  <si>
    <t>(1-8, 1-7)</t>
  </si>
  <si>
    <t>(0-4, 2-2)</t>
  </si>
  <si>
    <t>(0-5, 0-10)</t>
  </si>
  <si>
    <t>(1-6, 0-2)</t>
  </si>
  <si>
    <t>(5-4, 8-1)</t>
  </si>
  <si>
    <t>(2-3, 1-5)</t>
  </si>
  <si>
    <t>(6-5, 5-0)</t>
  </si>
  <si>
    <t>(5-2, 4-2)</t>
  </si>
  <si>
    <t>(2-0, 5-2)</t>
  </si>
  <si>
    <t>(9-4, 21-1)</t>
  </si>
  <si>
    <t>(8-2, 6-0)</t>
  </si>
  <si>
    <t>(7-1, 4-2)</t>
  </si>
  <si>
    <t>(6-7, 1-3)</t>
  </si>
  <si>
    <t>(0-4, 0-1)</t>
  </si>
  <si>
    <t>(0-4, 4-3, 0-0, 2-0)</t>
  </si>
  <si>
    <t>(2-2, 2-14)</t>
  </si>
  <si>
    <t>(0-3, 0-1)</t>
  </si>
  <si>
    <t>(12-1, 6-0)</t>
  </si>
  <si>
    <t>Viinijärven Urheilijat välieriin voitoin  3-0</t>
  </si>
  <si>
    <t>(5-0, 6-0)</t>
  </si>
  <si>
    <t>Lapuan Virkiä välieriin voitoin  3-2</t>
  </si>
  <si>
    <t>(4-1, 6-2)</t>
  </si>
  <si>
    <t>(8-8, 1-1, 0-2)</t>
  </si>
  <si>
    <t>(8-2, 7-2)</t>
  </si>
  <si>
    <t>Lapuan Virkiä mestari voitoin 3-1</t>
  </si>
  <si>
    <t>Lapuan Virkiä mestari voitoin 3-0</t>
  </si>
  <si>
    <t>(4-3, 0-5, 2-0)</t>
  </si>
  <si>
    <t>(6-1, 3-6, 0-0, 0-1)</t>
  </si>
  <si>
    <t>(3-1, 0-4, 0-2)</t>
  </si>
  <si>
    <t>(3-2, 1-3, 1-4)</t>
  </si>
  <si>
    <t>Lapuan Virkiä mestari voitoin  3-2</t>
  </si>
  <si>
    <t>Lapuan Virkiä mestari voitoin 3-2</t>
  </si>
  <si>
    <t>LYÖJÄT  2009</t>
  </si>
  <si>
    <t>ETENIJÄT  2009</t>
  </si>
  <si>
    <t>TEHOPELAAJAT  2009</t>
  </si>
  <si>
    <t>KÄRKILYÖJÄT  2009</t>
  </si>
  <si>
    <t>LYÖJÄT  2010</t>
  </si>
  <si>
    <t>ETENIJÄT  2010</t>
  </si>
  <si>
    <t>TEHOPELAAJAT  2010</t>
  </si>
  <si>
    <t>KÄRKILYÖJÄT  2010</t>
  </si>
  <si>
    <t>LYÖJÄT  2011</t>
  </si>
  <si>
    <t>ETENIJÄT  2011</t>
  </si>
  <si>
    <t>TEHOPELAAJAT  2011</t>
  </si>
  <si>
    <t>KÄRKILYÖJÄT  2011</t>
  </si>
  <si>
    <t>LYÖJÄT  2012</t>
  </si>
  <si>
    <t>ETENIJÄT  2012</t>
  </si>
  <si>
    <t>TEHOPELAAJAT  2012</t>
  </si>
  <si>
    <t>KÄRKILYÖJÄT  2012</t>
  </si>
  <si>
    <t>3+72=75</t>
  </si>
  <si>
    <t>Kirittäret</t>
  </si>
  <si>
    <t>6+64=70</t>
  </si>
  <si>
    <t>Pesäkarhut</t>
  </si>
  <si>
    <t>1+65=66</t>
  </si>
  <si>
    <t>Susanna Puisto</t>
  </si>
  <si>
    <t>Maija Kaappola</t>
  </si>
  <si>
    <t>1+26=37</t>
  </si>
  <si>
    <t>Saara Suomalainen</t>
  </si>
  <si>
    <t>2+63=65</t>
  </si>
  <si>
    <t>Pesä Ysit</t>
  </si>
  <si>
    <t>KPesäkarhut</t>
  </si>
  <si>
    <t>Kaisa Pelanteri</t>
  </si>
  <si>
    <t>4+37=41</t>
  </si>
  <si>
    <t>4+33=47</t>
  </si>
  <si>
    <t>Lukko</t>
  </si>
  <si>
    <t>0+33=33</t>
  </si>
  <si>
    <t>1+81=82</t>
  </si>
  <si>
    <t>3+66=69</t>
  </si>
  <si>
    <t>PeTo-Jussit</t>
  </si>
  <si>
    <t>3+43=47</t>
  </si>
  <si>
    <t>2+38=40</t>
  </si>
  <si>
    <t>2+75=77</t>
  </si>
  <si>
    <t>0+61=61</t>
  </si>
  <si>
    <t>3+56=59</t>
  </si>
  <si>
    <t>0+56=56</t>
  </si>
  <si>
    <t>Marjukka Urpelainen</t>
  </si>
  <si>
    <t>Laura Nuutinen</t>
  </si>
  <si>
    <t>Sirpa Pollari</t>
  </si>
  <si>
    <t>Miia Karppanen</t>
  </si>
  <si>
    <t>Johanna Tallgren</t>
  </si>
  <si>
    <t>Virpi Hukka</t>
  </si>
  <si>
    <t>70+18=88</t>
  </si>
  <si>
    <t>75+13=88</t>
  </si>
  <si>
    <t>42+29=71</t>
  </si>
  <si>
    <t>66+  4=70</t>
  </si>
  <si>
    <t>57+12=69</t>
  </si>
  <si>
    <t xml:space="preserve">  9+60=69</t>
  </si>
  <si>
    <t xml:space="preserve">  7+59=67</t>
  </si>
  <si>
    <t>12+53=65</t>
  </si>
  <si>
    <t>10+54=64</t>
  </si>
  <si>
    <t>53+10=63</t>
  </si>
  <si>
    <t>49+27=76</t>
  </si>
  <si>
    <t>12+54=66</t>
  </si>
  <si>
    <t>55+  8=63</t>
  </si>
  <si>
    <t>16+45=61</t>
  </si>
  <si>
    <t>37+19=56</t>
  </si>
  <si>
    <t xml:space="preserve">  9+52=61</t>
  </si>
  <si>
    <t>19+33=52</t>
  </si>
  <si>
    <t>41+12=53</t>
  </si>
  <si>
    <t>47+  4=51</t>
  </si>
  <si>
    <t>69+29=98</t>
  </si>
  <si>
    <t>82+  1=83</t>
  </si>
  <si>
    <t>15+66=81</t>
  </si>
  <si>
    <t>28+47=75</t>
  </si>
  <si>
    <t>16+55=71</t>
  </si>
  <si>
    <t>38+26=64</t>
  </si>
  <si>
    <t>Veera Svansjö</t>
  </si>
  <si>
    <t>43+19=62</t>
  </si>
  <si>
    <t>77+  9=86</t>
  </si>
  <si>
    <t>49+25=74</t>
  </si>
  <si>
    <t>15+49=64</t>
  </si>
  <si>
    <t>59+  4=63</t>
  </si>
  <si>
    <t>61+  2=63</t>
  </si>
  <si>
    <t xml:space="preserve">  8+52=60</t>
  </si>
  <si>
    <t>29+31=60</t>
  </si>
  <si>
    <t>56+  4=60</t>
  </si>
  <si>
    <t>17+41=59</t>
  </si>
  <si>
    <t>Emmi-Kaisa Raitio</t>
  </si>
  <si>
    <t>Veera Tuomikoski</t>
  </si>
  <si>
    <t>----</t>
  </si>
  <si>
    <t>KARSINTA  1980</t>
  </si>
  <si>
    <t>Seinäjoen Maila-Jussit säilyi yhteisjuoksuin 18-5</t>
  </si>
  <si>
    <t>Hyvinkään Tahko säilyi yhteisjuoksuin 29-26</t>
  </si>
  <si>
    <t>Ilomantsin Urheilijat putosi suomensarjaan</t>
  </si>
  <si>
    <t>Keravan Pallokerho putosi suomensarjaan</t>
  </si>
  <si>
    <t>Lännen Pallo - Roihuvuoren Roihu</t>
  </si>
  <si>
    <t>Lännen Pallo säilyi SM-sarjassa</t>
  </si>
  <si>
    <t>Uusintaottelu putoamisesta;</t>
  </si>
  <si>
    <t>0-0-0-0-0-2-2</t>
  </si>
  <si>
    <t>Karsintaottelu</t>
  </si>
  <si>
    <t>puuttuu pk</t>
  </si>
  <si>
    <t>vihtkari 1+19 koko kausi</t>
  </si>
  <si>
    <t>Ulvilan Pesä-Veikot säilytti sarjapaikkansa</t>
  </si>
  <si>
    <t>KARSINTA 1972</t>
  </si>
  <si>
    <t>Vetelin Urheilijat nousi SM-sarjaan</t>
  </si>
  <si>
    <t>Meilahti</t>
  </si>
  <si>
    <t>Tampere</t>
  </si>
  <si>
    <t>Pallo-Toverit säilyi SM-sarjassa</t>
  </si>
  <si>
    <t>Lapuan Virkiä SM-sarjakarsintaan</t>
  </si>
  <si>
    <t>Lapuan Virkiä säilyi SM-sarjassa</t>
  </si>
  <si>
    <t>Keravan Pallokerho nousi SM-sarjaan</t>
  </si>
  <si>
    <t>Pallo-Toverit, Hki säilyi SM-sarjassa</t>
  </si>
  <si>
    <t>KARSINTA  1971</t>
  </si>
  <si>
    <t>Työväen Mailapojat mestari</t>
  </si>
  <si>
    <t>SUPERPESIS  2013</t>
  </si>
  <si>
    <t>YLEMMÄT PUDOTUSPELIT  2013</t>
  </si>
  <si>
    <t>Roihu, Helsinki</t>
  </si>
  <si>
    <t>Vuokatin Veto</t>
  </si>
  <si>
    <t>Hämeenkyrö</t>
  </si>
  <si>
    <t>Kitee</t>
  </si>
  <si>
    <t>Pesä Ysit, Lappeenranta loppuotteluun voitoin  3-0</t>
  </si>
  <si>
    <t>Siilinjärven Pesis säilyi Superpesiksessä voitoin  3-2</t>
  </si>
  <si>
    <t>Ylihärmän Pesis-Junkkarit Superpesiskarsintaan</t>
  </si>
  <si>
    <t>Mansen Räpsä, Hämeenkyrö</t>
  </si>
  <si>
    <t>(7-2, 3-4, 0-5)</t>
  </si>
  <si>
    <t>(3-0, 5-5)</t>
  </si>
  <si>
    <t>(12-10, 6-2)</t>
  </si>
  <si>
    <t>(2-5, 1-4)</t>
  </si>
  <si>
    <t>(6-7, 0-10)</t>
  </si>
  <si>
    <t>(6-2, 4-4)</t>
  </si>
  <si>
    <t>(10-3, 6-0)</t>
  </si>
  <si>
    <t>(2-4, 1-4)</t>
  </si>
  <si>
    <t>(1-5, 0-4)</t>
  </si>
  <si>
    <t>(3-2, 3-0)</t>
  </si>
  <si>
    <t>(7-0, 7-6)</t>
  </si>
  <si>
    <t>(8-0, 1-0)</t>
  </si>
  <si>
    <t>(1-3, 4-8)</t>
  </si>
  <si>
    <t>(0-1, 3-5)</t>
  </si>
  <si>
    <t>(2-1, 10-1)</t>
  </si>
  <si>
    <t>(5-0, 3-2)</t>
  </si>
  <si>
    <t>(0-6, 3-3)</t>
  </si>
  <si>
    <t>(1-0, 7-5)</t>
  </si>
  <si>
    <t>(6-7, 3-1, 0-4)</t>
  </si>
  <si>
    <t>(1-2, 1-0, 1-0)</t>
  </si>
  <si>
    <t>(0-4, 3-4)</t>
  </si>
  <si>
    <t>Savilahden Urheilijat</t>
  </si>
  <si>
    <t>(1-6, 1-9)</t>
  </si>
  <si>
    <t>(10-1, 14-2)</t>
  </si>
  <si>
    <t>(7-3, 0-1, 1-0)</t>
  </si>
  <si>
    <t>(2-0, 7-2)</t>
  </si>
  <si>
    <t>(4-5, 5-1, 0-0, 2-1)</t>
  </si>
  <si>
    <t>(7-9, 1-7)</t>
  </si>
  <si>
    <t>(10-1, 5-0)</t>
  </si>
  <si>
    <t>(5-1, 2-2)</t>
  </si>
  <si>
    <t>(1-4, 4-3, 2-2, 2-3)</t>
  </si>
  <si>
    <t>(4-0, 5-3)</t>
  </si>
  <si>
    <t>(4-5, 2-9)</t>
  </si>
  <si>
    <t>(2-3, 4-1, 0-0, 4-2)</t>
  </si>
  <si>
    <t>(4-4, 7-4)</t>
  </si>
  <si>
    <t>(3-6, 1-4)</t>
  </si>
  <si>
    <t>(0-2, 5-4, 0-0, 2-1)</t>
  </si>
  <si>
    <t>(5-9, 5-5)</t>
  </si>
  <si>
    <t>(1-2, 6-1, 1-0)</t>
  </si>
  <si>
    <t>(5-4, 3-4, 0-1)</t>
  </si>
  <si>
    <t>(2-5, 0-4)</t>
  </si>
  <si>
    <t>(1-1, 5-3)</t>
  </si>
  <si>
    <t>(0-0, 3-1)</t>
  </si>
  <si>
    <t>(2-2, 4-1)</t>
  </si>
  <si>
    <t>(0-0, 0-2)</t>
  </si>
  <si>
    <t>(6-1, 7-7)</t>
  </si>
  <si>
    <t>(2-3, 6-0, 1-0)</t>
  </si>
  <si>
    <t>(1-2, 5-7)</t>
  </si>
  <si>
    <t>(1-4, 3-0, 0-0, 1-2)</t>
  </si>
  <si>
    <t>(10-3, 4-3)</t>
  </si>
  <si>
    <t>(2-1, 12-0)</t>
  </si>
  <si>
    <t>(1-5, 1-6)</t>
  </si>
  <si>
    <t>(2-7, 6-5, 0-1)</t>
  </si>
  <si>
    <t>(0-6, 1-11)</t>
  </si>
  <si>
    <t>(6-4, 13-1)</t>
  </si>
  <si>
    <t>(0-3, 2-0, 0-0, 1-2)</t>
  </si>
  <si>
    <t>(1-2, 8-2, 3-1)</t>
  </si>
  <si>
    <t>(8-2, 2-2)</t>
  </si>
  <si>
    <t>(2-0, 8-8)</t>
  </si>
  <si>
    <t>(5-3, 0-0)</t>
  </si>
  <si>
    <t>(20-0, 12-1)</t>
  </si>
  <si>
    <t>(9-2, 3-2)</t>
  </si>
  <si>
    <t>(1-2, 0-3)</t>
  </si>
  <si>
    <t>(0-1, 1-8)</t>
  </si>
  <si>
    <t>(3-2, 1-4, 0-1)</t>
  </si>
  <si>
    <t>(8-0, 12-0)</t>
  </si>
  <si>
    <t>(0-5, 0-3)</t>
  </si>
  <si>
    <t>(3-2, 1-2, 0-0, 3-1)</t>
  </si>
  <si>
    <t>(11-0, 2-8, 0-0, 3-2)</t>
  </si>
  <si>
    <t>(0-13, 1-8)</t>
  </si>
  <si>
    <t>Jyväskylän Pesis</t>
  </si>
  <si>
    <t>(2-3, 2-2)</t>
  </si>
  <si>
    <t>(0-1, 9-3, 0-0, 5-4)</t>
  </si>
  <si>
    <t>(7-4, 3-0)</t>
  </si>
  <si>
    <t>(0-2, 1-17)</t>
  </si>
  <si>
    <t>(5-1, 5-2)</t>
  </si>
  <si>
    <t>(11-4, 1-0)</t>
  </si>
  <si>
    <t>(2-1, 1-4, 1-0)</t>
  </si>
  <si>
    <t>(12-1, 7-1)</t>
  </si>
  <si>
    <t>(4-11, 3-22)</t>
  </si>
  <si>
    <t>(2-5, 6-7)</t>
  </si>
  <si>
    <t>(13-4, 2-0)</t>
  </si>
  <si>
    <t>(5-10, 2-4)</t>
  </si>
  <si>
    <t>(5-5, 0-2)</t>
  </si>
  <si>
    <t>(5-6, 4-1, 1-1, 2-1)</t>
  </si>
  <si>
    <t>(6-0, 3-1)</t>
  </si>
  <si>
    <t>(3-2, 2-3, 0-1)</t>
  </si>
  <si>
    <t>(3-8, 3-7)</t>
  </si>
  <si>
    <t>(4-5, 3-1, 1-0)</t>
  </si>
  <si>
    <t>(7-7, 5-0)</t>
  </si>
  <si>
    <t>(10-1, 11-0)</t>
  </si>
  <si>
    <t>Ruovesi</t>
  </si>
  <si>
    <t>(9-7, 1-0)</t>
  </si>
  <si>
    <t>3-4, 1-3)</t>
  </si>
  <si>
    <t>(2-8, 0-7)</t>
  </si>
  <si>
    <t>(8-3, 2-2)</t>
  </si>
  <si>
    <t>(2-7, 1-2)</t>
  </si>
  <si>
    <t>(2-5, 13-4, 1-0)</t>
  </si>
  <si>
    <t xml:space="preserve">su </t>
  </si>
  <si>
    <t>SUPERPESISKARSINTA  2013</t>
  </si>
  <si>
    <t>ALEMMAT PUDOTUSPELIT  2013</t>
  </si>
  <si>
    <t>Pesä Ysit, Lappeenranta välieriin voitoin  3-0</t>
  </si>
  <si>
    <t>(5-0, 8-1)</t>
  </si>
  <si>
    <t>(3-4, 7-1, 0-0, 1-2)</t>
  </si>
  <si>
    <t>(4-3, 4-0)</t>
  </si>
  <si>
    <t>(7-2, 0-1, 4-3)</t>
  </si>
  <si>
    <t>(0-4, 2-1, 1-0)</t>
  </si>
  <si>
    <t>(0-11, 1-8)</t>
  </si>
  <si>
    <t>(4-5, 4-4)</t>
  </si>
  <si>
    <t>(3-4, 6-8)</t>
  </si>
  <si>
    <t>(7-1, 11-1)</t>
  </si>
  <si>
    <t>(2-0, 7-1)</t>
  </si>
  <si>
    <t>(8-1, 3-5, 0-0, 0-1)</t>
  </si>
  <si>
    <t>Kankaanpään Maila</t>
  </si>
  <si>
    <t>(0-2, 5-1, 0-0, 2-1)</t>
  </si>
  <si>
    <t>Viinijärven Urheilijat Superpesiskarsintaan</t>
  </si>
  <si>
    <t>(3-9, 3-3)</t>
  </si>
  <si>
    <t>Jyväskylän Pesis (Kirittäret)</t>
  </si>
  <si>
    <t>(3-1, 9-3)</t>
  </si>
  <si>
    <t>(3-1, 3-4, 0-0, 2-3)</t>
  </si>
  <si>
    <t>(7-0, 10-1)</t>
  </si>
  <si>
    <t>(0-9, 6-6)</t>
  </si>
  <si>
    <t>(3-4, 3-2, 3-0)</t>
  </si>
  <si>
    <t>(0-5, 1-4)</t>
  </si>
  <si>
    <t>(1-3, 4-2, 1-4)</t>
  </si>
  <si>
    <t>(18-1, 2-2)</t>
  </si>
  <si>
    <t>(4-2, 7-0)</t>
  </si>
  <si>
    <t>Roihu, Helsinki superpesiskarsintoihin</t>
  </si>
  <si>
    <t>10 - 11 sijoittuneet alempiin pudotuspeleihin</t>
  </si>
  <si>
    <t>Viinijärven Urheilijat säilyi Superpesiksessä voitoin  3-1</t>
  </si>
  <si>
    <t>Roihu, Helsinki säilyi Superpesiksessä voitoin  3-1</t>
  </si>
  <si>
    <t>(3-4, 0-10)</t>
  </si>
  <si>
    <t>(8-1, 3-3)</t>
  </si>
  <si>
    <t>(8-5, 6-4)</t>
  </si>
  <si>
    <t>(2-0, 2-1)</t>
  </si>
  <si>
    <t>(3-1, 2-4, 0-0, 2-1)</t>
  </si>
  <si>
    <t>Kirittäret, Jyväskylä pronssille voitoin  2-0</t>
  </si>
  <si>
    <t>LYÖJÄT  2013</t>
  </si>
  <si>
    <t>ETENIJÄT  2013</t>
  </si>
  <si>
    <t>TEHOPELAAJAT  2013</t>
  </si>
  <si>
    <t>KÄRKILYÖJÄT  2013</t>
  </si>
  <si>
    <t>Meri Kontu</t>
  </si>
  <si>
    <t>KeKi</t>
  </si>
  <si>
    <t>Hanna Itävalo</t>
  </si>
  <si>
    <t>4+62=66</t>
  </si>
  <si>
    <t>0+48=48</t>
  </si>
  <si>
    <t>2+43=45</t>
  </si>
  <si>
    <t>1+29=40</t>
  </si>
  <si>
    <t>0+38=38</t>
  </si>
  <si>
    <t>Susanna Kylä-Kause</t>
  </si>
  <si>
    <t>Räpsä</t>
  </si>
  <si>
    <t>1+36=27</t>
  </si>
  <si>
    <t>Anni Lipasti</t>
  </si>
  <si>
    <t>Henna Peltokangas</t>
  </si>
  <si>
    <t>Milla Lindström</t>
  </si>
  <si>
    <t>Sarita Heikkinen</t>
  </si>
  <si>
    <t>66+11=77</t>
  </si>
  <si>
    <t>55+10=65</t>
  </si>
  <si>
    <t>46+17=63</t>
  </si>
  <si>
    <t>11+51=62</t>
  </si>
  <si>
    <t xml:space="preserve">  8+49=57</t>
  </si>
  <si>
    <t xml:space="preserve">  3+54=57</t>
  </si>
  <si>
    <t>12+44=56</t>
  </si>
  <si>
    <t>13+42=55</t>
  </si>
  <si>
    <t>Vuokko Jokinen</t>
  </si>
  <si>
    <t>Kaarina Lehtonen</t>
  </si>
  <si>
    <t>Eija Boman</t>
  </si>
  <si>
    <t>Mirja-Liisa Virtaniemi</t>
  </si>
  <si>
    <t>Sirpa Ikonen</t>
  </si>
  <si>
    <t>Marja-Leena Pantsu</t>
  </si>
  <si>
    <t>Helli Ticklen</t>
  </si>
  <si>
    <t>Marjatta Heino</t>
  </si>
  <si>
    <t>Puna-Mustat, Helsinki</t>
  </si>
  <si>
    <t>VUODEN PARHAAT</t>
  </si>
  <si>
    <t>PESÄPALLOILIJA</t>
  </si>
  <si>
    <t>LUKKARI</t>
  </si>
  <si>
    <t>TEHOPELAAJA</t>
  </si>
  <si>
    <t>KÄRKILYÖJÄ</t>
  </si>
  <si>
    <t>KÄRKILYÖNTIPROSENTTI</t>
  </si>
  <si>
    <t>Carita Toiviainen, Pesäkarhut</t>
  </si>
  <si>
    <t>Emmi Viitala, Virkiä</t>
  </si>
  <si>
    <t>Sirpa Pollari, Virkiä</t>
  </si>
  <si>
    <t>Kaisa Kärkkäinen, Pesäkarhut</t>
  </si>
  <si>
    <t>Jonna Äijälä, Pesäkarhut</t>
  </si>
  <si>
    <t>Kirsi Hänninen, PattU</t>
  </si>
  <si>
    <t>Kirsi Annila, SiiPe</t>
  </si>
  <si>
    <t>Katja Saari, Lippo</t>
  </si>
  <si>
    <t>Hanna Airaksinen, Kiri</t>
  </si>
  <si>
    <t>Henna Salmela, Lippo</t>
  </si>
  <si>
    <t>Krista Laurila, SiiPe</t>
  </si>
  <si>
    <t>Riikka Nieminen, Virkiä</t>
  </si>
  <si>
    <t>Päivi Lähteenmäki, IT</t>
  </si>
  <si>
    <t>Tiina Tammiruusu, ViU</t>
  </si>
  <si>
    <t>Riikka Nieminen, Kiri</t>
  </si>
  <si>
    <t>Katja Varis, IT</t>
  </si>
  <si>
    <t>Eeva Karttunen, ViU</t>
  </si>
  <si>
    <t>Tarja Pöntinen, Virkiä</t>
  </si>
  <si>
    <t>Jaana Jouhikainen, Roihu</t>
  </si>
  <si>
    <t>Marita Karhunen, Manse PP</t>
  </si>
  <si>
    <t>Tuula Raittila, LäPa</t>
  </si>
  <si>
    <t>Marita Karhunen, RPL</t>
  </si>
  <si>
    <t>Inkeri Aitta-aho, Kiri</t>
  </si>
  <si>
    <t>Marita Karhunen, Tahko</t>
  </si>
  <si>
    <t>Paula Turja, Virkiä</t>
  </si>
  <si>
    <t>Riitta Mikkola, SMJ</t>
  </si>
  <si>
    <t>Marja Solakivi, PuMu</t>
  </si>
  <si>
    <t>Pia Viertonen, PuMu</t>
  </si>
  <si>
    <t>Marja Lehmusto, PuMu</t>
  </si>
  <si>
    <t>Tuula Rantanen, PuMu</t>
  </si>
  <si>
    <t>Monica Schoultz, PuMu</t>
  </si>
  <si>
    <t>Tuula Rantanen, TMP</t>
  </si>
  <si>
    <t>Tuula Rantanen, PT</t>
  </si>
  <si>
    <t>Riitta Hämäläinen, PT</t>
  </si>
  <si>
    <t>Tuula Salonen, TMP</t>
  </si>
  <si>
    <t>Jenna Kammi-Rahnasto, Virkiä</t>
  </si>
  <si>
    <t>Kaisa Salmela, Pesäkarhut</t>
  </si>
  <si>
    <t>Maiju Kangasluoma, PeTo-Jussit</t>
  </si>
  <si>
    <t>Kaisa Salmela, TyTe</t>
  </si>
  <si>
    <t>Hanna Pohjola, SiiPe</t>
  </si>
  <si>
    <t>Salla Suhonen, SiiPe</t>
  </si>
  <si>
    <t>Salla Suhonen, YPJ</t>
  </si>
  <si>
    <t>Salla Suhonen, YJ</t>
  </si>
  <si>
    <t>Katja Saari, Virkiä</t>
  </si>
  <si>
    <t>Anu Turpainen, ViU</t>
  </si>
  <si>
    <t>Kirsi Lakaniemi, VäVi</t>
  </si>
  <si>
    <t>Minna Marjamäki, IT</t>
  </si>
  <si>
    <t>Marjo Lehkonen, Roihu</t>
  </si>
  <si>
    <t>Anitta Sandberg, RPL</t>
  </si>
  <si>
    <t>Kaija Väisänen, Tahko</t>
  </si>
  <si>
    <t>Helena Iivanainen, Kiri</t>
  </si>
  <si>
    <t>Marja Kanerva, PuMu</t>
  </si>
  <si>
    <t>Riitta Mikkola, VetU</t>
  </si>
  <si>
    <t>3+78=81</t>
  </si>
  <si>
    <t>2+82=84</t>
  </si>
  <si>
    <t>4+67=71</t>
  </si>
  <si>
    <t>4+71=75</t>
  </si>
  <si>
    <t>Hanna Itävalo, Pesäkarhut</t>
  </si>
  <si>
    <t>Tanja Vehniäinen, Virkiä</t>
  </si>
  <si>
    <t>Heidi Kuusisto, Pesäkarhut</t>
  </si>
  <si>
    <t>Sanna Alestalo, PeTo-Jussit</t>
  </si>
  <si>
    <t>Susanna Ylä-Kero, Virkiä</t>
  </si>
  <si>
    <t>Henna Salmela, PattU</t>
  </si>
  <si>
    <t>Armi Ahola, Kiri</t>
  </si>
  <si>
    <t>Riitta Jalonen, Kiri</t>
  </si>
  <si>
    <t>Minna Vienola, IT</t>
  </si>
  <si>
    <t>Virpi Turtiainen, Roihu</t>
  </si>
  <si>
    <t>Minna Luotonen, Manse PP</t>
  </si>
  <si>
    <t>Satu Hakala, RPL</t>
  </si>
  <si>
    <t>Virve Moisio, Roihu</t>
  </si>
  <si>
    <t>Ulla Koponen, Tahko</t>
  </si>
  <si>
    <t>Inka-Leena Lylymäki, Kiri</t>
  </si>
  <si>
    <t>Helena Puusaari, VetU</t>
  </si>
  <si>
    <t>Marja Lepistö, TMP</t>
  </si>
  <si>
    <t>Virpi Hukka, ViPa</t>
  </si>
  <si>
    <t>Hanna Hirvikoski, Pesäkarhut</t>
  </si>
  <si>
    <t>Enni Kylä-Kause, Fera</t>
  </si>
  <si>
    <t>Sari Lemponen, PattU</t>
  </si>
  <si>
    <t>Tiia Pöntinen, Virkiä</t>
  </si>
  <si>
    <t>Taru Ylä-Autio, Kiri</t>
  </si>
  <si>
    <t>Anne Nurmela, IT</t>
  </si>
  <si>
    <t>Pirjo Haukkamaa, Tahko</t>
  </si>
  <si>
    <t>Jaana Lindström, Roihu</t>
  </si>
  <si>
    <t>Irma Mäenpää, Manse PP</t>
  </si>
  <si>
    <t>Merja Laine, Tahko</t>
  </si>
  <si>
    <t>Paula Wirtanen, Tahko</t>
  </si>
  <si>
    <t>Milla Lindström, Pesäkarhut</t>
  </si>
  <si>
    <t>Paula Saloranta, Virkiä</t>
  </si>
  <si>
    <t>Satu Yli-Hirvelä, Virkiä</t>
  </si>
  <si>
    <t>Sari Siirola, PeTo</t>
  </si>
  <si>
    <t>Terhi Rönkä, SiiPe</t>
  </si>
  <si>
    <t>Kirsi Hänninen, Kiri</t>
  </si>
  <si>
    <t>Laura Jounela, Lippo</t>
  </si>
  <si>
    <t>Erna Kentala, ViU</t>
  </si>
  <si>
    <t>Pirkko Rantala, Roihu</t>
  </si>
  <si>
    <t>Anne Herttua, Virkiä</t>
  </si>
  <si>
    <t>Sirpa Katajisto, UPV</t>
  </si>
  <si>
    <t>Merja Virtanen, UPV</t>
  </si>
  <si>
    <t>Maija Palosaari, VetU</t>
  </si>
  <si>
    <t>Pirjo Hiipakka, SMJ</t>
  </si>
  <si>
    <t>Tuula Uuttu, PuMu</t>
  </si>
  <si>
    <t>Auli Liesto, PT</t>
  </si>
  <si>
    <t>Aulikki Pihlajamäki, PT</t>
  </si>
  <si>
    <t>Riitta Kyntölä, TMP</t>
  </si>
  <si>
    <t>Tiina Tolonen, Pesä Ysit</t>
  </si>
  <si>
    <t>Päivi Virtanen, IT</t>
  </si>
  <si>
    <t>Sanna Luoma, Virkiä</t>
  </si>
  <si>
    <t>Niina Ylä-Autio, PeTo-Jussit</t>
  </si>
  <si>
    <t>Anu Kettunen, Pesä Ysit</t>
  </si>
  <si>
    <t>Tiina Laaksonen, Pesä Ysit</t>
  </si>
  <si>
    <t>Kirsi Annila, YJ</t>
  </si>
  <si>
    <t>Riikka Nieminen, ViPa</t>
  </si>
  <si>
    <t>77+9=86</t>
  </si>
  <si>
    <t>64+8=72</t>
  </si>
  <si>
    <t>LYÖJÄKUNINGATAR</t>
  </si>
  <si>
    <t>ETENIJÄKUNINGATAR</t>
  </si>
  <si>
    <t>3+29=30</t>
  </si>
  <si>
    <t>8+42=50</t>
  </si>
  <si>
    <t>KPK</t>
  </si>
  <si>
    <t>Tuula Tukia</t>
  </si>
  <si>
    <t>Auli Kahila</t>
  </si>
  <si>
    <t>TP</t>
  </si>
  <si>
    <t>KarMa</t>
  </si>
  <si>
    <t>5+21=26</t>
  </si>
  <si>
    <t>0+19=19</t>
  </si>
  <si>
    <t>1+14=15</t>
  </si>
  <si>
    <t>0+15=15</t>
  </si>
  <si>
    <t>Leila Laiti</t>
  </si>
  <si>
    <t>22+33=55</t>
  </si>
  <si>
    <t>26+19=45</t>
  </si>
  <si>
    <t>17+22=39</t>
  </si>
  <si>
    <t>19+17=36</t>
  </si>
  <si>
    <t>10+21=31</t>
  </si>
  <si>
    <t>17+11=28</t>
  </si>
  <si>
    <t>10+18=28</t>
  </si>
  <si>
    <t xml:space="preserve">  8+20=28</t>
  </si>
  <si>
    <t>34+27=61</t>
  </si>
  <si>
    <t>19+37=56</t>
  </si>
  <si>
    <t>26+23=49</t>
  </si>
  <si>
    <t>22+27=49</t>
  </si>
  <si>
    <t>25+22=47</t>
  </si>
  <si>
    <t>28+36=64</t>
  </si>
  <si>
    <t>38+22=60</t>
  </si>
  <si>
    <t>35+21=56</t>
  </si>
  <si>
    <t>21+18=39</t>
  </si>
  <si>
    <t>23+14=37</t>
  </si>
  <si>
    <t>18+17=35</t>
  </si>
  <si>
    <t>19+50=69</t>
  </si>
  <si>
    <t>33+26=59</t>
  </si>
  <si>
    <t>26+32=58</t>
  </si>
  <si>
    <t>31+21=52</t>
  </si>
  <si>
    <t>21+29=50</t>
  </si>
  <si>
    <t>19+31=50</t>
  </si>
  <si>
    <t>24+22=46</t>
  </si>
  <si>
    <t>32+27=59</t>
  </si>
  <si>
    <t>17+35=52</t>
  </si>
  <si>
    <t>26+24=50</t>
  </si>
  <si>
    <t>21+22=43</t>
  </si>
  <si>
    <t>18+25=43</t>
  </si>
  <si>
    <t>17+26=43</t>
  </si>
  <si>
    <t>PKP</t>
  </si>
  <si>
    <t>15+33=48</t>
  </si>
  <si>
    <t>23+17=40</t>
  </si>
  <si>
    <t>Eila Jerkku-Latvala</t>
  </si>
  <si>
    <t>22+20=42</t>
  </si>
  <si>
    <t>11+28=39</t>
  </si>
  <si>
    <t>18+19=37</t>
  </si>
  <si>
    <t>12+24=36</t>
  </si>
  <si>
    <t>19+15=34</t>
  </si>
  <si>
    <t xml:space="preserve">  9+28=37</t>
  </si>
  <si>
    <t>23+39=62</t>
  </si>
  <si>
    <t>38+20=58</t>
  </si>
  <si>
    <t>29+28=57</t>
  </si>
  <si>
    <t>20+35=55</t>
  </si>
  <si>
    <t>17+28=45</t>
  </si>
  <si>
    <t>22+21=43</t>
  </si>
  <si>
    <t>15+26=41</t>
  </si>
  <si>
    <t>25+15=40</t>
  </si>
  <si>
    <t>28+34=62</t>
  </si>
  <si>
    <t>39+13=52</t>
  </si>
  <si>
    <t>23+26=49</t>
  </si>
  <si>
    <t>19+30=49</t>
  </si>
  <si>
    <t>32+15=47</t>
  </si>
  <si>
    <t>19+25=44</t>
  </si>
  <si>
    <t>10+34=44</t>
  </si>
  <si>
    <t>Vuokko Sammallahti</t>
  </si>
  <si>
    <t>1+24=25</t>
  </si>
  <si>
    <t>2+17=19</t>
  </si>
  <si>
    <t>0+14=14</t>
  </si>
  <si>
    <t>3+13=16</t>
  </si>
  <si>
    <t>Helena Antikainen</t>
  </si>
  <si>
    <t>11+31=42</t>
  </si>
  <si>
    <t>25+14=39</t>
  </si>
  <si>
    <t>17+20=37</t>
  </si>
  <si>
    <t>12+25=37</t>
  </si>
  <si>
    <t>18+18=36</t>
  </si>
  <si>
    <t>15+17=32</t>
  </si>
  <si>
    <t>13+18=31</t>
  </si>
  <si>
    <t>Marjatta Myllyniemi</t>
  </si>
  <si>
    <t>44+33=77</t>
  </si>
  <si>
    <t>24+26=50</t>
  </si>
  <si>
    <t>16+31=47</t>
  </si>
  <si>
    <t>25+19=44</t>
  </si>
  <si>
    <t>24+19=43</t>
  </si>
  <si>
    <t>11+29=40</t>
  </si>
  <si>
    <t>27+12=39</t>
  </si>
  <si>
    <t>21+17=38</t>
  </si>
  <si>
    <t>Sirkka Muranen</t>
  </si>
  <si>
    <t>2+26=28</t>
  </si>
  <si>
    <t>1+26=27</t>
  </si>
  <si>
    <t>0+24=24</t>
  </si>
  <si>
    <t>50+40=90</t>
  </si>
  <si>
    <t>32+25=57</t>
  </si>
  <si>
    <t>31+23=54</t>
  </si>
  <si>
    <t>33+20=53</t>
  </si>
  <si>
    <t>19+34=53</t>
  </si>
  <si>
    <t>14+25=39</t>
  </si>
  <si>
    <t>13+22=35</t>
  </si>
  <si>
    <t>11+23=34</t>
  </si>
  <si>
    <t>18+15=33</t>
  </si>
  <si>
    <t>VetU</t>
  </si>
  <si>
    <t xml:space="preserve">  9+27=36</t>
  </si>
  <si>
    <t xml:space="preserve">  8+24=32</t>
  </si>
  <si>
    <t>22+  9=31</t>
  </si>
  <si>
    <t>22+  8=30</t>
  </si>
  <si>
    <t xml:space="preserve">  5+25=30</t>
  </si>
  <si>
    <t>Paula Ahonen</t>
  </si>
  <si>
    <t>26+18=44</t>
  </si>
  <si>
    <t>24+16=40</t>
  </si>
  <si>
    <t>10+27=37</t>
  </si>
  <si>
    <t>16+15=31</t>
  </si>
  <si>
    <t>11+19=30</t>
  </si>
  <si>
    <t>39+16=55</t>
  </si>
  <si>
    <t>32+19=51</t>
  </si>
  <si>
    <t>29+19=48</t>
  </si>
  <si>
    <t>22+25=47</t>
  </si>
  <si>
    <t>21+24=45</t>
  </si>
  <si>
    <t>16+28=44</t>
  </si>
  <si>
    <t>Marjatta Rintanen</t>
  </si>
  <si>
    <t>56+33=89</t>
  </si>
  <si>
    <t>49+23=72</t>
  </si>
  <si>
    <t>37+34=71</t>
  </si>
  <si>
    <t>40+23=63</t>
  </si>
  <si>
    <t>40+20=60</t>
  </si>
  <si>
    <t>20+39=59</t>
  </si>
  <si>
    <t>26+31=57</t>
  </si>
  <si>
    <t>38+17=55</t>
  </si>
  <si>
    <t>29+26=55</t>
  </si>
  <si>
    <t>18+36=54</t>
  </si>
  <si>
    <t>TU</t>
  </si>
  <si>
    <t>25+12=37</t>
  </si>
  <si>
    <t>14+22=36</t>
  </si>
  <si>
    <t>19+16=35</t>
  </si>
  <si>
    <t>18+13=31</t>
  </si>
  <si>
    <t>15+16=31</t>
  </si>
  <si>
    <t>5+13=18</t>
  </si>
  <si>
    <t>Anitta Sandberg</t>
  </si>
  <si>
    <t xml:space="preserve">Tiina Laukka </t>
  </si>
  <si>
    <t>25+17=42</t>
  </si>
  <si>
    <t>10+30=40</t>
  </si>
  <si>
    <t>11+27=38</t>
  </si>
  <si>
    <t>13+24=37</t>
  </si>
  <si>
    <t xml:space="preserve">  9+31=40</t>
  </si>
  <si>
    <t>Tiina Tolonen, JyPe</t>
  </si>
  <si>
    <t>Johanna Vikman, JyPe</t>
  </si>
  <si>
    <t>Kaisa Salmela, JyPe</t>
  </si>
  <si>
    <t>Maaru Seppä, JyPe</t>
  </si>
  <si>
    <t>Niina Rinkinen, JyPe</t>
  </si>
  <si>
    <t>Jenni Tolonen, JyPe</t>
  </si>
  <si>
    <t>Paula Rautiainen, JyPe</t>
  </si>
  <si>
    <t>Paula Järvi, JyPe</t>
  </si>
  <si>
    <t>Katja Saari, JyPe</t>
  </si>
  <si>
    <t>Terhi Rönkä, Kiri</t>
  </si>
  <si>
    <t>Paula Järvi, Kiri</t>
  </si>
  <si>
    <t>Katja Saari, Kiri</t>
  </si>
  <si>
    <t>Ulla Mäkinen, Kiri</t>
  </si>
  <si>
    <t>SUPERPESIS  2014</t>
  </si>
  <si>
    <t>YLEMMÄT PUDOTUSPELIT  2014</t>
  </si>
  <si>
    <t>ALEMMAT PUDOTUSPELIT  2014</t>
  </si>
  <si>
    <t>SUPERPESISKARSINTA  2014</t>
  </si>
  <si>
    <t>Kajaani</t>
  </si>
  <si>
    <t>Tyrnävä</t>
  </si>
  <si>
    <t>(2-6, 2-8)</t>
  </si>
  <si>
    <t>(1-7, 2-2)</t>
  </si>
  <si>
    <t>(2-4, 2-1, 1-0)</t>
  </si>
  <si>
    <t>(2-1, 1-3, 1-1, 4-3)</t>
  </si>
  <si>
    <t>(0-3, 2-10)</t>
  </si>
  <si>
    <t>(4-3, 4-5, 1-1, 0-1)</t>
  </si>
  <si>
    <t>(5-5, 1-7)</t>
  </si>
  <si>
    <t>(9-5, 18-0)</t>
  </si>
  <si>
    <t>(1-3, 5-10)</t>
  </si>
  <si>
    <t>(2-3, 11-0, 1-2)</t>
  </si>
  <si>
    <t>(2-7, 0-4)</t>
  </si>
  <si>
    <t>(0-9, 1-8)</t>
  </si>
  <si>
    <t>(3-4, 2-1, 1-1, 3-4)</t>
  </si>
  <si>
    <t>(6-5, 5-1)</t>
  </si>
  <si>
    <t>Vähänkyrön Viesti</t>
  </si>
  <si>
    <t>Vähänkyrön Viesti säilyi Superpesiksessä voitoin  2-0</t>
  </si>
  <si>
    <t>Vähänkyrön Viesti putosi Ykköspesikseen</t>
  </si>
  <si>
    <t>(3-4, 5-0, 2-2, 7-6)</t>
  </si>
  <si>
    <t>(1-0, 1-3, 1-0)</t>
  </si>
  <si>
    <t>(2-4, 3-3)</t>
  </si>
  <si>
    <t>(4-2, 2-5, 1-0)</t>
  </si>
  <si>
    <t>(0-2, 0-2)</t>
  </si>
  <si>
    <t>(5-1, 16-0)</t>
  </si>
  <si>
    <t>(3-2, 7-0)</t>
  </si>
  <si>
    <t>Oulun Lippo Juniorit</t>
  </si>
  <si>
    <t>K</t>
  </si>
  <si>
    <t>Manse PP, Tampere</t>
  </si>
  <si>
    <t>Pallo-Toverit, Helsinki</t>
  </si>
  <si>
    <t>Mansen Pesäpallo, Tampere</t>
  </si>
  <si>
    <t>Karjalan Maila, Joensuu</t>
  </si>
  <si>
    <t>Kiuruveden Jänteen Naisvoimistelijat</t>
  </si>
  <si>
    <t>(1-7, 3-1, 0-1)</t>
  </si>
  <si>
    <t>(3-1, 5-0)</t>
  </si>
  <si>
    <t>(1-1, 1-1, 0-0, 3-2)</t>
  </si>
  <si>
    <t>(0-2, 3-0, 0-3)</t>
  </si>
  <si>
    <t>(7-0, 16-0)</t>
  </si>
  <si>
    <t>(0-4, 0-9)</t>
  </si>
  <si>
    <t>(3-3, 1-3)</t>
  </si>
  <si>
    <t>(3-0, 2-5, 1-0)</t>
  </si>
  <si>
    <t>(3-3, 1-10)</t>
  </si>
  <si>
    <t>(5-5, 5-5, 2-2, 4-3)</t>
  </si>
  <si>
    <t>(1-0, 7-1)</t>
  </si>
  <si>
    <t>(5-3, 3-2)</t>
  </si>
  <si>
    <t>(3-2, 7-2)</t>
  </si>
  <si>
    <t>(4-0, 4-2)</t>
  </si>
  <si>
    <t>LYÖJÄTILASTO</t>
  </si>
  <si>
    <t>ETENIJÄTILASTO</t>
  </si>
  <si>
    <t>TEHOTILASTO</t>
  </si>
  <si>
    <t>KÄRKILYÖNTITILASTO</t>
  </si>
  <si>
    <t>12+35=47</t>
  </si>
  <si>
    <t xml:space="preserve"> 6+28=34</t>
  </si>
  <si>
    <t xml:space="preserve">  6+29=35</t>
  </si>
  <si>
    <t>21+ 9=30</t>
  </si>
  <si>
    <t>(1-4, 6-7)</t>
  </si>
  <si>
    <t>(3-0, 5-2)</t>
  </si>
  <si>
    <t>(0-7, 8-6, 0-0, 3-4)</t>
  </si>
  <si>
    <t>(6-5, 0-5, 1-2)</t>
  </si>
  <si>
    <t>(2-2, 6-0)</t>
  </si>
  <si>
    <t>(5-2, 0-2, 1-0)</t>
  </si>
  <si>
    <t>(3-0, 2-5, 4-0)</t>
  </si>
  <si>
    <t>0</t>
  </si>
  <si>
    <t>1</t>
  </si>
  <si>
    <t>(0-6, 3-2, 0-0, 3-2)</t>
  </si>
  <si>
    <t>(5-2, 6-4)</t>
  </si>
  <si>
    <t>(7-1, 6-1)</t>
  </si>
  <si>
    <t>(6-2, 2-3, 0-0, 1-2)</t>
  </si>
  <si>
    <t>(6-6, 5-1)</t>
  </si>
  <si>
    <t>(3-2, 3-4, 0-0, 3-4)</t>
  </si>
  <si>
    <t>(1-6, 3-7)</t>
  </si>
  <si>
    <t>(3-1, 5-2)</t>
  </si>
  <si>
    <t>(7-0, 6-0)</t>
  </si>
  <si>
    <t>(6-3, 5-0)</t>
  </si>
  <si>
    <t>(2-2, 0-3)</t>
  </si>
  <si>
    <t>(2-5, 0-11)</t>
  </si>
  <si>
    <t>(10-2, 8-2)</t>
  </si>
  <si>
    <t>(4-0, 2-0)</t>
  </si>
  <si>
    <t>(1-7, 7-2, 1-0)</t>
  </si>
  <si>
    <t>(5-5, 1-5)</t>
  </si>
  <si>
    <t>(4-1, 5-0)</t>
  </si>
  <si>
    <t>(2-3, 5-2, 1-0)</t>
  </si>
  <si>
    <t>(3-4, 3-1, 2-0)</t>
  </si>
  <si>
    <t>(3-0, 7-6)</t>
  </si>
  <si>
    <t>(5-7, 2-3)</t>
  </si>
  <si>
    <t>(1-10, 0-5)</t>
  </si>
  <si>
    <t>(6-2, 12-1)</t>
  </si>
  <si>
    <t>(5-6, 2-3)</t>
  </si>
  <si>
    <t>(11-5, 2-5, 0-1)</t>
  </si>
  <si>
    <t>(3-3, 5-1)</t>
  </si>
  <si>
    <t>(6-2, 3-1)</t>
  </si>
  <si>
    <t>(13-1, 1-1)</t>
  </si>
  <si>
    <t>(6-1, 2-9, 2-2, 0-1)</t>
  </si>
  <si>
    <t>(1-4, 0-7)</t>
  </si>
  <si>
    <t>(2-11, 0-3)</t>
  </si>
  <si>
    <t>(3-2, 10-0)</t>
  </si>
  <si>
    <t>(0-3, 5-3, 0-0, 2-3)</t>
  </si>
  <si>
    <t>(2-8, 0-1)</t>
  </si>
  <si>
    <t>(4-1, 4-2)</t>
  </si>
  <si>
    <t>(2-3, 8-4, 1-0)</t>
  </si>
  <si>
    <t>(4-3, 1-3, 1-3)</t>
  </si>
  <si>
    <t>(3-2, 2-3, 2-0)</t>
  </si>
  <si>
    <t>(2-13, 5-5)</t>
  </si>
  <si>
    <t>(2-1, 7-5)</t>
  </si>
  <si>
    <t>(2-6, 14-2, 3-2)</t>
  </si>
  <si>
    <t>(1-0, 8-3)</t>
  </si>
  <si>
    <t>(6-2, 4-5, 0-0, 3-5)</t>
  </si>
  <si>
    <t>(18-0, 6-0)</t>
  </si>
  <si>
    <t>(1-5, 4-2, 1-0)</t>
  </si>
  <si>
    <t>(3-1, 0-4, 3-2)</t>
  </si>
  <si>
    <t>(1-0, 3-2)</t>
  </si>
  <si>
    <t>(2-2, 3-3, 4-0)</t>
  </si>
  <si>
    <t>(5-1, 7-1)</t>
  </si>
  <si>
    <t>(1-0, 1-3, 0-1)</t>
  </si>
  <si>
    <t>(0-12, 1-4)</t>
  </si>
  <si>
    <t>(3-3, 0-2)</t>
  </si>
  <si>
    <t>Kempeleen Kiri välieriin voitoin  3-0</t>
  </si>
  <si>
    <t>(2-2, 1-1, 0-0, 0-1)</t>
  </si>
  <si>
    <t>(9-1, 3-1)</t>
  </si>
  <si>
    <t>(1-1, 2-2, 0-0, 1-2)</t>
  </si>
  <si>
    <t>Vihdin Pallo säilyi Superpesiksessä voitoin  3-1</t>
  </si>
  <si>
    <t>Roihu, Helsinki Superpesiskarsintaan</t>
  </si>
  <si>
    <t>(5-0, 0-1, 1-0)</t>
  </si>
  <si>
    <t>(1-0, 3-5, 0-0, 1-4)</t>
  </si>
  <si>
    <t>(2-3, 0-4)</t>
  </si>
  <si>
    <t>(0-0, 5-1)</t>
  </si>
  <si>
    <t>(5-0, 4-1)</t>
  </si>
  <si>
    <t>Seinäjoen Maila-Jussit nousi Superpesikseen voitoin  3-0</t>
  </si>
  <si>
    <t>Roihu, Helsinki putosi Ykkössarjaan</t>
  </si>
  <si>
    <t>PLAY OFF - PARI ( 1 ) JA KARSINTAPARI ( 1 )</t>
  </si>
  <si>
    <t>Saara Suomalainen, ViU</t>
  </si>
  <si>
    <t>1+70=71</t>
  </si>
  <si>
    <t>Virpi Hukka, JyPe</t>
  </si>
  <si>
    <t>Maija Kaappola, Virkiä</t>
  </si>
  <si>
    <t>70+10=80</t>
  </si>
  <si>
    <t>Enni Kylä-Kause, Virkiä</t>
  </si>
  <si>
    <t>LYÖJÄT  2014</t>
  </si>
  <si>
    <t>ETENIJÄT  2014</t>
  </si>
  <si>
    <t>TEHOPELAAJAT  2014</t>
  </si>
  <si>
    <t>KÄRKILYÖJÄT  2014</t>
  </si>
  <si>
    <t>Janette Lepistö</t>
  </si>
  <si>
    <t>Sini Strander</t>
  </si>
  <si>
    <t>0+47=47</t>
  </si>
  <si>
    <t>Essi Saastamoinen</t>
  </si>
  <si>
    <t>VuVe</t>
  </si>
  <si>
    <t>Emma Nieminen</t>
  </si>
  <si>
    <t>Mira Kolehmainen</t>
  </si>
  <si>
    <t>Laura Määttä</t>
  </si>
  <si>
    <t>Hanna Väisänen</t>
  </si>
  <si>
    <t>Mirka Rintamäki</t>
  </si>
  <si>
    <t>71+ 3=74</t>
  </si>
  <si>
    <t>55+12=67</t>
  </si>
  <si>
    <t>49+12=61</t>
  </si>
  <si>
    <t>36+34=60</t>
  </si>
  <si>
    <t>19+39=58</t>
  </si>
  <si>
    <t>11+47=58</t>
  </si>
  <si>
    <t xml:space="preserve">  6+49=55</t>
  </si>
  <si>
    <t>33+21=54</t>
  </si>
  <si>
    <t>Inka Pietilä</t>
  </si>
  <si>
    <t>(5-8, 0-1)</t>
  </si>
  <si>
    <t>(4-2, 0-0)</t>
  </si>
  <si>
    <t>(5-7, 0-1)</t>
  </si>
  <si>
    <t>Jyväskylän Kiri mestari voitoin 3-0</t>
  </si>
  <si>
    <t>(7-0, 7-2)</t>
  </si>
  <si>
    <t>UUSINTA SARJAPAIKASTA</t>
  </si>
  <si>
    <t>4+24=28</t>
  </si>
  <si>
    <t>HVeto</t>
  </si>
  <si>
    <t xml:space="preserve">  8+27=35</t>
  </si>
  <si>
    <t xml:space="preserve">  6+27=33</t>
  </si>
  <si>
    <t xml:space="preserve">  2+16=18</t>
  </si>
  <si>
    <t>Eila Anttila</t>
  </si>
  <si>
    <t>pk puuttuu</t>
  </si>
  <si>
    <t>Saija-Maria Saari, Virkiä</t>
  </si>
  <si>
    <t>Noora Patrikainen, JyPe</t>
  </si>
  <si>
    <t>Hämeenkyrön Räpsä</t>
  </si>
  <si>
    <t>21+12=33</t>
  </si>
  <si>
    <t xml:space="preserve">  6+34=40</t>
  </si>
  <si>
    <t xml:space="preserve">  6+31=37</t>
  </si>
  <si>
    <t>5+10=15</t>
  </si>
  <si>
    <t>Tiina Fagerroos</t>
  </si>
  <si>
    <t>4+28=32</t>
  </si>
  <si>
    <t>1+18=18</t>
  </si>
  <si>
    <t>6+32=38</t>
  </si>
  <si>
    <t>7+22=29</t>
  </si>
  <si>
    <t>3+22=25</t>
  </si>
  <si>
    <t>2+30=32</t>
  </si>
  <si>
    <t xml:space="preserve">  3+30=33</t>
  </si>
  <si>
    <t xml:space="preserve">  3+20=23</t>
  </si>
  <si>
    <t xml:space="preserve">  1+21=22</t>
  </si>
  <si>
    <t xml:space="preserve">  1+20=21</t>
  </si>
  <si>
    <t xml:space="preserve">  7+27=34</t>
  </si>
  <si>
    <t>Vimpelin suojeluskunta</t>
  </si>
  <si>
    <t>Turun Maila-Tytöt</t>
  </si>
  <si>
    <t>18 vuoroparia</t>
  </si>
  <si>
    <t>SUPERPESIS  2015</t>
  </si>
  <si>
    <t>YLEMMÄT PUDOTUSPELIT  2015</t>
  </si>
  <si>
    <t>SUPERPESISKARSINTA  2015</t>
  </si>
  <si>
    <t>Jalasjärvi</t>
  </si>
  <si>
    <t>Mansen Räpsä</t>
  </si>
  <si>
    <t>h</t>
  </si>
  <si>
    <t>min</t>
  </si>
  <si>
    <t>Vähänkyrön Viesti Ykköspesikseen</t>
  </si>
  <si>
    <t>Vähänkyrön Viesti putosi ykköspesikseen</t>
  </si>
  <si>
    <t>Sarjanimike</t>
  </si>
  <si>
    <t>Joukkueet</t>
  </si>
  <si>
    <t>Ottelut</t>
  </si>
  <si>
    <t>Kierrokset</t>
  </si>
  <si>
    <t>Mestaruussarja</t>
  </si>
  <si>
    <t>1990-1992</t>
  </si>
  <si>
    <t>Superpesis</t>
  </si>
  <si>
    <t>1955-1958</t>
  </si>
  <si>
    <t>1959-1962</t>
  </si>
  <si>
    <t>1963-1967</t>
  </si>
  <si>
    <t>1969-1970</t>
  </si>
  <si>
    <t>1972-1973</t>
  </si>
  <si>
    <t>1975-1980</t>
  </si>
  <si>
    <t>1981-1989</t>
  </si>
  <si>
    <t>1993-1994</t>
  </si>
  <si>
    <t>1996-1997</t>
  </si>
  <si>
    <t>1998-2000</t>
  </si>
  <si>
    <t>2001-2002</t>
  </si>
  <si>
    <t>2005-2008</t>
  </si>
  <si>
    <t>2009-2010</t>
  </si>
  <si>
    <t>(0-3, 0-11)</t>
  </si>
  <si>
    <t>(4-1, 12-0)</t>
  </si>
  <si>
    <t>(1-3, 7-3, 1-0)</t>
  </si>
  <si>
    <t>(1-2, 8-3, 0-1)</t>
  </si>
  <si>
    <t>(10-4, 7-0)</t>
  </si>
  <si>
    <t>(0-1, 0-9)</t>
  </si>
  <si>
    <t>(0-3, 2-6)</t>
  </si>
  <si>
    <t>(0-4, 1-7)</t>
  </si>
  <si>
    <t>(1-1, 4-1)</t>
  </si>
  <si>
    <t>(9-0, 9-0)</t>
  </si>
  <si>
    <t>(3-3, 2-1)</t>
  </si>
  <si>
    <t>(5-1, 9-0)</t>
  </si>
  <si>
    <t>(0-3, 1-16)</t>
  </si>
  <si>
    <t>(4-0, 5-1)</t>
  </si>
  <si>
    <t>(9-5, 2-4, 2-1)</t>
  </si>
  <si>
    <t>(4-3, 2-7, 2-1)</t>
  </si>
  <si>
    <t>(1-0, 1-1)</t>
  </si>
  <si>
    <t>(2-6, 1-9)</t>
  </si>
  <si>
    <t>(1-2, 9-2, 0-0, 3-2)</t>
  </si>
  <si>
    <t>(6-0, 2-0)</t>
  </si>
  <si>
    <t>(3-5, 0-1)</t>
  </si>
  <si>
    <t>(1-2, 3-2, 0-0, 1-0)</t>
  </si>
  <si>
    <t>(1-3, 2-3)</t>
  </si>
  <si>
    <t>(1-12, 4-5)</t>
  </si>
  <si>
    <t>(1-1, 11-1)</t>
  </si>
  <si>
    <t>(0-2, 0-8)</t>
  </si>
  <si>
    <t>(5-4, 3-4, 0-2)</t>
  </si>
  <si>
    <t>(3-0, 1-3, 0-2)</t>
  </si>
  <si>
    <t>(8-1, 4-1)</t>
  </si>
  <si>
    <t>(3-1, 1-7, 0-0, 3-2)</t>
  </si>
  <si>
    <t>(0-8, 1-5)</t>
  </si>
  <si>
    <t>(6-2, 11-1)</t>
  </si>
  <si>
    <t>(1-3, 4-2, 1-0)</t>
  </si>
  <si>
    <t>(0-7, 0-2)</t>
  </si>
  <si>
    <t>(4-4, 6-0)</t>
  </si>
  <si>
    <t>(2-8, 1-0, 0-1)</t>
  </si>
  <si>
    <t>(3-6, 6-1, 0-0, 2-0)</t>
  </si>
  <si>
    <t>(7-0, 0-1, 0-4)</t>
  </si>
  <si>
    <t>(5-3, 0-1, 1-0)</t>
  </si>
  <si>
    <t>(6-2, 3-2)</t>
  </si>
  <si>
    <t>(4-0 ,0-1, 1-1, 1-3)</t>
  </si>
  <si>
    <t>(2-9, 4-2, 0-0, 0-1)</t>
  </si>
  <si>
    <t>(3-3, 5-2)</t>
  </si>
  <si>
    <t>(1-2, 3-2, 0-0, 1-2)</t>
  </si>
  <si>
    <t>(2-5, 5-1, 1-2)</t>
  </si>
  <si>
    <t>(2-1, 3-0)</t>
  </si>
  <si>
    <t>(8-1, 10-0)</t>
  </si>
  <si>
    <t>(2-0, 1-2, 0-0, 1-2)</t>
  </si>
  <si>
    <t>(6-0, 5-1)</t>
  </si>
  <si>
    <t>(0-6, 2-12)</t>
  </si>
  <si>
    <t>(8-1, 10-3)</t>
  </si>
  <si>
    <t>(5-5, 4-1)</t>
  </si>
  <si>
    <t>(0-0, 3-7)</t>
  </si>
  <si>
    <t>(3-0, 17-1)</t>
  </si>
  <si>
    <t>(6-5, 5-6, 0-2)</t>
  </si>
  <si>
    <t>(4-3, 2-3, 0-0, 1-2)</t>
  </si>
  <si>
    <t>(8-0, 6-0)</t>
  </si>
  <si>
    <t>(0-11, 0-3)</t>
  </si>
  <si>
    <t>(2-0, 8-2)</t>
  </si>
  <si>
    <t>(0-3, 2-3)</t>
  </si>
  <si>
    <t>(3-0, 4-2)</t>
  </si>
  <si>
    <t>(5-5, 3-3, 0-0, 0-1)</t>
  </si>
  <si>
    <t>(5-6, 3-0, 0-0, 3-2)</t>
  </si>
  <si>
    <t>(2-3, 0-7)</t>
  </si>
  <si>
    <t>(5-1, 0-0)</t>
  </si>
  <si>
    <t>(4-1, 4-3)</t>
  </si>
  <si>
    <t>(1-2, 0-5)</t>
  </si>
  <si>
    <t>(0-1, 2-4)</t>
  </si>
  <si>
    <t>(2-3, 3-1, 0-0, 1-2)</t>
  </si>
  <si>
    <t>(3-1, 6-4)</t>
  </si>
  <si>
    <t>(5-1, 13-3)</t>
  </si>
  <si>
    <t>(9-0, 8-0)</t>
  </si>
  <si>
    <t>(5-1, 6-1)</t>
  </si>
  <si>
    <t>(1-5, 2-1, 1-0)</t>
  </si>
  <si>
    <t>(5-1, 4-0)</t>
  </si>
  <si>
    <t>(0-3, 2-4)</t>
  </si>
  <si>
    <t>Vihdin Pallo Superpesiskarsintaan</t>
  </si>
  <si>
    <t>(7-1, 4-0)</t>
  </si>
  <si>
    <t>(2-1, 6-0)</t>
  </si>
  <si>
    <t>(4-5, 5-11)</t>
  </si>
  <si>
    <t>(0-10, 2-3)</t>
  </si>
  <si>
    <t>(1-1, 2-6)</t>
  </si>
  <si>
    <t>Kirittäret, Jyväskylä välieriin voitoin  3-1</t>
  </si>
  <si>
    <t>Rauman Lukko välieriin voitoin  3-0</t>
  </si>
  <si>
    <t>(0-0, 2-3)</t>
  </si>
  <si>
    <t>(6-4, 7-0)</t>
  </si>
  <si>
    <t>(8-1, 3-5, 0-0, 5-4)</t>
  </si>
  <si>
    <t>(1-4, 2-5)</t>
  </si>
  <si>
    <t>Vihdin Pallo Superpesikseen voitoin  3-0</t>
  </si>
  <si>
    <t>KARSINTAPARI ( 1 )</t>
  </si>
  <si>
    <t>LYÖJÄT  2015</t>
  </si>
  <si>
    <t>ETENIJÄT  2015</t>
  </si>
  <si>
    <t>TEHOPELAAJAT  2015</t>
  </si>
  <si>
    <t>KÄRKILYÖJÄT  2015</t>
  </si>
  <si>
    <t>Janette Lepistö, Virkiä</t>
  </si>
  <si>
    <t>4+79=83</t>
  </si>
  <si>
    <t>1+64=65</t>
  </si>
  <si>
    <t>1+62=63</t>
  </si>
  <si>
    <t>3+24=27</t>
  </si>
  <si>
    <t>KaMa</t>
  </si>
  <si>
    <t>Piritta Kärnä</t>
  </si>
  <si>
    <t>Laura Jokinen</t>
  </si>
  <si>
    <t>Annika Koivuniemi</t>
  </si>
  <si>
    <t>Emilia Itävalo</t>
  </si>
  <si>
    <t>Niina Jokinen</t>
  </si>
  <si>
    <t>Saija-Maria Saari</t>
  </si>
  <si>
    <t>Ina Pietilä</t>
  </si>
  <si>
    <t>83+ 8=91</t>
  </si>
  <si>
    <t>65+ 5=70</t>
  </si>
  <si>
    <t>63+ 4=67</t>
  </si>
  <si>
    <t>27+25=52</t>
  </si>
  <si>
    <t xml:space="preserve"> 7+51=58</t>
  </si>
  <si>
    <t xml:space="preserve"> 8+49=57</t>
  </si>
  <si>
    <t>10+36=46</t>
  </si>
  <si>
    <t>Lapuan Kiri säilyi sarjassa</t>
  </si>
  <si>
    <r>
      <t>0</t>
    </r>
    <r>
      <rPr>
        <sz val="11"/>
        <rFont val="Times New Roman"/>
        <family val="1"/>
      </rPr>
      <t>00 140 2</t>
    </r>
  </si>
  <si>
    <r>
      <t>0</t>
    </r>
    <r>
      <rPr>
        <sz val="11"/>
        <rFont val="Times New Roman"/>
        <family val="1"/>
      </rPr>
      <t>31 440 0</t>
    </r>
  </si>
  <si>
    <r>
      <t>10</t>
    </r>
    <r>
      <rPr>
        <sz val="11"/>
        <rFont val="Times New Roman"/>
        <family val="1"/>
      </rPr>
      <t>-9-5 282 12</t>
    </r>
  </si>
  <si>
    <r>
      <t>1</t>
    </r>
    <r>
      <rPr>
        <sz val="11"/>
        <rFont val="Times New Roman"/>
        <family val="1"/>
      </rPr>
      <t>02 004 3</t>
    </r>
  </si>
  <si>
    <r>
      <t>1</t>
    </r>
    <r>
      <rPr>
        <sz val="11"/>
        <rFont val="Times New Roman"/>
        <family val="1"/>
      </rPr>
      <t>00 201 3</t>
    </r>
  </si>
  <si>
    <r>
      <t>1</t>
    </r>
    <r>
      <rPr>
        <sz val="11"/>
        <rFont val="Times New Roman"/>
        <family val="1"/>
      </rPr>
      <t>01 002 1</t>
    </r>
  </si>
  <si>
    <r>
      <t>3</t>
    </r>
    <r>
      <rPr>
        <sz val="11"/>
        <rFont val="Times New Roman"/>
        <family val="1"/>
      </rPr>
      <t>50 001 0</t>
    </r>
  </si>
  <si>
    <r>
      <t>2</t>
    </r>
    <r>
      <rPr>
        <sz val="11"/>
        <rFont val="Times New Roman"/>
        <family val="1"/>
      </rPr>
      <t>11 020 2</t>
    </r>
  </si>
  <si>
    <r>
      <t>2</t>
    </r>
    <r>
      <rPr>
        <sz val="11"/>
        <rFont val="Times New Roman"/>
        <family val="1"/>
      </rPr>
      <t>04 112 2</t>
    </r>
  </si>
  <si>
    <r>
      <t>2</t>
    </r>
    <r>
      <rPr>
        <sz val="11"/>
        <rFont val="Times New Roman"/>
        <family val="1"/>
      </rPr>
      <t>11 402 6</t>
    </r>
  </si>
  <si>
    <r>
      <t>1</t>
    </r>
    <r>
      <rPr>
        <sz val="11"/>
        <rFont val="Times New Roman"/>
        <family val="1"/>
      </rPr>
      <t>32 010 0</t>
    </r>
  </si>
  <si>
    <r>
      <t>0</t>
    </r>
    <r>
      <rPr>
        <sz val="11"/>
        <rFont val="Times New Roman"/>
        <family val="1"/>
      </rPr>
      <t>00 010 1</t>
    </r>
  </si>
  <si>
    <r>
      <t>2</t>
    </r>
    <r>
      <rPr>
        <sz val="11"/>
        <rFont val="Times New Roman"/>
        <family val="1"/>
      </rPr>
      <t>36 220 2</t>
    </r>
  </si>
  <si>
    <r>
      <t>1</t>
    </r>
    <r>
      <rPr>
        <sz val="11"/>
        <rFont val="Times New Roman"/>
        <family val="1"/>
      </rPr>
      <t>00 000 0</t>
    </r>
  </si>
  <si>
    <r>
      <t>2</t>
    </r>
    <r>
      <rPr>
        <sz val="11"/>
        <rFont val="Times New Roman"/>
        <family val="1"/>
      </rPr>
      <t>00 100 1</t>
    </r>
  </si>
  <si>
    <r>
      <t>0</t>
    </r>
    <r>
      <rPr>
        <sz val="11"/>
        <rFont val="Times New Roman"/>
        <family val="1"/>
      </rPr>
      <t>00 110 0</t>
    </r>
  </si>
  <si>
    <r>
      <t>2</t>
    </r>
    <r>
      <rPr>
        <sz val="11"/>
        <rFont val="Times New Roman"/>
        <family val="1"/>
      </rPr>
      <t>01 001 2</t>
    </r>
  </si>
  <si>
    <r>
      <t>2</t>
    </r>
    <r>
      <rPr>
        <sz val="11"/>
        <rFont val="Times New Roman"/>
        <family val="1"/>
      </rPr>
      <t>01 320 1</t>
    </r>
  </si>
  <si>
    <r>
      <t>0</t>
    </r>
    <r>
      <rPr>
        <sz val="11"/>
        <rFont val="Times New Roman"/>
        <family val="1"/>
      </rPr>
      <t>02 000 0</t>
    </r>
  </si>
  <si>
    <r>
      <t>3</t>
    </r>
    <r>
      <rPr>
        <sz val="11"/>
        <rFont val="Times New Roman"/>
        <family val="1"/>
      </rPr>
      <t>02 121 2</t>
    </r>
  </si>
  <si>
    <r>
      <t>1</t>
    </r>
    <r>
      <rPr>
        <sz val="11"/>
        <rFont val="Times New Roman"/>
        <family val="1"/>
      </rPr>
      <t>01 001 0</t>
    </r>
  </si>
  <si>
    <r>
      <t>0</t>
    </r>
    <r>
      <rPr>
        <sz val="11"/>
        <rFont val="Times New Roman"/>
        <family val="1"/>
      </rPr>
      <t>11 000 0</t>
    </r>
  </si>
  <si>
    <r>
      <t>5</t>
    </r>
    <r>
      <rPr>
        <sz val="11"/>
        <rFont val="Times New Roman"/>
        <family val="1"/>
      </rPr>
      <t>00 102 4</t>
    </r>
  </si>
  <si>
    <r>
      <t>1</t>
    </r>
    <r>
      <rPr>
        <sz val="11"/>
        <rFont val="Times New Roman"/>
        <family val="1"/>
      </rPr>
      <t>00 103 0</t>
    </r>
  </si>
  <si>
    <r>
      <t>1</t>
    </r>
    <r>
      <rPr>
        <sz val="11"/>
        <rFont val="Times New Roman"/>
        <family val="1"/>
      </rPr>
      <t>00 100 2</t>
    </r>
  </si>
  <si>
    <r>
      <t>0</t>
    </r>
    <r>
      <rPr>
        <sz val="11"/>
        <rFont val="Times New Roman"/>
        <family val="1"/>
      </rPr>
      <t>01 010 0</t>
    </r>
  </si>
  <si>
    <r>
      <t>0</t>
    </r>
    <r>
      <rPr>
        <sz val="11"/>
        <rFont val="Times New Roman"/>
        <family val="1"/>
      </rPr>
      <t>36 400 1</t>
    </r>
  </si>
  <si>
    <r>
      <t>0</t>
    </r>
    <r>
      <rPr>
        <sz val="11"/>
        <rFont val="Times New Roman"/>
        <family val="1"/>
      </rPr>
      <t>30 020 0</t>
    </r>
  </si>
  <si>
    <r>
      <t>2</t>
    </r>
    <r>
      <rPr>
        <sz val="11"/>
        <rFont val="Times New Roman"/>
        <family val="1"/>
      </rPr>
      <t>23 001 0</t>
    </r>
  </si>
  <si>
    <r>
      <t>2</t>
    </r>
    <r>
      <rPr>
        <sz val="11"/>
        <rFont val="Times New Roman"/>
        <family val="1"/>
      </rPr>
      <t>00 002 0</t>
    </r>
  </si>
  <si>
    <r>
      <t>2</t>
    </r>
    <r>
      <rPr>
        <sz val="11"/>
        <rFont val="Times New Roman"/>
        <family val="1"/>
      </rPr>
      <t>74 011 1</t>
    </r>
  </si>
  <si>
    <r>
      <t>1</t>
    </r>
    <r>
      <rPr>
        <sz val="11"/>
        <rFont val="Times New Roman"/>
        <family val="1"/>
      </rPr>
      <t>10 002 1</t>
    </r>
  </si>
  <si>
    <r>
      <t>0</t>
    </r>
    <r>
      <rPr>
        <sz val="11"/>
        <rFont val="Times New Roman"/>
        <family val="1"/>
      </rPr>
      <t>02 010 1</t>
    </r>
  </si>
  <si>
    <r>
      <t>1</t>
    </r>
    <r>
      <rPr>
        <sz val="11"/>
        <rFont val="Times New Roman"/>
        <family val="1"/>
      </rPr>
      <t>72 014 3</t>
    </r>
  </si>
  <si>
    <r>
      <t>1</t>
    </r>
    <r>
      <rPr>
        <sz val="11"/>
        <rFont val="Times New Roman"/>
        <family val="1"/>
      </rPr>
      <t>02 213 0</t>
    </r>
  </si>
  <si>
    <r>
      <t>7</t>
    </r>
    <r>
      <rPr>
        <sz val="11"/>
        <rFont val="Times New Roman"/>
        <family val="1"/>
      </rPr>
      <t>20 223 1</t>
    </r>
  </si>
  <si>
    <r>
      <t>3</t>
    </r>
    <r>
      <rPr>
        <sz val="11"/>
        <rFont val="Times New Roman"/>
        <family val="1"/>
      </rPr>
      <t>21 016 0</t>
    </r>
  </si>
  <si>
    <r>
      <t>0</t>
    </r>
    <r>
      <rPr>
        <sz val="11"/>
        <rFont val="Times New Roman"/>
        <family val="1"/>
      </rPr>
      <t>22 240 2</t>
    </r>
  </si>
  <si>
    <r>
      <t>0</t>
    </r>
    <r>
      <rPr>
        <sz val="11"/>
        <rFont val="Times New Roman"/>
        <family val="1"/>
      </rPr>
      <t>00 223 1</t>
    </r>
  </si>
  <si>
    <r>
      <t>0</t>
    </r>
    <r>
      <rPr>
        <sz val="11"/>
        <rFont val="Times New Roman"/>
        <family val="1"/>
      </rPr>
      <t>00 001 0</t>
    </r>
  </si>
  <si>
    <r>
      <t>2</t>
    </r>
    <r>
      <rPr>
        <sz val="11"/>
        <rFont val="Times New Roman"/>
        <family val="1"/>
      </rPr>
      <t>03 000 1</t>
    </r>
  </si>
  <si>
    <r>
      <t>3</t>
    </r>
    <r>
      <rPr>
        <sz val="11"/>
        <rFont val="Times New Roman"/>
        <family val="1"/>
      </rPr>
      <t>01 010 0</t>
    </r>
  </si>
  <si>
    <r>
      <t>1</t>
    </r>
    <r>
      <rPr>
        <sz val="11"/>
        <rFont val="Times New Roman"/>
        <family val="1"/>
      </rPr>
      <t>11 210 0</t>
    </r>
  </si>
  <si>
    <r>
      <t>1</t>
    </r>
    <r>
      <rPr>
        <sz val="11"/>
        <rFont val="Times New Roman"/>
        <family val="1"/>
      </rPr>
      <t>23 101 0</t>
    </r>
  </si>
  <si>
    <r>
      <t>4</t>
    </r>
    <r>
      <rPr>
        <sz val="11"/>
        <rFont val="Times New Roman"/>
        <family val="1"/>
      </rPr>
      <t>15 220 0</t>
    </r>
  </si>
  <si>
    <r>
      <t>3</t>
    </r>
    <r>
      <rPr>
        <sz val="11"/>
        <rFont val="Times New Roman"/>
        <family val="1"/>
      </rPr>
      <t>11 001 0</t>
    </r>
  </si>
  <si>
    <r>
      <t>0</t>
    </r>
    <r>
      <rPr>
        <sz val="11"/>
        <rFont val="Times New Roman"/>
        <family val="1"/>
      </rPr>
      <t>21 003 1</t>
    </r>
  </si>
  <si>
    <r>
      <t>2</t>
    </r>
    <r>
      <rPr>
        <sz val="11"/>
        <rFont val="Times New Roman"/>
        <family val="1"/>
      </rPr>
      <t>41 100 0</t>
    </r>
  </si>
  <si>
    <r>
      <t>1</t>
    </r>
    <r>
      <rPr>
        <sz val="11"/>
        <rFont val="Times New Roman"/>
        <family val="1"/>
      </rPr>
      <t>00 011 0</t>
    </r>
  </si>
  <si>
    <r>
      <t>2</t>
    </r>
    <r>
      <rPr>
        <sz val="11"/>
        <rFont val="Times New Roman"/>
        <family val="1"/>
      </rPr>
      <t>27 002 2</t>
    </r>
  </si>
  <si>
    <r>
      <t>0</t>
    </r>
    <r>
      <rPr>
        <sz val="11"/>
        <rFont val="Times New Roman"/>
        <family val="1"/>
      </rPr>
      <t>01 105 0</t>
    </r>
  </si>
  <si>
    <r>
      <t>0</t>
    </r>
    <r>
      <rPr>
        <sz val="11"/>
        <rFont val="Times New Roman"/>
        <family val="1"/>
      </rPr>
      <t>05 001 0</t>
    </r>
  </si>
  <si>
    <r>
      <t>0</t>
    </r>
    <r>
      <rPr>
        <sz val="11"/>
        <rFont val="Times New Roman"/>
        <family val="1"/>
      </rPr>
      <t>03 000 0</t>
    </r>
  </si>
  <si>
    <r>
      <t>1</t>
    </r>
    <r>
      <rPr>
        <sz val="11"/>
        <rFont val="Times New Roman"/>
        <family val="1"/>
      </rPr>
      <t>10 040 0</t>
    </r>
  </si>
  <si>
    <r>
      <t>1</t>
    </r>
    <r>
      <rPr>
        <sz val="11"/>
        <rFont val="Times New Roman"/>
        <family val="1"/>
      </rPr>
      <t>06 022 0</t>
    </r>
  </si>
  <si>
    <r>
      <t>0</t>
    </r>
    <r>
      <rPr>
        <sz val="11"/>
        <rFont val="Times New Roman"/>
        <family val="1"/>
      </rPr>
      <t>00 312 1</t>
    </r>
  </si>
  <si>
    <r>
      <t>0</t>
    </r>
    <r>
      <rPr>
        <sz val="11"/>
        <rFont val="Times New Roman"/>
        <family val="1"/>
      </rPr>
      <t>00 206 0</t>
    </r>
  </si>
  <si>
    <r>
      <t>1</t>
    </r>
    <r>
      <rPr>
        <sz val="11"/>
        <rFont val="Times New Roman"/>
        <family val="1"/>
      </rPr>
      <t>12 203 5</t>
    </r>
  </si>
  <si>
    <r>
      <t>0</t>
    </r>
    <r>
      <rPr>
        <sz val="11"/>
        <rFont val="Times New Roman"/>
        <family val="1"/>
      </rPr>
      <t>67 8-5-10 0</t>
    </r>
  </si>
  <si>
    <r>
      <t>5</t>
    </r>
    <r>
      <rPr>
        <sz val="11"/>
        <rFont val="Times New Roman"/>
        <family val="1"/>
      </rPr>
      <t>82 025 2</t>
    </r>
  </si>
  <si>
    <r>
      <t>2</t>
    </r>
    <r>
      <rPr>
        <sz val="11"/>
        <rFont val="Times New Roman"/>
        <family val="1"/>
      </rPr>
      <t>-1-10 003 3</t>
    </r>
  </si>
  <si>
    <r>
      <t>1</t>
    </r>
    <r>
      <rPr>
        <sz val="11"/>
        <rFont val="Times New Roman"/>
        <family val="1"/>
      </rPr>
      <t>03 000 0</t>
    </r>
  </si>
  <si>
    <r>
      <t>0</t>
    </r>
    <r>
      <rPr>
        <sz val="11"/>
        <rFont val="Times New Roman"/>
        <family val="1"/>
      </rPr>
      <t>14 8-0-12 3</t>
    </r>
  </si>
  <si>
    <r>
      <t>1</t>
    </r>
    <r>
      <rPr>
        <sz val="11"/>
        <rFont val="Times New Roman"/>
        <family val="1"/>
      </rPr>
      <t>12 430 1</t>
    </r>
  </si>
  <si>
    <r>
      <t>3</t>
    </r>
    <r>
      <rPr>
        <sz val="11"/>
        <rFont val="Times New Roman"/>
        <family val="1"/>
      </rPr>
      <t>14 343 1</t>
    </r>
  </si>
  <si>
    <r>
      <t>0</t>
    </r>
    <r>
      <rPr>
        <sz val="11"/>
        <rFont val="Times New Roman"/>
        <family val="1"/>
      </rPr>
      <t>00 000 0</t>
    </r>
  </si>
  <si>
    <r>
      <t>0</t>
    </r>
    <r>
      <rPr>
        <sz val="11"/>
        <rFont val="Times New Roman"/>
        <family val="1"/>
      </rPr>
      <t>03 5-0-18 6</t>
    </r>
  </si>
  <si>
    <r>
      <t>0</t>
    </r>
    <r>
      <rPr>
        <sz val="11"/>
        <rFont val="Times New Roman"/>
        <family val="1"/>
      </rPr>
      <t>01 011 0</t>
    </r>
  </si>
  <si>
    <r>
      <t>3</t>
    </r>
    <r>
      <rPr>
        <sz val="11"/>
        <rFont val="Times New Roman"/>
        <family val="1"/>
      </rPr>
      <t>03 423 2</t>
    </r>
  </si>
  <si>
    <r>
      <t>3</t>
    </r>
    <r>
      <rPr>
        <sz val="11"/>
        <rFont val="Times New Roman"/>
        <family val="1"/>
      </rPr>
      <t>03 300 1</t>
    </r>
  </si>
  <si>
    <r>
      <t>2</t>
    </r>
    <r>
      <rPr>
        <sz val="11"/>
        <rFont val="Times New Roman"/>
        <family val="1"/>
      </rPr>
      <t>41 201 6</t>
    </r>
  </si>
  <si>
    <r>
      <t>0</t>
    </r>
    <r>
      <rPr>
        <sz val="11"/>
        <rFont val="Times New Roman"/>
        <family val="1"/>
      </rPr>
      <t>02 000 1</t>
    </r>
  </si>
  <si>
    <r>
      <t>1</t>
    </r>
    <r>
      <rPr>
        <sz val="11"/>
        <rFont val="Times New Roman"/>
        <family val="1"/>
      </rPr>
      <t>22 141 3</t>
    </r>
  </si>
  <si>
    <r>
      <t>0</t>
    </r>
    <r>
      <rPr>
        <sz val="11"/>
        <rFont val="Times New Roman"/>
        <family val="1"/>
      </rPr>
      <t>23 031 0</t>
    </r>
  </si>
  <si>
    <r>
      <t>0</t>
    </r>
    <r>
      <rPr>
        <sz val="11"/>
        <rFont val="Times New Roman"/>
        <family val="1"/>
      </rPr>
      <t>01 304 2</t>
    </r>
  </si>
  <si>
    <r>
      <t>3</t>
    </r>
    <r>
      <rPr>
        <sz val="11"/>
        <rFont val="Times New Roman"/>
        <family val="1"/>
      </rPr>
      <t>63 351 3</t>
    </r>
  </si>
  <si>
    <r>
      <t>2</t>
    </r>
    <r>
      <rPr>
        <sz val="11"/>
        <rFont val="Times New Roman"/>
        <family val="1"/>
      </rPr>
      <t>41 745 11</t>
    </r>
  </si>
  <si>
    <r>
      <t>3</t>
    </r>
    <r>
      <rPr>
        <sz val="11"/>
        <rFont val="Times New Roman"/>
        <family val="1"/>
      </rPr>
      <t>21 311 4</t>
    </r>
  </si>
  <si>
    <r>
      <t>2</t>
    </r>
    <r>
      <rPr>
        <sz val="11"/>
        <rFont val="Times New Roman"/>
        <family val="1"/>
      </rPr>
      <t>10 010 2</t>
    </r>
  </si>
  <si>
    <r>
      <t>2</t>
    </r>
    <r>
      <rPr>
        <sz val="11"/>
        <rFont val="Times New Roman"/>
        <family val="1"/>
      </rPr>
      <t>01 102 1</t>
    </r>
  </si>
  <si>
    <r>
      <t>0</t>
    </r>
    <r>
      <rPr>
        <sz val="11"/>
        <rFont val="Times New Roman"/>
        <family val="1"/>
      </rPr>
      <t>00 042 0</t>
    </r>
  </si>
  <si>
    <r>
      <t>2</t>
    </r>
    <r>
      <rPr>
        <sz val="11"/>
        <rFont val="Times New Roman"/>
        <family val="1"/>
      </rPr>
      <t>15 013 1</t>
    </r>
  </si>
  <si>
    <r>
      <t>2</t>
    </r>
    <r>
      <rPr>
        <sz val="11"/>
        <rFont val="Times New Roman"/>
        <family val="1"/>
      </rPr>
      <t>11 032 0</t>
    </r>
  </si>
  <si>
    <r>
      <t>4</t>
    </r>
    <r>
      <rPr>
        <sz val="11"/>
        <rFont val="Times New Roman"/>
        <family val="1"/>
      </rPr>
      <t>22 011 3</t>
    </r>
  </si>
  <si>
    <r>
      <t>8</t>
    </r>
    <r>
      <rPr>
        <sz val="11"/>
        <rFont val="Times New Roman"/>
        <family val="1"/>
      </rPr>
      <t>11 030 1</t>
    </r>
  </si>
  <si>
    <r>
      <t>3</t>
    </r>
    <r>
      <rPr>
        <sz val="11"/>
        <rFont val="Times New Roman"/>
        <family val="1"/>
      </rPr>
      <t>20 001 1</t>
    </r>
  </si>
  <si>
    <r>
      <t>3</t>
    </r>
    <r>
      <rPr>
        <sz val="11"/>
        <rFont val="Times New Roman"/>
        <family val="1"/>
      </rPr>
      <t>23 423 7</t>
    </r>
  </si>
  <si>
    <r>
      <t>1</t>
    </r>
    <r>
      <rPr>
        <sz val="11"/>
        <rFont val="Times New Roman"/>
        <family val="1"/>
      </rPr>
      <t>02 130 2</t>
    </r>
  </si>
  <si>
    <r>
      <rPr>
        <b/>
        <sz val="11"/>
        <color indexed="10"/>
        <rFont val="Times New Roman"/>
        <family val="1"/>
      </rPr>
      <t>5</t>
    </r>
    <r>
      <rPr>
        <sz val="11"/>
        <rFont val="Times New Roman"/>
        <family val="1"/>
      </rPr>
      <t>24 5-10-6 4</t>
    </r>
  </si>
  <si>
    <r>
      <t>0</t>
    </r>
    <r>
      <rPr>
        <sz val="11"/>
        <rFont val="Times New Roman"/>
        <family val="1"/>
      </rPr>
      <t>10 200 1</t>
    </r>
  </si>
  <si>
    <r>
      <t>2</t>
    </r>
    <r>
      <rPr>
        <sz val="11"/>
        <rFont val="Times New Roman"/>
        <family val="1"/>
      </rPr>
      <t>36 101 0</t>
    </r>
  </si>
  <si>
    <r>
      <t>0</t>
    </r>
    <r>
      <rPr>
        <sz val="11"/>
        <rFont val="Times New Roman"/>
        <family val="1"/>
      </rPr>
      <t>02 020 0</t>
    </r>
  </si>
  <si>
    <r>
      <t>4</t>
    </r>
    <r>
      <rPr>
        <sz val="11"/>
        <rFont val="Times New Roman"/>
        <family val="1"/>
      </rPr>
      <t>30 060 1</t>
    </r>
  </si>
  <si>
    <r>
      <t>0</t>
    </r>
    <r>
      <rPr>
        <sz val="11"/>
        <rFont val="Times New Roman"/>
        <family val="1"/>
      </rPr>
      <t>00 422 2</t>
    </r>
  </si>
  <si>
    <r>
      <t>0</t>
    </r>
    <r>
      <rPr>
        <sz val="11"/>
        <rFont val="Times New Roman"/>
        <family val="1"/>
      </rPr>
      <t>00 010 0</t>
    </r>
  </si>
  <si>
    <r>
      <t>6</t>
    </r>
    <r>
      <rPr>
        <sz val="11"/>
        <rFont val="Times New Roman"/>
        <family val="1"/>
      </rPr>
      <t>53 033 3</t>
    </r>
  </si>
  <si>
    <r>
      <rPr>
        <b/>
        <sz val="11"/>
        <color indexed="10"/>
        <rFont val="Times New Roman"/>
        <family val="1"/>
      </rPr>
      <t>0</t>
    </r>
    <r>
      <rPr>
        <sz val="11"/>
        <rFont val="Times New Roman"/>
        <family val="1"/>
      </rPr>
      <t>02 220 2</t>
    </r>
  </si>
  <si>
    <r>
      <rPr>
        <b/>
        <sz val="11"/>
        <color indexed="10"/>
        <rFont val="Times New Roman"/>
        <family val="1"/>
      </rPr>
      <t>3</t>
    </r>
    <r>
      <rPr>
        <sz val="11"/>
        <rFont val="Times New Roman"/>
        <family val="1"/>
      </rPr>
      <t>41 053 3</t>
    </r>
  </si>
  <si>
    <r>
      <t>1</t>
    </r>
    <r>
      <rPr>
        <sz val="11"/>
        <rFont val="Times New Roman"/>
        <family val="1"/>
      </rPr>
      <t>33 323 1</t>
    </r>
  </si>
  <si>
    <r>
      <t>2</t>
    </r>
    <r>
      <rPr>
        <sz val="11"/>
        <rFont val="Times New Roman"/>
        <family val="1"/>
      </rPr>
      <t>10 111 1</t>
    </r>
  </si>
  <si>
    <r>
      <t>3</t>
    </r>
    <r>
      <rPr>
        <sz val="11"/>
        <rFont val="Times New Roman"/>
        <family val="1"/>
      </rPr>
      <t>21 030 1</t>
    </r>
  </si>
  <si>
    <r>
      <t>3</t>
    </r>
    <r>
      <rPr>
        <sz val="11"/>
        <rFont val="Times New Roman"/>
        <family val="1"/>
      </rPr>
      <t>23 013 6</t>
    </r>
  </si>
  <si>
    <r>
      <t>2</t>
    </r>
    <r>
      <rPr>
        <sz val="11"/>
        <rFont val="Times New Roman"/>
        <family val="1"/>
      </rPr>
      <t>40 470 7</t>
    </r>
  </si>
  <si>
    <r>
      <t>1</t>
    </r>
    <r>
      <rPr>
        <sz val="11"/>
        <rFont val="Times New Roman"/>
        <family val="1"/>
      </rPr>
      <t>22 251 1</t>
    </r>
  </si>
  <si>
    <r>
      <t>9</t>
    </r>
    <r>
      <rPr>
        <sz val="11"/>
        <rFont val="Times New Roman"/>
        <family val="1"/>
      </rPr>
      <t>23 223 4</t>
    </r>
  </si>
  <si>
    <r>
      <t>4</t>
    </r>
    <r>
      <rPr>
        <sz val="11"/>
        <rFont val="Times New Roman"/>
        <family val="1"/>
      </rPr>
      <t>10 230 1</t>
    </r>
  </si>
  <si>
    <r>
      <t>0</t>
    </r>
    <r>
      <rPr>
        <sz val="11"/>
        <rFont val="Times New Roman"/>
        <family val="1"/>
      </rPr>
      <t>21 201 0</t>
    </r>
  </si>
  <si>
    <r>
      <t>0</t>
    </r>
    <r>
      <rPr>
        <sz val="11"/>
        <rFont val="Times New Roman"/>
        <family val="1"/>
      </rPr>
      <t>20 300 0</t>
    </r>
  </si>
  <si>
    <r>
      <t>3</t>
    </r>
    <r>
      <rPr>
        <sz val="11"/>
        <rFont val="Times New Roman"/>
        <family val="1"/>
      </rPr>
      <t>52 626 3</t>
    </r>
  </si>
  <si>
    <r>
      <t>0</t>
    </r>
    <r>
      <rPr>
        <sz val="11"/>
        <rFont val="Times New Roman"/>
        <family val="1"/>
      </rPr>
      <t>24 010 0</t>
    </r>
  </si>
  <si>
    <r>
      <t>1</t>
    </r>
    <r>
      <rPr>
        <sz val="11"/>
        <rFont val="Times New Roman"/>
        <family val="1"/>
      </rPr>
      <t>01 101 1</t>
    </r>
  </si>
  <si>
    <r>
      <t>1</t>
    </r>
    <r>
      <rPr>
        <sz val="11"/>
        <rFont val="Times New Roman"/>
        <family val="1"/>
      </rPr>
      <t>21 121 5</t>
    </r>
  </si>
  <si>
    <r>
      <t>2</t>
    </r>
    <r>
      <rPr>
        <sz val="11"/>
        <rFont val="Times New Roman"/>
        <family val="1"/>
      </rPr>
      <t>02 914 2</t>
    </r>
  </si>
  <si>
    <r>
      <t>4</t>
    </r>
    <r>
      <rPr>
        <sz val="11"/>
        <rFont val="Times New Roman"/>
        <family val="1"/>
      </rPr>
      <t>10 511 1</t>
    </r>
  </si>
  <si>
    <r>
      <t>4</t>
    </r>
    <r>
      <rPr>
        <sz val="11"/>
        <rFont val="Times New Roman"/>
        <family val="1"/>
      </rPr>
      <t>-22-19 112 5</t>
    </r>
  </si>
  <si>
    <r>
      <t>0</t>
    </r>
    <r>
      <rPr>
        <sz val="11"/>
        <rFont val="Times New Roman"/>
        <family val="1"/>
      </rPr>
      <t>12 007 3</t>
    </r>
  </si>
  <si>
    <r>
      <t>0</t>
    </r>
    <r>
      <rPr>
        <sz val="11"/>
        <rFont val="Times New Roman"/>
        <family val="1"/>
      </rPr>
      <t>23 010 0</t>
    </r>
  </si>
  <si>
    <r>
      <t>2</t>
    </r>
    <r>
      <rPr>
        <sz val="11"/>
        <rFont val="Times New Roman"/>
        <family val="1"/>
      </rPr>
      <t>01 112 0</t>
    </r>
  </si>
  <si>
    <r>
      <t>1</t>
    </r>
    <r>
      <rPr>
        <sz val="11"/>
        <rFont val="Times New Roman"/>
        <family val="1"/>
      </rPr>
      <t>02 331 1</t>
    </r>
  </si>
  <si>
    <r>
      <t>1</t>
    </r>
    <r>
      <rPr>
        <sz val="11"/>
        <rFont val="Times New Roman"/>
        <family val="1"/>
      </rPr>
      <t>01 400 1</t>
    </r>
  </si>
  <si>
    <r>
      <t>0</t>
    </r>
    <r>
      <rPr>
        <sz val="11"/>
        <rFont val="Times New Roman"/>
        <family val="1"/>
      </rPr>
      <t>20 020 2</t>
    </r>
  </si>
  <si>
    <r>
      <t>0</t>
    </r>
    <r>
      <rPr>
        <sz val="11"/>
        <rFont val="Times New Roman"/>
        <family val="1"/>
      </rPr>
      <t>30 031 2</t>
    </r>
  </si>
  <si>
    <r>
      <t>0</t>
    </r>
    <r>
      <rPr>
        <sz val="11"/>
        <rFont val="Times New Roman"/>
        <family val="1"/>
      </rPr>
      <t>22 343 0</t>
    </r>
  </si>
  <si>
    <r>
      <t>0</t>
    </r>
    <r>
      <rPr>
        <sz val="11"/>
        <rFont val="Times New Roman"/>
        <family val="1"/>
      </rPr>
      <t>24 227 0</t>
    </r>
  </si>
  <si>
    <r>
      <t>3</t>
    </r>
    <r>
      <rPr>
        <sz val="11"/>
        <rFont val="Times New Roman"/>
        <family val="1"/>
      </rPr>
      <t>62 018 6</t>
    </r>
  </si>
  <si>
    <r>
      <t>1</t>
    </r>
    <r>
      <rPr>
        <sz val="11"/>
        <rFont val="Times New Roman"/>
        <family val="1"/>
      </rPr>
      <t>12 103 1</t>
    </r>
  </si>
  <si>
    <r>
      <t>2</t>
    </r>
    <r>
      <rPr>
        <sz val="11"/>
        <rFont val="Times New Roman"/>
        <family val="1"/>
      </rPr>
      <t>30 000 0</t>
    </r>
  </si>
  <si>
    <r>
      <t>3</t>
    </r>
    <r>
      <rPr>
        <sz val="11"/>
        <rFont val="Times New Roman"/>
        <family val="1"/>
      </rPr>
      <t>20 051 0</t>
    </r>
  </si>
  <si>
    <r>
      <t>2</t>
    </r>
    <r>
      <rPr>
        <sz val="11"/>
        <rFont val="Times New Roman"/>
        <family val="1"/>
      </rPr>
      <t>21 040 1</t>
    </r>
  </si>
  <si>
    <r>
      <t>7</t>
    </r>
    <r>
      <rPr>
        <sz val="11"/>
        <rFont val="Times New Roman"/>
        <family val="1"/>
      </rPr>
      <t>01 152 8</t>
    </r>
  </si>
  <si>
    <r>
      <t>1</t>
    </r>
    <r>
      <rPr>
        <sz val="11"/>
        <rFont val="Times New Roman"/>
        <family val="1"/>
      </rPr>
      <t>01 211 0</t>
    </r>
  </si>
  <si>
    <r>
      <t>0</t>
    </r>
    <r>
      <rPr>
        <sz val="11"/>
        <rFont val="Times New Roman"/>
        <family val="1"/>
      </rPr>
      <t>11 222 1</t>
    </r>
  </si>
  <si>
    <r>
      <t>2</t>
    </r>
    <r>
      <rPr>
        <sz val="11"/>
        <rFont val="Times New Roman"/>
        <family val="1"/>
      </rPr>
      <t>00 013 2</t>
    </r>
  </si>
  <si>
    <r>
      <t>2</t>
    </r>
    <r>
      <rPr>
        <sz val="11"/>
        <rFont val="Times New Roman"/>
        <family val="1"/>
      </rPr>
      <t>02 550 1</t>
    </r>
  </si>
  <si>
    <r>
      <t>0</t>
    </r>
    <r>
      <rPr>
        <sz val="11"/>
        <rFont val="Times New Roman"/>
        <family val="1"/>
      </rPr>
      <t>11 041 5</t>
    </r>
  </si>
  <si>
    <r>
      <t>2</t>
    </r>
    <r>
      <rPr>
        <sz val="11"/>
        <rFont val="Times New Roman"/>
        <family val="1"/>
      </rPr>
      <t>31 210 0</t>
    </r>
  </si>
  <si>
    <r>
      <t>2</t>
    </r>
    <r>
      <rPr>
        <sz val="11"/>
        <rFont val="Times New Roman"/>
        <family val="1"/>
      </rPr>
      <t>58 572 2</t>
    </r>
  </si>
  <si>
    <r>
      <t>0</t>
    </r>
    <r>
      <rPr>
        <sz val="11"/>
        <rFont val="Times New Roman"/>
        <family val="1"/>
      </rPr>
      <t>00 011 0</t>
    </r>
  </si>
  <si>
    <r>
      <t>0</t>
    </r>
    <r>
      <rPr>
        <sz val="11"/>
        <rFont val="Times New Roman"/>
        <family val="1"/>
      </rPr>
      <t>00 000 2</t>
    </r>
  </si>
  <si>
    <r>
      <t>1</t>
    </r>
    <r>
      <rPr>
        <sz val="11"/>
        <rFont val="Times New Roman"/>
        <family val="1"/>
      </rPr>
      <t>12 400 0</t>
    </r>
  </si>
  <si>
    <r>
      <t>1</t>
    </r>
    <r>
      <rPr>
        <sz val="11"/>
        <rFont val="Times New Roman"/>
        <family val="1"/>
      </rPr>
      <t>10 051 1</t>
    </r>
  </si>
  <si>
    <r>
      <t>0</t>
    </r>
    <r>
      <rPr>
        <sz val="11"/>
        <rFont val="Times New Roman"/>
        <family val="1"/>
      </rPr>
      <t>01 001 1</t>
    </r>
  </si>
  <si>
    <r>
      <t>5</t>
    </r>
    <r>
      <rPr>
        <sz val="11"/>
        <rFont val="Times New Roman"/>
        <family val="1"/>
      </rPr>
      <t>22 111 4</t>
    </r>
  </si>
  <si>
    <r>
      <t>3</t>
    </r>
    <r>
      <rPr>
        <sz val="11"/>
        <rFont val="Times New Roman"/>
        <family val="1"/>
      </rPr>
      <t>02 200 0</t>
    </r>
  </si>
  <si>
    <r>
      <t>0</t>
    </r>
    <r>
      <rPr>
        <sz val="11"/>
        <rFont val="Times New Roman"/>
        <family val="1"/>
      </rPr>
      <t>00 105 8</t>
    </r>
  </si>
  <si>
    <r>
      <t>0</t>
    </r>
    <r>
      <rPr>
        <sz val="11"/>
        <rFont val="Times New Roman"/>
        <family val="1"/>
      </rPr>
      <t>01 301 5</t>
    </r>
  </si>
  <si>
    <r>
      <t>1</t>
    </r>
    <r>
      <rPr>
        <sz val="11"/>
        <rFont val="Times New Roman"/>
        <family val="1"/>
      </rPr>
      <t>20 000 0</t>
    </r>
  </si>
  <si>
    <r>
      <t>1</t>
    </r>
    <r>
      <rPr>
        <sz val="11"/>
        <rFont val="Times New Roman"/>
        <family val="1"/>
      </rPr>
      <t>7-4-5 600 3</t>
    </r>
  </si>
  <si>
    <r>
      <t>1</t>
    </r>
    <r>
      <rPr>
        <sz val="11"/>
        <rFont val="Times New Roman"/>
        <family val="1"/>
      </rPr>
      <t>01 130 0</t>
    </r>
  </si>
  <si>
    <r>
      <t>1</t>
    </r>
    <r>
      <rPr>
        <sz val="11"/>
        <rFont val="Times New Roman"/>
        <family val="1"/>
      </rPr>
      <t>00 200 0</t>
    </r>
  </si>
  <si>
    <r>
      <t>2</t>
    </r>
    <r>
      <rPr>
        <sz val="11"/>
        <rFont val="Times New Roman"/>
        <family val="1"/>
      </rPr>
      <t>01 030 0</t>
    </r>
  </si>
  <si>
    <r>
      <t>4</t>
    </r>
    <r>
      <rPr>
        <sz val="11"/>
        <rFont val="Times New Roman"/>
        <family val="1"/>
      </rPr>
      <t>30 762 3</t>
    </r>
  </si>
  <si>
    <r>
      <t>1</t>
    </r>
    <r>
      <rPr>
        <sz val="11"/>
        <rFont val="Times New Roman"/>
        <family val="1"/>
      </rPr>
      <t>01 603 0</t>
    </r>
  </si>
  <si>
    <r>
      <t>0</t>
    </r>
    <r>
      <rPr>
        <sz val="11"/>
        <rFont val="Times New Roman"/>
        <family val="1"/>
      </rPr>
      <t>00 310 3</t>
    </r>
  </si>
  <si>
    <r>
      <t>2</t>
    </r>
    <r>
      <rPr>
        <sz val="11"/>
        <rFont val="Times New Roman"/>
        <family val="1"/>
      </rPr>
      <t>00 3-0-14 0</t>
    </r>
  </si>
  <si>
    <r>
      <t>4</t>
    </r>
    <r>
      <rPr>
        <sz val="11"/>
        <rFont val="Times New Roman"/>
        <family val="1"/>
      </rPr>
      <t>00 020 0</t>
    </r>
  </si>
  <si>
    <r>
      <t>0</t>
    </r>
    <r>
      <rPr>
        <sz val="11"/>
        <rFont val="Times New Roman"/>
        <family val="1"/>
      </rPr>
      <t>01 000 1</t>
    </r>
  </si>
  <si>
    <r>
      <t>0</t>
    </r>
    <r>
      <rPr>
        <sz val="11"/>
        <rFont val="Times New Roman"/>
        <family val="1"/>
      </rPr>
      <t>20 000 0</t>
    </r>
  </si>
  <si>
    <r>
      <t>7</t>
    </r>
    <r>
      <rPr>
        <sz val="11"/>
        <rFont val="Times New Roman"/>
        <family val="1"/>
      </rPr>
      <t>10 720 1</t>
    </r>
  </si>
  <si>
    <r>
      <t>3</t>
    </r>
    <r>
      <rPr>
        <sz val="11"/>
        <rFont val="Times New Roman"/>
        <family val="1"/>
      </rPr>
      <t>31 505 4</t>
    </r>
  </si>
  <si>
    <r>
      <t>6</t>
    </r>
    <r>
      <rPr>
        <sz val="11"/>
        <rFont val="Times New Roman"/>
        <family val="1"/>
      </rPr>
      <t>49 653 6</t>
    </r>
  </si>
  <si>
    <r>
      <t>2</t>
    </r>
    <r>
      <rPr>
        <sz val="11"/>
        <rFont val="Times New Roman"/>
        <family val="1"/>
      </rPr>
      <t>03 100 0</t>
    </r>
  </si>
  <si>
    <r>
      <t>0</t>
    </r>
    <r>
      <rPr>
        <sz val="11"/>
        <rFont val="Times New Roman"/>
        <family val="1"/>
      </rPr>
      <t>00 002 0</t>
    </r>
  </si>
  <si>
    <r>
      <t>0</t>
    </r>
    <r>
      <rPr>
        <sz val="11"/>
        <rFont val="Times New Roman"/>
        <family val="1"/>
      </rPr>
      <t>31 301 2</t>
    </r>
  </si>
  <si>
    <r>
      <t>0</t>
    </r>
    <r>
      <rPr>
        <sz val="11"/>
        <rFont val="Times New Roman"/>
        <family val="1"/>
      </rPr>
      <t>02 021 3</t>
    </r>
  </si>
  <si>
    <r>
      <t>1</t>
    </r>
    <r>
      <rPr>
        <sz val="11"/>
        <rFont val="Times New Roman"/>
        <family val="1"/>
      </rPr>
      <t>0-4-1 404 6</t>
    </r>
  </si>
  <si>
    <r>
      <t>0</t>
    </r>
    <r>
      <rPr>
        <sz val="11"/>
        <rFont val="Times New Roman"/>
        <family val="1"/>
      </rPr>
      <t>02 001 3</t>
    </r>
  </si>
  <si>
    <r>
      <t>6</t>
    </r>
    <r>
      <rPr>
        <sz val="11"/>
        <rFont val="Times New Roman"/>
        <family val="1"/>
      </rPr>
      <t>10 121 1</t>
    </r>
  </si>
  <si>
    <r>
      <t>2</t>
    </r>
    <r>
      <rPr>
        <sz val="11"/>
        <rFont val="Times New Roman"/>
        <family val="1"/>
      </rPr>
      <t>12 202 0</t>
    </r>
  </si>
  <si>
    <r>
      <t>0</t>
    </r>
    <r>
      <rPr>
        <sz val="11"/>
        <rFont val="Times New Roman"/>
        <family val="1"/>
      </rPr>
      <t>10 020 2</t>
    </r>
  </si>
  <si>
    <r>
      <t>0</t>
    </r>
    <r>
      <rPr>
        <sz val="11"/>
        <rFont val="Times New Roman"/>
        <family val="1"/>
      </rPr>
      <t>01 000 0</t>
    </r>
  </si>
  <si>
    <r>
      <t>7</t>
    </r>
    <r>
      <rPr>
        <sz val="11"/>
        <rFont val="Times New Roman"/>
        <family val="1"/>
      </rPr>
      <t>07 012 1</t>
    </r>
  </si>
  <si>
    <r>
      <t>2</t>
    </r>
    <r>
      <rPr>
        <sz val="11"/>
        <rFont val="Times New Roman"/>
        <family val="1"/>
      </rPr>
      <t>12 102 0</t>
    </r>
  </si>
  <si>
    <r>
      <t>0</t>
    </r>
    <r>
      <rPr>
        <sz val="11"/>
        <rFont val="Times New Roman"/>
        <family val="1"/>
      </rPr>
      <t>92 025 0</t>
    </r>
  </si>
  <si>
    <r>
      <t>1</t>
    </r>
    <r>
      <rPr>
        <sz val="11"/>
        <rFont val="Times New Roman"/>
        <family val="1"/>
      </rPr>
      <t>27 223 2</t>
    </r>
  </si>
  <si>
    <r>
      <t>1</t>
    </r>
    <r>
      <rPr>
        <sz val="11"/>
        <rFont val="Times New Roman"/>
        <family val="1"/>
      </rPr>
      <t>31 015 1</t>
    </r>
  </si>
  <si>
    <r>
      <t>4</t>
    </r>
    <r>
      <rPr>
        <sz val="11"/>
        <rFont val="Times New Roman"/>
        <family val="1"/>
      </rPr>
      <t>30 349 3</t>
    </r>
  </si>
  <si>
    <r>
      <t>3</t>
    </r>
    <r>
      <rPr>
        <sz val="11"/>
        <rFont val="Times New Roman"/>
        <family val="1"/>
      </rPr>
      <t>11 020 1</t>
    </r>
  </si>
  <si>
    <r>
      <t>1</t>
    </r>
    <r>
      <rPr>
        <sz val="11"/>
        <rFont val="Times New Roman"/>
        <family val="1"/>
      </rPr>
      <t>30 200 4</t>
    </r>
  </si>
  <si>
    <r>
      <t>0</t>
    </r>
    <r>
      <rPr>
        <sz val="11"/>
        <rFont val="Times New Roman"/>
        <family val="1"/>
      </rPr>
      <t>12 285 5</t>
    </r>
  </si>
  <si>
    <r>
      <t>0</t>
    </r>
    <r>
      <rPr>
        <sz val="11"/>
        <rFont val="Times New Roman"/>
        <family val="1"/>
      </rPr>
      <t>40 200 1</t>
    </r>
  </si>
  <si>
    <r>
      <t>1</t>
    </r>
    <r>
      <rPr>
        <sz val="11"/>
        <rFont val="Times New Roman"/>
        <family val="1"/>
      </rPr>
      <t>10 000 0</t>
    </r>
  </si>
  <si>
    <r>
      <t>0</t>
    </r>
    <r>
      <rPr>
        <sz val="11"/>
        <rFont val="Times New Roman"/>
        <family val="1"/>
      </rPr>
      <t>01 001 0</t>
    </r>
  </si>
  <si>
    <r>
      <t>3</t>
    </r>
    <r>
      <rPr>
        <sz val="11"/>
        <rFont val="Times New Roman"/>
        <family val="1"/>
      </rPr>
      <t>30 006 1</t>
    </r>
  </si>
  <si>
    <r>
      <t>3</t>
    </r>
    <r>
      <rPr>
        <sz val="11"/>
        <rFont val="Times New Roman"/>
        <family val="1"/>
      </rPr>
      <t>42 523 4</t>
    </r>
  </si>
  <si>
    <r>
      <t>5</t>
    </r>
    <r>
      <rPr>
        <sz val="11"/>
        <rFont val="Times New Roman"/>
        <family val="1"/>
      </rPr>
      <t>34 016 4</t>
    </r>
  </si>
  <si>
    <r>
      <t>1</t>
    </r>
    <r>
      <rPr>
        <sz val="11"/>
        <rFont val="Times New Roman"/>
        <family val="1"/>
      </rPr>
      <t>5-4-0 316 4</t>
    </r>
  </si>
  <si>
    <r>
      <t>2</t>
    </r>
    <r>
      <rPr>
        <sz val="11"/>
        <rFont val="Times New Roman"/>
        <family val="1"/>
      </rPr>
      <t>31 310 0</t>
    </r>
  </si>
  <si>
    <r>
      <t>2</t>
    </r>
    <r>
      <rPr>
        <sz val="11"/>
        <rFont val="Times New Roman"/>
        <family val="1"/>
      </rPr>
      <t>15 125 4</t>
    </r>
  </si>
  <si>
    <r>
      <t>1</t>
    </r>
    <r>
      <rPr>
        <sz val="11"/>
        <rFont val="Times New Roman"/>
        <family val="1"/>
      </rPr>
      <t>30 001 0</t>
    </r>
  </si>
  <si>
    <r>
      <t>1</t>
    </r>
    <r>
      <rPr>
        <sz val="11"/>
        <rFont val="Times New Roman"/>
        <family val="1"/>
      </rPr>
      <t>11 140 1</t>
    </r>
  </si>
  <si>
    <r>
      <t>1</t>
    </r>
    <r>
      <rPr>
        <sz val="11"/>
        <rFont val="Times New Roman"/>
        <family val="1"/>
      </rPr>
      <t>51 111 1</t>
    </r>
  </si>
  <si>
    <r>
      <t>2</t>
    </r>
    <r>
      <rPr>
        <sz val="11"/>
        <rFont val="Times New Roman"/>
        <family val="1"/>
      </rPr>
      <t>07 220 6</t>
    </r>
  </si>
  <si>
    <r>
      <t>0</t>
    </r>
    <r>
      <rPr>
        <sz val="11"/>
        <rFont val="Times New Roman"/>
        <family val="1"/>
      </rPr>
      <t>11 432 0</t>
    </r>
  </si>
  <si>
    <r>
      <t>0</t>
    </r>
    <r>
      <rPr>
        <sz val="11"/>
        <rFont val="Times New Roman"/>
        <family val="1"/>
      </rPr>
      <t>02 301 4</t>
    </r>
  </si>
  <si>
    <r>
      <t>3</t>
    </r>
    <r>
      <rPr>
        <sz val="11"/>
        <rFont val="Times New Roman"/>
        <family val="1"/>
      </rPr>
      <t>52 105 0</t>
    </r>
  </si>
  <si>
    <r>
      <t>1</t>
    </r>
    <r>
      <rPr>
        <sz val="11"/>
        <rFont val="Times New Roman"/>
        <family val="1"/>
      </rPr>
      <t>00 100 3</t>
    </r>
  </si>
  <si>
    <r>
      <t>2</t>
    </r>
    <r>
      <rPr>
        <sz val="11"/>
        <rFont val="Times New Roman"/>
        <family val="1"/>
      </rPr>
      <t>20 001 0</t>
    </r>
  </si>
  <si>
    <r>
      <t>0</t>
    </r>
    <r>
      <rPr>
        <sz val="11"/>
        <rFont val="Times New Roman"/>
        <family val="1"/>
      </rPr>
      <t>01 020 1</t>
    </r>
  </si>
  <si>
    <r>
      <t>6</t>
    </r>
    <r>
      <rPr>
        <sz val="11"/>
        <rFont val="Times New Roman"/>
        <family val="1"/>
      </rPr>
      <t>01 503 1</t>
    </r>
  </si>
  <si>
    <r>
      <t>4</t>
    </r>
    <r>
      <rPr>
        <sz val="11"/>
        <rFont val="Times New Roman"/>
        <family val="1"/>
      </rPr>
      <t>00 313 1</t>
    </r>
  </si>
  <si>
    <r>
      <t>1</t>
    </r>
    <r>
      <rPr>
        <sz val="11"/>
        <rFont val="Times New Roman"/>
        <family val="1"/>
      </rPr>
      <t>47 655 2</t>
    </r>
  </si>
  <si>
    <r>
      <t>0</t>
    </r>
    <r>
      <rPr>
        <sz val="11"/>
        <rFont val="Times New Roman"/>
        <family val="1"/>
      </rPr>
      <t>20 100 0</t>
    </r>
  </si>
  <si>
    <r>
      <t>3</t>
    </r>
    <r>
      <rPr>
        <sz val="11"/>
        <rFont val="Times New Roman"/>
        <family val="1"/>
      </rPr>
      <t>-4-11 807 9</t>
    </r>
  </si>
  <si>
    <r>
      <t>4</t>
    </r>
    <r>
      <rPr>
        <sz val="11"/>
        <rFont val="Times New Roman"/>
        <family val="1"/>
      </rPr>
      <t>31 753 0</t>
    </r>
  </si>
  <si>
    <r>
      <t>0</t>
    </r>
    <r>
      <rPr>
        <sz val="11"/>
        <rFont val="Times New Roman"/>
        <family val="1"/>
      </rPr>
      <t>35 102 0</t>
    </r>
  </si>
  <si>
    <r>
      <t>2</t>
    </r>
    <r>
      <rPr>
        <sz val="11"/>
        <rFont val="Times New Roman"/>
        <family val="1"/>
      </rPr>
      <t>22 060 2</t>
    </r>
  </si>
  <si>
    <r>
      <t>4</t>
    </r>
    <r>
      <rPr>
        <sz val="11"/>
        <rFont val="Times New Roman"/>
        <family val="1"/>
      </rPr>
      <t>21 220 0</t>
    </r>
  </si>
  <si>
    <r>
      <t>6</t>
    </r>
    <r>
      <rPr>
        <sz val="11"/>
        <rFont val="Times New Roman"/>
        <family val="1"/>
      </rPr>
      <t>63 421 2</t>
    </r>
  </si>
  <si>
    <r>
      <t>1</t>
    </r>
    <r>
      <rPr>
        <sz val="11"/>
        <rFont val="Times New Roman"/>
        <family val="1"/>
      </rPr>
      <t>01 100 0</t>
    </r>
  </si>
  <si>
    <r>
      <t>0</t>
    </r>
    <r>
      <rPr>
        <sz val="11"/>
        <rFont val="Times New Roman"/>
        <family val="1"/>
      </rPr>
      <t>14 002 0</t>
    </r>
  </si>
  <si>
    <r>
      <t>8</t>
    </r>
    <r>
      <rPr>
        <sz val="11"/>
        <rFont val="Times New Roman"/>
        <family val="1"/>
      </rPr>
      <t>31 475 8</t>
    </r>
  </si>
  <si>
    <r>
      <t>0</t>
    </r>
    <r>
      <rPr>
        <sz val="11"/>
        <rFont val="Times New Roman"/>
        <family val="1"/>
      </rPr>
      <t>10 301 2</t>
    </r>
  </si>
  <si>
    <r>
      <t>1</t>
    </r>
    <r>
      <rPr>
        <sz val="11"/>
        <rFont val="Times New Roman"/>
        <family val="1"/>
      </rPr>
      <t>01 000 0</t>
    </r>
  </si>
  <si>
    <r>
      <t>2</t>
    </r>
    <r>
      <rPr>
        <sz val="11"/>
        <rFont val="Times New Roman"/>
        <family val="1"/>
      </rPr>
      <t>1-2-3 565 9</t>
    </r>
  </si>
  <si>
    <r>
      <t>4</t>
    </r>
    <r>
      <rPr>
        <sz val="11"/>
        <rFont val="Times New Roman"/>
        <family val="1"/>
      </rPr>
      <t>12 321 4</t>
    </r>
  </si>
  <si>
    <r>
      <t>2</t>
    </r>
    <r>
      <rPr>
        <sz val="11"/>
        <rFont val="Times New Roman"/>
        <family val="1"/>
      </rPr>
      <t>23 031 2</t>
    </r>
  </si>
  <si>
    <r>
      <t>2</t>
    </r>
    <r>
      <rPr>
        <sz val="11"/>
        <rFont val="Times New Roman"/>
        <family val="1"/>
      </rPr>
      <t>61 221 0</t>
    </r>
  </si>
  <si>
    <r>
      <t>4</t>
    </r>
    <r>
      <rPr>
        <sz val="11"/>
        <rFont val="Times New Roman"/>
        <family val="1"/>
      </rPr>
      <t>03 400 0</t>
    </r>
  </si>
  <si>
    <r>
      <t>5</t>
    </r>
    <r>
      <rPr>
        <sz val="11"/>
        <rFont val="Times New Roman"/>
        <family val="1"/>
      </rPr>
      <t>03 564 2</t>
    </r>
  </si>
  <si>
    <r>
      <t>0</t>
    </r>
    <r>
      <rPr>
        <sz val="11"/>
        <rFont val="Times New Roman"/>
        <family val="1"/>
      </rPr>
      <t>20 110 3</t>
    </r>
  </si>
  <si>
    <r>
      <t>0</t>
    </r>
    <r>
      <rPr>
        <sz val="11"/>
        <rFont val="Times New Roman"/>
        <family val="1"/>
      </rPr>
      <t>36 700 0</t>
    </r>
  </si>
  <si>
    <r>
      <t>2</t>
    </r>
    <r>
      <rPr>
        <sz val="11"/>
        <rFont val="Times New Roman"/>
        <family val="1"/>
      </rPr>
      <t>-10-3 247 4</t>
    </r>
  </si>
  <si>
    <r>
      <t>2</t>
    </r>
    <r>
      <rPr>
        <sz val="11"/>
        <rFont val="Times New Roman"/>
        <family val="1"/>
      </rPr>
      <t>01 220 5</t>
    </r>
  </si>
  <si>
    <r>
      <t>2</t>
    </r>
    <r>
      <rPr>
        <sz val="11"/>
        <rFont val="Times New Roman"/>
        <family val="1"/>
      </rPr>
      <t>02 101 0</t>
    </r>
  </si>
  <si>
    <r>
      <t>5</t>
    </r>
    <r>
      <rPr>
        <sz val="11"/>
        <rFont val="Times New Roman"/>
        <family val="1"/>
      </rPr>
      <t>30 010 0</t>
    </r>
  </si>
  <si>
    <r>
      <t>1</t>
    </r>
    <r>
      <rPr>
        <sz val="11"/>
        <rFont val="Times New Roman"/>
        <family val="1"/>
      </rPr>
      <t>34 303 0</t>
    </r>
  </si>
  <si>
    <r>
      <t>0</t>
    </r>
    <r>
      <rPr>
        <sz val="11"/>
        <rFont val="Times New Roman"/>
        <family val="1"/>
      </rPr>
      <t>20 111 0</t>
    </r>
  </si>
  <si>
    <r>
      <t>0</t>
    </r>
    <r>
      <rPr>
        <sz val="11"/>
        <rFont val="Times New Roman"/>
        <family val="1"/>
      </rPr>
      <t>00 730 0</t>
    </r>
  </si>
  <si>
    <r>
      <t>3</t>
    </r>
    <r>
      <rPr>
        <sz val="11"/>
        <rFont val="Times New Roman"/>
        <family val="1"/>
      </rPr>
      <t>40 112 2</t>
    </r>
  </si>
  <si>
    <r>
      <t>3</t>
    </r>
    <r>
      <rPr>
        <sz val="11"/>
        <rFont val="Times New Roman"/>
        <family val="1"/>
      </rPr>
      <t>01 222 1</t>
    </r>
  </si>
  <si>
    <r>
      <t>0</t>
    </r>
    <r>
      <rPr>
        <sz val="11"/>
        <rFont val="Times New Roman"/>
        <family val="1"/>
      </rPr>
      <t>30 000 2</t>
    </r>
  </si>
  <si>
    <r>
      <t>1</t>
    </r>
    <r>
      <rPr>
        <sz val="11"/>
        <rFont val="Times New Roman"/>
        <family val="1"/>
      </rPr>
      <t>01 011 0</t>
    </r>
  </si>
  <si>
    <r>
      <t>3</t>
    </r>
    <r>
      <rPr>
        <sz val="11"/>
        <rFont val="Times New Roman"/>
        <family val="1"/>
      </rPr>
      <t>31 632 5</t>
    </r>
  </si>
  <si>
    <r>
      <t>4</t>
    </r>
    <r>
      <rPr>
        <sz val="11"/>
        <rFont val="Times New Roman"/>
        <family val="1"/>
      </rPr>
      <t>-1-10 714 8</t>
    </r>
  </si>
  <si>
    <r>
      <t>1</t>
    </r>
    <r>
      <rPr>
        <sz val="11"/>
        <rFont val="Times New Roman"/>
        <family val="1"/>
      </rPr>
      <t>-3-18 201 3</t>
    </r>
  </si>
  <si>
    <t>(0-3, 3-0, 0-1)</t>
  </si>
  <si>
    <t>(8-2, 1-1)</t>
  </si>
  <si>
    <t>(2-4, 3-9)</t>
  </si>
  <si>
    <t>(7-4, 6-4)</t>
  </si>
  <si>
    <t>(1-5, 1-4)</t>
  </si>
  <si>
    <t>(3-4, 5-1, 1-2)</t>
  </si>
  <si>
    <t>(1-2, 1-0, 0-0, 3-4)</t>
  </si>
  <si>
    <t>(0-3, 0-2)</t>
  </si>
  <si>
    <t>(0-2, 3-1, 0-0, 2-3)</t>
  </si>
  <si>
    <t>(2-3, 5-1, 2-1)</t>
  </si>
  <si>
    <t>Rauman Lukko pronssille voitoin  2-1</t>
  </si>
  <si>
    <t>(6-9, 2-3)</t>
  </si>
  <si>
    <t>Lapuan Virkiä mestari voitoin  3-1</t>
  </si>
  <si>
    <t>Elli Kattelus, Virkiä</t>
  </si>
  <si>
    <t>Jyväskylän Kiri välieriin voitoin  3-2</t>
  </si>
  <si>
    <t>Jyväskylän Kiri loppuotteluun voitoin  3-1</t>
  </si>
  <si>
    <t>Jyväskylän Kiri loppuotteluun voitoin  4-0</t>
  </si>
  <si>
    <t>Jyväskylän Kiri mestari voitoin  3-0</t>
  </si>
  <si>
    <t>Tyrnävän Tempaus, PeTo-Jussit, Seinäjoki ja Sotkamon Jymy säilyivät Superpesiksessä</t>
  </si>
  <si>
    <t>PeTo-Jussit, Seinäjoki loppuotteluun voitoin  3-0</t>
  </si>
  <si>
    <t>PeTo-Jussit, Seinäjoki välieriin voitoin  3-0</t>
  </si>
  <si>
    <t>SEURA</t>
  </si>
  <si>
    <t>Pertti Rajavuo</t>
  </si>
  <si>
    <t>Ali Lindström</t>
  </si>
  <si>
    <t>Eino Kaakkolahti</t>
  </si>
  <si>
    <t>Terttu Rouvinen</t>
  </si>
  <si>
    <t>Pauli Alhonen</t>
  </si>
  <si>
    <t>Matti Vaininen</t>
  </si>
  <si>
    <t>Isto Ollila</t>
  </si>
  <si>
    <t>Aarre Peltonen</t>
  </si>
  <si>
    <t>Timo Raussi</t>
  </si>
  <si>
    <t>Paavo Portin</t>
  </si>
  <si>
    <t>Rauno Wallden</t>
  </si>
  <si>
    <t>Toini Puranen</t>
  </si>
  <si>
    <t>Pentti Latva-Aro</t>
  </si>
  <si>
    <t>Pentti Kiuru</t>
  </si>
  <si>
    <t>Pekka Tapaninen</t>
  </si>
  <si>
    <t>Pertti Lonka</t>
  </si>
  <si>
    <t>Martti Ahonen</t>
  </si>
  <si>
    <t>T Mähönen</t>
  </si>
  <si>
    <t>Pete Räisänen</t>
  </si>
  <si>
    <t>Pirjo Ruotsalainen</t>
  </si>
  <si>
    <t>Marjukka Ahonen</t>
  </si>
  <si>
    <t>Pelinjohtaja</t>
  </si>
  <si>
    <t>z</t>
  </si>
  <si>
    <t>Aulis Peltomäki</t>
  </si>
  <si>
    <t>Juhani Pitkänen</t>
  </si>
  <si>
    <t>ei kukaan</t>
  </si>
  <si>
    <t>X Peltonen</t>
  </si>
  <si>
    <t>Olavi Nurmi</t>
  </si>
  <si>
    <t>Reijo Koskinen</t>
  </si>
  <si>
    <t>Pekka Kytö</t>
  </si>
  <si>
    <t>Vilho Ahtiainen</t>
  </si>
  <si>
    <t>Raimo Hyvärinen</t>
  </si>
  <si>
    <t>Martti Pyykkö</t>
  </si>
  <si>
    <t>Seppo Miesmaa</t>
  </si>
  <si>
    <t>Erkki Pellinen</t>
  </si>
  <si>
    <t>Taisto Suomalainen</t>
  </si>
  <si>
    <t>Altti Mansikkamäki</t>
  </si>
  <si>
    <t>Onni Ratilainen</t>
  </si>
  <si>
    <t>Juhani Nieminen</t>
  </si>
  <si>
    <t>Pauli Tamminen</t>
  </si>
  <si>
    <t>Ilkka Törmälä</t>
  </si>
  <si>
    <t>Vesa Virtanen</t>
  </si>
  <si>
    <t>Jukka Kuivanen</t>
  </si>
  <si>
    <t>Ritva Järvi</t>
  </si>
  <si>
    <t>Arto Ojala</t>
  </si>
  <si>
    <t>Esko Salminen</t>
  </si>
  <si>
    <t>Toivo Puranen</t>
  </si>
  <si>
    <t>Leo Hentunen</t>
  </si>
  <si>
    <t>Pölläkkälän Ura</t>
  </si>
  <si>
    <t>SUPERPESIS  2016</t>
  </si>
  <si>
    <t>YLEMMÄT PUDOTUSPELIT  2016</t>
  </si>
  <si>
    <t>Kajaanin Pallokerho</t>
  </si>
  <si>
    <t>(3-0, 5-3)</t>
  </si>
  <si>
    <t>(5-1, 1-4, 0-0, 3-2)</t>
  </si>
  <si>
    <t> -</t>
  </si>
  <si>
    <t xml:space="preserve">Seinäjoen Maila-Jussit </t>
  </si>
  <si>
    <t>(8-0, 14-0)</t>
  </si>
  <si>
    <t>(0-0, 2-2, 4-0)</t>
  </si>
  <si>
    <t>(4-5, 3-7)</t>
  </si>
  <si>
    <t>(5-4, 0-10, 2-1)</t>
  </si>
  <si>
    <t>(2-1, 1-5, 0-0, 2-1)</t>
  </si>
  <si>
    <t>(2-9, 0-6)</t>
  </si>
  <si>
    <t>(3-4, 2-1, 1-1, 0-1)</t>
  </si>
  <si>
    <t>(7-0, 1-0)</t>
  </si>
  <si>
    <t>(0-1, 0-0)</t>
  </si>
  <si>
    <t>(1-2, 4-2, 1-2)</t>
  </si>
  <si>
    <t>(1-2, 2-3)</t>
  </si>
  <si>
    <t>(5-4, 5-0)</t>
  </si>
  <si>
    <t>(0-4, 1-1)</t>
  </si>
  <si>
    <t>(1-3, 5-1, 1-1, 1-2)</t>
  </si>
  <si>
    <t>(1-1, 9-8)</t>
  </si>
  <si>
    <t>(4-2, 2-3, 0-1)</t>
  </si>
  <si>
    <t>(7-0, 3-2)</t>
  </si>
  <si>
    <t>(8-0, 6-2)</t>
  </si>
  <si>
    <t>(5-4, 3-2)</t>
  </si>
  <si>
    <t>(0-1, 2-0, 0-0, 1-2)</t>
  </si>
  <si>
    <t>(1-0, 14-3)</t>
  </si>
  <si>
    <t>(2-0, 10-0)</t>
  </si>
  <si>
    <t>(1-5, 3-6)</t>
  </si>
  <si>
    <t>(3-5, 0-7)</t>
  </si>
  <si>
    <t>(2-6, 2-9)</t>
  </si>
  <si>
    <t>(3-1, 3-6, 0-0, 2-4)</t>
  </si>
  <si>
    <t>(4-3, 8-1)</t>
  </si>
  <si>
    <t>(4-4, 3-9)</t>
  </si>
  <si>
    <t>(6-3, 12-2)</t>
  </si>
  <si>
    <t>(2-2, 0-2)</t>
  </si>
  <si>
    <t>(5-8, 3-1, 0-1)</t>
  </si>
  <si>
    <t>(4-3, 4-7, 4-3)</t>
  </si>
  <si>
    <t>(5-3, 3-7, 0-2)</t>
  </si>
  <si>
    <t>(4-3, 2-3, 0-0, 3-4)</t>
  </si>
  <si>
    <t>(6-1, 5-1)</t>
  </si>
  <si>
    <t>(0-7, 4-3, 0-1)</t>
  </si>
  <si>
    <t>(1-3, 2-4)</t>
  </si>
  <si>
    <t>(10-0, 14-0)</t>
  </si>
  <si>
    <t>(0-4, 1-5)</t>
  </si>
  <si>
    <t>(4-0, 8-1)</t>
  </si>
  <si>
    <t>(5-6, 7-0, 1-1, 2-1)</t>
  </si>
  <si>
    <t>(3-5, 8-2, 2-1)</t>
  </si>
  <si>
    <t>(12-0, 1-0)</t>
  </si>
  <si>
    <t>(1-6, 3-2, 0-2)</t>
  </si>
  <si>
    <t>(4-6, 5-6)</t>
  </si>
  <si>
    <t>(1-9, 3-4)</t>
  </si>
  <si>
    <t>(3-1, 3-3)</t>
  </si>
  <si>
    <t>(7-10, 1-12)</t>
  </si>
  <si>
    <t>(7-3, 1-2, 0-0, 3-1)</t>
  </si>
  <si>
    <t>(3-6, 2-0, 4-1)</t>
  </si>
  <si>
    <t>(12-1, 2-1)</t>
  </si>
  <si>
    <t>(6-5, 9-1)</t>
  </si>
  <si>
    <t>(0-14, 3-4)</t>
  </si>
  <si>
    <t>(4-2, 1-5, 1-0)</t>
  </si>
  <si>
    <t>(0-8, 2-12)</t>
  </si>
  <si>
    <t>(2-3, 7-7)</t>
  </si>
  <si>
    <t>(3-1, 6-2)</t>
  </si>
  <si>
    <t>(1-0, 3-5, 1-6)</t>
  </si>
  <si>
    <t>(0-1, 3-2, 0-0, 2-3)</t>
  </si>
  <si>
    <t>(3-1, 1-2, 0-1)</t>
  </si>
  <si>
    <t>(7-7, 4-2)</t>
  </si>
  <si>
    <t>(7-7, 2-6)</t>
  </si>
  <si>
    <t>(3-8, 3-2, 1-2)</t>
  </si>
  <si>
    <t>(5-2, 1-4, 1-0)</t>
  </si>
  <si>
    <t>(1-1, 1-4)</t>
  </si>
  <si>
    <t>(1-11, 1-9)</t>
  </si>
  <si>
    <t>(4-2, 6-7, 0-0, 0-1)</t>
  </si>
  <si>
    <t>10 - 11  sijoittuneet alempiin pudotuspeleihin</t>
  </si>
  <si>
    <t>JUOKSUT</t>
  </si>
  <si>
    <t>Helsingin Puna-Mustat</t>
  </si>
  <si>
    <t>Työväen Maila-Pojat</t>
  </si>
  <si>
    <t>3+75=78</t>
  </si>
  <si>
    <t>78+11=89</t>
  </si>
  <si>
    <t>Emmi Nieminen, JyPe</t>
  </si>
  <si>
    <t>LYÖJÄT  2016</t>
  </si>
  <si>
    <t>ETENIJÄT  2016</t>
  </si>
  <si>
    <t>TEHOPELAAJAT  2016</t>
  </si>
  <si>
    <t>KÄRKILYÖJÄT  2016</t>
  </si>
  <si>
    <t>5+58=63</t>
  </si>
  <si>
    <t>Aino-Kaisa Mantere</t>
  </si>
  <si>
    <t>Pirtta Kärnä</t>
  </si>
  <si>
    <t>Anna Hellsten</t>
  </si>
  <si>
    <t>2+32=34</t>
  </si>
  <si>
    <t>Iina Valkeejärvi</t>
  </si>
  <si>
    <t>Riikka Karppinen</t>
  </si>
  <si>
    <t>Laura Karjalainen</t>
  </si>
  <si>
    <t>Kirsi Ala-Lipasti</t>
  </si>
  <si>
    <t>Venla Rapila</t>
  </si>
  <si>
    <t>Kaisaleena Rautakorpi</t>
  </si>
  <si>
    <t>72+  7=79</t>
  </si>
  <si>
    <t>63+10=73</t>
  </si>
  <si>
    <t>15+53=68</t>
  </si>
  <si>
    <t>15+44=59</t>
  </si>
  <si>
    <t xml:space="preserve">  7+44=51</t>
  </si>
  <si>
    <t>49+  2=51</t>
  </si>
  <si>
    <t>46+  2=48</t>
  </si>
  <si>
    <t xml:space="preserve">  5+37=42</t>
  </si>
  <si>
    <t>Iina Lehtinen</t>
  </si>
  <si>
    <t>Runkosarjan päätyttyä Vihdin Pallo luopui sarjasta</t>
  </si>
  <si>
    <t>SUPERPESIS  2017</t>
  </si>
  <si>
    <t>(2-2, 4-2)</t>
  </si>
  <si>
    <t>(3-6, 0-1)</t>
  </si>
  <si>
    <t>(1-2, 5-4, 0-0, 7-9)</t>
  </si>
  <si>
    <t>(9-2, 3-3)</t>
  </si>
  <si>
    <t>Manse PP Edustus</t>
  </si>
  <si>
    <t>(3-2, 1-0)</t>
  </si>
  <si>
    <t>(5-2, 0-3, 0-1)</t>
  </si>
  <si>
    <t>(1-1, 14-0)</t>
  </si>
  <si>
    <t>4+68=72</t>
  </si>
  <si>
    <t>0+40=40</t>
  </si>
  <si>
    <t>(4-0, 0-3, 1-0)</t>
  </si>
  <si>
    <t>2015-2016</t>
  </si>
  <si>
    <t>NAISTEN RUNKOSARJA 1955-2016</t>
  </si>
  <si>
    <t>(2-3, 2-1, 1-1, 2-1)</t>
  </si>
  <si>
    <t>(2-3, 1-0, 0-2)</t>
  </si>
  <si>
    <t>(6-4, 6-1)</t>
  </si>
  <si>
    <t>(2-1, 4-7, 0-1)</t>
  </si>
  <si>
    <t>(6-1, 6-9, 1-2)</t>
  </si>
  <si>
    <t>9-4-1-2-0-1-1</t>
  </si>
  <si>
    <t>0-2-0-0-0-1-0</t>
  </si>
  <si>
    <t>(3-1, 1-10, 0-0, 3-5)</t>
  </si>
  <si>
    <t>Essi Kylli</t>
  </si>
  <si>
    <t>Lappajärven Veikot</t>
  </si>
  <si>
    <t>Oulun Lipottaret</t>
  </si>
  <si>
    <t>Emma Nieminen, JyPe</t>
  </si>
  <si>
    <t>Riitta Lehvä-Korpi</t>
  </si>
  <si>
    <t>Liisa Koski</t>
  </si>
  <si>
    <t>RUNKOSARJA  2017</t>
  </si>
  <si>
    <t>JAKSOT</t>
  </si>
  <si>
    <t>YLEISÖ</t>
  </si>
  <si>
    <t>YLEMMÄT PUDOTUSPELIT  2017</t>
  </si>
  <si>
    <t>(2-1, 1-2, 2-1)</t>
  </si>
  <si>
    <t>(4-2, 15-1)</t>
  </si>
  <si>
    <t>(2-12, 7-6, 0-1)</t>
  </si>
  <si>
    <t>(2-3, 2-6)</t>
  </si>
  <si>
    <t>(0-7, 4-8)</t>
  </si>
  <si>
    <t>(1-2, 2-0, 1-0)</t>
  </si>
  <si>
    <t>(1-3, 1-8)</t>
  </si>
  <si>
    <t>(4-2, 3-1)</t>
  </si>
  <si>
    <t>(7-0, 6-2)</t>
  </si>
  <si>
    <t>(3-2, 0-1, 5-2)</t>
  </si>
  <si>
    <t>(1-4, 4-3, 0-0, 0-2)</t>
  </si>
  <si>
    <t>0-3, 3-0, 1-3)</t>
  </si>
  <si>
    <t>(0-3, 3-2, 0-0, 2-1)</t>
  </si>
  <si>
    <t>(3-1, 6-3)</t>
  </si>
  <si>
    <t>(0-4, 7-4, 0-0, 2-1)</t>
  </si>
  <si>
    <t>2-4, 2-0, 0-1)</t>
  </si>
  <si>
    <t>(9-0, 5-0)</t>
  </si>
  <si>
    <t>(4-4, 2-2, 1-0)</t>
  </si>
  <si>
    <t>(4-2, 6-6)</t>
  </si>
  <si>
    <t>(2-5, 4-11)</t>
  </si>
  <si>
    <t>(0-2, 3-2, 1-0)</t>
  </si>
  <si>
    <t>(4-1, 7-1)</t>
  </si>
  <si>
    <t>(7-4, 6-7, 2-1)</t>
  </si>
  <si>
    <t>(7-0, 9-0)</t>
  </si>
  <si>
    <t>(1-1, 2-8)</t>
  </si>
  <si>
    <t>(1-5, 1-15)</t>
  </si>
  <si>
    <t>(0-2, 4-3, 1-0)</t>
  </si>
  <si>
    <t>(4-5, 2-0, 0-1)</t>
  </si>
  <si>
    <t>(2-0, 6-0)</t>
  </si>
  <si>
    <t>(6-2, 7-1)</t>
  </si>
  <si>
    <t>(2-2, 0-5)</t>
  </si>
  <si>
    <t>(0-9, 6-14)</t>
  </si>
  <si>
    <t>(4-6, 3-2, 0-0, 3-2)</t>
  </si>
  <si>
    <t>(8-1, 6-3)</t>
  </si>
  <si>
    <t>(3-3, 2-7)</t>
  </si>
  <si>
    <t>(3-2, 0-1, 1-0)</t>
  </si>
  <si>
    <t>(1-1, 6-4)</t>
  </si>
  <si>
    <t>(1-1, 2-2, 0-1)</t>
  </si>
  <si>
    <t>(7-4, 0-1, 1-1, 4-5)</t>
  </si>
  <si>
    <t>(3-2, 1-2, 3-3, 3-2)</t>
  </si>
  <si>
    <t>1-0, 3-0)</t>
  </si>
  <si>
    <t>(3-3, 2-5)</t>
  </si>
  <si>
    <t>(7-1, 12-2)</t>
  </si>
  <si>
    <t>(0-11, 2-5)</t>
  </si>
  <si>
    <t>(4-2, 2-2)</t>
  </si>
  <si>
    <t>(0-1, 3-2, 0-0, 3-0)</t>
  </si>
  <si>
    <t>(7-2, 1-0)</t>
  </si>
  <si>
    <t>(9-5, 1-1)</t>
  </si>
  <si>
    <t>(4-10, 1-3)</t>
  </si>
  <si>
    <t>(8-1, 1-0)</t>
  </si>
  <si>
    <t>(8-3, 4-0)</t>
  </si>
  <si>
    <t>(10-2, 8-1)</t>
  </si>
  <si>
    <t>(4-2, 8-4)</t>
  </si>
  <si>
    <t>(3-8, 1-3)</t>
  </si>
  <si>
    <t>(2-11, 4-1, 1-0)</t>
  </si>
  <si>
    <t>(0-5, 1-1)</t>
  </si>
  <si>
    <t>(0-3, 3-0, 2-1)</t>
  </si>
  <si>
    <t>(5-1, 2-1)</t>
  </si>
  <si>
    <t>(7-2, 13-5)</t>
  </si>
  <si>
    <t>(0-6, 2-6)</t>
  </si>
  <si>
    <t>(4-6, 6-1, 1-0)</t>
  </si>
  <si>
    <t>(1-6, 2-1, 1-1, 2-3)</t>
  </si>
  <si>
    <t>(7-1, 7-1)</t>
  </si>
  <si>
    <t>(1-3, 2-5)</t>
  </si>
  <si>
    <t>(3-3, 1-4)</t>
  </si>
  <si>
    <t>(1-1, 0-2)</t>
  </si>
  <si>
    <t>(1-1, 6-7)</t>
  </si>
  <si>
    <t>(6-2, 5-4)</t>
  </si>
  <si>
    <t>(2-2, 8-1)</t>
  </si>
  <si>
    <t>(5-6, 6-7)</t>
  </si>
  <si>
    <t>(0-6, 2-3)</t>
  </si>
  <si>
    <t>(4-6, 1-6)</t>
  </si>
  <si>
    <t>(3-2, 7-4)</t>
  </si>
  <si>
    <t>(4-2, 1-2, 0-0, 5-6)</t>
  </si>
  <si>
    <t>YLS</t>
  </si>
  <si>
    <t>ALS</t>
  </si>
  <si>
    <t>(1-0, 1-2, 0-0, 4-5)</t>
  </si>
  <si>
    <t>(1-2, 4-1, 1-1, 3-1)</t>
  </si>
  <si>
    <t>(5-6, 4-9)</t>
  </si>
  <si>
    <t>(13-6, 10-3)</t>
  </si>
  <si>
    <t>(5-0, 6-8, 1-0)</t>
  </si>
  <si>
    <t>(1-3, 6-2, 0-0, 2-3)</t>
  </si>
  <si>
    <t>(5-3, 1-1)</t>
  </si>
  <si>
    <t>(2-2, 3-1)</t>
  </si>
  <si>
    <t>(1-7, 1-2)</t>
  </si>
  <si>
    <t>(2-6, 0-3)</t>
  </si>
  <si>
    <t>(4-0, 6-0)</t>
  </si>
  <si>
    <t>(0-5, 3-0, 1-1, 0-3)</t>
  </si>
  <si>
    <t>(5-4, 4-3)</t>
  </si>
  <si>
    <t>(1-0, 1-2, 1-0)</t>
  </si>
  <si>
    <t>(3-4, 4-6)</t>
  </si>
  <si>
    <t>1 - 8  sijoittuneet pudotuspeleihin</t>
  </si>
  <si>
    <t>(5-1, 1-0)</t>
  </si>
  <si>
    <t>(6-4, 5-1)</t>
  </si>
  <si>
    <t>(3-3, 4-4, 0-0, 3-2)</t>
  </si>
  <si>
    <t>(5-5, 3-8)</t>
  </si>
  <si>
    <t>(8-2, 3-6, 1-2)</t>
  </si>
  <si>
    <t>(0-6, 2-1, 0-0, 5-7)</t>
  </si>
  <si>
    <t>(8-0, 2-3, 1-0)</t>
  </si>
  <si>
    <t>Kempeleen Kiri välieriin voitoin  3-1</t>
  </si>
  <si>
    <t>(3-0, 0-3, 0-0, 3-2)</t>
  </si>
  <si>
    <t>Manse PP, Tampere välieriin voitoin  3-1</t>
  </si>
  <si>
    <t>Kirittäret, Jyväskylä mestari voitoin 3-1</t>
  </si>
  <si>
    <t>Kirittäret, Jyväskylä mestari voitoin 3-2</t>
  </si>
  <si>
    <t>Kirittäret, Jyväskylä mestari voitoin 3-0</t>
  </si>
  <si>
    <t>Fera, Rauma (Lukko)</t>
  </si>
  <si>
    <t>PUOLIVÄLIERÄT  1991 - 2017</t>
  </si>
  <si>
    <t>(8-3, 0-4, 1-0)</t>
  </si>
  <si>
    <t>Manse PP, Tampere loppuotteluun voitoin  3-1</t>
  </si>
  <si>
    <t>(2-5, 5-4, 0-0, 2-1)</t>
  </si>
  <si>
    <t>Pesäkarhut, Pori loppuotteluun voitoin  3-2</t>
  </si>
  <si>
    <t>(7-7, 0-0, 0-0, 3-4)</t>
  </si>
  <si>
    <t>VÄLIERÄT  1989 - 2017</t>
  </si>
  <si>
    <t>NAISTEN SUPERPESIKSEN MARATONTAULUKKO 1955-2017</t>
  </si>
  <si>
    <t>(2-2, 6-4)</t>
  </si>
  <si>
    <t>(9-0, 5-7, 2-0)</t>
  </si>
  <si>
    <t>(2-1, 2-4, 1-0)</t>
  </si>
  <si>
    <t>(3-2, 4-2)</t>
  </si>
  <si>
    <t>MESTARUUSSARJAN JUOKSUT  1931 - 2017</t>
  </si>
  <si>
    <t>Manse PP, Tampere mestari voitoin  3-1</t>
  </si>
  <si>
    <t>SUPERPESIS  2018</t>
  </si>
  <si>
    <t>RUNKOSARJA  2018</t>
  </si>
  <si>
    <t>LYÖJÄT  2017</t>
  </si>
  <si>
    <t>ETENIJÄT  2017</t>
  </si>
  <si>
    <t>TEHOPELAAJAT  2017</t>
  </si>
  <si>
    <t>KÄRKILYÖJÄT  2017</t>
  </si>
  <si>
    <t>Juulia Salonen</t>
  </si>
  <si>
    <t>Emma Sallinen</t>
  </si>
  <si>
    <t xml:space="preserve"> Virkiä</t>
  </si>
  <si>
    <t xml:space="preserve"> Pesäkarhut</t>
  </si>
  <si>
    <t xml:space="preserve"> SMJ</t>
  </si>
  <si>
    <t xml:space="preserve"> Pesä Ysit</t>
  </si>
  <si>
    <t xml:space="preserve"> KPK</t>
  </si>
  <si>
    <t xml:space="preserve"> Kirittäret</t>
  </si>
  <si>
    <t xml:space="preserve"> Lipottaret</t>
  </si>
  <si>
    <t>6+77=83</t>
  </si>
  <si>
    <t>2+45=47</t>
  </si>
  <si>
    <t>1+38=39</t>
  </si>
  <si>
    <t>Henna Juka</t>
  </si>
  <si>
    <t>Ella Korpela</t>
  </si>
  <si>
    <t xml:space="preserve"> Manse PP</t>
  </si>
  <si>
    <t>Susanne Ojaniemi</t>
  </si>
  <si>
    <t>Laura Kerola</t>
  </si>
  <si>
    <t>Eeva Mäki-Maukola</t>
  </si>
  <si>
    <t>Emilia Linna</t>
  </si>
  <si>
    <t xml:space="preserve"> KeKi</t>
  </si>
  <si>
    <t xml:space="preserve"> Lukko</t>
  </si>
  <si>
    <t>83+13=96</t>
  </si>
  <si>
    <t>78+  9=87</t>
  </si>
  <si>
    <t>39+30=69</t>
  </si>
  <si>
    <t>46+13=59</t>
  </si>
  <si>
    <t>50+  8=58</t>
  </si>
  <si>
    <t>30+27=57</t>
  </si>
  <si>
    <t>47+  7=54</t>
  </si>
  <si>
    <t xml:space="preserve">  8+48=56</t>
  </si>
  <si>
    <t xml:space="preserve">  9+43=49</t>
  </si>
  <si>
    <t>YLEMMÄT PUDOTUSPELIT  2018</t>
  </si>
  <si>
    <t>Fuengirola</t>
  </si>
  <si>
    <t>Koskenkorva</t>
  </si>
  <si>
    <t>NAISET  1994 - 2017</t>
  </si>
  <si>
    <t>PRONSSIOTTELUT  1989 - 2017</t>
  </si>
  <si>
    <t>LOPPUOTTELUT  1987 - 2017</t>
  </si>
  <si>
    <t>Manse PP, Tampere mestari voitoin 3-1</t>
  </si>
  <si>
    <t>47+  6=53</t>
  </si>
  <si>
    <t xml:space="preserve">  2+42=44</t>
  </si>
  <si>
    <t>41+  7=48</t>
  </si>
  <si>
    <t>49+17=66</t>
  </si>
  <si>
    <t xml:space="preserve">  2+40=42</t>
  </si>
  <si>
    <t>Suvi Halonen</t>
  </si>
  <si>
    <t>10+47=57</t>
  </si>
  <si>
    <t xml:space="preserve">  7+40=47</t>
  </si>
  <si>
    <t>42+  5=47</t>
  </si>
  <si>
    <t>26+38=  64</t>
  </si>
  <si>
    <t>Kirsi Ukkonen</t>
  </si>
  <si>
    <t>59+  8=  67</t>
  </si>
  <si>
    <t>16+51=67</t>
  </si>
  <si>
    <t>Susanne Ojaniemi, Pesäkarhut</t>
  </si>
  <si>
    <t>Senni Sallinen, Manse PP</t>
  </si>
  <si>
    <t>NAISTEN PLAY OFF  1987-2017</t>
  </si>
  <si>
    <t>SARJAVOITOT</t>
  </si>
  <si>
    <t xml:space="preserve">      Puolivälierät</t>
  </si>
  <si>
    <t xml:space="preserve">          Välierät</t>
  </si>
  <si>
    <t xml:space="preserve">           Pronssit</t>
  </si>
  <si>
    <t xml:space="preserve">          Finaalit</t>
  </si>
  <si>
    <t>Y</t>
  </si>
  <si>
    <t>NAISTEN MARATONTAULUKKO, YLEMMÄT PUDOTUSPELIT JA UUSINNAT  1960 - 2017</t>
  </si>
  <si>
    <t>KA/OTT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</si>
</sst>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"/>
    <numFmt numFmtId="165" formatCode="0.0\ %"/>
  </numFmts>
  <fonts count="34" x14ac:knownFonts="1">
    <font>
      <sz val="11"/>
      <name val="Arial"/>
    </font>
    <font>
      <sz val="11"/>
      <color theme="1"/>
      <name val="Calibri"/>
      <family val="2"/>
      <scheme val="minor"/>
    </font>
    <font>
      <sz val="11"/>
      <name val="Arial"/>
      <family val="2"/>
    </font>
    <font>
      <sz val="8"/>
      <name val="Arial"/>
      <family val="2"/>
    </font>
    <font>
      <sz val="11"/>
      <name val="Arial"/>
      <family val="2"/>
    </font>
    <font>
      <u/>
      <sz val="12.2"/>
      <color indexed="12"/>
      <name val="Arial"/>
      <family val="2"/>
    </font>
    <font>
      <b/>
      <sz val="11"/>
      <name val="Arial"/>
      <family val="2"/>
    </font>
    <font>
      <sz val="11"/>
      <name val="Times New Roman"/>
      <family val="1"/>
    </font>
    <font>
      <b/>
      <sz val="11"/>
      <name val="Times New Roman"/>
      <family val="1"/>
    </font>
    <font>
      <b/>
      <sz val="18"/>
      <name val="Times New Roman"/>
      <family val="1"/>
    </font>
    <font>
      <b/>
      <sz val="16"/>
      <name val="Times New Roman"/>
      <family val="1"/>
    </font>
    <font>
      <sz val="11"/>
      <color indexed="8"/>
      <name val="Times New Roman"/>
      <family val="1"/>
    </font>
    <font>
      <b/>
      <sz val="11"/>
      <color indexed="8"/>
      <name val="Times New Roman"/>
      <family val="1"/>
    </font>
    <font>
      <sz val="9"/>
      <name val="Times New Roman"/>
      <family val="1"/>
    </font>
    <font>
      <sz val="10"/>
      <color indexed="10"/>
      <name val="Times New Roman"/>
      <family val="1"/>
    </font>
    <font>
      <b/>
      <i/>
      <sz val="11"/>
      <name val="Times New Roman"/>
      <family val="1"/>
    </font>
    <font>
      <sz val="10"/>
      <name val="Times New Roman"/>
      <family val="1"/>
    </font>
    <font>
      <sz val="8"/>
      <color indexed="8"/>
      <name val="Times New Roman"/>
      <family val="1"/>
    </font>
    <font>
      <sz val="12"/>
      <name val="Times New Roman"/>
      <family val="1"/>
    </font>
    <font>
      <sz val="16"/>
      <name val="Times New Roman"/>
      <family val="1"/>
    </font>
    <font>
      <b/>
      <sz val="12"/>
      <name val="Times New Roman"/>
      <family val="1"/>
    </font>
    <font>
      <b/>
      <sz val="10"/>
      <name val="Times New Roman"/>
      <family val="1"/>
    </font>
    <font>
      <i/>
      <sz val="11"/>
      <name val="Times New Roman"/>
      <family val="1"/>
    </font>
    <font>
      <sz val="11"/>
      <color theme="1"/>
      <name val="Times New Roman"/>
      <family val="1"/>
    </font>
    <font>
      <b/>
      <sz val="14"/>
      <name val="Times New Roman"/>
      <family val="1"/>
    </font>
    <font>
      <sz val="8"/>
      <name val="Bookman Old Style"/>
      <family val="1"/>
    </font>
    <font>
      <sz val="10"/>
      <name val="Verdana"/>
      <family val="2"/>
    </font>
    <font>
      <b/>
      <sz val="11"/>
      <color rgb="FF333333"/>
      <name val="Times New Roman"/>
      <family val="1"/>
    </font>
    <font>
      <sz val="11"/>
      <color rgb="FF333333"/>
      <name val="Times New Roman"/>
      <family val="1"/>
    </font>
    <font>
      <sz val="10"/>
      <name val="Arial Unicode MS"/>
      <family val="2"/>
    </font>
    <font>
      <sz val="11"/>
      <name val="Calibri"/>
      <family val="2"/>
    </font>
    <font>
      <sz val="11"/>
      <name val="Calibri"/>
      <family val="2"/>
      <scheme val="minor"/>
    </font>
    <font>
      <b/>
      <sz val="11"/>
      <color rgb="FFFF0000"/>
      <name val="Times New Roman"/>
      <family val="1"/>
    </font>
    <font>
      <b/>
      <sz val="11"/>
      <color indexed="10"/>
      <name val="Times New Roman"/>
      <family val="1"/>
    </font>
  </fonts>
  <fills count="11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</fills>
  <borders count="19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hair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6">
    <xf numFmtId="0" fontId="0" fillId="0" borderId="0"/>
    <xf numFmtId="0" fontId="5" fillId="0" borderId="0" applyNumberFormat="0" applyFill="0" applyBorder="0" applyAlignment="0" applyProtection="0">
      <alignment vertical="top"/>
      <protection locked="0"/>
    </xf>
    <xf numFmtId="9" fontId="2" fillId="0" borderId="0" applyFont="0" applyFill="0" applyBorder="0" applyAlignment="0" applyProtection="0"/>
    <xf numFmtId="49" fontId="25" fillId="0" borderId="0">
      <alignment horizontal="left" vertical="center"/>
    </xf>
    <xf numFmtId="0" fontId="26" fillId="0" borderId="0"/>
    <xf numFmtId="0" fontId="1" fillId="0" borderId="0"/>
  </cellStyleXfs>
  <cellXfs count="384">
    <xf numFmtId="0" fontId="0" fillId="0" borderId="0" xfId="0"/>
    <xf numFmtId="0" fontId="0" fillId="0" borderId="0" xfId="0" applyAlignment="1">
      <alignment horizontal="center"/>
    </xf>
    <xf numFmtId="0" fontId="4" fillId="0" borderId="0" xfId="0" applyFont="1" applyAlignment="1">
      <alignment horizontal="left"/>
    </xf>
    <xf numFmtId="0" fontId="4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49" fontId="0" fillId="0" borderId="0" xfId="0" applyNumberFormat="1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9" fontId="2" fillId="0" borderId="0" xfId="0" applyNumberFormat="1" applyFont="1" applyAlignment="1">
      <alignment horizontal="center"/>
    </xf>
    <xf numFmtId="49" fontId="4" fillId="0" borderId="0" xfId="0" applyNumberFormat="1" applyFont="1" applyAlignment="1">
      <alignment horizontal="center"/>
    </xf>
    <xf numFmtId="0" fontId="2" fillId="0" borderId="0" xfId="0" applyFont="1"/>
    <xf numFmtId="0" fontId="7" fillId="0" borderId="0" xfId="0" applyFont="1"/>
    <xf numFmtId="0" fontId="0" fillId="0" borderId="0" xfId="0" applyFill="1"/>
    <xf numFmtId="0" fontId="0" fillId="0" borderId="0" xfId="0" applyFill="1" applyAlignment="1">
      <alignment horizontal="center"/>
    </xf>
    <xf numFmtId="0" fontId="8" fillId="0" borderId="0" xfId="0" applyFont="1" applyAlignment="1">
      <alignment horizontal="center"/>
    </xf>
    <xf numFmtId="0" fontId="9" fillId="0" borderId="0" xfId="0" applyFont="1" applyAlignment="1">
      <alignment horizontal="left"/>
    </xf>
    <xf numFmtId="0" fontId="8" fillId="0" borderId="0" xfId="0" applyFont="1"/>
    <xf numFmtId="0" fontId="7" fillId="0" borderId="0" xfId="0" applyFont="1" applyAlignment="1">
      <alignment horizontal="center"/>
    </xf>
    <xf numFmtId="0" fontId="10" fillId="0" borderId="0" xfId="0" applyFont="1" applyAlignment="1">
      <alignment horizontal="left"/>
    </xf>
    <xf numFmtId="0" fontId="7" fillId="0" borderId="0" xfId="0" applyFont="1" applyAlignment="1">
      <alignment horizontal="left"/>
    </xf>
    <xf numFmtId="0" fontId="8" fillId="0" borderId="0" xfId="0" applyFont="1" applyAlignment="1">
      <alignment horizontal="left"/>
    </xf>
    <xf numFmtId="0" fontId="8" fillId="2" borderId="0" xfId="0" applyFont="1" applyFill="1" applyAlignment="1">
      <alignment horizontal="center"/>
    </xf>
    <xf numFmtId="0" fontId="8" fillId="2" borderId="0" xfId="0" applyFont="1" applyFill="1" applyAlignment="1">
      <alignment horizontal="left"/>
    </xf>
    <xf numFmtId="0" fontId="8" fillId="2" borderId="0" xfId="0" applyFont="1" applyFill="1"/>
    <xf numFmtId="49" fontId="7" fillId="0" borderId="0" xfId="0" applyNumberFormat="1" applyFont="1" applyAlignment="1">
      <alignment horizontal="center"/>
    </xf>
    <xf numFmtId="0" fontId="7" fillId="0" borderId="1" xfId="0" applyFont="1" applyBorder="1" applyAlignment="1">
      <alignment horizontal="center"/>
    </xf>
    <xf numFmtId="0" fontId="7" fillId="0" borderId="1" xfId="0" applyFont="1" applyBorder="1" applyAlignment="1">
      <alignment horizontal="left"/>
    </xf>
    <xf numFmtId="49" fontId="7" fillId="0" borderId="1" xfId="0" applyNumberFormat="1" applyFont="1" applyBorder="1" applyAlignment="1">
      <alignment horizontal="center"/>
    </xf>
    <xf numFmtId="0" fontId="8" fillId="0" borderId="1" xfId="0" applyFont="1" applyBorder="1" applyAlignment="1">
      <alignment horizontal="left"/>
    </xf>
    <xf numFmtId="0" fontId="8" fillId="0" borderId="0" xfId="0" applyFont="1" applyBorder="1" applyAlignment="1">
      <alignment horizontal="center"/>
    </xf>
    <xf numFmtId="49" fontId="8" fillId="2" borderId="0" xfId="0" applyNumberFormat="1" applyFont="1" applyFill="1" applyAlignment="1">
      <alignment horizontal="center"/>
    </xf>
    <xf numFmtId="49" fontId="7" fillId="0" borderId="0" xfId="0" applyNumberFormat="1" applyFont="1" applyBorder="1" applyAlignment="1">
      <alignment horizontal="center"/>
    </xf>
    <xf numFmtId="0" fontId="7" fillId="0" borderId="0" xfId="0" applyFont="1" applyBorder="1" applyAlignment="1">
      <alignment horizontal="center"/>
    </xf>
    <xf numFmtId="0" fontId="7" fillId="2" borderId="0" xfId="0" applyFont="1" applyFill="1" applyAlignment="1">
      <alignment horizontal="center"/>
    </xf>
    <xf numFmtId="49" fontId="7" fillId="2" borderId="0" xfId="0" applyNumberFormat="1" applyFont="1" applyFill="1" applyAlignment="1">
      <alignment horizontal="center"/>
    </xf>
    <xf numFmtId="0" fontId="7" fillId="2" borderId="0" xfId="0" applyFont="1" applyFill="1" applyAlignment="1">
      <alignment horizontal="left"/>
    </xf>
    <xf numFmtId="0" fontId="8" fillId="0" borderId="1" xfId="0" applyFont="1" applyBorder="1"/>
    <xf numFmtId="0" fontId="8" fillId="0" borderId="1" xfId="0" applyFont="1" applyBorder="1" applyAlignment="1">
      <alignment horizontal="center"/>
    </xf>
    <xf numFmtId="0" fontId="7" fillId="0" borderId="0" xfId="0" applyFont="1" applyBorder="1" applyAlignment="1">
      <alignment horizontal="left"/>
    </xf>
    <xf numFmtId="0" fontId="7" fillId="0" borderId="1" xfId="0" applyFont="1" applyBorder="1"/>
    <xf numFmtId="0" fontId="7" fillId="0" borderId="2" xfId="0" applyFont="1" applyBorder="1" applyAlignment="1">
      <alignment horizontal="center"/>
    </xf>
    <xf numFmtId="0" fontId="8" fillId="0" borderId="0" xfId="0" applyFont="1" applyBorder="1" applyAlignment="1">
      <alignment horizontal="left"/>
    </xf>
    <xf numFmtId="0" fontId="8" fillId="0" borderId="0" xfId="0" applyFont="1" applyBorder="1"/>
    <xf numFmtId="0" fontId="7" fillId="2" borderId="0" xfId="0" applyFont="1" applyFill="1"/>
    <xf numFmtId="0" fontId="7" fillId="0" borderId="0" xfId="0" quotePrefix="1" applyFont="1" applyBorder="1" applyAlignment="1">
      <alignment horizontal="center"/>
    </xf>
    <xf numFmtId="0" fontId="7" fillId="0" borderId="0" xfId="0" applyFont="1" applyFill="1" applyBorder="1"/>
    <xf numFmtId="0" fontId="7" fillId="0" borderId="1" xfId="0" quotePrefix="1" applyFont="1" applyBorder="1" applyAlignment="1">
      <alignment horizontal="center"/>
    </xf>
    <xf numFmtId="0" fontId="7" fillId="0" borderId="1" xfId="0" applyFont="1" applyFill="1" applyBorder="1"/>
    <xf numFmtId="0" fontId="7" fillId="0" borderId="0" xfId="0" applyFont="1" applyFill="1" applyBorder="1" applyAlignment="1">
      <alignment horizontal="left"/>
    </xf>
    <xf numFmtId="0" fontId="7" fillId="0" borderId="0" xfId="0" quotePrefix="1" applyFont="1" applyFill="1" applyBorder="1" applyAlignment="1">
      <alignment horizontal="center"/>
    </xf>
    <xf numFmtId="0" fontId="8" fillId="0" borderId="1" xfId="0" applyFont="1" applyFill="1" applyBorder="1" applyAlignment="1">
      <alignment horizontal="left"/>
    </xf>
    <xf numFmtId="0" fontId="7" fillId="0" borderId="1" xfId="0" applyFont="1" applyBorder="1" applyAlignment="1">
      <alignment horizontal="right"/>
    </xf>
    <xf numFmtId="0" fontId="7" fillId="0" borderId="0" xfId="0" applyFont="1" applyBorder="1"/>
    <xf numFmtId="0" fontId="7" fillId="0" borderId="1" xfId="0" applyFont="1" applyFill="1" applyBorder="1" applyAlignment="1">
      <alignment horizontal="left"/>
    </xf>
    <xf numFmtId="0" fontId="7" fillId="0" borderId="0" xfId="0" applyFont="1" applyFill="1" applyBorder="1" applyAlignment="1">
      <alignment horizontal="center"/>
    </xf>
    <xf numFmtId="0" fontId="8" fillId="0" borderId="1" xfId="0" applyFont="1" applyFill="1" applyBorder="1"/>
    <xf numFmtId="0" fontId="11" fillId="0" borderId="0" xfId="0" applyFont="1" applyFill="1" applyBorder="1"/>
    <xf numFmtId="0" fontId="12" fillId="0" borderId="1" xfId="0" applyFont="1" applyFill="1" applyBorder="1"/>
    <xf numFmtId="0" fontId="7" fillId="0" borderId="0" xfId="0" quotePrefix="1" applyFont="1" applyAlignment="1">
      <alignment horizontal="center"/>
    </xf>
    <xf numFmtId="0" fontId="12" fillId="0" borderId="1" xfId="0" applyFont="1" applyFill="1" applyBorder="1" applyAlignment="1">
      <alignment horizontal="left"/>
    </xf>
    <xf numFmtId="0" fontId="7" fillId="0" borderId="1" xfId="0" quotePrefix="1" applyFont="1" applyFill="1" applyBorder="1" applyAlignment="1">
      <alignment horizontal="center"/>
    </xf>
    <xf numFmtId="0" fontId="7" fillId="0" borderId="1" xfId="0" applyFont="1" applyFill="1" applyBorder="1" applyAlignment="1">
      <alignment horizontal="center"/>
    </xf>
    <xf numFmtId="0" fontId="7" fillId="0" borderId="0" xfId="0" applyFont="1" applyBorder="1" applyAlignment="1">
      <alignment horizontal="right"/>
    </xf>
    <xf numFmtId="0" fontId="8" fillId="0" borderId="0" xfId="0" applyFont="1" applyFill="1" applyBorder="1"/>
    <xf numFmtId="0" fontId="11" fillId="0" borderId="0" xfId="0" applyFont="1" applyFill="1" applyBorder="1" applyAlignment="1">
      <alignment horizontal="left"/>
    </xf>
    <xf numFmtId="0" fontId="14" fillId="0" borderId="0" xfId="0" applyFont="1" applyBorder="1"/>
    <xf numFmtId="0" fontId="14" fillId="0" borderId="1" xfId="0" applyFont="1" applyBorder="1"/>
    <xf numFmtId="0" fontId="8" fillId="0" borderId="0" xfId="0" applyFont="1" applyFill="1" applyBorder="1" applyAlignment="1">
      <alignment horizontal="left"/>
    </xf>
    <xf numFmtId="0" fontId="8" fillId="2" borderId="0" xfId="0" applyNumberFormat="1" applyFont="1" applyFill="1" applyAlignment="1">
      <alignment horizontal="center"/>
    </xf>
    <xf numFmtId="0" fontId="8" fillId="0" borderId="0" xfId="0" applyFont="1" applyFill="1" applyAlignment="1">
      <alignment horizontal="center"/>
    </xf>
    <xf numFmtId="0" fontId="8" fillId="0" borderId="0" xfId="0" applyFont="1" applyFill="1" applyAlignment="1">
      <alignment horizontal="left"/>
    </xf>
    <xf numFmtId="0" fontId="8" fillId="0" borderId="0" xfId="0" applyNumberFormat="1" applyFont="1" applyFill="1" applyAlignment="1">
      <alignment horizontal="center"/>
    </xf>
    <xf numFmtId="0" fontId="7" fillId="0" borderId="0" xfId="0" applyFont="1" applyFill="1" applyAlignment="1">
      <alignment horizontal="center"/>
    </xf>
    <xf numFmtId="49" fontId="8" fillId="0" borderId="1" xfId="0" applyNumberFormat="1" applyFont="1" applyBorder="1" applyAlignment="1">
      <alignment horizontal="center"/>
    </xf>
    <xf numFmtId="49" fontId="8" fillId="0" borderId="0" xfId="0" applyNumberFormat="1" applyFont="1" applyAlignment="1">
      <alignment horizontal="center"/>
    </xf>
    <xf numFmtId="0" fontId="8" fillId="0" borderId="0" xfId="0" applyNumberFormat="1" applyFont="1" applyAlignment="1">
      <alignment horizontal="center"/>
    </xf>
    <xf numFmtId="0" fontId="8" fillId="0" borderId="1" xfId="0" applyNumberFormat="1" applyFont="1" applyBorder="1" applyAlignment="1">
      <alignment horizontal="center"/>
    </xf>
    <xf numFmtId="0" fontId="15" fillId="0" borderId="0" xfId="0" applyFont="1" applyAlignment="1">
      <alignment horizontal="center"/>
    </xf>
    <xf numFmtId="0" fontId="15" fillId="0" borderId="0" xfId="0" applyFont="1" applyAlignment="1">
      <alignment horizontal="left"/>
    </xf>
    <xf numFmtId="49" fontId="15" fillId="0" borderId="0" xfId="0" applyNumberFormat="1" applyFont="1" applyAlignment="1">
      <alignment horizontal="center"/>
    </xf>
    <xf numFmtId="0" fontId="15" fillId="0" borderId="0" xfId="0" applyNumberFormat="1" applyFont="1" applyAlignment="1">
      <alignment horizontal="center"/>
    </xf>
    <xf numFmtId="164" fontId="7" fillId="0" borderId="0" xfId="0" applyNumberFormat="1" applyFont="1" applyAlignment="1">
      <alignment horizontal="center"/>
    </xf>
    <xf numFmtId="1" fontId="7" fillId="0" borderId="0" xfId="0" applyNumberFormat="1" applyFont="1" applyAlignment="1">
      <alignment horizontal="center"/>
    </xf>
    <xf numFmtId="49" fontId="8" fillId="0" borderId="0" xfId="0" applyNumberFormat="1" applyFont="1" applyBorder="1" applyAlignment="1">
      <alignment horizontal="center"/>
    </xf>
    <xf numFmtId="0" fontId="8" fillId="0" borderId="0" xfId="0" applyNumberFormat="1" applyFont="1" applyBorder="1" applyAlignment="1">
      <alignment horizontal="center"/>
    </xf>
    <xf numFmtId="0" fontId="15" fillId="0" borderId="3" xfId="0" applyFont="1" applyBorder="1" applyAlignment="1">
      <alignment horizontal="center"/>
    </xf>
    <xf numFmtId="0" fontId="23" fillId="0" borderId="0" xfId="0" applyFont="1"/>
    <xf numFmtId="0" fontId="7" fillId="0" borderId="0" xfId="0" applyFont="1" applyFill="1" applyAlignment="1">
      <alignment horizontal="left"/>
    </xf>
    <xf numFmtId="49" fontId="7" fillId="0" borderId="0" xfId="0" applyNumberFormat="1" applyFont="1" applyFill="1" applyAlignment="1">
      <alignment horizontal="center"/>
    </xf>
    <xf numFmtId="49" fontId="7" fillId="0" borderId="0" xfId="0" quotePrefix="1" applyNumberFormat="1" applyFont="1" applyFill="1" applyAlignment="1">
      <alignment horizontal="center"/>
    </xf>
    <xf numFmtId="49" fontId="8" fillId="0" borderId="0" xfId="0" applyNumberFormat="1" applyFont="1" applyFill="1" applyAlignment="1">
      <alignment horizontal="center"/>
    </xf>
    <xf numFmtId="0" fontId="8" fillId="0" borderId="1" xfId="0" applyFont="1" applyFill="1" applyBorder="1" applyAlignment="1">
      <alignment horizontal="center"/>
    </xf>
    <xf numFmtId="49" fontId="8" fillId="0" borderId="1" xfId="0" applyNumberFormat="1" applyFont="1" applyFill="1" applyBorder="1" applyAlignment="1">
      <alignment horizontal="center"/>
    </xf>
    <xf numFmtId="0" fontId="15" fillId="0" borderId="0" xfId="0" applyFont="1" applyFill="1" applyAlignment="1">
      <alignment horizontal="center"/>
    </xf>
    <xf numFmtId="49" fontId="15" fillId="0" borderId="0" xfId="0" applyNumberFormat="1" applyFont="1" applyFill="1" applyAlignment="1">
      <alignment horizontal="center"/>
    </xf>
    <xf numFmtId="0" fontId="17" fillId="0" borderId="0" xfId="0" applyFont="1" applyFill="1" applyAlignment="1">
      <alignment horizontal="left"/>
    </xf>
    <xf numFmtId="49" fontId="17" fillId="0" borderId="0" xfId="0" applyNumberFormat="1" applyFont="1" applyFill="1" applyAlignment="1">
      <alignment horizontal="center"/>
    </xf>
    <xf numFmtId="0" fontId="17" fillId="0" borderId="0" xfId="0" applyFont="1" applyFill="1" applyAlignment="1">
      <alignment horizontal="right"/>
    </xf>
    <xf numFmtId="49" fontId="17" fillId="0" borderId="0" xfId="0" applyNumberFormat="1" applyFont="1" applyFill="1" applyAlignment="1">
      <alignment horizontal="right"/>
    </xf>
    <xf numFmtId="0" fontId="17" fillId="0" borderId="0" xfId="0" applyFont="1" applyFill="1" applyAlignment="1">
      <alignment horizontal="center"/>
    </xf>
    <xf numFmtId="0" fontId="17" fillId="0" borderId="4" xfId="0" applyFont="1" applyFill="1" applyBorder="1" applyAlignment="1">
      <alignment horizontal="center"/>
    </xf>
    <xf numFmtId="0" fontId="13" fillId="0" borderId="0" xfId="0" applyFont="1" applyAlignment="1">
      <alignment horizontal="right"/>
    </xf>
    <xf numFmtId="0" fontId="16" fillId="0" borderId="0" xfId="0" applyFont="1" applyAlignment="1">
      <alignment horizontal="left"/>
    </xf>
    <xf numFmtId="0" fontId="8" fillId="0" borderId="0" xfId="0" applyFont="1" applyFill="1"/>
    <xf numFmtId="0" fontId="16" fillId="0" borderId="0" xfId="0" applyFont="1" applyFill="1" applyAlignment="1">
      <alignment horizontal="right"/>
    </xf>
    <xf numFmtId="0" fontId="7" fillId="0" borderId="0" xfId="0" applyFont="1" applyFill="1"/>
    <xf numFmtId="164" fontId="7" fillId="0" borderId="0" xfId="0" applyNumberFormat="1" applyFont="1" applyFill="1" applyAlignment="1">
      <alignment horizontal="center"/>
    </xf>
    <xf numFmtId="0" fontId="18" fillId="0" borderId="0" xfId="0" applyFont="1" applyAlignment="1">
      <alignment horizontal="left"/>
    </xf>
    <xf numFmtId="0" fontId="15" fillId="0" borderId="0" xfId="0" applyFont="1" applyBorder="1" applyAlignment="1">
      <alignment horizontal="center"/>
    </xf>
    <xf numFmtId="0" fontId="15" fillId="0" borderId="0" xfId="0" applyFont="1" applyBorder="1" applyAlignment="1">
      <alignment horizontal="left"/>
    </xf>
    <xf numFmtId="49" fontId="15" fillId="0" borderId="0" xfId="0" applyNumberFormat="1" applyFont="1" applyBorder="1" applyAlignment="1">
      <alignment horizontal="center"/>
    </xf>
    <xf numFmtId="0" fontId="8" fillId="6" borderId="0" xfId="0" applyFont="1" applyFill="1" applyAlignment="1">
      <alignment horizontal="center"/>
    </xf>
    <xf numFmtId="0" fontId="8" fillId="6" borderId="0" xfId="0" applyFont="1" applyFill="1" applyAlignment="1">
      <alignment horizontal="left"/>
    </xf>
    <xf numFmtId="49" fontId="8" fillId="6" borderId="0" xfId="0" applyNumberFormat="1" applyFont="1" applyFill="1" applyAlignment="1">
      <alignment horizontal="center"/>
    </xf>
    <xf numFmtId="0" fontId="8" fillId="6" borderId="0" xfId="0" applyNumberFormat="1" applyFont="1" applyFill="1" applyAlignment="1">
      <alignment horizontal="center"/>
    </xf>
    <xf numFmtId="0" fontId="7" fillId="6" borderId="0" xfId="0" applyFont="1" applyFill="1" applyAlignment="1">
      <alignment horizontal="center"/>
    </xf>
    <xf numFmtId="0" fontId="8" fillId="6" borderId="0" xfId="0" applyFont="1" applyFill="1"/>
    <xf numFmtId="0" fontId="7" fillId="6" borderId="0" xfId="0" applyFont="1" applyFill="1"/>
    <xf numFmtId="0" fontId="7" fillId="6" borderId="0" xfId="0" applyFont="1" applyFill="1" applyAlignment="1">
      <alignment horizontal="left"/>
    </xf>
    <xf numFmtId="49" fontId="7" fillId="6" borderId="0" xfId="0" applyNumberFormat="1" applyFont="1" applyFill="1" applyAlignment="1">
      <alignment horizontal="center"/>
    </xf>
    <xf numFmtId="0" fontId="7" fillId="0" borderId="0" xfId="0" applyNumberFormat="1" applyFont="1" applyAlignment="1">
      <alignment horizontal="center"/>
    </xf>
    <xf numFmtId="0" fontId="7" fillId="6" borderId="0" xfId="0" applyFont="1" applyFill="1" applyBorder="1" applyAlignment="1">
      <alignment horizontal="left"/>
    </xf>
    <xf numFmtId="0" fontId="8" fillId="7" borderId="0" xfId="0" applyFont="1" applyFill="1" applyAlignment="1">
      <alignment horizontal="center"/>
    </xf>
    <xf numFmtId="0" fontId="8" fillId="7" borderId="0" xfId="0" applyFont="1" applyFill="1" applyAlignment="1">
      <alignment horizontal="left"/>
    </xf>
    <xf numFmtId="49" fontId="8" fillId="7" borderId="0" xfId="0" applyNumberFormat="1" applyFont="1" applyFill="1" applyAlignment="1">
      <alignment horizontal="center"/>
    </xf>
    <xf numFmtId="0" fontId="8" fillId="7" borderId="0" xfId="0" applyNumberFormat="1" applyFont="1" applyFill="1" applyAlignment="1">
      <alignment horizontal="center"/>
    </xf>
    <xf numFmtId="0" fontId="7" fillId="7" borderId="0" xfId="0" applyFont="1" applyFill="1" applyAlignment="1">
      <alignment horizontal="center"/>
    </xf>
    <xf numFmtId="0" fontId="8" fillId="7" borderId="0" xfId="0" applyFont="1" applyFill="1"/>
    <xf numFmtId="0" fontId="7" fillId="7" borderId="0" xfId="0" applyFont="1" applyFill="1"/>
    <xf numFmtId="0" fontId="7" fillId="7" borderId="0" xfId="0" applyFont="1" applyFill="1" applyAlignment="1">
      <alignment horizontal="left"/>
    </xf>
    <xf numFmtId="0" fontId="15" fillId="0" borderId="0" xfId="0" applyFont="1" applyFill="1" applyBorder="1" applyAlignment="1">
      <alignment horizontal="left"/>
    </xf>
    <xf numFmtId="0" fontId="8" fillId="0" borderId="3" xfId="0" applyFont="1" applyBorder="1" applyAlignment="1">
      <alignment horizontal="center"/>
    </xf>
    <xf numFmtId="0" fontId="8" fillId="0" borderId="3" xfId="0" applyFont="1" applyBorder="1" applyAlignment="1">
      <alignment horizontal="left"/>
    </xf>
    <xf numFmtId="49" fontId="8" fillId="0" borderId="3" xfId="0" applyNumberFormat="1" applyFont="1" applyBorder="1" applyAlignment="1">
      <alignment horizontal="center"/>
    </xf>
    <xf numFmtId="0" fontId="7" fillId="2" borderId="0" xfId="0" applyFont="1" applyFill="1" applyBorder="1" applyAlignment="1">
      <alignment horizontal="left"/>
    </xf>
    <xf numFmtId="164" fontId="7" fillId="2" borderId="0" xfId="0" applyNumberFormat="1" applyFont="1" applyFill="1" applyAlignment="1">
      <alignment horizontal="center"/>
    </xf>
    <xf numFmtId="1" fontId="7" fillId="2" borderId="0" xfId="0" applyNumberFormat="1" applyFont="1" applyFill="1" applyAlignment="1">
      <alignment horizontal="center"/>
    </xf>
    <xf numFmtId="0" fontId="8" fillId="2" borderId="0" xfId="0" applyFont="1" applyFill="1" applyBorder="1" applyAlignment="1">
      <alignment horizontal="center"/>
    </xf>
    <xf numFmtId="0" fontId="7" fillId="2" borderId="0" xfId="0" applyFont="1" applyFill="1" applyBorder="1" applyAlignment="1">
      <alignment horizontal="center"/>
    </xf>
    <xf numFmtId="0" fontId="10" fillId="0" borderId="0" xfId="0" applyFont="1"/>
    <xf numFmtId="0" fontId="10" fillId="0" borderId="0" xfId="0" applyFont="1" applyAlignment="1">
      <alignment horizontal="center"/>
    </xf>
    <xf numFmtId="0" fontId="19" fillId="0" borderId="0" xfId="0" applyFont="1" applyAlignment="1">
      <alignment horizontal="center"/>
    </xf>
    <xf numFmtId="0" fontId="7" fillId="0" borderId="0" xfId="0" applyFont="1" applyAlignment="1"/>
    <xf numFmtId="0" fontId="7" fillId="0" borderId="0" xfId="0" applyFont="1" applyBorder="1" applyAlignment="1"/>
    <xf numFmtId="0" fontId="8" fillId="2" borderId="0" xfId="0" applyFont="1" applyFill="1" applyAlignment="1"/>
    <xf numFmtId="0" fontId="8" fillId="2" borderId="0" xfId="0" applyNumberFormat="1" applyFont="1" applyFill="1" applyAlignment="1">
      <alignment horizontal="left"/>
    </xf>
    <xf numFmtId="49" fontId="8" fillId="0" borderId="0" xfId="0" applyNumberFormat="1" applyFont="1" applyAlignment="1"/>
    <xf numFmtId="49" fontId="8" fillId="0" borderId="0" xfId="0" applyNumberFormat="1" applyFont="1"/>
    <xf numFmtId="49" fontId="8" fillId="0" borderId="1" xfId="0" applyNumberFormat="1" applyFont="1" applyBorder="1"/>
    <xf numFmtId="0" fontId="7" fillId="0" borderId="0" xfId="0" applyFont="1" applyFill="1" applyBorder="1" applyAlignment="1"/>
    <xf numFmtId="0" fontId="8" fillId="0" borderId="2" xfId="0" applyFont="1" applyBorder="1" applyAlignment="1">
      <alignment horizontal="center"/>
    </xf>
    <xf numFmtId="0" fontId="15" fillId="0" borderId="0" xfId="0" applyFont="1" applyFill="1" applyBorder="1"/>
    <xf numFmtId="49" fontId="15" fillId="0" borderId="0" xfId="0" applyNumberFormat="1" applyFont="1" applyAlignment="1"/>
    <xf numFmtId="0" fontId="8" fillId="0" borderId="0" xfId="0" applyFont="1" applyAlignment="1"/>
    <xf numFmtId="0" fontId="8" fillId="8" borderId="0" xfId="0" applyFont="1" applyFill="1"/>
    <xf numFmtId="0" fontId="8" fillId="8" borderId="0" xfId="0" applyFont="1" applyFill="1" applyAlignment="1">
      <alignment horizontal="left"/>
    </xf>
    <xf numFmtId="0" fontId="8" fillId="8" borderId="0" xfId="0" applyFont="1" applyFill="1" applyAlignment="1">
      <alignment horizontal="center"/>
    </xf>
    <xf numFmtId="0" fontId="8" fillId="8" borderId="0" xfId="0" applyFont="1" applyFill="1" applyAlignment="1"/>
    <xf numFmtId="0" fontId="7" fillId="8" borderId="0" xfId="0" applyFont="1" applyFill="1" applyAlignment="1">
      <alignment horizontal="center"/>
    </xf>
    <xf numFmtId="0" fontId="8" fillId="8" borderId="0" xfId="0" applyNumberFormat="1" applyFont="1" applyFill="1" applyAlignment="1">
      <alignment horizontal="center"/>
    </xf>
    <xf numFmtId="0" fontId="7" fillId="8" borderId="0" xfId="0" applyFont="1" applyFill="1" applyAlignment="1">
      <alignment horizontal="left"/>
    </xf>
    <xf numFmtId="0" fontId="7" fillId="8" borderId="0" xfId="0" applyFont="1" applyFill="1" applyAlignment="1"/>
    <xf numFmtId="0" fontId="7" fillId="8" borderId="0" xfId="0" applyNumberFormat="1" applyFont="1" applyFill="1" applyAlignment="1">
      <alignment horizontal="center"/>
    </xf>
    <xf numFmtId="0" fontId="7" fillId="2" borderId="0" xfId="0" applyFont="1" applyFill="1" applyAlignment="1"/>
    <xf numFmtId="0" fontId="7" fillId="2" borderId="0" xfId="0" applyNumberFormat="1" applyFont="1" applyFill="1" applyAlignment="1">
      <alignment horizontal="center"/>
    </xf>
    <xf numFmtId="0" fontId="7" fillId="8" borderId="0" xfId="0" applyFont="1" applyFill="1"/>
    <xf numFmtId="0" fontId="20" fillId="0" borderId="0" xfId="0" applyFont="1"/>
    <xf numFmtId="0" fontId="8" fillId="0" borderId="0" xfId="0" applyFont="1" applyFill="1" applyAlignment="1"/>
    <xf numFmtId="0" fontId="21" fillId="0" borderId="0" xfId="0" applyFont="1"/>
    <xf numFmtId="49" fontId="8" fillId="0" borderId="0" xfId="0" applyNumberFormat="1" applyFont="1" applyBorder="1" applyAlignment="1"/>
    <xf numFmtId="49" fontId="8" fillId="0" borderId="0" xfId="0" applyNumberFormat="1" applyFont="1" applyBorder="1"/>
    <xf numFmtId="0" fontId="15" fillId="0" borderId="0" xfId="0" applyFont="1" applyBorder="1"/>
    <xf numFmtId="49" fontId="7" fillId="0" borderId="0" xfId="0" applyNumberFormat="1" applyFont="1" applyAlignment="1"/>
    <xf numFmtId="49" fontId="7" fillId="8" borderId="0" xfId="0" applyNumberFormat="1" applyFont="1" applyFill="1" applyAlignment="1">
      <alignment horizontal="center"/>
    </xf>
    <xf numFmtId="0" fontId="8" fillId="0" borderId="2" xfId="0" applyFont="1" applyBorder="1"/>
    <xf numFmtId="49" fontId="8" fillId="0" borderId="2" xfId="0" applyNumberFormat="1" applyFont="1" applyBorder="1"/>
    <xf numFmtId="0" fontId="8" fillId="0" borderId="0" xfId="0" applyFont="1" applyAlignment="1">
      <alignment vertical="center"/>
    </xf>
    <xf numFmtId="49" fontId="7" fillId="0" borderId="0" xfId="0" applyNumberFormat="1" applyFont="1" applyAlignment="1">
      <alignment horizontal="left"/>
    </xf>
    <xf numFmtId="0" fontId="8" fillId="8" borderId="0" xfId="0" applyFont="1" applyFill="1" applyAlignment="1">
      <alignment horizontal="center" vertical="center"/>
    </xf>
    <xf numFmtId="0" fontId="8" fillId="8" borderId="0" xfId="0" applyFont="1" applyFill="1" applyAlignment="1">
      <alignment vertical="center"/>
    </xf>
    <xf numFmtId="49" fontId="8" fillId="8" borderId="0" xfId="0" applyNumberFormat="1" applyFont="1" applyFill="1" applyAlignment="1">
      <alignment vertical="center"/>
    </xf>
    <xf numFmtId="0" fontId="7" fillId="8" borderId="0" xfId="0" applyFont="1" applyFill="1" applyAlignment="1">
      <alignment horizontal="center" vertical="center"/>
    </xf>
    <xf numFmtId="0" fontId="7" fillId="8" borderId="0" xfId="0" applyFont="1" applyFill="1" applyAlignment="1">
      <alignment vertical="center"/>
    </xf>
    <xf numFmtId="0" fontId="15" fillId="8" borderId="0" xfId="0" applyFont="1" applyFill="1" applyBorder="1" applyAlignment="1">
      <alignment horizontal="center" vertical="center"/>
    </xf>
    <xf numFmtId="0" fontId="7" fillId="8" borderId="0" xfId="0" applyNumberFormat="1" applyFont="1" applyFill="1" applyAlignment="1">
      <alignment horizontal="center" vertical="center"/>
    </xf>
    <xf numFmtId="49" fontId="7" fillId="8" borderId="0" xfId="0" applyNumberFormat="1" applyFont="1" applyFill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8" fillId="0" borderId="0" xfId="0" applyFont="1" applyAlignment="1">
      <alignment horizontal="left" vertical="center"/>
    </xf>
    <xf numFmtId="0" fontId="7" fillId="0" borderId="0" xfId="0" applyFont="1" applyFill="1" applyAlignment="1">
      <alignment horizontal="center" vertical="center"/>
    </xf>
    <xf numFmtId="0" fontId="15" fillId="0" borderId="0" xfId="0" applyFont="1" applyFill="1" applyBorder="1" applyAlignment="1">
      <alignment horizontal="center" vertical="center" wrapText="1"/>
    </xf>
    <xf numFmtId="0" fontId="15" fillId="0" borderId="0" xfId="0" applyFont="1" applyFill="1" applyBorder="1" applyAlignment="1">
      <alignment horizontal="left" vertical="center" wrapText="1"/>
    </xf>
    <xf numFmtId="0" fontId="8" fillId="0" borderId="0" xfId="0" applyFont="1" applyFill="1" applyBorder="1" applyAlignment="1">
      <alignment horizontal="center" vertical="center"/>
    </xf>
    <xf numFmtId="49" fontId="15" fillId="0" borderId="0" xfId="1" applyNumberFormat="1" applyFont="1" applyFill="1" applyBorder="1" applyAlignment="1" applyProtection="1">
      <alignment vertical="center" wrapText="1"/>
    </xf>
    <xf numFmtId="0" fontId="15" fillId="0" borderId="0" xfId="0" applyFont="1" applyFill="1" applyBorder="1" applyAlignment="1">
      <alignment horizontal="center" vertical="center"/>
    </xf>
    <xf numFmtId="0" fontId="15" fillId="0" borderId="0" xfId="0" applyNumberFormat="1" applyFont="1" applyFill="1" applyBorder="1" applyAlignment="1">
      <alignment horizontal="center" vertical="center"/>
    </xf>
    <xf numFmtId="49" fontId="8" fillId="0" borderId="0" xfId="0" applyNumberFormat="1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7" fillId="0" borderId="0" xfId="0" applyFont="1" applyAlignment="1">
      <alignment vertical="center"/>
    </xf>
    <xf numFmtId="0" fontId="7" fillId="0" borderId="0" xfId="0" applyNumberFormat="1" applyFont="1" applyAlignment="1">
      <alignment horizontal="center" vertical="center"/>
    </xf>
    <xf numFmtId="0" fontId="7" fillId="0" borderId="0" xfId="0" applyNumberFormat="1" applyFont="1" applyAlignment="1">
      <alignment horizontal="left" vertical="center"/>
    </xf>
    <xf numFmtId="0" fontId="7" fillId="0" borderId="0" xfId="0" applyNumberFormat="1" applyFont="1" applyAlignment="1">
      <alignment vertical="center"/>
    </xf>
    <xf numFmtId="0" fontId="8" fillId="0" borderId="0" xfId="0" applyFont="1" applyFill="1" applyBorder="1" applyAlignment="1">
      <alignment horizontal="left" vertical="center" wrapText="1"/>
    </xf>
    <xf numFmtId="0" fontId="7" fillId="0" borderId="0" xfId="0" applyFont="1" applyFill="1" applyBorder="1" applyAlignment="1">
      <alignment horizontal="left" vertical="center" wrapText="1"/>
    </xf>
    <xf numFmtId="0" fontId="7" fillId="0" borderId="0" xfId="0" applyFont="1" applyAlignment="1">
      <alignment horizontal="left" vertical="center"/>
    </xf>
    <xf numFmtId="49" fontId="7" fillId="0" borderId="0" xfId="1" applyNumberFormat="1" applyFont="1" applyFill="1" applyBorder="1" applyAlignment="1" applyProtection="1">
      <alignment vertical="center" wrapText="1"/>
    </xf>
    <xf numFmtId="0" fontId="7" fillId="0" borderId="0" xfId="0" applyFont="1" applyFill="1" applyBorder="1" applyAlignment="1">
      <alignment horizontal="left" vertical="center"/>
    </xf>
    <xf numFmtId="0" fontId="8" fillId="8" borderId="0" xfId="0" applyFont="1" applyFill="1" applyAlignment="1">
      <alignment horizontal="left" vertical="center"/>
    </xf>
    <xf numFmtId="49" fontId="15" fillId="8" borderId="0" xfId="1" applyNumberFormat="1" applyFont="1" applyFill="1" applyBorder="1" applyAlignment="1" applyProtection="1">
      <alignment vertical="center" wrapText="1"/>
    </xf>
    <xf numFmtId="0" fontId="15" fillId="8" borderId="0" xfId="0" applyFont="1" applyFill="1" applyBorder="1" applyAlignment="1">
      <alignment horizontal="left" vertical="center" wrapText="1"/>
    </xf>
    <xf numFmtId="0" fontId="8" fillId="8" borderId="0" xfId="0" applyFont="1" applyFill="1" applyBorder="1" applyAlignment="1">
      <alignment horizontal="center" vertical="center"/>
    </xf>
    <xf numFmtId="0" fontId="15" fillId="8" borderId="0" xfId="0" applyFont="1" applyFill="1" applyBorder="1" applyAlignment="1">
      <alignment vertical="center"/>
    </xf>
    <xf numFmtId="0" fontId="15" fillId="8" borderId="0" xfId="0" applyNumberFormat="1" applyFont="1" applyFill="1" applyBorder="1" applyAlignment="1">
      <alignment horizontal="center" vertical="center"/>
    </xf>
    <xf numFmtId="0" fontId="19" fillId="0" borderId="0" xfId="0" applyFont="1" applyAlignment="1">
      <alignment horizontal="left"/>
    </xf>
    <xf numFmtId="9" fontId="7" fillId="0" borderId="0" xfId="2" applyFont="1" applyAlignment="1">
      <alignment horizontal="center"/>
    </xf>
    <xf numFmtId="0" fontId="22" fillId="0" borderId="0" xfId="0" applyFont="1" applyAlignment="1">
      <alignment horizontal="center"/>
    </xf>
    <xf numFmtId="0" fontId="8" fillId="0" borderId="0" xfId="0" applyFont="1" applyBorder="1" applyAlignment="1"/>
    <xf numFmtId="0" fontId="10" fillId="0" borderId="0" xfId="0" applyFont="1" applyFill="1" applyAlignment="1">
      <alignment horizontal="left"/>
    </xf>
    <xf numFmtId="0" fontId="10" fillId="3" borderId="0" xfId="0" applyFont="1" applyFill="1" applyAlignment="1">
      <alignment horizontal="left"/>
    </xf>
    <xf numFmtId="0" fontId="7" fillId="3" borderId="0" xfId="0" applyFont="1" applyFill="1"/>
    <xf numFmtId="0" fontId="7" fillId="3" borderId="0" xfId="0" applyFont="1" applyFill="1" applyAlignment="1">
      <alignment horizontal="center"/>
    </xf>
    <xf numFmtId="0" fontId="10" fillId="4" borderId="5" xfId="0" applyFont="1" applyFill="1" applyBorder="1" applyAlignment="1">
      <alignment horizontal="left"/>
    </xf>
    <xf numFmtId="0" fontId="7" fillId="4" borderId="3" xfId="0" applyFont="1" applyFill="1" applyBorder="1"/>
    <xf numFmtId="0" fontId="7" fillId="4" borderId="5" xfId="0" applyFont="1" applyFill="1" applyBorder="1"/>
    <xf numFmtId="0" fontId="7" fillId="4" borderId="6" xfId="0" applyFont="1" applyFill="1" applyBorder="1"/>
    <xf numFmtId="0" fontId="8" fillId="4" borderId="7" xfId="0" applyFont="1" applyFill="1" applyBorder="1" applyAlignment="1">
      <alignment horizontal="center"/>
    </xf>
    <xf numFmtId="0" fontId="8" fillId="4" borderId="1" xfId="0" applyFont="1" applyFill="1" applyBorder="1" applyAlignment="1">
      <alignment horizontal="center"/>
    </xf>
    <xf numFmtId="0" fontId="8" fillId="4" borderId="8" xfId="0" applyFont="1" applyFill="1" applyBorder="1" applyAlignment="1">
      <alignment horizontal="center"/>
    </xf>
    <xf numFmtId="0" fontId="8" fillId="0" borderId="5" xfId="0" applyFont="1" applyFill="1" applyBorder="1" applyAlignment="1">
      <alignment horizontal="center"/>
    </xf>
    <xf numFmtId="0" fontId="8" fillId="0" borderId="0" xfId="0" applyFont="1" applyFill="1" applyBorder="1" applyAlignment="1">
      <alignment horizontal="center"/>
    </xf>
    <xf numFmtId="0" fontId="8" fillId="0" borderId="9" xfId="0" applyFont="1" applyFill="1" applyBorder="1" applyAlignment="1">
      <alignment horizontal="center"/>
    </xf>
    <xf numFmtId="0" fontId="8" fillId="0" borderId="10" xfId="0" applyFont="1" applyFill="1" applyBorder="1" applyAlignment="1">
      <alignment horizontal="center"/>
    </xf>
    <xf numFmtId="164" fontId="8" fillId="0" borderId="10" xfId="0" applyNumberFormat="1" applyFont="1" applyFill="1" applyBorder="1" applyAlignment="1">
      <alignment horizontal="center"/>
    </xf>
    <xf numFmtId="0" fontId="8" fillId="0" borderId="7" xfId="0" applyFont="1" applyFill="1" applyBorder="1" applyAlignment="1">
      <alignment horizontal="center"/>
    </xf>
    <xf numFmtId="0" fontId="8" fillId="0" borderId="8" xfId="0" applyFont="1" applyFill="1" applyBorder="1" applyAlignment="1">
      <alignment horizontal="center"/>
    </xf>
    <xf numFmtId="164" fontId="8" fillId="0" borderId="8" xfId="0" applyNumberFormat="1" applyFont="1" applyFill="1" applyBorder="1" applyAlignment="1">
      <alignment horizontal="center"/>
    </xf>
    <xf numFmtId="0" fontId="8" fillId="0" borderId="11" xfId="0" applyFont="1" applyFill="1" applyBorder="1" applyAlignment="1">
      <alignment horizontal="center"/>
    </xf>
    <xf numFmtId="0" fontId="8" fillId="0" borderId="12" xfId="0" applyFont="1" applyFill="1" applyBorder="1" applyAlignment="1">
      <alignment horizontal="center"/>
    </xf>
    <xf numFmtId="164" fontId="8" fillId="0" borderId="0" xfId="0" applyNumberFormat="1" applyFont="1" applyFill="1" applyAlignment="1">
      <alignment horizontal="center"/>
    </xf>
    <xf numFmtId="0" fontId="10" fillId="4" borderId="13" xfId="0" applyFont="1" applyFill="1" applyBorder="1" applyAlignment="1">
      <alignment horizontal="left"/>
    </xf>
    <xf numFmtId="0" fontId="7" fillId="4" borderId="2" xfId="0" applyFont="1" applyFill="1" applyBorder="1"/>
    <xf numFmtId="0" fontId="7" fillId="4" borderId="11" xfId="0" applyFont="1" applyFill="1" applyBorder="1"/>
    <xf numFmtId="0" fontId="7" fillId="4" borderId="12" xfId="0" applyFont="1" applyFill="1" applyBorder="1"/>
    <xf numFmtId="0" fontId="8" fillId="4" borderId="12" xfId="0" applyFont="1" applyFill="1" applyBorder="1" applyAlignment="1">
      <alignment horizontal="center"/>
    </xf>
    <xf numFmtId="0" fontId="8" fillId="4" borderId="11" xfId="0" applyFont="1" applyFill="1" applyBorder="1" applyAlignment="1">
      <alignment horizontal="center"/>
    </xf>
    <xf numFmtId="0" fontId="8" fillId="4" borderId="11" xfId="0" applyFont="1" applyFill="1" applyBorder="1"/>
    <xf numFmtId="0" fontId="8" fillId="4" borderId="14" xfId="0" applyFont="1" applyFill="1" applyBorder="1" applyAlignment="1">
      <alignment horizontal="center"/>
    </xf>
    <xf numFmtId="0" fontId="8" fillId="0" borderId="15" xfId="0" applyFont="1" applyFill="1" applyBorder="1" applyAlignment="1">
      <alignment horizontal="center"/>
    </xf>
    <xf numFmtId="164" fontId="8" fillId="0" borderId="9" xfId="0" applyNumberFormat="1" applyFont="1" applyFill="1" applyBorder="1" applyAlignment="1">
      <alignment horizontal="center"/>
    </xf>
    <xf numFmtId="1" fontId="8" fillId="0" borderId="9" xfId="0" applyNumberFormat="1" applyFont="1" applyBorder="1" applyAlignment="1">
      <alignment horizontal="center"/>
    </xf>
    <xf numFmtId="1" fontId="8" fillId="0" borderId="10" xfId="0" applyNumberFormat="1" applyFont="1" applyBorder="1" applyAlignment="1">
      <alignment horizontal="center"/>
    </xf>
    <xf numFmtId="0" fontId="8" fillId="0" borderId="10" xfId="0" applyFont="1" applyBorder="1" applyAlignment="1">
      <alignment horizontal="center"/>
    </xf>
    <xf numFmtId="0" fontId="8" fillId="0" borderId="14" xfId="0" applyFont="1" applyFill="1" applyBorder="1" applyAlignment="1">
      <alignment horizontal="center"/>
    </xf>
    <xf numFmtId="164" fontId="8" fillId="0" borderId="7" xfId="0" applyNumberFormat="1" applyFont="1" applyFill="1" applyBorder="1" applyAlignment="1">
      <alignment horizontal="center"/>
    </xf>
    <xf numFmtId="0" fontId="8" fillId="0" borderId="8" xfId="0" applyFont="1" applyBorder="1" applyAlignment="1">
      <alignment horizontal="center"/>
    </xf>
    <xf numFmtId="1" fontId="8" fillId="0" borderId="7" xfId="0" applyNumberFormat="1" applyFont="1" applyBorder="1" applyAlignment="1">
      <alignment horizontal="center"/>
    </xf>
    <xf numFmtId="1" fontId="8" fillId="0" borderId="12" xfId="0" applyNumberFormat="1" applyFont="1" applyBorder="1" applyAlignment="1">
      <alignment horizontal="center"/>
    </xf>
    <xf numFmtId="0" fontId="8" fillId="4" borderId="12" xfId="0" applyFont="1" applyFill="1" applyBorder="1"/>
    <xf numFmtId="0" fontId="8" fillId="4" borderId="2" xfId="0" applyFont="1" applyFill="1" applyBorder="1" applyAlignment="1">
      <alignment horizontal="center"/>
    </xf>
    <xf numFmtId="164" fontId="8" fillId="0" borderId="0" xfId="0" applyNumberFormat="1" applyFont="1" applyFill="1" applyBorder="1" applyAlignment="1">
      <alignment horizontal="center"/>
    </xf>
    <xf numFmtId="1" fontId="8" fillId="0" borderId="0" xfId="0" applyNumberFormat="1" applyFont="1" applyBorder="1" applyAlignment="1">
      <alignment horizontal="center"/>
    </xf>
    <xf numFmtId="0" fontId="8" fillId="0" borderId="9" xfId="0" applyFont="1" applyBorder="1" applyAlignment="1">
      <alignment horizontal="center"/>
    </xf>
    <xf numFmtId="0" fontId="8" fillId="0" borderId="13" xfId="0" applyFont="1" applyFill="1" applyBorder="1" applyAlignment="1">
      <alignment horizontal="center"/>
    </xf>
    <xf numFmtId="164" fontId="8" fillId="0" borderId="12" xfId="0" applyNumberFormat="1" applyFont="1" applyFill="1" applyBorder="1" applyAlignment="1">
      <alignment horizontal="center"/>
    </xf>
    <xf numFmtId="0" fontId="8" fillId="4" borderId="2" xfId="0" applyFont="1" applyFill="1" applyBorder="1"/>
    <xf numFmtId="164" fontId="8" fillId="0" borderId="10" xfId="0" applyNumberFormat="1" applyFont="1" applyBorder="1" applyAlignment="1">
      <alignment horizontal="center"/>
    </xf>
    <xf numFmtId="0" fontId="8" fillId="0" borderId="16" xfId="0" applyFont="1" applyBorder="1" applyAlignment="1">
      <alignment horizontal="center"/>
    </xf>
    <xf numFmtId="0" fontId="8" fillId="0" borderId="17" xfId="0" applyFont="1" applyBorder="1" applyAlignment="1">
      <alignment horizontal="center"/>
    </xf>
    <xf numFmtId="164" fontId="8" fillId="0" borderId="18" xfId="0" applyNumberFormat="1" applyFont="1" applyBorder="1" applyAlignment="1">
      <alignment horizontal="center"/>
    </xf>
    <xf numFmtId="0" fontId="10" fillId="5" borderId="13" xfId="0" applyFont="1" applyFill="1" applyBorder="1" applyAlignment="1">
      <alignment horizontal="left"/>
    </xf>
    <xf numFmtId="0" fontId="8" fillId="5" borderId="2" xfId="0" applyFont="1" applyFill="1" applyBorder="1"/>
    <xf numFmtId="0" fontId="8" fillId="5" borderId="2" xfId="0" applyFont="1" applyFill="1" applyBorder="1" applyAlignment="1">
      <alignment horizontal="center"/>
    </xf>
    <xf numFmtId="0" fontId="8" fillId="5" borderId="11" xfId="0" applyFont="1" applyFill="1" applyBorder="1"/>
    <xf numFmtId="0" fontId="8" fillId="5" borderId="12" xfId="0" applyFont="1" applyFill="1" applyBorder="1" applyAlignment="1">
      <alignment horizontal="center"/>
    </xf>
    <xf numFmtId="0" fontId="8" fillId="5" borderId="11" xfId="0" applyFont="1" applyFill="1" applyBorder="1" applyAlignment="1">
      <alignment horizontal="center"/>
    </xf>
    <xf numFmtId="0" fontId="8" fillId="5" borderId="8" xfId="0" applyFont="1" applyFill="1" applyBorder="1" applyAlignment="1">
      <alignment horizontal="center"/>
    </xf>
    <xf numFmtId="164" fontId="8" fillId="0" borderId="9" xfId="0" applyNumberFormat="1" applyFont="1" applyBorder="1" applyAlignment="1">
      <alignment horizontal="center"/>
    </xf>
    <xf numFmtId="1" fontId="8" fillId="0" borderId="0" xfId="0" applyNumberFormat="1" applyFont="1" applyFill="1" applyBorder="1" applyAlignment="1">
      <alignment horizontal="center"/>
    </xf>
    <xf numFmtId="0" fontId="8" fillId="0" borderId="7" xfId="0" applyFont="1" applyBorder="1" applyAlignment="1">
      <alignment horizontal="center"/>
    </xf>
    <xf numFmtId="164" fontId="8" fillId="0" borderId="8" xfId="0" applyNumberFormat="1" applyFont="1" applyBorder="1" applyAlignment="1">
      <alignment horizontal="center"/>
    </xf>
    <xf numFmtId="0" fontId="8" fillId="0" borderId="12" xfId="0" applyFont="1" applyBorder="1" applyAlignment="1">
      <alignment horizontal="center"/>
    </xf>
    <xf numFmtId="0" fontId="8" fillId="0" borderId="11" xfId="0" applyFont="1" applyBorder="1" applyAlignment="1">
      <alignment horizontal="center"/>
    </xf>
    <xf numFmtId="164" fontId="8" fillId="0" borderId="12" xfId="0" applyNumberFormat="1" applyFont="1" applyBorder="1" applyAlignment="1">
      <alignment horizontal="center"/>
    </xf>
    <xf numFmtId="164" fontId="8" fillId="0" borderId="0" xfId="0" applyNumberFormat="1" applyFont="1" applyAlignment="1">
      <alignment horizontal="center"/>
    </xf>
    <xf numFmtId="0" fontId="8" fillId="9" borderId="0" xfId="0" applyFont="1" applyFill="1" applyAlignment="1">
      <alignment horizontal="center"/>
    </xf>
    <xf numFmtId="0" fontId="20" fillId="9" borderId="0" xfId="0" applyFont="1" applyFill="1"/>
    <xf numFmtId="0" fontId="7" fillId="9" borderId="0" xfId="0" applyFont="1" applyFill="1"/>
    <xf numFmtId="0" fontId="7" fillId="9" borderId="0" xfId="0" applyFont="1" applyFill="1" applyAlignment="1">
      <alignment horizontal="center"/>
    </xf>
    <xf numFmtId="0" fontId="7" fillId="9" borderId="0" xfId="0" applyFont="1" applyFill="1" applyAlignment="1">
      <alignment horizontal="left"/>
    </xf>
    <xf numFmtId="0" fontId="13" fillId="0" borderId="0" xfId="0" applyFont="1" applyBorder="1" applyAlignment="1">
      <alignment horizontal="center"/>
    </xf>
    <xf numFmtId="16" fontId="7" fillId="0" borderId="0" xfId="0" quotePrefix="1" applyNumberFormat="1" applyFont="1" applyAlignment="1">
      <alignment horizontal="center"/>
    </xf>
    <xf numFmtId="0" fontId="8" fillId="7" borderId="0" xfId="0" applyFont="1" applyFill="1" applyBorder="1" applyAlignment="1">
      <alignment horizontal="left"/>
    </xf>
    <xf numFmtId="49" fontId="7" fillId="7" borderId="0" xfId="0" applyNumberFormat="1" applyFont="1" applyFill="1" applyAlignment="1">
      <alignment horizontal="center"/>
    </xf>
    <xf numFmtId="0" fontId="7" fillId="7" borderId="0" xfId="0" applyFont="1" applyFill="1" applyBorder="1" applyAlignment="1">
      <alignment horizontal="left"/>
    </xf>
    <xf numFmtId="0" fontId="8" fillId="0" borderId="0" xfId="0" applyFont="1" applyFill="1" applyAlignment="1">
      <alignment horizontal="center" vertical="center" wrapText="1"/>
    </xf>
    <xf numFmtId="0" fontId="8" fillId="0" borderId="0" xfId="0" applyFont="1" applyFill="1" applyAlignment="1">
      <alignment horizontal="center" vertical="center"/>
    </xf>
    <xf numFmtId="0" fontId="8" fillId="0" borderId="1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/>
    </xf>
    <xf numFmtId="0" fontId="7" fillId="0" borderId="0" xfId="0" applyNumberFormat="1" applyFont="1" applyAlignment="1"/>
    <xf numFmtId="1" fontId="8" fillId="0" borderId="0" xfId="0" applyNumberFormat="1" applyFont="1" applyFill="1" applyAlignment="1">
      <alignment horizontal="center" vertical="center"/>
    </xf>
    <xf numFmtId="1" fontId="8" fillId="0" borderId="0" xfId="0" applyNumberFormat="1" applyFont="1" applyFill="1" applyBorder="1" applyAlignment="1">
      <alignment horizontal="left" vertical="center"/>
    </xf>
    <xf numFmtId="1" fontId="8" fillId="0" borderId="1" xfId="0" applyNumberFormat="1" applyFont="1" applyFill="1" applyBorder="1" applyAlignment="1">
      <alignment horizontal="center" vertical="center"/>
    </xf>
    <xf numFmtId="1" fontId="8" fillId="0" borderId="1" xfId="0" applyNumberFormat="1" applyFont="1" applyFill="1" applyBorder="1" applyAlignment="1">
      <alignment horizontal="left" vertical="center"/>
    </xf>
    <xf numFmtId="1" fontId="8" fillId="0" borderId="0" xfId="0" applyNumberFormat="1" applyFont="1" applyAlignment="1">
      <alignment horizontal="center" vertical="center"/>
    </xf>
    <xf numFmtId="0" fontId="7" fillId="8" borderId="0" xfId="0" applyNumberFormat="1" applyFont="1" applyFill="1" applyAlignment="1"/>
    <xf numFmtId="0" fontId="8" fillId="0" borderId="0" xfId="0" applyFont="1" applyFill="1" applyBorder="1" applyAlignment="1">
      <alignment horizontal="center" vertical="center" wrapText="1"/>
    </xf>
    <xf numFmtId="1" fontId="8" fillId="0" borderId="0" xfId="0" applyNumberFormat="1" applyFont="1" applyFill="1" applyBorder="1" applyAlignment="1">
      <alignment horizontal="center" vertical="center"/>
    </xf>
    <xf numFmtId="0" fontId="8" fillId="0" borderId="2" xfId="0" applyFont="1" applyFill="1" applyBorder="1"/>
    <xf numFmtId="0" fontId="8" fillId="0" borderId="2" xfId="0" applyFont="1" applyFill="1" applyBorder="1" applyAlignment="1">
      <alignment horizontal="center" vertical="center" wrapText="1"/>
    </xf>
    <xf numFmtId="0" fontId="8" fillId="0" borderId="2" xfId="0" applyFont="1" applyFill="1" applyBorder="1" applyAlignment="1">
      <alignment horizontal="center" vertical="center"/>
    </xf>
    <xf numFmtId="1" fontId="8" fillId="0" borderId="2" xfId="0" applyNumberFormat="1" applyFont="1" applyFill="1" applyBorder="1" applyAlignment="1">
      <alignment horizontal="center" vertical="center"/>
    </xf>
    <xf numFmtId="1" fontId="8" fillId="0" borderId="2" xfId="0" applyNumberFormat="1" applyFont="1" applyFill="1" applyBorder="1" applyAlignment="1">
      <alignment horizontal="left" vertical="center"/>
    </xf>
    <xf numFmtId="0" fontId="24" fillId="0" borderId="0" xfId="0" applyFont="1" applyAlignment="1">
      <alignment horizontal="left"/>
    </xf>
    <xf numFmtId="0" fontId="8" fillId="0" borderId="10" xfId="0" applyFont="1" applyFill="1" applyBorder="1"/>
    <xf numFmtId="0" fontId="7" fillId="0" borderId="10" xfId="0" applyFont="1" applyFill="1" applyBorder="1"/>
    <xf numFmtId="0" fontId="7" fillId="0" borderId="0" xfId="0" applyFont="1" applyAlignment="1">
      <alignment horizontal="right"/>
    </xf>
    <xf numFmtId="0" fontId="8" fillId="0" borderId="0" xfId="0" applyFont="1" applyAlignment="1">
      <alignment horizontal="right"/>
    </xf>
    <xf numFmtId="0" fontId="7" fillId="10" borderId="0" xfId="0" applyFont="1" applyFill="1" applyAlignment="1">
      <alignment horizontal="center"/>
    </xf>
    <xf numFmtId="0" fontId="27" fillId="0" borderId="0" xfId="0" applyFont="1"/>
    <xf numFmtId="0" fontId="28" fillId="0" borderId="0" xfId="0" applyFont="1"/>
    <xf numFmtId="0" fontId="29" fillId="0" borderId="0" xfId="0" applyFont="1" applyAlignment="1">
      <alignment vertical="center"/>
    </xf>
    <xf numFmtId="0" fontId="20" fillId="0" borderId="0" xfId="0" applyFont="1" applyAlignment="1">
      <alignment horizontal="center"/>
    </xf>
    <xf numFmtId="0" fontId="29" fillId="0" borderId="0" xfId="0" applyFont="1"/>
    <xf numFmtId="0" fontId="8" fillId="0" borderId="3" xfId="0" applyFont="1" applyBorder="1"/>
    <xf numFmtId="0" fontId="8" fillId="0" borderId="3" xfId="0" applyFont="1" applyFill="1" applyBorder="1" applyAlignment="1">
      <alignment horizontal="center" vertical="center"/>
    </xf>
    <xf numFmtId="1" fontId="8" fillId="0" borderId="3" xfId="0" applyNumberFormat="1" applyFont="1" applyFill="1" applyBorder="1" applyAlignment="1">
      <alignment horizontal="left" vertical="center"/>
    </xf>
    <xf numFmtId="0" fontId="31" fillId="0" borderId="0" xfId="0" applyFont="1" applyAlignment="1">
      <alignment horizontal="left"/>
    </xf>
    <xf numFmtId="0" fontId="31" fillId="0" borderId="0" xfId="0" applyFont="1" applyFill="1" applyAlignment="1">
      <alignment horizontal="left"/>
    </xf>
    <xf numFmtId="16" fontId="7" fillId="0" borderId="0" xfId="0" applyNumberFormat="1" applyFont="1"/>
    <xf numFmtId="17" fontId="7" fillId="0" borderId="0" xfId="0" applyNumberFormat="1" applyFont="1"/>
    <xf numFmtId="14" fontId="7" fillId="0" borderId="0" xfId="0" applyNumberFormat="1" applyFont="1"/>
    <xf numFmtId="165" fontId="7" fillId="0" borderId="0" xfId="2" applyNumberFormat="1" applyFont="1" applyAlignment="1">
      <alignment horizontal="center"/>
    </xf>
    <xf numFmtId="165" fontId="7" fillId="0" borderId="0" xfId="0" applyNumberFormat="1" applyFont="1" applyAlignment="1">
      <alignment horizontal="center" vertical="center"/>
    </xf>
    <xf numFmtId="0" fontId="7" fillId="0" borderId="0" xfId="0" applyNumberFormat="1" applyFont="1" applyBorder="1" applyAlignment="1">
      <alignment horizontal="center"/>
    </xf>
    <xf numFmtId="0" fontId="32" fillId="0" borderId="0" xfId="0" applyFont="1"/>
    <xf numFmtId="0" fontId="23" fillId="0" borderId="0" xfId="0" applyFont="1" applyAlignment="1">
      <alignment vertical="center"/>
    </xf>
    <xf numFmtId="0" fontId="32" fillId="0" borderId="0" xfId="0" applyFont="1" applyAlignment="1">
      <alignment vertical="center"/>
    </xf>
    <xf numFmtId="14" fontId="7" fillId="0" borderId="0" xfId="0" quotePrefix="1" applyNumberFormat="1" applyFont="1"/>
    <xf numFmtId="0" fontId="7" fillId="0" borderId="0" xfId="0" quotePrefix="1" applyFont="1"/>
    <xf numFmtId="0" fontId="32" fillId="0" borderId="0" xfId="0" applyFont="1" applyFill="1" applyAlignment="1">
      <alignment horizontal="left"/>
    </xf>
    <xf numFmtId="3" fontId="32" fillId="0" borderId="0" xfId="0" applyNumberFormat="1" applyFont="1"/>
    <xf numFmtId="3" fontId="7" fillId="0" borderId="0" xfId="0" applyNumberFormat="1" applyFont="1"/>
    <xf numFmtId="0" fontId="8" fillId="7" borderId="0" xfId="0" applyFont="1" applyFill="1" applyAlignment="1">
      <alignment horizontal="center" vertical="center"/>
    </xf>
    <xf numFmtId="0" fontId="0" fillId="0" borderId="0" xfId="0" applyAlignment="1"/>
    <xf numFmtId="0" fontId="7" fillId="0" borderId="0" xfId="0" applyFont="1" applyFill="1" applyAlignment="1"/>
    <xf numFmtId="0" fontId="7" fillId="0" borderId="0" xfId="0" applyNumberFormat="1" applyFont="1" applyFill="1" applyAlignment="1"/>
    <xf numFmtId="1" fontId="7" fillId="0" borderId="0" xfId="0" applyNumberFormat="1" applyFont="1" applyFill="1" applyAlignment="1">
      <alignment horizontal="center"/>
    </xf>
    <xf numFmtId="0" fontId="0" fillId="0" borderId="0" xfId="0" applyFill="1" applyAlignment="1"/>
    <xf numFmtId="10" fontId="7" fillId="0" borderId="0" xfId="2" applyNumberFormat="1" applyFont="1" applyAlignment="1">
      <alignment horizontal="center"/>
    </xf>
    <xf numFmtId="0" fontId="7" fillId="0" borderId="0" xfId="0" applyFont="1" applyFill="1" applyBorder="1" applyAlignment="1">
      <alignment horizontal="center" vertical="center"/>
    </xf>
    <xf numFmtId="0" fontId="7" fillId="7" borderId="0" xfId="0" applyFont="1" applyFill="1" applyAlignment="1"/>
    <xf numFmtId="0" fontId="7" fillId="0" borderId="0" xfId="0" applyNumberFormat="1" applyFont="1" applyAlignment="1">
      <alignment horizontal="left"/>
    </xf>
    <xf numFmtId="0" fontId="16" fillId="0" borderId="0" xfId="0" applyFont="1" applyAlignment="1"/>
    <xf numFmtId="49" fontId="7" fillId="0" borderId="0" xfId="1" applyNumberFormat="1" applyFont="1" applyFill="1" applyBorder="1" applyAlignment="1" applyProtection="1">
      <alignment horizontal="center" vertical="center"/>
    </xf>
    <xf numFmtId="49" fontId="7" fillId="0" borderId="0" xfId="1" applyNumberFormat="1" applyFont="1" applyFill="1" applyBorder="1" applyAlignment="1" applyProtection="1">
      <alignment horizontal="center"/>
    </xf>
    <xf numFmtId="0" fontId="8" fillId="6" borderId="0" xfId="0" applyFont="1" applyFill="1" applyAlignment="1"/>
    <xf numFmtId="49" fontId="8" fillId="6" borderId="0" xfId="0" applyNumberFormat="1" applyFont="1" applyFill="1" applyAlignment="1">
      <alignment horizontal="left"/>
    </xf>
    <xf numFmtId="0" fontId="7" fillId="6" borderId="0" xfId="0" applyFont="1" applyFill="1" applyAlignment="1"/>
    <xf numFmtId="0" fontId="8" fillId="6" borderId="0" xfId="0" applyFont="1" applyFill="1" applyAlignment="1">
      <alignment horizontal="center" vertical="center"/>
    </xf>
    <xf numFmtId="0" fontId="15" fillId="0" borderId="0" xfId="0" applyFont="1" applyFill="1" applyBorder="1" applyAlignment="1">
      <alignment horizontal="center"/>
    </xf>
    <xf numFmtId="49" fontId="15" fillId="0" borderId="0" xfId="1" applyNumberFormat="1" applyFont="1" applyFill="1" applyBorder="1" applyAlignment="1" applyProtection="1">
      <alignment horizontal="center" vertical="center"/>
    </xf>
    <xf numFmtId="0" fontId="15" fillId="0" borderId="0" xfId="0" applyNumberFormat="1" applyFont="1" applyFill="1" applyBorder="1" applyAlignment="1">
      <alignment horizontal="center"/>
    </xf>
    <xf numFmtId="0" fontId="6" fillId="0" borderId="0" xfId="0" applyFont="1" applyAlignment="1"/>
    <xf numFmtId="0" fontId="30" fillId="0" borderId="0" xfId="0" applyFont="1" applyAlignment="1"/>
    <xf numFmtId="0" fontId="8" fillId="0" borderId="0" xfId="0" applyNumberFormat="1" applyFont="1" applyFill="1" applyBorder="1" applyAlignment="1">
      <alignment horizontal="center"/>
    </xf>
    <xf numFmtId="14" fontId="8" fillId="0" borderId="0" xfId="0" applyNumberFormat="1" applyFont="1" applyFill="1" applyBorder="1" applyAlignment="1"/>
    <xf numFmtId="14" fontId="8" fillId="0" borderId="0" xfId="0" applyNumberFormat="1" applyFont="1" applyFill="1" applyBorder="1" applyAlignment="1">
      <alignment horizontal="left"/>
    </xf>
    <xf numFmtId="0" fontId="8" fillId="0" borderId="0" xfId="0" applyNumberFormat="1" applyFont="1" applyFill="1" applyBorder="1" applyAlignment="1">
      <alignment horizontal="left"/>
    </xf>
    <xf numFmtId="0" fontId="7" fillId="0" borderId="0" xfId="0" applyNumberFormat="1" applyFont="1" applyFill="1" applyAlignment="1">
      <alignment horizontal="left"/>
    </xf>
    <xf numFmtId="0" fontId="7" fillId="6" borderId="0" xfId="0" applyFont="1" applyFill="1" applyAlignment="1">
      <alignment horizontal="center" vertical="center"/>
    </xf>
    <xf numFmtId="1" fontId="7" fillId="0" borderId="0" xfId="0" applyNumberFormat="1" applyFont="1" applyFill="1" applyBorder="1" applyAlignment="1">
      <alignment horizontal="left" vertical="center"/>
    </xf>
    <xf numFmtId="0" fontId="24" fillId="0" borderId="0" xfId="0" applyFont="1"/>
    <xf numFmtId="0" fontId="20" fillId="10" borderId="0" xfId="0" applyFont="1" applyFill="1"/>
    <xf numFmtId="0" fontId="18" fillId="10" borderId="0" xfId="0" applyFont="1" applyFill="1"/>
    <xf numFmtId="0" fontId="18" fillId="10" borderId="0" xfId="0" applyFont="1" applyFill="1" applyAlignment="1">
      <alignment horizontal="center"/>
    </xf>
    <xf numFmtId="0" fontId="20" fillId="10" borderId="0" xfId="0" applyFont="1" applyFill="1" applyAlignment="1">
      <alignment horizontal="center"/>
    </xf>
    <xf numFmtId="0" fontId="18" fillId="10" borderId="0" xfId="0" applyFont="1" applyFill="1" applyAlignment="1">
      <alignment horizontal="right"/>
    </xf>
    <xf numFmtId="0" fontId="18" fillId="10" borderId="0" xfId="0" applyFont="1" applyFill="1" applyAlignment="1">
      <alignment horizontal="left"/>
    </xf>
    <xf numFmtId="10" fontId="7" fillId="0" borderId="0" xfId="2" applyNumberFormat="1" applyFont="1" applyBorder="1" applyAlignment="1">
      <alignment horizontal="center"/>
    </xf>
    <xf numFmtId="0" fontId="10" fillId="0" borderId="0" xfId="0" applyFont="1" applyAlignment="1"/>
    <xf numFmtId="0" fontId="19" fillId="0" borderId="0" xfId="0" applyFont="1" applyAlignment="1"/>
    <xf numFmtId="0" fontId="2" fillId="0" borderId="0" xfId="0" applyFont="1" applyAlignment="1"/>
    <xf numFmtId="0" fontId="2" fillId="0" borderId="0" xfId="0" applyFont="1" applyFill="1" applyAlignment="1"/>
    <xf numFmtId="165" fontId="7" fillId="0" borderId="0" xfId="0" applyNumberFormat="1" applyFont="1" applyAlignment="1">
      <alignment horizontal="center"/>
    </xf>
    <xf numFmtId="2" fontId="7" fillId="0" borderId="0" xfId="0" applyNumberFormat="1" applyFont="1" applyBorder="1" applyAlignment="1">
      <alignment horizontal="center"/>
    </xf>
  </cellXfs>
  <cellStyles count="6">
    <cellStyle name="BOS_8" xfId="3"/>
    <cellStyle name="Hyperlinkki" xfId="1" builtinId="8"/>
    <cellStyle name="Normaali" xfId="0" builtinId="0"/>
    <cellStyle name="Normal 2" xfId="4"/>
    <cellStyle name="Normal 2 2" xfId="5"/>
    <cellStyle name="Prosenttia" xfId="2" builtin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-te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2187"/>
  <sheetViews>
    <sheetView tabSelected="1" zoomScale="90" zoomScaleNormal="90" workbookViewId="0">
      <selection activeCell="A2" sqref="A2"/>
    </sheetView>
  </sheetViews>
  <sheetFormatPr defaultRowHeight="15" x14ac:dyDescent="0.25"/>
  <cols>
    <col min="1" max="1" width="10.625" style="17" customWidth="1"/>
    <col min="2" max="2" width="10.5" style="11" customWidth="1"/>
    <col min="3" max="3" width="9.75" style="11" customWidth="1"/>
    <col min="4" max="4" width="11" style="11" customWidth="1"/>
    <col min="5" max="5" width="10.125" style="11" customWidth="1"/>
    <col min="6" max="6" width="10.625" style="17" customWidth="1"/>
    <col min="7" max="7" width="13.75" style="14" customWidth="1"/>
    <col min="8" max="8" width="2" style="14" customWidth="1"/>
    <col min="9" max="9" width="16" style="16" customWidth="1"/>
    <col min="10" max="10" width="5.875" style="11" customWidth="1"/>
    <col min="11" max="15" width="9" style="11"/>
    <col min="16" max="16" width="11.25" style="11" customWidth="1"/>
    <col min="17" max="17" width="13.625" style="11" customWidth="1"/>
    <col min="18" max="18" width="10.875" style="17" customWidth="1"/>
    <col min="19" max="19" width="12" style="17" customWidth="1"/>
    <col min="20" max="20" width="10.875" style="11" customWidth="1"/>
    <col min="21" max="22" width="9" style="11"/>
  </cols>
  <sheetData>
    <row r="1" spans="1:30" ht="20.25" x14ac:dyDescent="0.3">
      <c r="A1" s="216" t="s">
        <v>6634</v>
      </c>
      <c r="B1" s="105"/>
      <c r="C1" s="105"/>
      <c r="D1" s="105"/>
      <c r="E1" s="105"/>
      <c r="F1" s="72"/>
      <c r="G1" s="69"/>
      <c r="H1" s="69"/>
      <c r="P1" s="16" t="s">
        <v>6497</v>
      </c>
      <c r="W1" s="11"/>
      <c r="X1" s="11"/>
      <c r="Y1" s="11"/>
      <c r="Z1" s="11"/>
      <c r="AA1" s="11"/>
      <c r="AB1" s="11"/>
      <c r="AC1" s="11"/>
      <c r="AD1" s="11"/>
    </row>
    <row r="2" spans="1:30" ht="15.75" customHeight="1" thickBot="1" x14ac:dyDescent="0.35">
      <c r="A2" s="217"/>
      <c r="B2" s="218"/>
      <c r="C2" s="218"/>
      <c r="D2" s="218"/>
      <c r="E2" s="218"/>
      <c r="F2" s="219"/>
      <c r="G2" s="69"/>
      <c r="H2" s="69"/>
      <c r="P2" s="67" t="s">
        <v>3102</v>
      </c>
      <c r="Q2" s="16" t="s">
        <v>5936</v>
      </c>
      <c r="R2" s="14" t="s">
        <v>5937</v>
      </c>
      <c r="S2" s="14" t="s">
        <v>5938</v>
      </c>
      <c r="T2" s="16" t="s">
        <v>5939</v>
      </c>
      <c r="W2" s="11"/>
      <c r="X2" s="11"/>
      <c r="Y2" s="11"/>
      <c r="Z2" s="11"/>
      <c r="AA2" s="11"/>
      <c r="AB2" s="11"/>
      <c r="AC2" s="11"/>
      <c r="AD2" s="11"/>
    </row>
    <row r="3" spans="1:30" ht="20.25" x14ac:dyDescent="0.3">
      <c r="A3" s="220" t="s">
        <v>1572</v>
      </c>
      <c r="B3" s="221"/>
      <c r="C3" s="222"/>
      <c r="D3" s="223"/>
      <c r="E3" s="223"/>
      <c r="F3" s="72"/>
      <c r="G3" s="69"/>
      <c r="H3" s="69"/>
      <c r="P3" s="48" t="s">
        <v>5943</v>
      </c>
      <c r="Q3" s="11" t="s">
        <v>5940</v>
      </c>
      <c r="R3" s="17">
        <v>7</v>
      </c>
      <c r="S3" s="17">
        <v>21</v>
      </c>
      <c r="T3" s="17">
        <v>6</v>
      </c>
      <c r="W3" s="11"/>
      <c r="X3" s="11"/>
      <c r="Y3" s="11"/>
      <c r="Z3" s="11"/>
      <c r="AA3" s="11"/>
      <c r="AB3" s="11"/>
      <c r="AC3" s="11"/>
      <c r="AD3" s="11"/>
    </row>
    <row r="4" spans="1:30" ht="15.75" thickBot="1" x14ac:dyDescent="0.3">
      <c r="A4" s="224" t="s">
        <v>1573</v>
      </c>
      <c r="B4" s="225" t="s">
        <v>1574</v>
      </c>
      <c r="C4" s="224" t="s">
        <v>3016</v>
      </c>
      <c r="D4" s="226" t="s">
        <v>1575</v>
      </c>
      <c r="E4" s="226" t="s">
        <v>1576</v>
      </c>
      <c r="F4" s="105"/>
      <c r="G4" s="69"/>
      <c r="H4" s="69"/>
      <c r="I4" s="14"/>
      <c r="P4" s="48" t="s">
        <v>5944</v>
      </c>
      <c r="Q4" s="11" t="s">
        <v>5940</v>
      </c>
      <c r="R4" s="17">
        <v>9</v>
      </c>
      <c r="S4" s="17">
        <v>36</v>
      </c>
      <c r="T4" s="17">
        <v>8</v>
      </c>
      <c r="W4" s="11"/>
      <c r="X4" s="11"/>
      <c r="Y4" s="11"/>
      <c r="Z4" s="11"/>
      <c r="AA4" s="11"/>
      <c r="AB4" s="11"/>
      <c r="AC4" s="11"/>
      <c r="AD4" s="11"/>
    </row>
    <row r="5" spans="1:30" x14ac:dyDescent="0.25">
      <c r="A5" s="227">
        <v>1931</v>
      </c>
      <c r="B5" s="228">
        <v>8</v>
      </c>
      <c r="C5" s="229"/>
      <c r="D5" s="230"/>
      <c r="E5" s="231" t="e">
        <f t="shared" ref="E5:E24" si="0">PRODUCT(D5/C5)</f>
        <v>#DIV/0!</v>
      </c>
      <c r="F5" s="105"/>
      <c r="G5" s="69"/>
      <c r="H5" s="69"/>
      <c r="I5" s="14"/>
      <c r="P5" s="48" t="s">
        <v>5945</v>
      </c>
      <c r="Q5" s="11" t="s">
        <v>5940</v>
      </c>
      <c r="R5" s="17">
        <v>11</v>
      </c>
      <c r="S5" s="17">
        <v>55</v>
      </c>
      <c r="T5" s="17">
        <v>10</v>
      </c>
      <c r="W5" s="11"/>
      <c r="X5" s="11"/>
      <c r="Y5" s="11"/>
      <c r="Z5" s="11"/>
      <c r="AA5" s="11"/>
      <c r="AB5" s="11"/>
      <c r="AC5" s="11"/>
      <c r="AD5" s="11"/>
    </row>
    <row r="6" spans="1:30" x14ac:dyDescent="0.25">
      <c r="A6" s="229">
        <v>1932</v>
      </c>
      <c r="B6" s="228">
        <v>17</v>
      </c>
      <c r="C6" s="229"/>
      <c r="D6" s="230"/>
      <c r="E6" s="231" t="e">
        <f t="shared" si="0"/>
        <v>#DIV/0!</v>
      </c>
      <c r="F6" s="105"/>
      <c r="G6" s="69"/>
      <c r="H6" s="69"/>
      <c r="I6" s="14"/>
      <c r="P6" s="48">
        <v>1968</v>
      </c>
      <c r="Q6" s="11" t="s">
        <v>5940</v>
      </c>
      <c r="R6" s="17">
        <v>9</v>
      </c>
      <c r="S6" s="17">
        <v>36</v>
      </c>
      <c r="T6" s="17">
        <v>8</v>
      </c>
      <c r="W6" s="11"/>
      <c r="X6" s="11"/>
      <c r="Y6" s="11"/>
      <c r="Z6" s="11"/>
      <c r="AA6" s="11"/>
      <c r="AB6" s="11"/>
      <c r="AC6" s="11"/>
      <c r="AD6" s="11"/>
    </row>
    <row r="7" spans="1:30" x14ac:dyDescent="0.25">
      <c r="A7" s="229">
        <v>1933</v>
      </c>
      <c r="B7" s="228">
        <v>23</v>
      </c>
      <c r="C7" s="229"/>
      <c r="D7" s="230"/>
      <c r="E7" s="231" t="e">
        <f t="shared" si="0"/>
        <v>#DIV/0!</v>
      </c>
      <c r="F7" s="105"/>
      <c r="G7" s="69"/>
      <c r="H7" s="69"/>
      <c r="I7" s="14"/>
      <c r="P7" s="48" t="s">
        <v>5946</v>
      </c>
      <c r="Q7" s="11" t="s">
        <v>5940</v>
      </c>
      <c r="R7" s="17">
        <v>11</v>
      </c>
      <c r="S7" s="17">
        <v>55</v>
      </c>
      <c r="T7" s="17">
        <v>10</v>
      </c>
      <c r="W7" s="11"/>
      <c r="X7" s="11"/>
      <c r="Y7" s="11"/>
      <c r="Z7" s="11"/>
      <c r="AA7" s="11"/>
      <c r="AB7" s="11"/>
      <c r="AC7" s="11"/>
      <c r="AD7" s="11"/>
    </row>
    <row r="8" spans="1:30" x14ac:dyDescent="0.25">
      <c r="A8" s="229">
        <v>1934</v>
      </c>
      <c r="B8" s="228">
        <v>30</v>
      </c>
      <c r="C8" s="229"/>
      <c r="D8" s="230"/>
      <c r="E8" s="231" t="e">
        <f t="shared" si="0"/>
        <v>#DIV/0!</v>
      </c>
      <c r="F8" s="105"/>
      <c r="G8" s="69"/>
      <c r="H8" s="69"/>
      <c r="I8" s="14"/>
      <c r="P8" s="48">
        <v>1971</v>
      </c>
      <c r="Q8" s="11" t="s">
        <v>5940</v>
      </c>
      <c r="R8" s="17">
        <v>10</v>
      </c>
      <c r="S8" s="17">
        <v>45</v>
      </c>
      <c r="T8" s="17">
        <v>9</v>
      </c>
      <c r="W8" s="11"/>
      <c r="X8" s="11"/>
      <c r="Y8" s="11"/>
      <c r="Z8" s="11"/>
      <c r="AA8" s="11"/>
      <c r="AB8" s="11"/>
      <c r="AC8" s="11"/>
      <c r="AD8" s="11"/>
    </row>
    <row r="9" spans="1:30" x14ac:dyDescent="0.25">
      <c r="A9" s="229">
        <v>1935</v>
      </c>
      <c r="B9" s="228">
        <v>20</v>
      </c>
      <c r="C9" s="229"/>
      <c r="D9" s="230"/>
      <c r="E9" s="231" t="e">
        <f t="shared" si="0"/>
        <v>#DIV/0!</v>
      </c>
      <c r="F9" s="105"/>
      <c r="G9" s="69"/>
      <c r="H9" s="69"/>
      <c r="I9" s="14"/>
      <c r="P9" s="48" t="s">
        <v>5947</v>
      </c>
      <c r="Q9" s="11" t="s">
        <v>5940</v>
      </c>
      <c r="R9" s="17">
        <v>11</v>
      </c>
      <c r="S9" s="17">
        <v>55</v>
      </c>
      <c r="T9" s="17">
        <v>10</v>
      </c>
      <c r="W9" s="11"/>
      <c r="X9" s="11"/>
      <c r="Y9" s="11"/>
      <c r="Z9" s="11"/>
      <c r="AA9" s="11"/>
      <c r="AB9" s="11"/>
      <c r="AC9" s="11"/>
      <c r="AD9" s="11"/>
    </row>
    <row r="10" spans="1:30" x14ac:dyDescent="0.25">
      <c r="A10" s="229">
        <v>1936</v>
      </c>
      <c r="B10" s="228">
        <v>31</v>
      </c>
      <c r="C10" s="229"/>
      <c r="D10" s="230"/>
      <c r="E10" s="231" t="e">
        <f t="shared" si="0"/>
        <v>#DIV/0!</v>
      </c>
      <c r="F10" s="105"/>
      <c r="G10" s="69"/>
      <c r="H10" s="69"/>
      <c r="I10" s="14"/>
      <c r="P10" s="48">
        <v>1974</v>
      </c>
      <c r="Q10" s="11" t="s">
        <v>5940</v>
      </c>
      <c r="R10" s="17">
        <v>8</v>
      </c>
      <c r="S10" s="17">
        <v>56</v>
      </c>
      <c r="T10" s="17">
        <v>14</v>
      </c>
      <c r="W10" s="11"/>
      <c r="X10" s="11"/>
      <c r="Y10" s="11"/>
      <c r="Z10" s="11"/>
      <c r="AA10" s="11"/>
      <c r="AB10" s="11"/>
      <c r="AC10" s="11"/>
      <c r="AD10" s="11"/>
    </row>
    <row r="11" spans="1:30" x14ac:dyDescent="0.25">
      <c r="A11" s="229">
        <v>1937</v>
      </c>
      <c r="B11" s="228">
        <v>29</v>
      </c>
      <c r="C11" s="229"/>
      <c r="D11" s="230"/>
      <c r="E11" s="231" t="e">
        <f t="shared" si="0"/>
        <v>#DIV/0!</v>
      </c>
      <c r="F11" s="105"/>
      <c r="G11" s="69"/>
      <c r="H11" s="69"/>
      <c r="I11" s="14"/>
      <c r="P11" s="48" t="s">
        <v>5948</v>
      </c>
      <c r="Q11" s="11" t="s">
        <v>5940</v>
      </c>
      <c r="R11" s="17">
        <v>12</v>
      </c>
      <c r="S11" s="17">
        <v>60</v>
      </c>
      <c r="T11" s="17">
        <v>10</v>
      </c>
      <c r="W11" s="11"/>
      <c r="X11" s="11"/>
      <c r="Y11" s="11"/>
      <c r="Z11" s="11"/>
      <c r="AA11" s="11"/>
      <c r="AB11" s="11"/>
      <c r="AC11" s="11"/>
      <c r="AD11" s="11"/>
    </row>
    <row r="12" spans="1:30" x14ac:dyDescent="0.25">
      <c r="A12" s="229">
        <v>1938</v>
      </c>
      <c r="B12" s="228">
        <v>31</v>
      </c>
      <c r="C12" s="229"/>
      <c r="D12" s="230"/>
      <c r="E12" s="231" t="e">
        <f t="shared" si="0"/>
        <v>#DIV/0!</v>
      </c>
      <c r="F12" s="105"/>
      <c r="G12" s="69"/>
      <c r="H12" s="69"/>
      <c r="I12" s="14"/>
      <c r="P12" s="48" t="s">
        <v>5949</v>
      </c>
      <c r="Q12" s="11" t="s">
        <v>5940</v>
      </c>
      <c r="R12" s="17">
        <v>10</v>
      </c>
      <c r="S12" s="17">
        <v>90</v>
      </c>
      <c r="T12" s="17">
        <v>18</v>
      </c>
      <c r="W12" s="11"/>
      <c r="X12" s="11"/>
      <c r="Y12" s="11"/>
      <c r="Z12" s="11"/>
      <c r="AA12" s="11"/>
      <c r="AB12" s="11"/>
      <c r="AC12" s="11"/>
      <c r="AD12" s="11"/>
    </row>
    <row r="13" spans="1:30" x14ac:dyDescent="0.25">
      <c r="A13" s="229">
        <v>1939</v>
      </c>
      <c r="B13" s="228"/>
      <c r="C13" s="229"/>
      <c r="D13" s="230"/>
      <c r="E13" s="231" t="e">
        <f t="shared" si="0"/>
        <v>#DIV/0!</v>
      </c>
      <c r="F13" s="105"/>
      <c r="G13" s="69"/>
      <c r="H13" s="69"/>
      <c r="I13" s="14"/>
      <c r="P13" s="19" t="s">
        <v>5941</v>
      </c>
      <c r="Q13" s="11" t="s">
        <v>5942</v>
      </c>
      <c r="R13" s="17">
        <v>12</v>
      </c>
      <c r="S13" s="17">
        <v>132</v>
      </c>
      <c r="T13" s="17">
        <v>22</v>
      </c>
      <c r="W13" s="11"/>
      <c r="X13" s="11"/>
      <c r="Y13" s="11"/>
      <c r="Z13" s="11"/>
      <c r="AA13" s="11"/>
      <c r="AB13" s="11"/>
      <c r="AC13" s="11"/>
      <c r="AD13" s="11"/>
    </row>
    <row r="14" spans="1:30" x14ac:dyDescent="0.25">
      <c r="A14" s="229">
        <v>1940</v>
      </c>
      <c r="B14" s="228"/>
      <c r="C14" s="229"/>
      <c r="D14" s="230"/>
      <c r="E14" s="231" t="e">
        <f t="shared" si="0"/>
        <v>#DIV/0!</v>
      </c>
      <c r="F14" s="105"/>
      <c r="G14" s="69"/>
      <c r="H14" s="69"/>
      <c r="I14" s="14"/>
      <c r="P14" s="19" t="s">
        <v>5950</v>
      </c>
      <c r="Q14" s="11" t="s">
        <v>5942</v>
      </c>
      <c r="R14" s="17">
        <v>12</v>
      </c>
      <c r="S14" s="17">
        <v>144</v>
      </c>
      <c r="T14" s="17">
        <v>24</v>
      </c>
      <c r="W14" s="11"/>
      <c r="X14" s="11"/>
      <c r="Y14" s="11"/>
      <c r="Z14" s="11"/>
      <c r="AA14" s="11"/>
      <c r="AB14" s="11"/>
      <c r="AC14" s="11"/>
      <c r="AD14" s="11"/>
    </row>
    <row r="15" spans="1:30" x14ac:dyDescent="0.25">
      <c r="A15" s="229">
        <v>1946</v>
      </c>
      <c r="B15" s="228"/>
      <c r="C15" s="229"/>
      <c r="D15" s="230"/>
      <c r="E15" s="231" t="e">
        <f t="shared" si="0"/>
        <v>#DIV/0!</v>
      </c>
      <c r="F15" s="105"/>
      <c r="G15" s="69"/>
      <c r="H15" s="69"/>
      <c r="I15" s="14"/>
      <c r="P15" s="19">
        <v>1995</v>
      </c>
      <c r="Q15" s="11" t="s">
        <v>5942</v>
      </c>
      <c r="R15" s="17">
        <v>12</v>
      </c>
      <c r="S15" s="17">
        <v>132</v>
      </c>
      <c r="T15" s="17">
        <v>22</v>
      </c>
      <c r="W15" s="11"/>
      <c r="X15" s="11"/>
      <c r="Y15" s="11"/>
      <c r="Z15" s="11"/>
      <c r="AA15" s="11"/>
      <c r="AB15" s="11"/>
      <c r="AC15" s="11"/>
      <c r="AD15" s="11"/>
    </row>
    <row r="16" spans="1:30" x14ac:dyDescent="0.25">
      <c r="A16" s="229">
        <v>1947</v>
      </c>
      <c r="B16" s="228"/>
      <c r="C16" s="229"/>
      <c r="D16" s="230"/>
      <c r="E16" s="231" t="e">
        <f t="shared" si="0"/>
        <v>#DIV/0!</v>
      </c>
      <c r="F16" s="105"/>
      <c r="G16" s="69"/>
      <c r="H16" s="69"/>
      <c r="I16" s="14"/>
      <c r="P16" s="19" t="s">
        <v>5951</v>
      </c>
      <c r="Q16" s="11" t="s">
        <v>5942</v>
      </c>
      <c r="R16" s="17">
        <v>12</v>
      </c>
      <c r="S16" s="17">
        <v>144</v>
      </c>
      <c r="T16" s="17">
        <v>24</v>
      </c>
      <c r="W16" s="11"/>
      <c r="X16" s="11"/>
      <c r="Y16" s="11"/>
      <c r="Z16" s="11"/>
      <c r="AA16" s="11"/>
      <c r="AB16" s="11"/>
      <c r="AC16" s="11"/>
      <c r="AD16" s="11"/>
    </row>
    <row r="17" spans="1:30" x14ac:dyDescent="0.25">
      <c r="A17" s="229">
        <v>1948</v>
      </c>
      <c r="B17" s="228"/>
      <c r="C17" s="229"/>
      <c r="D17" s="230"/>
      <c r="E17" s="231" t="e">
        <f t="shared" si="0"/>
        <v>#DIV/0!</v>
      </c>
      <c r="F17" s="105"/>
      <c r="G17" s="69"/>
      <c r="H17" s="69"/>
      <c r="I17" s="14"/>
      <c r="P17" s="19" t="s">
        <v>5952</v>
      </c>
      <c r="Q17" s="11" t="s">
        <v>5942</v>
      </c>
      <c r="R17" s="17">
        <v>12</v>
      </c>
      <c r="S17" s="17">
        <v>132</v>
      </c>
      <c r="T17" s="17">
        <v>22</v>
      </c>
      <c r="W17" s="11"/>
      <c r="X17" s="11"/>
      <c r="Y17" s="11"/>
      <c r="Z17" s="11"/>
      <c r="AA17" s="11"/>
      <c r="AB17" s="11"/>
      <c r="AC17" s="11"/>
      <c r="AD17" s="11"/>
    </row>
    <row r="18" spans="1:30" x14ac:dyDescent="0.25">
      <c r="A18" s="229">
        <v>1949</v>
      </c>
      <c r="B18" s="228"/>
      <c r="C18" s="229"/>
      <c r="D18" s="230"/>
      <c r="E18" s="231" t="e">
        <f t="shared" si="0"/>
        <v>#DIV/0!</v>
      </c>
      <c r="F18" s="105"/>
      <c r="G18" s="69"/>
      <c r="H18" s="69"/>
      <c r="I18" s="14"/>
      <c r="P18" s="19">
        <v>1999</v>
      </c>
      <c r="Q18" s="11" t="s">
        <v>5942</v>
      </c>
      <c r="R18" s="17">
        <v>12</v>
      </c>
      <c r="S18" s="17">
        <v>132</v>
      </c>
      <c r="T18" s="17">
        <v>22</v>
      </c>
      <c r="W18" s="11"/>
      <c r="X18" s="11"/>
      <c r="Y18" s="11"/>
      <c r="Z18" s="11"/>
      <c r="AA18" s="11"/>
      <c r="AB18" s="11"/>
      <c r="AC18" s="11"/>
      <c r="AD18" s="11"/>
    </row>
    <row r="19" spans="1:30" x14ac:dyDescent="0.25">
      <c r="A19" s="229">
        <v>1950</v>
      </c>
      <c r="B19" s="228"/>
      <c r="C19" s="229"/>
      <c r="D19" s="230"/>
      <c r="E19" s="231" t="e">
        <f t="shared" si="0"/>
        <v>#DIV/0!</v>
      </c>
      <c r="F19" s="105"/>
      <c r="G19" s="69"/>
      <c r="H19" s="69"/>
      <c r="I19" s="14"/>
      <c r="P19" s="19" t="s">
        <v>5953</v>
      </c>
      <c r="Q19" s="11" t="s">
        <v>5942</v>
      </c>
      <c r="R19" s="17">
        <v>12</v>
      </c>
      <c r="S19" s="17">
        <v>144</v>
      </c>
      <c r="T19" s="17">
        <v>24</v>
      </c>
      <c r="W19" s="11"/>
      <c r="X19" s="11"/>
      <c r="Y19" s="11"/>
      <c r="Z19" s="11"/>
      <c r="AA19" s="11"/>
      <c r="AB19" s="11"/>
      <c r="AC19" s="11"/>
      <c r="AD19" s="11"/>
    </row>
    <row r="20" spans="1:30" x14ac:dyDescent="0.25">
      <c r="A20" s="229">
        <v>1951</v>
      </c>
      <c r="B20" s="228"/>
      <c r="C20" s="229"/>
      <c r="D20" s="230"/>
      <c r="E20" s="231" t="e">
        <f t="shared" si="0"/>
        <v>#DIV/0!</v>
      </c>
      <c r="F20" s="105"/>
      <c r="G20" s="69"/>
      <c r="H20" s="69"/>
      <c r="I20" s="14"/>
      <c r="P20" s="19">
        <v>2003</v>
      </c>
      <c r="Q20" s="11" t="s">
        <v>5942</v>
      </c>
      <c r="R20" s="17">
        <v>11</v>
      </c>
      <c r="S20" s="17">
        <v>110</v>
      </c>
      <c r="T20" s="17">
        <v>20</v>
      </c>
      <c r="W20" s="11"/>
      <c r="X20" s="11"/>
      <c r="Y20" s="11"/>
      <c r="Z20" s="11"/>
      <c r="AA20" s="11"/>
      <c r="AB20" s="11"/>
      <c r="AC20" s="11"/>
      <c r="AD20" s="11"/>
    </row>
    <row r="21" spans="1:30" x14ac:dyDescent="0.25">
      <c r="A21" s="229">
        <v>1952</v>
      </c>
      <c r="B21" s="228"/>
      <c r="C21" s="229"/>
      <c r="D21" s="230"/>
      <c r="E21" s="231" t="e">
        <f t="shared" si="0"/>
        <v>#DIV/0!</v>
      </c>
      <c r="F21" s="105"/>
      <c r="G21" s="69"/>
      <c r="H21" s="69"/>
      <c r="I21" s="14"/>
      <c r="P21" s="19">
        <v>2004</v>
      </c>
      <c r="Q21" s="11" t="s">
        <v>5942</v>
      </c>
      <c r="R21" s="17">
        <v>10</v>
      </c>
      <c r="S21" s="17">
        <v>100</v>
      </c>
      <c r="T21" s="17">
        <v>20</v>
      </c>
      <c r="W21" s="11"/>
      <c r="X21" s="11"/>
      <c r="Y21" s="11"/>
      <c r="Z21" s="11"/>
      <c r="AA21" s="11"/>
      <c r="AB21" s="11"/>
      <c r="AC21" s="11"/>
      <c r="AD21" s="11"/>
    </row>
    <row r="22" spans="1:30" x14ac:dyDescent="0.25">
      <c r="A22" s="229">
        <v>1953</v>
      </c>
      <c r="B22" s="228"/>
      <c r="C22" s="229"/>
      <c r="D22" s="230"/>
      <c r="E22" s="231" t="e">
        <f t="shared" si="0"/>
        <v>#DIV/0!</v>
      </c>
      <c r="F22" s="105"/>
      <c r="G22" s="69"/>
      <c r="H22" s="69"/>
      <c r="I22" s="14"/>
      <c r="P22" s="19" t="s">
        <v>5954</v>
      </c>
      <c r="Q22" s="11" t="s">
        <v>5942</v>
      </c>
      <c r="R22" s="17">
        <v>11</v>
      </c>
      <c r="S22" s="17">
        <v>110</v>
      </c>
      <c r="T22" s="17">
        <v>20</v>
      </c>
      <c r="W22" s="11"/>
      <c r="X22" s="11"/>
      <c r="Y22" s="11"/>
      <c r="Z22" s="11"/>
      <c r="AA22" s="11"/>
      <c r="AB22" s="11"/>
      <c r="AC22" s="11"/>
      <c r="AD22" s="11"/>
    </row>
    <row r="23" spans="1:30" ht="15.75" thickBot="1" x14ac:dyDescent="0.3">
      <c r="A23" s="232">
        <v>1954</v>
      </c>
      <c r="B23" s="91"/>
      <c r="C23" s="232"/>
      <c r="D23" s="233"/>
      <c r="E23" s="234" t="e">
        <f t="shared" si="0"/>
        <v>#DIV/0!</v>
      </c>
      <c r="F23" s="105"/>
      <c r="G23" s="69"/>
      <c r="H23" s="69"/>
      <c r="I23" s="14"/>
      <c r="P23" s="19" t="s">
        <v>5955</v>
      </c>
      <c r="Q23" s="11" t="s">
        <v>5942</v>
      </c>
      <c r="R23" s="17">
        <v>12</v>
      </c>
      <c r="S23" s="17">
        <v>144</v>
      </c>
      <c r="T23" s="17">
        <v>24</v>
      </c>
      <c r="W23" s="11"/>
      <c r="X23" s="11"/>
      <c r="Y23" s="11"/>
      <c r="Z23" s="11"/>
      <c r="AA23" s="11"/>
      <c r="AB23" s="11"/>
      <c r="AC23" s="11"/>
      <c r="AD23" s="11"/>
    </row>
    <row r="24" spans="1:30" ht="15.75" thickBot="1" x14ac:dyDescent="0.3">
      <c r="A24" s="232" t="s">
        <v>1577</v>
      </c>
      <c r="B24" s="235">
        <f>SUM(B5:B23)</f>
        <v>189</v>
      </c>
      <c r="C24" s="236">
        <f>SUM(C5:C23)</f>
        <v>0</v>
      </c>
      <c r="D24" s="233">
        <f>SUM(D5:D23)</f>
        <v>0</v>
      </c>
      <c r="E24" s="234" t="e">
        <f t="shared" si="0"/>
        <v>#DIV/0!</v>
      </c>
      <c r="F24" s="105"/>
      <c r="G24" s="69"/>
      <c r="H24" s="69"/>
      <c r="I24" s="14"/>
      <c r="P24" s="19">
        <v>2011</v>
      </c>
      <c r="Q24" s="11" t="s">
        <v>5942</v>
      </c>
      <c r="R24" s="17">
        <v>10</v>
      </c>
      <c r="S24" s="17">
        <v>110</v>
      </c>
      <c r="T24" s="17">
        <v>22</v>
      </c>
      <c r="W24" s="11"/>
      <c r="X24" s="11"/>
      <c r="Y24" s="11"/>
      <c r="Z24" s="11"/>
      <c r="AA24" s="11"/>
      <c r="AB24" s="11"/>
      <c r="AC24" s="11"/>
      <c r="AD24" s="11"/>
    </row>
    <row r="25" spans="1:30" x14ac:dyDescent="0.25">
      <c r="A25" s="69"/>
      <c r="B25" s="69"/>
      <c r="C25" s="69"/>
      <c r="D25" s="69"/>
      <c r="E25" s="237"/>
      <c r="F25" s="105"/>
      <c r="G25" s="69"/>
      <c r="H25" s="69"/>
      <c r="I25" s="14"/>
      <c r="P25" s="19">
        <v>2012</v>
      </c>
      <c r="Q25" s="11" t="s">
        <v>5942</v>
      </c>
      <c r="R25" s="17">
        <v>11</v>
      </c>
      <c r="S25" s="17">
        <v>121</v>
      </c>
      <c r="T25" s="17">
        <v>22</v>
      </c>
      <c r="W25" s="11"/>
      <c r="X25" s="11"/>
      <c r="Y25" s="11"/>
      <c r="Z25" s="11"/>
      <c r="AA25" s="11"/>
      <c r="AB25" s="11"/>
      <c r="AC25" s="11"/>
      <c r="AD25" s="11"/>
    </row>
    <row r="26" spans="1:30" ht="15.75" thickBot="1" x14ac:dyDescent="0.3">
      <c r="A26" s="69"/>
      <c r="B26" s="69"/>
      <c r="C26" s="69"/>
      <c r="D26" s="69"/>
      <c r="E26" s="237"/>
      <c r="F26" s="105"/>
      <c r="G26" s="69"/>
      <c r="H26" s="69"/>
      <c r="I26" s="14"/>
      <c r="P26" s="19">
        <v>2013</v>
      </c>
      <c r="Q26" s="11" t="s">
        <v>5942</v>
      </c>
      <c r="R26" s="17">
        <v>12</v>
      </c>
      <c r="S26" s="17">
        <v>144</v>
      </c>
      <c r="T26" s="17">
        <v>24</v>
      </c>
      <c r="W26" s="11"/>
      <c r="X26" s="11"/>
      <c r="Y26" s="11"/>
      <c r="Z26" s="11"/>
      <c r="AA26" s="11"/>
      <c r="AB26" s="11"/>
      <c r="AC26" s="11"/>
      <c r="AD26" s="11"/>
    </row>
    <row r="27" spans="1:30" ht="21" thickBot="1" x14ac:dyDescent="0.35">
      <c r="A27" s="238" t="s">
        <v>1578</v>
      </c>
      <c r="B27" s="239"/>
      <c r="C27" s="240"/>
      <c r="D27" s="241"/>
      <c r="E27" s="241"/>
      <c r="F27" s="239"/>
      <c r="G27" s="242"/>
      <c r="H27" s="243"/>
      <c r="I27" s="244"/>
      <c r="P27" s="19">
        <v>2014</v>
      </c>
      <c r="Q27" s="11" t="s">
        <v>5942</v>
      </c>
      <c r="R27" s="17">
        <v>11</v>
      </c>
      <c r="S27" s="17">
        <v>132</v>
      </c>
      <c r="T27" s="17">
        <v>24</v>
      </c>
      <c r="W27" s="11"/>
      <c r="X27" s="11"/>
      <c r="Y27" s="11"/>
      <c r="Z27" s="11"/>
      <c r="AA27" s="11"/>
      <c r="AB27" s="11"/>
      <c r="AC27" s="11"/>
      <c r="AD27" s="11"/>
    </row>
    <row r="28" spans="1:30" ht="15.75" thickBot="1" x14ac:dyDescent="0.3">
      <c r="A28" s="245" t="s">
        <v>1573</v>
      </c>
      <c r="B28" s="225" t="s">
        <v>1574</v>
      </c>
      <c r="C28" s="225" t="s">
        <v>3016</v>
      </c>
      <c r="D28" s="224" t="s">
        <v>1575</v>
      </c>
      <c r="E28" s="224" t="s">
        <v>1576</v>
      </c>
      <c r="F28" s="225" t="s">
        <v>1579</v>
      </c>
      <c r="G28" s="224" t="s">
        <v>1576</v>
      </c>
      <c r="H28" s="226"/>
      <c r="I28" s="226" t="s">
        <v>1580</v>
      </c>
      <c r="P28" s="19" t="s">
        <v>6496</v>
      </c>
      <c r="Q28" s="11" t="s">
        <v>5942</v>
      </c>
      <c r="R28" s="17">
        <v>11</v>
      </c>
      <c r="S28" s="17">
        <v>121</v>
      </c>
      <c r="T28" s="17">
        <v>22</v>
      </c>
      <c r="W28" s="11"/>
      <c r="X28" s="11"/>
      <c r="Y28" s="11"/>
      <c r="Z28" s="11"/>
      <c r="AA28" s="11"/>
      <c r="AB28" s="11"/>
      <c r="AC28" s="11"/>
      <c r="AD28" s="11"/>
    </row>
    <row r="29" spans="1:30" x14ac:dyDescent="0.25">
      <c r="A29" s="246">
        <v>1955</v>
      </c>
      <c r="B29" s="227">
        <v>7</v>
      </c>
      <c r="C29" s="228">
        <v>21</v>
      </c>
      <c r="D29" s="229">
        <v>406</v>
      </c>
      <c r="E29" s="247">
        <f t="shared" ref="E29:E77" si="1">PRODUCT(D29/C29)</f>
        <v>19.333333333333332</v>
      </c>
      <c r="F29" s="229" t="s">
        <v>968</v>
      </c>
      <c r="G29" s="248" t="e">
        <f t="shared" ref="G29:G60" si="2">PRODUCT(F29/C29)</f>
        <v>#VALUE!</v>
      </c>
      <c r="H29" s="249"/>
      <c r="I29" s="250">
        <v>6</v>
      </c>
      <c r="P29" s="19">
        <v>2017</v>
      </c>
      <c r="Q29" s="11" t="s">
        <v>5942</v>
      </c>
      <c r="R29" s="17">
        <v>11</v>
      </c>
      <c r="S29" s="17">
        <v>243</v>
      </c>
      <c r="T29" s="17">
        <v>24</v>
      </c>
      <c r="W29" s="11"/>
      <c r="X29" s="11"/>
      <c r="Y29" s="11"/>
      <c r="Z29" s="11"/>
      <c r="AA29" s="11"/>
      <c r="AB29" s="11"/>
      <c r="AC29" s="11"/>
      <c r="AD29" s="11"/>
    </row>
    <row r="30" spans="1:30" x14ac:dyDescent="0.25">
      <c r="A30" s="246">
        <v>1956</v>
      </c>
      <c r="B30" s="229">
        <v>7</v>
      </c>
      <c r="C30" s="228">
        <v>21</v>
      </c>
      <c r="D30" s="229">
        <v>362</v>
      </c>
      <c r="E30" s="247">
        <f t="shared" si="1"/>
        <v>17.238095238095237</v>
      </c>
      <c r="F30" s="229" t="s">
        <v>968</v>
      </c>
      <c r="G30" s="248" t="e">
        <f t="shared" si="2"/>
        <v>#VALUE!</v>
      </c>
      <c r="H30" s="249"/>
      <c r="I30" s="250">
        <v>6</v>
      </c>
      <c r="P30" s="19"/>
      <c r="T30" s="17"/>
      <c r="W30" s="11"/>
      <c r="X30" s="11"/>
      <c r="Y30" s="11"/>
      <c r="Z30" s="11"/>
      <c r="AA30" s="11"/>
      <c r="AB30" s="11"/>
      <c r="AC30" s="11"/>
      <c r="AD30" s="11"/>
    </row>
    <row r="31" spans="1:30" x14ac:dyDescent="0.25">
      <c r="A31" s="246">
        <v>1957</v>
      </c>
      <c r="B31" s="229">
        <v>7</v>
      </c>
      <c r="C31" s="228">
        <v>21</v>
      </c>
      <c r="D31" s="229">
        <v>294</v>
      </c>
      <c r="E31" s="247">
        <f t="shared" si="1"/>
        <v>14</v>
      </c>
      <c r="F31" s="229" t="s">
        <v>968</v>
      </c>
      <c r="G31" s="248" t="e">
        <f t="shared" si="2"/>
        <v>#VALUE!</v>
      </c>
      <c r="H31" s="249"/>
      <c r="I31" s="250">
        <v>6</v>
      </c>
      <c r="P31" s="19"/>
      <c r="T31" s="17"/>
      <c r="W31" s="11"/>
      <c r="X31" s="11"/>
      <c r="Y31" s="11"/>
      <c r="Z31" s="11"/>
      <c r="AA31" s="11"/>
      <c r="AB31" s="11"/>
      <c r="AC31" s="11"/>
      <c r="AD31" s="11"/>
    </row>
    <row r="32" spans="1:30" x14ac:dyDescent="0.25">
      <c r="A32" s="246">
        <v>1958</v>
      </c>
      <c r="B32" s="229">
        <v>7</v>
      </c>
      <c r="C32" s="228">
        <v>21</v>
      </c>
      <c r="D32" s="229">
        <v>340</v>
      </c>
      <c r="E32" s="247">
        <f t="shared" si="1"/>
        <v>16.19047619047619</v>
      </c>
      <c r="F32" s="229" t="s">
        <v>968</v>
      </c>
      <c r="G32" s="248" t="e">
        <f t="shared" si="2"/>
        <v>#VALUE!</v>
      </c>
      <c r="H32" s="249"/>
      <c r="I32" s="250">
        <v>6</v>
      </c>
      <c r="P32" s="19"/>
      <c r="T32" s="17"/>
      <c r="W32" s="11"/>
      <c r="X32" s="11"/>
      <c r="Y32" s="11"/>
      <c r="Z32" s="11"/>
      <c r="AA32" s="11"/>
      <c r="AB32" s="11"/>
      <c r="AC32" s="11"/>
      <c r="AD32" s="11"/>
    </row>
    <row r="33" spans="1:20" x14ac:dyDescent="0.25">
      <c r="A33" s="246">
        <v>1959</v>
      </c>
      <c r="B33" s="229">
        <v>9</v>
      </c>
      <c r="C33" s="228">
        <v>36</v>
      </c>
      <c r="D33" s="229">
        <v>560</v>
      </c>
      <c r="E33" s="247">
        <f t="shared" si="1"/>
        <v>15.555555555555555</v>
      </c>
      <c r="F33" s="229" t="s">
        <v>968</v>
      </c>
      <c r="G33" s="248" t="e">
        <f t="shared" si="2"/>
        <v>#VALUE!</v>
      </c>
      <c r="H33" s="249"/>
      <c r="I33" s="250">
        <v>8</v>
      </c>
      <c r="P33" s="19"/>
      <c r="T33" s="17"/>
    </row>
    <row r="34" spans="1:20" x14ac:dyDescent="0.25">
      <c r="A34" s="246">
        <v>1960</v>
      </c>
      <c r="B34" s="229">
        <v>9</v>
      </c>
      <c r="C34" s="228">
        <v>36</v>
      </c>
      <c r="D34" s="229">
        <v>707</v>
      </c>
      <c r="E34" s="247">
        <f t="shared" si="1"/>
        <v>19.638888888888889</v>
      </c>
      <c r="F34" s="229" t="s">
        <v>968</v>
      </c>
      <c r="G34" s="248" t="e">
        <f t="shared" si="2"/>
        <v>#VALUE!</v>
      </c>
      <c r="H34" s="249"/>
      <c r="I34" s="250">
        <v>8</v>
      </c>
      <c r="P34" s="19"/>
      <c r="T34" s="17"/>
    </row>
    <row r="35" spans="1:20" x14ac:dyDescent="0.25">
      <c r="A35" s="246">
        <v>1961</v>
      </c>
      <c r="B35" s="229">
        <v>9</v>
      </c>
      <c r="C35" s="228">
        <v>36</v>
      </c>
      <c r="D35" s="229">
        <v>705</v>
      </c>
      <c r="E35" s="247">
        <f t="shared" si="1"/>
        <v>19.583333333333332</v>
      </c>
      <c r="F35" s="229" t="s">
        <v>968</v>
      </c>
      <c r="G35" s="248" t="e">
        <f t="shared" si="2"/>
        <v>#VALUE!</v>
      </c>
      <c r="H35" s="249"/>
      <c r="I35" s="250">
        <v>8</v>
      </c>
      <c r="P35" s="19"/>
      <c r="T35" s="17"/>
    </row>
    <row r="36" spans="1:20" x14ac:dyDescent="0.25">
      <c r="A36" s="246">
        <v>1962</v>
      </c>
      <c r="B36" s="229">
        <v>9</v>
      </c>
      <c r="C36" s="228">
        <v>36</v>
      </c>
      <c r="D36" s="229">
        <v>803</v>
      </c>
      <c r="E36" s="247">
        <f t="shared" si="1"/>
        <v>22.305555555555557</v>
      </c>
      <c r="F36" s="229" t="s">
        <v>968</v>
      </c>
      <c r="G36" s="248" t="e">
        <f t="shared" si="2"/>
        <v>#VALUE!</v>
      </c>
      <c r="H36" s="249"/>
      <c r="I36" s="250">
        <v>8</v>
      </c>
      <c r="P36" s="19"/>
      <c r="T36" s="17"/>
    </row>
    <row r="37" spans="1:20" x14ac:dyDescent="0.25">
      <c r="A37" s="246">
        <v>1963</v>
      </c>
      <c r="B37" s="229">
        <v>11</v>
      </c>
      <c r="C37" s="228">
        <v>55</v>
      </c>
      <c r="D37" s="229">
        <v>1328</v>
      </c>
      <c r="E37" s="247">
        <f t="shared" si="1"/>
        <v>24.145454545454545</v>
      </c>
      <c r="F37" s="229" t="s">
        <v>968</v>
      </c>
      <c r="G37" s="248" t="e">
        <f t="shared" si="2"/>
        <v>#VALUE!</v>
      </c>
      <c r="H37" s="249"/>
      <c r="I37" s="250">
        <v>10</v>
      </c>
      <c r="P37" s="19"/>
      <c r="T37" s="17"/>
    </row>
    <row r="38" spans="1:20" x14ac:dyDescent="0.25">
      <c r="A38" s="246">
        <v>1964</v>
      </c>
      <c r="B38" s="229">
        <v>11</v>
      </c>
      <c r="C38" s="228">
        <v>55</v>
      </c>
      <c r="D38" s="229">
        <v>1210</v>
      </c>
      <c r="E38" s="247">
        <f t="shared" si="1"/>
        <v>22</v>
      </c>
      <c r="F38" s="229" t="s">
        <v>968</v>
      </c>
      <c r="G38" s="248" t="e">
        <f t="shared" si="2"/>
        <v>#VALUE!</v>
      </c>
      <c r="H38" s="249"/>
      <c r="I38" s="250">
        <v>10</v>
      </c>
      <c r="J38" s="16"/>
      <c r="P38" s="19"/>
      <c r="T38" s="17"/>
    </row>
    <row r="39" spans="1:20" x14ac:dyDescent="0.25">
      <c r="A39" s="246">
        <v>1965</v>
      </c>
      <c r="B39" s="229">
        <v>11</v>
      </c>
      <c r="C39" s="228">
        <v>55</v>
      </c>
      <c r="D39" s="229">
        <v>1471</v>
      </c>
      <c r="E39" s="247">
        <f t="shared" si="1"/>
        <v>26.745454545454546</v>
      </c>
      <c r="F39" s="229" t="s">
        <v>968</v>
      </c>
      <c r="G39" s="248" t="e">
        <f t="shared" si="2"/>
        <v>#VALUE!</v>
      </c>
      <c r="H39" s="249"/>
      <c r="I39" s="250">
        <v>10</v>
      </c>
      <c r="P39" s="19"/>
      <c r="T39" s="17"/>
    </row>
    <row r="40" spans="1:20" x14ac:dyDescent="0.25">
      <c r="A40" s="246">
        <v>1966</v>
      </c>
      <c r="B40" s="229">
        <v>11</v>
      </c>
      <c r="C40" s="228">
        <v>55</v>
      </c>
      <c r="D40" s="229">
        <v>1414</v>
      </c>
      <c r="E40" s="247">
        <f t="shared" si="1"/>
        <v>25.709090909090911</v>
      </c>
      <c r="F40" s="229" t="s">
        <v>968</v>
      </c>
      <c r="G40" s="248" t="e">
        <f t="shared" si="2"/>
        <v>#VALUE!</v>
      </c>
      <c r="H40" s="249"/>
      <c r="I40" s="250">
        <v>10</v>
      </c>
      <c r="P40" s="19"/>
      <c r="T40" s="17"/>
    </row>
    <row r="41" spans="1:20" x14ac:dyDescent="0.25">
      <c r="A41" s="246">
        <v>1967</v>
      </c>
      <c r="B41" s="229">
        <v>11</v>
      </c>
      <c r="C41" s="228">
        <v>55</v>
      </c>
      <c r="D41" s="229">
        <v>1306</v>
      </c>
      <c r="E41" s="247">
        <f t="shared" si="1"/>
        <v>23.745454545454546</v>
      </c>
      <c r="F41" s="229" t="s">
        <v>968</v>
      </c>
      <c r="G41" s="248" t="e">
        <f t="shared" si="2"/>
        <v>#VALUE!</v>
      </c>
      <c r="H41" s="249"/>
      <c r="I41" s="250">
        <v>10</v>
      </c>
      <c r="P41" s="19"/>
      <c r="T41" s="17"/>
    </row>
    <row r="42" spans="1:20" x14ac:dyDescent="0.25">
      <c r="A42" s="246">
        <v>1968</v>
      </c>
      <c r="B42" s="229">
        <v>9</v>
      </c>
      <c r="C42" s="228">
        <v>36</v>
      </c>
      <c r="D42" s="229">
        <v>973</v>
      </c>
      <c r="E42" s="247">
        <f t="shared" si="1"/>
        <v>27.027777777777779</v>
      </c>
      <c r="F42" s="228">
        <v>6824</v>
      </c>
      <c r="G42" s="248">
        <f t="shared" si="2"/>
        <v>189.55555555555554</v>
      </c>
      <c r="H42" s="249"/>
      <c r="I42" s="250">
        <v>8</v>
      </c>
      <c r="P42" s="19"/>
      <c r="T42" s="17"/>
    </row>
    <row r="43" spans="1:20" x14ac:dyDescent="0.25">
      <c r="A43" s="246">
        <v>1969</v>
      </c>
      <c r="B43" s="229">
        <v>11</v>
      </c>
      <c r="C43" s="228">
        <v>55</v>
      </c>
      <c r="D43" s="229">
        <v>1257</v>
      </c>
      <c r="E43" s="247">
        <f>PRODUCT(D43/C43)</f>
        <v>22.854545454545455</v>
      </c>
      <c r="F43" s="229" t="s">
        <v>968</v>
      </c>
      <c r="G43" s="248" t="e">
        <f t="shared" si="2"/>
        <v>#VALUE!</v>
      </c>
      <c r="H43" s="249"/>
      <c r="I43" s="250">
        <v>10</v>
      </c>
      <c r="J43" s="16"/>
      <c r="P43" s="19"/>
      <c r="T43" s="17"/>
    </row>
    <row r="44" spans="1:20" x14ac:dyDescent="0.25">
      <c r="A44" s="246">
        <v>1970</v>
      </c>
      <c r="B44" s="229">
        <v>11</v>
      </c>
      <c r="C44" s="228">
        <v>55</v>
      </c>
      <c r="D44" s="229">
        <v>1289</v>
      </c>
      <c r="E44" s="247">
        <f t="shared" si="1"/>
        <v>23.436363636363637</v>
      </c>
      <c r="F44" s="229" t="s">
        <v>968</v>
      </c>
      <c r="G44" s="248" t="e">
        <f t="shared" si="2"/>
        <v>#VALUE!</v>
      </c>
      <c r="H44" s="249"/>
      <c r="I44" s="250">
        <v>10</v>
      </c>
      <c r="J44" s="16"/>
      <c r="P44" s="19"/>
      <c r="T44" s="17"/>
    </row>
    <row r="45" spans="1:20" x14ac:dyDescent="0.25">
      <c r="A45" s="246">
        <v>1971</v>
      </c>
      <c r="B45" s="229">
        <v>10</v>
      </c>
      <c r="C45" s="228">
        <v>45</v>
      </c>
      <c r="D45" s="229">
        <v>896</v>
      </c>
      <c r="E45" s="247">
        <f t="shared" si="1"/>
        <v>19.911111111111111</v>
      </c>
      <c r="F45" s="229" t="s">
        <v>968</v>
      </c>
      <c r="G45" s="248" t="e">
        <f t="shared" si="2"/>
        <v>#VALUE!</v>
      </c>
      <c r="H45" s="249"/>
      <c r="I45" s="250">
        <v>9</v>
      </c>
      <c r="J45" s="16"/>
      <c r="P45" s="19"/>
      <c r="T45" s="17"/>
    </row>
    <row r="46" spans="1:20" x14ac:dyDescent="0.25">
      <c r="A46" s="246">
        <v>1972</v>
      </c>
      <c r="B46" s="229">
        <v>11</v>
      </c>
      <c r="C46" s="228">
        <v>55</v>
      </c>
      <c r="D46" s="229">
        <v>1074</v>
      </c>
      <c r="E46" s="247">
        <f t="shared" si="1"/>
        <v>19.527272727272727</v>
      </c>
      <c r="F46" s="229" t="s">
        <v>968</v>
      </c>
      <c r="G46" s="248" t="e">
        <f t="shared" si="2"/>
        <v>#VALUE!</v>
      </c>
      <c r="H46" s="249"/>
      <c r="I46" s="250">
        <v>10</v>
      </c>
      <c r="J46" s="16"/>
      <c r="P46" s="19"/>
      <c r="T46" s="17"/>
    </row>
    <row r="47" spans="1:20" x14ac:dyDescent="0.25">
      <c r="A47" s="246">
        <v>1973</v>
      </c>
      <c r="B47" s="229">
        <v>11</v>
      </c>
      <c r="C47" s="228">
        <v>55</v>
      </c>
      <c r="D47" s="229">
        <v>1051</v>
      </c>
      <c r="E47" s="247">
        <f t="shared" si="1"/>
        <v>19.109090909090909</v>
      </c>
      <c r="F47" s="229" t="s">
        <v>968</v>
      </c>
      <c r="G47" s="248" t="e">
        <f t="shared" si="2"/>
        <v>#VALUE!</v>
      </c>
      <c r="H47" s="249"/>
      <c r="I47" s="250">
        <v>10</v>
      </c>
      <c r="J47" s="16"/>
      <c r="P47" s="19"/>
      <c r="T47" s="17"/>
    </row>
    <row r="48" spans="1:20" x14ac:dyDescent="0.25">
      <c r="A48" s="246">
        <v>1974</v>
      </c>
      <c r="B48" s="229">
        <v>8</v>
      </c>
      <c r="C48" s="228">
        <v>56</v>
      </c>
      <c r="D48" s="229">
        <v>859</v>
      </c>
      <c r="E48" s="247">
        <f t="shared" si="1"/>
        <v>15.339285714285714</v>
      </c>
      <c r="F48" s="229" t="s">
        <v>968</v>
      </c>
      <c r="G48" s="248" t="e">
        <f t="shared" si="2"/>
        <v>#VALUE!</v>
      </c>
      <c r="H48" s="249"/>
      <c r="I48" s="250">
        <v>14</v>
      </c>
      <c r="J48" s="16"/>
      <c r="P48" s="19"/>
      <c r="T48" s="17"/>
    </row>
    <row r="49" spans="1:20" x14ac:dyDescent="0.25">
      <c r="A49" s="246">
        <v>1975</v>
      </c>
      <c r="B49" s="229">
        <v>12</v>
      </c>
      <c r="C49" s="228">
        <v>60</v>
      </c>
      <c r="D49" s="229">
        <v>1014</v>
      </c>
      <c r="E49" s="247">
        <f t="shared" si="1"/>
        <v>16.899999999999999</v>
      </c>
      <c r="F49" s="229" t="s">
        <v>968</v>
      </c>
      <c r="G49" s="248" t="e">
        <f t="shared" si="2"/>
        <v>#VALUE!</v>
      </c>
      <c r="H49" s="249"/>
      <c r="I49" s="250">
        <v>10</v>
      </c>
      <c r="J49" s="16" t="s">
        <v>1597</v>
      </c>
      <c r="P49" s="19"/>
      <c r="T49" s="17"/>
    </row>
    <row r="50" spans="1:20" x14ac:dyDescent="0.25">
      <c r="A50" s="246">
        <v>1976</v>
      </c>
      <c r="B50" s="229">
        <v>12</v>
      </c>
      <c r="C50" s="228">
        <v>60</v>
      </c>
      <c r="D50" s="229">
        <v>1165</v>
      </c>
      <c r="E50" s="247">
        <f t="shared" si="1"/>
        <v>19.416666666666668</v>
      </c>
      <c r="F50" s="229" t="s">
        <v>968</v>
      </c>
      <c r="G50" s="248" t="e">
        <f t="shared" si="2"/>
        <v>#VALUE!</v>
      </c>
      <c r="H50" s="249"/>
      <c r="I50" s="250">
        <v>10</v>
      </c>
      <c r="J50" s="16" t="s">
        <v>1597</v>
      </c>
      <c r="P50" s="19"/>
      <c r="T50" s="17"/>
    </row>
    <row r="51" spans="1:20" x14ac:dyDescent="0.25">
      <c r="A51" s="246">
        <v>1977</v>
      </c>
      <c r="B51" s="229">
        <v>12</v>
      </c>
      <c r="C51" s="228">
        <v>60</v>
      </c>
      <c r="D51" s="229">
        <v>1332</v>
      </c>
      <c r="E51" s="247">
        <f t="shared" si="1"/>
        <v>22.2</v>
      </c>
      <c r="F51" s="229" t="s">
        <v>968</v>
      </c>
      <c r="G51" s="248" t="e">
        <f t="shared" si="2"/>
        <v>#VALUE!</v>
      </c>
      <c r="H51" s="249"/>
      <c r="I51" s="250">
        <v>10</v>
      </c>
      <c r="J51" s="16" t="s">
        <v>1597</v>
      </c>
      <c r="P51" s="19"/>
      <c r="T51" s="17"/>
    </row>
    <row r="52" spans="1:20" x14ac:dyDescent="0.25">
      <c r="A52" s="246">
        <v>1978</v>
      </c>
      <c r="B52" s="229">
        <v>12</v>
      </c>
      <c r="C52" s="228">
        <v>60</v>
      </c>
      <c r="D52" s="229">
        <v>1595</v>
      </c>
      <c r="E52" s="247">
        <f t="shared" si="1"/>
        <v>26.583333333333332</v>
      </c>
      <c r="F52" s="229" t="s">
        <v>968</v>
      </c>
      <c r="G52" s="248" t="e">
        <f t="shared" si="2"/>
        <v>#VALUE!</v>
      </c>
      <c r="H52" s="249"/>
      <c r="I52" s="250">
        <v>10</v>
      </c>
      <c r="J52" s="16" t="s">
        <v>1597</v>
      </c>
      <c r="P52" s="19"/>
      <c r="T52" s="17"/>
    </row>
    <row r="53" spans="1:20" x14ac:dyDescent="0.25">
      <c r="A53" s="246">
        <v>1979</v>
      </c>
      <c r="B53" s="229">
        <v>12</v>
      </c>
      <c r="C53" s="228">
        <v>60</v>
      </c>
      <c r="D53" s="229">
        <v>1169</v>
      </c>
      <c r="E53" s="247">
        <f t="shared" si="1"/>
        <v>19.483333333333334</v>
      </c>
      <c r="F53" s="229" t="s">
        <v>968</v>
      </c>
      <c r="G53" s="248" t="e">
        <f t="shared" si="2"/>
        <v>#VALUE!</v>
      </c>
      <c r="H53" s="249"/>
      <c r="I53" s="250">
        <v>10</v>
      </c>
      <c r="J53" s="16" t="s">
        <v>1597</v>
      </c>
      <c r="P53" s="19"/>
      <c r="T53" s="17"/>
    </row>
    <row r="54" spans="1:20" x14ac:dyDescent="0.25">
      <c r="A54" s="246">
        <v>1980</v>
      </c>
      <c r="B54" s="229">
        <v>12</v>
      </c>
      <c r="C54" s="228">
        <v>60</v>
      </c>
      <c r="D54" s="229">
        <v>1200</v>
      </c>
      <c r="E54" s="247">
        <f t="shared" si="1"/>
        <v>20</v>
      </c>
      <c r="F54" s="229" t="s">
        <v>968</v>
      </c>
      <c r="G54" s="248" t="e">
        <f t="shared" si="2"/>
        <v>#VALUE!</v>
      </c>
      <c r="H54" s="249"/>
      <c r="I54" s="250">
        <v>10</v>
      </c>
      <c r="J54" s="16" t="s">
        <v>1597</v>
      </c>
      <c r="P54" s="19"/>
      <c r="T54" s="17"/>
    </row>
    <row r="55" spans="1:20" x14ac:dyDescent="0.25">
      <c r="A55" s="246">
        <v>1981</v>
      </c>
      <c r="B55" s="229">
        <v>10</v>
      </c>
      <c r="C55" s="228">
        <v>90</v>
      </c>
      <c r="D55" s="229">
        <v>1599</v>
      </c>
      <c r="E55" s="247">
        <f t="shared" si="1"/>
        <v>17.766666666666666</v>
      </c>
      <c r="F55" s="229">
        <v>18209</v>
      </c>
      <c r="G55" s="248">
        <f t="shared" si="2"/>
        <v>202.32222222222222</v>
      </c>
      <c r="H55" s="249"/>
      <c r="I55" s="250">
        <v>18</v>
      </c>
      <c r="J55" s="16"/>
      <c r="P55" s="19"/>
      <c r="T55" s="17"/>
    </row>
    <row r="56" spans="1:20" x14ac:dyDescent="0.25">
      <c r="A56" s="246">
        <v>1982</v>
      </c>
      <c r="B56" s="229">
        <v>10</v>
      </c>
      <c r="C56" s="228">
        <v>90</v>
      </c>
      <c r="D56" s="229">
        <v>1582</v>
      </c>
      <c r="E56" s="247">
        <f t="shared" si="1"/>
        <v>17.577777777777779</v>
      </c>
      <c r="F56" s="229">
        <v>21218</v>
      </c>
      <c r="G56" s="248">
        <f t="shared" si="2"/>
        <v>235.75555555555556</v>
      </c>
      <c r="H56" s="249"/>
      <c r="I56" s="250">
        <v>18</v>
      </c>
      <c r="P56" s="19"/>
      <c r="T56" s="17"/>
    </row>
    <row r="57" spans="1:20" x14ac:dyDescent="0.25">
      <c r="A57" s="246">
        <v>1983</v>
      </c>
      <c r="B57" s="229">
        <v>10</v>
      </c>
      <c r="C57" s="228">
        <v>90</v>
      </c>
      <c r="D57" s="229">
        <v>1533</v>
      </c>
      <c r="E57" s="247">
        <f t="shared" si="1"/>
        <v>17.033333333333335</v>
      </c>
      <c r="F57" s="229">
        <v>19731</v>
      </c>
      <c r="G57" s="248">
        <f t="shared" si="2"/>
        <v>219.23333333333332</v>
      </c>
      <c r="H57" s="249"/>
      <c r="I57" s="250">
        <v>18</v>
      </c>
      <c r="P57" s="19"/>
      <c r="T57" s="17"/>
    </row>
    <row r="58" spans="1:20" x14ac:dyDescent="0.25">
      <c r="A58" s="246">
        <v>1984</v>
      </c>
      <c r="B58" s="229">
        <v>10</v>
      </c>
      <c r="C58" s="228">
        <v>90</v>
      </c>
      <c r="D58" s="229">
        <v>1727</v>
      </c>
      <c r="E58" s="247">
        <f t="shared" si="1"/>
        <v>19.18888888888889</v>
      </c>
      <c r="F58" s="229">
        <v>21996</v>
      </c>
      <c r="G58" s="248">
        <f t="shared" si="2"/>
        <v>244.4</v>
      </c>
      <c r="H58" s="249"/>
      <c r="I58" s="250">
        <v>18</v>
      </c>
      <c r="J58" s="16"/>
      <c r="P58" s="19"/>
      <c r="T58" s="17"/>
    </row>
    <row r="59" spans="1:20" x14ac:dyDescent="0.25">
      <c r="A59" s="246">
        <v>1985</v>
      </c>
      <c r="B59" s="229">
        <v>10</v>
      </c>
      <c r="C59" s="228">
        <v>90</v>
      </c>
      <c r="D59" s="229">
        <v>1602</v>
      </c>
      <c r="E59" s="247">
        <f t="shared" si="1"/>
        <v>17.8</v>
      </c>
      <c r="F59" s="228">
        <v>26180</v>
      </c>
      <c r="G59" s="248">
        <f t="shared" si="2"/>
        <v>290.88888888888891</v>
      </c>
      <c r="H59" s="249"/>
      <c r="I59" s="250">
        <v>18</v>
      </c>
      <c r="J59" s="16"/>
      <c r="P59" s="19"/>
      <c r="T59" s="17"/>
    </row>
    <row r="60" spans="1:20" x14ac:dyDescent="0.25">
      <c r="A60" s="246">
        <v>1986</v>
      </c>
      <c r="B60" s="229">
        <v>10</v>
      </c>
      <c r="C60" s="228">
        <v>90</v>
      </c>
      <c r="D60" s="229">
        <v>1787</v>
      </c>
      <c r="E60" s="247">
        <f t="shared" si="1"/>
        <v>19.855555555555554</v>
      </c>
      <c r="F60" s="228">
        <v>27912</v>
      </c>
      <c r="G60" s="248">
        <f t="shared" si="2"/>
        <v>310.13333333333333</v>
      </c>
      <c r="H60" s="249"/>
      <c r="I60" s="250">
        <v>18</v>
      </c>
      <c r="J60" s="16"/>
      <c r="P60" s="19"/>
      <c r="T60" s="17"/>
    </row>
    <row r="61" spans="1:20" x14ac:dyDescent="0.25">
      <c r="A61" s="246">
        <v>1987</v>
      </c>
      <c r="B61" s="229">
        <v>10</v>
      </c>
      <c r="C61" s="228">
        <v>90</v>
      </c>
      <c r="D61" s="229">
        <v>1505</v>
      </c>
      <c r="E61" s="247">
        <f t="shared" si="1"/>
        <v>16.722222222222221</v>
      </c>
      <c r="F61" s="228">
        <v>36751</v>
      </c>
      <c r="G61" s="248">
        <f t="shared" ref="G61:G83" si="3">PRODUCT(F61/C61)</f>
        <v>408.34444444444443</v>
      </c>
      <c r="H61" s="249"/>
      <c r="I61" s="250">
        <v>18</v>
      </c>
      <c r="P61" s="19"/>
      <c r="T61" s="17"/>
    </row>
    <row r="62" spans="1:20" x14ac:dyDescent="0.25">
      <c r="A62" s="246">
        <v>1988</v>
      </c>
      <c r="B62" s="229">
        <v>10</v>
      </c>
      <c r="C62" s="228">
        <v>90</v>
      </c>
      <c r="D62" s="229">
        <v>1948</v>
      </c>
      <c r="E62" s="247">
        <f t="shared" si="1"/>
        <v>21.644444444444446</v>
      </c>
      <c r="F62" s="228">
        <v>39604</v>
      </c>
      <c r="G62" s="248">
        <f t="shared" si="3"/>
        <v>440.04444444444442</v>
      </c>
      <c r="H62" s="249"/>
      <c r="I62" s="250">
        <v>18</v>
      </c>
      <c r="P62" s="19"/>
      <c r="T62" s="17"/>
    </row>
    <row r="63" spans="1:20" x14ac:dyDescent="0.25">
      <c r="A63" s="246">
        <v>1989</v>
      </c>
      <c r="B63" s="229">
        <v>10</v>
      </c>
      <c r="C63" s="228">
        <v>90</v>
      </c>
      <c r="D63" s="229">
        <v>1869</v>
      </c>
      <c r="E63" s="247">
        <f t="shared" si="1"/>
        <v>20.766666666666666</v>
      </c>
      <c r="F63" s="228">
        <v>40629</v>
      </c>
      <c r="G63" s="248">
        <f t="shared" si="3"/>
        <v>451.43333333333334</v>
      </c>
      <c r="H63" s="249"/>
      <c r="I63" s="250">
        <v>18</v>
      </c>
      <c r="P63" s="19"/>
      <c r="T63" s="17"/>
    </row>
    <row r="64" spans="1:20" x14ac:dyDescent="0.25">
      <c r="A64" s="246">
        <v>1990</v>
      </c>
      <c r="B64" s="229">
        <v>12</v>
      </c>
      <c r="C64" s="228">
        <v>132</v>
      </c>
      <c r="D64" s="229">
        <v>3013</v>
      </c>
      <c r="E64" s="247">
        <f t="shared" si="1"/>
        <v>22.825757575757574</v>
      </c>
      <c r="F64" s="228">
        <v>70786</v>
      </c>
      <c r="G64" s="248">
        <f t="shared" si="3"/>
        <v>536.25757575757575</v>
      </c>
      <c r="H64" s="249"/>
      <c r="I64" s="250">
        <v>22</v>
      </c>
      <c r="P64" s="19"/>
    </row>
    <row r="65" spans="1:16" x14ac:dyDescent="0.25">
      <c r="A65" s="246">
        <v>1991</v>
      </c>
      <c r="B65" s="229">
        <v>12</v>
      </c>
      <c r="C65" s="228">
        <v>132</v>
      </c>
      <c r="D65" s="229">
        <v>3002</v>
      </c>
      <c r="E65" s="247">
        <f t="shared" si="1"/>
        <v>22.742424242424242</v>
      </c>
      <c r="F65" s="228">
        <v>87968</v>
      </c>
      <c r="G65" s="248">
        <f t="shared" si="3"/>
        <v>666.42424242424238</v>
      </c>
      <c r="H65" s="249"/>
      <c r="I65" s="250">
        <v>22</v>
      </c>
      <c r="P65" s="19"/>
    </row>
    <row r="66" spans="1:16" x14ac:dyDescent="0.25">
      <c r="A66" s="246">
        <v>1992</v>
      </c>
      <c r="B66" s="229">
        <v>12</v>
      </c>
      <c r="C66" s="228">
        <v>132</v>
      </c>
      <c r="D66" s="229">
        <v>2847</v>
      </c>
      <c r="E66" s="247">
        <f t="shared" si="1"/>
        <v>21.568181818181817</v>
      </c>
      <c r="F66" s="228">
        <v>85695</v>
      </c>
      <c r="G66" s="248">
        <f t="shared" si="3"/>
        <v>649.2045454545455</v>
      </c>
      <c r="H66" s="249"/>
      <c r="I66" s="250">
        <v>22</v>
      </c>
      <c r="P66" s="19"/>
    </row>
    <row r="67" spans="1:16" x14ac:dyDescent="0.25">
      <c r="A67" s="246">
        <v>1993</v>
      </c>
      <c r="B67" s="229">
        <v>12</v>
      </c>
      <c r="C67" s="228">
        <v>144</v>
      </c>
      <c r="D67" s="229">
        <v>2731</v>
      </c>
      <c r="E67" s="247">
        <f t="shared" si="1"/>
        <v>18.965277777777779</v>
      </c>
      <c r="F67" s="228">
        <v>97710</v>
      </c>
      <c r="G67" s="248">
        <f t="shared" si="3"/>
        <v>678.54166666666663</v>
      </c>
      <c r="H67" s="249"/>
      <c r="I67" s="250">
        <v>24</v>
      </c>
      <c r="P67" s="19"/>
    </row>
    <row r="68" spans="1:16" x14ac:dyDescent="0.25">
      <c r="A68" s="246">
        <v>1994</v>
      </c>
      <c r="B68" s="229">
        <v>12</v>
      </c>
      <c r="C68" s="228">
        <v>144</v>
      </c>
      <c r="D68" s="229">
        <v>2357</v>
      </c>
      <c r="E68" s="247">
        <f t="shared" si="1"/>
        <v>16.368055555555557</v>
      </c>
      <c r="F68" s="228">
        <v>90936</v>
      </c>
      <c r="G68" s="248">
        <f t="shared" si="3"/>
        <v>631.5</v>
      </c>
      <c r="H68" s="249"/>
      <c r="I68" s="250">
        <v>24</v>
      </c>
      <c r="P68" s="19"/>
    </row>
    <row r="69" spans="1:16" x14ac:dyDescent="0.25">
      <c r="A69" s="246">
        <v>1995</v>
      </c>
      <c r="B69" s="229">
        <v>12</v>
      </c>
      <c r="C69" s="228">
        <v>132</v>
      </c>
      <c r="D69" s="229">
        <v>2365</v>
      </c>
      <c r="E69" s="247">
        <f t="shared" si="1"/>
        <v>17.916666666666668</v>
      </c>
      <c r="F69" s="228">
        <v>83284</v>
      </c>
      <c r="G69" s="248">
        <f t="shared" si="3"/>
        <v>630.93939393939399</v>
      </c>
      <c r="H69" s="249"/>
      <c r="I69" s="250">
        <v>22</v>
      </c>
      <c r="J69" s="16"/>
      <c r="P69" s="19"/>
    </row>
    <row r="70" spans="1:16" x14ac:dyDescent="0.25">
      <c r="A70" s="246">
        <v>1996</v>
      </c>
      <c r="B70" s="229">
        <v>12</v>
      </c>
      <c r="C70" s="228">
        <v>144</v>
      </c>
      <c r="D70" s="229">
        <v>2367</v>
      </c>
      <c r="E70" s="247">
        <f t="shared" si="1"/>
        <v>16.4375</v>
      </c>
      <c r="F70" s="228">
        <v>91849</v>
      </c>
      <c r="G70" s="248">
        <f t="shared" si="3"/>
        <v>637.84027777777783</v>
      </c>
      <c r="H70" s="249"/>
      <c r="I70" s="250">
        <v>24</v>
      </c>
      <c r="J70" s="16"/>
      <c r="P70" s="19"/>
    </row>
    <row r="71" spans="1:16" x14ac:dyDescent="0.25">
      <c r="A71" s="246">
        <v>1997</v>
      </c>
      <c r="B71" s="229">
        <v>12</v>
      </c>
      <c r="C71" s="228">
        <v>144</v>
      </c>
      <c r="D71" s="229">
        <v>2561</v>
      </c>
      <c r="E71" s="247">
        <f t="shared" si="1"/>
        <v>17.784722222222221</v>
      </c>
      <c r="F71" s="228">
        <v>89403</v>
      </c>
      <c r="G71" s="248">
        <f t="shared" si="3"/>
        <v>620.85416666666663</v>
      </c>
      <c r="H71" s="249"/>
      <c r="I71" s="250">
        <v>24</v>
      </c>
      <c r="P71" s="19"/>
    </row>
    <row r="72" spans="1:16" x14ac:dyDescent="0.25">
      <c r="A72" s="246">
        <v>1998</v>
      </c>
      <c r="B72" s="229">
        <v>12</v>
      </c>
      <c r="C72" s="228">
        <v>132</v>
      </c>
      <c r="D72" s="229">
        <v>2041</v>
      </c>
      <c r="E72" s="247">
        <f t="shared" si="1"/>
        <v>15.462121212121213</v>
      </c>
      <c r="F72" s="228">
        <v>71233</v>
      </c>
      <c r="G72" s="248">
        <f t="shared" si="3"/>
        <v>539.64393939393938</v>
      </c>
      <c r="H72" s="249"/>
      <c r="I72" s="250">
        <v>22</v>
      </c>
      <c r="P72" s="142"/>
    </row>
    <row r="73" spans="1:16" x14ac:dyDescent="0.25">
      <c r="A73" s="246">
        <v>1999</v>
      </c>
      <c r="B73" s="229">
        <v>12</v>
      </c>
      <c r="C73" s="228">
        <v>132</v>
      </c>
      <c r="D73" s="229">
        <v>2041</v>
      </c>
      <c r="E73" s="247">
        <f t="shared" si="1"/>
        <v>15.462121212121213</v>
      </c>
      <c r="F73" s="228">
        <v>67127</v>
      </c>
      <c r="G73" s="248">
        <f t="shared" si="3"/>
        <v>508.53787878787881</v>
      </c>
      <c r="H73" s="249"/>
      <c r="I73" s="250">
        <v>22</v>
      </c>
      <c r="P73" s="142"/>
    </row>
    <row r="74" spans="1:16" x14ac:dyDescent="0.25">
      <c r="A74" s="246">
        <v>2000</v>
      </c>
      <c r="B74" s="229">
        <v>12</v>
      </c>
      <c r="C74" s="228">
        <v>132</v>
      </c>
      <c r="D74" s="229">
        <v>2115</v>
      </c>
      <c r="E74" s="247">
        <f t="shared" si="1"/>
        <v>16.022727272727273</v>
      </c>
      <c r="F74" s="228">
        <v>56142</v>
      </c>
      <c r="G74" s="248">
        <f t="shared" si="3"/>
        <v>425.31818181818181</v>
      </c>
      <c r="H74" s="249"/>
      <c r="I74" s="250">
        <v>22</v>
      </c>
      <c r="P74" s="142"/>
    </row>
    <row r="75" spans="1:16" x14ac:dyDescent="0.25">
      <c r="A75" s="246">
        <v>2001</v>
      </c>
      <c r="B75" s="229">
        <v>12</v>
      </c>
      <c r="C75" s="228">
        <v>144</v>
      </c>
      <c r="D75" s="229">
        <v>2413</v>
      </c>
      <c r="E75" s="247">
        <f t="shared" si="1"/>
        <v>16.756944444444443</v>
      </c>
      <c r="F75" s="228">
        <v>67914</v>
      </c>
      <c r="G75" s="248">
        <f t="shared" si="3"/>
        <v>471.625</v>
      </c>
      <c r="H75" s="249"/>
      <c r="I75" s="250">
        <v>24</v>
      </c>
      <c r="P75" s="142"/>
    </row>
    <row r="76" spans="1:16" x14ac:dyDescent="0.25">
      <c r="A76" s="246">
        <v>2002</v>
      </c>
      <c r="B76" s="229">
        <v>12</v>
      </c>
      <c r="C76" s="228">
        <v>144</v>
      </c>
      <c r="D76" s="229">
        <v>2352</v>
      </c>
      <c r="E76" s="247">
        <f t="shared" si="1"/>
        <v>16.333333333333332</v>
      </c>
      <c r="F76" s="228">
        <v>64785</v>
      </c>
      <c r="G76" s="248">
        <f t="shared" si="3"/>
        <v>449.89583333333331</v>
      </c>
      <c r="H76" s="249"/>
      <c r="I76" s="250">
        <v>24</v>
      </c>
      <c r="P76" s="142"/>
    </row>
    <row r="77" spans="1:16" x14ac:dyDescent="0.25">
      <c r="A77" s="246">
        <v>2003</v>
      </c>
      <c r="B77" s="229">
        <v>11</v>
      </c>
      <c r="C77" s="228">
        <v>110</v>
      </c>
      <c r="D77" s="229">
        <v>1682</v>
      </c>
      <c r="E77" s="247">
        <f t="shared" si="1"/>
        <v>15.290909090909091</v>
      </c>
      <c r="F77" s="228">
        <v>55853</v>
      </c>
      <c r="G77" s="248">
        <f t="shared" si="3"/>
        <v>507.75454545454545</v>
      </c>
      <c r="H77" s="249"/>
      <c r="I77" s="250">
        <v>20</v>
      </c>
      <c r="P77" s="142"/>
    </row>
    <row r="78" spans="1:16" x14ac:dyDescent="0.25">
      <c r="A78" s="246">
        <v>2004</v>
      </c>
      <c r="B78" s="229">
        <v>10</v>
      </c>
      <c r="C78" s="228">
        <v>100</v>
      </c>
      <c r="D78" s="229">
        <v>1595</v>
      </c>
      <c r="E78" s="247">
        <f t="shared" ref="E78:E92" si="4">PRODUCT(D78/C78)</f>
        <v>15.95</v>
      </c>
      <c r="F78" s="228">
        <v>51557</v>
      </c>
      <c r="G78" s="248">
        <f t="shared" si="3"/>
        <v>515.57000000000005</v>
      </c>
      <c r="H78" s="249"/>
      <c r="I78" s="250">
        <v>20</v>
      </c>
      <c r="P78" s="142"/>
    </row>
    <row r="79" spans="1:16" x14ac:dyDescent="0.25">
      <c r="A79" s="246">
        <v>2005</v>
      </c>
      <c r="B79" s="229">
        <v>11</v>
      </c>
      <c r="C79" s="228">
        <v>110</v>
      </c>
      <c r="D79" s="229">
        <v>1655</v>
      </c>
      <c r="E79" s="247">
        <f t="shared" si="4"/>
        <v>15.045454545454545</v>
      </c>
      <c r="F79" s="228">
        <v>54848</v>
      </c>
      <c r="G79" s="248">
        <f t="shared" si="3"/>
        <v>498.61818181818182</v>
      </c>
      <c r="H79" s="249"/>
      <c r="I79" s="250">
        <v>20</v>
      </c>
      <c r="P79" s="142"/>
    </row>
    <row r="80" spans="1:16" x14ac:dyDescent="0.25">
      <c r="A80" s="246">
        <v>2006</v>
      </c>
      <c r="B80" s="229">
        <v>11</v>
      </c>
      <c r="C80" s="228">
        <v>110</v>
      </c>
      <c r="D80" s="229">
        <v>1789</v>
      </c>
      <c r="E80" s="247">
        <f t="shared" si="4"/>
        <v>16.263636363636362</v>
      </c>
      <c r="F80" s="228">
        <v>46986</v>
      </c>
      <c r="G80" s="248">
        <f t="shared" si="3"/>
        <v>427.14545454545453</v>
      </c>
      <c r="H80" s="249"/>
      <c r="I80" s="250">
        <v>20</v>
      </c>
      <c r="P80" s="142"/>
    </row>
    <row r="81" spans="1:16" x14ac:dyDescent="0.25">
      <c r="A81" s="246">
        <v>2007</v>
      </c>
      <c r="B81" s="229">
        <v>11</v>
      </c>
      <c r="C81" s="228">
        <v>110</v>
      </c>
      <c r="D81" s="229">
        <v>1733</v>
      </c>
      <c r="E81" s="247">
        <f t="shared" si="4"/>
        <v>15.754545454545454</v>
      </c>
      <c r="F81" s="228">
        <v>55732</v>
      </c>
      <c r="G81" s="248">
        <f t="shared" si="3"/>
        <v>506.65454545454543</v>
      </c>
      <c r="H81" s="249"/>
      <c r="I81" s="250">
        <v>20</v>
      </c>
      <c r="P81" s="142"/>
    </row>
    <row r="82" spans="1:16" x14ac:dyDescent="0.25">
      <c r="A82" s="246">
        <v>2008</v>
      </c>
      <c r="B82" s="229">
        <v>11</v>
      </c>
      <c r="C82" s="228">
        <v>110</v>
      </c>
      <c r="D82" s="229">
        <v>1428</v>
      </c>
      <c r="E82" s="247">
        <f>PRODUCT(D82/C82)</f>
        <v>12.981818181818182</v>
      </c>
      <c r="F82" s="250">
        <v>55627</v>
      </c>
      <c r="G82" s="248">
        <f t="shared" si="3"/>
        <v>505.7</v>
      </c>
      <c r="H82" s="248"/>
      <c r="I82" s="250">
        <v>20</v>
      </c>
      <c r="P82" s="142"/>
    </row>
    <row r="83" spans="1:16" x14ac:dyDescent="0.25">
      <c r="A83" s="246">
        <v>2009</v>
      </c>
      <c r="B83" s="229">
        <v>12</v>
      </c>
      <c r="C83" s="228">
        <v>144</v>
      </c>
      <c r="D83" s="229">
        <v>1758</v>
      </c>
      <c r="E83" s="247">
        <f>PRODUCT(D83/C83)</f>
        <v>12.208333333333334</v>
      </c>
      <c r="F83" s="250">
        <v>69712</v>
      </c>
      <c r="G83" s="248">
        <f t="shared" si="3"/>
        <v>484.11111111111109</v>
      </c>
      <c r="H83" s="248"/>
      <c r="I83" s="250">
        <v>24</v>
      </c>
      <c r="P83" s="142"/>
    </row>
    <row r="84" spans="1:16" x14ac:dyDescent="0.25">
      <c r="A84" s="246">
        <v>2010</v>
      </c>
      <c r="B84" s="229">
        <v>12</v>
      </c>
      <c r="C84" s="228">
        <v>144</v>
      </c>
      <c r="D84" s="229">
        <v>2024</v>
      </c>
      <c r="E84" s="247">
        <f>PRODUCT(D84/C84)</f>
        <v>14.055555555555555</v>
      </c>
      <c r="F84" s="250">
        <v>68830</v>
      </c>
      <c r="G84" s="248">
        <f>PRODUCT(F84/C84)</f>
        <v>477.98611111111109</v>
      </c>
      <c r="H84" s="248"/>
      <c r="I84" s="250">
        <v>24</v>
      </c>
    </row>
    <row r="85" spans="1:16" x14ac:dyDescent="0.25">
      <c r="A85" s="246">
        <v>2011</v>
      </c>
      <c r="B85" s="229">
        <v>10</v>
      </c>
      <c r="C85" s="228">
        <v>110</v>
      </c>
      <c r="D85" s="229">
        <v>1561</v>
      </c>
      <c r="E85" s="247">
        <f>PRODUCT(D85/C85)</f>
        <v>14.190909090909091</v>
      </c>
      <c r="F85" s="250">
        <v>62914</v>
      </c>
      <c r="G85" s="248">
        <f>PRODUCT(F85/C85)</f>
        <v>571.9454545454546</v>
      </c>
      <c r="H85" s="248"/>
      <c r="I85" s="250">
        <v>22</v>
      </c>
    </row>
    <row r="86" spans="1:16" x14ac:dyDescent="0.25">
      <c r="A86" s="246">
        <v>2012</v>
      </c>
      <c r="B86" s="229">
        <v>11</v>
      </c>
      <c r="C86" s="228">
        <v>121</v>
      </c>
      <c r="D86" s="229">
        <v>1732</v>
      </c>
      <c r="E86" s="247">
        <v>14.314049586776859</v>
      </c>
      <c r="F86" s="250">
        <v>65839</v>
      </c>
      <c r="G86" s="248">
        <v>544.12396694214874</v>
      </c>
      <c r="H86" s="248"/>
      <c r="I86" s="250">
        <v>22</v>
      </c>
    </row>
    <row r="87" spans="1:16" x14ac:dyDescent="0.25">
      <c r="A87" s="246">
        <v>2013</v>
      </c>
      <c r="B87" s="229">
        <v>12</v>
      </c>
      <c r="C87" s="228">
        <v>144</v>
      </c>
      <c r="D87" s="229">
        <v>1967</v>
      </c>
      <c r="E87" s="247">
        <v>13.659722222222221</v>
      </c>
      <c r="F87" s="250">
        <v>79680</v>
      </c>
      <c r="G87" s="248">
        <v>553.33333333333337</v>
      </c>
      <c r="H87" s="248"/>
      <c r="I87" s="250">
        <v>24</v>
      </c>
    </row>
    <row r="88" spans="1:16" x14ac:dyDescent="0.25">
      <c r="A88" s="246">
        <v>2014</v>
      </c>
      <c r="B88" s="229">
        <v>11</v>
      </c>
      <c r="C88" s="228">
        <v>132</v>
      </c>
      <c r="D88" s="229">
        <v>1679</v>
      </c>
      <c r="E88" s="247">
        <v>12.719696969696969</v>
      </c>
      <c r="F88" s="250">
        <v>66073</v>
      </c>
      <c r="G88" s="248">
        <v>500.55303030303031</v>
      </c>
      <c r="H88" s="248"/>
      <c r="I88" s="250">
        <v>24</v>
      </c>
    </row>
    <row r="89" spans="1:16" x14ac:dyDescent="0.25">
      <c r="A89" s="246">
        <v>2015</v>
      </c>
      <c r="B89" s="229">
        <v>11</v>
      </c>
      <c r="C89" s="228">
        <v>132</v>
      </c>
      <c r="D89" s="229">
        <v>1452</v>
      </c>
      <c r="E89" s="247">
        <v>11</v>
      </c>
      <c r="F89" s="250">
        <v>70149</v>
      </c>
      <c r="G89" s="248">
        <v>531.43181818181813</v>
      </c>
      <c r="H89" s="248"/>
      <c r="I89" s="250">
        <v>24</v>
      </c>
    </row>
    <row r="90" spans="1:16" x14ac:dyDescent="0.25">
      <c r="A90" s="246">
        <v>2016</v>
      </c>
      <c r="B90" s="229">
        <v>11</v>
      </c>
      <c r="C90" s="228">
        <v>121</v>
      </c>
      <c r="D90" s="229">
        <v>1489</v>
      </c>
      <c r="E90" s="247">
        <v>12.305785123966942</v>
      </c>
      <c r="F90" s="250">
        <v>60128</v>
      </c>
      <c r="G90" s="248">
        <v>496.92561983471074</v>
      </c>
      <c r="H90" s="248"/>
      <c r="I90" s="250">
        <v>22</v>
      </c>
    </row>
    <row r="91" spans="1:16" ht="15.75" thickBot="1" x14ac:dyDescent="0.3">
      <c r="A91" s="251">
        <v>2017</v>
      </c>
      <c r="B91" s="232">
        <v>11</v>
      </c>
      <c r="C91" s="91">
        <v>143</v>
      </c>
      <c r="D91" s="232">
        <v>1799</v>
      </c>
      <c r="E91" s="252">
        <f>PRODUCT(D91/C91)</f>
        <v>12.58041958041958</v>
      </c>
      <c r="F91" s="253">
        <v>71326</v>
      </c>
      <c r="G91" s="248">
        <f>PRODUCT(F91/C91)</f>
        <v>498.7832167832168</v>
      </c>
      <c r="H91" s="254"/>
      <c r="I91" s="253">
        <v>26</v>
      </c>
    </row>
    <row r="92" spans="1:16" ht="15.75" thickBot="1" x14ac:dyDescent="0.3">
      <c r="A92" s="251" t="s">
        <v>1577</v>
      </c>
      <c r="B92" s="232">
        <f>SUM(B29:B91)</f>
        <v>674</v>
      </c>
      <c r="C92" s="91">
        <f>SUM(C29:C91)</f>
        <v>5659</v>
      </c>
      <c r="D92" s="232">
        <f>SUM(D29:D91)</f>
        <v>98480</v>
      </c>
      <c r="E92" s="252">
        <f t="shared" si="4"/>
        <v>17.402367909524649</v>
      </c>
      <c r="F92" s="232">
        <f>SUM(F29:F91)</f>
        <v>2219140</v>
      </c>
      <c r="G92" s="255"/>
      <c r="H92" s="254"/>
      <c r="I92" s="232"/>
    </row>
    <row r="93" spans="1:16" x14ac:dyDescent="0.25">
      <c r="A93" s="69"/>
      <c r="B93" s="69"/>
      <c r="C93" s="69"/>
      <c r="D93" s="69"/>
      <c r="E93" s="237"/>
      <c r="F93" s="69"/>
      <c r="G93" s="103"/>
      <c r="H93" s="103"/>
      <c r="I93" s="11"/>
    </row>
    <row r="94" spans="1:16" ht="15.75" thickBot="1" x14ac:dyDescent="0.3">
      <c r="A94" s="69"/>
      <c r="B94" s="103"/>
      <c r="C94" s="69"/>
      <c r="D94" s="69"/>
      <c r="E94" s="69"/>
      <c r="F94" s="69"/>
      <c r="G94" s="103"/>
      <c r="H94" s="103"/>
      <c r="I94" s="11"/>
    </row>
    <row r="95" spans="1:16" ht="21" thickBot="1" x14ac:dyDescent="0.35">
      <c r="A95" s="238" t="s">
        <v>1581</v>
      </c>
      <c r="B95" s="256"/>
      <c r="C95" s="257"/>
      <c r="D95" s="242"/>
      <c r="E95" s="257"/>
      <c r="F95" s="242"/>
      <c r="G95" s="244"/>
      <c r="H95" s="63"/>
      <c r="I95" s="105"/>
    </row>
    <row r="96" spans="1:16" ht="15.75" thickBot="1" x14ac:dyDescent="0.3">
      <c r="A96" s="245" t="s">
        <v>1573</v>
      </c>
      <c r="B96" s="224" t="s">
        <v>1574</v>
      </c>
      <c r="C96" s="225" t="s">
        <v>3016</v>
      </c>
      <c r="D96" s="224" t="s">
        <v>1575</v>
      </c>
      <c r="E96" s="225" t="s">
        <v>1576</v>
      </c>
      <c r="F96" s="224" t="s">
        <v>1579</v>
      </c>
      <c r="G96" s="226" t="s">
        <v>1576</v>
      </c>
      <c r="H96" s="228"/>
      <c r="I96" s="105"/>
    </row>
    <row r="97" spans="1:9" x14ac:dyDescent="0.25">
      <c r="A97" s="246">
        <v>1931</v>
      </c>
      <c r="B97" s="229">
        <v>2</v>
      </c>
      <c r="C97" s="228">
        <v>1</v>
      </c>
      <c r="D97" s="229">
        <v>8</v>
      </c>
      <c r="E97" s="258">
        <f>PRODUCT(D97/C97)</f>
        <v>8</v>
      </c>
      <c r="F97" s="229">
        <v>200</v>
      </c>
      <c r="G97" s="248">
        <f t="shared" ref="G97:G115" si="5">PRODUCT(F97/C97)</f>
        <v>200</v>
      </c>
      <c r="H97" s="228"/>
      <c r="I97" s="103" t="s">
        <v>849</v>
      </c>
    </row>
    <row r="98" spans="1:9" x14ac:dyDescent="0.25">
      <c r="A98" s="246">
        <v>1932</v>
      </c>
      <c r="B98" s="229">
        <v>2</v>
      </c>
      <c r="C98" s="228">
        <v>1</v>
      </c>
      <c r="D98" s="229">
        <v>18</v>
      </c>
      <c r="E98" s="258">
        <f t="shared" ref="E98:E113" si="6">PRODUCT(D98/C98)</f>
        <v>18</v>
      </c>
      <c r="F98" s="229" t="s">
        <v>968</v>
      </c>
      <c r="G98" s="248" t="e">
        <f t="shared" si="5"/>
        <v>#VALUE!</v>
      </c>
      <c r="H98" s="228"/>
      <c r="I98" s="103" t="s">
        <v>849</v>
      </c>
    </row>
    <row r="99" spans="1:9" x14ac:dyDescent="0.25">
      <c r="A99" s="246">
        <v>1933</v>
      </c>
      <c r="B99" s="229">
        <v>2</v>
      </c>
      <c r="C99" s="228">
        <v>2</v>
      </c>
      <c r="D99" s="229">
        <v>31</v>
      </c>
      <c r="E99" s="258">
        <f t="shared" si="6"/>
        <v>15.5</v>
      </c>
      <c r="F99" s="229" t="s">
        <v>968</v>
      </c>
      <c r="G99" s="248" t="e">
        <f t="shared" si="5"/>
        <v>#VALUE!</v>
      </c>
      <c r="H99" s="228"/>
      <c r="I99" s="103" t="s">
        <v>62</v>
      </c>
    </row>
    <row r="100" spans="1:9" x14ac:dyDescent="0.25">
      <c r="A100" s="246">
        <v>1934</v>
      </c>
      <c r="B100" s="229">
        <v>2</v>
      </c>
      <c r="C100" s="228">
        <v>1</v>
      </c>
      <c r="D100" s="229">
        <v>6</v>
      </c>
      <c r="E100" s="258">
        <f t="shared" si="6"/>
        <v>6</v>
      </c>
      <c r="F100" s="229" t="s">
        <v>968</v>
      </c>
      <c r="G100" s="248" t="e">
        <f t="shared" si="5"/>
        <v>#VALUE!</v>
      </c>
      <c r="H100" s="228"/>
      <c r="I100" s="103" t="s">
        <v>849</v>
      </c>
    </row>
    <row r="101" spans="1:9" x14ac:dyDescent="0.25">
      <c r="A101" s="246">
        <v>1935</v>
      </c>
      <c r="B101" s="229">
        <v>2</v>
      </c>
      <c r="C101" s="228">
        <v>1</v>
      </c>
      <c r="D101" s="229">
        <v>8</v>
      </c>
      <c r="E101" s="258">
        <f t="shared" si="6"/>
        <v>8</v>
      </c>
      <c r="F101" s="229" t="s">
        <v>968</v>
      </c>
      <c r="G101" s="248" t="e">
        <f t="shared" si="5"/>
        <v>#VALUE!</v>
      </c>
      <c r="H101" s="228"/>
      <c r="I101" s="103" t="s">
        <v>849</v>
      </c>
    </row>
    <row r="102" spans="1:9" x14ac:dyDescent="0.25">
      <c r="A102" s="246">
        <v>1936</v>
      </c>
      <c r="B102" s="229">
        <v>2</v>
      </c>
      <c r="C102" s="228">
        <v>1</v>
      </c>
      <c r="D102" s="229">
        <v>3</v>
      </c>
      <c r="E102" s="258">
        <f t="shared" si="6"/>
        <v>3</v>
      </c>
      <c r="F102" s="229" t="s">
        <v>968</v>
      </c>
      <c r="G102" s="248" t="e">
        <f t="shared" si="5"/>
        <v>#VALUE!</v>
      </c>
      <c r="H102" s="228"/>
      <c r="I102" s="103" t="s">
        <v>849</v>
      </c>
    </row>
    <row r="103" spans="1:9" x14ac:dyDescent="0.25">
      <c r="A103" s="246">
        <v>1937</v>
      </c>
      <c r="B103" s="229">
        <v>2</v>
      </c>
      <c r="C103" s="228">
        <v>1</v>
      </c>
      <c r="D103" s="229">
        <v>8</v>
      </c>
      <c r="E103" s="258">
        <f t="shared" si="6"/>
        <v>8</v>
      </c>
      <c r="F103" s="229" t="s">
        <v>968</v>
      </c>
      <c r="G103" s="248" t="e">
        <f t="shared" si="5"/>
        <v>#VALUE!</v>
      </c>
      <c r="H103" s="228"/>
      <c r="I103" s="103" t="s">
        <v>849</v>
      </c>
    </row>
    <row r="104" spans="1:9" x14ac:dyDescent="0.25">
      <c r="A104" s="246">
        <v>1938</v>
      </c>
      <c r="B104" s="229">
        <v>3</v>
      </c>
      <c r="C104" s="228">
        <v>3</v>
      </c>
      <c r="D104" s="229">
        <v>30</v>
      </c>
      <c r="E104" s="258">
        <f t="shared" si="6"/>
        <v>10</v>
      </c>
      <c r="F104" s="229" t="s">
        <v>968</v>
      </c>
      <c r="G104" s="248" t="e">
        <f t="shared" si="5"/>
        <v>#VALUE!</v>
      </c>
      <c r="H104" s="228"/>
      <c r="I104" s="103" t="s">
        <v>3184</v>
      </c>
    </row>
    <row r="105" spans="1:9" x14ac:dyDescent="0.25">
      <c r="A105" s="246">
        <v>1939</v>
      </c>
      <c r="B105" s="229">
        <v>2</v>
      </c>
      <c r="C105" s="228">
        <v>1</v>
      </c>
      <c r="D105" s="229">
        <v>3</v>
      </c>
      <c r="E105" s="258">
        <f t="shared" si="6"/>
        <v>3</v>
      </c>
      <c r="F105" s="229" t="s">
        <v>968</v>
      </c>
      <c r="G105" s="248" t="e">
        <f t="shared" si="5"/>
        <v>#VALUE!</v>
      </c>
      <c r="H105" s="228"/>
      <c r="I105" s="103" t="s">
        <v>849</v>
      </c>
    </row>
    <row r="106" spans="1:9" x14ac:dyDescent="0.25">
      <c r="A106" s="246">
        <v>1940</v>
      </c>
      <c r="B106" s="229">
        <v>2</v>
      </c>
      <c r="C106" s="228">
        <v>1</v>
      </c>
      <c r="D106" s="229">
        <v>10</v>
      </c>
      <c r="E106" s="258">
        <f t="shared" si="6"/>
        <v>10</v>
      </c>
      <c r="F106" s="229" t="s">
        <v>968</v>
      </c>
      <c r="G106" s="248" t="e">
        <f t="shared" si="5"/>
        <v>#VALUE!</v>
      </c>
      <c r="H106" s="228"/>
      <c r="I106" s="103" t="s">
        <v>849</v>
      </c>
    </row>
    <row r="107" spans="1:9" x14ac:dyDescent="0.25">
      <c r="A107" s="246">
        <v>1946</v>
      </c>
      <c r="B107" s="229">
        <v>2</v>
      </c>
      <c r="C107" s="228">
        <v>2</v>
      </c>
      <c r="D107" s="229">
        <v>31</v>
      </c>
      <c r="E107" s="258">
        <f t="shared" si="6"/>
        <v>15.5</v>
      </c>
      <c r="F107" s="229" t="s">
        <v>968</v>
      </c>
      <c r="G107" s="248" t="e">
        <f t="shared" si="5"/>
        <v>#VALUE!</v>
      </c>
      <c r="H107" s="228"/>
      <c r="I107" s="103" t="s">
        <v>62</v>
      </c>
    </row>
    <row r="108" spans="1:9" x14ac:dyDescent="0.25">
      <c r="A108" s="246">
        <v>1947</v>
      </c>
      <c r="B108" s="229">
        <v>2</v>
      </c>
      <c r="C108" s="228">
        <v>2</v>
      </c>
      <c r="D108" s="229">
        <v>22</v>
      </c>
      <c r="E108" s="258">
        <f t="shared" si="6"/>
        <v>11</v>
      </c>
      <c r="F108" s="229" t="s">
        <v>968</v>
      </c>
      <c r="G108" s="248" t="e">
        <f t="shared" si="5"/>
        <v>#VALUE!</v>
      </c>
      <c r="H108" s="228"/>
      <c r="I108" s="103" t="s">
        <v>62</v>
      </c>
    </row>
    <row r="109" spans="1:9" x14ac:dyDescent="0.25">
      <c r="A109" s="246">
        <v>1948</v>
      </c>
      <c r="B109" s="229">
        <v>2</v>
      </c>
      <c r="C109" s="228">
        <v>2</v>
      </c>
      <c r="D109" s="229">
        <v>29</v>
      </c>
      <c r="E109" s="258">
        <f t="shared" si="6"/>
        <v>14.5</v>
      </c>
      <c r="F109" s="229">
        <v>700</v>
      </c>
      <c r="G109" s="248">
        <f t="shared" si="5"/>
        <v>350</v>
      </c>
      <c r="H109" s="228"/>
      <c r="I109" s="103" t="s">
        <v>62</v>
      </c>
    </row>
    <row r="110" spans="1:9" x14ac:dyDescent="0.25">
      <c r="A110" s="246">
        <v>1949</v>
      </c>
      <c r="B110" s="229">
        <v>2</v>
      </c>
      <c r="C110" s="228">
        <v>2</v>
      </c>
      <c r="D110" s="229">
        <v>38</v>
      </c>
      <c r="E110" s="258">
        <f t="shared" si="6"/>
        <v>19</v>
      </c>
      <c r="F110" s="229">
        <v>400</v>
      </c>
      <c r="G110" s="248">
        <f t="shared" si="5"/>
        <v>200</v>
      </c>
      <c r="H110" s="228"/>
      <c r="I110" s="103" t="s">
        <v>62</v>
      </c>
    </row>
    <row r="111" spans="1:9" x14ac:dyDescent="0.25">
      <c r="A111" s="246">
        <v>1950</v>
      </c>
      <c r="B111" s="229">
        <v>2</v>
      </c>
      <c r="C111" s="228">
        <v>2</v>
      </c>
      <c r="D111" s="229">
        <v>28</v>
      </c>
      <c r="E111" s="258">
        <f t="shared" si="6"/>
        <v>14</v>
      </c>
      <c r="F111" s="229">
        <v>300</v>
      </c>
      <c r="G111" s="248">
        <f t="shared" si="5"/>
        <v>150</v>
      </c>
      <c r="H111" s="228"/>
      <c r="I111" s="103" t="s">
        <v>62</v>
      </c>
    </row>
    <row r="112" spans="1:9" x14ac:dyDescent="0.25">
      <c r="A112" s="246">
        <v>1951</v>
      </c>
      <c r="B112" s="229">
        <v>2</v>
      </c>
      <c r="C112" s="228">
        <v>2</v>
      </c>
      <c r="D112" s="229">
        <v>27</v>
      </c>
      <c r="E112" s="258">
        <f t="shared" si="6"/>
        <v>13.5</v>
      </c>
      <c r="F112" s="229" t="s">
        <v>968</v>
      </c>
      <c r="G112" s="248" t="e">
        <f t="shared" si="5"/>
        <v>#VALUE!</v>
      </c>
      <c r="H112" s="228"/>
      <c r="I112" s="103" t="s">
        <v>62</v>
      </c>
    </row>
    <row r="113" spans="1:9" x14ac:dyDescent="0.25">
      <c r="A113" s="246">
        <v>1952</v>
      </c>
      <c r="B113" s="229">
        <v>2</v>
      </c>
      <c r="C113" s="228">
        <v>2</v>
      </c>
      <c r="D113" s="229">
        <v>39</v>
      </c>
      <c r="E113" s="258">
        <f t="shared" si="6"/>
        <v>19.5</v>
      </c>
      <c r="F113" s="229">
        <v>500</v>
      </c>
      <c r="G113" s="248">
        <f t="shared" si="5"/>
        <v>250</v>
      </c>
      <c r="H113" s="228"/>
      <c r="I113" s="103" t="s">
        <v>62</v>
      </c>
    </row>
    <row r="114" spans="1:9" x14ac:dyDescent="0.25">
      <c r="A114" s="246">
        <v>1953</v>
      </c>
      <c r="B114" s="229">
        <v>2</v>
      </c>
      <c r="C114" s="228">
        <v>2</v>
      </c>
      <c r="D114" s="229">
        <v>19</v>
      </c>
      <c r="E114" s="258">
        <f t="shared" ref="E114:E119" si="7">PRODUCT(D114/C114)</f>
        <v>9.5</v>
      </c>
      <c r="F114" s="229">
        <v>600</v>
      </c>
      <c r="G114" s="248">
        <f t="shared" si="5"/>
        <v>300</v>
      </c>
      <c r="H114" s="228"/>
      <c r="I114" s="103" t="s">
        <v>62</v>
      </c>
    </row>
    <row r="115" spans="1:9" x14ac:dyDescent="0.25">
      <c r="A115" s="246">
        <v>1954</v>
      </c>
      <c r="B115" s="229">
        <v>2</v>
      </c>
      <c r="C115" s="228">
        <v>2</v>
      </c>
      <c r="D115" s="229">
        <v>29</v>
      </c>
      <c r="E115" s="258">
        <f t="shared" si="7"/>
        <v>14.5</v>
      </c>
      <c r="F115" s="229" t="s">
        <v>968</v>
      </c>
      <c r="G115" s="248" t="e">
        <f t="shared" si="5"/>
        <v>#VALUE!</v>
      </c>
      <c r="H115" s="228"/>
      <c r="I115" s="103" t="s">
        <v>62</v>
      </c>
    </row>
    <row r="116" spans="1:9" x14ac:dyDescent="0.25">
      <c r="A116" s="246" t="s">
        <v>3185</v>
      </c>
      <c r="B116" s="229"/>
      <c r="C116" s="228"/>
      <c r="D116" s="229"/>
      <c r="E116" s="258"/>
      <c r="F116" s="229"/>
      <c r="G116" s="248"/>
      <c r="H116" s="228"/>
      <c r="I116" s="103"/>
    </row>
    <row r="117" spans="1:9" x14ac:dyDescent="0.25">
      <c r="A117" s="246">
        <v>1960</v>
      </c>
      <c r="B117" s="229">
        <v>2</v>
      </c>
      <c r="C117" s="228">
        <v>1</v>
      </c>
      <c r="D117" s="229">
        <v>17</v>
      </c>
      <c r="E117" s="258">
        <f>PRODUCT(D117/C117)</f>
        <v>17</v>
      </c>
      <c r="F117" s="229" t="s">
        <v>968</v>
      </c>
      <c r="G117" s="248" t="e">
        <f>PRODUCT(F117/C117)</f>
        <v>#VALUE!</v>
      </c>
      <c r="H117" s="228"/>
      <c r="I117" s="103" t="s">
        <v>1582</v>
      </c>
    </row>
    <row r="118" spans="1:9" x14ac:dyDescent="0.25">
      <c r="A118" s="246" t="s">
        <v>3185</v>
      </c>
      <c r="B118" s="229"/>
      <c r="C118" s="228"/>
      <c r="D118" s="229"/>
      <c r="E118" s="258"/>
      <c r="F118" s="229"/>
      <c r="G118" s="248"/>
      <c r="H118" s="228"/>
      <c r="I118" s="103"/>
    </row>
    <row r="119" spans="1:9" x14ac:dyDescent="0.25">
      <c r="A119" s="246">
        <v>1964</v>
      </c>
      <c r="B119" s="229">
        <v>2</v>
      </c>
      <c r="C119" s="228">
        <v>2</v>
      </c>
      <c r="D119" s="229">
        <v>63</v>
      </c>
      <c r="E119" s="258">
        <f t="shared" si="7"/>
        <v>31.5</v>
      </c>
      <c r="F119" s="229" t="s">
        <v>968</v>
      </c>
      <c r="G119" s="248" t="e">
        <f>PRODUCT(F119/C119)</f>
        <v>#VALUE!</v>
      </c>
      <c r="H119" s="228"/>
      <c r="I119" s="103" t="s">
        <v>3186</v>
      </c>
    </row>
    <row r="120" spans="1:9" x14ac:dyDescent="0.25">
      <c r="A120" s="246" t="s">
        <v>3185</v>
      </c>
      <c r="B120" s="229"/>
      <c r="C120" s="228"/>
      <c r="D120" s="229"/>
      <c r="E120" s="258"/>
      <c r="F120" s="229"/>
      <c r="G120" s="248"/>
      <c r="H120" s="228"/>
      <c r="I120" s="103"/>
    </row>
    <row r="121" spans="1:9" x14ac:dyDescent="0.25">
      <c r="A121" s="246">
        <v>1967</v>
      </c>
      <c r="B121" s="229">
        <v>2</v>
      </c>
      <c r="C121" s="228">
        <v>1</v>
      </c>
      <c r="D121" s="229">
        <v>18</v>
      </c>
      <c r="E121" s="258">
        <f>PRODUCT(D121/C121)</f>
        <v>18</v>
      </c>
      <c r="F121" s="229" t="s">
        <v>968</v>
      </c>
      <c r="G121" s="248" t="e">
        <f>PRODUCT(F121/C121)</f>
        <v>#VALUE!</v>
      </c>
      <c r="H121" s="228"/>
      <c r="I121" s="103" t="s">
        <v>1582</v>
      </c>
    </row>
    <row r="122" spans="1:9" x14ac:dyDescent="0.25">
      <c r="A122" s="246" t="s">
        <v>3185</v>
      </c>
      <c r="B122" s="229"/>
      <c r="C122" s="228"/>
      <c r="D122" s="229"/>
      <c r="E122" s="258"/>
      <c r="F122" s="229"/>
      <c r="G122" s="248"/>
      <c r="H122" s="228"/>
      <c r="I122" s="103"/>
    </row>
    <row r="123" spans="1:9" x14ac:dyDescent="0.25">
      <c r="A123" s="246">
        <v>1971</v>
      </c>
      <c r="B123" s="229">
        <v>2</v>
      </c>
      <c r="C123" s="228">
        <v>1</v>
      </c>
      <c r="D123" s="229">
        <v>30</v>
      </c>
      <c r="E123" s="258">
        <f>PRODUCT(D123/C123)</f>
        <v>30</v>
      </c>
      <c r="F123" s="229" t="s">
        <v>968</v>
      </c>
      <c r="G123" s="248" t="e">
        <f>PRODUCT(F123/C123)</f>
        <v>#VALUE!</v>
      </c>
      <c r="H123" s="228"/>
      <c r="I123" s="103" t="s">
        <v>1582</v>
      </c>
    </row>
    <row r="124" spans="1:9" x14ac:dyDescent="0.25">
      <c r="A124" s="246" t="s">
        <v>3185</v>
      </c>
      <c r="B124" s="229"/>
      <c r="C124" s="228"/>
      <c r="D124" s="229"/>
      <c r="E124" s="258"/>
      <c r="F124" s="229"/>
      <c r="G124" s="248"/>
      <c r="H124" s="228"/>
      <c r="I124" s="103"/>
    </row>
    <row r="125" spans="1:9" x14ac:dyDescent="0.25">
      <c r="A125" s="246">
        <v>1975</v>
      </c>
      <c r="B125" s="229">
        <v>4</v>
      </c>
      <c r="C125" s="228">
        <v>8</v>
      </c>
      <c r="D125" s="229">
        <v>70</v>
      </c>
      <c r="E125" s="258">
        <f>PRODUCT(D125/C125)</f>
        <v>8.75</v>
      </c>
      <c r="F125" s="229" t="s">
        <v>968</v>
      </c>
      <c r="G125" s="230">
        <v>0</v>
      </c>
      <c r="H125" s="228"/>
      <c r="I125" s="103" t="s">
        <v>1593</v>
      </c>
    </row>
    <row r="126" spans="1:9" x14ac:dyDescent="0.25">
      <c r="A126" s="246">
        <v>1976</v>
      </c>
      <c r="B126" s="229">
        <v>4</v>
      </c>
      <c r="C126" s="228">
        <v>12</v>
      </c>
      <c r="D126" s="229">
        <v>188</v>
      </c>
      <c r="E126" s="258">
        <f>PRODUCT(D126/C126)</f>
        <v>15.666666666666666</v>
      </c>
      <c r="F126" s="229" t="s">
        <v>968</v>
      </c>
      <c r="G126" s="230">
        <v>0</v>
      </c>
      <c r="H126" s="228"/>
      <c r="I126" s="103" t="s">
        <v>1593</v>
      </c>
    </row>
    <row r="127" spans="1:9" x14ac:dyDescent="0.25">
      <c r="A127" s="246">
        <v>1977</v>
      </c>
      <c r="B127" s="229">
        <v>4</v>
      </c>
      <c r="C127" s="228">
        <v>12</v>
      </c>
      <c r="D127" s="229">
        <v>206</v>
      </c>
      <c r="E127" s="258">
        <f>PRODUCT(D127/C127)</f>
        <v>17.166666666666668</v>
      </c>
      <c r="F127" s="229" t="s">
        <v>968</v>
      </c>
      <c r="G127" s="230">
        <v>0</v>
      </c>
      <c r="H127" s="228"/>
      <c r="I127" s="103" t="s">
        <v>1593</v>
      </c>
    </row>
    <row r="128" spans="1:9" x14ac:dyDescent="0.25">
      <c r="A128" s="246">
        <v>1978</v>
      </c>
      <c r="B128" s="229">
        <v>4</v>
      </c>
      <c r="C128" s="228">
        <v>12</v>
      </c>
      <c r="D128" s="229">
        <v>211</v>
      </c>
      <c r="E128" s="258">
        <f t="shared" ref="E128:E145" si="8">PRODUCT(D128/C128)</f>
        <v>17.583333333333332</v>
      </c>
      <c r="F128" s="229" t="s">
        <v>968</v>
      </c>
      <c r="G128" s="230">
        <v>0</v>
      </c>
      <c r="H128" s="228"/>
      <c r="I128" s="103" t="s">
        <v>1593</v>
      </c>
    </row>
    <row r="129" spans="1:9" x14ac:dyDescent="0.25">
      <c r="A129" s="246">
        <v>1979</v>
      </c>
      <c r="B129" s="229">
        <v>4</v>
      </c>
      <c r="C129" s="228">
        <v>12</v>
      </c>
      <c r="D129" s="229">
        <v>230</v>
      </c>
      <c r="E129" s="258">
        <f t="shared" si="8"/>
        <v>19.166666666666668</v>
      </c>
      <c r="F129" s="229" t="s">
        <v>968</v>
      </c>
      <c r="G129" s="248" t="e">
        <f>PRODUCT(F129/C129)</f>
        <v>#VALUE!</v>
      </c>
      <c r="H129" s="228"/>
      <c r="I129" s="16" t="s">
        <v>1593</v>
      </c>
    </row>
    <row r="130" spans="1:9" x14ac:dyDescent="0.25">
      <c r="A130" s="246">
        <v>1980</v>
      </c>
      <c r="B130" s="229">
        <v>4</v>
      </c>
      <c r="C130" s="228">
        <v>12</v>
      </c>
      <c r="D130" s="229">
        <v>177</v>
      </c>
      <c r="E130" s="258">
        <f t="shared" si="8"/>
        <v>14.75</v>
      </c>
      <c r="F130" s="229" t="s">
        <v>968</v>
      </c>
      <c r="G130" s="248" t="e">
        <f>PRODUCT(F130/C130)</f>
        <v>#VALUE!</v>
      </c>
      <c r="H130" s="259"/>
      <c r="I130" s="16" t="s">
        <v>1593</v>
      </c>
    </row>
    <row r="131" spans="1:9" x14ac:dyDescent="0.25">
      <c r="A131" s="246" t="s">
        <v>1592</v>
      </c>
      <c r="B131" s="229"/>
      <c r="C131" s="228"/>
      <c r="D131" s="229"/>
      <c r="E131" s="228"/>
      <c r="F131" s="229"/>
      <c r="G131" s="230"/>
      <c r="H131" s="228"/>
      <c r="I131" s="105"/>
    </row>
    <row r="132" spans="1:9" x14ac:dyDescent="0.25">
      <c r="A132" s="246">
        <v>1987</v>
      </c>
      <c r="B132" s="229">
        <v>2</v>
      </c>
      <c r="C132" s="228">
        <v>2</v>
      </c>
      <c r="D132" s="229">
        <v>31</v>
      </c>
      <c r="E132" s="258">
        <f t="shared" si="8"/>
        <v>15.5</v>
      </c>
      <c r="F132" s="229">
        <v>2705</v>
      </c>
      <c r="G132" s="248">
        <f t="shared" ref="G132:G154" si="9">PRODUCT(F132/C132)</f>
        <v>1352.5</v>
      </c>
      <c r="H132" s="259"/>
      <c r="I132" s="16" t="s">
        <v>62</v>
      </c>
    </row>
    <row r="133" spans="1:9" x14ac:dyDescent="0.25">
      <c r="A133" s="246">
        <v>1988</v>
      </c>
      <c r="B133" s="229">
        <v>2</v>
      </c>
      <c r="C133" s="228">
        <v>2</v>
      </c>
      <c r="D133" s="229">
        <v>26</v>
      </c>
      <c r="E133" s="258">
        <f t="shared" si="8"/>
        <v>13</v>
      </c>
      <c r="F133" s="229" t="s">
        <v>968</v>
      </c>
      <c r="G133" s="248" t="e">
        <f t="shared" si="9"/>
        <v>#VALUE!</v>
      </c>
      <c r="H133" s="259"/>
      <c r="I133" s="16" t="s">
        <v>62</v>
      </c>
    </row>
    <row r="134" spans="1:9" x14ac:dyDescent="0.25">
      <c r="A134" s="246">
        <v>1989</v>
      </c>
      <c r="B134" s="229">
        <v>4</v>
      </c>
      <c r="C134" s="228">
        <v>8</v>
      </c>
      <c r="D134" s="229">
        <v>133</v>
      </c>
      <c r="E134" s="258">
        <f t="shared" si="8"/>
        <v>16.625</v>
      </c>
      <c r="F134" s="229" t="s">
        <v>968</v>
      </c>
      <c r="G134" s="248" t="e">
        <f t="shared" si="9"/>
        <v>#VALUE!</v>
      </c>
      <c r="H134" s="259"/>
      <c r="I134" s="16" t="s">
        <v>1590</v>
      </c>
    </row>
    <row r="135" spans="1:9" x14ac:dyDescent="0.25">
      <c r="A135" s="246">
        <v>1990</v>
      </c>
      <c r="B135" s="229">
        <v>4</v>
      </c>
      <c r="C135" s="228">
        <v>9</v>
      </c>
      <c r="D135" s="229">
        <v>157</v>
      </c>
      <c r="E135" s="258">
        <f t="shared" si="8"/>
        <v>17.444444444444443</v>
      </c>
      <c r="F135" s="229">
        <v>15770</v>
      </c>
      <c r="G135" s="248">
        <f t="shared" si="9"/>
        <v>1752.2222222222222</v>
      </c>
      <c r="H135" s="259"/>
      <c r="I135" s="16" t="s">
        <v>1590</v>
      </c>
    </row>
    <row r="136" spans="1:9" x14ac:dyDescent="0.25">
      <c r="A136" s="246">
        <v>1991</v>
      </c>
      <c r="B136" s="229">
        <v>6</v>
      </c>
      <c r="C136" s="228">
        <v>14</v>
      </c>
      <c r="D136" s="229">
        <v>221</v>
      </c>
      <c r="E136" s="258">
        <f t="shared" si="8"/>
        <v>15.785714285714286</v>
      </c>
      <c r="F136" s="229">
        <v>20049</v>
      </c>
      <c r="G136" s="248">
        <f t="shared" si="9"/>
        <v>1432.0714285714287</v>
      </c>
      <c r="H136" s="259"/>
      <c r="I136" s="16" t="s">
        <v>1589</v>
      </c>
    </row>
    <row r="137" spans="1:9" x14ac:dyDescent="0.25">
      <c r="A137" s="246">
        <v>1992</v>
      </c>
      <c r="B137" s="229">
        <v>8</v>
      </c>
      <c r="C137" s="228">
        <v>17</v>
      </c>
      <c r="D137" s="229">
        <v>257</v>
      </c>
      <c r="E137" s="258">
        <f t="shared" si="8"/>
        <v>15.117647058823529</v>
      </c>
      <c r="F137" s="229">
        <v>21968</v>
      </c>
      <c r="G137" s="248">
        <f t="shared" si="9"/>
        <v>1292.2352941176471</v>
      </c>
      <c r="H137" s="259"/>
      <c r="I137" s="16" t="s">
        <v>1586</v>
      </c>
    </row>
    <row r="138" spans="1:9" x14ac:dyDescent="0.25">
      <c r="A138" s="246">
        <v>1993</v>
      </c>
      <c r="B138" s="229">
        <v>8</v>
      </c>
      <c r="C138" s="228">
        <v>19</v>
      </c>
      <c r="D138" s="229">
        <v>262</v>
      </c>
      <c r="E138" s="258">
        <f t="shared" si="8"/>
        <v>13.789473684210526</v>
      </c>
      <c r="F138" s="229">
        <v>24348</v>
      </c>
      <c r="G138" s="248">
        <f t="shared" si="9"/>
        <v>1281.4736842105262</v>
      </c>
      <c r="H138" s="259"/>
      <c r="I138" s="16" t="s">
        <v>1586</v>
      </c>
    </row>
    <row r="139" spans="1:9" x14ac:dyDescent="0.25">
      <c r="A139" s="246">
        <v>1994</v>
      </c>
      <c r="B139" s="229">
        <v>8</v>
      </c>
      <c r="C139" s="228">
        <v>22</v>
      </c>
      <c r="D139" s="229">
        <v>345</v>
      </c>
      <c r="E139" s="258">
        <f t="shared" si="8"/>
        <v>15.681818181818182</v>
      </c>
      <c r="F139" s="229">
        <v>24174</v>
      </c>
      <c r="G139" s="248">
        <f t="shared" si="9"/>
        <v>1098.8181818181818</v>
      </c>
      <c r="H139" s="259"/>
      <c r="I139" s="16" t="s">
        <v>1586</v>
      </c>
    </row>
    <row r="140" spans="1:9" x14ac:dyDescent="0.25">
      <c r="A140" s="246">
        <v>1995</v>
      </c>
      <c r="B140" s="229">
        <v>8</v>
      </c>
      <c r="C140" s="228">
        <v>27</v>
      </c>
      <c r="D140" s="229">
        <v>396</v>
      </c>
      <c r="E140" s="258">
        <f t="shared" si="8"/>
        <v>14.666666666666666</v>
      </c>
      <c r="F140" s="229">
        <v>30238</v>
      </c>
      <c r="G140" s="248">
        <f t="shared" si="9"/>
        <v>1119.9259259259259</v>
      </c>
      <c r="H140" s="259"/>
      <c r="I140" s="16" t="s">
        <v>1586</v>
      </c>
    </row>
    <row r="141" spans="1:9" x14ac:dyDescent="0.25">
      <c r="A141" s="246">
        <v>1996</v>
      </c>
      <c r="B141" s="229">
        <v>8</v>
      </c>
      <c r="C141" s="228">
        <v>32</v>
      </c>
      <c r="D141" s="229">
        <v>498</v>
      </c>
      <c r="E141" s="258">
        <f t="shared" si="8"/>
        <v>15.5625</v>
      </c>
      <c r="F141" s="229" t="s">
        <v>968</v>
      </c>
      <c r="G141" s="248" t="e">
        <f t="shared" si="9"/>
        <v>#VALUE!</v>
      </c>
      <c r="H141" s="259"/>
      <c r="I141" s="16" t="s">
        <v>1586</v>
      </c>
    </row>
    <row r="142" spans="1:9" x14ac:dyDescent="0.25">
      <c r="A142" s="246">
        <v>1997</v>
      </c>
      <c r="B142" s="229">
        <v>8</v>
      </c>
      <c r="C142" s="228">
        <v>31</v>
      </c>
      <c r="D142" s="229">
        <v>464</v>
      </c>
      <c r="E142" s="258">
        <f t="shared" si="8"/>
        <v>14.96774193548387</v>
      </c>
      <c r="F142" s="229" t="s">
        <v>968</v>
      </c>
      <c r="G142" s="248" t="e">
        <f t="shared" si="9"/>
        <v>#VALUE!</v>
      </c>
      <c r="H142" s="259"/>
      <c r="I142" s="16" t="s">
        <v>1586</v>
      </c>
    </row>
    <row r="143" spans="1:9" x14ac:dyDescent="0.25">
      <c r="A143" s="246">
        <v>1998</v>
      </c>
      <c r="B143" s="229">
        <v>8</v>
      </c>
      <c r="C143" s="228">
        <v>30</v>
      </c>
      <c r="D143" s="229">
        <v>367</v>
      </c>
      <c r="E143" s="258">
        <f t="shared" si="8"/>
        <v>12.233333333333333</v>
      </c>
      <c r="F143" s="229" t="s">
        <v>968</v>
      </c>
      <c r="G143" s="248" t="e">
        <f t="shared" si="9"/>
        <v>#VALUE!</v>
      </c>
      <c r="H143" s="259"/>
      <c r="I143" s="16" t="s">
        <v>1586</v>
      </c>
    </row>
    <row r="144" spans="1:9" x14ac:dyDescent="0.25">
      <c r="A144" s="246">
        <v>1999</v>
      </c>
      <c r="B144" s="229">
        <v>8</v>
      </c>
      <c r="C144" s="228">
        <v>25</v>
      </c>
      <c r="D144" s="229">
        <v>319</v>
      </c>
      <c r="E144" s="258">
        <f t="shared" si="8"/>
        <v>12.76</v>
      </c>
      <c r="F144" s="229" t="s">
        <v>968</v>
      </c>
      <c r="G144" s="248" t="e">
        <f t="shared" si="9"/>
        <v>#VALUE!</v>
      </c>
      <c r="H144" s="259"/>
      <c r="I144" s="16" t="s">
        <v>1586</v>
      </c>
    </row>
    <row r="145" spans="1:9" x14ac:dyDescent="0.25">
      <c r="A145" s="246">
        <v>2000</v>
      </c>
      <c r="B145" s="229">
        <v>8</v>
      </c>
      <c r="C145" s="229">
        <v>30</v>
      </c>
      <c r="D145" s="230">
        <v>401</v>
      </c>
      <c r="E145" s="258">
        <f t="shared" si="8"/>
        <v>13.366666666666667</v>
      </c>
      <c r="F145" s="229">
        <v>24500</v>
      </c>
      <c r="G145" s="248">
        <f t="shared" si="9"/>
        <v>816.66666666666663</v>
      </c>
      <c r="H145" s="259"/>
      <c r="I145" s="16" t="s">
        <v>1586</v>
      </c>
    </row>
    <row r="146" spans="1:9" x14ac:dyDescent="0.25">
      <c r="A146" s="246">
        <v>2001</v>
      </c>
      <c r="B146" s="229">
        <v>8</v>
      </c>
      <c r="C146" s="229">
        <v>26</v>
      </c>
      <c r="D146" s="230">
        <v>359</v>
      </c>
      <c r="E146" s="258">
        <f t="shared" ref="E146:E163" si="10">PRODUCT(D146/C146)</f>
        <v>13.807692307692308</v>
      </c>
      <c r="F146" s="229">
        <v>22578</v>
      </c>
      <c r="G146" s="248">
        <f t="shared" si="9"/>
        <v>868.38461538461536</v>
      </c>
      <c r="H146" s="259"/>
      <c r="I146" s="16" t="s">
        <v>1586</v>
      </c>
    </row>
    <row r="147" spans="1:9" x14ac:dyDescent="0.25">
      <c r="A147" s="246">
        <v>2002</v>
      </c>
      <c r="B147" s="229">
        <v>8</v>
      </c>
      <c r="C147" s="230">
        <v>28</v>
      </c>
      <c r="D147" s="229">
        <v>398</v>
      </c>
      <c r="E147" s="258">
        <f t="shared" si="10"/>
        <v>14.214285714285714</v>
      </c>
      <c r="F147" s="229">
        <v>26630</v>
      </c>
      <c r="G147" s="248">
        <f t="shared" si="9"/>
        <v>951.07142857142856</v>
      </c>
      <c r="H147" s="259"/>
      <c r="I147" s="16" t="s">
        <v>1586</v>
      </c>
    </row>
    <row r="148" spans="1:9" x14ac:dyDescent="0.25">
      <c r="A148" s="246">
        <v>2003</v>
      </c>
      <c r="B148" s="229">
        <v>8</v>
      </c>
      <c r="C148" s="230">
        <v>34</v>
      </c>
      <c r="D148" s="229">
        <v>440</v>
      </c>
      <c r="E148" s="258">
        <f t="shared" si="10"/>
        <v>12.941176470588236</v>
      </c>
      <c r="F148" s="229">
        <v>26182</v>
      </c>
      <c r="G148" s="248">
        <f t="shared" si="9"/>
        <v>770.05882352941171</v>
      </c>
      <c r="H148" s="259"/>
      <c r="I148" s="16" t="s">
        <v>1586</v>
      </c>
    </row>
    <row r="149" spans="1:9" x14ac:dyDescent="0.25">
      <c r="A149" s="246">
        <v>2004</v>
      </c>
      <c r="B149" s="229">
        <v>8</v>
      </c>
      <c r="C149" s="230">
        <v>40</v>
      </c>
      <c r="D149" s="229">
        <v>497</v>
      </c>
      <c r="E149" s="258">
        <f t="shared" si="10"/>
        <v>12.425000000000001</v>
      </c>
      <c r="F149" s="229">
        <v>22111</v>
      </c>
      <c r="G149" s="248">
        <f t="shared" si="9"/>
        <v>552.77499999999998</v>
      </c>
      <c r="H149" s="259"/>
      <c r="I149" s="16" t="s">
        <v>1583</v>
      </c>
    </row>
    <row r="150" spans="1:9" x14ac:dyDescent="0.25">
      <c r="A150" s="246">
        <v>2005</v>
      </c>
      <c r="B150" s="229">
        <v>8</v>
      </c>
      <c r="C150" s="230">
        <v>41</v>
      </c>
      <c r="D150" s="229">
        <v>632</v>
      </c>
      <c r="E150" s="258">
        <f t="shared" si="10"/>
        <v>15.414634146341463</v>
      </c>
      <c r="F150" s="229">
        <v>26567</v>
      </c>
      <c r="G150" s="248">
        <f t="shared" si="9"/>
        <v>647.97560975609758</v>
      </c>
      <c r="H150" s="259"/>
      <c r="I150" s="16" t="s">
        <v>1583</v>
      </c>
    </row>
    <row r="151" spans="1:9" x14ac:dyDescent="0.25">
      <c r="A151" s="246">
        <v>2006</v>
      </c>
      <c r="B151" s="229">
        <v>8</v>
      </c>
      <c r="C151" s="230">
        <v>41</v>
      </c>
      <c r="D151" s="229">
        <v>606</v>
      </c>
      <c r="E151" s="258">
        <f t="shared" si="10"/>
        <v>14.780487804878049</v>
      </c>
      <c r="F151" s="229">
        <v>28007</v>
      </c>
      <c r="G151" s="248">
        <f t="shared" si="9"/>
        <v>683.09756097560978</v>
      </c>
      <c r="H151" s="259"/>
      <c r="I151" s="16" t="s">
        <v>1583</v>
      </c>
    </row>
    <row r="152" spans="1:9" x14ac:dyDescent="0.25">
      <c r="A152" s="246">
        <v>2007</v>
      </c>
      <c r="B152" s="229">
        <v>8</v>
      </c>
      <c r="C152" s="230">
        <v>39</v>
      </c>
      <c r="D152" s="229">
        <v>526</v>
      </c>
      <c r="E152" s="258">
        <f t="shared" si="10"/>
        <v>13.487179487179487</v>
      </c>
      <c r="F152" s="229">
        <v>20832</v>
      </c>
      <c r="G152" s="248">
        <f t="shared" si="9"/>
        <v>534.15384615384619</v>
      </c>
      <c r="H152" s="259"/>
      <c r="I152" s="16" t="s">
        <v>1583</v>
      </c>
    </row>
    <row r="153" spans="1:9" x14ac:dyDescent="0.25">
      <c r="A153" s="246">
        <v>2008</v>
      </c>
      <c r="B153" s="229">
        <v>8</v>
      </c>
      <c r="C153" s="230">
        <v>41</v>
      </c>
      <c r="D153" s="229">
        <v>488</v>
      </c>
      <c r="E153" s="258">
        <f t="shared" si="10"/>
        <v>11.902439024390244</v>
      </c>
      <c r="F153" s="229">
        <v>24357</v>
      </c>
      <c r="G153" s="248">
        <f t="shared" si="9"/>
        <v>594.07317073170736</v>
      </c>
      <c r="H153" s="259"/>
      <c r="I153" s="16" t="s">
        <v>1583</v>
      </c>
    </row>
    <row r="154" spans="1:9" x14ac:dyDescent="0.25">
      <c r="A154" s="246">
        <v>2009</v>
      </c>
      <c r="B154" s="229">
        <v>8</v>
      </c>
      <c r="C154" s="230">
        <v>25</v>
      </c>
      <c r="D154" s="229">
        <v>250</v>
      </c>
      <c r="E154" s="258">
        <f t="shared" si="10"/>
        <v>10</v>
      </c>
      <c r="F154" s="260">
        <v>18092</v>
      </c>
      <c r="G154" s="248">
        <f t="shared" si="9"/>
        <v>723.68</v>
      </c>
      <c r="H154" s="259"/>
      <c r="I154" s="16" t="s">
        <v>1586</v>
      </c>
    </row>
    <row r="155" spans="1:9" x14ac:dyDescent="0.25">
      <c r="A155" s="246">
        <v>2010</v>
      </c>
      <c r="B155" s="229">
        <v>8</v>
      </c>
      <c r="C155" s="230">
        <v>24</v>
      </c>
      <c r="D155" s="229">
        <v>297</v>
      </c>
      <c r="E155" s="247">
        <f t="shared" si="10"/>
        <v>12.375</v>
      </c>
      <c r="F155" s="230">
        <v>20172</v>
      </c>
      <c r="G155" s="248">
        <f>PRODUCT(F155/C155)</f>
        <v>840.5</v>
      </c>
      <c r="H155" s="259"/>
      <c r="I155" s="16" t="s">
        <v>1586</v>
      </c>
    </row>
    <row r="156" spans="1:9" x14ac:dyDescent="0.25">
      <c r="A156" s="246">
        <v>2011</v>
      </c>
      <c r="B156" s="229">
        <v>8</v>
      </c>
      <c r="C156" s="230">
        <v>29</v>
      </c>
      <c r="D156" s="229">
        <v>365</v>
      </c>
      <c r="E156" s="247">
        <f>PRODUCT(D156/C156)</f>
        <v>12.586206896551724</v>
      </c>
      <c r="F156" s="250">
        <v>29470</v>
      </c>
      <c r="G156" s="248">
        <f>PRODUCT(F156/C156)</f>
        <v>1016.2068965517242</v>
      </c>
      <c r="H156" s="259"/>
      <c r="I156" s="16" t="s">
        <v>1586</v>
      </c>
    </row>
    <row r="157" spans="1:9" x14ac:dyDescent="0.25">
      <c r="A157" s="246">
        <v>2012</v>
      </c>
      <c r="B157" s="229">
        <v>8</v>
      </c>
      <c r="C157" s="230">
        <v>30</v>
      </c>
      <c r="D157" s="229">
        <v>340</v>
      </c>
      <c r="E157" s="247">
        <v>11.333333333333334</v>
      </c>
      <c r="F157" s="250">
        <v>30824</v>
      </c>
      <c r="G157" s="248">
        <v>1027.4666666666667</v>
      </c>
      <c r="H157" s="259"/>
      <c r="I157" s="16" t="s">
        <v>1586</v>
      </c>
    </row>
    <row r="158" spans="1:9" x14ac:dyDescent="0.25">
      <c r="A158" s="246">
        <v>2013</v>
      </c>
      <c r="B158" s="229">
        <v>8</v>
      </c>
      <c r="C158" s="230">
        <v>24</v>
      </c>
      <c r="D158" s="229">
        <v>332</v>
      </c>
      <c r="E158" s="247">
        <v>13.833333333333334</v>
      </c>
      <c r="F158" s="250">
        <v>17549</v>
      </c>
      <c r="G158" s="248">
        <v>731.20833333333337</v>
      </c>
      <c r="H158" s="259"/>
      <c r="I158" s="16" t="s">
        <v>1586</v>
      </c>
    </row>
    <row r="159" spans="1:9" x14ac:dyDescent="0.25">
      <c r="A159" s="246">
        <v>2014</v>
      </c>
      <c r="B159" s="229">
        <v>8</v>
      </c>
      <c r="C159" s="230">
        <v>26</v>
      </c>
      <c r="D159" s="229">
        <v>245</v>
      </c>
      <c r="E159" s="247">
        <f>PRODUCT(D159/C159)</f>
        <v>9.4230769230769234</v>
      </c>
      <c r="F159" s="250">
        <v>20546</v>
      </c>
      <c r="G159" s="248">
        <v>790.23076923076928</v>
      </c>
      <c r="H159" s="259"/>
      <c r="I159" s="16" t="s">
        <v>1586</v>
      </c>
    </row>
    <row r="160" spans="1:9" x14ac:dyDescent="0.25">
      <c r="A160" s="246">
        <v>2015</v>
      </c>
      <c r="B160" s="229">
        <v>8</v>
      </c>
      <c r="C160" s="230">
        <v>27</v>
      </c>
      <c r="D160" s="229">
        <v>301</v>
      </c>
      <c r="E160" s="247">
        <v>11.148148148148149</v>
      </c>
      <c r="F160" s="250">
        <v>24736</v>
      </c>
      <c r="G160" s="248">
        <v>916.14814814814815</v>
      </c>
      <c r="H160" s="259"/>
      <c r="I160" s="16" t="s">
        <v>1586</v>
      </c>
    </row>
    <row r="161" spans="1:9" x14ac:dyDescent="0.25">
      <c r="A161" s="246">
        <v>2016</v>
      </c>
      <c r="B161" s="229">
        <v>8</v>
      </c>
      <c r="C161" s="230">
        <v>25</v>
      </c>
      <c r="D161" s="229">
        <v>285</v>
      </c>
      <c r="E161" s="247">
        <f>PRODUCT(D161/C161)</f>
        <v>11.4</v>
      </c>
      <c r="F161" s="230">
        <v>20886</v>
      </c>
      <c r="G161" s="248">
        <f>PRODUCT(F161/C161)</f>
        <v>835.44</v>
      </c>
      <c r="H161" s="259"/>
      <c r="I161" s="16" t="s">
        <v>1586</v>
      </c>
    </row>
    <row r="162" spans="1:9" ht="15.75" thickBot="1" x14ac:dyDescent="0.3">
      <c r="A162" s="246">
        <v>2017</v>
      </c>
      <c r="B162" s="229">
        <v>8</v>
      </c>
      <c r="C162" s="230">
        <v>29</v>
      </c>
      <c r="D162" s="229">
        <v>352</v>
      </c>
      <c r="E162" s="247">
        <f>PRODUCT(D162/C162)</f>
        <v>12.137931034482758</v>
      </c>
      <c r="F162" s="253">
        <v>23346</v>
      </c>
      <c r="G162" s="248">
        <f>PRODUCT(F162/C162)</f>
        <v>805.0344827586207</v>
      </c>
      <c r="H162" s="259"/>
      <c r="I162" s="16" t="s">
        <v>1586</v>
      </c>
    </row>
    <row r="163" spans="1:9" ht="15.75" thickBot="1" x14ac:dyDescent="0.3">
      <c r="A163" s="261" t="s">
        <v>1577</v>
      </c>
      <c r="B163" s="236">
        <f>SUM(B97:B162)</f>
        <v>297</v>
      </c>
      <c r="C163" s="236">
        <f>SUM(C97:C162)</f>
        <v>901</v>
      </c>
      <c r="D163" s="236">
        <f>SUM(D97:D162)</f>
        <v>12187</v>
      </c>
      <c r="E163" s="262">
        <f t="shared" si="10"/>
        <v>13.526082130965595</v>
      </c>
      <c r="F163" s="236">
        <f>SUM(F97:F162)</f>
        <v>569337</v>
      </c>
      <c r="G163" s="255"/>
      <c r="H163" s="259"/>
      <c r="I163" s="11"/>
    </row>
    <row r="164" spans="1:9" x14ac:dyDescent="0.25">
      <c r="A164" s="69"/>
      <c r="B164" s="103"/>
      <c r="C164" s="69"/>
      <c r="D164" s="69"/>
      <c r="E164" s="69"/>
      <c r="F164" s="69"/>
      <c r="G164" s="103"/>
      <c r="H164" s="103"/>
      <c r="I164" s="11"/>
    </row>
    <row r="165" spans="1:9" ht="15.75" thickBot="1" x14ac:dyDescent="0.3">
      <c r="A165" s="69"/>
      <c r="B165" s="103"/>
      <c r="C165" s="69"/>
      <c r="D165" s="69"/>
      <c r="E165" s="69"/>
      <c r="F165" s="69"/>
      <c r="G165" s="103"/>
      <c r="H165" s="103"/>
      <c r="I165" s="11"/>
    </row>
    <row r="166" spans="1:9" ht="21" thickBot="1" x14ac:dyDescent="0.35">
      <c r="A166" s="238" t="s">
        <v>4574</v>
      </c>
      <c r="B166" s="263"/>
      <c r="C166" s="257"/>
      <c r="D166" s="243"/>
      <c r="E166" s="243"/>
      <c r="F166" s="257"/>
      <c r="G166" s="244"/>
      <c r="H166" s="63"/>
      <c r="I166" s="105"/>
    </row>
    <row r="167" spans="1:9" ht="15.75" thickBot="1" x14ac:dyDescent="0.3">
      <c r="A167" s="242" t="s">
        <v>1573</v>
      </c>
      <c r="B167" s="243" t="s">
        <v>1574</v>
      </c>
      <c r="C167" s="243" t="s">
        <v>3016</v>
      </c>
      <c r="D167" s="226" t="s">
        <v>1575</v>
      </c>
      <c r="E167" s="226" t="s">
        <v>1576</v>
      </c>
      <c r="F167" s="242" t="s">
        <v>1579</v>
      </c>
      <c r="G167" s="242" t="s">
        <v>1576</v>
      </c>
      <c r="H167" s="228"/>
      <c r="I167" s="105"/>
    </row>
    <row r="168" spans="1:9" x14ac:dyDescent="0.25">
      <c r="A168" s="229">
        <v>1961</v>
      </c>
      <c r="B168" s="250">
        <v>2</v>
      </c>
      <c r="C168" s="250">
        <v>1</v>
      </c>
      <c r="D168" s="260">
        <v>16</v>
      </c>
      <c r="E168" s="264">
        <f t="shared" ref="E168:E174" si="11">PRODUCT(D168/C168)</f>
        <v>16</v>
      </c>
      <c r="F168" s="14" t="s">
        <v>968</v>
      </c>
      <c r="G168" s="248" t="e">
        <f>PRODUCT(F168/C168)</f>
        <v>#VALUE!</v>
      </c>
      <c r="H168" s="42"/>
      <c r="I168" s="16" t="s">
        <v>1582</v>
      </c>
    </row>
    <row r="169" spans="1:9" x14ac:dyDescent="0.25">
      <c r="A169" s="229">
        <v>1970</v>
      </c>
      <c r="B169" s="250">
        <v>2</v>
      </c>
      <c r="C169" s="250">
        <v>1</v>
      </c>
      <c r="D169" s="260">
        <v>25</v>
      </c>
      <c r="E169" s="264">
        <v>25</v>
      </c>
      <c r="F169" s="14" t="s">
        <v>968</v>
      </c>
      <c r="G169" s="248" t="e">
        <v>#VALUE!</v>
      </c>
      <c r="H169" s="42"/>
      <c r="I169" s="16" t="s">
        <v>1582</v>
      </c>
    </row>
    <row r="170" spans="1:9" x14ac:dyDescent="0.25">
      <c r="A170" s="229">
        <v>1978</v>
      </c>
      <c r="B170" s="250">
        <v>3</v>
      </c>
      <c r="C170" s="250">
        <v>3</v>
      </c>
      <c r="D170" s="260">
        <v>53</v>
      </c>
      <c r="E170" s="264">
        <f t="shared" si="11"/>
        <v>17.666666666666668</v>
      </c>
      <c r="F170" s="14" t="s">
        <v>968</v>
      </c>
      <c r="G170" s="248" t="e">
        <f>PRODUCT(F170/C170)</f>
        <v>#VALUE!</v>
      </c>
      <c r="H170" s="42"/>
      <c r="I170" s="16" t="s">
        <v>3180</v>
      </c>
    </row>
    <row r="171" spans="1:9" x14ac:dyDescent="0.25">
      <c r="A171" s="229">
        <v>1978</v>
      </c>
      <c r="B171" s="250">
        <v>4</v>
      </c>
      <c r="C171" s="250">
        <v>6</v>
      </c>
      <c r="D171" s="260">
        <v>135</v>
      </c>
      <c r="E171" s="264">
        <f t="shared" si="11"/>
        <v>22.5</v>
      </c>
      <c r="F171" s="14" t="s">
        <v>968</v>
      </c>
      <c r="G171" s="248" t="e">
        <f>PRODUCT(F171/C171)</f>
        <v>#VALUE!</v>
      </c>
      <c r="H171" s="42"/>
      <c r="I171" s="16" t="s">
        <v>1596</v>
      </c>
    </row>
    <row r="172" spans="1:9" x14ac:dyDescent="0.25">
      <c r="A172" s="229">
        <v>1979</v>
      </c>
      <c r="B172" s="250">
        <v>8</v>
      </c>
      <c r="C172" s="250">
        <v>10</v>
      </c>
      <c r="D172" s="260">
        <v>216</v>
      </c>
      <c r="E172" s="264">
        <f t="shared" si="11"/>
        <v>21.6</v>
      </c>
      <c r="F172" s="14" t="s">
        <v>968</v>
      </c>
      <c r="G172" s="248" t="e">
        <f>PRODUCT(F172/C172)</f>
        <v>#VALUE!</v>
      </c>
      <c r="H172" s="42"/>
      <c r="I172" s="16" t="s">
        <v>1595</v>
      </c>
    </row>
    <row r="173" spans="1:9" ht="15.75" thickBot="1" x14ac:dyDescent="0.3">
      <c r="A173" s="230">
        <v>1980</v>
      </c>
      <c r="B173" s="250">
        <v>8</v>
      </c>
      <c r="C173" s="250">
        <v>16</v>
      </c>
      <c r="D173" s="260">
        <v>282</v>
      </c>
      <c r="E173" s="264">
        <f t="shared" si="11"/>
        <v>17.625</v>
      </c>
      <c r="F173" s="14" t="s">
        <v>968</v>
      </c>
      <c r="G173" s="248" t="e">
        <f>PRODUCT(F173/C173)</f>
        <v>#VALUE!</v>
      </c>
      <c r="H173" s="42"/>
      <c r="I173" s="16" t="s">
        <v>1594</v>
      </c>
    </row>
    <row r="174" spans="1:9" ht="15.75" thickBot="1" x14ac:dyDescent="0.3">
      <c r="A174" s="150" t="s">
        <v>1577</v>
      </c>
      <c r="B174" s="265">
        <f>SUM(B168:B173)</f>
        <v>27</v>
      </c>
      <c r="C174" s="266">
        <f>SUM(C168:C173)</f>
        <v>37</v>
      </c>
      <c r="D174" s="266">
        <f>SUM(D168:D173)</f>
        <v>727</v>
      </c>
      <c r="E174" s="267">
        <f t="shared" si="11"/>
        <v>19.648648648648649</v>
      </c>
      <c r="F174" s="150"/>
      <c r="G174" s="255"/>
      <c r="H174" s="259"/>
      <c r="I174" s="11"/>
    </row>
    <row r="175" spans="1:9" x14ac:dyDescent="0.25">
      <c r="A175" s="14"/>
      <c r="B175" s="20"/>
      <c r="C175" s="14"/>
      <c r="D175" s="14"/>
      <c r="E175" s="14"/>
      <c r="F175" s="14"/>
      <c r="G175" s="16"/>
      <c r="H175" s="16"/>
      <c r="I175" s="11"/>
    </row>
    <row r="176" spans="1:9" ht="15.75" thickBot="1" x14ac:dyDescent="0.3">
      <c r="A176" s="14"/>
      <c r="B176" s="20"/>
      <c r="C176" s="14"/>
      <c r="D176" s="14"/>
      <c r="E176" s="14"/>
      <c r="F176" s="14"/>
      <c r="G176" s="16"/>
      <c r="H176" s="16"/>
      <c r="I176" s="11"/>
    </row>
    <row r="177" spans="1:9" ht="21" thickBot="1" x14ac:dyDescent="0.35">
      <c r="A177" s="268" t="s">
        <v>4575</v>
      </c>
      <c r="B177" s="269"/>
      <c r="C177" s="270"/>
      <c r="D177" s="270"/>
      <c r="E177" s="270"/>
      <c r="F177" s="270"/>
      <c r="G177" s="271"/>
      <c r="H177" s="63"/>
      <c r="I177" s="105"/>
    </row>
    <row r="178" spans="1:9" ht="15.75" thickBot="1" x14ac:dyDescent="0.3">
      <c r="A178" s="272" t="s">
        <v>1573</v>
      </c>
      <c r="B178" s="272" t="s">
        <v>1574</v>
      </c>
      <c r="C178" s="273" t="s">
        <v>3016</v>
      </c>
      <c r="D178" s="272" t="s">
        <v>1575</v>
      </c>
      <c r="E178" s="272" t="s">
        <v>1576</v>
      </c>
      <c r="F178" s="272" t="s">
        <v>1579</v>
      </c>
      <c r="G178" s="274" t="s">
        <v>1576</v>
      </c>
      <c r="H178" s="228"/>
      <c r="I178" s="105"/>
    </row>
    <row r="179" spans="1:9" x14ac:dyDescent="0.25">
      <c r="A179" s="250">
        <v>1989</v>
      </c>
      <c r="B179" s="260">
        <v>3</v>
      </c>
      <c r="C179" s="250">
        <v>3</v>
      </c>
      <c r="D179" s="248">
        <v>59</v>
      </c>
      <c r="E179" s="275">
        <f>PRODUCT(D179/C179)</f>
        <v>19.666666666666668</v>
      </c>
      <c r="F179" s="260">
        <v>701</v>
      </c>
      <c r="G179" s="248">
        <f t="shared" ref="G179:G193" si="12">PRODUCT(F179/C179)</f>
        <v>233.66666666666666</v>
      </c>
      <c r="H179" s="276"/>
      <c r="I179" s="103" t="s">
        <v>1591</v>
      </c>
    </row>
    <row r="180" spans="1:9" x14ac:dyDescent="0.25">
      <c r="A180" s="250">
        <v>1990</v>
      </c>
      <c r="B180" s="260">
        <v>4</v>
      </c>
      <c r="C180" s="250">
        <v>4</v>
      </c>
      <c r="D180" s="260">
        <v>115</v>
      </c>
      <c r="E180" s="275">
        <f t="shared" ref="E180:E206" si="13">PRODUCT(D180/C180)</f>
        <v>28.75</v>
      </c>
      <c r="F180" s="260">
        <v>959</v>
      </c>
      <c r="G180" s="248">
        <f t="shared" si="12"/>
        <v>239.75</v>
      </c>
      <c r="H180" s="259"/>
      <c r="I180" s="103" t="s">
        <v>1584</v>
      </c>
    </row>
    <row r="181" spans="1:9" x14ac:dyDescent="0.25">
      <c r="A181" s="250">
        <v>1991</v>
      </c>
      <c r="B181" s="260">
        <v>4</v>
      </c>
      <c r="C181" s="250">
        <v>5</v>
      </c>
      <c r="D181" s="260">
        <v>74</v>
      </c>
      <c r="E181" s="275">
        <f t="shared" si="13"/>
        <v>14.8</v>
      </c>
      <c r="F181" s="260">
        <v>2325</v>
      </c>
      <c r="G181" s="248">
        <f t="shared" si="12"/>
        <v>465</v>
      </c>
      <c r="H181" s="259"/>
      <c r="I181" s="103" t="s">
        <v>1584</v>
      </c>
    </row>
    <row r="182" spans="1:9" x14ac:dyDescent="0.25">
      <c r="A182" s="250">
        <v>1992</v>
      </c>
      <c r="B182" s="260">
        <v>4</v>
      </c>
      <c r="C182" s="250">
        <v>4</v>
      </c>
      <c r="D182" s="14">
        <v>86</v>
      </c>
      <c r="E182" s="275">
        <f t="shared" si="13"/>
        <v>21.5</v>
      </c>
      <c r="F182" s="260" t="s">
        <v>968</v>
      </c>
      <c r="G182" s="248" t="e">
        <f t="shared" si="12"/>
        <v>#VALUE!</v>
      </c>
      <c r="H182" s="259"/>
      <c r="I182" s="103" t="s">
        <v>1584</v>
      </c>
    </row>
    <row r="183" spans="1:9" x14ac:dyDescent="0.25">
      <c r="A183" s="250">
        <v>1993</v>
      </c>
      <c r="B183" s="250">
        <v>4</v>
      </c>
      <c r="C183" s="250">
        <v>4</v>
      </c>
      <c r="D183" s="14">
        <v>89</v>
      </c>
      <c r="E183" s="275">
        <f t="shared" si="13"/>
        <v>22.25</v>
      </c>
      <c r="F183" s="250">
        <v>1198</v>
      </c>
      <c r="G183" s="248">
        <f t="shared" si="12"/>
        <v>299.5</v>
      </c>
      <c r="H183" s="259"/>
      <c r="I183" s="103" t="s">
        <v>1584</v>
      </c>
    </row>
    <row r="184" spans="1:9" x14ac:dyDescent="0.25">
      <c r="A184" s="250">
        <v>1994</v>
      </c>
      <c r="B184" s="250">
        <v>4</v>
      </c>
      <c r="C184" s="250">
        <v>4</v>
      </c>
      <c r="D184" s="14">
        <v>59</v>
      </c>
      <c r="E184" s="275">
        <f t="shared" si="13"/>
        <v>14.75</v>
      </c>
      <c r="F184" s="250">
        <v>1426</v>
      </c>
      <c r="G184" s="248">
        <f t="shared" si="12"/>
        <v>356.5</v>
      </c>
      <c r="H184" s="259"/>
      <c r="I184" s="103" t="s">
        <v>1584</v>
      </c>
    </row>
    <row r="185" spans="1:9" x14ac:dyDescent="0.25">
      <c r="A185" s="250">
        <v>1995</v>
      </c>
      <c r="B185" s="250">
        <v>4</v>
      </c>
      <c r="C185" s="250">
        <v>8</v>
      </c>
      <c r="D185" s="14">
        <v>143</v>
      </c>
      <c r="E185" s="275">
        <f t="shared" si="13"/>
        <v>17.875</v>
      </c>
      <c r="F185" s="260">
        <v>3015</v>
      </c>
      <c r="G185" s="248">
        <f t="shared" si="12"/>
        <v>376.875</v>
      </c>
      <c r="H185" s="259"/>
      <c r="I185" s="16" t="s">
        <v>1584</v>
      </c>
    </row>
    <row r="186" spans="1:9" x14ac:dyDescent="0.25">
      <c r="A186" s="250">
        <v>1996</v>
      </c>
      <c r="B186" s="250">
        <v>4</v>
      </c>
      <c r="C186" s="250">
        <v>7</v>
      </c>
      <c r="D186" s="14">
        <v>129</v>
      </c>
      <c r="E186" s="275">
        <f t="shared" si="13"/>
        <v>18.428571428571427</v>
      </c>
      <c r="F186" s="260" t="s">
        <v>968</v>
      </c>
      <c r="G186" s="248" t="e">
        <f t="shared" si="12"/>
        <v>#VALUE!</v>
      </c>
      <c r="H186" s="259"/>
      <c r="I186" s="16" t="s">
        <v>1584</v>
      </c>
    </row>
    <row r="187" spans="1:9" x14ac:dyDescent="0.25">
      <c r="A187" s="250">
        <v>1997</v>
      </c>
      <c r="B187" s="250">
        <v>4</v>
      </c>
      <c r="C187" s="250">
        <v>6</v>
      </c>
      <c r="D187" s="14">
        <v>104</v>
      </c>
      <c r="E187" s="275">
        <f t="shared" si="13"/>
        <v>17.333333333333332</v>
      </c>
      <c r="F187" s="260" t="s">
        <v>968</v>
      </c>
      <c r="G187" s="248" t="e">
        <f t="shared" si="12"/>
        <v>#VALUE!</v>
      </c>
      <c r="H187" s="259"/>
      <c r="I187" s="16" t="s">
        <v>1584</v>
      </c>
    </row>
    <row r="188" spans="1:9" x14ac:dyDescent="0.25">
      <c r="A188" s="250">
        <v>1998</v>
      </c>
      <c r="B188" s="250">
        <v>4</v>
      </c>
      <c r="C188" s="250">
        <v>9</v>
      </c>
      <c r="D188" s="14">
        <v>120</v>
      </c>
      <c r="E188" s="275">
        <f t="shared" si="13"/>
        <v>13.333333333333334</v>
      </c>
      <c r="F188" s="260" t="s">
        <v>968</v>
      </c>
      <c r="G188" s="248" t="e">
        <f t="shared" si="12"/>
        <v>#VALUE!</v>
      </c>
      <c r="H188" s="259"/>
      <c r="I188" s="16" t="s">
        <v>1584</v>
      </c>
    </row>
    <row r="189" spans="1:9" x14ac:dyDescent="0.25">
      <c r="A189" s="250">
        <v>1999</v>
      </c>
      <c r="B189" s="250">
        <v>4</v>
      </c>
      <c r="C189" s="250">
        <v>7</v>
      </c>
      <c r="D189" s="14">
        <v>91</v>
      </c>
      <c r="E189" s="275">
        <f t="shared" si="13"/>
        <v>13</v>
      </c>
      <c r="F189" s="260" t="s">
        <v>968</v>
      </c>
      <c r="G189" s="248" t="e">
        <f t="shared" si="12"/>
        <v>#VALUE!</v>
      </c>
      <c r="H189" s="259"/>
      <c r="I189" s="16" t="s">
        <v>1584</v>
      </c>
    </row>
    <row r="190" spans="1:9" x14ac:dyDescent="0.25">
      <c r="A190" s="250">
        <v>2000</v>
      </c>
      <c r="B190" s="250">
        <v>8</v>
      </c>
      <c r="C190" s="250">
        <v>28</v>
      </c>
      <c r="D190" s="14">
        <v>411</v>
      </c>
      <c r="E190" s="275">
        <f t="shared" si="13"/>
        <v>14.678571428571429</v>
      </c>
      <c r="F190" s="250">
        <v>8018</v>
      </c>
      <c r="G190" s="248">
        <f t="shared" si="12"/>
        <v>286.35714285714283</v>
      </c>
      <c r="H190" s="259"/>
      <c r="I190" s="16" t="s">
        <v>1585</v>
      </c>
    </row>
    <row r="191" spans="1:9" x14ac:dyDescent="0.25">
      <c r="A191" s="250">
        <v>2001</v>
      </c>
      <c r="B191" s="250">
        <v>8</v>
      </c>
      <c r="C191" s="250">
        <v>28</v>
      </c>
      <c r="D191" s="14">
        <v>459</v>
      </c>
      <c r="E191" s="275">
        <f t="shared" si="13"/>
        <v>16.392857142857142</v>
      </c>
      <c r="F191" s="250">
        <v>6734</v>
      </c>
      <c r="G191" s="248">
        <f t="shared" si="12"/>
        <v>240.5</v>
      </c>
      <c r="H191" s="259"/>
      <c r="I191" s="16" t="s">
        <v>1585</v>
      </c>
    </row>
    <row r="192" spans="1:9" x14ac:dyDescent="0.25">
      <c r="A192" s="250">
        <v>2002</v>
      </c>
      <c r="B192" s="250">
        <v>8</v>
      </c>
      <c r="C192" s="250">
        <v>28</v>
      </c>
      <c r="D192" s="14">
        <v>410</v>
      </c>
      <c r="E192" s="275">
        <f t="shared" si="13"/>
        <v>14.642857142857142</v>
      </c>
      <c r="F192" s="250">
        <v>7306</v>
      </c>
      <c r="G192" s="248">
        <f t="shared" si="12"/>
        <v>260.92857142857144</v>
      </c>
      <c r="H192" s="259"/>
      <c r="I192" s="16" t="s">
        <v>1585</v>
      </c>
    </row>
    <row r="193" spans="1:9" x14ac:dyDescent="0.25">
      <c r="A193" s="250">
        <v>2003</v>
      </c>
      <c r="B193" s="250">
        <v>7</v>
      </c>
      <c r="C193" s="250">
        <v>21</v>
      </c>
      <c r="D193" s="14">
        <v>366</v>
      </c>
      <c r="E193" s="275">
        <f t="shared" si="13"/>
        <v>17.428571428571427</v>
      </c>
      <c r="F193" s="250">
        <v>5236</v>
      </c>
      <c r="G193" s="248">
        <f t="shared" si="12"/>
        <v>249.33333333333334</v>
      </c>
      <c r="H193" s="259"/>
      <c r="I193" s="16" t="s">
        <v>1585</v>
      </c>
    </row>
    <row r="194" spans="1:9" x14ac:dyDescent="0.25">
      <c r="A194" s="250">
        <v>2004</v>
      </c>
      <c r="B194" s="250"/>
      <c r="C194" s="250"/>
      <c r="D194" s="14"/>
      <c r="E194" s="275"/>
      <c r="F194" s="250"/>
      <c r="G194" s="248"/>
      <c r="H194" s="259"/>
      <c r="I194" s="16" t="s">
        <v>1588</v>
      </c>
    </row>
    <row r="195" spans="1:9" x14ac:dyDescent="0.25">
      <c r="A195" s="250">
        <v>2005</v>
      </c>
      <c r="B195" s="250">
        <v>7</v>
      </c>
      <c r="C195" s="250">
        <v>21</v>
      </c>
      <c r="D195" s="14">
        <v>299</v>
      </c>
      <c r="E195" s="275">
        <f t="shared" si="13"/>
        <v>14.238095238095237</v>
      </c>
      <c r="F195" s="250">
        <v>4040</v>
      </c>
      <c r="G195" s="248">
        <f>PRODUCT(F195/C195)</f>
        <v>192.38095238095238</v>
      </c>
      <c r="H195" s="259"/>
      <c r="I195" s="16" t="s">
        <v>1585</v>
      </c>
    </row>
    <row r="196" spans="1:9" x14ac:dyDescent="0.25">
      <c r="A196" s="250">
        <v>2006</v>
      </c>
      <c r="B196" s="250">
        <v>2</v>
      </c>
      <c r="C196" s="250">
        <v>2</v>
      </c>
      <c r="D196" s="14">
        <v>59</v>
      </c>
      <c r="E196" s="275">
        <f>PRODUCT(D196/C196)</f>
        <v>29.5</v>
      </c>
      <c r="F196" s="250">
        <v>707</v>
      </c>
      <c r="G196" s="248">
        <f>PRODUCT(F196/C196)</f>
        <v>353.5</v>
      </c>
      <c r="H196" s="259"/>
      <c r="I196" s="16" t="s">
        <v>1587</v>
      </c>
    </row>
    <row r="197" spans="1:9" x14ac:dyDescent="0.25">
      <c r="A197" s="250">
        <v>2007</v>
      </c>
      <c r="B197" s="250">
        <v>4</v>
      </c>
      <c r="C197" s="250">
        <v>5</v>
      </c>
      <c r="D197" s="14">
        <v>71</v>
      </c>
      <c r="E197" s="275">
        <f t="shared" si="13"/>
        <v>14.2</v>
      </c>
      <c r="F197" s="250">
        <v>2189</v>
      </c>
      <c r="G197" s="248">
        <f>PRODUCT(F197/C197)</f>
        <v>437.8</v>
      </c>
      <c r="H197" s="259"/>
      <c r="I197" s="16" t="s">
        <v>1584</v>
      </c>
    </row>
    <row r="198" spans="1:9" x14ac:dyDescent="0.25">
      <c r="A198" s="250">
        <v>2008</v>
      </c>
      <c r="B198" s="250"/>
      <c r="C198" s="250"/>
      <c r="D198" s="14"/>
      <c r="E198" s="275"/>
      <c r="F198" s="250"/>
      <c r="G198" s="248"/>
      <c r="H198" s="259"/>
      <c r="I198" s="16" t="s">
        <v>1588</v>
      </c>
    </row>
    <row r="199" spans="1:9" x14ac:dyDescent="0.25">
      <c r="A199" s="250">
        <v>2009</v>
      </c>
      <c r="B199" s="250">
        <v>4</v>
      </c>
      <c r="C199" s="250">
        <v>13</v>
      </c>
      <c r="D199" s="14">
        <v>93</v>
      </c>
      <c r="E199" s="275">
        <f t="shared" si="13"/>
        <v>7.1538461538461542</v>
      </c>
      <c r="F199" s="14">
        <v>2950</v>
      </c>
      <c r="G199" s="248">
        <f>PRODUCT(F199/C199)</f>
        <v>226.92307692307693</v>
      </c>
      <c r="H199" s="259"/>
      <c r="I199" s="16" t="s">
        <v>4413</v>
      </c>
    </row>
    <row r="200" spans="1:9" x14ac:dyDescent="0.25">
      <c r="A200" s="250">
        <v>2010</v>
      </c>
      <c r="B200" s="250">
        <v>4</v>
      </c>
      <c r="C200" s="250">
        <v>9</v>
      </c>
      <c r="D200" s="260">
        <v>148</v>
      </c>
      <c r="E200" s="264">
        <v>16.444444444444443</v>
      </c>
      <c r="F200" s="14">
        <v>2056</v>
      </c>
      <c r="G200" s="248">
        <v>228.44444444444446</v>
      </c>
      <c r="H200" s="259"/>
      <c r="I200" s="16" t="s">
        <v>4413</v>
      </c>
    </row>
    <row r="201" spans="1:9" x14ac:dyDescent="0.25">
      <c r="A201" s="250">
        <v>2011</v>
      </c>
      <c r="B201" s="250"/>
      <c r="C201" s="250"/>
      <c r="D201" s="260"/>
      <c r="E201" s="264"/>
      <c r="F201" s="14"/>
      <c r="G201" s="248"/>
      <c r="H201" s="259"/>
      <c r="I201" s="16" t="s">
        <v>1588</v>
      </c>
    </row>
    <row r="202" spans="1:9" x14ac:dyDescent="0.25">
      <c r="A202" s="250">
        <v>2012</v>
      </c>
      <c r="B202" s="250"/>
      <c r="C202" s="250"/>
      <c r="D202" s="260"/>
      <c r="E202" s="264"/>
      <c r="F202" s="14"/>
      <c r="G202" s="248"/>
      <c r="H202" s="259"/>
      <c r="I202" s="16" t="s">
        <v>1588</v>
      </c>
    </row>
    <row r="203" spans="1:9" x14ac:dyDescent="0.25">
      <c r="A203" s="250">
        <v>2013</v>
      </c>
      <c r="B203" s="250">
        <v>6</v>
      </c>
      <c r="C203" s="250">
        <v>12</v>
      </c>
      <c r="D203" s="260">
        <v>163</v>
      </c>
      <c r="E203" s="264">
        <v>13.583333333333334</v>
      </c>
      <c r="F203" s="14">
        <v>4789</v>
      </c>
      <c r="G203" s="248">
        <v>399.08333333333331</v>
      </c>
      <c r="H203" s="259"/>
      <c r="I203" s="16" t="s">
        <v>4413</v>
      </c>
    </row>
    <row r="204" spans="1:9" x14ac:dyDescent="0.25">
      <c r="A204" s="250">
        <v>2014</v>
      </c>
      <c r="B204" s="250">
        <v>3</v>
      </c>
      <c r="C204" s="250">
        <v>7</v>
      </c>
      <c r="D204" s="260">
        <v>52</v>
      </c>
      <c r="E204" s="264">
        <v>7.4285714285714288</v>
      </c>
      <c r="F204" s="14">
        <v>1820</v>
      </c>
      <c r="G204" s="248">
        <v>260</v>
      </c>
      <c r="H204" s="259"/>
      <c r="I204" s="16" t="s">
        <v>5862</v>
      </c>
    </row>
    <row r="205" spans="1:9" ht="15.75" thickBot="1" x14ac:dyDescent="0.3">
      <c r="A205" s="250">
        <v>2015</v>
      </c>
      <c r="B205" s="253">
        <v>2</v>
      </c>
      <c r="C205" s="253">
        <v>3</v>
      </c>
      <c r="D205" s="277">
        <v>44</v>
      </c>
      <c r="E205" s="278">
        <f>PRODUCT(D205/C205)</f>
        <v>14.666666666666666</v>
      </c>
      <c r="F205" s="29">
        <v>933</v>
      </c>
      <c r="G205" s="248">
        <f>PRODUCT(F205/C205)</f>
        <v>311</v>
      </c>
      <c r="H205" s="259"/>
      <c r="I205" s="16" t="s">
        <v>6045</v>
      </c>
    </row>
    <row r="206" spans="1:9" ht="15.75" thickBot="1" x14ac:dyDescent="0.3">
      <c r="A206" s="279" t="s">
        <v>1577</v>
      </c>
      <c r="B206" s="280">
        <f>SUM(B179:B205)</f>
        <v>106</v>
      </c>
      <c r="C206" s="279">
        <f>SUM(C179:C205)</f>
        <v>238</v>
      </c>
      <c r="D206" s="150">
        <f>SUM(D179:D205)</f>
        <v>3644</v>
      </c>
      <c r="E206" s="281">
        <f t="shared" si="13"/>
        <v>15.3109243697479</v>
      </c>
      <c r="F206" s="150">
        <f>SUM(F179:F205)</f>
        <v>56402</v>
      </c>
      <c r="G206" s="255"/>
      <c r="H206" s="259"/>
      <c r="I206" s="11"/>
    </row>
    <row r="207" spans="1:9" x14ac:dyDescent="0.25">
      <c r="A207" s="16"/>
      <c r="B207" s="14"/>
      <c r="C207" s="14"/>
      <c r="D207" s="14"/>
      <c r="E207" s="282"/>
      <c r="F207" s="11"/>
    </row>
    <row r="208" spans="1:9" x14ac:dyDescent="0.25">
      <c r="A208" s="16"/>
      <c r="B208" s="14"/>
      <c r="C208" s="14"/>
      <c r="D208" s="14"/>
      <c r="E208" s="282"/>
      <c r="F208" s="14"/>
    </row>
    <row r="209" spans="1:6" x14ac:dyDescent="0.25">
      <c r="A209" s="11"/>
      <c r="F209" s="11"/>
    </row>
    <row r="210" spans="1:6" x14ac:dyDescent="0.25">
      <c r="A210" s="11"/>
      <c r="F210" s="11"/>
    </row>
    <row r="211" spans="1:6" x14ac:dyDescent="0.25">
      <c r="A211" s="11"/>
      <c r="F211" s="11"/>
    </row>
    <row r="212" spans="1:6" x14ac:dyDescent="0.25">
      <c r="A212" s="11"/>
      <c r="F212" s="11"/>
    </row>
    <row r="213" spans="1:6" x14ac:dyDescent="0.25">
      <c r="A213" s="11"/>
      <c r="F213" s="11"/>
    </row>
    <row r="214" spans="1:6" x14ac:dyDescent="0.25">
      <c r="A214" s="11"/>
      <c r="F214" s="11"/>
    </row>
    <row r="215" spans="1:6" x14ac:dyDescent="0.25">
      <c r="A215" s="11"/>
      <c r="F215" s="11"/>
    </row>
    <row r="216" spans="1:6" x14ac:dyDescent="0.25">
      <c r="A216" s="11"/>
      <c r="F216" s="11"/>
    </row>
    <row r="217" spans="1:6" x14ac:dyDescent="0.25">
      <c r="A217" s="11"/>
      <c r="F217" s="11"/>
    </row>
    <row r="218" spans="1:6" x14ac:dyDescent="0.25">
      <c r="A218" s="11"/>
      <c r="F218" s="11"/>
    </row>
    <row r="219" spans="1:6" x14ac:dyDescent="0.25">
      <c r="A219" s="11"/>
      <c r="F219" s="11"/>
    </row>
    <row r="220" spans="1:6" x14ac:dyDescent="0.25">
      <c r="A220" s="11"/>
      <c r="F220" s="11"/>
    </row>
    <row r="221" spans="1:6" x14ac:dyDescent="0.25">
      <c r="A221" s="11"/>
      <c r="F221" s="11"/>
    </row>
    <row r="222" spans="1:6" x14ac:dyDescent="0.25">
      <c r="A222" s="11"/>
      <c r="F222" s="11"/>
    </row>
    <row r="223" spans="1:6" x14ac:dyDescent="0.25">
      <c r="A223" s="11"/>
      <c r="F223" s="11"/>
    </row>
    <row r="224" spans="1:6" x14ac:dyDescent="0.25">
      <c r="A224" s="11"/>
      <c r="F224" s="11"/>
    </row>
    <row r="225" spans="1:6" x14ac:dyDescent="0.25">
      <c r="A225" s="11"/>
      <c r="F225" s="11"/>
    </row>
    <row r="226" spans="1:6" x14ac:dyDescent="0.25">
      <c r="A226" s="11"/>
      <c r="F226" s="11"/>
    </row>
    <row r="227" spans="1:6" x14ac:dyDescent="0.25">
      <c r="A227" s="11"/>
      <c r="F227" s="11"/>
    </row>
    <row r="228" spans="1:6" x14ac:dyDescent="0.25">
      <c r="A228" s="11"/>
      <c r="F228" s="11"/>
    </row>
    <row r="229" spans="1:6" x14ac:dyDescent="0.25">
      <c r="A229" s="11"/>
      <c r="F229" s="11"/>
    </row>
    <row r="230" spans="1:6" x14ac:dyDescent="0.25">
      <c r="A230" s="11"/>
      <c r="F230" s="11"/>
    </row>
    <row r="231" spans="1:6" x14ac:dyDescent="0.25">
      <c r="A231" s="11"/>
      <c r="F231" s="11"/>
    </row>
    <row r="232" spans="1:6" x14ac:dyDescent="0.25">
      <c r="A232" s="11"/>
      <c r="F232" s="11"/>
    </row>
    <row r="233" spans="1:6" x14ac:dyDescent="0.25">
      <c r="A233" s="11"/>
      <c r="F233" s="11"/>
    </row>
    <row r="234" spans="1:6" x14ac:dyDescent="0.25">
      <c r="A234" s="11"/>
      <c r="F234" s="11"/>
    </row>
    <row r="235" spans="1:6" x14ac:dyDescent="0.25">
      <c r="A235" s="11"/>
      <c r="F235" s="11"/>
    </row>
    <row r="236" spans="1:6" x14ac:dyDescent="0.25">
      <c r="A236" s="11"/>
      <c r="F236" s="11"/>
    </row>
    <row r="237" spans="1:6" x14ac:dyDescent="0.25">
      <c r="A237" s="11"/>
      <c r="F237" s="11"/>
    </row>
    <row r="238" spans="1:6" x14ac:dyDescent="0.25">
      <c r="A238" s="11"/>
      <c r="F238" s="11"/>
    </row>
    <row r="239" spans="1:6" x14ac:dyDescent="0.25">
      <c r="A239" s="11"/>
      <c r="F239" s="11"/>
    </row>
    <row r="240" spans="1:6" x14ac:dyDescent="0.25">
      <c r="A240" s="11"/>
      <c r="F240" s="11"/>
    </row>
    <row r="241" spans="1:6" x14ac:dyDescent="0.25">
      <c r="A241" s="11"/>
      <c r="F241" s="11"/>
    </row>
    <row r="242" spans="1:6" x14ac:dyDescent="0.25">
      <c r="A242" s="11"/>
      <c r="F242" s="11"/>
    </row>
    <row r="243" spans="1:6" x14ac:dyDescent="0.25">
      <c r="A243" s="11"/>
      <c r="F243" s="11"/>
    </row>
    <row r="244" spans="1:6" x14ac:dyDescent="0.25">
      <c r="A244" s="11"/>
      <c r="F244" s="11"/>
    </row>
    <row r="245" spans="1:6" x14ac:dyDescent="0.25">
      <c r="A245" s="11"/>
      <c r="F245" s="11"/>
    </row>
    <row r="246" spans="1:6" x14ac:dyDescent="0.25">
      <c r="A246" s="11"/>
      <c r="F246" s="11"/>
    </row>
    <row r="247" spans="1:6" x14ac:dyDescent="0.25">
      <c r="A247" s="11"/>
      <c r="F247" s="11"/>
    </row>
    <row r="248" spans="1:6" x14ac:dyDescent="0.25">
      <c r="A248" s="11"/>
      <c r="F248" s="11"/>
    </row>
    <row r="249" spans="1:6" x14ac:dyDescent="0.25">
      <c r="A249" s="11"/>
      <c r="F249" s="11"/>
    </row>
    <row r="250" spans="1:6" x14ac:dyDescent="0.25">
      <c r="A250" s="11"/>
      <c r="F250" s="11"/>
    </row>
    <row r="251" spans="1:6" x14ac:dyDescent="0.25">
      <c r="A251" s="11"/>
      <c r="F251" s="11"/>
    </row>
    <row r="252" spans="1:6" x14ac:dyDescent="0.25">
      <c r="A252" s="11"/>
      <c r="F252" s="11"/>
    </row>
    <row r="253" spans="1:6" x14ac:dyDescent="0.25">
      <c r="A253" s="11"/>
      <c r="F253" s="11"/>
    </row>
    <row r="254" spans="1:6" x14ac:dyDescent="0.25">
      <c r="A254" s="11"/>
      <c r="F254" s="11"/>
    </row>
    <row r="255" spans="1:6" x14ac:dyDescent="0.25">
      <c r="A255" s="11"/>
      <c r="F255" s="11"/>
    </row>
    <row r="256" spans="1:6" x14ac:dyDescent="0.25">
      <c r="A256" s="11"/>
      <c r="F256" s="11"/>
    </row>
    <row r="257" spans="1:6" x14ac:dyDescent="0.25">
      <c r="A257" s="11"/>
      <c r="F257" s="11"/>
    </row>
    <row r="258" spans="1:6" x14ac:dyDescent="0.25">
      <c r="A258" s="11"/>
      <c r="F258" s="11"/>
    </row>
    <row r="259" spans="1:6" x14ac:dyDescent="0.25">
      <c r="A259" s="11"/>
      <c r="F259" s="11"/>
    </row>
    <row r="260" spans="1:6" x14ac:dyDescent="0.25">
      <c r="A260" s="11"/>
      <c r="F260" s="11"/>
    </row>
    <row r="261" spans="1:6" x14ac:dyDescent="0.25">
      <c r="A261" s="11"/>
      <c r="F261" s="11"/>
    </row>
    <row r="262" spans="1:6" x14ac:dyDescent="0.25">
      <c r="A262" s="11"/>
      <c r="F262" s="11"/>
    </row>
    <row r="263" spans="1:6" x14ac:dyDescent="0.25">
      <c r="A263" s="11"/>
      <c r="F263" s="11"/>
    </row>
    <row r="264" spans="1:6" x14ac:dyDescent="0.25">
      <c r="A264" s="11"/>
      <c r="F264" s="11"/>
    </row>
    <row r="265" spans="1:6" x14ac:dyDescent="0.25">
      <c r="A265" s="11"/>
      <c r="F265" s="11"/>
    </row>
    <row r="266" spans="1:6" x14ac:dyDescent="0.25">
      <c r="A266" s="11"/>
      <c r="F266" s="11"/>
    </row>
    <row r="267" spans="1:6" x14ac:dyDescent="0.25">
      <c r="A267" s="11"/>
      <c r="F267" s="11"/>
    </row>
    <row r="268" spans="1:6" x14ac:dyDescent="0.25">
      <c r="A268" s="11"/>
      <c r="F268" s="11"/>
    </row>
    <row r="269" spans="1:6" x14ac:dyDescent="0.25">
      <c r="A269" s="11"/>
      <c r="F269" s="11"/>
    </row>
    <row r="270" spans="1:6" x14ac:dyDescent="0.25">
      <c r="A270" s="11"/>
      <c r="F270" s="11"/>
    </row>
    <row r="271" spans="1:6" x14ac:dyDescent="0.25">
      <c r="A271" s="11"/>
      <c r="F271" s="11"/>
    </row>
    <row r="272" spans="1:6" x14ac:dyDescent="0.25">
      <c r="A272" s="11"/>
      <c r="F272" s="11"/>
    </row>
    <row r="273" spans="1:6" x14ac:dyDescent="0.25">
      <c r="A273" s="11"/>
      <c r="F273" s="11"/>
    </row>
    <row r="274" spans="1:6" x14ac:dyDescent="0.25">
      <c r="A274" s="11"/>
      <c r="F274" s="11"/>
    </row>
    <row r="275" spans="1:6" x14ac:dyDescent="0.25">
      <c r="A275" s="11"/>
      <c r="F275" s="11"/>
    </row>
    <row r="276" spans="1:6" x14ac:dyDescent="0.25">
      <c r="A276" s="11"/>
      <c r="F276" s="11"/>
    </row>
    <row r="277" spans="1:6" x14ac:dyDescent="0.25">
      <c r="A277" s="11"/>
      <c r="F277" s="11"/>
    </row>
    <row r="278" spans="1:6" x14ac:dyDescent="0.25">
      <c r="A278" s="11"/>
      <c r="F278" s="11"/>
    </row>
    <row r="279" spans="1:6" x14ac:dyDescent="0.25">
      <c r="A279" s="11"/>
      <c r="F279" s="11"/>
    </row>
    <row r="280" spans="1:6" x14ac:dyDescent="0.25">
      <c r="A280" s="11"/>
      <c r="F280" s="11"/>
    </row>
    <row r="281" spans="1:6" x14ac:dyDescent="0.25">
      <c r="A281" s="11"/>
      <c r="F281" s="11"/>
    </row>
    <row r="282" spans="1:6" x14ac:dyDescent="0.25">
      <c r="A282" s="11"/>
      <c r="F282" s="11"/>
    </row>
    <row r="283" spans="1:6" x14ac:dyDescent="0.25">
      <c r="A283" s="11"/>
      <c r="F283" s="11"/>
    </row>
    <row r="284" spans="1:6" x14ac:dyDescent="0.25">
      <c r="A284" s="11"/>
      <c r="F284" s="11"/>
    </row>
    <row r="285" spans="1:6" x14ac:dyDescent="0.25">
      <c r="A285" s="11"/>
      <c r="F285" s="11"/>
    </row>
    <row r="286" spans="1:6" x14ac:dyDescent="0.25">
      <c r="A286" s="11"/>
      <c r="F286" s="11"/>
    </row>
    <row r="287" spans="1:6" x14ac:dyDescent="0.25">
      <c r="A287" s="11"/>
      <c r="F287" s="11"/>
    </row>
    <row r="288" spans="1:6" x14ac:dyDescent="0.25">
      <c r="A288" s="11"/>
      <c r="F288" s="11"/>
    </row>
    <row r="289" spans="1:6" x14ac:dyDescent="0.25">
      <c r="A289" s="11"/>
      <c r="F289" s="11"/>
    </row>
    <row r="290" spans="1:6" x14ac:dyDescent="0.25">
      <c r="A290" s="11"/>
      <c r="F290" s="11"/>
    </row>
    <row r="291" spans="1:6" x14ac:dyDescent="0.25">
      <c r="A291" s="11"/>
      <c r="F291" s="11"/>
    </row>
    <row r="292" spans="1:6" x14ac:dyDescent="0.25">
      <c r="A292" s="11"/>
      <c r="F292" s="11"/>
    </row>
    <row r="293" spans="1:6" x14ac:dyDescent="0.25">
      <c r="A293" s="11"/>
      <c r="F293" s="11"/>
    </row>
    <row r="294" spans="1:6" x14ac:dyDescent="0.25">
      <c r="A294" s="11"/>
      <c r="F294" s="11"/>
    </row>
    <row r="295" spans="1:6" x14ac:dyDescent="0.25">
      <c r="A295" s="11"/>
      <c r="F295" s="11"/>
    </row>
    <row r="296" spans="1:6" x14ac:dyDescent="0.25">
      <c r="A296" s="11"/>
      <c r="F296" s="11"/>
    </row>
    <row r="297" spans="1:6" x14ac:dyDescent="0.25">
      <c r="A297" s="11"/>
      <c r="F297" s="11"/>
    </row>
    <row r="298" spans="1:6" x14ac:dyDescent="0.25">
      <c r="A298" s="11"/>
      <c r="F298" s="11"/>
    </row>
    <row r="299" spans="1:6" x14ac:dyDescent="0.25">
      <c r="A299" s="11"/>
      <c r="F299" s="11"/>
    </row>
    <row r="300" spans="1:6" x14ac:dyDescent="0.25">
      <c r="A300" s="11"/>
      <c r="F300" s="11"/>
    </row>
    <row r="301" spans="1:6" x14ac:dyDescent="0.25">
      <c r="A301" s="11"/>
      <c r="F301" s="11"/>
    </row>
    <row r="302" spans="1:6" x14ac:dyDescent="0.25">
      <c r="A302" s="11"/>
      <c r="F302" s="11"/>
    </row>
    <row r="303" spans="1:6" x14ac:dyDescent="0.25">
      <c r="A303" s="11"/>
      <c r="F303" s="11"/>
    </row>
    <row r="304" spans="1:6" x14ac:dyDescent="0.25">
      <c r="A304" s="11"/>
      <c r="F304" s="11"/>
    </row>
    <row r="305" spans="1:6" x14ac:dyDescent="0.25">
      <c r="A305" s="11"/>
      <c r="F305" s="11"/>
    </row>
    <row r="306" spans="1:6" x14ac:dyDescent="0.25">
      <c r="A306" s="11"/>
      <c r="F306" s="11"/>
    </row>
    <row r="307" spans="1:6" x14ac:dyDescent="0.25">
      <c r="A307" s="11"/>
      <c r="F307" s="11"/>
    </row>
    <row r="308" spans="1:6" x14ac:dyDescent="0.25">
      <c r="A308" s="11"/>
      <c r="F308" s="11"/>
    </row>
    <row r="309" spans="1:6" x14ac:dyDescent="0.25">
      <c r="A309" s="11"/>
      <c r="F309" s="11"/>
    </row>
    <row r="310" spans="1:6" x14ac:dyDescent="0.25">
      <c r="A310" s="11"/>
      <c r="F310" s="11"/>
    </row>
    <row r="311" spans="1:6" x14ac:dyDescent="0.25">
      <c r="A311" s="11"/>
      <c r="F311" s="11"/>
    </row>
    <row r="312" spans="1:6" x14ac:dyDescent="0.25">
      <c r="A312" s="11"/>
      <c r="F312" s="11"/>
    </row>
    <row r="313" spans="1:6" x14ac:dyDescent="0.25">
      <c r="A313" s="11"/>
      <c r="F313" s="11"/>
    </row>
    <row r="314" spans="1:6" x14ac:dyDescent="0.25">
      <c r="A314" s="11"/>
      <c r="F314" s="11"/>
    </row>
    <row r="315" spans="1:6" x14ac:dyDescent="0.25">
      <c r="A315" s="11"/>
      <c r="F315" s="11"/>
    </row>
    <row r="316" spans="1:6" x14ac:dyDescent="0.25">
      <c r="A316" s="11"/>
      <c r="F316" s="11"/>
    </row>
    <row r="317" spans="1:6" x14ac:dyDescent="0.25">
      <c r="A317" s="11"/>
      <c r="F317" s="11"/>
    </row>
    <row r="318" spans="1:6" x14ac:dyDescent="0.25">
      <c r="A318" s="11"/>
      <c r="F318" s="11"/>
    </row>
    <row r="319" spans="1:6" x14ac:dyDescent="0.25">
      <c r="A319" s="11"/>
      <c r="F319" s="11"/>
    </row>
    <row r="320" spans="1:6" x14ac:dyDescent="0.25">
      <c r="A320" s="11"/>
      <c r="F320" s="11"/>
    </row>
    <row r="321" spans="1:6" x14ac:dyDescent="0.25">
      <c r="A321" s="11"/>
      <c r="F321" s="11"/>
    </row>
    <row r="322" spans="1:6" x14ac:dyDescent="0.25">
      <c r="A322" s="11"/>
      <c r="F322" s="11"/>
    </row>
    <row r="323" spans="1:6" x14ac:dyDescent="0.25">
      <c r="A323" s="11"/>
      <c r="F323" s="11"/>
    </row>
    <row r="324" spans="1:6" x14ac:dyDescent="0.25">
      <c r="A324" s="11"/>
      <c r="F324" s="11"/>
    </row>
    <row r="325" spans="1:6" x14ac:dyDescent="0.25">
      <c r="A325" s="11"/>
      <c r="F325" s="11"/>
    </row>
    <row r="326" spans="1:6" x14ac:dyDescent="0.25">
      <c r="A326" s="11"/>
      <c r="F326" s="11"/>
    </row>
    <row r="327" spans="1:6" x14ac:dyDescent="0.25">
      <c r="A327" s="11"/>
      <c r="F327" s="11"/>
    </row>
    <row r="328" spans="1:6" x14ac:dyDescent="0.25">
      <c r="A328" s="11"/>
      <c r="F328" s="11"/>
    </row>
    <row r="329" spans="1:6" x14ac:dyDescent="0.25">
      <c r="A329" s="11"/>
      <c r="F329" s="11"/>
    </row>
    <row r="330" spans="1:6" x14ac:dyDescent="0.25">
      <c r="A330" s="11"/>
      <c r="F330" s="11"/>
    </row>
    <row r="331" spans="1:6" x14ac:dyDescent="0.25">
      <c r="A331" s="11"/>
      <c r="F331" s="11"/>
    </row>
    <row r="332" spans="1:6" x14ac:dyDescent="0.25">
      <c r="A332" s="11"/>
      <c r="F332" s="11"/>
    </row>
    <row r="333" spans="1:6" x14ac:dyDescent="0.25">
      <c r="A333" s="11"/>
      <c r="F333" s="11"/>
    </row>
    <row r="334" spans="1:6" x14ac:dyDescent="0.25">
      <c r="A334" s="11"/>
      <c r="F334" s="11"/>
    </row>
    <row r="335" spans="1:6" x14ac:dyDescent="0.25">
      <c r="A335" s="11"/>
      <c r="F335" s="11"/>
    </row>
    <row r="336" spans="1:6" x14ac:dyDescent="0.25">
      <c r="A336" s="11"/>
      <c r="F336" s="11"/>
    </row>
    <row r="337" spans="1:6" x14ac:dyDescent="0.25">
      <c r="A337" s="11"/>
      <c r="F337" s="11"/>
    </row>
    <row r="338" spans="1:6" x14ac:dyDescent="0.25">
      <c r="A338" s="11"/>
      <c r="F338" s="11"/>
    </row>
    <row r="339" spans="1:6" x14ac:dyDescent="0.25">
      <c r="A339" s="11"/>
      <c r="F339" s="11"/>
    </row>
    <row r="340" spans="1:6" x14ac:dyDescent="0.25">
      <c r="A340" s="11"/>
      <c r="F340" s="11"/>
    </row>
    <row r="341" spans="1:6" x14ac:dyDescent="0.25">
      <c r="A341" s="11"/>
      <c r="F341" s="11"/>
    </row>
    <row r="342" spans="1:6" x14ac:dyDescent="0.25">
      <c r="A342" s="11"/>
      <c r="F342" s="11"/>
    </row>
    <row r="343" spans="1:6" x14ac:dyDescent="0.25">
      <c r="A343" s="11"/>
      <c r="F343" s="11"/>
    </row>
    <row r="344" spans="1:6" x14ac:dyDescent="0.25">
      <c r="A344" s="11"/>
      <c r="F344" s="11"/>
    </row>
    <row r="345" spans="1:6" x14ac:dyDescent="0.25">
      <c r="A345" s="11"/>
      <c r="F345" s="11"/>
    </row>
    <row r="346" spans="1:6" x14ac:dyDescent="0.25">
      <c r="A346" s="11"/>
      <c r="F346" s="11"/>
    </row>
    <row r="347" spans="1:6" x14ac:dyDescent="0.25">
      <c r="A347" s="11"/>
      <c r="F347" s="11"/>
    </row>
    <row r="348" spans="1:6" x14ac:dyDescent="0.25">
      <c r="A348" s="11"/>
      <c r="F348" s="11"/>
    </row>
    <row r="349" spans="1:6" x14ac:dyDescent="0.25">
      <c r="A349" s="11"/>
      <c r="F349" s="11"/>
    </row>
    <row r="350" spans="1:6" x14ac:dyDescent="0.25">
      <c r="A350" s="11"/>
      <c r="F350" s="11"/>
    </row>
    <row r="351" spans="1:6" x14ac:dyDescent="0.25">
      <c r="A351" s="11"/>
      <c r="F351" s="11"/>
    </row>
    <row r="352" spans="1:6" x14ac:dyDescent="0.25">
      <c r="A352" s="11"/>
      <c r="F352" s="11"/>
    </row>
    <row r="353" spans="1:6" x14ac:dyDescent="0.25">
      <c r="A353" s="11"/>
      <c r="F353" s="11"/>
    </row>
    <row r="354" spans="1:6" x14ac:dyDescent="0.25">
      <c r="A354" s="11"/>
      <c r="F354" s="11"/>
    </row>
    <row r="355" spans="1:6" x14ac:dyDescent="0.25">
      <c r="A355" s="11"/>
      <c r="F355" s="11"/>
    </row>
    <row r="356" spans="1:6" x14ac:dyDescent="0.25">
      <c r="A356" s="11"/>
      <c r="F356" s="11"/>
    </row>
    <row r="357" spans="1:6" x14ac:dyDescent="0.25">
      <c r="A357" s="11"/>
      <c r="F357" s="11"/>
    </row>
    <row r="358" spans="1:6" x14ac:dyDescent="0.25">
      <c r="A358" s="11"/>
      <c r="F358" s="14"/>
    </row>
    <row r="359" spans="1:6" x14ac:dyDescent="0.25">
      <c r="A359" s="11"/>
      <c r="F359" s="14"/>
    </row>
    <row r="360" spans="1:6" x14ac:dyDescent="0.25">
      <c r="A360" s="11"/>
      <c r="F360" s="14"/>
    </row>
    <row r="361" spans="1:6" x14ac:dyDescent="0.25">
      <c r="A361" s="11"/>
      <c r="F361" s="14"/>
    </row>
    <row r="362" spans="1:6" x14ac:dyDescent="0.25">
      <c r="A362" s="11"/>
      <c r="F362" s="14"/>
    </row>
    <row r="363" spans="1:6" x14ac:dyDescent="0.25">
      <c r="A363" s="11"/>
      <c r="F363" s="14"/>
    </row>
    <row r="364" spans="1:6" x14ac:dyDescent="0.25">
      <c r="A364" s="11"/>
      <c r="F364" s="14"/>
    </row>
    <row r="365" spans="1:6" x14ac:dyDescent="0.25">
      <c r="A365" s="11"/>
      <c r="F365" s="14"/>
    </row>
    <row r="366" spans="1:6" x14ac:dyDescent="0.25">
      <c r="A366" s="11"/>
      <c r="F366" s="14"/>
    </row>
    <row r="367" spans="1:6" x14ac:dyDescent="0.25">
      <c r="A367" s="11"/>
      <c r="F367" s="14"/>
    </row>
    <row r="368" spans="1:6" x14ac:dyDescent="0.25">
      <c r="A368" s="11"/>
    </row>
    <row r="369" spans="1:1" x14ac:dyDescent="0.25">
      <c r="A369" s="11"/>
    </row>
    <row r="370" spans="1:1" x14ac:dyDescent="0.25">
      <c r="A370" s="11"/>
    </row>
    <row r="371" spans="1:1" x14ac:dyDescent="0.25">
      <c r="A371" s="11"/>
    </row>
    <row r="372" spans="1:1" x14ac:dyDescent="0.25">
      <c r="A372" s="11"/>
    </row>
    <row r="373" spans="1:1" x14ac:dyDescent="0.25">
      <c r="A373" s="11"/>
    </row>
    <row r="374" spans="1:1" x14ac:dyDescent="0.25">
      <c r="A374" s="11"/>
    </row>
    <row r="375" spans="1:1" x14ac:dyDescent="0.25">
      <c r="A375" s="11"/>
    </row>
    <row r="376" spans="1:1" x14ac:dyDescent="0.25">
      <c r="A376" s="11"/>
    </row>
    <row r="377" spans="1:1" x14ac:dyDescent="0.25">
      <c r="A377" s="11"/>
    </row>
    <row r="378" spans="1:1" x14ac:dyDescent="0.25">
      <c r="A378" s="11"/>
    </row>
    <row r="379" spans="1:1" x14ac:dyDescent="0.25">
      <c r="A379" s="11"/>
    </row>
    <row r="380" spans="1:1" x14ac:dyDescent="0.25">
      <c r="A380" s="11"/>
    </row>
    <row r="381" spans="1:1" x14ac:dyDescent="0.25">
      <c r="A381" s="11"/>
    </row>
    <row r="382" spans="1:1" x14ac:dyDescent="0.25">
      <c r="A382" s="11"/>
    </row>
    <row r="383" spans="1:1" x14ac:dyDescent="0.25">
      <c r="A383" s="11"/>
    </row>
    <row r="384" spans="1:1" x14ac:dyDescent="0.25">
      <c r="A384" s="11"/>
    </row>
    <row r="385" spans="1:1" x14ac:dyDescent="0.25">
      <c r="A385" s="11"/>
    </row>
    <row r="386" spans="1:1" x14ac:dyDescent="0.25">
      <c r="A386" s="11"/>
    </row>
    <row r="387" spans="1:1" x14ac:dyDescent="0.25">
      <c r="A387" s="11"/>
    </row>
    <row r="388" spans="1:1" x14ac:dyDescent="0.25">
      <c r="A388" s="11"/>
    </row>
    <row r="389" spans="1:1" x14ac:dyDescent="0.25">
      <c r="A389" s="11"/>
    </row>
    <row r="390" spans="1:1" x14ac:dyDescent="0.25">
      <c r="A390" s="11"/>
    </row>
    <row r="391" spans="1:1" x14ac:dyDescent="0.25">
      <c r="A391" s="11"/>
    </row>
    <row r="392" spans="1:1" x14ac:dyDescent="0.25">
      <c r="A392" s="11"/>
    </row>
    <row r="393" spans="1:1" x14ac:dyDescent="0.25">
      <c r="A393" s="11"/>
    </row>
    <row r="394" spans="1:1" x14ac:dyDescent="0.25">
      <c r="A394" s="11"/>
    </row>
    <row r="395" spans="1:1" x14ac:dyDescent="0.25">
      <c r="A395" s="11"/>
    </row>
    <row r="396" spans="1:1" x14ac:dyDescent="0.25">
      <c r="A396" s="11"/>
    </row>
    <row r="397" spans="1:1" x14ac:dyDescent="0.25">
      <c r="A397" s="11"/>
    </row>
    <row r="398" spans="1:1" x14ac:dyDescent="0.25">
      <c r="A398" s="11"/>
    </row>
    <row r="399" spans="1:1" x14ac:dyDescent="0.25">
      <c r="A399" s="11"/>
    </row>
    <row r="400" spans="1:1" x14ac:dyDescent="0.25">
      <c r="A400" s="11"/>
    </row>
    <row r="401" spans="1:1" x14ac:dyDescent="0.25">
      <c r="A401" s="11"/>
    </row>
    <row r="402" spans="1:1" x14ac:dyDescent="0.25">
      <c r="A402" s="11"/>
    </row>
    <row r="403" spans="1:1" x14ac:dyDescent="0.25">
      <c r="A403" s="11"/>
    </row>
    <row r="404" spans="1:1" x14ac:dyDescent="0.25">
      <c r="A404" s="11"/>
    </row>
    <row r="405" spans="1:1" x14ac:dyDescent="0.25">
      <c r="A405" s="11"/>
    </row>
    <row r="406" spans="1:1" x14ac:dyDescent="0.25">
      <c r="A406" s="11"/>
    </row>
    <row r="407" spans="1:1" x14ac:dyDescent="0.25">
      <c r="A407" s="11"/>
    </row>
    <row r="408" spans="1:1" x14ac:dyDescent="0.25">
      <c r="A408" s="11"/>
    </row>
    <row r="409" spans="1:1" x14ac:dyDescent="0.25">
      <c r="A409" s="11"/>
    </row>
    <row r="410" spans="1:1" x14ac:dyDescent="0.25">
      <c r="A410" s="11"/>
    </row>
    <row r="411" spans="1:1" x14ac:dyDescent="0.25">
      <c r="A411" s="11"/>
    </row>
    <row r="412" spans="1:1" x14ac:dyDescent="0.25">
      <c r="A412" s="11"/>
    </row>
    <row r="413" spans="1:1" x14ac:dyDescent="0.25">
      <c r="A413" s="11"/>
    </row>
    <row r="414" spans="1:1" x14ac:dyDescent="0.25">
      <c r="A414" s="11"/>
    </row>
    <row r="415" spans="1:1" x14ac:dyDescent="0.25">
      <c r="A415" s="11"/>
    </row>
    <row r="416" spans="1:1" x14ac:dyDescent="0.25">
      <c r="A416" s="11"/>
    </row>
    <row r="417" spans="1:1" x14ac:dyDescent="0.25">
      <c r="A417" s="11"/>
    </row>
    <row r="418" spans="1:1" x14ac:dyDescent="0.25">
      <c r="A418" s="11"/>
    </row>
    <row r="419" spans="1:1" x14ac:dyDescent="0.25">
      <c r="A419" s="11"/>
    </row>
    <row r="420" spans="1:1" x14ac:dyDescent="0.25">
      <c r="A420" s="11"/>
    </row>
    <row r="421" spans="1:1" x14ac:dyDescent="0.25">
      <c r="A421" s="11"/>
    </row>
    <row r="422" spans="1:1" x14ac:dyDescent="0.25">
      <c r="A422" s="11"/>
    </row>
    <row r="423" spans="1:1" x14ac:dyDescent="0.25">
      <c r="A423" s="11"/>
    </row>
    <row r="424" spans="1:1" x14ac:dyDescent="0.25">
      <c r="A424" s="11"/>
    </row>
    <row r="425" spans="1:1" x14ac:dyDescent="0.25">
      <c r="A425" s="11"/>
    </row>
    <row r="426" spans="1:1" x14ac:dyDescent="0.25">
      <c r="A426" s="11"/>
    </row>
    <row r="427" spans="1:1" x14ac:dyDescent="0.25">
      <c r="A427" s="11"/>
    </row>
    <row r="428" spans="1:1" x14ac:dyDescent="0.25">
      <c r="A428" s="11"/>
    </row>
    <row r="429" spans="1:1" x14ac:dyDescent="0.25">
      <c r="A429" s="11"/>
    </row>
    <row r="430" spans="1:1" x14ac:dyDescent="0.25">
      <c r="A430" s="11"/>
    </row>
    <row r="431" spans="1:1" x14ac:dyDescent="0.25">
      <c r="A431" s="11"/>
    </row>
    <row r="432" spans="1:1" x14ac:dyDescent="0.25">
      <c r="A432" s="11"/>
    </row>
    <row r="433" spans="1:1" x14ac:dyDescent="0.25">
      <c r="A433" s="11"/>
    </row>
    <row r="434" spans="1:1" x14ac:dyDescent="0.25">
      <c r="A434" s="11"/>
    </row>
    <row r="435" spans="1:1" x14ac:dyDescent="0.25">
      <c r="A435" s="11"/>
    </row>
    <row r="436" spans="1:1" x14ac:dyDescent="0.25">
      <c r="A436" s="11"/>
    </row>
    <row r="437" spans="1:1" x14ac:dyDescent="0.25">
      <c r="A437" s="11"/>
    </row>
    <row r="438" spans="1:1" x14ac:dyDescent="0.25">
      <c r="A438" s="11"/>
    </row>
    <row r="439" spans="1:1" x14ac:dyDescent="0.25">
      <c r="A439" s="11"/>
    </row>
    <row r="440" spans="1:1" x14ac:dyDescent="0.25">
      <c r="A440" s="11"/>
    </row>
    <row r="441" spans="1:1" x14ac:dyDescent="0.25">
      <c r="A441" s="11"/>
    </row>
    <row r="442" spans="1:1" x14ac:dyDescent="0.25">
      <c r="A442" s="11"/>
    </row>
    <row r="443" spans="1:1" x14ac:dyDescent="0.25">
      <c r="A443" s="11"/>
    </row>
    <row r="444" spans="1:1" x14ac:dyDescent="0.25">
      <c r="A444" s="11"/>
    </row>
    <row r="445" spans="1:1" x14ac:dyDescent="0.25">
      <c r="A445" s="11"/>
    </row>
    <row r="446" spans="1:1" x14ac:dyDescent="0.25">
      <c r="A446" s="11"/>
    </row>
    <row r="447" spans="1:1" x14ac:dyDescent="0.25">
      <c r="A447" s="11"/>
    </row>
    <row r="448" spans="1:1" x14ac:dyDescent="0.25">
      <c r="A448" s="11"/>
    </row>
    <row r="449" spans="1:1" x14ac:dyDescent="0.25">
      <c r="A449" s="11"/>
    </row>
    <row r="450" spans="1:1" x14ac:dyDescent="0.25">
      <c r="A450" s="11"/>
    </row>
    <row r="451" spans="1:1" x14ac:dyDescent="0.25">
      <c r="A451" s="11"/>
    </row>
    <row r="452" spans="1:1" x14ac:dyDescent="0.25">
      <c r="A452" s="11"/>
    </row>
    <row r="453" spans="1:1" x14ac:dyDescent="0.25">
      <c r="A453" s="11"/>
    </row>
    <row r="454" spans="1:1" x14ac:dyDescent="0.25">
      <c r="A454" s="11"/>
    </row>
    <row r="455" spans="1:1" x14ac:dyDescent="0.25">
      <c r="A455" s="11"/>
    </row>
    <row r="456" spans="1:1" x14ac:dyDescent="0.25">
      <c r="A456" s="11"/>
    </row>
    <row r="457" spans="1:1" x14ac:dyDescent="0.25">
      <c r="A457" s="11"/>
    </row>
    <row r="458" spans="1:1" x14ac:dyDescent="0.25">
      <c r="A458" s="11"/>
    </row>
    <row r="459" spans="1:1" x14ac:dyDescent="0.25">
      <c r="A459" s="11"/>
    </row>
    <row r="460" spans="1:1" x14ac:dyDescent="0.25">
      <c r="A460" s="11"/>
    </row>
    <row r="461" spans="1:1" x14ac:dyDescent="0.25">
      <c r="A461" s="11"/>
    </row>
    <row r="462" spans="1:1" x14ac:dyDescent="0.25">
      <c r="A462" s="11"/>
    </row>
    <row r="463" spans="1:1" x14ac:dyDescent="0.25">
      <c r="A463" s="11"/>
    </row>
    <row r="464" spans="1:1" x14ac:dyDescent="0.25">
      <c r="A464" s="11"/>
    </row>
    <row r="465" spans="1:1" x14ac:dyDescent="0.25">
      <c r="A465" s="11"/>
    </row>
    <row r="466" spans="1:1" x14ac:dyDescent="0.25">
      <c r="A466" s="11"/>
    </row>
    <row r="467" spans="1:1" x14ac:dyDescent="0.25">
      <c r="A467" s="11"/>
    </row>
    <row r="468" spans="1:1" x14ac:dyDescent="0.25">
      <c r="A468" s="11"/>
    </row>
    <row r="469" spans="1:1" x14ac:dyDescent="0.25">
      <c r="A469" s="11"/>
    </row>
    <row r="470" spans="1:1" x14ac:dyDescent="0.25">
      <c r="A470" s="11"/>
    </row>
    <row r="471" spans="1:1" x14ac:dyDescent="0.25">
      <c r="A471" s="11"/>
    </row>
    <row r="472" spans="1:1" x14ac:dyDescent="0.25">
      <c r="A472" s="11"/>
    </row>
    <row r="473" spans="1:1" x14ac:dyDescent="0.25">
      <c r="A473" s="11"/>
    </row>
    <row r="474" spans="1:1" x14ac:dyDescent="0.25">
      <c r="A474" s="11"/>
    </row>
    <row r="475" spans="1:1" x14ac:dyDescent="0.25">
      <c r="A475" s="11"/>
    </row>
    <row r="476" spans="1:1" x14ac:dyDescent="0.25">
      <c r="A476" s="11"/>
    </row>
    <row r="477" spans="1:1" x14ac:dyDescent="0.25">
      <c r="A477" s="11"/>
    </row>
    <row r="478" spans="1:1" x14ac:dyDescent="0.25">
      <c r="A478" s="11"/>
    </row>
    <row r="479" spans="1:1" x14ac:dyDescent="0.25">
      <c r="A479" s="11"/>
    </row>
    <row r="480" spans="1:1" x14ac:dyDescent="0.25">
      <c r="A480" s="11"/>
    </row>
    <row r="481" spans="1:1" x14ac:dyDescent="0.25">
      <c r="A481" s="11"/>
    </row>
    <row r="482" spans="1:1" x14ac:dyDescent="0.25">
      <c r="A482" s="11"/>
    </row>
    <row r="483" spans="1:1" x14ac:dyDescent="0.25">
      <c r="A483" s="11"/>
    </row>
    <row r="484" spans="1:1" x14ac:dyDescent="0.25">
      <c r="A484" s="11"/>
    </row>
    <row r="485" spans="1:1" x14ac:dyDescent="0.25">
      <c r="A485" s="11"/>
    </row>
    <row r="486" spans="1:1" x14ac:dyDescent="0.25">
      <c r="A486" s="11"/>
    </row>
    <row r="487" spans="1:1" x14ac:dyDescent="0.25">
      <c r="A487" s="11"/>
    </row>
    <row r="488" spans="1:1" x14ac:dyDescent="0.25">
      <c r="A488" s="11"/>
    </row>
    <row r="489" spans="1:1" x14ac:dyDescent="0.25">
      <c r="A489" s="11"/>
    </row>
    <row r="490" spans="1:1" x14ac:dyDescent="0.25">
      <c r="A490" s="11"/>
    </row>
    <row r="491" spans="1:1" x14ac:dyDescent="0.25">
      <c r="A491" s="11"/>
    </row>
    <row r="492" spans="1:1" x14ac:dyDescent="0.25">
      <c r="A492" s="11"/>
    </row>
    <row r="493" spans="1:1" x14ac:dyDescent="0.25">
      <c r="A493" s="11"/>
    </row>
    <row r="494" spans="1:1" x14ac:dyDescent="0.25">
      <c r="A494" s="11"/>
    </row>
    <row r="495" spans="1:1" x14ac:dyDescent="0.25">
      <c r="A495" s="11"/>
    </row>
    <row r="496" spans="1:1" x14ac:dyDescent="0.25">
      <c r="A496" s="11"/>
    </row>
    <row r="497" spans="1:1" x14ac:dyDescent="0.25">
      <c r="A497" s="11"/>
    </row>
    <row r="498" spans="1:1" x14ac:dyDescent="0.25">
      <c r="A498" s="11"/>
    </row>
    <row r="499" spans="1:1" x14ac:dyDescent="0.25">
      <c r="A499" s="11"/>
    </row>
    <row r="500" spans="1:1" x14ac:dyDescent="0.25">
      <c r="A500" s="11"/>
    </row>
    <row r="501" spans="1:1" x14ac:dyDescent="0.25">
      <c r="A501" s="11"/>
    </row>
    <row r="502" spans="1:1" x14ac:dyDescent="0.25">
      <c r="A502" s="11"/>
    </row>
    <row r="503" spans="1:1" x14ac:dyDescent="0.25">
      <c r="A503" s="11"/>
    </row>
    <row r="504" spans="1:1" x14ac:dyDescent="0.25">
      <c r="A504" s="11"/>
    </row>
    <row r="505" spans="1:1" x14ac:dyDescent="0.25">
      <c r="A505" s="11"/>
    </row>
    <row r="506" spans="1:1" x14ac:dyDescent="0.25">
      <c r="A506" s="11"/>
    </row>
    <row r="507" spans="1:1" x14ac:dyDescent="0.25">
      <c r="A507" s="11"/>
    </row>
    <row r="508" spans="1:1" x14ac:dyDescent="0.25">
      <c r="A508" s="11"/>
    </row>
    <row r="509" spans="1:1" x14ac:dyDescent="0.25">
      <c r="A509" s="11"/>
    </row>
    <row r="510" spans="1:1" x14ac:dyDescent="0.25">
      <c r="A510" s="11"/>
    </row>
    <row r="511" spans="1:1" x14ac:dyDescent="0.25">
      <c r="A511" s="11"/>
    </row>
    <row r="512" spans="1:1" x14ac:dyDescent="0.25">
      <c r="A512" s="11"/>
    </row>
    <row r="513" spans="1:1" x14ac:dyDescent="0.25">
      <c r="A513" s="11"/>
    </row>
    <row r="514" spans="1:1" x14ac:dyDescent="0.25">
      <c r="A514" s="11"/>
    </row>
    <row r="515" spans="1:1" x14ac:dyDescent="0.25">
      <c r="A515" s="11"/>
    </row>
    <row r="516" spans="1:1" x14ac:dyDescent="0.25">
      <c r="A516" s="11"/>
    </row>
    <row r="517" spans="1:1" x14ac:dyDescent="0.25">
      <c r="A517" s="11"/>
    </row>
    <row r="518" spans="1:1" x14ac:dyDescent="0.25">
      <c r="A518" s="11"/>
    </row>
    <row r="519" spans="1:1" x14ac:dyDescent="0.25">
      <c r="A519" s="11"/>
    </row>
    <row r="520" spans="1:1" x14ac:dyDescent="0.25">
      <c r="A520" s="11"/>
    </row>
    <row r="521" spans="1:1" x14ac:dyDescent="0.25">
      <c r="A521" s="11"/>
    </row>
    <row r="522" spans="1:1" x14ac:dyDescent="0.25">
      <c r="A522" s="11"/>
    </row>
    <row r="523" spans="1:1" x14ac:dyDescent="0.25">
      <c r="A523" s="11"/>
    </row>
    <row r="524" spans="1:1" x14ac:dyDescent="0.25">
      <c r="A524" s="11"/>
    </row>
    <row r="525" spans="1:1" x14ac:dyDescent="0.25">
      <c r="A525" s="11"/>
    </row>
    <row r="526" spans="1:1" x14ac:dyDescent="0.25">
      <c r="A526" s="11"/>
    </row>
    <row r="527" spans="1:1" x14ac:dyDescent="0.25">
      <c r="A527" s="11"/>
    </row>
    <row r="528" spans="1:1" x14ac:dyDescent="0.25">
      <c r="A528" s="11"/>
    </row>
    <row r="529" spans="1:1" x14ac:dyDescent="0.25">
      <c r="A529" s="11"/>
    </row>
    <row r="530" spans="1:1" x14ac:dyDescent="0.25">
      <c r="A530" s="11"/>
    </row>
    <row r="531" spans="1:1" x14ac:dyDescent="0.25">
      <c r="A531" s="11"/>
    </row>
    <row r="532" spans="1:1" x14ac:dyDescent="0.25">
      <c r="A532" s="11"/>
    </row>
    <row r="533" spans="1:1" x14ac:dyDescent="0.25">
      <c r="A533" s="11"/>
    </row>
    <row r="534" spans="1:1" x14ac:dyDescent="0.25">
      <c r="A534" s="11"/>
    </row>
    <row r="535" spans="1:1" x14ac:dyDescent="0.25">
      <c r="A535" s="11"/>
    </row>
    <row r="536" spans="1:1" x14ac:dyDescent="0.25">
      <c r="A536" s="11"/>
    </row>
    <row r="537" spans="1:1" x14ac:dyDescent="0.25">
      <c r="A537" s="11"/>
    </row>
    <row r="538" spans="1:1" x14ac:dyDescent="0.25">
      <c r="A538" s="11"/>
    </row>
    <row r="539" spans="1:1" x14ac:dyDescent="0.25">
      <c r="A539" s="11"/>
    </row>
    <row r="540" spans="1:1" x14ac:dyDescent="0.25">
      <c r="A540" s="11"/>
    </row>
    <row r="541" spans="1:1" x14ac:dyDescent="0.25">
      <c r="A541" s="11"/>
    </row>
    <row r="542" spans="1:1" x14ac:dyDescent="0.25">
      <c r="A542" s="11"/>
    </row>
    <row r="543" spans="1:1" x14ac:dyDescent="0.25">
      <c r="A543" s="11"/>
    </row>
    <row r="544" spans="1:1" x14ac:dyDescent="0.25">
      <c r="A544" s="11"/>
    </row>
    <row r="545" spans="1:1" x14ac:dyDescent="0.25">
      <c r="A545" s="11"/>
    </row>
    <row r="546" spans="1:1" x14ac:dyDescent="0.25">
      <c r="A546" s="11"/>
    </row>
    <row r="547" spans="1:1" x14ac:dyDescent="0.25">
      <c r="A547" s="11"/>
    </row>
    <row r="548" spans="1:1" x14ac:dyDescent="0.25">
      <c r="A548" s="11"/>
    </row>
    <row r="549" spans="1:1" x14ac:dyDescent="0.25">
      <c r="A549" s="11"/>
    </row>
    <row r="550" spans="1:1" x14ac:dyDescent="0.25">
      <c r="A550" s="11"/>
    </row>
    <row r="551" spans="1:1" x14ac:dyDescent="0.25">
      <c r="A551" s="11"/>
    </row>
    <row r="552" spans="1:1" x14ac:dyDescent="0.25">
      <c r="A552" s="11"/>
    </row>
    <row r="553" spans="1:1" x14ac:dyDescent="0.25">
      <c r="A553" s="11"/>
    </row>
    <row r="554" spans="1:1" x14ac:dyDescent="0.25">
      <c r="A554" s="11"/>
    </row>
    <row r="555" spans="1:1" x14ac:dyDescent="0.25">
      <c r="A555" s="11"/>
    </row>
    <row r="556" spans="1:1" x14ac:dyDescent="0.25">
      <c r="A556" s="11"/>
    </row>
    <row r="557" spans="1:1" x14ac:dyDescent="0.25">
      <c r="A557" s="11"/>
    </row>
    <row r="558" spans="1:1" x14ac:dyDescent="0.25">
      <c r="A558" s="11"/>
    </row>
    <row r="559" spans="1:1" x14ac:dyDescent="0.25">
      <c r="A559" s="11"/>
    </row>
    <row r="560" spans="1:1" x14ac:dyDescent="0.25">
      <c r="A560" s="11"/>
    </row>
    <row r="561" spans="1:1" x14ac:dyDescent="0.25">
      <c r="A561" s="11"/>
    </row>
    <row r="562" spans="1:1" x14ac:dyDescent="0.25">
      <c r="A562" s="11"/>
    </row>
    <row r="563" spans="1:1" x14ac:dyDescent="0.25">
      <c r="A563" s="11"/>
    </row>
    <row r="564" spans="1:1" x14ac:dyDescent="0.25">
      <c r="A564" s="11"/>
    </row>
    <row r="565" spans="1:1" x14ac:dyDescent="0.25">
      <c r="A565" s="11"/>
    </row>
    <row r="566" spans="1:1" x14ac:dyDescent="0.25">
      <c r="A566" s="11"/>
    </row>
    <row r="567" spans="1:1" x14ac:dyDescent="0.25">
      <c r="A567" s="11"/>
    </row>
    <row r="568" spans="1:1" x14ac:dyDescent="0.25">
      <c r="A568" s="11"/>
    </row>
    <row r="569" spans="1:1" x14ac:dyDescent="0.25">
      <c r="A569" s="11"/>
    </row>
    <row r="570" spans="1:1" x14ac:dyDescent="0.25">
      <c r="A570" s="11"/>
    </row>
    <row r="571" spans="1:1" x14ac:dyDescent="0.25">
      <c r="A571" s="11"/>
    </row>
    <row r="572" spans="1:1" x14ac:dyDescent="0.25">
      <c r="A572" s="11"/>
    </row>
    <row r="573" spans="1:1" x14ac:dyDescent="0.25">
      <c r="A573" s="11"/>
    </row>
    <row r="574" spans="1:1" x14ac:dyDescent="0.25">
      <c r="A574" s="11"/>
    </row>
    <row r="575" spans="1:1" x14ac:dyDescent="0.25">
      <c r="A575" s="11"/>
    </row>
    <row r="576" spans="1:1" x14ac:dyDescent="0.25">
      <c r="A576" s="11"/>
    </row>
    <row r="577" spans="1:1" x14ac:dyDescent="0.25">
      <c r="A577" s="11"/>
    </row>
    <row r="578" spans="1:1" x14ac:dyDescent="0.25">
      <c r="A578" s="11"/>
    </row>
    <row r="579" spans="1:1" x14ac:dyDescent="0.25">
      <c r="A579" s="11"/>
    </row>
    <row r="580" spans="1:1" x14ac:dyDescent="0.25">
      <c r="A580" s="11"/>
    </row>
    <row r="581" spans="1:1" x14ac:dyDescent="0.25">
      <c r="A581" s="11"/>
    </row>
    <row r="582" spans="1:1" x14ac:dyDescent="0.25">
      <c r="A582" s="11"/>
    </row>
    <row r="583" spans="1:1" x14ac:dyDescent="0.25">
      <c r="A583" s="11"/>
    </row>
    <row r="584" spans="1:1" x14ac:dyDescent="0.25">
      <c r="A584" s="11"/>
    </row>
    <row r="585" spans="1:1" x14ac:dyDescent="0.25">
      <c r="A585" s="11"/>
    </row>
    <row r="586" spans="1:1" x14ac:dyDescent="0.25">
      <c r="A586" s="11"/>
    </row>
    <row r="587" spans="1:1" x14ac:dyDescent="0.25">
      <c r="A587" s="11"/>
    </row>
    <row r="588" spans="1:1" x14ac:dyDescent="0.25">
      <c r="A588" s="11"/>
    </row>
    <row r="589" spans="1:1" x14ac:dyDescent="0.25">
      <c r="A589" s="11"/>
    </row>
    <row r="590" spans="1:1" x14ac:dyDescent="0.25">
      <c r="A590" s="11"/>
    </row>
    <row r="591" spans="1:1" x14ac:dyDescent="0.25">
      <c r="A591" s="11"/>
    </row>
    <row r="592" spans="1:1" x14ac:dyDescent="0.25">
      <c r="A592" s="11"/>
    </row>
    <row r="593" spans="1:1" x14ac:dyDescent="0.25">
      <c r="A593" s="11"/>
    </row>
    <row r="594" spans="1:1" x14ac:dyDescent="0.25">
      <c r="A594" s="11"/>
    </row>
    <row r="595" spans="1:1" x14ac:dyDescent="0.25">
      <c r="A595" s="11"/>
    </row>
    <row r="596" spans="1:1" x14ac:dyDescent="0.25">
      <c r="A596" s="11"/>
    </row>
    <row r="597" spans="1:1" x14ac:dyDescent="0.25">
      <c r="A597" s="11"/>
    </row>
    <row r="598" spans="1:1" x14ac:dyDescent="0.25">
      <c r="A598" s="11"/>
    </row>
    <row r="599" spans="1:1" x14ac:dyDescent="0.25">
      <c r="A599" s="11"/>
    </row>
    <row r="600" spans="1:1" x14ac:dyDescent="0.25">
      <c r="A600" s="11"/>
    </row>
    <row r="601" spans="1:1" x14ac:dyDescent="0.25">
      <c r="A601" s="11"/>
    </row>
    <row r="602" spans="1:1" x14ac:dyDescent="0.25">
      <c r="A602" s="11"/>
    </row>
    <row r="603" spans="1:1" x14ac:dyDescent="0.25">
      <c r="A603" s="11"/>
    </row>
    <row r="604" spans="1:1" x14ac:dyDescent="0.25">
      <c r="A604" s="11"/>
    </row>
    <row r="605" spans="1:1" x14ac:dyDescent="0.25">
      <c r="A605" s="11"/>
    </row>
    <row r="606" spans="1:1" x14ac:dyDescent="0.25">
      <c r="A606" s="11"/>
    </row>
    <row r="607" spans="1:1" x14ac:dyDescent="0.25">
      <c r="A607" s="11"/>
    </row>
    <row r="608" spans="1:1" x14ac:dyDescent="0.25">
      <c r="A608" s="11"/>
    </row>
    <row r="609" spans="1:1" x14ac:dyDescent="0.25">
      <c r="A609" s="11"/>
    </row>
    <row r="610" spans="1:1" x14ac:dyDescent="0.25">
      <c r="A610" s="11"/>
    </row>
    <row r="611" spans="1:1" x14ac:dyDescent="0.25">
      <c r="A611" s="11"/>
    </row>
    <row r="612" spans="1:1" x14ac:dyDescent="0.25">
      <c r="A612" s="11"/>
    </row>
    <row r="613" spans="1:1" x14ac:dyDescent="0.25">
      <c r="A613" s="11"/>
    </row>
    <row r="614" spans="1:1" x14ac:dyDescent="0.25">
      <c r="A614" s="11"/>
    </row>
    <row r="615" spans="1:1" x14ac:dyDescent="0.25">
      <c r="A615" s="11"/>
    </row>
    <row r="616" spans="1:1" x14ac:dyDescent="0.25">
      <c r="A616" s="11"/>
    </row>
    <row r="617" spans="1:1" x14ac:dyDescent="0.25">
      <c r="A617" s="11"/>
    </row>
    <row r="618" spans="1:1" x14ac:dyDescent="0.25">
      <c r="A618" s="11"/>
    </row>
    <row r="619" spans="1:1" x14ac:dyDescent="0.25">
      <c r="A619" s="11"/>
    </row>
    <row r="620" spans="1:1" x14ac:dyDescent="0.25">
      <c r="A620" s="11"/>
    </row>
    <row r="621" spans="1:1" x14ac:dyDescent="0.25">
      <c r="A621" s="11"/>
    </row>
    <row r="622" spans="1:1" x14ac:dyDescent="0.25">
      <c r="A622" s="11"/>
    </row>
    <row r="623" spans="1:1" x14ac:dyDescent="0.25">
      <c r="A623" s="11"/>
    </row>
    <row r="624" spans="1:1" x14ac:dyDescent="0.25">
      <c r="A624" s="11"/>
    </row>
    <row r="625" spans="1:1" x14ac:dyDescent="0.25">
      <c r="A625" s="11"/>
    </row>
    <row r="626" spans="1:1" x14ac:dyDescent="0.25">
      <c r="A626" s="11"/>
    </row>
    <row r="627" spans="1:1" x14ac:dyDescent="0.25">
      <c r="A627" s="11"/>
    </row>
    <row r="628" spans="1:1" x14ac:dyDescent="0.25">
      <c r="A628" s="11"/>
    </row>
    <row r="629" spans="1:1" x14ac:dyDescent="0.25">
      <c r="A629" s="11"/>
    </row>
    <row r="630" spans="1:1" x14ac:dyDescent="0.25">
      <c r="A630" s="11"/>
    </row>
    <row r="631" spans="1:1" x14ac:dyDescent="0.25">
      <c r="A631" s="11"/>
    </row>
    <row r="632" spans="1:1" x14ac:dyDescent="0.25">
      <c r="A632" s="11"/>
    </row>
    <row r="633" spans="1:1" x14ac:dyDescent="0.25">
      <c r="A633" s="11"/>
    </row>
    <row r="634" spans="1:1" x14ac:dyDescent="0.25">
      <c r="A634" s="11"/>
    </row>
    <row r="635" spans="1:1" x14ac:dyDescent="0.25">
      <c r="A635" s="11"/>
    </row>
    <row r="636" spans="1:1" x14ac:dyDescent="0.25">
      <c r="A636" s="11"/>
    </row>
    <row r="637" spans="1:1" x14ac:dyDescent="0.25">
      <c r="A637" s="11"/>
    </row>
    <row r="638" spans="1:1" x14ac:dyDescent="0.25">
      <c r="A638" s="11"/>
    </row>
    <row r="639" spans="1:1" x14ac:dyDescent="0.25">
      <c r="A639" s="11"/>
    </row>
    <row r="640" spans="1:1" x14ac:dyDescent="0.25">
      <c r="A640" s="11"/>
    </row>
    <row r="641" spans="1:1" x14ac:dyDescent="0.25">
      <c r="A641" s="11"/>
    </row>
    <row r="642" spans="1:1" x14ac:dyDescent="0.25">
      <c r="A642" s="11"/>
    </row>
    <row r="643" spans="1:1" x14ac:dyDescent="0.25">
      <c r="A643" s="11"/>
    </row>
    <row r="644" spans="1:1" x14ac:dyDescent="0.25">
      <c r="A644" s="11"/>
    </row>
    <row r="645" spans="1:1" x14ac:dyDescent="0.25">
      <c r="A645" s="11"/>
    </row>
    <row r="646" spans="1:1" x14ac:dyDescent="0.25">
      <c r="A646" s="11"/>
    </row>
    <row r="647" spans="1:1" x14ac:dyDescent="0.25">
      <c r="A647" s="11"/>
    </row>
    <row r="648" spans="1:1" x14ac:dyDescent="0.25">
      <c r="A648" s="11"/>
    </row>
    <row r="649" spans="1:1" x14ac:dyDescent="0.25">
      <c r="A649" s="11"/>
    </row>
    <row r="650" spans="1:1" x14ac:dyDescent="0.25">
      <c r="A650" s="11"/>
    </row>
    <row r="651" spans="1:1" x14ac:dyDescent="0.25">
      <c r="A651" s="11"/>
    </row>
    <row r="652" spans="1:1" x14ac:dyDescent="0.25">
      <c r="A652" s="11"/>
    </row>
    <row r="653" spans="1:1" x14ac:dyDescent="0.25">
      <c r="A653" s="11"/>
    </row>
    <row r="654" spans="1:1" x14ac:dyDescent="0.25">
      <c r="A654" s="11"/>
    </row>
    <row r="655" spans="1:1" x14ac:dyDescent="0.25">
      <c r="A655" s="11"/>
    </row>
    <row r="656" spans="1:1" x14ac:dyDescent="0.25">
      <c r="A656" s="11"/>
    </row>
    <row r="657" spans="1:1" x14ac:dyDescent="0.25">
      <c r="A657" s="11"/>
    </row>
    <row r="658" spans="1:1" x14ac:dyDescent="0.25">
      <c r="A658" s="11"/>
    </row>
    <row r="659" spans="1:1" x14ac:dyDescent="0.25">
      <c r="A659" s="11"/>
    </row>
    <row r="660" spans="1:1" x14ac:dyDescent="0.25">
      <c r="A660" s="11"/>
    </row>
    <row r="661" spans="1:1" x14ac:dyDescent="0.25">
      <c r="A661" s="11"/>
    </row>
    <row r="662" spans="1:1" x14ac:dyDescent="0.25">
      <c r="A662" s="11"/>
    </row>
    <row r="663" spans="1:1" x14ac:dyDescent="0.25">
      <c r="A663" s="11"/>
    </row>
    <row r="664" spans="1:1" x14ac:dyDescent="0.25">
      <c r="A664" s="11"/>
    </row>
    <row r="665" spans="1:1" x14ac:dyDescent="0.25">
      <c r="A665" s="11"/>
    </row>
    <row r="666" spans="1:1" x14ac:dyDescent="0.25">
      <c r="A666" s="11"/>
    </row>
    <row r="667" spans="1:1" x14ac:dyDescent="0.25">
      <c r="A667" s="11"/>
    </row>
    <row r="668" spans="1:1" x14ac:dyDescent="0.25">
      <c r="A668" s="11"/>
    </row>
    <row r="669" spans="1:1" x14ac:dyDescent="0.25">
      <c r="A669" s="11"/>
    </row>
    <row r="670" spans="1:1" x14ac:dyDescent="0.25">
      <c r="A670" s="11"/>
    </row>
    <row r="671" spans="1:1" x14ac:dyDescent="0.25">
      <c r="A671" s="11"/>
    </row>
    <row r="672" spans="1:1" x14ac:dyDescent="0.25">
      <c r="A672" s="11"/>
    </row>
    <row r="673" spans="1:1" x14ac:dyDescent="0.25">
      <c r="A673" s="11"/>
    </row>
    <row r="674" spans="1:1" x14ac:dyDescent="0.25">
      <c r="A674" s="11"/>
    </row>
    <row r="675" spans="1:1" x14ac:dyDescent="0.25">
      <c r="A675" s="11"/>
    </row>
    <row r="676" spans="1:1" x14ac:dyDescent="0.25">
      <c r="A676" s="11"/>
    </row>
    <row r="677" spans="1:1" x14ac:dyDescent="0.25">
      <c r="A677" s="11"/>
    </row>
    <row r="678" spans="1:1" x14ac:dyDescent="0.25">
      <c r="A678" s="11"/>
    </row>
    <row r="679" spans="1:1" x14ac:dyDescent="0.25">
      <c r="A679" s="11"/>
    </row>
    <row r="680" spans="1:1" x14ac:dyDescent="0.25">
      <c r="A680" s="11"/>
    </row>
    <row r="681" spans="1:1" x14ac:dyDescent="0.25">
      <c r="A681" s="11"/>
    </row>
    <row r="682" spans="1:1" x14ac:dyDescent="0.25">
      <c r="A682" s="11"/>
    </row>
    <row r="683" spans="1:1" x14ac:dyDescent="0.25">
      <c r="A683" s="11"/>
    </row>
    <row r="684" spans="1:1" x14ac:dyDescent="0.25">
      <c r="A684" s="11"/>
    </row>
    <row r="685" spans="1:1" x14ac:dyDescent="0.25">
      <c r="A685" s="11"/>
    </row>
    <row r="686" spans="1:1" x14ac:dyDescent="0.25">
      <c r="A686" s="11"/>
    </row>
    <row r="687" spans="1:1" x14ac:dyDescent="0.25">
      <c r="A687" s="11"/>
    </row>
    <row r="688" spans="1:1" x14ac:dyDescent="0.25">
      <c r="A688" s="11"/>
    </row>
    <row r="689" spans="1:1" x14ac:dyDescent="0.25">
      <c r="A689" s="11"/>
    </row>
    <row r="690" spans="1:1" x14ac:dyDescent="0.25">
      <c r="A690" s="11"/>
    </row>
    <row r="691" spans="1:1" x14ac:dyDescent="0.25">
      <c r="A691" s="11"/>
    </row>
    <row r="692" spans="1:1" x14ac:dyDescent="0.25">
      <c r="A692" s="11"/>
    </row>
    <row r="693" spans="1:1" x14ac:dyDescent="0.25">
      <c r="A693" s="11"/>
    </row>
    <row r="694" spans="1:1" x14ac:dyDescent="0.25">
      <c r="A694" s="11"/>
    </row>
    <row r="695" spans="1:1" x14ac:dyDescent="0.25">
      <c r="A695" s="11"/>
    </row>
    <row r="696" spans="1:1" x14ac:dyDescent="0.25">
      <c r="A696" s="11"/>
    </row>
    <row r="697" spans="1:1" x14ac:dyDescent="0.25">
      <c r="A697" s="11"/>
    </row>
    <row r="698" spans="1:1" x14ac:dyDescent="0.25">
      <c r="A698" s="11"/>
    </row>
    <row r="699" spans="1:1" x14ac:dyDescent="0.25">
      <c r="A699" s="11"/>
    </row>
    <row r="700" spans="1:1" x14ac:dyDescent="0.25">
      <c r="A700" s="11"/>
    </row>
    <row r="701" spans="1:1" x14ac:dyDescent="0.25">
      <c r="A701" s="11"/>
    </row>
    <row r="702" spans="1:1" x14ac:dyDescent="0.25">
      <c r="A702" s="11"/>
    </row>
    <row r="703" spans="1:1" x14ac:dyDescent="0.25">
      <c r="A703" s="11"/>
    </row>
    <row r="704" spans="1:1" x14ac:dyDescent="0.25">
      <c r="A704" s="11"/>
    </row>
    <row r="705" spans="1:1" x14ac:dyDescent="0.25">
      <c r="A705" s="11"/>
    </row>
    <row r="706" spans="1:1" x14ac:dyDescent="0.25">
      <c r="A706" s="11"/>
    </row>
    <row r="707" spans="1:1" x14ac:dyDescent="0.25">
      <c r="A707" s="11"/>
    </row>
    <row r="708" spans="1:1" x14ac:dyDescent="0.25">
      <c r="A708" s="11"/>
    </row>
    <row r="709" spans="1:1" x14ac:dyDescent="0.25">
      <c r="A709" s="11"/>
    </row>
    <row r="710" spans="1:1" x14ac:dyDescent="0.25">
      <c r="A710" s="11"/>
    </row>
    <row r="711" spans="1:1" x14ac:dyDescent="0.25">
      <c r="A711" s="11"/>
    </row>
    <row r="712" spans="1:1" x14ac:dyDescent="0.25">
      <c r="A712" s="11"/>
    </row>
    <row r="713" spans="1:1" x14ac:dyDescent="0.25">
      <c r="A713" s="11"/>
    </row>
    <row r="714" spans="1:1" x14ac:dyDescent="0.25">
      <c r="A714" s="11"/>
    </row>
    <row r="715" spans="1:1" x14ac:dyDescent="0.25">
      <c r="A715" s="11"/>
    </row>
    <row r="716" spans="1:1" x14ac:dyDescent="0.25">
      <c r="A716" s="11"/>
    </row>
    <row r="717" spans="1:1" x14ac:dyDescent="0.25">
      <c r="A717" s="11"/>
    </row>
    <row r="718" spans="1:1" x14ac:dyDescent="0.25">
      <c r="A718" s="11"/>
    </row>
    <row r="719" spans="1:1" x14ac:dyDescent="0.25">
      <c r="A719" s="11"/>
    </row>
    <row r="720" spans="1:1" x14ac:dyDescent="0.25">
      <c r="A720" s="11"/>
    </row>
    <row r="721" spans="1:1" x14ac:dyDescent="0.25">
      <c r="A721" s="11"/>
    </row>
    <row r="722" spans="1:1" x14ac:dyDescent="0.25">
      <c r="A722" s="11"/>
    </row>
    <row r="723" spans="1:1" x14ac:dyDescent="0.25">
      <c r="A723" s="11"/>
    </row>
    <row r="724" spans="1:1" x14ac:dyDescent="0.25">
      <c r="A724" s="11"/>
    </row>
    <row r="725" spans="1:1" x14ac:dyDescent="0.25">
      <c r="A725" s="11"/>
    </row>
    <row r="726" spans="1:1" x14ac:dyDescent="0.25">
      <c r="A726" s="11"/>
    </row>
    <row r="727" spans="1:1" x14ac:dyDescent="0.25">
      <c r="A727" s="11"/>
    </row>
    <row r="728" spans="1:1" x14ac:dyDescent="0.25">
      <c r="A728" s="11"/>
    </row>
    <row r="729" spans="1:1" x14ac:dyDescent="0.25">
      <c r="A729" s="11"/>
    </row>
    <row r="730" spans="1:1" x14ac:dyDescent="0.25">
      <c r="A730" s="11"/>
    </row>
    <row r="731" spans="1:1" x14ac:dyDescent="0.25">
      <c r="A731" s="11"/>
    </row>
    <row r="732" spans="1:1" x14ac:dyDescent="0.25">
      <c r="A732" s="11"/>
    </row>
    <row r="733" spans="1:1" x14ac:dyDescent="0.25">
      <c r="A733" s="11"/>
    </row>
    <row r="734" spans="1:1" x14ac:dyDescent="0.25">
      <c r="A734" s="11"/>
    </row>
    <row r="735" spans="1:1" x14ac:dyDescent="0.25">
      <c r="A735" s="11"/>
    </row>
    <row r="736" spans="1:1" x14ac:dyDescent="0.25">
      <c r="A736" s="11"/>
    </row>
    <row r="737" spans="1:1" x14ac:dyDescent="0.25">
      <c r="A737" s="11"/>
    </row>
    <row r="738" spans="1:1" x14ac:dyDescent="0.25">
      <c r="A738" s="11"/>
    </row>
    <row r="739" spans="1:1" x14ac:dyDescent="0.25">
      <c r="A739" s="11"/>
    </row>
    <row r="740" spans="1:1" x14ac:dyDescent="0.25">
      <c r="A740" s="11"/>
    </row>
    <row r="741" spans="1:1" x14ac:dyDescent="0.25">
      <c r="A741" s="11"/>
    </row>
    <row r="742" spans="1:1" x14ac:dyDescent="0.25">
      <c r="A742" s="11"/>
    </row>
    <row r="743" spans="1:1" x14ac:dyDescent="0.25">
      <c r="A743" s="11"/>
    </row>
    <row r="744" spans="1:1" x14ac:dyDescent="0.25">
      <c r="A744" s="11"/>
    </row>
    <row r="745" spans="1:1" x14ac:dyDescent="0.25">
      <c r="A745" s="11"/>
    </row>
    <row r="746" spans="1:1" x14ac:dyDescent="0.25">
      <c r="A746" s="11"/>
    </row>
    <row r="747" spans="1:1" x14ac:dyDescent="0.25">
      <c r="A747" s="11"/>
    </row>
    <row r="748" spans="1:1" x14ac:dyDescent="0.25">
      <c r="A748" s="11"/>
    </row>
    <row r="749" spans="1:1" x14ac:dyDescent="0.25">
      <c r="A749" s="11"/>
    </row>
    <row r="750" spans="1:1" x14ac:dyDescent="0.25">
      <c r="A750" s="11"/>
    </row>
    <row r="751" spans="1:1" x14ac:dyDescent="0.25">
      <c r="A751" s="11"/>
    </row>
    <row r="752" spans="1:1" x14ac:dyDescent="0.25">
      <c r="A752" s="11"/>
    </row>
    <row r="753" spans="1:1" x14ac:dyDescent="0.25">
      <c r="A753" s="11"/>
    </row>
    <row r="754" spans="1:1" x14ac:dyDescent="0.25">
      <c r="A754" s="11"/>
    </row>
    <row r="755" spans="1:1" x14ac:dyDescent="0.25">
      <c r="A755" s="11"/>
    </row>
    <row r="756" spans="1:1" x14ac:dyDescent="0.25">
      <c r="A756" s="11"/>
    </row>
    <row r="757" spans="1:1" x14ac:dyDescent="0.25">
      <c r="A757" s="11"/>
    </row>
    <row r="758" spans="1:1" x14ac:dyDescent="0.25">
      <c r="A758" s="11"/>
    </row>
    <row r="759" spans="1:1" x14ac:dyDescent="0.25">
      <c r="A759" s="11"/>
    </row>
    <row r="760" spans="1:1" x14ac:dyDescent="0.25">
      <c r="A760" s="11"/>
    </row>
    <row r="761" spans="1:1" x14ac:dyDescent="0.25">
      <c r="A761" s="11"/>
    </row>
    <row r="762" spans="1:1" x14ac:dyDescent="0.25">
      <c r="A762" s="11"/>
    </row>
    <row r="763" spans="1:1" x14ac:dyDescent="0.25">
      <c r="A763" s="11"/>
    </row>
    <row r="764" spans="1:1" x14ac:dyDescent="0.25">
      <c r="A764" s="11"/>
    </row>
    <row r="765" spans="1:1" x14ac:dyDescent="0.25">
      <c r="A765" s="11"/>
    </row>
    <row r="766" spans="1:1" x14ac:dyDescent="0.25">
      <c r="A766" s="11"/>
    </row>
    <row r="767" spans="1:1" x14ac:dyDescent="0.25">
      <c r="A767" s="11"/>
    </row>
    <row r="768" spans="1:1" x14ac:dyDescent="0.25">
      <c r="A768" s="11"/>
    </row>
    <row r="769" spans="1:1" x14ac:dyDescent="0.25">
      <c r="A769" s="11"/>
    </row>
    <row r="770" spans="1:1" x14ac:dyDescent="0.25">
      <c r="A770" s="11"/>
    </row>
    <row r="771" spans="1:1" x14ac:dyDescent="0.25">
      <c r="A771" s="11"/>
    </row>
    <row r="772" spans="1:1" x14ac:dyDescent="0.25">
      <c r="A772" s="11"/>
    </row>
    <row r="773" spans="1:1" x14ac:dyDescent="0.25">
      <c r="A773" s="11"/>
    </row>
    <row r="774" spans="1:1" x14ac:dyDescent="0.25">
      <c r="A774" s="11"/>
    </row>
    <row r="775" spans="1:1" x14ac:dyDescent="0.25">
      <c r="A775" s="11"/>
    </row>
    <row r="776" spans="1:1" x14ac:dyDescent="0.25">
      <c r="A776" s="11"/>
    </row>
    <row r="777" spans="1:1" x14ac:dyDescent="0.25">
      <c r="A777" s="11"/>
    </row>
    <row r="778" spans="1:1" x14ac:dyDescent="0.25">
      <c r="A778" s="11"/>
    </row>
    <row r="779" spans="1:1" x14ac:dyDescent="0.25">
      <c r="A779" s="11"/>
    </row>
    <row r="780" spans="1:1" x14ac:dyDescent="0.25">
      <c r="A780" s="11"/>
    </row>
    <row r="781" spans="1:1" x14ac:dyDescent="0.25">
      <c r="A781" s="11"/>
    </row>
    <row r="782" spans="1:1" x14ac:dyDescent="0.25">
      <c r="A782" s="11"/>
    </row>
    <row r="783" spans="1:1" x14ac:dyDescent="0.25">
      <c r="A783" s="11"/>
    </row>
    <row r="784" spans="1:1" x14ac:dyDescent="0.25">
      <c r="A784" s="11"/>
    </row>
    <row r="785" spans="1:1" x14ac:dyDescent="0.25">
      <c r="A785" s="11"/>
    </row>
    <row r="786" spans="1:1" x14ac:dyDescent="0.25">
      <c r="A786" s="11"/>
    </row>
    <row r="787" spans="1:1" x14ac:dyDescent="0.25">
      <c r="A787" s="11"/>
    </row>
    <row r="788" spans="1:1" x14ac:dyDescent="0.25">
      <c r="A788" s="11"/>
    </row>
    <row r="789" spans="1:1" x14ac:dyDescent="0.25">
      <c r="A789" s="11"/>
    </row>
    <row r="790" spans="1:1" x14ac:dyDescent="0.25">
      <c r="A790" s="11"/>
    </row>
    <row r="791" spans="1:1" x14ac:dyDescent="0.25">
      <c r="A791" s="11"/>
    </row>
    <row r="792" spans="1:1" x14ac:dyDescent="0.25">
      <c r="A792" s="11"/>
    </row>
    <row r="793" spans="1:1" x14ac:dyDescent="0.25">
      <c r="A793" s="11"/>
    </row>
    <row r="794" spans="1:1" x14ac:dyDescent="0.25">
      <c r="A794" s="11"/>
    </row>
    <row r="795" spans="1:1" x14ac:dyDescent="0.25">
      <c r="A795" s="11"/>
    </row>
    <row r="796" spans="1:1" x14ac:dyDescent="0.25">
      <c r="A796" s="11"/>
    </row>
    <row r="797" spans="1:1" x14ac:dyDescent="0.25">
      <c r="A797" s="11"/>
    </row>
    <row r="798" spans="1:1" x14ac:dyDescent="0.25">
      <c r="A798" s="11"/>
    </row>
    <row r="799" spans="1:1" x14ac:dyDescent="0.25">
      <c r="A799" s="11"/>
    </row>
    <row r="800" spans="1:1" x14ac:dyDescent="0.25">
      <c r="A800" s="11"/>
    </row>
    <row r="801" spans="1:1" x14ac:dyDescent="0.25">
      <c r="A801" s="11"/>
    </row>
    <row r="802" spans="1:1" x14ac:dyDescent="0.25">
      <c r="A802" s="11"/>
    </row>
    <row r="803" spans="1:1" x14ac:dyDescent="0.25">
      <c r="A803" s="11"/>
    </row>
    <row r="804" spans="1:1" x14ac:dyDescent="0.25">
      <c r="A804" s="11"/>
    </row>
    <row r="805" spans="1:1" x14ac:dyDescent="0.25">
      <c r="A805" s="11"/>
    </row>
    <row r="806" spans="1:1" x14ac:dyDescent="0.25">
      <c r="A806" s="11"/>
    </row>
    <row r="807" spans="1:1" x14ac:dyDescent="0.25">
      <c r="A807" s="11"/>
    </row>
    <row r="808" spans="1:1" x14ac:dyDescent="0.25">
      <c r="A808" s="11"/>
    </row>
    <row r="809" spans="1:1" x14ac:dyDescent="0.25">
      <c r="A809" s="11"/>
    </row>
    <row r="810" spans="1:1" x14ac:dyDescent="0.25">
      <c r="A810" s="11"/>
    </row>
    <row r="811" spans="1:1" x14ac:dyDescent="0.25">
      <c r="A811" s="11"/>
    </row>
    <row r="812" spans="1:1" x14ac:dyDescent="0.25">
      <c r="A812" s="11"/>
    </row>
    <row r="813" spans="1:1" x14ac:dyDescent="0.25">
      <c r="A813" s="11"/>
    </row>
    <row r="814" spans="1:1" x14ac:dyDescent="0.25">
      <c r="A814" s="11"/>
    </row>
    <row r="815" spans="1:1" x14ac:dyDescent="0.25">
      <c r="A815" s="11"/>
    </row>
    <row r="816" spans="1:1" x14ac:dyDescent="0.25">
      <c r="A816" s="11"/>
    </row>
    <row r="817" spans="1:1" x14ac:dyDescent="0.25">
      <c r="A817" s="11"/>
    </row>
    <row r="818" spans="1:1" x14ac:dyDescent="0.25">
      <c r="A818" s="11"/>
    </row>
    <row r="819" spans="1:1" x14ac:dyDescent="0.25">
      <c r="A819" s="11"/>
    </row>
    <row r="820" spans="1:1" x14ac:dyDescent="0.25">
      <c r="A820" s="11"/>
    </row>
    <row r="821" spans="1:1" x14ac:dyDescent="0.25">
      <c r="A821" s="11"/>
    </row>
    <row r="822" spans="1:1" x14ac:dyDescent="0.25">
      <c r="A822" s="11"/>
    </row>
    <row r="823" spans="1:1" x14ac:dyDescent="0.25">
      <c r="A823" s="11"/>
    </row>
    <row r="824" spans="1:1" x14ac:dyDescent="0.25">
      <c r="A824" s="11"/>
    </row>
    <row r="825" spans="1:1" x14ac:dyDescent="0.25">
      <c r="A825" s="11"/>
    </row>
    <row r="826" spans="1:1" x14ac:dyDescent="0.25">
      <c r="A826" s="11"/>
    </row>
    <row r="827" spans="1:1" x14ac:dyDescent="0.25">
      <c r="A827" s="11"/>
    </row>
    <row r="828" spans="1:1" x14ac:dyDescent="0.25">
      <c r="A828" s="11"/>
    </row>
    <row r="829" spans="1:1" x14ac:dyDescent="0.25">
      <c r="A829" s="11"/>
    </row>
    <row r="830" spans="1:1" x14ac:dyDescent="0.25">
      <c r="A830" s="11"/>
    </row>
    <row r="831" spans="1:1" x14ac:dyDescent="0.25">
      <c r="A831" s="11"/>
    </row>
    <row r="832" spans="1:1" x14ac:dyDescent="0.25">
      <c r="A832" s="11"/>
    </row>
    <row r="833" spans="1:1" x14ac:dyDescent="0.25">
      <c r="A833" s="11"/>
    </row>
    <row r="834" spans="1:1" x14ac:dyDescent="0.25">
      <c r="A834" s="11"/>
    </row>
    <row r="835" spans="1:1" x14ac:dyDescent="0.25">
      <c r="A835" s="11"/>
    </row>
    <row r="836" spans="1:1" x14ac:dyDescent="0.25">
      <c r="A836" s="11"/>
    </row>
    <row r="837" spans="1:1" x14ac:dyDescent="0.25">
      <c r="A837" s="11"/>
    </row>
    <row r="838" spans="1:1" x14ac:dyDescent="0.25">
      <c r="A838" s="11"/>
    </row>
    <row r="839" spans="1:1" x14ac:dyDescent="0.25">
      <c r="A839" s="11"/>
    </row>
    <row r="840" spans="1:1" x14ac:dyDescent="0.25">
      <c r="A840" s="11"/>
    </row>
    <row r="841" spans="1:1" x14ac:dyDescent="0.25">
      <c r="A841" s="11"/>
    </row>
    <row r="842" spans="1:1" x14ac:dyDescent="0.25">
      <c r="A842" s="11"/>
    </row>
    <row r="843" spans="1:1" x14ac:dyDescent="0.25">
      <c r="A843" s="11"/>
    </row>
    <row r="844" spans="1:1" x14ac:dyDescent="0.25">
      <c r="A844" s="11"/>
    </row>
    <row r="845" spans="1:1" x14ac:dyDescent="0.25">
      <c r="A845" s="11"/>
    </row>
    <row r="846" spans="1:1" x14ac:dyDescent="0.25">
      <c r="A846" s="11"/>
    </row>
    <row r="847" spans="1:1" x14ac:dyDescent="0.25">
      <c r="A847" s="11"/>
    </row>
    <row r="848" spans="1:1" x14ac:dyDescent="0.25">
      <c r="A848" s="11"/>
    </row>
    <row r="849" spans="1:1" x14ac:dyDescent="0.25">
      <c r="A849" s="11"/>
    </row>
    <row r="850" spans="1:1" x14ac:dyDescent="0.25">
      <c r="A850" s="11"/>
    </row>
    <row r="851" spans="1:1" x14ac:dyDescent="0.25">
      <c r="A851" s="11"/>
    </row>
    <row r="852" spans="1:1" x14ac:dyDescent="0.25">
      <c r="A852" s="11"/>
    </row>
    <row r="853" spans="1:1" x14ac:dyDescent="0.25">
      <c r="A853" s="11"/>
    </row>
    <row r="854" spans="1:1" x14ac:dyDescent="0.25">
      <c r="A854" s="11"/>
    </row>
    <row r="855" spans="1:1" x14ac:dyDescent="0.25">
      <c r="A855" s="11"/>
    </row>
    <row r="856" spans="1:1" x14ac:dyDescent="0.25">
      <c r="A856" s="11"/>
    </row>
    <row r="857" spans="1:1" x14ac:dyDescent="0.25">
      <c r="A857" s="11"/>
    </row>
    <row r="858" spans="1:1" x14ac:dyDescent="0.25">
      <c r="A858" s="11"/>
    </row>
    <row r="859" spans="1:1" x14ac:dyDescent="0.25">
      <c r="A859" s="11"/>
    </row>
    <row r="860" spans="1:1" x14ac:dyDescent="0.25">
      <c r="A860" s="11"/>
    </row>
    <row r="861" spans="1:1" x14ac:dyDescent="0.25">
      <c r="A861" s="11"/>
    </row>
    <row r="862" spans="1:1" x14ac:dyDescent="0.25">
      <c r="A862" s="11"/>
    </row>
    <row r="863" spans="1:1" x14ac:dyDescent="0.25">
      <c r="A863" s="11"/>
    </row>
    <row r="864" spans="1:1" x14ac:dyDescent="0.25">
      <c r="A864" s="11"/>
    </row>
    <row r="865" spans="1:1" x14ac:dyDescent="0.25">
      <c r="A865" s="11"/>
    </row>
    <row r="866" spans="1:1" x14ac:dyDescent="0.25">
      <c r="A866" s="11"/>
    </row>
    <row r="867" spans="1:1" x14ac:dyDescent="0.25">
      <c r="A867" s="11"/>
    </row>
    <row r="868" spans="1:1" x14ac:dyDescent="0.25">
      <c r="A868" s="11"/>
    </row>
    <row r="869" spans="1:1" x14ac:dyDescent="0.25">
      <c r="A869" s="11"/>
    </row>
    <row r="870" spans="1:1" x14ac:dyDescent="0.25">
      <c r="A870" s="11"/>
    </row>
    <row r="871" spans="1:1" x14ac:dyDescent="0.25">
      <c r="A871" s="11"/>
    </row>
    <row r="872" spans="1:1" x14ac:dyDescent="0.25">
      <c r="A872" s="11"/>
    </row>
    <row r="873" spans="1:1" x14ac:dyDescent="0.25">
      <c r="A873" s="11"/>
    </row>
    <row r="874" spans="1:1" x14ac:dyDescent="0.25">
      <c r="A874" s="11"/>
    </row>
    <row r="875" spans="1:1" x14ac:dyDescent="0.25">
      <c r="A875" s="11"/>
    </row>
    <row r="876" spans="1:1" x14ac:dyDescent="0.25">
      <c r="A876" s="11"/>
    </row>
    <row r="877" spans="1:1" x14ac:dyDescent="0.25">
      <c r="A877" s="11"/>
    </row>
    <row r="878" spans="1:1" x14ac:dyDescent="0.25">
      <c r="A878" s="11"/>
    </row>
    <row r="879" spans="1:1" x14ac:dyDescent="0.25">
      <c r="A879" s="11"/>
    </row>
    <row r="880" spans="1:1" x14ac:dyDescent="0.25">
      <c r="A880" s="11"/>
    </row>
    <row r="881" spans="1:1" x14ac:dyDescent="0.25">
      <c r="A881" s="11"/>
    </row>
    <row r="882" spans="1:1" x14ac:dyDescent="0.25">
      <c r="A882" s="11"/>
    </row>
    <row r="883" spans="1:1" x14ac:dyDescent="0.25">
      <c r="A883" s="11"/>
    </row>
    <row r="884" spans="1:1" x14ac:dyDescent="0.25">
      <c r="A884" s="11"/>
    </row>
    <row r="885" spans="1:1" x14ac:dyDescent="0.25">
      <c r="A885" s="11"/>
    </row>
    <row r="886" spans="1:1" x14ac:dyDescent="0.25">
      <c r="A886" s="11"/>
    </row>
    <row r="887" spans="1:1" x14ac:dyDescent="0.25">
      <c r="A887" s="11"/>
    </row>
    <row r="888" spans="1:1" x14ac:dyDescent="0.25">
      <c r="A888" s="11"/>
    </row>
    <row r="889" spans="1:1" x14ac:dyDescent="0.25">
      <c r="A889" s="11"/>
    </row>
    <row r="890" spans="1:1" x14ac:dyDescent="0.25">
      <c r="A890" s="11"/>
    </row>
    <row r="891" spans="1:1" x14ac:dyDescent="0.25">
      <c r="A891" s="11"/>
    </row>
    <row r="892" spans="1:1" x14ac:dyDescent="0.25">
      <c r="A892" s="11"/>
    </row>
    <row r="893" spans="1:1" x14ac:dyDescent="0.25">
      <c r="A893" s="11"/>
    </row>
    <row r="894" spans="1:1" x14ac:dyDescent="0.25">
      <c r="A894" s="11"/>
    </row>
    <row r="895" spans="1:1" x14ac:dyDescent="0.25">
      <c r="A895" s="11"/>
    </row>
    <row r="896" spans="1:1" x14ac:dyDescent="0.25">
      <c r="A896" s="11"/>
    </row>
    <row r="897" spans="1:1" x14ac:dyDescent="0.25">
      <c r="A897" s="11"/>
    </row>
    <row r="898" spans="1:1" x14ac:dyDescent="0.25">
      <c r="A898" s="11"/>
    </row>
    <row r="899" spans="1:1" x14ac:dyDescent="0.25">
      <c r="A899" s="11"/>
    </row>
    <row r="900" spans="1:1" x14ac:dyDescent="0.25">
      <c r="A900" s="11"/>
    </row>
    <row r="901" spans="1:1" x14ac:dyDescent="0.25">
      <c r="A901" s="11"/>
    </row>
    <row r="902" spans="1:1" x14ac:dyDescent="0.25">
      <c r="A902" s="11"/>
    </row>
    <row r="903" spans="1:1" x14ac:dyDescent="0.25">
      <c r="A903" s="11"/>
    </row>
    <row r="904" spans="1:1" x14ac:dyDescent="0.25">
      <c r="A904" s="11"/>
    </row>
    <row r="905" spans="1:1" x14ac:dyDescent="0.25">
      <c r="A905" s="11"/>
    </row>
    <row r="906" spans="1:1" x14ac:dyDescent="0.25">
      <c r="A906" s="11"/>
    </row>
    <row r="907" spans="1:1" x14ac:dyDescent="0.25">
      <c r="A907" s="11"/>
    </row>
    <row r="908" spans="1:1" x14ac:dyDescent="0.25">
      <c r="A908" s="11"/>
    </row>
    <row r="909" spans="1:1" x14ac:dyDescent="0.25">
      <c r="A909" s="11"/>
    </row>
    <row r="910" spans="1:1" x14ac:dyDescent="0.25">
      <c r="A910" s="11"/>
    </row>
    <row r="911" spans="1:1" x14ac:dyDescent="0.25">
      <c r="A911" s="11"/>
    </row>
    <row r="912" spans="1:1" x14ac:dyDescent="0.25">
      <c r="A912" s="11"/>
    </row>
    <row r="913" spans="1:1" x14ac:dyDescent="0.25">
      <c r="A913" s="11"/>
    </row>
    <row r="914" spans="1:1" x14ac:dyDescent="0.25">
      <c r="A914" s="11"/>
    </row>
    <row r="915" spans="1:1" x14ac:dyDescent="0.25">
      <c r="A915" s="11"/>
    </row>
    <row r="916" spans="1:1" x14ac:dyDescent="0.25">
      <c r="A916" s="11"/>
    </row>
    <row r="917" spans="1:1" x14ac:dyDescent="0.25">
      <c r="A917" s="11"/>
    </row>
    <row r="918" spans="1:1" x14ac:dyDescent="0.25">
      <c r="A918" s="11"/>
    </row>
    <row r="919" spans="1:1" x14ac:dyDescent="0.25">
      <c r="A919" s="11"/>
    </row>
    <row r="920" spans="1:1" x14ac:dyDescent="0.25">
      <c r="A920" s="11"/>
    </row>
    <row r="921" spans="1:1" x14ac:dyDescent="0.25">
      <c r="A921" s="11"/>
    </row>
    <row r="922" spans="1:1" x14ac:dyDescent="0.25">
      <c r="A922" s="11"/>
    </row>
    <row r="923" spans="1:1" x14ac:dyDescent="0.25">
      <c r="A923" s="11"/>
    </row>
    <row r="924" spans="1:1" x14ac:dyDescent="0.25">
      <c r="A924" s="11"/>
    </row>
    <row r="925" spans="1:1" x14ac:dyDescent="0.25">
      <c r="A925" s="11"/>
    </row>
    <row r="926" spans="1:1" x14ac:dyDescent="0.25">
      <c r="A926" s="11"/>
    </row>
    <row r="927" spans="1:1" x14ac:dyDescent="0.25">
      <c r="A927" s="11"/>
    </row>
    <row r="928" spans="1:1" x14ac:dyDescent="0.25">
      <c r="A928" s="11"/>
    </row>
    <row r="929" spans="1:1" x14ac:dyDescent="0.25">
      <c r="A929" s="11"/>
    </row>
    <row r="930" spans="1:1" x14ac:dyDescent="0.25">
      <c r="A930" s="11"/>
    </row>
    <row r="931" spans="1:1" x14ac:dyDescent="0.25">
      <c r="A931" s="11"/>
    </row>
    <row r="932" spans="1:1" x14ac:dyDescent="0.25">
      <c r="A932" s="11"/>
    </row>
    <row r="933" spans="1:1" x14ac:dyDescent="0.25">
      <c r="A933" s="11"/>
    </row>
    <row r="934" spans="1:1" x14ac:dyDescent="0.25">
      <c r="A934" s="11"/>
    </row>
    <row r="935" spans="1:1" x14ac:dyDescent="0.25">
      <c r="A935" s="11"/>
    </row>
    <row r="936" spans="1:1" x14ac:dyDescent="0.25">
      <c r="A936" s="11"/>
    </row>
    <row r="937" spans="1:1" x14ac:dyDescent="0.25">
      <c r="A937" s="11"/>
    </row>
    <row r="938" spans="1:1" x14ac:dyDescent="0.25">
      <c r="A938" s="11"/>
    </row>
    <row r="939" spans="1:1" x14ac:dyDescent="0.25">
      <c r="A939" s="11"/>
    </row>
    <row r="940" spans="1:1" x14ac:dyDescent="0.25">
      <c r="A940" s="11"/>
    </row>
    <row r="941" spans="1:1" x14ac:dyDescent="0.25">
      <c r="A941" s="11"/>
    </row>
    <row r="942" spans="1:1" x14ac:dyDescent="0.25">
      <c r="A942" s="11"/>
    </row>
    <row r="943" spans="1:1" x14ac:dyDescent="0.25">
      <c r="A943" s="11"/>
    </row>
    <row r="944" spans="1:1" x14ac:dyDescent="0.25">
      <c r="A944" s="11"/>
    </row>
    <row r="945" spans="1:1" x14ac:dyDescent="0.25">
      <c r="A945" s="11"/>
    </row>
    <row r="946" spans="1:1" x14ac:dyDescent="0.25">
      <c r="A946" s="11"/>
    </row>
    <row r="947" spans="1:1" x14ac:dyDescent="0.25">
      <c r="A947" s="11"/>
    </row>
    <row r="948" spans="1:1" x14ac:dyDescent="0.25">
      <c r="A948" s="11"/>
    </row>
    <row r="949" spans="1:1" x14ac:dyDescent="0.25">
      <c r="A949" s="11"/>
    </row>
    <row r="950" spans="1:1" x14ac:dyDescent="0.25">
      <c r="A950" s="11"/>
    </row>
    <row r="951" spans="1:1" x14ac:dyDescent="0.25">
      <c r="A951" s="11"/>
    </row>
    <row r="952" spans="1:1" x14ac:dyDescent="0.25">
      <c r="A952" s="11"/>
    </row>
    <row r="953" spans="1:1" x14ac:dyDescent="0.25">
      <c r="A953" s="11"/>
    </row>
    <row r="954" spans="1:1" x14ac:dyDescent="0.25">
      <c r="A954" s="11"/>
    </row>
    <row r="955" spans="1:1" x14ac:dyDescent="0.25">
      <c r="A955" s="11"/>
    </row>
    <row r="956" spans="1:1" x14ac:dyDescent="0.25">
      <c r="A956" s="11"/>
    </row>
    <row r="957" spans="1:1" x14ac:dyDescent="0.25">
      <c r="A957" s="11"/>
    </row>
    <row r="958" spans="1:1" x14ac:dyDescent="0.25">
      <c r="A958" s="11"/>
    </row>
    <row r="959" spans="1:1" x14ac:dyDescent="0.25">
      <c r="A959" s="11"/>
    </row>
    <row r="960" spans="1:1" x14ac:dyDescent="0.25">
      <c r="A960" s="11"/>
    </row>
    <row r="961" spans="1:1" x14ac:dyDescent="0.25">
      <c r="A961" s="11"/>
    </row>
    <row r="962" spans="1:1" x14ac:dyDescent="0.25">
      <c r="A962" s="11"/>
    </row>
    <row r="963" spans="1:1" x14ac:dyDescent="0.25">
      <c r="A963" s="11"/>
    </row>
    <row r="964" spans="1:1" x14ac:dyDescent="0.25">
      <c r="A964" s="11"/>
    </row>
    <row r="965" spans="1:1" x14ac:dyDescent="0.25">
      <c r="A965" s="11"/>
    </row>
    <row r="966" spans="1:1" x14ac:dyDescent="0.25">
      <c r="A966" s="11"/>
    </row>
    <row r="967" spans="1:1" x14ac:dyDescent="0.25">
      <c r="A967" s="11"/>
    </row>
    <row r="968" spans="1:1" x14ac:dyDescent="0.25">
      <c r="A968" s="11"/>
    </row>
    <row r="969" spans="1:1" x14ac:dyDescent="0.25">
      <c r="A969" s="11"/>
    </row>
    <row r="970" spans="1:1" x14ac:dyDescent="0.25">
      <c r="A970" s="11"/>
    </row>
    <row r="971" spans="1:1" x14ac:dyDescent="0.25">
      <c r="A971" s="11"/>
    </row>
    <row r="972" spans="1:1" x14ac:dyDescent="0.25">
      <c r="A972" s="11"/>
    </row>
    <row r="973" spans="1:1" x14ac:dyDescent="0.25">
      <c r="A973" s="11"/>
    </row>
    <row r="974" spans="1:1" x14ac:dyDescent="0.25">
      <c r="A974" s="11"/>
    </row>
    <row r="975" spans="1:1" x14ac:dyDescent="0.25">
      <c r="A975" s="11"/>
    </row>
    <row r="976" spans="1:1" x14ac:dyDescent="0.25">
      <c r="A976" s="11"/>
    </row>
    <row r="977" spans="1:1" x14ac:dyDescent="0.25">
      <c r="A977" s="11"/>
    </row>
    <row r="978" spans="1:1" x14ac:dyDescent="0.25">
      <c r="A978" s="11"/>
    </row>
    <row r="979" spans="1:1" x14ac:dyDescent="0.25">
      <c r="A979" s="11"/>
    </row>
    <row r="980" spans="1:1" x14ac:dyDescent="0.25">
      <c r="A980" s="11"/>
    </row>
    <row r="981" spans="1:1" x14ac:dyDescent="0.25">
      <c r="A981" s="11"/>
    </row>
    <row r="982" spans="1:1" x14ac:dyDescent="0.25">
      <c r="A982" s="11"/>
    </row>
    <row r="983" spans="1:1" x14ac:dyDescent="0.25">
      <c r="A983" s="11"/>
    </row>
    <row r="984" spans="1:1" x14ac:dyDescent="0.25">
      <c r="A984" s="11"/>
    </row>
    <row r="985" spans="1:1" x14ac:dyDescent="0.25">
      <c r="A985" s="11"/>
    </row>
    <row r="986" spans="1:1" x14ac:dyDescent="0.25">
      <c r="A986" s="11"/>
    </row>
    <row r="987" spans="1:1" x14ac:dyDescent="0.25">
      <c r="A987" s="11"/>
    </row>
    <row r="988" spans="1:1" x14ac:dyDescent="0.25">
      <c r="A988" s="11"/>
    </row>
    <row r="989" spans="1:1" x14ac:dyDescent="0.25">
      <c r="A989" s="11"/>
    </row>
    <row r="990" spans="1:1" x14ac:dyDescent="0.25">
      <c r="A990" s="11"/>
    </row>
    <row r="991" spans="1:1" x14ac:dyDescent="0.25">
      <c r="A991" s="11"/>
    </row>
    <row r="992" spans="1:1" x14ac:dyDescent="0.25">
      <c r="A992" s="11"/>
    </row>
    <row r="993" spans="1:1" x14ac:dyDescent="0.25">
      <c r="A993" s="11"/>
    </row>
    <row r="994" spans="1:1" x14ac:dyDescent="0.25">
      <c r="A994" s="11"/>
    </row>
    <row r="995" spans="1:1" x14ac:dyDescent="0.25">
      <c r="A995" s="11"/>
    </row>
    <row r="996" spans="1:1" x14ac:dyDescent="0.25">
      <c r="A996" s="11"/>
    </row>
    <row r="997" spans="1:1" x14ac:dyDescent="0.25">
      <c r="A997" s="11"/>
    </row>
    <row r="998" spans="1:1" x14ac:dyDescent="0.25">
      <c r="A998" s="11"/>
    </row>
    <row r="999" spans="1:1" x14ac:dyDescent="0.25">
      <c r="A999" s="11"/>
    </row>
    <row r="1000" spans="1:1" x14ac:dyDescent="0.25">
      <c r="A1000" s="11"/>
    </row>
    <row r="1001" spans="1:1" x14ac:dyDescent="0.25">
      <c r="A1001" s="11"/>
    </row>
    <row r="1002" spans="1:1" x14ac:dyDescent="0.25">
      <c r="A1002" s="11"/>
    </row>
    <row r="1003" spans="1:1" x14ac:dyDescent="0.25">
      <c r="A1003" s="11"/>
    </row>
    <row r="1004" spans="1:1" x14ac:dyDescent="0.25">
      <c r="A1004" s="11"/>
    </row>
    <row r="1005" spans="1:1" x14ac:dyDescent="0.25">
      <c r="A1005" s="11"/>
    </row>
    <row r="1006" spans="1:1" x14ac:dyDescent="0.25">
      <c r="A1006" s="11"/>
    </row>
    <row r="1007" spans="1:1" x14ac:dyDescent="0.25">
      <c r="A1007" s="11"/>
    </row>
    <row r="1008" spans="1:1" x14ac:dyDescent="0.25">
      <c r="A1008" s="11"/>
    </row>
    <row r="1009" spans="1:1" x14ac:dyDescent="0.25">
      <c r="A1009" s="11"/>
    </row>
    <row r="1010" spans="1:1" x14ac:dyDescent="0.25">
      <c r="A1010" s="11"/>
    </row>
    <row r="1011" spans="1:1" x14ac:dyDescent="0.25">
      <c r="A1011" s="11"/>
    </row>
    <row r="1012" spans="1:1" x14ac:dyDescent="0.25">
      <c r="A1012" s="11"/>
    </row>
    <row r="1013" spans="1:1" x14ac:dyDescent="0.25">
      <c r="A1013" s="11"/>
    </row>
    <row r="1014" spans="1:1" x14ac:dyDescent="0.25">
      <c r="A1014" s="11"/>
    </row>
    <row r="1015" spans="1:1" x14ac:dyDescent="0.25">
      <c r="A1015" s="11"/>
    </row>
    <row r="1016" spans="1:1" x14ac:dyDescent="0.25">
      <c r="A1016" s="11"/>
    </row>
    <row r="1017" spans="1:1" x14ac:dyDescent="0.25">
      <c r="A1017" s="11"/>
    </row>
    <row r="1018" spans="1:1" x14ac:dyDescent="0.25">
      <c r="A1018" s="11"/>
    </row>
    <row r="1019" spans="1:1" x14ac:dyDescent="0.25">
      <c r="A1019" s="11"/>
    </row>
    <row r="1020" spans="1:1" x14ac:dyDescent="0.25">
      <c r="A1020" s="11"/>
    </row>
    <row r="1021" spans="1:1" x14ac:dyDescent="0.25">
      <c r="A1021" s="11"/>
    </row>
    <row r="1022" spans="1:1" x14ac:dyDescent="0.25">
      <c r="A1022" s="11"/>
    </row>
    <row r="1023" spans="1:1" x14ac:dyDescent="0.25">
      <c r="A1023" s="11"/>
    </row>
    <row r="1024" spans="1:1" x14ac:dyDescent="0.25">
      <c r="A1024" s="11"/>
    </row>
    <row r="1025" spans="1:1" x14ac:dyDescent="0.25">
      <c r="A1025" s="11"/>
    </row>
    <row r="1026" spans="1:1" x14ac:dyDescent="0.25">
      <c r="A1026" s="11"/>
    </row>
    <row r="1027" spans="1:1" x14ac:dyDescent="0.25">
      <c r="A1027" s="11"/>
    </row>
    <row r="1028" spans="1:1" x14ac:dyDescent="0.25">
      <c r="A1028" s="11"/>
    </row>
    <row r="1029" spans="1:1" x14ac:dyDescent="0.25">
      <c r="A1029" s="11"/>
    </row>
    <row r="1030" spans="1:1" x14ac:dyDescent="0.25">
      <c r="A1030" s="11"/>
    </row>
    <row r="1031" spans="1:1" x14ac:dyDescent="0.25">
      <c r="A1031" s="11"/>
    </row>
    <row r="1032" spans="1:1" x14ac:dyDescent="0.25">
      <c r="A1032" s="11"/>
    </row>
    <row r="1033" spans="1:1" x14ac:dyDescent="0.25">
      <c r="A1033" s="11"/>
    </row>
    <row r="1034" spans="1:1" x14ac:dyDescent="0.25">
      <c r="A1034" s="11"/>
    </row>
    <row r="1035" spans="1:1" x14ac:dyDescent="0.25">
      <c r="A1035" s="11"/>
    </row>
    <row r="1036" spans="1:1" x14ac:dyDescent="0.25">
      <c r="A1036" s="11"/>
    </row>
    <row r="1037" spans="1:1" x14ac:dyDescent="0.25">
      <c r="A1037" s="11"/>
    </row>
    <row r="1038" spans="1:1" x14ac:dyDescent="0.25">
      <c r="A1038" s="11"/>
    </row>
    <row r="1039" spans="1:1" x14ac:dyDescent="0.25">
      <c r="A1039" s="11"/>
    </row>
    <row r="1040" spans="1:1" x14ac:dyDescent="0.25">
      <c r="A1040" s="11"/>
    </row>
    <row r="1041" spans="1:1" x14ac:dyDescent="0.25">
      <c r="A1041" s="11"/>
    </row>
    <row r="1042" spans="1:1" x14ac:dyDescent="0.25">
      <c r="A1042" s="11"/>
    </row>
    <row r="1043" spans="1:1" x14ac:dyDescent="0.25">
      <c r="A1043" s="11"/>
    </row>
    <row r="1044" spans="1:1" x14ac:dyDescent="0.25">
      <c r="A1044" s="11"/>
    </row>
    <row r="1045" spans="1:1" x14ac:dyDescent="0.25">
      <c r="A1045" s="11"/>
    </row>
    <row r="1046" spans="1:1" x14ac:dyDescent="0.25">
      <c r="A1046" s="11"/>
    </row>
    <row r="1047" spans="1:1" x14ac:dyDescent="0.25">
      <c r="A1047" s="11"/>
    </row>
    <row r="1048" spans="1:1" x14ac:dyDescent="0.25">
      <c r="A1048" s="11"/>
    </row>
    <row r="1049" spans="1:1" x14ac:dyDescent="0.25">
      <c r="A1049" s="11"/>
    </row>
    <row r="1050" spans="1:1" x14ac:dyDescent="0.25">
      <c r="A1050" s="11"/>
    </row>
    <row r="1051" spans="1:1" x14ac:dyDescent="0.25">
      <c r="A1051" s="11"/>
    </row>
    <row r="1052" spans="1:1" x14ac:dyDescent="0.25">
      <c r="A1052" s="11"/>
    </row>
    <row r="1053" spans="1:1" x14ac:dyDescent="0.25">
      <c r="A1053" s="11"/>
    </row>
    <row r="1054" spans="1:1" x14ac:dyDescent="0.25">
      <c r="A1054" s="11"/>
    </row>
    <row r="1055" spans="1:1" x14ac:dyDescent="0.25">
      <c r="A1055" s="11"/>
    </row>
    <row r="1056" spans="1:1" x14ac:dyDescent="0.25">
      <c r="A1056" s="11"/>
    </row>
    <row r="1057" spans="1:1" x14ac:dyDescent="0.25">
      <c r="A1057" s="11"/>
    </row>
    <row r="1058" spans="1:1" x14ac:dyDescent="0.25">
      <c r="A1058" s="11"/>
    </row>
    <row r="1059" spans="1:1" x14ac:dyDescent="0.25">
      <c r="A1059" s="11"/>
    </row>
    <row r="1060" spans="1:1" x14ac:dyDescent="0.25">
      <c r="A1060" s="11"/>
    </row>
    <row r="1061" spans="1:1" x14ac:dyDescent="0.25">
      <c r="A1061" s="11"/>
    </row>
    <row r="1062" spans="1:1" x14ac:dyDescent="0.25">
      <c r="A1062" s="11"/>
    </row>
    <row r="1063" spans="1:1" x14ac:dyDescent="0.25">
      <c r="A1063" s="11"/>
    </row>
    <row r="1064" spans="1:1" x14ac:dyDescent="0.25">
      <c r="A1064" s="11"/>
    </row>
    <row r="1065" spans="1:1" x14ac:dyDescent="0.25">
      <c r="A1065" s="11"/>
    </row>
    <row r="1066" spans="1:1" x14ac:dyDescent="0.25">
      <c r="A1066" s="11"/>
    </row>
    <row r="1067" spans="1:1" x14ac:dyDescent="0.25">
      <c r="A1067" s="11"/>
    </row>
    <row r="1068" spans="1:1" x14ac:dyDescent="0.25">
      <c r="A1068" s="11"/>
    </row>
    <row r="1069" spans="1:1" x14ac:dyDescent="0.25">
      <c r="A1069" s="11"/>
    </row>
    <row r="1070" spans="1:1" x14ac:dyDescent="0.25">
      <c r="A1070" s="11"/>
    </row>
    <row r="1071" spans="1:1" x14ac:dyDescent="0.25">
      <c r="A1071" s="11"/>
    </row>
    <row r="1072" spans="1:1" x14ac:dyDescent="0.25">
      <c r="A1072" s="11"/>
    </row>
    <row r="1073" spans="1:1" x14ac:dyDescent="0.25">
      <c r="A1073" s="11"/>
    </row>
    <row r="1074" spans="1:1" x14ac:dyDescent="0.25">
      <c r="A1074" s="11"/>
    </row>
    <row r="1075" spans="1:1" x14ac:dyDescent="0.25">
      <c r="A1075" s="11"/>
    </row>
    <row r="1076" spans="1:1" x14ac:dyDescent="0.25">
      <c r="A1076" s="11"/>
    </row>
    <row r="1077" spans="1:1" x14ac:dyDescent="0.25">
      <c r="A1077" s="11"/>
    </row>
    <row r="1078" spans="1:1" x14ac:dyDescent="0.25">
      <c r="A1078" s="11"/>
    </row>
    <row r="1079" spans="1:1" x14ac:dyDescent="0.25">
      <c r="A1079" s="11"/>
    </row>
    <row r="1080" spans="1:1" x14ac:dyDescent="0.25">
      <c r="A1080" s="11"/>
    </row>
    <row r="1081" spans="1:1" x14ac:dyDescent="0.25">
      <c r="A1081" s="11"/>
    </row>
    <row r="1082" spans="1:1" x14ac:dyDescent="0.25">
      <c r="A1082" s="11"/>
    </row>
    <row r="1083" spans="1:1" x14ac:dyDescent="0.25">
      <c r="A1083" s="11"/>
    </row>
    <row r="1084" spans="1:1" x14ac:dyDescent="0.25">
      <c r="A1084" s="11"/>
    </row>
    <row r="1085" spans="1:1" x14ac:dyDescent="0.25">
      <c r="A1085" s="11"/>
    </row>
    <row r="1086" spans="1:1" x14ac:dyDescent="0.25">
      <c r="A1086" s="11"/>
    </row>
    <row r="1087" spans="1:1" x14ac:dyDescent="0.25">
      <c r="A1087" s="11"/>
    </row>
    <row r="1088" spans="1:1" x14ac:dyDescent="0.25">
      <c r="A1088" s="11"/>
    </row>
    <row r="1089" spans="1:1" x14ac:dyDescent="0.25">
      <c r="A1089" s="11"/>
    </row>
    <row r="1090" spans="1:1" x14ac:dyDescent="0.25">
      <c r="A1090" s="11"/>
    </row>
    <row r="1091" spans="1:1" x14ac:dyDescent="0.25">
      <c r="A1091" s="11"/>
    </row>
    <row r="1092" spans="1:1" x14ac:dyDescent="0.25">
      <c r="A1092" s="11"/>
    </row>
    <row r="1093" spans="1:1" x14ac:dyDescent="0.25">
      <c r="A1093" s="11"/>
    </row>
    <row r="1094" spans="1:1" x14ac:dyDescent="0.25">
      <c r="A1094" s="11"/>
    </row>
    <row r="1095" spans="1:1" x14ac:dyDescent="0.25">
      <c r="A1095" s="11"/>
    </row>
    <row r="1096" spans="1:1" x14ac:dyDescent="0.25">
      <c r="A1096" s="11"/>
    </row>
    <row r="1097" spans="1:1" x14ac:dyDescent="0.25">
      <c r="A1097" s="11"/>
    </row>
    <row r="1098" spans="1:1" x14ac:dyDescent="0.25">
      <c r="A1098" s="11"/>
    </row>
    <row r="1099" spans="1:1" x14ac:dyDescent="0.25">
      <c r="A1099" s="11"/>
    </row>
    <row r="1100" spans="1:1" x14ac:dyDescent="0.25">
      <c r="A1100" s="11"/>
    </row>
    <row r="1101" spans="1:1" x14ac:dyDescent="0.25">
      <c r="A1101" s="11"/>
    </row>
    <row r="1102" spans="1:1" x14ac:dyDescent="0.25">
      <c r="A1102" s="11"/>
    </row>
    <row r="1103" spans="1:1" x14ac:dyDescent="0.25">
      <c r="A1103" s="11"/>
    </row>
    <row r="1104" spans="1:1" x14ac:dyDescent="0.25">
      <c r="A1104" s="11"/>
    </row>
    <row r="1105" spans="1:1" x14ac:dyDescent="0.25">
      <c r="A1105" s="11"/>
    </row>
    <row r="1106" spans="1:1" x14ac:dyDescent="0.25">
      <c r="A1106" s="11"/>
    </row>
    <row r="1107" spans="1:1" x14ac:dyDescent="0.25">
      <c r="A1107" s="11"/>
    </row>
    <row r="1108" spans="1:1" x14ac:dyDescent="0.25">
      <c r="A1108" s="11"/>
    </row>
    <row r="1109" spans="1:1" x14ac:dyDescent="0.25">
      <c r="A1109" s="11"/>
    </row>
    <row r="1110" spans="1:1" x14ac:dyDescent="0.25">
      <c r="A1110" s="11"/>
    </row>
    <row r="1111" spans="1:1" x14ac:dyDescent="0.25">
      <c r="A1111" s="11"/>
    </row>
    <row r="1112" spans="1:1" x14ac:dyDescent="0.25">
      <c r="A1112" s="11"/>
    </row>
    <row r="1113" spans="1:1" x14ac:dyDescent="0.25">
      <c r="A1113" s="11"/>
    </row>
    <row r="1114" spans="1:1" x14ac:dyDescent="0.25">
      <c r="A1114" s="11"/>
    </row>
    <row r="1115" spans="1:1" x14ac:dyDescent="0.25">
      <c r="A1115" s="11"/>
    </row>
    <row r="1116" spans="1:1" x14ac:dyDescent="0.25">
      <c r="A1116" s="11"/>
    </row>
    <row r="1117" spans="1:1" x14ac:dyDescent="0.25">
      <c r="A1117" s="11"/>
    </row>
    <row r="1118" spans="1:1" x14ac:dyDescent="0.25">
      <c r="A1118" s="11"/>
    </row>
    <row r="1119" spans="1:1" x14ac:dyDescent="0.25">
      <c r="A1119" s="11"/>
    </row>
    <row r="1120" spans="1:1" x14ac:dyDescent="0.25">
      <c r="A1120" s="11"/>
    </row>
    <row r="1121" spans="1:1" x14ac:dyDescent="0.25">
      <c r="A1121" s="11"/>
    </row>
    <row r="1122" spans="1:1" x14ac:dyDescent="0.25">
      <c r="A1122" s="11"/>
    </row>
    <row r="1123" spans="1:1" x14ac:dyDescent="0.25">
      <c r="A1123" s="11"/>
    </row>
    <row r="1124" spans="1:1" x14ac:dyDescent="0.25">
      <c r="A1124" s="11"/>
    </row>
    <row r="1125" spans="1:1" x14ac:dyDescent="0.25">
      <c r="A1125" s="11"/>
    </row>
    <row r="1126" spans="1:1" x14ac:dyDescent="0.25">
      <c r="A1126" s="11"/>
    </row>
    <row r="1127" spans="1:1" x14ac:dyDescent="0.25">
      <c r="A1127" s="11"/>
    </row>
    <row r="1128" spans="1:1" x14ac:dyDescent="0.25">
      <c r="A1128" s="11"/>
    </row>
    <row r="1129" spans="1:1" x14ac:dyDescent="0.25">
      <c r="A1129" s="11"/>
    </row>
    <row r="1130" spans="1:1" x14ac:dyDescent="0.25">
      <c r="A1130" s="11"/>
    </row>
    <row r="1131" spans="1:1" x14ac:dyDescent="0.25">
      <c r="A1131" s="11"/>
    </row>
    <row r="1132" spans="1:1" x14ac:dyDescent="0.25">
      <c r="A1132" s="11"/>
    </row>
    <row r="1133" spans="1:1" x14ac:dyDescent="0.25">
      <c r="A1133" s="11"/>
    </row>
    <row r="1134" spans="1:1" x14ac:dyDescent="0.25">
      <c r="A1134" s="11"/>
    </row>
    <row r="1135" spans="1:1" x14ac:dyDescent="0.25">
      <c r="A1135" s="11"/>
    </row>
    <row r="1136" spans="1:1" x14ac:dyDescent="0.25">
      <c r="A1136" s="11"/>
    </row>
    <row r="1137" spans="1:1" x14ac:dyDescent="0.25">
      <c r="A1137" s="11"/>
    </row>
    <row r="1138" spans="1:1" x14ac:dyDescent="0.25">
      <c r="A1138" s="11"/>
    </row>
    <row r="1139" spans="1:1" x14ac:dyDescent="0.25">
      <c r="A1139" s="11"/>
    </row>
    <row r="1140" spans="1:1" x14ac:dyDescent="0.25">
      <c r="A1140" s="11"/>
    </row>
    <row r="1141" spans="1:1" x14ac:dyDescent="0.25">
      <c r="A1141" s="11"/>
    </row>
    <row r="1142" spans="1:1" x14ac:dyDescent="0.25">
      <c r="A1142" s="11"/>
    </row>
    <row r="1143" spans="1:1" x14ac:dyDescent="0.25">
      <c r="A1143" s="11"/>
    </row>
    <row r="1144" spans="1:1" x14ac:dyDescent="0.25">
      <c r="A1144" s="11"/>
    </row>
    <row r="1145" spans="1:1" x14ac:dyDescent="0.25">
      <c r="A1145" s="11"/>
    </row>
    <row r="1146" spans="1:1" x14ac:dyDescent="0.25">
      <c r="A1146" s="11"/>
    </row>
    <row r="1147" spans="1:1" x14ac:dyDescent="0.25">
      <c r="A1147" s="11"/>
    </row>
    <row r="1148" spans="1:1" x14ac:dyDescent="0.25">
      <c r="A1148" s="11"/>
    </row>
    <row r="1149" spans="1:1" x14ac:dyDescent="0.25">
      <c r="A1149" s="11"/>
    </row>
    <row r="1150" spans="1:1" x14ac:dyDescent="0.25">
      <c r="A1150" s="11"/>
    </row>
    <row r="1151" spans="1:1" x14ac:dyDescent="0.25">
      <c r="A1151" s="11"/>
    </row>
    <row r="1152" spans="1:1" x14ac:dyDescent="0.25">
      <c r="A1152" s="11"/>
    </row>
    <row r="1153" spans="1:1" x14ac:dyDescent="0.25">
      <c r="A1153" s="11"/>
    </row>
    <row r="1154" spans="1:1" x14ac:dyDescent="0.25">
      <c r="A1154" s="11"/>
    </row>
    <row r="1155" spans="1:1" x14ac:dyDescent="0.25">
      <c r="A1155" s="11"/>
    </row>
    <row r="1156" spans="1:1" x14ac:dyDescent="0.25">
      <c r="A1156" s="11"/>
    </row>
    <row r="1157" spans="1:1" x14ac:dyDescent="0.25">
      <c r="A1157" s="11"/>
    </row>
    <row r="1158" spans="1:1" x14ac:dyDescent="0.25">
      <c r="A1158" s="11"/>
    </row>
    <row r="1159" spans="1:1" x14ac:dyDescent="0.25">
      <c r="A1159" s="11"/>
    </row>
    <row r="1160" spans="1:1" x14ac:dyDescent="0.25">
      <c r="A1160" s="11"/>
    </row>
    <row r="1161" spans="1:1" x14ac:dyDescent="0.25">
      <c r="A1161" s="11"/>
    </row>
    <row r="1162" spans="1:1" x14ac:dyDescent="0.25">
      <c r="A1162" s="11"/>
    </row>
    <row r="1163" spans="1:1" x14ac:dyDescent="0.25">
      <c r="A1163" s="11"/>
    </row>
    <row r="1164" spans="1:1" x14ac:dyDescent="0.25">
      <c r="A1164" s="11"/>
    </row>
    <row r="1165" spans="1:1" x14ac:dyDescent="0.25">
      <c r="A1165" s="11"/>
    </row>
    <row r="1166" spans="1:1" x14ac:dyDescent="0.25">
      <c r="A1166" s="11"/>
    </row>
    <row r="1167" spans="1:1" x14ac:dyDescent="0.25">
      <c r="A1167" s="11"/>
    </row>
    <row r="1168" spans="1:1" x14ac:dyDescent="0.25">
      <c r="A1168" s="11"/>
    </row>
    <row r="1169" spans="1:1" x14ac:dyDescent="0.25">
      <c r="A1169" s="11"/>
    </row>
    <row r="1170" spans="1:1" x14ac:dyDescent="0.25">
      <c r="A1170" s="11"/>
    </row>
    <row r="1171" spans="1:1" x14ac:dyDescent="0.25">
      <c r="A1171" s="11"/>
    </row>
    <row r="1172" spans="1:1" x14ac:dyDescent="0.25">
      <c r="A1172" s="11"/>
    </row>
    <row r="1173" spans="1:1" x14ac:dyDescent="0.25">
      <c r="A1173" s="11"/>
    </row>
    <row r="1174" spans="1:1" x14ac:dyDescent="0.25">
      <c r="A1174" s="11"/>
    </row>
    <row r="1175" spans="1:1" x14ac:dyDescent="0.25">
      <c r="A1175" s="11"/>
    </row>
    <row r="1176" spans="1:1" x14ac:dyDescent="0.25">
      <c r="A1176" s="11"/>
    </row>
    <row r="1177" spans="1:1" x14ac:dyDescent="0.25">
      <c r="A1177" s="11"/>
    </row>
    <row r="1178" spans="1:1" x14ac:dyDescent="0.25">
      <c r="A1178" s="11"/>
    </row>
    <row r="1179" spans="1:1" x14ac:dyDescent="0.25">
      <c r="A1179" s="11"/>
    </row>
    <row r="1180" spans="1:1" x14ac:dyDescent="0.25">
      <c r="A1180" s="11"/>
    </row>
    <row r="1181" spans="1:1" x14ac:dyDescent="0.25">
      <c r="A1181" s="11"/>
    </row>
    <row r="1182" spans="1:1" x14ac:dyDescent="0.25">
      <c r="A1182" s="11"/>
    </row>
    <row r="1183" spans="1:1" x14ac:dyDescent="0.25">
      <c r="A1183" s="11"/>
    </row>
    <row r="1184" spans="1:1" x14ac:dyDescent="0.25">
      <c r="A1184" s="11"/>
    </row>
    <row r="1185" spans="1:1" x14ac:dyDescent="0.25">
      <c r="A1185" s="11"/>
    </row>
    <row r="1186" spans="1:1" x14ac:dyDescent="0.25">
      <c r="A1186" s="11"/>
    </row>
    <row r="1187" spans="1:1" x14ac:dyDescent="0.25">
      <c r="A1187" s="11"/>
    </row>
    <row r="1188" spans="1:1" x14ac:dyDescent="0.25">
      <c r="A1188" s="11"/>
    </row>
    <row r="1189" spans="1:1" x14ac:dyDescent="0.25">
      <c r="A1189" s="11"/>
    </row>
    <row r="1190" spans="1:1" x14ac:dyDescent="0.25">
      <c r="A1190" s="11"/>
    </row>
    <row r="1191" spans="1:1" x14ac:dyDescent="0.25">
      <c r="A1191" s="11"/>
    </row>
    <row r="1192" spans="1:1" x14ac:dyDescent="0.25">
      <c r="A1192" s="11"/>
    </row>
    <row r="1193" spans="1:1" x14ac:dyDescent="0.25">
      <c r="A1193" s="11"/>
    </row>
    <row r="1194" spans="1:1" x14ac:dyDescent="0.25">
      <c r="A1194" s="11"/>
    </row>
    <row r="1195" spans="1:1" x14ac:dyDescent="0.25">
      <c r="A1195" s="11"/>
    </row>
    <row r="1196" spans="1:1" x14ac:dyDescent="0.25">
      <c r="A1196" s="11"/>
    </row>
    <row r="1197" spans="1:1" x14ac:dyDescent="0.25">
      <c r="A1197" s="11"/>
    </row>
    <row r="1198" spans="1:1" x14ac:dyDescent="0.25">
      <c r="A1198" s="11"/>
    </row>
    <row r="1199" spans="1:1" x14ac:dyDescent="0.25">
      <c r="A1199" s="11"/>
    </row>
    <row r="1200" spans="1:1" x14ac:dyDescent="0.25">
      <c r="A1200" s="11"/>
    </row>
    <row r="1201" spans="1:1" x14ac:dyDescent="0.25">
      <c r="A1201" s="11"/>
    </row>
    <row r="1202" spans="1:1" x14ac:dyDescent="0.25">
      <c r="A1202" s="11"/>
    </row>
    <row r="1203" spans="1:1" x14ac:dyDescent="0.25">
      <c r="A1203" s="11"/>
    </row>
    <row r="1204" spans="1:1" x14ac:dyDescent="0.25">
      <c r="A1204" s="11"/>
    </row>
    <row r="1205" spans="1:1" x14ac:dyDescent="0.25">
      <c r="A1205" s="11"/>
    </row>
    <row r="1206" spans="1:1" x14ac:dyDescent="0.25">
      <c r="A1206" s="11"/>
    </row>
    <row r="1207" spans="1:1" x14ac:dyDescent="0.25">
      <c r="A1207" s="11"/>
    </row>
    <row r="1208" spans="1:1" x14ac:dyDescent="0.25">
      <c r="A1208" s="11"/>
    </row>
    <row r="1209" spans="1:1" x14ac:dyDescent="0.25">
      <c r="A1209" s="11"/>
    </row>
    <row r="1210" spans="1:1" x14ac:dyDescent="0.25">
      <c r="A1210" s="11"/>
    </row>
    <row r="1211" spans="1:1" x14ac:dyDescent="0.25">
      <c r="A1211" s="11"/>
    </row>
    <row r="1212" spans="1:1" x14ac:dyDescent="0.25">
      <c r="A1212" s="11"/>
    </row>
    <row r="1213" spans="1:1" x14ac:dyDescent="0.25">
      <c r="A1213" s="11"/>
    </row>
    <row r="1214" spans="1:1" x14ac:dyDescent="0.25">
      <c r="A1214" s="11"/>
    </row>
    <row r="1215" spans="1:1" x14ac:dyDescent="0.25">
      <c r="A1215" s="11"/>
    </row>
    <row r="1216" spans="1:1" x14ac:dyDescent="0.25">
      <c r="A1216" s="11"/>
    </row>
    <row r="1217" spans="1:1" x14ac:dyDescent="0.25">
      <c r="A1217" s="11"/>
    </row>
    <row r="1218" spans="1:1" x14ac:dyDescent="0.25">
      <c r="A1218" s="11"/>
    </row>
    <row r="1219" spans="1:1" x14ac:dyDescent="0.25">
      <c r="A1219" s="11"/>
    </row>
    <row r="1220" spans="1:1" x14ac:dyDescent="0.25">
      <c r="A1220" s="11"/>
    </row>
    <row r="1221" spans="1:1" x14ac:dyDescent="0.25">
      <c r="A1221" s="11"/>
    </row>
    <row r="1222" spans="1:1" x14ac:dyDescent="0.25">
      <c r="A1222" s="11"/>
    </row>
    <row r="1223" spans="1:1" x14ac:dyDescent="0.25">
      <c r="A1223" s="11"/>
    </row>
    <row r="1224" spans="1:1" x14ac:dyDescent="0.25">
      <c r="A1224" s="11"/>
    </row>
    <row r="1225" spans="1:1" x14ac:dyDescent="0.25">
      <c r="A1225" s="11"/>
    </row>
    <row r="1226" spans="1:1" x14ac:dyDescent="0.25">
      <c r="A1226" s="11"/>
    </row>
    <row r="1227" spans="1:1" x14ac:dyDescent="0.25">
      <c r="A1227" s="11"/>
    </row>
    <row r="1228" spans="1:1" x14ac:dyDescent="0.25">
      <c r="A1228" s="11"/>
    </row>
    <row r="1229" spans="1:1" x14ac:dyDescent="0.25">
      <c r="A1229" s="11"/>
    </row>
    <row r="1230" spans="1:1" x14ac:dyDescent="0.25">
      <c r="A1230" s="11"/>
    </row>
    <row r="1231" spans="1:1" x14ac:dyDescent="0.25">
      <c r="A1231" s="11"/>
    </row>
    <row r="1232" spans="1:1" x14ac:dyDescent="0.25">
      <c r="A1232" s="11"/>
    </row>
    <row r="1233" spans="1:1" x14ac:dyDescent="0.25">
      <c r="A1233" s="11"/>
    </row>
    <row r="1234" spans="1:1" x14ac:dyDescent="0.25">
      <c r="A1234" s="11"/>
    </row>
    <row r="1235" spans="1:1" x14ac:dyDescent="0.25">
      <c r="A1235" s="11"/>
    </row>
    <row r="1236" spans="1:1" x14ac:dyDescent="0.25">
      <c r="A1236" s="11"/>
    </row>
    <row r="1237" spans="1:1" x14ac:dyDescent="0.25">
      <c r="A1237" s="11"/>
    </row>
    <row r="1238" spans="1:1" x14ac:dyDescent="0.25">
      <c r="A1238" s="11"/>
    </row>
    <row r="1239" spans="1:1" x14ac:dyDescent="0.25">
      <c r="A1239" s="11"/>
    </row>
    <row r="1240" spans="1:1" x14ac:dyDescent="0.25">
      <c r="A1240" s="11"/>
    </row>
    <row r="1241" spans="1:1" x14ac:dyDescent="0.25">
      <c r="A1241" s="11"/>
    </row>
    <row r="1242" spans="1:1" x14ac:dyDescent="0.25">
      <c r="A1242" s="11"/>
    </row>
    <row r="1243" spans="1:1" x14ac:dyDescent="0.25">
      <c r="A1243" s="11"/>
    </row>
    <row r="1244" spans="1:1" x14ac:dyDescent="0.25">
      <c r="A1244" s="11"/>
    </row>
    <row r="1245" spans="1:1" x14ac:dyDescent="0.25">
      <c r="A1245" s="11"/>
    </row>
    <row r="1246" spans="1:1" x14ac:dyDescent="0.25">
      <c r="A1246" s="11"/>
    </row>
    <row r="1247" spans="1:1" x14ac:dyDescent="0.25">
      <c r="A1247" s="11"/>
    </row>
    <row r="1248" spans="1:1" x14ac:dyDescent="0.25">
      <c r="A1248" s="11"/>
    </row>
    <row r="1249" spans="1:1" x14ac:dyDescent="0.25">
      <c r="A1249" s="11"/>
    </row>
    <row r="1250" spans="1:1" x14ac:dyDescent="0.25">
      <c r="A1250" s="11"/>
    </row>
    <row r="1251" spans="1:1" x14ac:dyDescent="0.25">
      <c r="A1251" s="11"/>
    </row>
    <row r="1252" spans="1:1" x14ac:dyDescent="0.25">
      <c r="A1252" s="11"/>
    </row>
    <row r="1253" spans="1:1" x14ac:dyDescent="0.25">
      <c r="A1253" s="11"/>
    </row>
    <row r="1254" spans="1:1" x14ac:dyDescent="0.25">
      <c r="A1254" s="11"/>
    </row>
    <row r="1255" spans="1:1" x14ac:dyDescent="0.25">
      <c r="A1255" s="11"/>
    </row>
    <row r="1256" spans="1:1" x14ac:dyDescent="0.25">
      <c r="A1256" s="11"/>
    </row>
    <row r="1257" spans="1:1" x14ac:dyDescent="0.25">
      <c r="A1257" s="11"/>
    </row>
    <row r="1258" spans="1:1" x14ac:dyDescent="0.25">
      <c r="A1258" s="11"/>
    </row>
    <row r="1259" spans="1:1" x14ac:dyDescent="0.25">
      <c r="A1259" s="11"/>
    </row>
    <row r="1260" spans="1:1" x14ac:dyDescent="0.25">
      <c r="A1260" s="11"/>
    </row>
    <row r="1261" spans="1:1" x14ac:dyDescent="0.25">
      <c r="A1261" s="11"/>
    </row>
    <row r="1262" spans="1:1" x14ac:dyDescent="0.25">
      <c r="A1262" s="11"/>
    </row>
    <row r="1263" spans="1:1" x14ac:dyDescent="0.25">
      <c r="A1263" s="11"/>
    </row>
    <row r="1264" spans="1:1" x14ac:dyDescent="0.25">
      <c r="A1264" s="11"/>
    </row>
    <row r="1265" spans="1:1" x14ac:dyDescent="0.25">
      <c r="A1265" s="11"/>
    </row>
    <row r="1266" spans="1:1" x14ac:dyDescent="0.25">
      <c r="A1266" s="11"/>
    </row>
    <row r="1267" spans="1:1" x14ac:dyDescent="0.25">
      <c r="A1267" s="11"/>
    </row>
    <row r="1268" spans="1:1" x14ac:dyDescent="0.25">
      <c r="A1268" s="11"/>
    </row>
    <row r="1269" spans="1:1" x14ac:dyDescent="0.25">
      <c r="A1269" s="11"/>
    </row>
    <row r="1270" spans="1:1" x14ac:dyDescent="0.25">
      <c r="A1270" s="11"/>
    </row>
    <row r="1271" spans="1:1" x14ac:dyDescent="0.25">
      <c r="A1271" s="11"/>
    </row>
    <row r="1272" spans="1:1" x14ac:dyDescent="0.25">
      <c r="A1272" s="11"/>
    </row>
    <row r="1273" spans="1:1" x14ac:dyDescent="0.25">
      <c r="A1273" s="11"/>
    </row>
    <row r="1274" spans="1:1" x14ac:dyDescent="0.25">
      <c r="A1274" s="11"/>
    </row>
    <row r="1275" spans="1:1" x14ac:dyDescent="0.25">
      <c r="A1275" s="11"/>
    </row>
    <row r="1276" spans="1:1" x14ac:dyDescent="0.25">
      <c r="A1276" s="11"/>
    </row>
    <row r="1277" spans="1:1" x14ac:dyDescent="0.25">
      <c r="A1277" s="11"/>
    </row>
    <row r="1278" spans="1:1" x14ac:dyDescent="0.25">
      <c r="A1278" s="11"/>
    </row>
    <row r="1279" spans="1:1" x14ac:dyDescent="0.25">
      <c r="A1279" s="11"/>
    </row>
    <row r="1280" spans="1:1" x14ac:dyDescent="0.25">
      <c r="A1280" s="11"/>
    </row>
    <row r="1281" spans="1:1" x14ac:dyDescent="0.25">
      <c r="A1281" s="11"/>
    </row>
    <row r="1282" spans="1:1" x14ac:dyDescent="0.25">
      <c r="A1282" s="11"/>
    </row>
    <row r="1283" spans="1:1" x14ac:dyDescent="0.25">
      <c r="A1283" s="11"/>
    </row>
    <row r="1284" spans="1:1" x14ac:dyDescent="0.25">
      <c r="A1284" s="11"/>
    </row>
    <row r="1285" spans="1:1" x14ac:dyDescent="0.25">
      <c r="A1285" s="11"/>
    </row>
    <row r="1286" spans="1:1" x14ac:dyDescent="0.25">
      <c r="A1286" s="11"/>
    </row>
    <row r="1287" spans="1:1" x14ac:dyDescent="0.25">
      <c r="A1287" s="11"/>
    </row>
    <row r="1288" spans="1:1" x14ac:dyDescent="0.25">
      <c r="A1288" s="11"/>
    </row>
    <row r="1289" spans="1:1" x14ac:dyDescent="0.25">
      <c r="A1289" s="11"/>
    </row>
    <row r="1290" spans="1:1" x14ac:dyDescent="0.25">
      <c r="A1290" s="11"/>
    </row>
    <row r="1291" spans="1:1" x14ac:dyDescent="0.25">
      <c r="A1291" s="11"/>
    </row>
    <row r="1292" spans="1:1" x14ac:dyDescent="0.25">
      <c r="A1292" s="11"/>
    </row>
    <row r="1293" spans="1:1" x14ac:dyDescent="0.25">
      <c r="A1293" s="11"/>
    </row>
    <row r="1294" spans="1:1" x14ac:dyDescent="0.25">
      <c r="A1294" s="11"/>
    </row>
    <row r="1295" spans="1:1" x14ac:dyDescent="0.25">
      <c r="A1295" s="11"/>
    </row>
    <row r="1296" spans="1:1" x14ac:dyDescent="0.25">
      <c r="A1296" s="11"/>
    </row>
    <row r="1297" spans="1:1" x14ac:dyDescent="0.25">
      <c r="A1297" s="11"/>
    </row>
    <row r="1298" spans="1:1" x14ac:dyDescent="0.25">
      <c r="A1298" s="11"/>
    </row>
    <row r="1299" spans="1:1" x14ac:dyDescent="0.25">
      <c r="A1299" s="11"/>
    </row>
    <row r="1300" spans="1:1" x14ac:dyDescent="0.25">
      <c r="A1300" s="11"/>
    </row>
    <row r="1301" spans="1:1" x14ac:dyDescent="0.25">
      <c r="A1301" s="11"/>
    </row>
    <row r="1302" spans="1:1" x14ac:dyDescent="0.25">
      <c r="A1302" s="11"/>
    </row>
    <row r="1303" spans="1:1" x14ac:dyDescent="0.25">
      <c r="A1303" s="11"/>
    </row>
    <row r="1304" spans="1:1" x14ac:dyDescent="0.25">
      <c r="A1304" s="11"/>
    </row>
    <row r="1305" spans="1:1" x14ac:dyDescent="0.25">
      <c r="A1305" s="11"/>
    </row>
    <row r="1306" spans="1:1" x14ac:dyDescent="0.25">
      <c r="A1306" s="11"/>
    </row>
    <row r="1307" spans="1:1" x14ac:dyDescent="0.25">
      <c r="A1307" s="11"/>
    </row>
    <row r="1308" spans="1:1" x14ac:dyDescent="0.25">
      <c r="A1308" s="11"/>
    </row>
    <row r="1309" spans="1:1" x14ac:dyDescent="0.25">
      <c r="A1309" s="11"/>
    </row>
    <row r="1310" spans="1:1" x14ac:dyDescent="0.25">
      <c r="A1310" s="11"/>
    </row>
    <row r="1311" spans="1:1" x14ac:dyDescent="0.25">
      <c r="A1311" s="11"/>
    </row>
    <row r="1312" spans="1:1" x14ac:dyDescent="0.25">
      <c r="A1312" s="11"/>
    </row>
    <row r="1313" spans="1:1" x14ac:dyDescent="0.25">
      <c r="A1313" s="11"/>
    </row>
    <row r="1314" spans="1:1" x14ac:dyDescent="0.25">
      <c r="A1314" s="11"/>
    </row>
    <row r="1315" spans="1:1" x14ac:dyDescent="0.25">
      <c r="A1315" s="11"/>
    </row>
    <row r="1316" spans="1:1" x14ac:dyDescent="0.25">
      <c r="A1316" s="11"/>
    </row>
    <row r="1317" spans="1:1" x14ac:dyDescent="0.25">
      <c r="A1317" s="11"/>
    </row>
    <row r="1318" spans="1:1" x14ac:dyDescent="0.25">
      <c r="A1318" s="11"/>
    </row>
    <row r="1319" spans="1:1" x14ac:dyDescent="0.25">
      <c r="A1319" s="11"/>
    </row>
    <row r="1320" spans="1:1" x14ac:dyDescent="0.25">
      <c r="A1320" s="11"/>
    </row>
    <row r="1321" spans="1:1" x14ac:dyDescent="0.25">
      <c r="A1321" s="11"/>
    </row>
    <row r="1322" spans="1:1" x14ac:dyDescent="0.25">
      <c r="A1322" s="11"/>
    </row>
    <row r="1323" spans="1:1" x14ac:dyDescent="0.25">
      <c r="A1323" s="11"/>
    </row>
    <row r="1324" spans="1:1" x14ac:dyDescent="0.25">
      <c r="A1324" s="11"/>
    </row>
    <row r="1325" spans="1:1" x14ac:dyDescent="0.25">
      <c r="A1325" s="11"/>
    </row>
    <row r="1326" spans="1:1" x14ac:dyDescent="0.25">
      <c r="A1326" s="11"/>
    </row>
    <row r="1327" spans="1:1" x14ac:dyDescent="0.25">
      <c r="A1327" s="11"/>
    </row>
    <row r="1328" spans="1:1" x14ac:dyDescent="0.25">
      <c r="A1328" s="11"/>
    </row>
    <row r="1329" spans="1:1" x14ac:dyDescent="0.25">
      <c r="A1329" s="11"/>
    </row>
    <row r="1330" spans="1:1" x14ac:dyDescent="0.25">
      <c r="A1330" s="11"/>
    </row>
    <row r="1331" spans="1:1" x14ac:dyDescent="0.25">
      <c r="A1331" s="11"/>
    </row>
    <row r="1332" spans="1:1" x14ac:dyDescent="0.25">
      <c r="A1332" s="11"/>
    </row>
    <row r="1333" spans="1:1" x14ac:dyDescent="0.25">
      <c r="A1333" s="11"/>
    </row>
    <row r="1334" spans="1:1" x14ac:dyDescent="0.25">
      <c r="A1334" s="11"/>
    </row>
    <row r="1335" spans="1:1" x14ac:dyDescent="0.25">
      <c r="A1335" s="11"/>
    </row>
    <row r="1336" spans="1:1" x14ac:dyDescent="0.25">
      <c r="A1336" s="11"/>
    </row>
    <row r="1337" spans="1:1" x14ac:dyDescent="0.25">
      <c r="A1337" s="11"/>
    </row>
    <row r="1338" spans="1:1" x14ac:dyDescent="0.25">
      <c r="A1338" s="11"/>
    </row>
    <row r="1339" spans="1:1" x14ac:dyDescent="0.25">
      <c r="A1339" s="11"/>
    </row>
    <row r="1340" spans="1:1" x14ac:dyDescent="0.25">
      <c r="A1340" s="11"/>
    </row>
    <row r="1341" spans="1:1" x14ac:dyDescent="0.25">
      <c r="A1341" s="11"/>
    </row>
    <row r="1342" spans="1:1" x14ac:dyDescent="0.25">
      <c r="A1342" s="11"/>
    </row>
    <row r="1343" spans="1:1" x14ac:dyDescent="0.25">
      <c r="A1343" s="11"/>
    </row>
    <row r="1344" spans="1:1" x14ac:dyDescent="0.25">
      <c r="A1344" s="11"/>
    </row>
    <row r="1345" spans="1:1" x14ac:dyDescent="0.25">
      <c r="A1345" s="11"/>
    </row>
    <row r="1346" spans="1:1" x14ac:dyDescent="0.25">
      <c r="A1346" s="11"/>
    </row>
    <row r="1347" spans="1:1" x14ac:dyDescent="0.25">
      <c r="A1347" s="11"/>
    </row>
    <row r="1348" spans="1:1" x14ac:dyDescent="0.25">
      <c r="A1348" s="11"/>
    </row>
    <row r="1349" spans="1:1" x14ac:dyDescent="0.25">
      <c r="A1349" s="11"/>
    </row>
    <row r="1350" spans="1:1" x14ac:dyDescent="0.25">
      <c r="A1350" s="11"/>
    </row>
    <row r="1351" spans="1:1" x14ac:dyDescent="0.25">
      <c r="A1351" s="11"/>
    </row>
    <row r="1352" spans="1:1" x14ac:dyDescent="0.25">
      <c r="A1352" s="11"/>
    </row>
    <row r="1353" spans="1:1" x14ac:dyDescent="0.25">
      <c r="A1353" s="11"/>
    </row>
    <row r="1354" spans="1:1" x14ac:dyDescent="0.25">
      <c r="A1354" s="11"/>
    </row>
    <row r="1355" spans="1:1" x14ac:dyDescent="0.25">
      <c r="A1355" s="11"/>
    </row>
    <row r="1356" spans="1:1" x14ac:dyDescent="0.25">
      <c r="A1356" s="11"/>
    </row>
    <row r="1357" spans="1:1" x14ac:dyDescent="0.25">
      <c r="A1357" s="11"/>
    </row>
    <row r="1358" spans="1:1" x14ac:dyDescent="0.25">
      <c r="A1358" s="11"/>
    </row>
    <row r="1359" spans="1:1" x14ac:dyDescent="0.25">
      <c r="A1359" s="11"/>
    </row>
    <row r="1360" spans="1:1" x14ac:dyDescent="0.25">
      <c r="A1360" s="11"/>
    </row>
    <row r="1361" spans="1:1" x14ac:dyDescent="0.25">
      <c r="A1361" s="11"/>
    </row>
    <row r="1362" spans="1:1" x14ac:dyDescent="0.25">
      <c r="A1362" s="11"/>
    </row>
    <row r="1363" spans="1:1" x14ac:dyDescent="0.25">
      <c r="A1363" s="11"/>
    </row>
    <row r="1364" spans="1:1" x14ac:dyDescent="0.25">
      <c r="A1364" s="11"/>
    </row>
    <row r="1365" spans="1:1" x14ac:dyDescent="0.25">
      <c r="A1365" s="11"/>
    </row>
    <row r="1366" spans="1:1" x14ac:dyDescent="0.25">
      <c r="A1366" s="11"/>
    </row>
    <row r="1367" spans="1:1" x14ac:dyDescent="0.25">
      <c r="A1367" s="11"/>
    </row>
    <row r="1368" spans="1:1" x14ac:dyDescent="0.25">
      <c r="A1368" s="11"/>
    </row>
    <row r="1369" spans="1:1" x14ac:dyDescent="0.25">
      <c r="A1369" s="11"/>
    </row>
    <row r="1370" spans="1:1" x14ac:dyDescent="0.25">
      <c r="A1370" s="11"/>
    </row>
    <row r="1371" spans="1:1" x14ac:dyDescent="0.25">
      <c r="A1371" s="11"/>
    </row>
    <row r="1372" spans="1:1" x14ac:dyDescent="0.25">
      <c r="A1372" s="11"/>
    </row>
    <row r="1373" spans="1:1" x14ac:dyDescent="0.25">
      <c r="A1373" s="11"/>
    </row>
    <row r="1374" spans="1:1" x14ac:dyDescent="0.25">
      <c r="A1374" s="11"/>
    </row>
    <row r="1375" spans="1:1" x14ac:dyDescent="0.25">
      <c r="A1375" s="11"/>
    </row>
    <row r="1376" spans="1:1" x14ac:dyDescent="0.25">
      <c r="A1376" s="11"/>
    </row>
    <row r="1377" spans="1:1" x14ac:dyDescent="0.25">
      <c r="A1377" s="11"/>
    </row>
    <row r="1378" spans="1:1" x14ac:dyDescent="0.25">
      <c r="A1378" s="11"/>
    </row>
    <row r="1379" spans="1:1" x14ac:dyDescent="0.25">
      <c r="A1379" s="11"/>
    </row>
    <row r="1380" spans="1:1" x14ac:dyDescent="0.25">
      <c r="A1380" s="11"/>
    </row>
    <row r="1381" spans="1:1" x14ac:dyDescent="0.25">
      <c r="A1381" s="11"/>
    </row>
    <row r="1382" spans="1:1" x14ac:dyDescent="0.25">
      <c r="A1382" s="11"/>
    </row>
    <row r="1383" spans="1:1" x14ac:dyDescent="0.25">
      <c r="A1383" s="11"/>
    </row>
    <row r="1384" spans="1:1" x14ac:dyDescent="0.25">
      <c r="A1384" s="11"/>
    </row>
    <row r="1385" spans="1:1" x14ac:dyDescent="0.25">
      <c r="A1385" s="11"/>
    </row>
    <row r="1386" spans="1:1" x14ac:dyDescent="0.25">
      <c r="A1386" s="11"/>
    </row>
    <row r="1387" spans="1:1" x14ac:dyDescent="0.25">
      <c r="A1387" s="11"/>
    </row>
    <row r="1388" spans="1:1" x14ac:dyDescent="0.25">
      <c r="A1388" s="11"/>
    </row>
    <row r="1389" spans="1:1" x14ac:dyDescent="0.25">
      <c r="A1389" s="11"/>
    </row>
    <row r="1390" spans="1:1" x14ac:dyDescent="0.25">
      <c r="A1390" s="11"/>
    </row>
    <row r="1391" spans="1:1" x14ac:dyDescent="0.25">
      <c r="A1391" s="11"/>
    </row>
    <row r="1392" spans="1:1" x14ac:dyDescent="0.25">
      <c r="A1392" s="11"/>
    </row>
    <row r="1393" spans="1:1" x14ac:dyDescent="0.25">
      <c r="A1393" s="11"/>
    </row>
    <row r="1394" spans="1:1" x14ac:dyDescent="0.25">
      <c r="A1394" s="11"/>
    </row>
    <row r="1395" spans="1:1" x14ac:dyDescent="0.25">
      <c r="A1395" s="11"/>
    </row>
    <row r="1396" spans="1:1" x14ac:dyDescent="0.25">
      <c r="A1396" s="11"/>
    </row>
    <row r="1397" spans="1:1" x14ac:dyDescent="0.25">
      <c r="A1397" s="11"/>
    </row>
    <row r="1398" spans="1:1" x14ac:dyDescent="0.25">
      <c r="A1398" s="11"/>
    </row>
    <row r="1399" spans="1:1" x14ac:dyDescent="0.25">
      <c r="A1399" s="11"/>
    </row>
    <row r="1400" spans="1:1" x14ac:dyDescent="0.25">
      <c r="A1400" s="11"/>
    </row>
    <row r="1401" spans="1:1" x14ac:dyDescent="0.25">
      <c r="A1401" s="11"/>
    </row>
    <row r="1402" spans="1:1" x14ac:dyDescent="0.25">
      <c r="A1402" s="11"/>
    </row>
    <row r="1403" spans="1:1" x14ac:dyDescent="0.25">
      <c r="A1403" s="11"/>
    </row>
    <row r="1404" spans="1:1" x14ac:dyDescent="0.25">
      <c r="A1404" s="11"/>
    </row>
    <row r="1405" spans="1:1" x14ac:dyDescent="0.25">
      <c r="A1405" s="11"/>
    </row>
    <row r="1406" spans="1:1" x14ac:dyDescent="0.25">
      <c r="A1406" s="11"/>
    </row>
    <row r="1407" spans="1:1" x14ac:dyDescent="0.25">
      <c r="A1407" s="11"/>
    </row>
    <row r="1408" spans="1:1" x14ac:dyDescent="0.25">
      <c r="A1408" s="11"/>
    </row>
    <row r="1409" spans="1:1" x14ac:dyDescent="0.25">
      <c r="A1409" s="11"/>
    </row>
    <row r="1410" spans="1:1" x14ac:dyDescent="0.25">
      <c r="A1410" s="11"/>
    </row>
    <row r="1411" spans="1:1" x14ac:dyDescent="0.25">
      <c r="A1411" s="11"/>
    </row>
    <row r="1412" spans="1:1" x14ac:dyDescent="0.25">
      <c r="A1412" s="11"/>
    </row>
    <row r="1413" spans="1:1" x14ac:dyDescent="0.25">
      <c r="A1413" s="11"/>
    </row>
    <row r="1414" spans="1:1" x14ac:dyDescent="0.25">
      <c r="A1414" s="11"/>
    </row>
    <row r="1415" spans="1:1" x14ac:dyDescent="0.25">
      <c r="A1415" s="11"/>
    </row>
    <row r="1416" spans="1:1" x14ac:dyDescent="0.25">
      <c r="A1416" s="11"/>
    </row>
    <row r="1417" spans="1:1" x14ac:dyDescent="0.25">
      <c r="A1417" s="11"/>
    </row>
    <row r="1418" spans="1:1" x14ac:dyDescent="0.25">
      <c r="A1418" s="11"/>
    </row>
    <row r="1419" spans="1:1" x14ac:dyDescent="0.25">
      <c r="A1419" s="11"/>
    </row>
    <row r="1420" spans="1:1" x14ac:dyDescent="0.25">
      <c r="A1420" s="11"/>
    </row>
    <row r="1421" spans="1:1" x14ac:dyDescent="0.25">
      <c r="A1421" s="11"/>
    </row>
    <row r="1422" spans="1:1" x14ac:dyDescent="0.25">
      <c r="A1422" s="11"/>
    </row>
    <row r="1423" spans="1:1" x14ac:dyDescent="0.25">
      <c r="A1423" s="11"/>
    </row>
    <row r="1424" spans="1:1" x14ac:dyDescent="0.25">
      <c r="A1424" s="11"/>
    </row>
    <row r="1425" spans="1:1" x14ac:dyDescent="0.25">
      <c r="A1425" s="11"/>
    </row>
    <row r="1426" spans="1:1" x14ac:dyDescent="0.25">
      <c r="A1426" s="11"/>
    </row>
    <row r="1427" spans="1:1" x14ac:dyDescent="0.25">
      <c r="A1427" s="11"/>
    </row>
    <row r="1428" spans="1:1" x14ac:dyDescent="0.25">
      <c r="A1428" s="11"/>
    </row>
    <row r="1429" spans="1:1" x14ac:dyDescent="0.25">
      <c r="A1429" s="11"/>
    </row>
    <row r="1430" spans="1:1" x14ac:dyDescent="0.25">
      <c r="A1430" s="11"/>
    </row>
    <row r="1431" spans="1:1" x14ac:dyDescent="0.25">
      <c r="A1431" s="11"/>
    </row>
    <row r="1432" spans="1:1" x14ac:dyDescent="0.25">
      <c r="A1432" s="11"/>
    </row>
    <row r="1433" spans="1:1" x14ac:dyDescent="0.25">
      <c r="A1433" s="11"/>
    </row>
    <row r="1434" spans="1:1" x14ac:dyDescent="0.25">
      <c r="A1434" s="11"/>
    </row>
    <row r="1435" spans="1:1" x14ac:dyDescent="0.25">
      <c r="A1435" s="11"/>
    </row>
    <row r="1436" spans="1:1" x14ac:dyDescent="0.25">
      <c r="A1436" s="11"/>
    </row>
    <row r="1437" spans="1:1" x14ac:dyDescent="0.25">
      <c r="A1437" s="11"/>
    </row>
    <row r="1438" spans="1:1" x14ac:dyDescent="0.25">
      <c r="A1438" s="11"/>
    </row>
    <row r="1439" spans="1:1" x14ac:dyDescent="0.25">
      <c r="A1439" s="11"/>
    </row>
    <row r="1440" spans="1:1" x14ac:dyDescent="0.25">
      <c r="A1440" s="11"/>
    </row>
    <row r="1441" spans="1:1" x14ac:dyDescent="0.25">
      <c r="A1441" s="11"/>
    </row>
    <row r="1442" spans="1:1" x14ac:dyDescent="0.25">
      <c r="A1442" s="11"/>
    </row>
    <row r="1443" spans="1:1" x14ac:dyDescent="0.25">
      <c r="A1443" s="11"/>
    </row>
    <row r="1444" spans="1:1" x14ac:dyDescent="0.25">
      <c r="A1444" s="11"/>
    </row>
    <row r="1445" spans="1:1" x14ac:dyDescent="0.25">
      <c r="A1445" s="11"/>
    </row>
    <row r="1446" spans="1:1" x14ac:dyDescent="0.25">
      <c r="A1446" s="11"/>
    </row>
    <row r="1447" spans="1:1" x14ac:dyDescent="0.25">
      <c r="A1447" s="11"/>
    </row>
    <row r="1448" spans="1:1" x14ac:dyDescent="0.25">
      <c r="A1448" s="11"/>
    </row>
    <row r="1449" spans="1:1" x14ac:dyDescent="0.25">
      <c r="A1449" s="11"/>
    </row>
    <row r="1450" spans="1:1" x14ac:dyDescent="0.25">
      <c r="A1450" s="11"/>
    </row>
    <row r="1451" spans="1:1" x14ac:dyDescent="0.25">
      <c r="A1451" s="11"/>
    </row>
    <row r="1452" spans="1:1" x14ac:dyDescent="0.25">
      <c r="A1452" s="11"/>
    </row>
    <row r="1453" spans="1:1" x14ac:dyDescent="0.25">
      <c r="A1453" s="11"/>
    </row>
    <row r="1454" spans="1:1" x14ac:dyDescent="0.25">
      <c r="A1454" s="11"/>
    </row>
    <row r="1455" spans="1:1" x14ac:dyDescent="0.25">
      <c r="A1455" s="11"/>
    </row>
    <row r="1456" spans="1:1" x14ac:dyDescent="0.25">
      <c r="A1456" s="11"/>
    </row>
    <row r="1457" spans="1:1" x14ac:dyDescent="0.25">
      <c r="A1457" s="11"/>
    </row>
    <row r="1458" spans="1:1" x14ac:dyDescent="0.25">
      <c r="A1458" s="11"/>
    </row>
    <row r="1459" spans="1:1" x14ac:dyDescent="0.25">
      <c r="A1459" s="11"/>
    </row>
    <row r="1460" spans="1:1" x14ac:dyDescent="0.25">
      <c r="A1460" s="11"/>
    </row>
    <row r="1461" spans="1:1" x14ac:dyDescent="0.25">
      <c r="A1461" s="11"/>
    </row>
    <row r="1462" spans="1:1" x14ac:dyDescent="0.25">
      <c r="A1462" s="11"/>
    </row>
    <row r="1463" spans="1:1" x14ac:dyDescent="0.25">
      <c r="A1463" s="11"/>
    </row>
    <row r="1464" spans="1:1" x14ac:dyDescent="0.25">
      <c r="A1464" s="11"/>
    </row>
    <row r="1465" spans="1:1" x14ac:dyDescent="0.25">
      <c r="A1465" s="11"/>
    </row>
    <row r="1466" spans="1:1" x14ac:dyDescent="0.25">
      <c r="A1466" s="11"/>
    </row>
    <row r="1467" spans="1:1" x14ac:dyDescent="0.25">
      <c r="A1467" s="11"/>
    </row>
    <row r="1468" spans="1:1" x14ac:dyDescent="0.25">
      <c r="A1468" s="11"/>
    </row>
    <row r="1469" spans="1:1" x14ac:dyDescent="0.25">
      <c r="A1469" s="11"/>
    </row>
    <row r="1470" spans="1:1" x14ac:dyDescent="0.25">
      <c r="A1470" s="11"/>
    </row>
    <row r="1471" spans="1:1" x14ac:dyDescent="0.25">
      <c r="A1471" s="11"/>
    </row>
    <row r="1472" spans="1:1" x14ac:dyDescent="0.25">
      <c r="A1472" s="11"/>
    </row>
    <row r="1473" spans="1:1" x14ac:dyDescent="0.25">
      <c r="A1473" s="11"/>
    </row>
    <row r="1474" spans="1:1" x14ac:dyDescent="0.25">
      <c r="A1474" s="11"/>
    </row>
    <row r="1475" spans="1:1" x14ac:dyDescent="0.25">
      <c r="A1475" s="11"/>
    </row>
    <row r="1476" spans="1:1" x14ac:dyDescent="0.25">
      <c r="A1476" s="11"/>
    </row>
    <row r="1477" spans="1:1" x14ac:dyDescent="0.25">
      <c r="A1477" s="11"/>
    </row>
    <row r="1478" spans="1:1" x14ac:dyDescent="0.25">
      <c r="A1478" s="11"/>
    </row>
    <row r="1479" spans="1:1" x14ac:dyDescent="0.25">
      <c r="A1479" s="11"/>
    </row>
    <row r="1480" spans="1:1" x14ac:dyDescent="0.25">
      <c r="A1480" s="11"/>
    </row>
    <row r="1481" spans="1:1" x14ac:dyDescent="0.25">
      <c r="A1481" s="11"/>
    </row>
    <row r="1482" spans="1:1" x14ac:dyDescent="0.25">
      <c r="A1482" s="11"/>
    </row>
    <row r="1483" spans="1:1" x14ac:dyDescent="0.25">
      <c r="A1483" s="11"/>
    </row>
    <row r="1484" spans="1:1" x14ac:dyDescent="0.25">
      <c r="A1484" s="11"/>
    </row>
    <row r="1485" spans="1:1" x14ac:dyDescent="0.25">
      <c r="A1485" s="11"/>
    </row>
    <row r="1486" spans="1:1" x14ac:dyDescent="0.25">
      <c r="A1486" s="11"/>
    </row>
    <row r="1487" spans="1:1" x14ac:dyDescent="0.25">
      <c r="A1487" s="11"/>
    </row>
    <row r="1488" spans="1:1" x14ac:dyDescent="0.25">
      <c r="A1488" s="11"/>
    </row>
    <row r="1489" spans="1:1" x14ac:dyDescent="0.25">
      <c r="A1489" s="11"/>
    </row>
    <row r="1490" spans="1:1" x14ac:dyDescent="0.25">
      <c r="A1490" s="11"/>
    </row>
    <row r="1491" spans="1:1" x14ac:dyDescent="0.25">
      <c r="A1491" s="11"/>
    </row>
    <row r="1492" spans="1:1" x14ac:dyDescent="0.25">
      <c r="A1492" s="11"/>
    </row>
    <row r="1493" spans="1:1" x14ac:dyDescent="0.25">
      <c r="A1493" s="11"/>
    </row>
    <row r="1494" spans="1:1" x14ac:dyDescent="0.25">
      <c r="A1494" s="11"/>
    </row>
    <row r="1495" spans="1:1" x14ac:dyDescent="0.25">
      <c r="A1495" s="11"/>
    </row>
    <row r="1496" spans="1:1" x14ac:dyDescent="0.25">
      <c r="A1496" s="11"/>
    </row>
    <row r="1497" spans="1:1" x14ac:dyDescent="0.25">
      <c r="A1497" s="11"/>
    </row>
    <row r="1498" spans="1:1" x14ac:dyDescent="0.25">
      <c r="A1498" s="11"/>
    </row>
    <row r="1499" spans="1:1" x14ac:dyDescent="0.25">
      <c r="A1499" s="11"/>
    </row>
    <row r="1500" spans="1:1" x14ac:dyDescent="0.25">
      <c r="A1500" s="11"/>
    </row>
    <row r="1501" spans="1:1" x14ac:dyDescent="0.25">
      <c r="A1501" s="11"/>
    </row>
    <row r="1502" spans="1:1" x14ac:dyDescent="0.25">
      <c r="A1502" s="11"/>
    </row>
    <row r="1503" spans="1:1" x14ac:dyDescent="0.25">
      <c r="A1503" s="11"/>
    </row>
    <row r="1504" spans="1:1" x14ac:dyDescent="0.25">
      <c r="A1504" s="11"/>
    </row>
    <row r="1505" spans="1:1" x14ac:dyDescent="0.25">
      <c r="A1505" s="11"/>
    </row>
    <row r="1506" spans="1:1" x14ac:dyDescent="0.25">
      <c r="A1506" s="11"/>
    </row>
    <row r="1507" spans="1:1" x14ac:dyDescent="0.25">
      <c r="A1507" s="11"/>
    </row>
    <row r="1508" spans="1:1" x14ac:dyDescent="0.25">
      <c r="A1508" s="11"/>
    </row>
    <row r="1509" spans="1:1" x14ac:dyDescent="0.25">
      <c r="A1509" s="11"/>
    </row>
    <row r="1510" spans="1:1" x14ac:dyDescent="0.25">
      <c r="A1510" s="11"/>
    </row>
    <row r="1511" spans="1:1" x14ac:dyDescent="0.25">
      <c r="A1511" s="11"/>
    </row>
    <row r="1512" spans="1:1" x14ac:dyDescent="0.25">
      <c r="A1512" s="11"/>
    </row>
    <row r="1513" spans="1:1" x14ac:dyDescent="0.25">
      <c r="A1513" s="11"/>
    </row>
    <row r="1514" spans="1:1" x14ac:dyDescent="0.25">
      <c r="A1514" s="11"/>
    </row>
    <row r="1515" spans="1:1" x14ac:dyDescent="0.25">
      <c r="A1515" s="11"/>
    </row>
    <row r="1516" spans="1:1" x14ac:dyDescent="0.25">
      <c r="A1516" s="11"/>
    </row>
    <row r="1517" spans="1:1" x14ac:dyDescent="0.25">
      <c r="A1517" s="11"/>
    </row>
    <row r="1518" spans="1:1" x14ac:dyDescent="0.25">
      <c r="A1518" s="11"/>
    </row>
    <row r="1519" spans="1:1" x14ac:dyDescent="0.25">
      <c r="A1519" s="11"/>
    </row>
    <row r="1520" spans="1:1" x14ac:dyDescent="0.25">
      <c r="A1520" s="11"/>
    </row>
    <row r="1521" spans="1:1" x14ac:dyDescent="0.25">
      <c r="A1521" s="11"/>
    </row>
    <row r="1522" spans="1:1" x14ac:dyDescent="0.25">
      <c r="A1522" s="11"/>
    </row>
    <row r="1523" spans="1:1" x14ac:dyDescent="0.25">
      <c r="A1523" s="11"/>
    </row>
    <row r="1524" spans="1:1" x14ac:dyDescent="0.25">
      <c r="A1524" s="11"/>
    </row>
    <row r="1525" spans="1:1" x14ac:dyDescent="0.25">
      <c r="A1525" s="11"/>
    </row>
    <row r="1526" spans="1:1" x14ac:dyDescent="0.25">
      <c r="A1526" s="11"/>
    </row>
    <row r="1527" spans="1:1" x14ac:dyDescent="0.25">
      <c r="A1527" s="11"/>
    </row>
    <row r="1528" spans="1:1" x14ac:dyDescent="0.25">
      <c r="A1528" s="11"/>
    </row>
    <row r="1529" spans="1:1" x14ac:dyDescent="0.25">
      <c r="A1529" s="11"/>
    </row>
    <row r="1530" spans="1:1" x14ac:dyDescent="0.25">
      <c r="A1530" s="11"/>
    </row>
    <row r="1531" spans="1:1" x14ac:dyDescent="0.25">
      <c r="A1531" s="11"/>
    </row>
    <row r="1532" spans="1:1" x14ac:dyDescent="0.25">
      <c r="A1532" s="11"/>
    </row>
    <row r="1533" spans="1:1" x14ac:dyDescent="0.25">
      <c r="A1533" s="11"/>
    </row>
    <row r="1534" spans="1:1" x14ac:dyDescent="0.25">
      <c r="A1534" s="11"/>
    </row>
    <row r="1535" spans="1:1" x14ac:dyDescent="0.25">
      <c r="A1535" s="11"/>
    </row>
    <row r="1536" spans="1:1" x14ac:dyDescent="0.25">
      <c r="A1536" s="11"/>
    </row>
    <row r="1537" spans="1:1" x14ac:dyDescent="0.25">
      <c r="A1537" s="11"/>
    </row>
    <row r="1538" spans="1:1" x14ac:dyDescent="0.25">
      <c r="A1538" s="11"/>
    </row>
    <row r="1539" spans="1:1" x14ac:dyDescent="0.25">
      <c r="A1539" s="11"/>
    </row>
    <row r="1540" spans="1:1" x14ac:dyDescent="0.25">
      <c r="A1540" s="11"/>
    </row>
    <row r="1541" spans="1:1" x14ac:dyDescent="0.25">
      <c r="A1541" s="11"/>
    </row>
    <row r="1542" spans="1:1" x14ac:dyDescent="0.25">
      <c r="A1542" s="11"/>
    </row>
    <row r="1543" spans="1:1" x14ac:dyDescent="0.25">
      <c r="A1543" s="11"/>
    </row>
    <row r="1544" spans="1:1" x14ac:dyDescent="0.25">
      <c r="A1544" s="11"/>
    </row>
    <row r="1545" spans="1:1" x14ac:dyDescent="0.25">
      <c r="A1545" s="11"/>
    </row>
    <row r="1546" spans="1:1" x14ac:dyDescent="0.25">
      <c r="A1546" s="11"/>
    </row>
    <row r="1547" spans="1:1" x14ac:dyDescent="0.25">
      <c r="A1547" s="11"/>
    </row>
    <row r="1548" spans="1:1" x14ac:dyDescent="0.25">
      <c r="A1548" s="11"/>
    </row>
    <row r="1549" spans="1:1" x14ac:dyDescent="0.25">
      <c r="A1549" s="11"/>
    </row>
    <row r="1550" spans="1:1" x14ac:dyDescent="0.25">
      <c r="A1550" s="11"/>
    </row>
    <row r="1551" spans="1:1" x14ac:dyDescent="0.25">
      <c r="A1551" s="11"/>
    </row>
    <row r="1552" spans="1:1" x14ac:dyDescent="0.25">
      <c r="A1552" s="11"/>
    </row>
    <row r="1553" spans="1:1" x14ac:dyDescent="0.25">
      <c r="A1553" s="11"/>
    </row>
    <row r="1554" spans="1:1" x14ac:dyDescent="0.25">
      <c r="A1554" s="11"/>
    </row>
    <row r="1555" spans="1:1" x14ac:dyDescent="0.25">
      <c r="A1555" s="11"/>
    </row>
    <row r="1556" spans="1:1" x14ac:dyDescent="0.25">
      <c r="A1556" s="11"/>
    </row>
    <row r="1557" spans="1:1" x14ac:dyDescent="0.25">
      <c r="A1557" s="11"/>
    </row>
    <row r="1558" spans="1:1" x14ac:dyDescent="0.25">
      <c r="A1558" s="11"/>
    </row>
    <row r="1559" spans="1:1" x14ac:dyDescent="0.25">
      <c r="A1559" s="11"/>
    </row>
    <row r="1560" spans="1:1" x14ac:dyDescent="0.25">
      <c r="A1560" s="11"/>
    </row>
    <row r="1561" spans="1:1" x14ac:dyDescent="0.25">
      <c r="A1561" s="11"/>
    </row>
    <row r="1562" spans="1:1" x14ac:dyDescent="0.25">
      <c r="A1562" s="11"/>
    </row>
    <row r="1563" spans="1:1" x14ac:dyDescent="0.25">
      <c r="A1563" s="11"/>
    </row>
    <row r="1564" spans="1:1" x14ac:dyDescent="0.25">
      <c r="A1564" s="11"/>
    </row>
    <row r="1565" spans="1:1" x14ac:dyDescent="0.25">
      <c r="A1565" s="11"/>
    </row>
    <row r="1566" spans="1:1" x14ac:dyDescent="0.25">
      <c r="A1566" s="11"/>
    </row>
    <row r="1567" spans="1:1" x14ac:dyDescent="0.25">
      <c r="A1567" s="11"/>
    </row>
    <row r="1568" spans="1:1" x14ac:dyDescent="0.25">
      <c r="A1568" s="11"/>
    </row>
    <row r="1569" spans="1:1" x14ac:dyDescent="0.25">
      <c r="A1569" s="11"/>
    </row>
    <row r="1570" spans="1:1" x14ac:dyDescent="0.25">
      <c r="A1570" s="11"/>
    </row>
    <row r="1571" spans="1:1" x14ac:dyDescent="0.25">
      <c r="A1571" s="11"/>
    </row>
    <row r="1572" spans="1:1" x14ac:dyDescent="0.25">
      <c r="A1572" s="11"/>
    </row>
    <row r="1573" spans="1:1" x14ac:dyDescent="0.25">
      <c r="A1573" s="11"/>
    </row>
    <row r="1574" spans="1:1" x14ac:dyDescent="0.25">
      <c r="A1574" s="11"/>
    </row>
    <row r="1575" spans="1:1" x14ac:dyDescent="0.25">
      <c r="A1575" s="11"/>
    </row>
    <row r="1576" spans="1:1" x14ac:dyDescent="0.25">
      <c r="A1576" s="11"/>
    </row>
    <row r="1577" spans="1:1" x14ac:dyDescent="0.25">
      <c r="A1577" s="11"/>
    </row>
    <row r="1578" spans="1:1" x14ac:dyDescent="0.25">
      <c r="A1578" s="11"/>
    </row>
    <row r="1579" spans="1:1" x14ac:dyDescent="0.25">
      <c r="A1579" s="11"/>
    </row>
    <row r="1580" spans="1:1" x14ac:dyDescent="0.25">
      <c r="A1580" s="11"/>
    </row>
    <row r="1581" spans="1:1" x14ac:dyDescent="0.25">
      <c r="A1581" s="11"/>
    </row>
    <row r="1582" spans="1:1" x14ac:dyDescent="0.25">
      <c r="A1582" s="11"/>
    </row>
    <row r="1583" spans="1:1" x14ac:dyDescent="0.25">
      <c r="A1583" s="11"/>
    </row>
    <row r="1584" spans="1:1" x14ac:dyDescent="0.25">
      <c r="A1584" s="11"/>
    </row>
    <row r="1585" spans="1:1" x14ac:dyDescent="0.25">
      <c r="A1585" s="11"/>
    </row>
    <row r="1586" spans="1:1" x14ac:dyDescent="0.25">
      <c r="A1586" s="11"/>
    </row>
    <row r="1587" spans="1:1" x14ac:dyDescent="0.25">
      <c r="A1587" s="11"/>
    </row>
    <row r="1588" spans="1:1" x14ac:dyDescent="0.25">
      <c r="A1588" s="11"/>
    </row>
    <row r="1589" spans="1:1" x14ac:dyDescent="0.25">
      <c r="A1589" s="11"/>
    </row>
    <row r="1590" spans="1:1" x14ac:dyDescent="0.25">
      <c r="A1590" s="11"/>
    </row>
    <row r="1591" spans="1:1" x14ac:dyDescent="0.25">
      <c r="A1591" s="11"/>
    </row>
    <row r="1592" spans="1:1" x14ac:dyDescent="0.25">
      <c r="A1592" s="11"/>
    </row>
    <row r="1593" spans="1:1" x14ac:dyDescent="0.25">
      <c r="A1593" s="11"/>
    </row>
    <row r="1594" spans="1:1" x14ac:dyDescent="0.25">
      <c r="A1594" s="11"/>
    </row>
    <row r="1595" spans="1:1" x14ac:dyDescent="0.25">
      <c r="A1595" s="11"/>
    </row>
    <row r="1596" spans="1:1" x14ac:dyDescent="0.25">
      <c r="A1596" s="11"/>
    </row>
    <row r="1597" spans="1:1" x14ac:dyDescent="0.25">
      <c r="A1597" s="11"/>
    </row>
    <row r="1598" spans="1:1" x14ac:dyDescent="0.25">
      <c r="A1598" s="11"/>
    </row>
    <row r="1599" spans="1:1" x14ac:dyDescent="0.25">
      <c r="A1599" s="11"/>
    </row>
    <row r="1600" spans="1:1" x14ac:dyDescent="0.25">
      <c r="A1600" s="11"/>
    </row>
    <row r="1601" spans="1:1" x14ac:dyDescent="0.25">
      <c r="A1601" s="11"/>
    </row>
    <row r="1602" spans="1:1" x14ac:dyDescent="0.25">
      <c r="A1602" s="11"/>
    </row>
    <row r="1603" spans="1:1" x14ac:dyDescent="0.25">
      <c r="A1603" s="11"/>
    </row>
    <row r="1604" spans="1:1" x14ac:dyDescent="0.25">
      <c r="A1604" s="11"/>
    </row>
    <row r="1605" spans="1:1" x14ac:dyDescent="0.25">
      <c r="A1605" s="11"/>
    </row>
    <row r="1606" spans="1:1" x14ac:dyDescent="0.25">
      <c r="A1606" s="11"/>
    </row>
    <row r="1607" spans="1:1" x14ac:dyDescent="0.25">
      <c r="A1607" s="11"/>
    </row>
    <row r="1608" spans="1:1" x14ac:dyDescent="0.25">
      <c r="A1608" s="11"/>
    </row>
    <row r="1609" spans="1:1" x14ac:dyDescent="0.25">
      <c r="A1609" s="11"/>
    </row>
    <row r="1610" spans="1:1" x14ac:dyDescent="0.25">
      <c r="A1610" s="11"/>
    </row>
    <row r="1611" spans="1:1" x14ac:dyDescent="0.25">
      <c r="A1611" s="11"/>
    </row>
    <row r="1612" spans="1:1" x14ac:dyDescent="0.25">
      <c r="A1612" s="11"/>
    </row>
    <row r="1613" spans="1:1" x14ac:dyDescent="0.25">
      <c r="A1613" s="11"/>
    </row>
    <row r="1614" spans="1:1" x14ac:dyDescent="0.25">
      <c r="A1614" s="11"/>
    </row>
    <row r="1615" spans="1:1" x14ac:dyDescent="0.25">
      <c r="A1615" s="11"/>
    </row>
    <row r="1616" spans="1:1" x14ac:dyDescent="0.25">
      <c r="A1616" s="11"/>
    </row>
    <row r="1617" spans="1:1" x14ac:dyDescent="0.25">
      <c r="A1617" s="11"/>
    </row>
    <row r="1618" spans="1:1" x14ac:dyDescent="0.25">
      <c r="A1618" s="11"/>
    </row>
    <row r="1619" spans="1:1" x14ac:dyDescent="0.25">
      <c r="A1619" s="11"/>
    </row>
    <row r="1620" spans="1:1" x14ac:dyDescent="0.25">
      <c r="A1620" s="11"/>
    </row>
    <row r="1621" spans="1:1" x14ac:dyDescent="0.25">
      <c r="A1621" s="11"/>
    </row>
    <row r="1622" spans="1:1" x14ac:dyDescent="0.25">
      <c r="A1622" s="11"/>
    </row>
    <row r="1623" spans="1:1" x14ac:dyDescent="0.25">
      <c r="A1623" s="11"/>
    </row>
    <row r="1624" spans="1:1" x14ac:dyDescent="0.25">
      <c r="A1624" s="11"/>
    </row>
    <row r="1625" spans="1:1" x14ac:dyDescent="0.25">
      <c r="A1625" s="11"/>
    </row>
    <row r="1626" spans="1:1" x14ac:dyDescent="0.25">
      <c r="A1626" s="11"/>
    </row>
    <row r="1627" spans="1:1" x14ac:dyDescent="0.25">
      <c r="A1627" s="11"/>
    </row>
    <row r="1628" spans="1:1" x14ac:dyDescent="0.25">
      <c r="A1628" s="11"/>
    </row>
    <row r="1629" spans="1:1" x14ac:dyDescent="0.25">
      <c r="A1629" s="11"/>
    </row>
    <row r="1630" spans="1:1" x14ac:dyDescent="0.25">
      <c r="A1630" s="11"/>
    </row>
    <row r="1631" spans="1:1" x14ac:dyDescent="0.25">
      <c r="A1631" s="11"/>
    </row>
    <row r="1632" spans="1:1" x14ac:dyDescent="0.25">
      <c r="A1632" s="11"/>
    </row>
    <row r="1633" spans="1:1" x14ac:dyDescent="0.25">
      <c r="A1633" s="11"/>
    </row>
    <row r="1634" spans="1:1" x14ac:dyDescent="0.25">
      <c r="A1634" s="11"/>
    </row>
    <row r="1635" spans="1:1" x14ac:dyDescent="0.25">
      <c r="A1635" s="11"/>
    </row>
    <row r="1636" spans="1:1" x14ac:dyDescent="0.25">
      <c r="A1636" s="11"/>
    </row>
    <row r="1637" spans="1:1" x14ac:dyDescent="0.25">
      <c r="A1637" s="11"/>
    </row>
    <row r="1638" spans="1:1" x14ac:dyDescent="0.25">
      <c r="A1638" s="11"/>
    </row>
    <row r="1639" spans="1:1" x14ac:dyDescent="0.25">
      <c r="A1639" s="11"/>
    </row>
    <row r="1640" spans="1:1" x14ac:dyDescent="0.25">
      <c r="A1640" s="11"/>
    </row>
    <row r="1641" spans="1:1" x14ac:dyDescent="0.25">
      <c r="A1641" s="11"/>
    </row>
    <row r="1642" spans="1:1" x14ac:dyDescent="0.25">
      <c r="A1642" s="11"/>
    </row>
    <row r="1643" spans="1:1" x14ac:dyDescent="0.25">
      <c r="A1643" s="11"/>
    </row>
    <row r="1644" spans="1:1" x14ac:dyDescent="0.25">
      <c r="A1644" s="11"/>
    </row>
    <row r="1645" spans="1:1" x14ac:dyDescent="0.25">
      <c r="A1645" s="11"/>
    </row>
    <row r="1646" spans="1:1" x14ac:dyDescent="0.25">
      <c r="A1646" s="11"/>
    </row>
    <row r="1647" spans="1:1" x14ac:dyDescent="0.25">
      <c r="A1647" s="11"/>
    </row>
    <row r="1648" spans="1:1" x14ac:dyDescent="0.25">
      <c r="A1648" s="11"/>
    </row>
    <row r="1649" spans="1:1" x14ac:dyDescent="0.25">
      <c r="A1649" s="11"/>
    </row>
    <row r="1650" spans="1:1" x14ac:dyDescent="0.25">
      <c r="A1650" s="11"/>
    </row>
    <row r="1651" spans="1:1" x14ac:dyDescent="0.25">
      <c r="A1651" s="11"/>
    </row>
    <row r="1652" spans="1:1" x14ac:dyDescent="0.25">
      <c r="A1652" s="11"/>
    </row>
    <row r="1653" spans="1:1" x14ac:dyDescent="0.25">
      <c r="A1653" s="11"/>
    </row>
    <row r="1654" spans="1:1" x14ac:dyDescent="0.25">
      <c r="A1654" s="11"/>
    </row>
    <row r="1655" spans="1:1" x14ac:dyDescent="0.25">
      <c r="A1655" s="11"/>
    </row>
    <row r="1656" spans="1:1" x14ac:dyDescent="0.25">
      <c r="A1656" s="11"/>
    </row>
    <row r="1657" spans="1:1" x14ac:dyDescent="0.25">
      <c r="A1657" s="11"/>
    </row>
    <row r="1658" spans="1:1" x14ac:dyDescent="0.25">
      <c r="A1658" s="11"/>
    </row>
    <row r="1659" spans="1:1" x14ac:dyDescent="0.25">
      <c r="A1659" s="11"/>
    </row>
    <row r="1660" spans="1:1" x14ac:dyDescent="0.25">
      <c r="A1660" s="11"/>
    </row>
    <row r="1661" spans="1:1" x14ac:dyDescent="0.25">
      <c r="A1661" s="11"/>
    </row>
    <row r="1662" spans="1:1" x14ac:dyDescent="0.25">
      <c r="A1662" s="11"/>
    </row>
    <row r="1663" spans="1:1" x14ac:dyDescent="0.25">
      <c r="A1663" s="11"/>
    </row>
    <row r="1664" spans="1:1" x14ac:dyDescent="0.25">
      <c r="A1664" s="11"/>
    </row>
    <row r="1665" spans="1:1" x14ac:dyDescent="0.25">
      <c r="A1665" s="11"/>
    </row>
    <row r="1666" spans="1:1" x14ac:dyDescent="0.25">
      <c r="A1666" s="11"/>
    </row>
    <row r="1667" spans="1:1" x14ac:dyDescent="0.25">
      <c r="A1667" s="11"/>
    </row>
    <row r="1668" spans="1:1" x14ac:dyDescent="0.25">
      <c r="A1668" s="11"/>
    </row>
    <row r="1669" spans="1:1" x14ac:dyDescent="0.25">
      <c r="A1669" s="11"/>
    </row>
    <row r="1670" spans="1:1" x14ac:dyDescent="0.25">
      <c r="A1670" s="11"/>
    </row>
    <row r="1671" spans="1:1" x14ac:dyDescent="0.25">
      <c r="A1671" s="11"/>
    </row>
    <row r="1672" spans="1:1" x14ac:dyDescent="0.25">
      <c r="A1672" s="11"/>
    </row>
    <row r="1673" spans="1:1" x14ac:dyDescent="0.25">
      <c r="A1673" s="11"/>
    </row>
    <row r="1674" spans="1:1" x14ac:dyDescent="0.25">
      <c r="A1674" s="11"/>
    </row>
    <row r="1675" spans="1:1" x14ac:dyDescent="0.25">
      <c r="A1675" s="11"/>
    </row>
    <row r="1676" spans="1:1" x14ac:dyDescent="0.25">
      <c r="A1676" s="11"/>
    </row>
    <row r="1677" spans="1:1" x14ac:dyDescent="0.25">
      <c r="A1677" s="11"/>
    </row>
    <row r="1678" spans="1:1" x14ac:dyDescent="0.25">
      <c r="A1678" s="11"/>
    </row>
    <row r="1679" spans="1:1" x14ac:dyDescent="0.25">
      <c r="A1679" s="11"/>
    </row>
    <row r="1680" spans="1:1" x14ac:dyDescent="0.25">
      <c r="A1680" s="11"/>
    </row>
    <row r="1681" spans="1:1" x14ac:dyDescent="0.25">
      <c r="A1681" s="11"/>
    </row>
    <row r="1682" spans="1:1" x14ac:dyDescent="0.25">
      <c r="A1682" s="11"/>
    </row>
    <row r="1683" spans="1:1" x14ac:dyDescent="0.25">
      <c r="A1683" s="11"/>
    </row>
    <row r="1684" spans="1:1" x14ac:dyDescent="0.25">
      <c r="A1684" s="11"/>
    </row>
    <row r="1685" spans="1:1" x14ac:dyDescent="0.25">
      <c r="A1685" s="11"/>
    </row>
    <row r="1686" spans="1:1" x14ac:dyDescent="0.25">
      <c r="A1686" s="11"/>
    </row>
    <row r="1687" spans="1:1" x14ac:dyDescent="0.25">
      <c r="A1687" s="11"/>
    </row>
    <row r="1688" spans="1:1" x14ac:dyDescent="0.25">
      <c r="A1688" s="11"/>
    </row>
    <row r="1689" spans="1:1" x14ac:dyDescent="0.25">
      <c r="A1689" s="11"/>
    </row>
    <row r="1690" spans="1:1" x14ac:dyDescent="0.25">
      <c r="A1690" s="11"/>
    </row>
    <row r="1691" spans="1:1" x14ac:dyDescent="0.25">
      <c r="A1691" s="11"/>
    </row>
    <row r="1692" spans="1:1" x14ac:dyDescent="0.25">
      <c r="A1692" s="11"/>
    </row>
    <row r="1693" spans="1:1" x14ac:dyDescent="0.25">
      <c r="A1693" s="11"/>
    </row>
    <row r="1694" spans="1:1" x14ac:dyDescent="0.25">
      <c r="A1694" s="11"/>
    </row>
    <row r="1695" spans="1:1" x14ac:dyDescent="0.25">
      <c r="A1695" s="11"/>
    </row>
    <row r="1696" spans="1:1" x14ac:dyDescent="0.25">
      <c r="A1696" s="11"/>
    </row>
    <row r="1697" spans="1:1" x14ac:dyDescent="0.25">
      <c r="A1697" s="11"/>
    </row>
    <row r="1698" spans="1:1" x14ac:dyDescent="0.25">
      <c r="A1698" s="11"/>
    </row>
    <row r="1699" spans="1:1" x14ac:dyDescent="0.25">
      <c r="A1699" s="11"/>
    </row>
    <row r="1700" spans="1:1" x14ac:dyDescent="0.25">
      <c r="A1700" s="11"/>
    </row>
    <row r="1701" spans="1:1" x14ac:dyDescent="0.25">
      <c r="A1701" s="11"/>
    </row>
    <row r="1702" spans="1:1" x14ac:dyDescent="0.25">
      <c r="A1702" s="11"/>
    </row>
    <row r="1703" spans="1:1" x14ac:dyDescent="0.25">
      <c r="A1703" s="11"/>
    </row>
    <row r="1704" spans="1:1" x14ac:dyDescent="0.25">
      <c r="A1704" s="11"/>
    </row>
    <row r="1705" spans="1:1" x14ac:dyDescent="0.25">
      <c r="A1705" s="11"/>
    </row>
    <row r="1706" spans="1:1" x14ac:dyDescent="0.25">
      <c r="A1706" s="11"/>
    </row>
    <row r="1707" spans="1:1" x14ac:dyDescent="0.25">
      <c r="A1707" s="11"/>
    </row>
    <row r="1708" spans="1:1" x14ac:dyDescent="0.25">
      <c r="A1708" s="11"/>
    </row>
    <row r="1709" spans="1:1" x14ac:dyDescent="0.25">
      <c r="A1709" s="11"/>
    </row>
    <row r="1710" spans="1:1" x14ac:dyDescent="0.25">
      <c r="A1710" s="11"/>
    </row>
    <row r="1711" spans="1:1" x14ac:dyDescent="0.25">
      <c r="A1711" s="11"/>
    </row>
    <row r="1712" spans="1:1" x14ac:dyDescent="0.25">
      <c r="A1712" s="11"/>
    </row>
    <row r="1713" spans="1:1" x14ac:dyDescent="0.25">
      <c r="A1713" s="11"/>
    </row>
    <row r="1714" spans="1:1" x14ac:dyDescent="0.25">
      <c r="A1714" s="11"/>
    </row>
    <row r="1715" spans="1:1" x14ac:dyDescent="0.25">
      <c r="A1715" s="11"/>
    </row>
    <row r="1716" spans="1:1" x14ac:dyDescent="0.25">
      <c r="A1716" s="11"/>
    </row>
    <row r="1717" spans="1:1" x14ac:dyDescent="0.25">
      <c r="A1717" s="11"/>
    </row>
    <row r="1718" spans="1:1" x14ac:dyDescent="0.25">
      <c r="A1718" s="11"/>
    </row>
    <row r="1719" spans="1:1" x14ac:dyDescent="0.25">
      <c r="A1719" s="11"/>
    </row>
    <row r="1720" spans="1:1" x14ac:dyDescent="0.25">
      <c r="A1720" s="11"/>
    </row>
    <row r="1721" spans="1:1" x14ac:dyDescent="0.25">
      <c r="A1721" s="11"/>
    </row>
    <row r="1722" spans="1:1" x14ac:dyDescent="0.25">
      <c r="A1722" s="11"/>
    </row>
    <row r="1723" spans="1:1" x14ac:dyDescent="0.25">
      <c r="A1723" s="11"/>
    </row>
    <row r="1724" spans="1:1" x14ac:dyDescent="0.25">
      <c r="A1724" s="11"/>
    </row>
    <row r="1725" spans="1:1" x14ac:dyDescent="0.25">
      <c r="A1725" s="11"/>
    </row>
    <row r="1726" spans="1:1" x14ac:dyDescent="0.25">
      <c r="A1726" s="11"/>
    </row>
    <row r="1727" spans="1:1" x14ac:dyDescent="0.25">
      <c r="A1727" s="11"/>
    </row>
    <row r="1728" spans="1:1" x14ac:dyDescent="0.25">
      <c r="A1728" s="11"/>
    </row>
    <row r="1729" spans="1:1" x14ac:dyDescent="0.25">
      <c r="A1729" s="11"/>
    </row>
    <row r="1730" spans="1:1" x14ac:dyDescent="0.25">
      <c r="A1730" s="11"/>
    </row>
    <row r="1731" spans="1:1" x14ac:dyDescent="0.25">
      <c r="A1731" s="11"/>
    </row>
    <row r="1732" spans="1:1" x14ac:dyDescent="0.25">
      <c r="A1732" s="11"/>
    </row>
    <row r="1733" spans="1:1" x14ac:dyDescent="0.25">
      <c r="A1733" s="11"/>
    </row>
    <row r="1734" spans="1:1" x14ac:dyDescent="0.25">
      <c r="A1734" s="11"/>
    </row>
    <row r="1735" spans="1:1" x14ac:dyDescent="0.25">
      <c r="A1735" s="11"/>
    </row>
    <row r="1736" spans="1:1" x14ac:dyDescent="0.25">
      <c r="A1736" s="11"/>
    </row>
    <row r="1737" spans="1:1" x14ac:dyDescent="0.25">
      <c r="A1737" s="11"/>
    </row>
    <row r="1738" spans="1:1" x14ac:dyDescent="0.25">
      <c r="A1738" s="11"/>
    </row>
    <row r="1739" spans="1:1" x14ac:dyDescent="0.25">
      <c r="A1739" s="11"/>
    </row>
    <row r="1740" spans="1:1" x14ac:dyDescent="0.25">
      <c r="A1740" s="11"/>
    </row>
    <row r="1741" spans="1:1" x14ac:dyDescent="0.25">
      <c r="A1741" s="11"/>
    </row>
    <row r="1742" spans="1:1" x14ac:dyDescent="0.25">
      <c r="A1742" s="11"/>
    </row>
    <row r="1743" spans="1:1" x14ac:dyDescent="0.25">
      <c r="A1743" s="11"/>
    </row>
    <row r="1744" spans="1:1" x14ac:dyDescent="0.25">
      <c r="A1744" s="11"/>
    </row>
    <row r="1745" spans="1:1" x14ac:dyDescent="0.25">
      <c r="A1745" s="11"/>
    </row>
    <row r="1746" spans="1:1" x14ac:dyDescent="0.25">
      <c r="A1746" s="11"/>
    </row>
    <row r="1747" spans="1:1" x14ac:dyDescent="0.25">
      <c r="A1747" s="11"/>
    </row>
    <row r="1748" spans="1:1" x14ac:dyDescent="0.25">
      <c r="A1748" s="11"/>
    </row>
    <row r="1749" spans="1:1" x14ac:dyDescent="0.25">
      <c r="A1749" s="11"/>
    </row>
    <row r="1750" spans="1:1" x14ac:dyDescent="0.25">
      <c r="A1750" s="11"/>
    </row>
    <row r="1751" spans="1:1" x14ac:dyDescent="0.25">
      <c r="A1751" s="11"/>
    </row>
    <row r="1752" spans="1:1" x14ac:dyDescent="0.25">
      <c r="A1752" s="11"/>
    </row>
    <row r="1753" spans="1:1" x14ac:dyDescent="0.25">
      <c r="A1753" s="11"/>
    </row>
    <row r="1754" spans="1:1" x14ac:dyDescent="0.25">
      <c r="A1754" s="11"/>
    </row>
    <row r="1755" spans="1:1" x14ac:dyDescent="0.25">
      <c r="A1755" s="11"/>
    </row>
    <row r="1756" spans="1:1" x14ac:dyDescent="0.25">
      <c r="A1756" s="11"/>
    </row>
    <row r="1757" spans="1:1" x14ac:dyDescent="0.25">
      <c r="A1757" s="11"/>
    </row>
    <row r="1758" spans="1:1" x14ac:dyDescent="0.25">
      <c r="A1758" s="11"/>
    </row>
    <row r="1759" spans="1:1" x14ac:dyDescent="0.25">
      <c r="A1759" s="11"/>
    </row>
    <row r="1760" spans="1:1" x14ac:dyDescent="0.25">
      <c r="A1760" s="11"/>
    </row>
    <row r="1761" spans="1:1" x14ac:dyDescent="0.25">
      <c r="A1761" s="11"/>
    </row>
    <row r="1762" spans="1:1" x14ac:dyDescent="0.25">
      <c r="A1762" s="11"/>
    </row>
    <row r="1763" spans="1:1" x14ac:dyDescent="0.25">
      <c r="A1763" s="11"/>
    </row>
    <row r="1764" spans="1:1" x14ac:dyDescent="0.25">
      <c r="A1764" s="11"/>
    </row>
    <row r="1765" spans="1:1" x14ac:dyDescent="0.25">
      <c r="A1765" s="11"/>
    </row>
    <row r="1766" spans="1:1" x14ac:dyDescent="0.25">
      <c r="A1766" s="11"/>
    </row>
    <row r="1767" spans="1:1" x14ac:dyDescent="0.25">
      <c r="A1767" s="11"/>
    </row>
    <row r="1768" spans="1:1" x14ac:dyDescent="0.25">
      <c r="A1768" s="11"/>
    </row>
    <row r="1769" spans="1:1" x14ac:dyDescent="0.25">
      <c r="A1769" s="11"/>
    </row>
    <row r="1770" spans="1:1" x14ac:dyDescent="0.25">
      <c r="A1770" s="11"/>
    </row>
    <row r="1771" spans="1:1" x14ac:dyDescent="0.25">
      <c r="A1771" s="11"/>
    </row>
    <row r="1772" spans="1:1" x14ac:dyDescent="0.25">
      <c r="A1772" s="11"/>
    </row>
    <row r="1773" spans="1:1" x14ac:dyDescent="0.25">
      <c r="A1773" s="11"/>
    </row>
    <row r="1774" spans="1:1" x14ac:dyDescent="0.25">
      <c r="A1774" s="11"/>
    </row>
    <row r="1775" spans="1:1" x14ac:dyDescent="0.25">
      <c r="A1775" s="11"/>
    </row>
    <row r="1776" spans="1:1" x14ac:dyDescent="0.25">
      <c r="A1776" s="11"/>
    </row>
    <row r="1777" spans="1:1" x14ac:dyDescent="0.25">
      <c r="A1777" s="11"/>
    </row>
    <row r="1778" spans="1:1" x14ac:dyDescent="0.25">
      <c r="A1778" s="11"/>
    </row>
    <row r="1779" spans="1:1" x14ac:dyDescent="0.25">
      <c r="A1779" s="11"/>
    </row>
    <row r="1780" spans="1:1" x14ac:dyDescent="0.25">
      <c r="A1780" s="11"/>
    </row>
    <row r="1781" spans="1:1" x14ac:dyDescent="0.25">
      <c r="A1781" s="11"/>
    </row>
    <row r="1782" spans="1:1" x14ac:dyDescent="0.25">
      <c r="A1782" s="11"/>
    </row>
    <row r="1783" spans="1:1" x14ac:dyDescent="0.25">
      <c r="A1783" s="11"/>
    </row>
    <row r="1784" spans="1:1" x14ac:dyDescent="0.25">
      <c r="A1784" s="11"/>
    </row>
    <row r="1785" spans="1:1" x14ac:dyDescent="0.25">
      <c r="A1785" s="11"/>
    </row>
    <row r="1786" spans="1:1" x14ac:dyDescent="0.25">
      <c r="A1786" s="11"/>
    </row>
    <row r="1787" spans="1:1" x14ac:dyDescent="0.25">
      <c r="A1787" s="11"/>
    </row>
    <row r="1788" spans="1:1" x14ac:dyDescent="0.25">
      <c r="A1788" s="11"/>
    </row>
    <row r="1789" spans="1:1" x14ac:dyDescent="0.25">
      <c r="A1789" s="11"/>
    </row>
    <row r="1790" spans="1:1" x14ac:dyDescent="0.25">
      <c r="A1790" s="11"/>
    </row>
    <row r="1791" spans="1:1" x14ac:dyDescent="0.25">
      <c r="A1791" s="11"/>
    </row>
    <row r="1792" spans="1:1" x14ac:dyDescent="0.25">
      <c r="A1792" s="11"/>
    </row>
    <row r="1793" spans="1:1" x14ac:dyDescent="0.25">
      <c r="A1793" s="11"/>
    </row>
    <row r="1794" spans="1:1" x14ac:dyDescent="0.25">
      <c r="A1794" s="11"/>
    </row>
    <row r="1795" spans="1:1" x14ac:dyDescent="0.25">
      <c r="A1795" s="11"/>
    </row>
    <row r="1796" spans="1:1" x14ac:dyDescent="0.25">
      <c r="A1796" s="11"/>
    </row>
    <row r="1797" spans="1:1" x14ac:dyDescent="0.25">
      <c r="A1797" s="11"/>
    </row>
    <row r="1798" spans="1:1" x14ac:dyDescent="0.25">
      <c r="A1798" s="11"/>
    </row>
    <row r="1799" spans="1:1" x14ac:dyDescent="0.25">
      <c r="A1799" s="11"/>
    </row>
    <row r="1800" spans="1:1" x14ac:dyDescent="0.25">
      <c r="A1800" s="11"/>
    </row>
    <row r="1801" spans="1:1" x14ac:dyDescent="0.25">
      <c r="A1801" s="11"/>
    </row>
    <row r="1802" spans="1:1" x14ac:dyDescent="0.25">
      <c r="A1802" s="11"/>
    </row>
    <row r="1803" spans="1:1" x14ac:dyDescent="0.25">
      <c r="A1803" s="11"/>
    </row>
    <row r="1804" spans="1:1" x14ac:dyDescent="0.25">
      <c r="A1804" s="11"/>
    </row>
    <row r="1805" spans="1:1" x14ac:dyDescent="0.25">
      <c r="A1805" s="11"/>
    </row>
    <row r="1806" spans="1:1" x14ac:dyDescent="0.25">
      <c r="A1806" s="11"/>
    </row>
    <row r="1807" spans="1:1" x14ac:dyDescent="0.25">
      <c r="A1807" s="11"/>
    </row>
    <row r="1808" spans="1:1" x14ac:dyDescent="0.25">
      <c r="A1808" s="11"/>
    </row>
    <row r="1809" spans="1:1" x14ac:dyDescent="0.25">
      <c r="A1809" s="11"/>
    </row>
    <row r="1810" spans="1:1" x14ac:dyDescent="0.25">
      <c r="A1810" s="11"/>
    </row>
    <row r="1811" spans="1:1" x14ac:dyDescent="0.25">
      <c r="A1811" s="11"/>
    </row>
    <row r="1812" spans="1:1" x14ac:dyDescent="0.25">
      <c r="A1812" s="11"/>
    </row>
    <row r="1813" spans="1:1" x14ac:dyDescent="0.25">
      <c r="A1813" s="11"/>
    </row>
    <row r="1814" spans="1:1" x14ac:dyDescent="0.25">
      <c r="A1814" s="11"/>
    </row>
    <row r="1815" spans="1:1" x14ac:dyDescent="0.25">
      <c r="A1815" s="11"/>
    </row>
    <row r="1816" spans="1:1" x14ac:dyDescent="0.25">
      <c r="A1816" s="11"/>
    </row>
    <row r="1817" spans="1:1" x14ac:dyDescent="0.25">
      <c r="A1817" s="11"/>
    </row>
    <row r="1818" spans="1:1" x14ac:dyDescent="0.25">
      <c r="A1818" s="11"/>
    </row>
    <row r="1819" spans="1:1" x14ac:dyDescent="0.25">
      <c r="A1819" s="11"/>
    </row>
    <row r="1820" spans="1:1" x14ac:dyDescent="0.25">
      <c r="A1820" s="11"/>
    </row>
    <row r="1821" spans="1:1" x14ac:dyDescent="0.25">
      <c r="A1821" s="11"/>
    </row>
    <row r="1822" spans="1:1" x14ac:dyDescent="0.25">
      <c r="A1822" s="11"/>
    </row>
    <row r="1823" spans="1:1" x14ac:dyDescent="0.25">
      <c r="A1823" s="11"/>
    </row>
    <row r="1824" spans="1:1" x14ac:dyDescent="0.25">
      <c r="A1824" s="11"/>
    </row>
    <row r="1825" spans="1:1" x14ac:dyDescent="0.25">
      <c r="A1825" s="11"/>
    </row>
    <row r="1826" spans="1:1" x14ac:dyDescent="0.25">
      <c r="A1826" s="11"/>
    </row>
    <row r="1827" spans="1:1" x14ac:dyDescent="0.25">
      <c r="A1827" s="11"/>
    </row>
    <row r="1828" spans="1:1" x14ac:dyDescent="0.25">
      <c r="A1828" s="11"/>
    </row>
    <row r="1829" spans="1:1" x14ac:dyDescent="0.25">
      <c r="A1829" s="11"/>
    </row>
    <row r="1830" spans="1:1" x14ac:dyDescent="0.25">
      <c r="A1830" s="11"/>
    </row>
    <row r="1831" spans="1:1" x14ac:dyDescent="0.25">
      <c r="A1831" s="11"/>
    </row>
    <row r="1832" spans="1:1" x14ac:dyDescent="0.25">
      <c r="A1832" s="11"/>
    </row>
    <row r="1833" spans="1:1" x14ac:dyDescent="0.25">
      <c r="A1833" s="11"/>
    </row>
    <row r="1834" spans="1:1" x14ac:dyDescent="0.25">
      <c r="A1834" s="11"/>
    </row>
    <row r="1835" spans="1:1" x14ac:dyDescent="0.25">
      <c r="A1835" s="11"/>
    </row>
    <row r="1836" spans="1:1" x14ac:dyDescent="0.25">
      <c r="A1836" s="11"/>
    </row>
    <row r="1837" spans="1:1" x14ac:dyDescent="0.25">
      <c r="A1837" s="11"/>
    </row>
    <row r="1838" spans="1:1" x14ac:dyDescent="0.25">
      <c r="A1838" s="11"/>
    </row>
    <row r="1839" spans="1:1" x14ac:dyDescent="0.25">
      <c r="A1839" s="11"/>
    </row>
    <row r="1840" spans="1:1" x14ac:dyDescent="0.25">
      <c r="A1840" s="11"/>
    </row>
    <row r="1841" spans="1:1" x14ac:dyDescent="0.25">
      <c r="A1841" s="11"/>
    </row>
    <row r="1842" spans="1:1" x14ac:dyDescent="0.25">
      <c r="A1842" s="11"/>
    </row>
    <row r="1843" spans="1:1" x14ac:dyDescent="0.25">
      <c r="A1843" s="11"/>
    </row>
    <row r="1844" spans="1:1" x14ac:dyDescent="0.25">
      <c r="A1844" s="11"/>
    </row>
    <row r="1845" spans="1:1" x14ac:dyDescent="0.25">
      <c r="A1845" s="11"/>
    </row>
    <row r="1846" spans="1:1" x14ac:dyDescent="0.25">
      <c r="A1846" s="11"/>
    </row>
    <row r="1847" spans="1:1" x14ac:dyDescent="0.25">
      <c r="A1847" s="11"/>
    </row>
    <row r="1848" spans="1:1" x14ac:dyDescent="0.25">
      <c r="A1848" s="11"/>
    </row>
    <row r="1849" spans="1:1" x14ac:dyDescent="0.25">
      <c r="A1849" s="11"/>
    </row>
    <row r="1850" spans="1:1" x14ac:dyDescent="0.25">
      <c r="A1850" s="11"/>
    </row>
    <row r="1851" spans="1:1" x14ac:dyDescent="0.25">
      <c r="A1851" s="11"/>
    </row>
    <row r="1852" spans="1:1" x14ac:dyDescent="0.25">
      <c r="A1852" s="11"/>
    </row>
    <row r="1853" spans="1:1" x14ac:dyDescent="0.25">
      <c r="A1853" s="11"/>
    </row>
    <row r="1854" spans="1:1" x14ac:dyDescent="0.25">
      <c r="A1854" s="11"/>
    </row>
    <row r="1855" spans="1:1" x14ac:dyDescent="0.25">
      <c r="A1855" s="11"/>
    </row>
    <row r="1856" spans="1:1" x14ac:dyDescent="0.25">
      <c r="A1856" s="11"/>
    </row>
    <row r="1857" spans="1:1" x14ac:dyDescent="0.25">
      <c r="A1857" s="11"/>
    </row>
    <row r="1858" spans="1:1" x14ac:dyDescent="0.25">
      <c r="A1858" s="11"/>
    </row>
    <row r="1859" spans="1:1" x14ac:dyDescent="0.25">
      <c r="A1859" s="11"/>
    </row>
    <row r="1860" spans="1:1" x14ac:dyDescent="0.25">
      <c r="A1860" s="11"/>
    </row>
    <row r="1861" spans="1:1" x14ac:dyDescent="0.25">
      <c r="A1861" s="11"/>
    </row>
    <row r="1862" spans="1:1" x14ac:dyDescent="0.25">
      <c r="A1862" s="11"/>
    </row>
    <row r="1863" spans="1:1" x14ac:dyDescent="0.25">
      <c r="A1863" s="11"/>
    </row>
    <row r="1864" spans="1:1" x14ac:dyDescent="0.25">
      <c r="A1864" s="11"/>
    </row>
    <row r="1865" spans="1:1" x14ac:dyDescent="0.25">
      <c r="A1865" s="11"/>
    </row>
    <row r="1866" spans="1:1" x14ac:dyDescent="0.25">
      <c r="A1866" s="11"/>
    </row>
    <row r="1867" spans="1:1" x14ac:dyDescent="0.25">
      <c r="A1867" s="11"/>
    </row>
    <row r="1868" spans="1:1" x14ac:dyDescent="0.25">
      <c r="A1868" s="11"/>
    </row>
    <row r="1869" spans="1:1" x14ac:dyDescent="0.25">
      <c r="A1869" s="11"/>
    </row>
    <row r="1870" spans="1:1" x14ac:dyDescent="0.25">
      <c r="A1870" s="11"/>
    </row>
    <row r="1871" spans="1:1" x14ac:dyDescent="0.25">
      <c r="A1871" s="11"/>
    </row>
    <row r="1872" spans="1:1" x14ac:dyDescent="0.25">
      <c r="A1872" s="11"/>
    </row>
    <row r="1873" spans="1:1" x14ac:dyDescent="0.25">
      <c r="A1873" s="11"/>
    </row>
    <row r="1874" spans="1:1" x14ac:dyDescent="0.25">
      <c r="A1874" s="11"/>
    </row>
    <row r="1875" spans="1:1" x14ac:dyDescent="0.25">
      <c r="A1875" s="11"/>
    </row>
    <row r="1876" spans="1:1" x14ac:dyDescent="0.25">
      <c r="A1876" s="11"/>
    </row>
    <row r="1877" spans="1:1" x14ac:dyDescent="0.25">
      <c r="A1877" s="11"/>
    </row>
    <row r="1878" spans="1:1" x14ac:dyDescent="0.25">
      <c r="A1878" s="11"/>
    </row>
    <row r="1879" spans="1:1" x14ac:dyDescent="0.25">
      <c r="A1879" s="11"/>
    </row>
    <row r="1880" spans="1:1" x14ac:dyDescent="0.25">
      <c r="A1880" s="11"/>
    </row>
    <row r="1881" spans="1:1" x14ac:dyDescent="0.25">
      <c r="A1881" s="11"/>
    </row>
    <row r="1882" spans="1:1" x14ac:dyDescent="0.25">
      <c r="A1882" s="11"/>
    </row>
    <row r="1883" spans="1:1" x14ac:dyDescent="0.25">
      <c r="A1883" s="11"/>
    </row>
    <row r="1884" spans="1:1" x14ac:dyDescent="0.25">
      <c r="A1884" s="11"/>
    </row>
    <row r="1885" spans="1:1" x14ac:dyDescent="0.25">
      <c r="A1885" s="11"/>
    </row>
    <row r="1886" spans="1:1" x14ac:dyDescent="0.25">
      <c r="A1886" s="11"/>
    </row>
    <row r="1887" spans="1:1" x14ac:dyDescent="0.25">
      <c r="A1887" s="11"/>
    </row>
    <row r="1888" spans="1:1" x14ac:dyDescent="0.25">
      <c r="A1888" s="11"/>
    </row>
    <row r="1889" spans="1:1" x14ac:dyDescent="0.25">
      <c r="A1889" s="11"/>
    </row>
    <row r="1890" spans="1:1" x14ac:dyDescent="0.25">
      <c r="A1890" s="11"/>
    </row>
    <row r="1891" spans="1:1" x14ac:dyDescent="0.25">
      <c r="A1891" s="11"/>
    </row>
    <row r="1892" spans="1:1" x14ac:dyDescent="0.25">
      <c r="A1892" s="11"/>
    </row>
    <row r="1893" spans="1:1" x14ac:dyDescent="0.25">
      <c r="A1893" s="11"/>
    </row>
    <row r="1894" spans="1:1" x14ac:dyDescent="0.25">
      <c r="A1894" s="11"/>
    </row>
    <row r="1895" spans="1:1" x14ac:dyDescent="0.25">
      <c r="A1895" s="11"/>
    </row>
    <row r="1896" spans="1:1" x14ac:dyDescent="0.25">
      <c r="A1896" s="11"/>
    </row>
    <row r="1897" spans="1:1" x14ac:dyDescent="0.25">
      <c r="A1897" s="11"/>
    </row>
    <row r="1898" spans="1:1" x14ac:dyDescent="0.25">
      <c r="A1898" s="11"/>
    </row>
    <row r="1899" spans="1:1" x14ac:dyDescent="0.25">
      <c r="A1899" s="11"/>
    </row>
    <row r="1900" spans="1:1" x14ac:dyDescent="0.25">
      <c r="A1900" s="11"/>
    </row>
    <row r="1901" spans="1:1" x14ac:dyDescent="0.25">
      <c r="A1901" s="11"/>
    </row>
    <row r="1902" spans="1:1" x14ac:dyDescent="0.25">
      <c r="A1902" s="11"/>
    </row>
    <row r="1903" spans="1:1" x14ac:dyDescent="0.25">
      <c r="A1903" s="11"/>
    </row>
    <row r="1904" spans="1:1" x14ac:dyDescent="0.25">
      <c r="A1904" s="11"/>
    </row>
    <row r="1905" spans="1:1" x14ac:dyDescent="0.25">
      <c r="A1905" s="11"/>
    </row>
    <row r="1906" spans="1:1" x14ac:dyDescent="0.25">
      <c r="A1906" s="11"/>
    </row>
    <row r="1907" spans="1:1" x14ac:dyDescent="0.25">
      <c r="A1907" s="11"/>
    </row>
    <row r="1908" spans="1:1" x14ac:dyDescent="0.25">
      <c r="A1908" s="11"/>
    </row>
    <row r="1909" spans="1:1" x14ac:dyDescent="0.25">
      <c r="A1909" s="11"/>
    </row>
    <row r="1910" spans="1:1" x14ac:dyDescent="0.25">
      <c r="A1910" s="11"/>
    </row>
    <row r="1911" spans="1:1" x14ac:dyDescent="0.25">
      <c r="A1911" s="11"/>
    </row>
    <row r="1912" spans="1:1" x14ac:dyDescent="0.25">
      <c r="A1912" s="11"/>
    </row>
    <row r="1913" spans="1:1" x14ac:dyDescent="0.25">
      <c r="A1913" s="11"/>
    </row>
    <row r="1914" spans="1:1" x14ac:dyDescent="0.25">
      <c r="A1914" s="11"/>
    </row>
    <row r="1915" spans="1:1" x14ac:dyDescent="0.25">
      <c r="A1915" s="11"/>
    </row>
    <row r="1916" spans="1:1" x14ac:dyDescent="0.25">
      <c r="A1916" s="11"/>
    </row>
    <row r="1917" spans="1:1" x14ac:dyDescent="0.25">
      <c r="A1917" s="11"/>
    </row>
    <row r="1918" spans="1:1" x14ac:dyDescent="0.25">
      <c r="A1918" s="11"/>
    </row>
    <row r="1919" spans="1:1" x14ac:dyDescent="0.25">
      <c r="A1919" s="11"/>
    </row>
    <row r="1920" spans="1:1" x14ac:dyDescent="0.25">
      <c r="A1920" s="11"/>
    </row>
    <row r="1921" spans="1:1" x14ac:dyDescent="0.25">
      <c r="A1921" s="11"/>
    </row>
    <row r="1922" spans="1:1" x14ac:dyDescent="0.25">
      <c r="A1922" s="11"/>
    </row>
    <row r="1923" spans="1:1" x14ac:dyDescent="0.25">
      <c r="A1923" s="11"/>
    </row>
    <row r="1924" spans="1:1" x14ac:dyDescent="0.25">
      <c r="A1924" s="11"/>
    </row>
    <row r="1925" spans="1:1" x14ac:dyDescent="0.25">
      <c r="A1925" s="11"/>
    </row>
    <row r="1926" spans="1:1" x14ac:dyDescent="0.25">
      <c r="A1926" s="11"/>
    </row>
    <row r="1927" spans="1:1" x14ac:dyDescent="0.25">
      <c r="A1927" s="11"/>
    </row>
    <row r="1928" spans="1:1" x14ac:dyDescent="0.25">
      <c r="A1928" s="11"/>
    </row>
    <row r="1929" spans="1:1" x14ac:dyDescent="0.25">
      <c r="A1929" s="11"/>
    </row>
    <row r="1930" spans="1:1" x14ac:dyDescent="0.25">
      <c r="A1930" s="11"/>
    </row>
    <row r="1931" spans="1:1" x14ac:dyDescent="0.25">
      <c r="A1931" s="11"/>
    </row>
    <row r="1932" spans="1:1" x14ac:dyDescent="0.25">
      <c r="A1932" s="11"/>
    </row>
    <row r="1933" spans="1:1" x14ac:dyDescent="0.25">
      <c r="A1933" s="11"/>
    </row>
    <row r="1934" spans="1:1" x14ac:dyDescent="0.25">
      <c r="A1934" s="11"/>
    </row>
    <row r="1935" spans="1:1" x14ac:dyDescent="0.25">
      <c r="A1935" s="11"/>
    </row>
    <row r="1936" spans="1:1" x14ac:dyDescent="0.25">
      <c r="A1936" s="11"/>
    </row>
    <row r="1937" spans="1:1" x14ac:dyDescent="0.25">
      <c r="A1937" s="11"/>
    </row>
    <row r="1938" spans="1:1" x14ac:dyDescent="0.25">
      <c r="A1938" s="11"/>
    </row>
    <row r="1939" spans="1:1" x14ac:dyDescent="0.25">
      <c r="A1939" s="11"/>
    </row>
    <row r="1940" spans="1:1" x14ac:dyDescent="0.25">
      <c r="A1940" s="11"/>
    </row>
    <row r="1941" spans="1:1" x14ac:dyDescent="0.25">
      <c r="A1941" s="11"/>
    </row>
    <row r="1942" spans="1:1" x14ac:dyDescent="0.25">
      <c r="A1942" s="11"/>
    </row>
    <row r="1943" spans="1:1" x14ac:dyDescent="0.25">
      <c r="A1943" s="11"/>
    </row>
    <row r="1944" spans="1:1" x14ac:dyDescent="0.25">
      <c r="A1944" s="11"/>
    </row>
    <row r="1945" spans="1:1" x14ac:dyDescent="0.25">
      <c r="A1945" s="11"/>
    </row>
    <row r="1946" spans="1:1" x14ac:dyDescent="0.25">
      <c r="A1946" s="11"/>
    </row>
    <row r="1947" spans="1:1" x14ac:dyDescent="0.25">
      <c r="A1947" s="11"/>
    </row>
    <row r="1948" spans="1:1" x14ac:dyDescent="0.25">
      <c r="A1948" s="11"/>
    </row>
    <row r="1949" spans="1:1" x14ac:dyDescent="0.25">
      <c r="A1949" s="11"/>
    </row>
    <row r="1950" spans="1:1" x14ac:dyDescent="0.25">
      <c r="A1950" s="11"/>
    </row>
    <row r="1951" spans="1:1" x14ac:dyDescent="0.25">
      <c r="A1951" s="11"/>
    </row>
    <row r="1952" spans="1:1" x14ac:dyDescent="0.25">
      <c r="A1952" s="11"/>
    </row>
    <row r="1953" spans="1:1" x14ac:dyDescent="0.25">
      <c r="A1953" s="11"/>
    </row>
    <row r="1954" spans="1:1" x14ac:dyDescent="0.25">
      <c r="A1954" s="11"/>
    </row>
    <row r="1955" spans="1:1" x14ac:dyDescent="0.25">
      <c r="A1955" s="11"/>
    </row>
    <row r="1956" spans="1:1" x14ac:dyDescent="0.25">
      <c r="A1956" s="11"/>
    </row>
    <row r="1957" spans="1:1" x14ac:dyDescent="0.25">
      <c r="A1957" s="11"/>
    </row>
    <row r="1958" spans="1:1" x14ac:dyDescent="0.25">
      <c r="A1958" s="11"/>
    </row>
    <row r="1959" spans="1:1" x14ac:dyDescent="0.25">
      <c r="A1959" s="11"/>
    </row>
    <row r="1960" spans="1:1" x14ac:dyDescent="0.25">
      <c r="A1960" s="11"/>
    </row>
    <row r="1961" spans="1:1" x14ac:dyDescent="0.25">
      <c r="A1961" s="11"/>
    </row>
    <row r="1962" spans="1:1" x14ac:dyDescent="0.25">
      <c r="A1962" s="11"/>
    </row>
    <row r="1963" spans="1:1" x14ac:dyDescent="0.25">
      <c r="A1963" s="11"/>
    </row>
    <row r="1964" spans="1:1" x14ac:dyDescent="0.25">
      <c r="A1964" s="11"/>
    </row>
    <row r="1965" spans="1:1" x14ac:dyDescent="0.25">
      <c r="A1965" s="11"/>
    </row>
    <row r="1966" spans="1:1" x14ac:dyDescent="0.25">
      <c r="A1966" s="11"/>
    </row>
    <row r="1967" spans="1:1" x14ac:dyDescent="0.25">
      <c r="A1967" s="11"/>
    </row>
    <row r="1968" spans="1:1" x14ac:dyDescent="0.25">
      <c r="A1968" s="11"/>
    </row>
    <row r="1969" spans="1:1" x14ac:dyDescent="0.25">
      <c r="A1969" s="11"/>
    </row>
    <row r="1970" spans="1:1" x14ac:dyDescent="0.25">
      <c r="A1970" s="11"/>
    </row>
    <row r="1971" spans="1:1" x14ac:dyDescent="0.25">
      <c r="A1971" s="11"/>
    </row>
    <row r="1972" spans="1:1" x14ac:dyDescent="0.25">
      <c r="A1972" s="11"/>
    </row>
    <row r="1973" spans="1:1" x14ac:dyDescent="0.25">
      <c r="A1973" s="11"/>
    </row>
    <row r="1974" spans="1:1" x14ac:dyDescent="0.25">
      <c r="A1974" s="11"/>
    </row>
    <row r="1975" spans="1:1" x14ac:dyDescent="0.25">
      <c r="A1975" s="11"/>
    </row>
    <row r="1976" spans="1:1" x14ac:dyDescent="0.25">
      <c r="A1976" s="11"/>
    </row>
    <row r="1977" spans="1:1" x14ac:dyDescent="0.25">
      <c r="A1977" s="11"/>
    </row>
    <row r="1978" spans="1:1" x14ac:dyDescent="0.25">
      <c r="A1978" s="11"/>
    </row>
    <row r="1979" spans="1:1" x14ac:dyDescent="0.25">
      <c r="A1979" s="11"/>
    </row>
    <row r="1980" spans="1:1" x14ac:dyDescent="0.25">
      <c r="A1980" s="11"/>
    </row>
    <row r="1981" spans="1:1" x14ac:dyDescent="0.25">
      <c r="A1981" s="11"/>
    </row>
    <row r="1982" spans="1:1" x14ac:dyDescent="0.25">
      <c r="A1982" s="11"/>
    </row>
    <row r="1983" spans="1:1" x14ac:dyDescent="0.25">
      <c r="A1983" s="11"/>
    </row>
    <row r="1984" spans="1:1" x14ac:dyDescent="0.25">
      <c r="A1984" s="11"/>
    </row>
    <row r="1985" spans="1:1" x14ac:dyDescent="0.25">
      <c r="A1985" s="11"/>
    </row>
    <row r="1986" spans="1:1" x14ac:dyDescent="0.25">
      <c r="A1986" s="11"/>
    </row>
    <row r="1987" spans="1:1" x14ac:dyDescent="0.25">
      <c r="A1987" s="11"/>
    </row>
    <row r="1988" spans="1:1" x14ac:dyDescent="0.25">
      <c r="A1988" s="11"/>
    </row>
    <row r="1989" spans="1:1" x14ac:dyDescent="0.25">
      <c r="A1989" s="11"/>
    </row>
    <row r="1990" spans="1:1" x14ac:dyDescent="0.25">
      <c r="A1990" s="11"/>
    </row>
    <row r="1991" spans="1:1" x14ac:dyDescent="0.25">
      <c r="A1991" s="11"/>
    </row>
    <row r="1992" spans="1:1" x14ac:dyDescent="0.25">
      <c r="A1992" s="11"/>
    </row>
    <row r="1993" spans="1:1" x14ac:dyDescent="0.25">
      <c r="A1993" s="11"/>
    </row>
    <row r="1994" spans="1:1" x14ac:dyDescent="0.25">
      <c r="A1994" s="11"/>
    </row>
    <row r="1995" spans="1:1" x14ac:dyDescent="0.25">
      <c r="A1995" s="11"/>
    </row>
    <row r="1996" spans="1:1" x14ac:dyDescent="0.25">
      <c r="A1996" s="11"/>
    </row>
    <row r="1997" spans="1:1" x14ac:dyDescent="0.25">
      <c r="A1997" s="11"/>
    </row>
    <row r="1998" spans="1:1" x14ac:dyDescent="0.25">
      <c r="A1998" s="11"/>
    </row>
    <row r="1999" spans="1:1" x14ac:dyDescent="0.25">
      <c r="A1999" s="11"/>
    </row>
    <row r="2000" spans="1:1" x14ac:dyDescent="0.25">
      <c r="A2000" s="11"/>
    </row>
    <row r="2001" spans="1:1" x14ac:dyDescent="0.25">
      <c r="A2001" s="11"/>
    </row>
    <row r="2002" spans="1:1" x14ac:dyDescent="0.25">
      <c r="A2002" s="11"/>
    </row>
    <row r="2003" spans="1:1" x14ac:dyDescent="0.25">
      <c r="A2003" s="11"/>
    </row>
    <row r="2004" spans="1:1" x14ac:dyDescent="0.25">
      <c r="A2004" s="11"/>
    </row>
    <row r="2005" spans="1:1" x14ac:dyDescent="0.25">
      <c r="A2005" s="11"/>
    </row>
    <row r="2006" spans="1:1" x14ac:dyDescent="0.25">
      <c r="A2006" s="11"/>
    </row>
    <row r="2007" spans="1:1" x14ac:dyDescent="0.25">
      <c r="A2007" s="11"/>
    </row>
    <row r="2008" spans="1:1" x14ac:dyDescent="0.25">
      <c r="A2008" s="11"/>
    </row>
    <row r="2009" spans="1:1" x14ac:dyDescent="0.25">
      <c r="A2009" s="11"/>
    </row>
    <row r="2010" spans="1:1" x14ac:dyDescent="0.25">
      <c r="A2010" s="11"/>
    </row>
    <row r="2011" spans="1:1" x14ac:dyDescent="0.25">
      <c r="A2011" s="11"/>
    </row>
    <row r="2012" spans="1:1" x14ac:dyDescent="0.25">
      <c r="A2012" s="11"/>
    </row>
    <row r="2013" spans="1:1" x14ac:dyDescent="0.25">
      <c r="A2013" s="11"/>
    </row>
    <row r="2014" spans="1:1" x14ac:dyDescent="0.25">
      <c r="A2014" s="11"/>
    </row>
    <row r="2015" spans="1:1" x14ac:dyDescent="0.25">
      <c r="A2015" s="11"/>
    </row>
    <row r="2016" spans="1:1" x14ac:dyDescent="0.25">
      <c r="A2016" s="11"/>
    </row>
    <row r="2017" spans="1:1" x14ac:dyDescent="0.25">
      <c r="A2017" s="11"/>
    </row>
    <row r="2018" spans="1:1" x14ac:dyDescent="0.25">
      <c r="A2018" s="11"/>
    </row>
    <row r="2019" spans="1:1" x14ac:dyDescent="0.25">
      <c r="A2019" s="11"/>
    </row>
    <row r="2020" spans="1:1" x14ac:dyDescent="0.25">
      <c r="A2020" s="11"/>
    </row>
    <row r="2021" spans="1:1" x14ac:dyDescent="0.25">
      <c r="A2021" s="11"/>
    </row>
    <row r="2022" spans="1:1" x14ac:dyDescent="0.25">
      <c r="A2022" s="11"/>
    </row>
    <row r="2023" spans="1:1" x14ac:dyDescent="0.25">
      <c r="A2023" s="11"/>
    </row>
    <row r="2024" spans="1:1" x14ac:dyDescent="0.25">
      <c r="A2024" s="11"/>
    </row>
    <row r="2025" spans="1:1" x14ac:dyDescent="0.25">
      <c r="A2025" s="11"/>
    </row>
    <row r="2026" spans="1:1" x14ac:dyDescent="0.25">
      <c r="A2026" s="11"/>
    </row>
    <row r="2027" spans="1:1" x14ac:dyDescent="0.25">
      <c r="A2027" s="11"/>
    </row>
    <row r="2028" spans="1:1" x14ac:dyDescent="0.25">
      <c r="A2028" s="11"/>
    </row>
    <row r="2029" spans="1:1" x14ac:dyDescent="0.25">
      <c r="A2029" s="11"/>
    </row>
    <row r="2030" spans="1:1" x14ac:dyDescent="0.25">
      <c r="A2030" s="11"/>
    </row>
    <row r="2031" spans="1:1" x14ac:dyDescent="0.25">
      <c r="A2031" s="11"/>
    </row>
    <row r="2032" spans="1:1" x14ac:dyDescent="0.25">
      <c r="A2032" s="11"/>
    </row>
    <row r="2033" spans="1:1" x14ac:dyDescent="0.25">
      <c r="A2033" s="11"/>
    </row>
    <row r="2034" spans="1:1" x14ac:dyDescent="0.25">
      <c r="A2034" s="11"/>
    </row>
    <row r="2035" spans="1:1" x14ac:dyDescent="0.25">
      <c r="A2035" s="11"/>
    </row>
    <row r="2036" spans="1:1" x14ac:dyDescent="0.25">
      <c r="A2036" s="11"/>
    </row>
    <row r="2037" spans="1:1" x14ac:dyDescent="0.25">
      <c r="A2037" s="11"/>
    </row>
    <row r="2038" spans="1:1" x14ac:dyDescent="0.25">
      <c r="A2038" s="11"/>
    </row>
    <row r="2039" spans="1:1" x14ac:dyDescent="0.25">
      <c r="A2039" s="11"/>
    </row>
    <row r="2040" spans="1:1" x14ac:dyDescent="0.25">
      <c r="A2040" s="11"/>
    </row>
    <row r="2041" spans="1:1" x14ac:dyDescent="0.25">
      <c r="A2041" s="11"/>
    </row>
    <row r="2042" spans="1:1" x14ac:dyDescent="0.25">
      <c r="A2042" s="11"/>
    </row>
    <row r="2043" spans="1:1" x14ac:dyDescent="0.25">
      <c r="A2043" s="11"/>
    </row>
    <row r="2044" spans="1:1" x14ac:dyDescent="0.25">
      <c r="A2044" s="11"/>
    </row>
    <row r="2045" spans="1:1" x14ac:dyDescent="0.25">
      <c r="A2045" s="11"/>
    </row>
    <row r="2046" spans="1:1" x14ac:dyDescent="0.25">
      <c r="A2046" s="11"/>
    </row>
    <row r="2047" spans="1:1" x14ac:dyDescent="0.25">
      <c r="A2047" s="11"/>
    </row>
    <row r="2048" spans="1:1" x14ac:dyDescent="0.25">
      <c r="A2048" s="11"/>
    </row>
    <row r="2049" spans="1:1" x14ac:dyDescent="0.25">
      <c r="A2049" s="11"/>
    </row>
    <row r="2050" spans="1:1" x14ac:dyDescent="0.25">
      <c r="A2050" s="11"/>
    </row>
    <row r="2051" spans="1:1" x14ac:dyDescent="0.25">
      <c r="A2051" s="11"/>
    </row>
    <row r="2052" spans="1:1" x14ac:dyDescent="0.25">
      <c r="A2052" s="11"/>
    </row>
    <row r="2053" spans="1:1" x14ac:dyDescent="0.25">
      <c r="A2053" s="11"/>
    </row>
    <row r="2054" spans="1:1" x14ac:dyDescent="0.25">
      <c r="A2054" s="11"/>
    </row>
    <row r="2055" spans="1:1" x14ac:dyDescent="0.25">
      <c r="A2055" s="11"/>
    </row>
    <row r="2056" spans="1:1" x14ac:dyDescent="0.25">
      <c r="A2056" s="11"/>
    </row>
    <row r="2057" spans="1:1" x14ac:dyDescent="0.25">
      <c r="A2057" s="11"/>
    </row>
    <row r="2058" spans="1:1" x14ac:dyDescent="0.25">
      <c r="A2058" s="11"/>
    </row>
    <row r="2059" spans="1:1" x14ac:dyDescent="0.25">
      <c r="A2059" s="11"/>
    </row>
    <row r="2060" spans="1:1" x14ac:dyDescent="0.25">
      <c r="A2060" s="11"/>
    </row>
    <row r="2061" spans="1:1" x14ac:dyDescent="0.25">
      <c r="A2061" s="11"/>
    </row>
    <row r="2062" spans="1:1" x14ac:dyDescent="0.25">
      <c r="A2062" s="11"/>
    </row>
    <row r="2063" spans="1:1" x14ac:dyDescent="0.25">
      <c r="A2063" s="11"/>
    </row>
    <row r="2064" spans="1:1" x14ac:dyDescent="0.25">
      <c r="A2064" s="11"/>
    </row>
    <row r="2065" spans="1:1" x14ac:dyDescent="0.25">
      <c r="A2065" s="11"/>
    </row>
    <row r="2066" spans="1:1" x14ac:dyDescent="0.25">
      <c r="A2066" s="11"/>
    </row>
    <row r="2067" spans="1:1" x14ac:dyDescent="0.25">
      <c r="A2067" s="11"/>
    </row>
    <row r="2068" spans="1:1" x14ac:dyDescent="0.25">
      <c r="A2068" s="11"/>
    </row>
    <row r="2069" spans="1:1" x14ac:dyDescent="0.25">
      <c r="A2069" s="11"/>
    </row>
    <row r="2070" spans="1:1" x14ac:dyDescent="0.25">
      <c r="A2070" s="11"/>
    </row>
    <row r="2071" spans="1:1" x14ac:dyDescent="0.25">
      <c r="A2071" s="11"/>
    </row>
    <row r="2072" spans="1:1" x14ac:dyDescent="0.25">
      <c r="A2072" s="11"/>
    </row>
    <row r="2073" spans="1:1" x14ac:dyDescent="0.25">
      <c r="A2073" s="11"/>
    </row>
    <row r="2074" spans="1:1" x14ac:dyDescent="0.25">
      <c r="A2074" s="11"/>
    </row>
    <row r="2075" spans="1:1" x14ac:dyDescent="0.25">
      <c r="A2075" s="11"/>
    </row>
    <row r="2076" spans="1:1" x14ac:dyDescent="0.25">
      <c r="A2076" s="11"/>
    </row>
    <row r="2077" spans="1:1" x14ac:dyDescent="0.25">
      <c r="A2077" s="11"/>
    </row>
    <row r="2078" spans="1:1" x14ac:dyDescent="0.25">
      <c r="A2078" s="11"/>
    </row>
    <row r="2079" spans="1:1" x14ac:dyDescent="0.25">
      <c r="A2079" s="11"/>
    </row>
    <row r="2080" spans="1:1" x14ac:dyDescent="0.25">
      <c r="A2080" s="11"/>
    </row>
    <row r="2081" spans="1:1" x14ac:dyDescent="0.25">
      <c r="A2081" s="11"/>
    </row>
    <row r="2082" spans="1:1" x14ac:dyDescent="0.25">
      <c r="A2082" s="11"/>
    </row>
    <row r="2083" spans="1:1" x14ac:dyDescent="0.25">
      <c r="A2083" s="11"/>
    </row>
    <row r="2084" spans="1:1" x14ac:dyDescent="0.25">
      <c r="A2084" s="11"/>
    </row>
    <row r="2085" spans="1:1" x14ac:dyDescent="0.25">
      <c r="A2085" s="11"/>
    </row>
    <row r="2086" spans="1:1" x14ac:dyDescent="0.25">
      <c r="A2086" s="11"/>
    </row>
    <row r="2087" spans="1:1" x14ac:dyDescent="0.25">
      <c r="A2087" s="11"/>
    </row>
    <row r="2088" spans="1:1" x14ac:dyDescent="0.25">
      <c r="A2088" s="11"/>
    </row>
    <row r="2089" spans="1:1" x14ac:dyDescent="0.25">
      <c r="A2089" s="11"/>
    </row>
    <row r="2090" spans="1:1" x14ac:dyDescent="0.25">
      <c r="A2090" s="11"/>
    </row>
    <row r="2091" spans="1:1" x14ac:dyDescent="0.25">
      <c r="A2091" s="11"/>
    </row>
    <row r="2092" spans="1:1" x14ac:dyDescent="0.25">
      <c r="A2092" s="11"/>
    </row>
    <row r="2093" spans="1:1" x14ac:dyDescent="0.25">
      <c r="A2093" s="11"/>
    </row>
    <row r="2094" spans="1:1" x14ac:dyDescent="0.25">
      <c r="A2094" s="11"/>
    </row>
    <row r="2095" spans="1:1" x14ac:dyDescent="0.25">
      <c r="A2095" s="11"/>
    </row>
    <row r="2096" spans="1:1" x14ac:dyDescent="0.25">
      <c r="A2096" s="11"/>
    </row>
    <row r="2097" spans="1:1" x14ac:dyDescent="0.25">
      <c r="A2097" s="11"/>
    </row>
    <row r="2098" spans="1:1" x14ac:dyDescent="0.25">
      <c r="A2098" s="11"/>
    </row>
    <row r="2099" spans="1:1" x14ac:dyDescent="0.25">
      <c r="A2099" s="11"/>
    </row>
    <row r="2100" spans="1:1" x14ac:dyDescent="0.25">
      <c r="A2100" s="11"/>
    </row>
    <row r="2101" spans="1:1" x14ac:dyDescent="0.25">
      <c r="A2101" s="11"/>
    </row>
    <row r="2102" spans="1:1" x14ac:dyDescent="0.25">
      <c r="A2102" s="11"/>
    </row>
    <row r="2103" spans="1:1" x14ac:dyDescent="0.25">
      <c r="A2103" s="11"/>
    </row>
    <row r="2104" spans="1:1" x14ac:dyDescent="0.25">
      <c r="A2104" s="11"/>
    </row>
    <row r="2105" spans="1:1" x14ac:dyDescent="0.25">
      <c r="A2105" s="11"/>
    </row>
    <row r="2106" spans="1:1" x14ac:dyDescent="0.25">
      <c r="A2106" s="11"/>
    </row>
    <row r="2107" spans="1:1" x14ac:dyDescent="0.25">
      <c r="A2107" s="11"/>
    </row>
    <row r="2108" spans="1:1" x14ac:dyDescent="0.25">
      <c r="A2108" s="11"/>
    </row>
    <row r="2109" spans="1:1" x14ac:dyDescent="0.25">
      <c r="A2109" s="11"/>
    </row>
    <row r="2110" spans="1:1" x14ac:dyDescent="0.25">
      <c r="A2110" s="11"/>
    </row>
    <row r="2111" spans="1:1" x14ac:dyDescent="0.25">
      <c r="A2111" s="11"/>
    </row>
    <row r="2112" spans="1:1" x14ac:dyDescent="0.25">
      <c r="A2112" s="11"/>
    </row>
    <row r="2113" spans="1:1" x14ac:dyDescent="0.25">
      <c r="A2113" s="11"/>
    </row>
    <row r="2114" spans="1:1" x14ac:dyDescent="0.25">
      <c r="A2114" s="11"/>
    </row>
    <row r="2115" spans="1:1" x14ac:dyDescent="0.25">
      <c r="A2115" s="11"/>
    </row>
    <row r="2116" spans="1:1" x14ac:dyDescent="0.25">
      <c r="A2116" s="11"/>
    </row>
    <row r="2117" spans="1:1" x14ac:dyDescent="0.25">
      <c r="A2117" s="11"/>
    </row>
    <row r="2118" spans="1:1" x14ac:dyDescent="0.25">
      <c r="A2118" s="11"/>
    </row>
    <row r="2119" spans="1:1" x14ac:dyDescent="0.25">
      <c r="A2119" s="11"/>
    </row>
    <row r="2120" spans="1:1" x14ac:dyDescent="0.25">
      <c r="A2120" s="11"/>
    </row>
    <row r="2121" spans="1:1" x14ac:dyDescent="0.25">
      <c r="A2121" s="11"/>
    </row>
    <row r="2122" spans="1:1" x14ac:dyDescent="0.25">
      <c r="A2122" s="11"/>
    </row>
    <row r="2123" spans="1:1" x14ac:dyDescent="0.25">
      <c r="A2123" s="11"/>
    </row>
    <row r="2124" spans="1:1" x14ac:dyDescent="0.25">
      <c r="A2124" s="11"/>
    </row>
    <row r="2125" spans="1:1" x14ac:dyDescent="0.25">
      <c r="A2125" s="11"/>
    </row>
    <row r="2126" spans="1:1" x14ac:dyDescent="0.25">
      <c r="A2126" s="11"/>
    </row>
    <row r="2127" spans="1:1" x14ac:dyDescent="0.25">
      <c r="A2127" s="11"/>
    </row>
    <row r="2128" spans="1:1" x14ac:dyDescent="0.25">
      <c r="A2128" s="11"/>
    </row>
    <row r="2129" spans="1:1" x14ac:dyDescent="0.25">
      <c r="A2129" s="11"/>
    </row>
    <row r="2130" spans="1:1" x14ac:dyDescent="0.25">
      <c r="A2130" s="11"/>
    </row>
    <row r="2131" spans="1:1" x14ac:dyDescent="0.25">
      <c r="A2131" s="11"/>
    </row>
    <row r="2132" spans="1:1" x14ac:dyDescent="0.25">
      <c r="A2132" s="11"/>
    </row>
    <row r="2133" spans="1:1" x14ac:dyDescent="0.25">
      <c r="A2133" s="11"/>
    </row>
    <row r="2134" spans="1:1" x14ac:dyDescent="0.25">
      <c r="A2134" s="11"/>
    </row>
    <row r="2135" spans="1:1" x14ac:dyDescent="0.25">
      <c r="A2135" s="11"/>
    </row>
    <row r="2136" spans="1:1" x14ac:dyDescent="0.25">
      <c r="A2136" s="11"/>
    </row>
    <row r="2137" spans="1:1" x14ac:dyDescent="0.25">
      <c r="A2137" s="11"/>
    </row>
    <row r="2138" spans="1:1" x14ac:dyDescent="0.25">
      <c r="A2138" s="11"/>
    </row>
    <row r="2139" spans="1:1" x14ac:dyDescent="0.25">
      <c r="A2139" s="11"/>
    </row>
    <row r="2140" spans="1:1" x14ac:dyDescent="0.25">
      <c r="A2140" s="11"/>
    </row>
    <row r="2141" spans="1:1" x14ac:dyDescent="0.25">
      <c r="A2141" s="11"/>
    </row>
    <row r="2142" spans="1:1" x14ac:dyDescent="0.25">
      <c r="A2142" s="11"/>
    </row>
    <row r="2143" spans="1:1" x14ac:dyDescent="0.25">
      <c r="A2143" s="11"/>
    </row>
    <row r="2144" spans="1:1" x14ac:dyDescent="0.25">
      <c r="A2144" s="11"/>
    </row>
    <row r="2145" spans="1:1" x14ac:dyDescent="0.25">
      <c r="A2145" s="11"/>
    </row>
    <row r="2146" spans="1:1" x14ac:dyDescent="0.25">
      <c r="A2146" s="11"/>
    </row>
    <row r="2147" spans="1:1" x14ac:dyDescent="0.25">
      <c r="A2147" s="11"/>
    </row>
    <row r="2148" spans="1:1" x14ac:dyDescent="0.25">
      <c r="A2148" s="11"/>
    </row>
    <row r="2149" spans="1:1" x14ac:dyDescent="0.25">
      <c r="A2149" s="11"/>
    </row>
    <row r="2150" spans="1:1" x14ac:dyDescent="0.25">
      <c r="A2150" s="11"/>
    </row>
    <row r="2151" spans="1:1" x14ac:dyDescent="0.25">
      <c r="A2151" s="11"/>
    </row>
    <row r="2152" spans="1:1" x14ac:dyDescent="0.25">
      <c r="A2152" s="11"/>
    </row>
    <row r="2153" spans="1:1" x14ac:dyDescent="0.25">
      <c r="A2153" s="11"/>
    </row>
    <row r="2154" spans="1:1" x14ac:dyDescent="0.25">
      <c r="A2154" s="11"/>
    </row>
    <row r="2155" spans="1:1" x14ac:dyDescent="0.25">
      <c r="A2155" s="11"/>
    </row>
    <row r="2156" spans="1:1" x14ac:dyDescent="0.25">
      <c r="A2156" s="11"/>
    </row>
    <row r="2157" spans="1:1" x14ac:dyDescent="0.25">
      <c r="A2157" s="11"/>
    </row>
    <row r="2158" spans="1:1" x14ac:dyDescent="0.25">
      <c r="A2158" s="11"/>
    </row>
    <row r="2159" spans="1:1" x14ac:dyDescent="0.25">
      <c r="A2159" s="11"/>
    </row>
    <row r="2160" spans="1:1" x14ac:dyDescent="0.25">
      <c r="A2160" s="11"/>
    </row>
    <row r="2161" spans="1:1" x14ac:dyDescent="0.25">
      <c r="A2161" s="11"/>
    </row>
    <row r="2162" spans="1:1" x14ac:dyDescent="0.25">
      <c r="A2162" s="11"/>
    </row>
    <row r="2163" spans="1:1" x14ac:dyDescent="0.25">
      <c r="A2163" s="11"/>
    </row>
    <row r="2164" spans="1:1" x14ac:dyDescent="0.25">
      <c r="A2164" s="11"/>
    </row>
    <row r="2165" spans="1:1" x14ac:dyDescent="0.25">
      <c r="A2165" s="11"/>
    </row>
    <row r="2166" spans="1:1" x14ac:dyDescent="0.25">
      <c r="A2166" s="11"/>
    </row>
    <row r="2167" spans="1:1" x14ac:dyDescent="0.25">
      <c r="A2167" s="11"/>
    </row>
    <row r="2168" spans="1:1" x14ac:dyDescent="0.25">
      <c r="A2168" s="11"/>
    </row>
    <row r="2169" spans="1:1" x14ac:dyDescent="0.25">
      <c r="A2169" s="11"/>
    </row>
    <row r="2170" spans="1:1" x14ac:dyDescent="0.25">
      <c r="A2170" s="11"/>
    </row>
    <row r="2171" spans="1:1" x14ac:dyDescent="0.25">
      <c r="A2171" s="11"/>
    </row>
    <row r="2172" spans="1:1" x14ac:dyDescent="0.25">
      <c r="A2172" s="11"/>
    </row>
    <row r="2173" spans="1:1" x14ac:dyDescent="0.25">
      <c r="A2173" s="11"/>
    </row>
    <row r="2174" spans="1:1" x14ac:dyDescent="0.25">
      <c r="A2174" s="11"/>
    </row>
    <row r="2175" spans="1:1" x14ac:dyDescent="0.25">
      <c r="A2175" s="11"/>
    </row>
    <row r="2176" spans="1:1" x14ac:dyDescent="0.25">
      <c r="A2176" s="11"/>
    </row>
    <row r="2177" spans="1:1" x14ac:dyDescent="0.25">
      <c r="A2177" s="11"/>
    </row>
    <row r="2178" spans="1:1" x14ac:dyDescent="0.25">
      <c r="A2178" s="11"/>
    </row>
    <row r="2179" spans="1:1" x14ac:dyDescent="0.25">
      <c r="A2179" s="11"/>
    </row>
    <row r="2180" spans="1:1" x14ac:dyDescent="0.25">
      <c r="A2180" s="11"/>
    </row>
    <row r="2181" spans="1:1" x14ac:dyDescent="0.25">
      <c r="A2181" s="11"/>
    </row>
    <row r="2182" spans="1:1" x14ac:dyDescent="0.25">
      <c r="A2182" s="11"/>
    </row>
    <row r="2183" spans="1:1" x14ac:dyDescent="0.25">
      <c r="A2183" s="11"/>
    </row>
    <row r="2184" spans="1:1" x14ac:dyDescent="0.25">
      <c r="A2184" s="11"/>
    </row>
    <row r="2185" spans="1:1" x14ac:dyDescent="0.25">
      <c r="A2185" s="11"/>
    </row>
    <row r="2186" spans="1:1" x14ac:dyDescent="0.25">
      <c r="A2186" s="11"/>
    </row>
    <row r="2187" spans="1:1" x14ac:dyDescent="0.25">
      <c r="A2187" s="11"/>
    </row>
  </sheetData>
  <sortState ref="A161:I162">
    <sortCondition ref="A161"/>
  </sortState>
  <phoneticPr fontId="3" type="noConversion"/>
  <pageMargins left="0.75" right="0.75" top="1" bottom="1" header="0.4921259845" footer="0.4921259845"/>
  <pageSetup paperSize="9" orientation="portrait" horizontalDpi="4294967293" verticalDpi="0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R228"/>
  <sheetViews>
    <sheetView zoomScale="90" zoomScaleNormal="90" workbookViewId="0"/>
  </sheetViews>
  <sheetFormatPr defaultRowHeight="15" customHeight="1" x14ac:dyDescent="0.25"/>
  <cols>
    <col min="1" max="1" width="4" style="69" customWidth="1"/>
    <col min="2" max="2" width="29.25" style="70" customWidth="1"/>
    <col min="3" max="9" width="5.625" style="69" customWidth="1"/>
    <col min="10" max="10" width="6.5" style="72" customWidth="1"/>
    <col min="11" max="11" width="1.625" style="69" customWidth="1"/>
    <col min="12" max="12" width="7" style="72" customWidth="1"/>
    <col min="13" max="13" width="6.875" style="17" customWidth="1"/>
    <col min="14" max="14" width="8.875" style="342" customWidth="1"/>
    <col min="15" max="15" width="2.625" style="342" customWidth="1"/>
    <col min="16" max="16" width="4" style="14" customWidth="1"/>
    <col min="17" max="17" width="24.875" style="20" customWidth="1"/>
    <col min="18" max="24" width="4.625" style="14" customWidth="1"/>
    <col min="25" max="25" width="5.625" style="17" customWidth="1"/>
    <col min="26" max="26" width="0.75" style="14" customWidth="1"/>
    <col min="27" max="28" width="5.625" style="17" customWidth="1"/>
    <col min="29" max="29" width="8.25" style="142" customWidth="1"/>
    <col min="30" max="30" width="3.125" style="142" customWidth="1"/>
    <col min="31" max="31" width="20.75" style="20" customWidth="1"/>
    <col min="32" max="33" width="4.625" style="14" customWidth="1"/>
    <col min="34" max="34" width="7.625" style="14" customWidth="1"/>
    <col min="35" max="36" width="4.625" style="14" customWidth="1"/>
    <col min="37" max="37" width="7.5" style="14" customWidth="1"/>
    <col min="38" max="39" width="4.625" style="14" customWidth="1"/>
    <col min="40" max="40" width="7" style="14" customWidth="1"/>
    <col min="41" max="41" width="4.625" style="14" customWidth="1"/>
    <col min="42" max="42" width="4.625" style="17" customWidth="1"/>
    <col min="43" max="43" width="6.875" style="14" customWidth="1"/>
    <col min="44" max="44" width="9" style="142"/>
    <col min="45" max="16384" width="9" style="342"/>
  </cols>
  <sheetData>
    <row r="1" spans="1:44" s="381" customFormat="1" ht="15" customHeight="1" x14ac:dyDescent="0.25">
      <c r="A1" s="69"/>
      <c r="B1" s="67" t="s">
        <v>6629</v>
      </c>
      <c r="C1" s="69"/>
      <c r="D1" s="69"/>
      <c r="E1" s="69"/>
      <c r="F1" s="69"/>
      <c r="G1" s="69"/>
      <c r="H1" s="69"/>
      <c r="I1" s="69"/>
      <c r="J1" s="72"/>
      <c r="K1" s="69"/>
      <c r="L1" s="72"/>
      <c r="M1" s="17"/>
      <c r="N1" s="380"/>
      <c r="P1" s="69"/>
      <c r="Q1" s="67" t="s">
        <v>6701</v>
      </c>
      <c r="R1" s="69"/>
      <c r="S1" s="69"/>
      <c r="T1" s="69"/>
      <c r="U1" s="69"/>
      <c r="V1" s="69"/>
      <c r="W1" s="69"/>
      <c r="X1" s="69"/>
      <c r="Y1" s="72"/>
      <c r="Z1" s="69"/>
      <c r="AA1" s="72"/>
      <c r="AB1" s="72"/>
      <c r="AC1" s="343"/>
      <c r="AD1" s="343"/>
      <c r="AE1" s="67" t="s">
        <v>6694</v>
      </c>
      <c r="AF1" s="69"/>
      <c r="AG1" s="69"/>
      <c r="AH1" s="69"/>
      <c r="AI1" s="69"/>
      <c r="AJ1" s="69"/>
      <c r="AK1" s="69"/>
      <c r="AL1" s="69"/>
      <c r="AM1" s="69"/>
      <c r="AN1" s="69"/>
      <c r="AO1" s="69"/>
      <c r="AP1" s="72"/>
      <c r="AQ1" s="69"/>
      <c r="AR1" s="142"/>
    </row>
    <row r="2" spans="1:44" s="346" customFormat="1" ht="15" customHeight="1" x14ac:dyDescent="0.3">
      <c r="A2" s="228"/>
      <c r="B2" s="67" t="s">
        <v>6328</v>
      </c>
      <c r="C2" s="14" t="s">
        <v>5760</v>
      </c>
      <c r="D2" s="14" t="s">
        <v>1032</v>
      </c>
      <c r="E2" s="14" t="s">
        <v>1033</v>
      </c>
      <c r="F2" s="14" t="s">
        <v>1034</v>
      </c>
      <c r="G2" s="14" t="s">
        <v>1030</v>
      </c>
      <c r="H2" s="14" t="s">
        <v>1039</v>
      </c>
      <c r="I2" s="14" t="s">
        <v>1040</v>
      </c>
      <c r="J2" s="20"/>
      <c r="K2" s="14" t="s">
        <v>6453</v>
      </c>
      <c r="L2" s="14"/>
      <c r="M2" s="14" t="s">
        <v>1031</v>
      </c>
      <c r="N2" s="14" t="s">
        <v>3108</v>
      </c>
      <c r="O2" s="342"/>
      <c r="P2" s="228"/>
      <c r="Q2" s="67" t="s">
        <v>6328</v>
      </c>
      <c r="R2" s="228" t="s">
        <v>5760</v>
      </c>
      <c r="S2" s="228" t="s">
        <v>1032</v>
      </c>
      <c r="T2" s="228" t="s">
        <v>1033</v>
      </c>
      <c r="U2" s="228" t="s">
        <v>1034</v>
      </c>
      <c r="V2" s="228" t="s">
        <v>1030</v>
      </c>
      <c r="W2" s="228" t="s">
        <v>1039</v>
      </c>
      <c r="X2" s="228" t="s">
        <v>1040</v>
      </c>
      <c r="Y2" s="67" t="s">
        <v>1028</v>
      </c>
      <c r="Z2" s="228"/>
      <c r="AA2" s="228"/>
      <c r="AB2" s="14" t="s">
        <v>1031</v>
      </c>
      <c r="AC2" s="14" t="s">
        <v>3108</v>
      </c>
      <c r="AD2" s="343"/>
      <c r="AE2" s="67" t="s">
        <v>6695</v>
      </c>
      <c r="AF2" s="67" t="s">
        <v>6696</v>
      </c>
      <c r="AG2" s="228"/>
      <c r="AH2" s="228"/>
      <c r="AI2" s="67" t="s">
        <v>6697</v>
      </c>
      <c r="AJ2" s="228"/>
      <c r="AK2" s="228"/>
      <c r="AL2" s="67" t="s">
        <v>6698</v>
      </c>
      <c r="AM2" s="228"/>
      <c r="AN2" s="228"/>
      <c r="AO2" s="67" t="s">
        <v>6699</v>
      </c>
      <c r="AP2" s="54"/>
      <c r="AQ2" s="228"/>
      <c r="AR2" s="378"/>
    </row>
    <row r="3" spans="1:44" ht="15" customHeight="1" x14ac:dyDescent="0.3">
      <c r="A3" s="29">
        <v>1</v>
      </c>
      <c r="B3" s="38" t="s">
        <v>1041</v>
      </c>
      <c r="C3" s="32">
        <v>51</v>
      </c>
      <c r="D3" s="17">
        <v>935</v>
      </c>
      <c r="E3" s="17">
        <v>283</v>
      </c>
      <c r="F3" s="17">
        <v>332</v>
      </c>
      <c r="G3" s="17">
        <v>22</v>
      </c>
      <c r="H3" s="17">
        <v>54</v>
      </c>
      <c r="I3" s="17">
        <v>244</v>
      </c>
      <c r="J3" s="17">
        <v>9012</v>
      </c>
      <c r="K3" s="17">
        <v>0</v>
      </c>
      <c r="L3" s="17">
        <v>5645</v>
      </c>
      <c r="M3" s="72">
        <v>1589</v>
      </c>
      <c r="N3" s="347">
        <f t="shared" ref="N3:N34" si="0">PRODUCT((E3+F3)/D3)</f>
        <v>0.65775401069518713</v>
      </c>
      <c r="P3" s="29">
        <v>1</v>
      </c>
      <c r="Q3" s="48" t="s">
        <v>1041</v>
      </c>
      <c r="R3" s="17">
        <v>33</v>
      </c>
      <c r="S3" s="17">
        <v>265</v>
      </c>
      <c r="T3" s="17">
        <v>103</v>
      </c>
      <c r="U3" s="17">
        <v>61</v>
      </c>
      <c r="V3" s="17">
        <v>3</v>
      </c>
      <c r="W3" s="17">
        <v>22</v>
      </c>
      <c r="X3" s="17">
        <v>76</v>
      </c>
      <c r="Y3" s="17">
        <v>1987</v>
      </c>
      <c r="Z3" s="32" t="s">
        <v>1026</v>
      </c>
      <c r="AA3" s="17">
        <v>1423</v>
      </c>
      <c r="AB3" s="72">
        <f>PRODUCT(T3*3+U3*2+V3+W3)</f>
        <v>456</v>
      </c>
      <c r="AC3" s="347">
        <f>PRODUCT((T3+U3)/S3)</f>
        <v>0.61886792452830186</v>
      </c>
      <c r="AE3" s="67" t="s">
        <v>6328</v>
      </c>
      <c r="AF3" s="228" t="s">
        <v>6700</v>
      </c>
      <c r="AG3" s="228" t="s">
        <v>3017</v>
      </c>
      <c r="AH3" s="14" t="s">
        <v>3108</v>
      </c>
      <c r="AI3" s="228" t="s">
        <v>6700</v>
      </c>
      <c r="AJ3" s="228" t="s">
        <v>3017</v>
      </c>
      <c r="AK3" s="14" t="s">
        <v>3108</v>
      </c>
      <c r="AL3" s="228" t="s">
        <v>6700</v>
      </c>
      <c r="AM3" s="228" t="s">
        <v>3017</v>
      </c>
      <c r="AN3" s="14" t="s">
        <v>3108</v>
      </c>
      <c r="AO3" s="228" t="s">
        <v>6700</v>
      </c>
      <c r="AP3" s="228" t="s">
        <v>3017</v>
      </c>
      <c r="AQ3" s="14" t="s">
        <v>3108</v>
      </c>
      <c r="AR3" s="379"/>
    </row>
    <row r="4" spans="1:44" ht="15" customHeight="1" x14ac:dyDescent="0.3">
      <c r="A4" s="29">
        <v>2</v>
      </c>
      <c r="B4" s="38" t="s">
        <v>565</v>
      </c>
      <c r="C4" s="32">
        <v>49</v>
      </c>
      <c r="D4" s="17">
        <v>723</v>
      </c>
      <c r="E4" s="17">
        <v>142</v>
      </c>
      <c r="F4" s="17">
        <v>292</v>
      </c>
      <c r="G4" s="17">
        <v>16</v>
      </c>
      <c r="H4" s="17">
        <v>22</v>
      </c>
      <c r="I4" s="17">
        <v>251</v>
      </c>
      <c r="J4" s="17">
        <v>8143</v>
      </c>
      <c r="K4" s="17" t="s">
        <v>1026</v>
      </c>
      <c r="L4" s="17">
        <v>6057</v>
      </c>
      <c r="M4" s="72">
        <f>PRODUCT(E4*3+F4*2+G4+H4)</f>
        <v>1048</v>
      </c>
      <c r="N4" s="347">
        <f t="shared" si="0"/>
        <v>0.60027662517289071</v>
      </c>
      <c r="P4" s="29">
        <v>2</v>
      </c>
      <c r="Q4" s="19" t="s">
        <v>1241</v>
      </c>
      <c r="R4" s="17">
        <v>21</v>
      </c>
      <c r="S4" s="17">
        <v>202</v>
      </c>
      <c r="T4" s="17">
        <v>60</v>
      </c>
      <c r="U4" s="17">
        <v>54</v>
      </c>
      <c r="V4" s="17">
        <v>0</v>
      </c>
      <c r="W4" s="17">
        <v>27</v>
      </c>
      <c r="X4" s="17">
        <v>61</v>
      </c>
      <c r="Y4" s="17">
        <v>1359</v>
      </c>
      <c r="Z4" s="32" t="s">
        <v>1026</v>
      </c>
      <c r="AA4" s="17">
        <v>1203</v>
      </c>
      <c r="AB4" s="72">
        <f>PRODUCT(T4*3+U4*2+V4+W4)</f>
        <v>315</v>
      </c>
      <c r="AC4" s="347">
        <f>PRODUCT((T4+U4)/S4)</f>
        <v>0.5643564356435643</v>
      </c>
      <c r="AE4" s="142" t="s">
        <v>1041</v>
      </c>
      <c r="AF4" s="17">
        <v>22</v>
      </c>
      <c r="AG4" s="17">
        <v>17</v>
      </c>
      <c r="AH4" s="382">
        <f t="shared" ref="AH4:AH21" si="1">PRODUCT(AG4/AF4)</f>
        <v>0.77272727272727271</v>
      </c>
      <c r="AI4" s="17">
        <v>20</v>
      </c>
      <c r="AJ4" s="17">
        <v>13</v>
      </c>
      <c r="AK4" s="382">
        <f t="shared" ref="AK4:AK17" si="2">PRODUCT(AJ4/AI4)</f>
        <v>0.65</v>
      </c>
      <c r="AL4" s="17">
        <v>7</v>
      </c>
      <c r="AM4" s="17">
        <v>6</v>
      </c>
      <c r="AN4" s="330">
        <v>0.83333333333333337</v>
      </c>
      <c r="AO4" s="17">
        <v>14</v>
      </c>
      <c r="AP4" s="17">
        <v>10</v>
      </c>
      <c r="AQ4" s="382">
        <f>PRODUCT(AP4/AO4)</f>
        <v>0.7142857142857143</v>
      </c>
      <c r="AR4" s="379"/>
    </row>
    <row r="5" spans="1:44" ht="15" customHeight="1" x14ac:dyDescent="0.25">
      <c r="A5" s="29">
        <v>3</v>
      </c>
      <c r="B5" s="38" t="s">
        <v>1241</v>
      </c>
      <c r="C5" s="32">
        <v>23</v>
      </c>
      <c r="D5" s="17">
        <v>518</v>
      </c>
      <c r="E5" s="17">
        <v>244</v>
      </c>
      <c r="F5" s="17">
        <v>85</v>
      </c>
      <c r="G5" s="17">
        <v>0</v>
      </c>
      <c r="H5" s="17">
        <v>50</v>
      </c>
      <c r="I5" s="17">
        <v>139</v>
      </c>
      <c r="J5" s="17">
        <v>4364</v>
      </c>
      <c r="K5" s="17" t="s">
        <v>1026</v>
      </c>
      <c r="L5" s="17">
        <v>2936</v>
      </c>
      <c r="M5" s="72">
        <v>952</v>
      </c>
      <c r="N5" s="347">
        <f t="shared" si="0"/>
        <v>0.63513513513513509</v>
      </c>
      <c r="P5" s="29">
        <v>3</v>
      </c>
      <c r="Q5" s="19" t="s">
        <v>5344</v>
      </c>
      <c r="R5" s="17">
        <v>13</v>
      </c>
      <c r="S5" s="17">
        <v>145</v>
      </c>
      <c r="T5" s="17">
        <v>71</v>
      </c>
      <c r="U5" s="17">
        <v>41</v>
      </c>
      <c r="V5" s="17">
        <v>0</v>
      </c>
      <c r="W5" s="17">
        <v>13</v>
      </c>
      <c r="X5" s="17">
        <v>20</v>
      </c>
      <c r="Y5" s="17">
        <v>1230</v>
      </c>
      <c r="Z5" s="32" t="s">
        <v>1026</v>
      </c>
      <c r="AA5" s="17">
        <v>594</v>
      </c>
      <c r="AB5" s="72">
        <f>PRODUCT(T5*3+U5*2+V5+W5)</f>
        <v>308</v>
      </c>
      <c r="AC5" s="347">
        <f>PRODUCT((T5+U5)/S5)</f>
        <v>0.77241379310344827</v>
      </c>
      <c r="AE5" s="142" t="s">
        <v>5344</v>
      </c>
      <c r="AF5" s="17">
        <v>9</v>
      </c>
      <c r="AG5" s="17">
        <v>8</v>
      </c>
      <c r="AH5" s="382">
        <f t="shared" si="1"/>
        <v>0.88888888888888884</v>
      </c>
      <c r="AI5" s="17">
        <v>12</v>
      </c>
      <c r="AJ5" s="17">
        <v>11</v>
      </c>
      <c r="AK5" s="382">
        <f t="shared" si="2"/>
        <v>0.91666666666666663</v>
      </c>
      <c r="AL5" s="17">
        <v>1</v>
      </c>
      <c r="AM5" s="17">
        <v>1</v>
      </c>
      <c r="AN5" s="330">
        <v>1</v>
      </c>
      <c r="AO5" s="17">
        <v>11</v>
      </c>
      <c r="AP5" s="17">
        <v>7</v>
      </c>
      <c r="AQ5" s="382">
        <f>PRODUCT(AP5/AO5)</f>
        <v>0.63636363636363635</v>
      </c>
    </row>
    <row r="6" spans="1:44" ht="15" customHeight="1" x14ac:dyDescent="0.25">
      <c r="A6" s="29">
        <v>4</v>
      </c>
      <c r="B6" s="38" t="s">
        <v>564</v>
      </c>
      <c r="C6" s="32">
        <v>38</v>
      </c>
      <c r="D6" s="17">
        <v>599</v>
      </c>
      <c r="E6" s="17">
        <v>122</v>
      </c>
      <c r="F6" s="17">
        <v>194</v>
      </c>
      <c r="G6" s="17">
        <v>20</v>
      </c>
      <c r="H6" s="17">
        <v>28</v>
      </c>
      <c r="I6" s="17">
        <v>235</v>
      </c>
      <c r="J6" s="17">
        <v>5514</v>
      </c>
      <c r="K6" s="17" t="s">
        <v>1026</v>
      </c>
      <c r="L6" s="17">
        <v>5173</v>
      </c>
      <c r="M6" s="72">
        <f>PRODUCT(E6*3+F6*2+G6+H6)</f>
        <v>802</v>
      </c>
      <c r="N6" s="347">
        <f t="shared" si="0"/>
        <v>0.52754590984974958</v>
      </c>
      <c r="P6" s="29">
        <v>4</v>
      </c>
      <c r="Q6" s="38" t="s">
        <v>565</v>
      </c>
      <c r="R6" s="17">
        <v>17</v>
      </c>
      <c r="S6" s="17">
        <v>116</v>
      </c>
      <c r="T6" s="17">
        <v>51</v>
      </c>
      <c r="U6" s="17">
        <v>19</v>
      </c>
      <c r="V6" s="17">
        <v>2</v>
      </c>
      <c r="W6" s="17">
        <v>11</v>
      </c>
      <c r="X6" s="17">
        <v>33</v>
      </c>
      <c r="Y6" s="17">
        <v>1074</v>
      </c>
      <c r="Z6" s="32" t="s">
        <v>1026</v>
      </c>
      <c r="AA6" s="17">
        <v>752</v>
      </c>
      <c r="AB6" s="72">
        <f>PRODUCT(T6*3+U6*2+V6+W6)</f>
        <v>204</v>
      </c>
      <c r="AC6" s="347">
        <f>PRODUCT((T6+U6)/S6)</f>
        <v>0.60344827586206895</v>
      </c>
      <c r="AE6" s="142" t="s">
        <v>565</v>
      </c>
      <c r="AF6" s="17">
        <v>13</v>
      </c>
      <c r="AG6" s="17">
        <v>7</v>
      </c>
      <c r="AH6" s="382">
        <f t="shared" si="1"/>
        <v>0.53846153846153844</v>
      </c>
      <c r="AI6" s="17">
        <v>10</v>
      </c>
      <c r="AJ6" s="17">
        <v>7</v>
      </c>
      <c r="AK6" s="382">
        <f t="shared" si="2"/>
        <v>0.7</v>
      </c>
      <c r="AL6" s="17">
        <v>3</v>
      </c>
      <c r="AM6" s="17">
        <v>2</v>
      </c>
      <c r="AN6" s="330">
        <v>0.66666666666666663</v>
      </c>
      <c r="AO6" s="17">
        <v>7</v>
      </c>
      <c r="AP6" s="17">
        <v>4</v>
      </c>
      <c r="AQ6" s="330">
        <v>0.5714285714285714</v>
      </c>
    </row>
    <row r="7" spans="1:44" ht="15" customHeight="1" x14ac:dyDescent="0.25">
      <c r="A7" s="29">
        <v>5</v>
      </c>
      <c r="B7" s="143" t="s">
        <v>1043</v>
      </c>
      <c r="C7" s="32">
        <v>27</v>
      </c>
      <c r="D7" s="17">
        <v>584</v>
      </c>
      <c r="E7" s="17">
        <v>94</v>
      </c>
      <c r="F7" s="17">
        <v>181</v>
      </c>
      <c r="G7" s="17">
        <v>5</v>
      </c>
      <c r="H7" s="17">
        <v>57</v>
      </c>
      <c r="I7" s="17">
        <v>247</v>
      </c>
      <c r="J7" s="17">
        <v>4541</v>
      </c>
      <c r="K7" s="17" t="s">
        <v>1026</v>
      </c>
      <c r="L7" s="17">
        <v>4430</v>
      </c>
      <c r="M7" s="72">
        <f>PRODUCT(E7*3+F7*2+G7+H7)</f>
        <v>706</v>
      </c>
      <c r="N7" s="347">
        <f t="shared" si="0"/>
        <v>0.4708904109589041</v>
      </c>
      <c r="P7" s="29">
        <v>5</v>
      </c>
      <c r="Q7" s="19" t="s">
        <v>564</v>
      </c>
      <c r="R7" s="17">
        <v>14</v>
      </c>
      <c r="S7" s="17">
        <v>113</v>
      </c>
      <c r="T7" s="17">
        <v>51</v>
      </c>
      <c r="U7" s="17">
        <v>14</v>
      </c>
      <c r="V7" s="17">
        <v>2</v>
      </c>
      <c r="W7" s="17">
        <v>9</v>
      </c>
      <c r="X7" s="17">
        <v>37</v>
      </c>
      <c r="Y7" s="17">
        <v>847</v>
      </c>
      <c r="Z7" s="32" t="s">
        <v>1026</v>
      </c>
      <c r="AA7" s="17">
        <v>681</v>
      </c>
      <c r="AB7" s="72">
        <f>PRODUCT(T7*3+U7*2+V7+W7)</f>
        <v>192</v>
      </c>
      <c r="AC7" s="347">
        <f>PRODUCT((T7+U7)/S7)</f>
        <v>0.5752212389380531</v>
      </c>
      <c r="AE7" s="142" t="s">
        <v>564</v>
      </c>
      <c r="AF7" s="17">
        <v>11</v>
      </c>
      <c r="AG7" s="17">
        <v>9</v>
      </c>
      <c r="AH7" s="382">
        <f t="shared" si="1"/>
        <v>0.81818181818181823</v>
      </c>
      <c r="AI7" s="17">
        <v>8</v>
      </c>
      <c r="AJ7" s="17">
        <v>5</v>
      </c>
      <c r="AK7" s="382">
        <f t="shared" si="2"/>
        <v>0.625</v>
      </c>
      <c r="AL7" s="17">
        <v>3</v>
      </c>
      <c r="AM7" s="17">
        <v>2</v>
      </c>
      <c r="AN7" s="330">
        <v>0.66666666666666663</v>
      </c>
      <c r="AO7" s="17">
        <v>6</v>
      </c>
      <c r="AP7" s="17">
        <v>2</v>
      </c>
      <c r="AQ7" s="330">
        <v>0.33333333333333331</v>
      </c>
    </row>
    <row r="8" spans="1:44" ht="15" customHeight="1" x14ac:dyDescent="0.25">
      <c r="A8" s="29">
        <v>6</v>
      </c>
      <c r="B8" s="48" t="s">
        <v>5344</v>
      </c>
      <c r="C8" s="32">
        <v>13</v>
      </c>
      <c r="D8" s="17">
        <v>292</v>
      </c>
      <c r="E8" s="17">
        <v>188</v>
      </c>
      <c r="F8" s="17">
        <v>55</v>
      </c>
      <c r="G8" s="17">
        <v>0</v>
      </c>
      <c r="H8" s="17">
        <v>20</v>
      </c>
      <c r="I8" s="17">
        <v>29</v>
      </c>
      <c r="J8" s="17">
        <v>2885</v>
      </c>
      <c r="K8" s="17" t="s">
        <v>1026</v>
      </c>
      <c r="L8" s="17">
        <v>1093</v>
      </c>
      <c r="M8" s="72">
        <v>694</v>
      </c>
      <c r="N8" s="347">
        <f t="shared" si="0"/>
        <v>0.8321917808219178</v>
      </c>
      <c r="P8" s="29">
        <v>6</v>
      </c>
      <c r="Q8" s="48" t="s">
        <v>1029</v>
      </c>
      <c r="R8" s="17">
        <v>16</v>
      </c>
      <c r="S8" s="17">
        <v>133</v>
      </c>
      <c r="T8" s="17">
        <v>34</v>
      </c>
      <c r="U8" s="17">
        <v>17</v>
      </c>
      <c r="V8" s="17">
        <v>1</v>
      </c>
      <c r="W8" s="17">
        <v>19</v>
      </c>
      <c r="X8" s="17">
        <v>62</v>
      </c>
      <c r="Y8" s="17">
        <v>843</v>
      </c>
      <c r="Z8" s="32" t="s">
        <v>1026</v>
      </c>
      <c r="AA8" s="17">
        <v>1096</v>
      </c>
      <c r="AB8" s="72">
        <f>PRODUCT(T8*3+U8*2+V8+W8)</f>
        <v>156</v>
      </c>
      <c r="AC8" s="347">
        <f>PRODUCT((T8+U8)/S8)</f>
        <v>0.38345864661654133</v>
      </c>
      <c r="AE8" s="142" t="s">
        <v>1045</v>
      </c>
      <c r="AF8" s="17">
        <v>3</v>
      </c>
      <c r="AG8" s="17">
        <v>0</v>
      </c>
      <c r="AH8" s="382">
        <f t="shared" si="1"/>
        <v>0</v>
      </c>
      <c r="AI8" s="17">
        <v>3</v>
      </c>
      <c r="AJ8" s="17">
        <v>1</v>
      </c>
      <c r="AK8" s="382">
        <f t="shared" si="2"/>
        <v>0.33333333333333331</v>
      </c>
      <c r="AL8" s="17">
        <v>2</v>
      </c>
      <c r="AM8" s="17">
        <v>2</v>
      </c>
      <c r="AN8" s="330">
        <v>1</v>
      </c>
      <c r="AO8" s="17">
        <v>2</v>
      </c>
      <c r="AP8" s="17">
        <v>2</v>
      </c>
      <c r="AQ8" s="330">
        <v>1</v>
      </c>
    </row>
    <row r="9" spans="1:44" ht="15" customHeight="1" x14ac:dyDescent="0.25">
      <c r="A9" s="29">
        <v>7</v>
      </c>
      <c r="B9" s="149" t="s">
        <v>1029</v>
      </c>
      <c r="C9" s="32">
        <v>22</v>
      </c>
      <c r="D9" s="17">
        <v>488</v>
      </c>
      <c r="E9" s="17">
        <v>139</v>
      </c>
      <c r="F9" s="17">
        <v>106</v>
      </c>
      <c r="G9" s="17">
        <v>3</v>
      </c>
      <c r="H9" s="17">
        <v>42</v>
      </c>
      <c r="I9" s="17">
        <v>198</v>
      </c>
      <c r="J9" s="17">
        <v>4254</v>
      </c>
      <c r="K9" s="17" t="s">
        <v>1026</v>
      </c>
      <c r="L9" s="17">
        <v>4103</v>
      </c>
      <c r="M9" s="72">
        <f>PRODUCT(E9*3+F9*2+G9+H9)</f>
        <v>674</v>
      </c>
      <c r="N9" s="347">
        <f t="shared" si="0"/>
        <v>0.50204918032786883</v>
      </c>
      <c r="P9" s="29">
        <v>7</v>
      </c>
      <c r="Q9" s="19" t="s">
        <v>264</v>
      </c>
      <c r="R9" s="17">
        <v>13</v>
      </c>
      <c r="S9" s="17">
        <v>99</v>
      </c>
      <c r="T9" s="17">
        <v>24</v>
      </c>
      <c r="U9" s="17">
        <v>13</v>
      </c>
      <c r="V9" s="17">
        <v>1</v>
      </c>
      <c r="W9" s="17">
        <v>14</v>
      </c>
      <c r="X9" s="17">
        <v>47</v>
      </c>
      <c r="Y9" s="17">
        <v>611</v>
      </c>
      <c r="Z9" s="32" t="s">
        <v>1026</v>
      </c>
      <c r="AA9" s="17">
        <v>796</v>
      </c>
      <c r="AB9" s="72">
        <f>PRODUCT(T9*3+U9*2+V9+W9)</f>
        <v>113</v>
      </c>
      <c r="AC9" s="347">
        <f>PRODUCT((T9+U9)/S9)</f>
        <v>0.37373737373737376</v>
      </c>
      <c r="AE9" s="142" t="s">
        <v>2312</v>
      </c>
      <c r="AF9" s="17">
        <v>3</v>
      </c>
      <c r="AG9" s="17">
        <v>3</v>
      </c>
      <c r="AH9" s="382">
        <f t="shared" si="1"/>
        <v>1</v>
      </c>
      <c r="AI9" s="17">
        <v>3</v>
      </c>
      <c r="AJ9" s="17">
        <v>1</v>
      </c>
      <c r="AK9" s="382">
        <f t="shared" si="2"/>
        <v>0.33333333333333331</v>
      </c>
      <c r="AL9" s="17">
        <v>2</v>
      </c>
      <c r="AM9" s="17">
        <v>0</v>
      </c>
      <c r="AN9" s="330">
        <v>0</v>
      </c>
      <c r="AO9" s="17">
        <v>1</v>
      </c>
      <c r="AP9" s="17">
        <v>1</v>
      </c>
      <c r="AQ9" s="330">
        <v>1</v>
      </c>
    </row>
    <row r="10" spans="1:44" ht="15" customHeight="1" x14ac:dyDescent="0.25">
      <c r="A10" s="29">
        <v>8</v>
      </c>
      <c r="B10" s="143" t="s">
        <v>1042</v>
      </c>
      <c r="C10" s="32">
        <v>19</v>
      </c>
      <c r="D10" s="17">
        <v>434</v>
      </c>
      <c r="E10" s="17">
        <v>102</v>
      </c>
      <c r="F10" s="17">
        <v>112</v>
      </c>
      <c r="G10" s="17">
        <v>6</v>
      </c>
      <c r="H10" s="17">
        <v>35</v>
      </c>
      <c r="I10" s="17">
        <v>179</v>
      </c>
      <c r="J10" s="17">
        <v>3517</v>
      </c>
      <c r="K10" s="17" t="s">
        <v>1026</v>
      </c>
      <c r="L10" s="17">
        <v>3678</v>
      </c>
      <c r="M10" s="72">
        <f>PRODUCT(E10*3+F10*2+G10+H10)</f>
        <v>571</v>
      </c>
      <c r="N10" s="347">
        <f t="shared" si="0"/>
        <v>0.49308755760368661</v>
      </c>
      <c r="P10" s="29">
        <v>8</v>
      </c>
      <c r="Q10" s="48" t="s">
        <v>1042</v>
      </c>
      <c r="R10" s="17">
        <v>11</v>
      </c>
      <c r="S10" s="17">
        <v>74</v>
      </c>
      <c r="T10" s="17">
        <v>28</v>
      </c>
      <c r="U10" s="17">
        <v>8</v>
      </c>
      <c r="V10" s="17">
        <v>0</v>
      </c>
      <c r="W10" s="17">
        <v>6</v>
      </c>
      <c r="X10" s="17">
        <v>32</v>
      </c>
      <c r="Y10" s="17">
        <v>476</v>
      </c>
      <c r="Z10" s="32" t="s">
        <v>1026</v>
      </c>
      <c r="AA10" s="17">
        <v>604</v>
      </c>
      <c r="AB10" s="72">
        <f>PRODUCT(T10*3+U10*2+V10+W10)</f>
        <v>106</v>
      </c>
      <c r="AC10" s="347">
        <f>PRODUCT((T10+U10)/S10)</f>
        <v>0.48648648648648651</v>
      </c>
      <c r="AE10" s="142" t="s">
        <v>6489</v>
      </c>
      <c r="AF10" s="17">
        <v>2</v>
      </c>
      <c r="AG10" s="17">
        <v>1</v>
      </c>
      <c r="AH10" s="382">
        <f t="shared" si="1"/>
        <v>0.5</v>
      </c>
      <c r="AI10" s="17">
        <v>1</v>
      </c>
      <c r="AJ10" s="17">
        <v>1</v>
      </c>
      <c r="AK10" s="382">
        <f t="shared" si="2"/>
        <v>1</v>
      </c>
      <c r="AL10" s="17"/>
      <c r="AM10" s="17"/>
      <c r="AN10" s="330"/>
      <c r="AO10" s="17">
        <v>1</v>
      </c>
      <c r="AP10" s="17">
        <v>1</v>
      </c>
      <c r="AQ10" s="382">
        <f>PRODUCT(AP10/AO10)</f>
        <v>1</v>
      </c>
    </row>
    <row r="11" spans="1:44" ht="15" customHeight="1" x14ac:dyDescent="0.25">
      <c r="A11" s="29">
        <v>9</v>
      </c>
      <c r="B11" s="149" t="s">
        <v>264</v>
      </c>
      <c r="C11" s="32">
        <v>17</v>
      </c>
      <c r="D11" s="17">
        <v>378</v>
      </c>
      <c r="E11" s="17">
        <v>109</v>
      </c>
      <c r="F11" s="17">
        <v>82</v>
      </c>
      <c r="G11" s="17">
        <v>0</v>
      </c>
      <c r="H11" s="17">
        <v>40</v>
      </c>
      <c r="I11" s="17">
        <v>147</v>
      </c>
      <c r="J11" s="17">
        <v>2885</v>
      </c>
      <c r="K11" s="17" t="s">
        <v>1026</v>
      </c>
      <c r="L11" s="17">
        <v>2747</v>
      </c>
      <c r="M11" s="72">
        <v>531</v>
      </c>
      <c r="N11" s="347">
        <f t="shared" si="0"/>
        <v>0.50529100529100535</v>
      </c>
      <c r="P11" s="29">
        <v>9</v>
      </c>
      <c r="Q11" s="19" t="s">
        <v>1043</v>
      </c>
      <c r="R11" s="17">
        <v>16</v>
      </c>
      <c r="S11" s="17">
        <v>74</v>
      </c>
      <c r="T11" s="17">
        <v>21</v>
      </c>
      <c r="U11" s="17">
        <v>8</v>
      </c>
      <c r="V11" s="17">
        <v>1</v>
      </c>
      <c r="W11" s="17">
        <v>10</v>
      </c>
      <c r="X11" s="17">
        <v>34</v>
      </c>
      <c r="Y11" s="17">
        <v>435</v>
      </c>
      <c r="Z11" s="32" t="s">
        <v>1026</v>
      </c>
      <c r="AA11" s="17">
        <v>591</v>
      </c>
      <c r="AB11" s="72">
        <f>PRODUCT(T11*3+U11*2+V11+W11)</f>
        <v>90</v>
      </c>
      <c r="AC11" s="347">
        <f>PRODUCT((T11+U11)/S11)</f>
        <v>0.39189189189189189</v>
      </c>
      <c r="AE11" s="142" t="s">
        <v>1042</v>
      </c>
      <c r="AF11" s="17">
        <v>10</v>
      </c>
      <c r="AG11" s="17">
        <v>6</v>
      </c>
      <c r="AH11" s="382">
        <f t="shared" si="1"/>
        <v>0.6</v>
      </c>
      <c r="AI11" s="17">
        <v>6</v>
      </c>
      <c r="AJ11" s="17">
        <v>2</v>
      </c>
      <c r="AK11" s="382">
        <f t="shared" si="2"/>
        <v>0.33333333333333331</v>
      </c>
      <c r="AL11" s="17">
        <v>4</v>
      </c>
      <c r="AM11" s="17">
        <v>1</v>
      </c>
      <c r="AN11" s="330">
        <v>0.25</v>
      </c>
      <c r="AO11" s="17">
        <v>2</v>
      </c>
      <c r="AP11" s="17">
        <v>1</v>
      </c>
      <c r="AQ11" s="330">
        <v>0.5</v>
      </c>
    </row>
    <row r="12" spans="1:44" ht="15" customHeight="1" x14ac:dyDescent="0.25">
      <c r="A12" s="29">
        <v>10</v>
      </c>
      <c r="B12" s="48" t="s">
        <v>1433</v>
      </c>
      <c r="C12" s="32">
        <v>17</v>
      </c>
      <c r="D12" s="17">
        <v>378</v>
      </c>
      <c r="E12" s="17">
        <v>98</v>
      </c>
      <c r="F12" s="17">
        <v>71</v>
      </c>
      <c r="G12" s="17">
        <v>0</v>
      </c>
      <c r="H12" s="17">
        <v>41</v>
      </c>
      <c r="I12" s="17">
        <v>168</v>
      </c>
      <c r="J12" s="17">
        <v>2139</v>
      </c>
      <c r="K12" s="17" t="s">
        <v>1026</v>
      </c>
      <c r="L12" s="17">
        <v>2533</v>
      </c>
      <c r="M12" s="72">
        <v>477</v>
      </c>
      <c r="N12" s="347">
        <f t="shared" si="0"/>
        <v>0.44708994708994709</v>
      </c>
      <c r="P12" s="29">
        <v>10</v>
      </c>
      <c r="Q12" s="19" t="s">
        <v>1433</v>
      </c>
      <c r="R12" s="17">
        <v>15</v>
      </c>
      <c r="S12" s="17">
        <v>80</v>
      </c>
      <c r="T12" s="17">
        <v>12</v>
      </c>
      <c r="U12" s="17">
        <v>12</v>
      </c>
      <c r="V12" s="17">
        <v>0</v>
      </c>
      <c r="W12" s="17">
        <v>13</v>
      </c>
      <c r="X12" s="17">
        <v>43</v>
      </c>
      <c r="Y12" s="17">
        <v>335</v>
      </c>
      <c r="Z12" s="32" t="s">
        <v>1026</v>
      </c>
      <c r="AA12" s="17">
        <v>560</v>
      </c>
      <c r="AB12" s="72">
        <f>PRODUCT(T12*3+U12*2+V12+W12)</f>
        <v>73</v>
      </c>
      <c r="AC12" s="347">
        <f>PRODUCT((T12+U12)/S12)</f>
        <v>0.3</v>
      </c>
      <c r="AE12" s="142" t="s">
        <v>1029</v>
      </c>
      <c r="AF12" s="17">
        <v>12</v>
      </c>
      <c r="AG12" s="17">
        <v>8</v>
      </c>
      <c r="AH12" s="382">
        <f t="shared" si="1"/>
        <v>0.66666666666666663</v>
      </c>
      <c r="AI12" s="17">
        <v>8</v>
      </c>
      <c r="AJ12" s="17">
        <v>3</v>
      </c>
      <c r="AK12" s="382">
        <f t="shared" si="2"/>
        <v>0.375</v>
      </c>
      <c r="AL12" s="17">
        <v>5</v>
      </c>
      <c r="AM12" s="17">
        <v>0</v>
      </c>
      <c r="AN12" s="330">
        <v>0</v>
      </c>
      <c r="AO12" s="17">
        <v>4</v>
      </c>
      <c r="AP12" s="17">
        <v>1</v>
      </c>
      <c r="AQ12" s="330">
        <v>0.25</v>
      </c>
    </row>
    <row r="13" spans="1:44" ht="15" customHeight="1" x14ac:dyDescent="0.25">
      <c r="A13" s="29">
        <v>11</v>
      </c>
      <c r="B13" s="149" t="s">
        <v>563</v>
      </c>
      <c r="C13" s="32">
        <v>32</v>
      </c>
      <c r="D13" s="17">
        <v>469</v>
      </c>
      <c r="E13" s="17">
        <v>6</v>
      </c>
      <c r="F13" s="17">
        <v>206</v>
      </c>
      <c r="G13" s="17">
        <v>22</v>
      </c>
      <c r="H13" s="17">
        <v>5</v>
      </c>
      <c r="I13" s="17">
        <v>230</v>
      </c>
      <c r="J13" s="17">
        <v>4889</v>
      </c>
      <c r="K13" s="17" t="s">
        <v>1026</v>
      </c>
      <c r="L13" s="17">
        <v>5335</v>
      </c>
      <c r="M13" s="72">
        <f t="shared" ref="M13:M21" si="3">PRODUCT(E13*3+F13*2+G13+H13)</f>
        <v>457</v>
      </c>
      <c r="N13" s="347">
        <f t="shared" si="0"/>
        <v>0.45202558635394458</v>
      </c>
      <c r="P13" s="29">
        <v>11</v>
      </c>
      <c r="Q13" s="19" t="s">
        <v>3121</v>
      </c>
      <c r="R13" s="17">
        <v>5</v>
      </c>
      <c r="S13" s="17">
        <v>50</v>
      </c>
      <c r="T13" s="17">
        <v>11</v>
      </c>
      <c r="U13" s="17">
        <v>12</v>
      </c>
      <c r="V13" s="17">
        <v>1</v>
      </c>
      <c r="W13" s="17">
        <v>13</v>
      </c>
      <c r="X13" s="17">
        <v>13</v>
      </c>
      <c r="Y13" s="17">
        <v>282</v>
      </c>
      <c r="Z13" s="32" t="s">
        <v>1026</v>
      </c>
      <c r="AA13" s="17">
        <v>275</v>
      </c>
      <c r="AB13" s="72">
        <f>PRODUCT(T13*3+U13*2+V13+W13)</f>
        <v>71</v>
      </c>
      <c r="AC13" s="347">
        <f>PRODUCT((T13+U13)/S13)</f>
        <v>0.46</v>
      </c>
      <c r="AE13" s="142" t="s">
        <v>1043</v>
      </c>
      <c r="AF13" s="17">
        <v>13</v>
      </c>
      <c r="AG13" s="17">
        <v>4</v>
      </c>
      <c r="AH13" s="382">
        <f t="shared" si="1"/>
        <v>0.30769230769230771</v>
      </c>
      <c r="AI13" s="17">
        <v>6</v>
      </c>
      <c r="AJ13" s="17">
        <v>3</v>
      </c>
      <c r="AK13" s="382">
        <f t="shared" si="2"/>
        <v>0.5</v>
      </c>
      <c r="AL13" s="17">
        <v>3</v>
      </c>
      <c r="AM13" s="17">
        <v>2</v>
      </c>
      <c r="AN13" s="330">
        <v>0.66666666666666663</v>
      </c>
      <c r="AO13" s="17">
        <v>4</v>
      </c>
      <c r="AP13" s="17">
        <v>1</v>
      </c>
      <c r="AQ13" s="330">
        <v>0.25</v>
      </c>
    </row>
    <row r="14" spans="1:44" ht="15" customHeight="1" x14ac:dyDescent="0.25">
      <c r="A14" s="29">
        <v>12</v>
      </c>
      <c r="B14" s="143" t="s">
        <v>5266</v>
      </c>
      <c r="C14" s="32">
        <v>29</v>
      </c>
      <c r="D14" s="17">
        <v>493</v>
      </c>
      <c r="E14" s="17">
        <v>17</v>
      </c>
      <c r="F14" s="17">
        <v>190</v>
      </c>
      <c r="G14" s="17">
        <v>10</v>
      </c>
      <c r="H14" s="17">
        <v>10</v>
      </c>
      <c r="I14" s="17">
        <v>266</v>
      </c>
      <c r="J14" s="17">
        <v>4540</v>
      </c>
      <c r="K14" s="17" t="s">
        <v>1026</v>
      </c>
      <c r="L14" s="17">
        <v>5158</v>
      </c>
      <c r="M14" s="72">
        <f t="shared" si="3"/>
        <v>451</v>
      </c>
      <c r="N14" s="347">
        <f t="shared" si="0"/>
        <v>0.41987829614604461</v>
      </c>
      <c r="P14" s="29">
        <v>12</v>
      </c>
      <c r="Q14" s="19" t="s">
        <v>2312</v>
      </c>
      <c r="R14" s="17">
        <v>3</v>
      </c>
      <c r="S14" s="17">
        <v>29</v>
      </c>
      <c r="T14" s="17">
        <v>11</v>
      </c>
      <c r="U14" s="17">
        <v>6</v>
      </c>
      <c r="V14" s="17">
        <v>0</v>
      </c>
      <c r="W14" s="17">
        <v>1</v>
      </c>
      <c r="X14" s="17">
        <v>11</v>
      </c>
      <c r="Y14" s="17">
        <v>221</v>
      </c>
      <c r="Z14" s="32" t="s">
        <v>1026</v>
      </c>
      <c r="AA14" s="17">
        <v>218</v>
      </c>
      <c r="AB14" s="72">
        <f>PRODUCT(T14*3+U14*2+V14+W14)</f>
        <v>46</v>
      </c>
      <c r="AC14" s="347">
        <f>PRODUCT((T14+U14)/S14)</f>
        <v>0.58620689655172409</v>
      </c>
      <c r="AE14" s="142" t="s">
        <v>1241</v>
      </c>
      <c r="AF14" s="17">
        <v>16</v>
      </c>
      <c r="AG14" s="17">
        <v>12</v>
      </c>
      <c r="AH14" s="382">
        <f t="shared" si="1"/>
        <v>0.75</v>
      </c>
      <c r="AI14" s="17">
        <v>17</v>
      </c>
      <c r="AJ14" s="17">
        <v>6</v>
      </c>
      <c r="AK14" s="382">
        <f t="shared" si="2"/>
        <v>0.35294117647058826</v>
      </c>
      <c r="AL14" s="17">
        <v>11</v>
      </c>
      <c r="AM14" s="17">
        <v>8</v>
      </c>
      <c r="AN14" s="382">
        <f>PRODUCT(AM14/AL14)</f>
        <v>0.72727272727272729</v>
      </c>
      <c r="AO14" s="17">
        <v>6</v>
      </c>
      <c r="AP14" s="17">
        <v>1</v>
      </c>
      <c r="AQ14" s="330">
        <v>0.2</v>
      </c>
    </row>
    <row r="15" spans="1:44" ht="15" customHeight="1" x14ac:dyDescent="0.25">
      <c r="A15" s="29">
        <v>13</v>
      </c>
      <c r="B15" s="38" t="s">
        <v>1</v>
      </c>
      <c r="C15" s="32">
        <v>32</v>
      </c>
      <c r="D15" s="17">
        <v>499</v>
      </c>
      <c r="E15" s="17">
        <v>29</v>
      </c>
      <c r="F15" s="17">
        <v>151</v>
      </c>
      <c r="G15" s="17">
        <v>15</v>
      </c>
      <c r="H15" s="17">
        <v>26</v>
      </c>
      <c r="I15" s="17">
        <v>278</v>
      </c>
      <c r="J15" s="17">
        <v>3534</v>
      </c>
      <c r="K15" s="17" t="s">
        <v>1026</v>
      </c>
      <c r="L15" s="17">
        <v>4767</v>
      </c>
      <c r="M15" s="72">
        <f t="shared" si="3"/>
        <v>430</v>
      </c>
      <c r="N15" s="347">
        <f t="shared" si="0"/>
        <v>0.36072144288577157</v>
      </c>
      <c r="P15" s="29">
        <v>13</v>
      </c>
      <c r="Q15" s="19" t="s">
        <v>181</v>
      </c>
      <c r="R15" s="17">
        <v>7</v>
      </c>
      <c r="S15" s="17">
        <v>49</v>
      </c>
      <c r="T15" s="17">
        <v>6</v>
      </c>
      <c r="U15" s="17">
        <v>10</v>
      </c>
      <c r="V15" s="17">
        <v>0</v>
      </c>
      <c r="W15" s="17">
        <v>6</v>
      </c>
      <c r="X15" s="17">
        <v>27</v>
      </c>
      <c r="Y15" s="17">
        <v>247</v>
      </c>
      <c r="Z15" s="32" t="s">
        <v>1026</v>
      </c>
      <c r="AA15" s="17">
        <v>380</v>
      </c>
      <c r="AB15" s="72">
        <f>PRODUCT(T15*3+U15*2+V15+W15)</f>
        <v>44</v>
      </c>
      <c r="AC15" s="347">
        <f>PRODUCT((T15+U15)/S15)</f>
        <v>0.32653061224489793</v>
      </c>
      <c r="AE15" s="142" t="s">
        <v>264</v>
      </c>
      <c r="AF15" s="17">
        <v>8</v>
      </c>
      <c r="AG15" s="17">
        <v>3</v>
      </c>
      <c r="AH15" s="382">
        <f t="shared" si="1"/>
        <v>0.375</v>
      </c>
      <c r="AI15" s="17">
        <v>6</v>
      </c>
      <c r="AJ15" s="17">
        <v>1</v>
      </c>
      <c r="AK15" s="382">
        <f t="shared" si="2"/>
        <v>0.16666666666666666</v>
      </c>
      <c r="AL15" s="17">
        <v>4</v>
      </c>
      <c r="AM15" s="17">
        <v>1</v>
      </c>
      <c r="AN15" s="330">
        <v>0.25</v>
      </c>
      <c r="AO15" s="17">
        <v>1</v>
      </c>
      <c r="AP15" s="17">
        <v>0</v>
      </c>
      <c r="AQ15" s="330">
        <v>0</v>
      </c>
    </row>
    <row r="16" spans="1:44" ht="15" customHeight="1" x14ac:dyDescent="0.25">
      <c r="A16" s="29">
        <v>14</v>
      </c>
      <c r="B16" s="149" t="s">
        <v>1045</v>
      </c>
      <c r="C16" s="32">
        <v>14</v>
      </c>
      <c r="D16" s="17">
        <v>286</v>
      </c>
      <c r="E16" s="17">
        <v>14</v>
      </c>
      <c r="F16" s="17">
        <v>156</v>
      </c>
      <c r="G16" s="17">
        <v>9</v>
      </c>
      <c r="H16" s="17">
        <v>5</v>
      </c>
      <c r="I16" s="17">
        <v>102</v>
      </c>
      <c r="J16" s="17">
        <v>3159</v>
      </c>
      <c r="K16" s="17" t="s">
        <v>1026</v>
      </c>
      <c r="L16" s="17">
        <v>2441</v>
      </c>
      <c r="M16" s="72">
        <f t="shared" si="3"/>
        <v>368</v>
      </c>
      <c r="N16" s="347">
        <f t="shared" si="0"/>
        <v>0.59440559440559437</v>
      </c>
      <c r="P16" s="29">
        <v>14</v>
      </c>
      <c r="Q16" s="19" t="s">
        <v>1465</v>
      </c>
      <c r="R16" s="17">
        <v>6</v>
      </c>
      <c r="S16" s="17">
        <v>39</v>
      </c>
      <c r="T16" s="17">
        <v>7</v>
      </c>
      <c r="U16" s="17">
        <v>6</v>
      </c>
      <c r="V16" s="17">
        <v>0</v>
      </c>
      <c r="W16" s="17">
        <v>5</v>
      </c>
      <c r="X16" s="17">
        <v>21</v>
      </c>
      <c r="Y16" s="17">
        <v>232</v>
      </c>
      <c r="Z16" s="32" t="s">
        <v>1026</v>
      </c>
      <c r="AA16" s="17">
        <v>283</v>
      </c>
      <c r="AB16" s="72">
        <f>PRODUCT(T16*3+U16*2+V16+W16)</f>
        <v>38</v>
      </c>
      <c r="AC16" s="347">
        <f>PRODUCT((T16+U16)/S16)</f>
        <v>0.33333333333333331</v>
      </c>
      <c r="AE16" s="142" t="s">
        <v>3121</v>
      </c>
      <c r="AF16" s="17">
        <v>2</v>
      </c>
      <c r="AG16" s="17">
        <v>1</v>
      </c>
      <c r="AH16" s="382">
        <f t="shared" si="1"/>
        <v>0.5</v>
      </c>
      <c r="AI16" s="17">
        <v>4</v>
      </c>
      <c r="AJ16" s="17">
        <v>1</v>
      </c>
      <c r="AK16" s="382">
        <f t="shared" si="2"/>
        <v>0.25</v>
      </c>
      <c r="AL16" s="17">
        <v>3</v>
      </c>
      <c r="AM16" s="17">
        <v>0</v>
      </c>
      <c r="AN16" s="330">
        <v>0</v>
      </c>
      <c r="AO16" s="17">
        <v>1</v>
      </c>
      <c r="AP16" s="17">
        <v>0</v>
      </c>
      <c r="AQ16" s="330">
        <v>0</v>
      </c>
    </row>
    <row r="17" spans="1:44" ht="15" customHeight="1" x14ac:dyDescent="0.25">
      <c r="A17" s="29">
        <v>15</v>
      </c>
      <c r="B17" s="143" t="s">
        <v>3121</v>
      </c>
      <c r="C17" s="32">
        <v>8</v>
      </c>
      <c r="D17" s="17">
        <v>172</v>
      </c>
      <c r="E17" s="17">
        <v>65</v>
      </c>
      <c r="F17" s="17">
        <v>32</v>
      </c>
      <c r="G17" s="17">
        <v>0</v>
      </c>
      <c r="H17" s="17">
        <v>19</v>
      </c>
      <c r="I17" s="17">
        <v>56</v>
      </c>
      <c r="J17" s="17">
        <v>1350</v>
      </c>
      <c r="K17" s="17" t="s">
        <v>1026</v>
      </c>
      <c r="L17" s="17">
        <v>1204</v>
      </c>
      <c r="M17" s="72">
        <f t="shared" si="3"/>
        <v>278</v>
      </c>
      <c r="N17" s="347">
        <f t="shared" si="0"/>
        <v>0.56395348837209303</v>
      </c>
      <c r="P17" s="29">
        <v>15</v>
      </c>
      <c r="Q17" s="19" t="s">
        <v>566</v>
      </c>
      <c r="R17" s="17">
        <v>5</v>
      </c>
      <c r="S17" s="17">
        <v>30</v>
      </c>
      <c r="T17" s="17">
        <v>0</v>
      </c>
      <c r="U17" s="17">
        <v>17</v>
      </c>
      <c r="V17" s="17">
        <v>2</v>
      </c>
      <c r="W17" s="17">
        <v>0</v>
      </c>
      <c r="X17" s="17">
        <v>11</v>
      </c>
      <c r="Y17" s="17">
        <v>272</v>
      </c>
      <c r="Z17" s="32" t="s">
        <v>1026</v>
      </c>
      <c r="AA17" s="17">
        <v>216</v>
      </c>
      <c r="AB17" s="72">
        <f>PRODUCT(T17*3+U17*2+V17+W17)</f>
        <v>36</v>
      </c>
      <c r="AC17" s="347">
        <f>PRODUCT((T17+U17)/S17)</f>
        <v>0.56666666666666665</v>
      </c>
      <c r="AE17" s="142" t="s">
        <v>181</v>
      </c>
      <c r="AF17" s="17">
        <v>3</v>
      </c>
      <c r="AG17" s="17">
        <v>1</v>
      </c>
      <c r="AH17" s="382">
        <f t="shared" si="1"/>
        <v>0.33333333333333331</v>
      </c>
      <c r="AI17" s="17">
        <v>1</v>
      </c>
      <c r="AJ17" s="17">
        <v>1</v>
      </c>
      <c r="AK17" s="382">
        <f t="shared" si="2"/>
        <v>1</v>
      </c>
      <c r="AL17" s="17"/>
      <c r="AM17" s="17"/>
      <c r="AN17" s="330"/>
      <c r="AO17" s="17">
        <v>1</v>
      </c>
      <c r="AP17" s="17">
        <v>0</v>
      </c>
      <c r="AQ17" s="330">
        <v>0</v>
      </c>
    </row>
    <row r="18" spans="1:44" ht="15" customHeight="1" x14ac:dyDescent="0.25">
      <c r="A18" s="29">
        <v>16</v>
      </c>
      <c r="B18" s="38" t="s">
        <v>743</v>
      </c>
      <c r="C18" s="32">
        <v>16</v>
      </c>
      <c r="D18" s="32">
        <v>326</v>
      </c>
      <c r="E18" s="32">
        <v>23</v>
      </c>
      <c r="F18" s="32">
        <v>92</v>
      </c>
      <c r="G18" s="32">
        <v>5</v>
      </c>
      <c r="H18" s="32">
        <v>18</v>
      </c>
      <c r="I18" s="32">
        <v>188</v>
      </c>
      <c r="J18" s="32">
        <v>2544</v>
      </c>
      <c r="K18" s="17" t="s">
        <v>1026</v>
      </c>
      <c r="L18" s="32">
        <v>3575</v>
      </c>
      <c r="M18" s="72">
        <f t="shared" si="3"/>
        <v>276</v>
      </c>
      <c r="N18" s="347">
        <f t="shared" si="0"/>
        <v>0.35276073619631904</v>
      </c>
      <c r="P18" s="29">
        <v>16</v>
      </c>
      <c r="Q18" s="19" t="s">
        <v>5446</v>
      </c>
      <c r="R18" s="17">
        <v>5</v>
      </c>
      <c r="S18" s="17">
        <v>20</v>
      </c>
      <c r="T18" s="17">
        <v>0</v>
      </c>
      <c r="U18" s="17">
        <v>13</v>
      </c>
      <c r="V18" s="17">
        <v>0</v>
      </c>
      <c r="W18" s="17">
        <v>0</v>
      </c>
      <c r="X18" s="17">
        <v>7</v>
      </c>
      <c r="Y18" s="17">
        <v>185</v>
      </c>
      <c r="Z18" s="32" t="s">
        <v>1026</v>
      </c>
      <c r="AA18" s="17">
        <v>125</v>
      </c>
      <c r="AB18" s="72">
        <f>PRODUCT(T18*3+U18*2+V18+W18)</f>
        <v>26</v>
      </c>
      <c r="AC18" s="347">
        <f>PRODUCT((T18+U18)/S18)</f>
        <v>0.65</v>
      </c>
      <c r="AE18" s="142" t="s">
        <v>1044</v>
      </c>
      <c r="AF18" s="17">
        <v>3</v>
      </c>
      <c r="AG18" s="17">
        <v>0</v>
      </c>
      <c r="AH18" s="382">
        <f t="shared" si="1"/>
        <v>0</v>
      </c>
      <c r="AI18" s="17"/>
      <c r="AJ18" s="17"/>
      <c r="AK18" s="330"/>
      <c r="AL18" s="17"/>
      <c r="AM18" s="17"/>
      <c r="AN18" s="330"/>
      <c r="AO18" s="17">
        <v>1</v>
      </c>
      <c r="AP18" s="17">
        <v>0</v>
      </c>
      <c r="AQ18" s="330">
        <v>0</v>
      </c>
    </row>
    <row r="19" spans="1:44" ht="15" customHeight="1" x14ac:dyDescent="0.25">
      <c r="A19" s="29">
        <v>17</v>
      </c>
      <c r="B19" s="19" t="s">
        <v>6454</v>
      </c>
      <c r="C19" s="32">
        <v>16</v>
      </c>
      <c r="D19" s="17">
        <v>161</v>
      </c>
      <c r="E19" s="17">
        <v>0</v>
      </c>
      <c r="F19" s="17">
        <v>126</v>
      </c>
      <c r="G19" s="17">
        <v>2</v>
      </c>
      <c r="H19" s="17">
        <v>0</v>
      </c>
      <c r="I19" s="17">
        <v>33</v>
      </c>
      <c r="J19" s="17">
        <v>2458</v>
      </c>
      <c r="K19" s="17" t="s">
        <v>1026</v>
      </c>
      <c r="L19" s="17">
        <v>1281</v>
      </c>
      <c r="M19" s="72">
        <f t="shared" si="3"/>
        <v>254</v>
      </c>
      <c r="N19" s="347">
        <f t="shared" si="0"/>
        <v>0.78260869565217395</v>
      </c>
      <c r="P19" s="29">
        <v>17</v>
      </c>
      <c r="Q19" s="19" t="s">
        <v>1045</v>
      </c>
      <c r="R19" s="17">
        <v>7</v>
      </c>
      <c r="S19" s="17">
        <v>20</v>
      </c>
      <c r="T19" s="17">
        <v>8</v>
      </c>
      <c r="U19" s="17">
        <v>0</v>
      </c>
      <c r="V19" s="17">
        <v>0</v>
      </c>
      <c r="W19" s="17">
        <v>1</v>
      </c>
      <c r="X19" s="17">
        <v>11</v>
      </c>
      <c r="Y19" s="17">
        <v>139</v>
      </c>
      <c r="Z19" s="32" t="s">
        <v>1026</v>
      </c>
      <c r="AA19" s="17">
        <v>156</v>
      </c>
      <c r="AB19" s="72">
        <f>PRODUCT(T19*3+U19*2+V19+W19)</f>
        <v>25</v>
      </c>
      <c r="AC19" s="347">
        <f>PRODUCT((T19+U19)/S19)</f>
        <v>0.4</v>
      </c>
      <c r="AE19" s="142" t="s">
        <v>1465</v>
      </c>
      <c r="AF19" s="17">
        <v>5</v>
      </c>
      <c r="AG19" s="17">
        <v>2</v>
      </c>
      <c r="AH19" s="382">
        <f t="shared" si="1"/>
        <v>0.4</v>
      </c>
      <c r="AI19" s="17">
        <v>2</v>
      </c>
      <c r="AJ19" s="17">
        <v>0</v>
      </c>
      <c r="AK19" s="382">
        <f>PRODUCT(AJ19/AI19)</f>
        <v>0</v>
      </c>
      <c r="AL19" s="17">
        <v>2</v>
      </c>
      <c r="AM19" s="17">
        <v>2</v>
      </c>
      <c r="AN19" s="330">
        <v>1</v>
      </c>
      <c r="AO19" s="17"/>
      <c r="AQ19" s="330"/>
    </row>
    <row r="20" spans="1:44" ht="15" customHeight="1" x14ac:dyDescent="0.25">
      <c r="A20" s="29">
        <v>18</v>
      </c>
      <c r="B20" s="149" t="s">
        <v>1465</v>
      </c>
      <c r="C20" s="32">
        <v>7</v>
      </c>
      <c r="D20" s="17">
        <v>154</v>
      </c>
      <c r="E20" s="17">
        <v>58</v>
      </c>
      <c r="F20" s="17">
        <v>28</v>
      </c>
      <c r="G20" s="17">
        <v>0</v>
      </c>
      <c r="H20" s="17">
        <v>23</v>
      </c>
      <c r="I20" s="17">
        <v>45</v>
      </c>
      <c r="J20" s="17">
        <v>1423</v>
      </c>
      <c r="K20" s="17" t="s">
        <v>1026</v>
      </c>
      <c r="L20" s="17">
        <v>1099</v>
      </c>
      <c r="M20" s="72">
        <f t="shared" si="3"/>
        <v>253</v>
      </c>
      <c r="N20" s="347">
        <f t="shared" si="0"/>
        <v>0.55844155844155841</v>
      </c>
      <c r="P20" s="29">
        <v>18</v>
      </c>
      <c r="Q20" s="48" t="s">
        <v>563</v>
      </c>
      <c r="R20" s="17">
        <v>6</v>
      </c>
      <c r="S20" s="17">
        <v>34</v>
      </c>
      <c r="T20" s="17">
        <v>1</v>
      </c>
      <c r="U20" s="17">
        <v>9</v>
      </c>
      <c r="V20" s="17">
        <v>4</v>
      </c>
      <c r="W20" s="17">
        <v>0</v>
      </c>
      <c r="X20" s="17">
        <v>20</v>
      </c>
      <c r="Y20" s="17">
        <v>223</v>
      </c>
      <c r="Z20" s="32" t="s">
        <v>1026</v>
      </c>
      <c r="AA20" s="17">
        <v>354</v>
      </c>
      <c r="AB20" s="72">
        <f>PRODUCT(T20*3+U20*2+V20+W20)</f>
        <v>25</v>
      </c>
      <c r="AC20" s="347">
        <f>PRODUCT((T20+U20)/S20)</f>
        <v>0.29411764705882354</v>
      </c>
      <c r="AE20" s="142" t="s">
        <v>1433</v>
      </c>
      <c r="AF20" s="17">
        <v>10</v>
      </c>
      <c r="AG20" s="17">
        <v>2</v>
      </c>
      <c r="AH20" s="382">
        <f t="shared" si="1"/>
        <v>0.2</v>
      </c>
      <c r="AI20" s="17">
        <v>2</v>
      </c>
      <c r="AJ20" s="17">
        <v>0</v>
      </c>
      <c r="AK20" s="382">
        <f>PRODUCT(AJ20/AI20)</f>
        <v>0</v>
      </c>
      <c r="AL20" s="17">
        <v>2</v>
      </c>
      <c r="AM20" s="17">
        <v>1</v>
      </c>
      <c r="AN20" s="382">
        <f>PRODUCT(AM20/AL20)</f>
        <v>0.5</v>
      </c>
      <c r="AO20" s="17"/>
      <c r="AQ20" s="330"/>
    </row>
    <row r="21" spans="1:44" ht="15" customHeight="1" x14ac:dyDescent="0.25">
      <c r="A21" s="29">
        <v>19</v>
      </c>
      <c r="B21" s="19" t="s">
        <v>6455</v>
      </c>
      <c r="C21" s="32">
        <v>15</v>
      </c>
      <c r="D21" s="17">
        <v>145</v>
      </c>
      <c r="E21" s="17">
        <v>0</v>
      </c>
      <c r="F21" s="17">
        <v>124</v>
      </c>
      <c r="G21" s="17">
        <v>3</v>
      </c>
      <c r="H21" s="17">
        <v>0</v>
      </c>
      <c r="I21" s="17">
        <v>18</v>
      </c>
      <c r="J21" s="17">
        <v>2467</v>
      </c>
      <c r="K21" s="17" t="s">
        <v>1026</v>
      </c>
      <c r="L21" s="17">
        <v>868</v>
      </c>
      <c r="M21" s="72">
        <f t="shared" si="3"/>
        <v>251</v>
      </c>
      <c r="N21" s="347">
        <f t="shared" si="0"/>
        <v>0.85517241379310349</v>
      </c>
      <c r="P21" s="29">
        <v>19</v>
      </c>
      <c r="Q21" s="19" t="s">
        <v>5761</v>
      </c>
      <c r="R21" s="17">
        <v>2</v>
      </c>
      <c r="S21" s="17">
        <v>15</v>
      </c>
      <c r="T21" s="17">
        <v>5</v>
      </c>
      <c r="U21" s="17">
        <v>4</v>
      </c>
      <c r="V21" s="17">
        <v>0</v>
      </c>
      <c r="W21" s="17">
        <v>1</v>
      </c>
      <c r="X21" s="17">
        <v>5</v>
      </c>
      <c r="Y21" s="17">
        <v>89</v>
      </c>
      <c r="Z21" s="32" t="s">
        <v>1026</v>
      </c>
      <c r="AA21" s="17">
        <v>109</v>
      </c>
      <c r="AB21" s="72">
        <f>PRODUCT(T21*3+U21*2+V21+W21)</f>
        <v>24</v>
      </c>
      <c r="AC21" s="347">
        <f>PRODUCT((T21+U21)/S21)</f>
        <v>0.6</v>
      </c>
      <c r="AE21" s="142" t="s">
        <v>5041</v>
      </c>
      <c r="AF21" s="17">
        <v>5</v>
      </c>
      <c r="AG21" s="17">
        <v>2</v>
      </c>
      <c r="AH21" s="382">
        <f t="shared" si="1"/>
        <v>0.4</v>
      </c>
      <c r="AI21" s="17">
        <v>2</v>
      </c>
      <c r="AJ21" s="17">
        <v>0</v>
      </c>
      <c r="AK21" s="382">
        <f>PRODUCT(AJ21/AI21)</f>
        <v>0</v>
      </c>
      <c r="AL21" s="17">
        <v>2</v>
      </c>
      <c r="AM21" s="17">
        <v>0</v>
      </c>
      <c r="AN21" s="330">
        <v>0</v>
      </c>
      <c r="AO21" s="17"/>
      <c r="AQ21" s="330"/>
      <c r="AR21" s="153"/>
    </row>
    <row r="22" spans="1:44" ht="15" customHeight="1" x14ac:dyDescent="0.25">
      <c r="A22" s="29">
        <v>20</v>
      </c>
      <c r="B22" s="38" t="s">
        <v>566</v>
      </c>
      <c r="C22" s="32">
        <v>15</v>
      </c>
      <c r="D22" s="17">
        <v>234</v>
      </c>
      <c r="E22" s="17">
        <v>18</v>
      </c>
      <c r="F22" s="17">
        <v>82</v>
      </c>
      <c r="G22" s="17">
        <v>8</v>
      </c>
      <c r="H22" s="17">
        <v>8</v>
      </c>
      <c r="I22" s="17">
        <v>118</v>
      </c>
      <c r="J22" s="17">
        <v>1760</v>
      </c>
      <c r="K22" s="17" t="s">
        <v>1026</v>
      </c>
      <c r="L22" s="17">
        <v>2194</v>
      </c>
      <c r="M22" s="72">
        <v>234</v>
      </c>
      <c r="N22" s="347">
        <f t="shared" si="0"/>
        <v>0.42735042735042733</v>
      </c>
      <c r="P22" s="29">
        <v>20</v>
      </c>
      <c r="Q22" s="19" t="s">
        <v>5041</v>
      </c>
      <c r="R22" s="17">
        <v>5</v>
      </c>
      <c r="S22" s="17">
        <v>27</v>
      </c>
      <c r="T22" s="17">
        <v>1</v>
      </c>
      <c r="U22" s="17">
        <v>6</v>
      </c>
      <c r="V22" s="17">
        <v>0</v>
      </c>
      <c r="W22" s="17">
        <v>2</v>
      </c>
      <c r="X22" s="17">
        <v>18</v>
      </c>
      <c r="Y22" s="17">
        <v>95</v>
      </c>
      <c r="Z22" s="32" t="s">
        <v>1026</v>
      </c>
      <c r="AA22" s="17">
        <v>191</v>
      </c>
      <c r="AB22" s="72">
        <v>17</v>
      </c>
      <c r="AC22" s="347">
        <f>PRODUCT((T22+U22)/S22)</f>
        <v>0.25925925925925924</v>
      </c>
      <c r="AE22" s="19" t="s">
        <v>563</v>
      </c>
      <c r="AF22" s="17"/>
      <c r="AG22" s="17"/>
      <c r="AH22" s="17"/>
      <c r="AI22" s="17">
        <v>1</v>
      </c>
      <c r="AJ22" s="17">
        <v>0</v>
      </c>
      <c r="AK22" s="382">
        <f>PRODUCT(AJ22/AI22)</f>
        <v>0</v>
      </c>
      <c r="AL22" s="17">
        <v>1</v>
      </c>
      <c r="AM22" s="17">
        <v>0</v>
      </c>
      <c r="AN22" s="330">
        <v>0</v>
      </c>
      <c r="AO22" s="17"/>
      <c r="AQ22" s="330"/>
      <c r="AR22" s="153"/>
    </row>
    <row r="23" spans="1:44" ht="15" customHeight="1" x14ac:dyDescent="0.25">
      <c r="A23" s="29">
        <v>21</v>
      </c>
      <c r="B23" s="143" t="s">
        <v>181</v>
      </c>
      <c r="C23" s="32">
        <v>9</v>
      </c>
      <c r="D23" s="17">
        <v>192</v>
      </c>
      <c r="E23" s="17">
        <v>41</v>
      </c>
      <c r="F23" s="17">
        <v>38</v>
      </c>
      <c r="G23" s="17">
        <v>0</v>
      </c>
      <c r="H23" s="17">
        <v>24</v>
      </c>
      <c r="I23" s="17">
        <v>89</v>
      </c>
      <c r="J23" s="17">
        <v>1260</v>
      </c>
      <c r="K23" s="17" t="s">
        <v>1026</v>
      </c>
      <c r="L23" s="17">
        <v>1590</v>
      </c>
      <c r="M23" s="72">
        <f>PRODUCT(E23*3+F23*2+G23+H23)</f>
        <v>223</v>
      </c>
      <c r="N23" s="347">
        <f t="shared" si="0"/>
        <v>0.41145833333333331</v>
      </c>
      <c r="P23" s="29">
        <v>21</v>
      </c>
      <c r="Q23" s="19" t="s">
        <v>1676</v>
      </c>
      <c r="R23" s="17">
        <v>3</v>
      </c>
      <c r="S23" s="17">
        <v>18</v>
      </c>
      <c r="T23" s="17">
        <v>0</v>
      </c>
      <c r="U23" s="17">
        <v>7</v>
      </c>
      <c r="V23" s="17">
        <v>2</v>
      </c>
      <c r="W23" s="17">
        <v>0</v>
      </c>
      <c r="X23" s="17">
        <v>9</v>
      </c>
      <c r="Y23" s="17">
        <v>143</v>
      </c>
      <c r="Z23" s="32" t="s">
        <v>1026</v>
      </c>
      <c r="AA23" s="17">
        <v>183</v>
      </c>
      <c r="AB23" s="72">
        <f>PRODUCT(T23*3+U23*2+V23+W23)</f>
        <v>16</v>
      </c>
      <c r="AC23" s="347">
        <f>PRODUCT((T23+U23)/S23)</f>
        <v>0.3888888888888889</v>
      </c>
      <c r="AE23" s="142" t="s">
        <v>0</v>
      </c>
      <c r="AF23" s="17">
        <v>5</v>
      </c>
      <c r="AG23" s="17">
        <v>0</v>
      </c>
      <c r="AH23" s="382">
        <f t="shared" ref="AH23:AH34" si="4">PRODUCT(AG23/AF23)</f>
        <v>0</v>
      </c>
      <c r="AI23" s="17"/>
      <c r="AJ23" s="17"/>
      <c r="AK23" s="330"/>
      <c r="AL23" s="17"/>
      <c r="AM23" s="17"/>
      <c r="AN23" s="330"/>
      <c r="AO23" s="17"/>
      <c r="AQ23" s="330"/>
      <c r="AR23" s="153"/>
    </row>
    <row r="24" spans="1:44" ht="15" customHeight="1" x14ac:dyDescent="0.25">
      <c r="A24" s="29">
        <v>22</v>
      </c>
      <c r="B24" s="149" t="s">
        <v>1427</v>
      </c>
      <c r="C24" s="32">
        <v>11</v>
      </c>
      <c r="D24" s="17">
        <v>238</v>
      </c>
      <c r="E24" s="17">
        <v>36</v>
      </c>
      <c r="F24" s="17">
        <v>38</v>
      </c>
      <c r="G24" s="17">
        <v>0</v>
      </c>
      <c r="H24" s="17">
        <v>36</v>
      </c>
      <c r="I24" s="17">
        <v>128</v>
      </c>
      <c r="J24" s="17">
        <v>1408</v>
      </c>
      <c r="K24" s="17" t="s">
        <v>1026</v>
      </c>
      <c r="L24" s="17">
        <v>2204</v>
      </c>
      <c r="M24" s="72">
        <f>PRODUCT(E24*3+F24*2+G24+H24)</f>
        <v>220</v>
      </c>
      <c r="N24" s="347">
        <f t="shared" si="0"/>
        <v>0.31092436974789917</v>
      </c>
      <c r="P24" s="29">
        <v>22</v>
      </c>
      <c r="Q24" s="19" t="s">
        <v>1452</v>
      </c>
      <c r="R24" s="17">
        <v>1</v>
      </c>
      <c r="S24" s="17">
        <v>6</v>
      </c>
      <c r="T24" s="17">
        <v>0</v>
      </c>
      <c r="U24" s="17">
        <v>4</v>
      </c>
      <c r="V24" s="17">
        <v>1</v>
      </c>
      <c r="W24" s="17">
        <v>0</v>
      </c>
      <c r="X24" s="17">
        <v>1</v>
      </c>
      <c r="Y24" s="17">
        <v>57</v>
      </c>
      <c r="Z24" s="32" t="s">
        <v>1026</v>
      </c>
      <c r="AA24" s="17">
        <v>41</v>
      </c>
      <c r="AB24" s="72">
        <f>PRODUCT(T24*3+U24*2+V24+W24)</f>
        <v>9</v>
      </c>
      <c r="AC24" s="347">
        <f>PRODUCT((T24+U24)/S24)</f>
        <v>0.66666666666666663</v>
      </c>
      <c r="AE24" s="142" t="s">
        <v>5907</v>
      </c>
      <c r="AF24" s="17">
        <v>2</v>
      </c>
      <c r="AG24" s="17">
        <v>0</v>
      </c>
      <c r="AH24" s="382">
        <f t="shared" si="4"/>
        <v>0</v>
      </c>
      <c r="AI24" s="17"/>
      <c r="AJ24" s="17"/>
      <c r="AK24" s="330"/>
      <c r="AL24" s="17"/>
      <c r="AM24" s="17"/>
      <c r="AN24" s="330"/>
      <c r="AO24" s="17"/>
      <c r="AQ24" s="330"/>
      <c r="AR24" s="153"/>
    </row>
    <row r="25" spans="1:44" ht="15" customHeight="1" x14ac:dyDescent="0.25">
      <c r="A25" s="29">
        <v>23</v>
      </c>
      <c r="B25" s="48" t="s">
        <v>1676</v>
      </c>
      <c r="C25" s="32">
        <v>15</v>
      </c>
      <c r="D25" s="17">
        <v>226</v>
      </c>
      <c r="E25" s="17">
        <v>0</v>
      </c>
      <c r="F25" s="17">
        <v>97</v>
      </c>
      <c r="G25" s="17">
        <v>10</v>
      </c>
      <c r="H25" s="17">
        <v>0</v>
      </c>
      <c r="I25" s="17">
        <v>119</v>
      </c>
      <c r="J25" s="17">
        <v>2260</v>
      </c>
      <c r="K25" s="17" t="s">
        <v>1026</v>
      </c>
      <c r="L25" s="17">
        <v>2477</v>
      </c>
      <c r="M25" s="72">
        <f>PRODUCT(E25*3+F25*2+G25+H25)</f>
        <v>204</v>
      </c>
      <c r="N25" s="347">
        <f t="shared" si="0"/>
        <v>0.42920353982300885</v>
      </c>
      <c r="P25" s="29">
        <v>23</v>
      </c>
      <c r="Q25" s="19" t="s">
        <v>5266</v>
      </c>
      <c r="R25" s="17">
        <v>5</v>
      </c>
      <c r="S25" s="17">
        <v>14</v>
      </c>
      <c r="T25" s="17">
        <v>2</v>
      </c>
      <c r="U25" s="17">
        <v>1</v>
      </c>
      <c r="V25" s="17">
        <v>0</v>
      </c>
      <c r="W25" s="17">
        <v>1</v>
      </c>
      <c r="X25" s="17">
        <v>10</v>
      </c>
      <c r="Y25" s="17">
        <v>65</v>
      </c>
      <c r="Z25" s="32" t="s">
        <v>1026</v>
      </c>
      <c r="AA25" s="17">
        <v>166</v>
      </c>
      <c r="AB25" s="72">
        <f>PRODUCT(T25*3+U25*2+V25+W25)</f>
        <v>9</v>
      </c>
      <c r="AC25" s="347">
        <f>PRODUCT((T25+U25)/S25)</f>
        <v>0.21428571428571427</v>
      </c>
      <c r="AE25" s="142" t="s">
        <v>171</v>
      </c>
      <c r="AF25" s="17">
        <v>2</v>
      </c>
      <c r="AG25" s="17">
        <v>0</v>
      </c>
      <c r="AH25" s="382">
        <f t="shared" si="4"/>
        <v>0</v>
      </c>
      <c r="AI25" s="17"/>
      <c r="AJ25" s="17"/>
      <c r="AK25" s="330"/>
      <c r="AL25" s="17"/>
      <c r="AM25" s="17"/>
      <c r="AN25" s="330"/>
      <c r="AO25" s="17"/>
      <c r="AQ25" s="330"/>
      <c r="AR25" s="153"/>
    </row>
    <row r="26" spans="1:44" ht="15" customHeight="1" x14ac:dyDescent="0.25">
      <c r="A26" s="29">
        <v>24</v>
      </c>
      <c r="B26" s="38" t="s">
        <v>5762</v>
      </c>
      <c r="C26" s="32">
        <v>17</v>
      </c>
      <c r="D26" s="17">
        <v>145</v>
      </c>
      <c r="E26" s="17">
        <v>0</v>
      </c>
      <c r="F26" s="17">
        <v>100</v>
      </c>
      <c r="G26" s="17">
        <v>2</v>
      </c>
      <c r="H26" s="17">
        <v>0</v>
      </c>
      <c r="I26" s="17">
        <v>43</v>
      </c>
      <c r="J26" s="17">
        <v>2252</v>
      </c>
      <c r="K26" s="17" t="s">
        <v>1026</v>
      </c>
      <c r="L26" s="17">
        <v>1178</v>
      </c>
      <c r="M26" s="72">
        <f>PRODUCT(E26*3+F26*2+G26+H26)</f>
        <v>202</v>
      </c>
      <c r="N26" s="347">
        <f t="shared" si="0"/>
        <v>0.68965517241379315</v>
      </c>
      <c r="P26" s="29">
        <v>24</v>
      </c>
      <c r="Q26" s="143" t="s">
        <v>1427</v>
      </c>
      <c r="R26" s="17">
        <v>5</v>
      </c>
      <c r="S26" s="17">
        <v>24</v>
      </c>
      <c r="T26" s="17">
        <v>1</v>
      </c>
      <c r="U26" s="17">
        <v>0</v>
      </c>
      <c r="V26" s="17">
        <v>0</v>
      </c>
      <c r="W26" s="17">
        <v>5</v>
      </c>
      <c r="X26" s="17">
        <v>18</v>
      </c>
      <c r="Y26" s="17">
        <v>89</v>
      </c>
      <c r="Z26" s="32" t="s">
        <v>1026</v>
      </c>
      <c r="AA26" s="17">
        <v>258</v>
      </c>
      <c r="AB26" s="72">
        <f>PRODUCT(T26*3+U26*2+V26+W26)</f>
        <v>8</v>
      </c>
      <c r="AC26" s="347">
        <f>PRODUCT((T26+U26)/S26)</f>
        <v>4.1666666666666664E-2</v>
      </c>
      <c r="AE26" s="142" t="s">
        <v>566</v>
      </c>
      <c r="AF26" s="17">
        <v>2</v>
      </c>
      <c r="AG26" s="17">
        <v>0</v>
      </c>
      <c r="AH26" s="382">
        <f t="shared" si="4"/>
        <v>0</v>
      </c>
      <c r="AI26" s="17"/>
      <c r="AJ26" s="17"/>
      <c r="AK26" s="330"/>
      <c r="AL26" s="17"/>
      <c r="AM26" s="17"/>
      <c r="AN26" s="330"/>
      <c r="AO26" s="17"/>
      <c r="AQ26" s="330"/>
      <c r="AR26" s="153"/>
    </row>
    <row r="27" spans="1:44" ht="15" customHeight="1" x14ac:dyDescent="0.25">
      <c r="A27" s="29">
        <v>25</v>
      </c>
      <c r="B27" s="149" t="s">
        <v>5041</v>
      </c>
      <c r="C27" s="32">
        <v>6</v>
      </c>
      <c r="D27" s="17">
        <v>142</v>
      </c>
      <c r="E27" s="17">
        <v>25</v>
      </c>
      <c r="F27" s="17">
        <v>40</v>
      </c>
      <c r="G27" s="17">
        <v>0</v>
      </c>
      <c r="H27" s="17">
        <v>20</v>
      </c>
      <c r="I27" s="17">
        <v>57</v>
      </c>
      <c r="J27" s="17">
        <v>728</v>
      </c>
      <c r="K27" s="17" t="s">
        <v>1026</v>
      </c>
      <c r="L27" s="17">
        <v>862</v>
      </c>
      <c r="M27" s="72">
        <v>175</v>
      </c>
      <c r="N27" s="347">
        <f t="shared" si="0"/>
        <v>0.45774647887323944</v>
      </c>
      <c r="P27" s="29">
        <v>25</v>
      </c>
      <c r="Q27" s="19" t="s">
        <v>6455</v>
      </c>
      <c r="R27" s="17">
        <v>3</v>
      </c>
      <c r="S27" s="17">
        <v>3</v>
      </c>
      <c r="T27" s="17">
        <v>0</v>
      </c>
      <c r="U27" s="17">
        <v>3</v>
      </c>
      <c r="V27" s="17">
        <v>0</v>
      </c>
      <c r="W27" s="17">
        <v>0</v>
      </c>
      <c r="X27" s="17">
        <v>0</v>
      </c>
      <c r="Y27" s="17">
        <v>40</v>
      </c>
      <c r="Z27" s="32" t="s">
        <v>1026</v>
      </c>
      <c r="AA27" s="17">
        <v>25</v>
      </c>
      <c r="AB27" s="72">
        <f>PRODUCT(T27*3+U27*2+V27+W27)</f>
        <v>6</v>
      </c>
      <c r="AC27" s="347">
        <f>PRODUCT((T27+U27)/S27)</f>
        <v>1</v>
      </c>
      <c r="AE27" s="142" t="s">
        <v>1</v>
      </c>
      <c r="AF27" s="17">
        <v>2</v>
      </c>
      <c r="AG27" s="17">
        <v>0</v>
      </c>
      <c r="AH27" s="382">
        <f t="shared" si="4"/>
        <v>0</v>
      </c>
      <c r="AI27" s="17"/>
      <c r="AJ27" s="17"/>
      <c r="AK27" s="17"/>
      <c r="AL27" s="17"/>
      <c r="AM27" s="17"/>
      <c r="AN27" s="330"/>
      <c r="AO27" s="17"/>
      <c r="AQ27" s="330"/>
      <c r="AR27" s="153"/>
    </row>
    <row r="28" spans="1:44" ht="15" customHeight="1" x14ac:dyDescent="0.25">
      <c r="A28" s="29">
        <v>26</v>
      </c>
      <c r="B28" s="149" t="s">
        <v>2312</v>
      </c>
      <c r="C28" s="32">
        <v>4</v>
      </c>
      <c r="D28" s="17">
        <v>90</v>
      </c>
      <c r="E28" s="17">
        <v>37</v>
      </c>
      <c r="F28" s="17">
        <v>17</v>
      </c>
      <c r="G28" s="17">
        <v>0</v>
      </c>
      <c r="H28" s="17">
        <v>11</v>
      </c>
      <c r="I28" s="17">
        <v>25</v>
      </c>
      <c r="J28" s="17">
        <v>891</v>
      </c>
      <c r="K28" s="17" t="s">
        <v>1026</v>
      </c>
      <c r="L28" s="17">
        <v>726</v>
      </c>
      <c r="M28" s="72">
        <f>PRODUCT(E28*3+F28*2+G28+H28)</f>
        <v>156</v>
      </c>
      <c r="N28" s="347">
        <f t="shared" si="0"/>
        <v>0.6</v>
      </c>
      <c r="P28" s="29">
        <v>26</v>
      </c>
      <c r="Q28" s="19" t="s">
        <v>0</v>
      </c>
      <c r="R28" s="17">
        <v>3</v>
      </c>
      <c r="S28" s="17">
        <v>10</v>
      </c>
      <c r="T28" s="17">
        <v>0</v>
      </c>
      <c r="U28" s="17">
        <v>2</v>
      </c>
      <c r="V28" s="17">
        <v>0</v>
      </c>
      <c r="W28" s="17">
        <v>2</v>
      </c>
      <c r="X28" s="17">
        <v>6</v>
      </c>
      <c r="Y28" s="17">
        <v>57</v>
      </c>
      <c r="Z28" s="32" t="s">
        <v>1026</v>
      </c>
      <c r="AA28" s="17">
        <v>90</v>
      </c>
      <c r="AB28" s="72">
        <f>PRODUCT(T28*3+U28*2+V28+W28)</f>
        <v>6</v>
      </c>
      <c r="AC28" s="347">
        <f>PRODUCT((T28+U28)/S28)</f>
        <v>0.2</v>
      </c>
      <c r="AE28" s="142" t="s">
        <v>5267</v>
      </c>
      <c r="AF28" s="17">
        <v>2</v>
      </c>
      <c r="AG28" s="17">
        <v>0</v>
      </c>
      <c r="AH28" s="382">
        <f t="shared" si="4"/>
        <v>0</v>
      </c>
      <c r="AI28" s="17"/>
      <c r="AJ28" s="17"/>
      <c r="AK28" s="17"/>
      <c r="AL28" s="17"/>
      <c r="AM28" s="17"/>
      <c r="AN28" s="330"/>
      <c r="AO28" s="17"/>
      <c r="AQ28" s="330"/>
      <c r="AR28" s="153"/>
    </row>
    <row r="29" spans="1:44" ht="15" customHeight="1" x14ac:dyDescent="0.25">
      <c r="A29" s="29">
        <v>27</v>
      </c>
      <c r="B29" s="48" t="s">
        <v>0</v>
      </c>
      <c r="C29" s="32">
        <v>5</v>
      </c>
      <c r="D29" s="17">
        <v>116</v>
      </c>
      <c r="E29" s="17">
        <v>33</v>
      </c>
      <c r="F29" s="17">
        <v>20</v>
      </c>
      <c r="G29" s="17">
        <v>2</v>
      </c>
      <c r="H29" s="17">
        <v>9</v>
      </c>
      <c r="I29" s="17">
        <v>52</v>
      </c>
      <c r="J29" s="17">
        <v>944</v>
      </c>
      <c r="K29" s="17" t="s">
        <v>1026</v>
      </c>
      <c r="L29" s="17">
        <v>1031</v>
      </c>
      <c r="M29" s="72">
        <f>PRODUCT(E29*3+F29*2+G29+H29)</f>
        <v>150</v>
      </c>
      <c r="N29" s="347">
        <f t="shared" si="0"/>
        <v>0.45689655172413796</v>
      </c>
      <c r="P29" s="29">
        <v>27</v>
      </c>
      <c r="Q29" s="19" t="s">
        <v>5762</v>
      </c>
      <c r="R29" s="17">
        <v>2</v>
      </c>
      <c r="S29" s="17">
        <v>3</v>
      </c>
      <c r="T29" s="17">
        <v>0</v>
      </c>
      <c r="U29" s="17">
        <v>2</v>
      </c>
      <c r="V29" s="17">
        <v>0</v>
      </c>
      <c r="W29" s="17">
        <v>0</v>
      </c>
      <c r="X29" s="17">
        <v>1</v>
      </c>
      <c r="Y29" s="17">
        <v>51</v>
      </c>
      <c r="Z29" s="32" t="s">
        <v>1026</v>
      </c>
      <c r="AA29" s="17">
        <v>29</v>
      </c>
      <c r="AB29" s="72">
        <f>PRODUCT(T29*3+U29*2+V29+W29)</f>
        <v>4</v>
      </c>
      <c r="AC29" s="347">
        <f>PRODUCT((T29+U29)/S29)</f>
        <v>0.66666666666666663</v>
      </c>
      <c r="AE29" s="142" t="s">
        <v>1427</v>
      </c>
      <c r="AF29" s="17">
        <v>2</v>
      </c>
      <c r="AG29" s="17">
        <v>0</v>
      </c>
      <c r="AH29" s="382">
        <f t="shared" si="4"/>
        <v>0</v>
      </c>
      <c r="AI29" s="17"/>
      <c r="AJ29" s="17"/>
      <c r="AK29" s="17"/>
      <c r="AL29" s="17"/>
      <c r="AM29" s="17"/>
      <c r="AN29" s="330"/>
      <c r="AO29" s="17"/>
      <c r="AQ29" s="330"/>
      <c r="AR29" s="153"/>
    </row>
    <row r="30" spans="1:44" ht="15" customHeight="1" x14ac:dyDescent="0.25">
      <c r="A30" s="29">
        <v>28</v>
      </c>
      <c r="B30" s="149" t="s">
        <v>5749</v>
      </c>
      <c r="C30" s="32">
        <v>8</v>
      </c>
      <c r="D30" s="32">
        <v>162</v>
      </c>
      <c r="E30" s="32">
        <v>3</v>
      </c>
      <c r="F30" s="32">
        <v>46</v>
      </c>
      <c r="G30" s="32">
        <v>3</v>
      </c>
      <c r="H30" s="32">
        <v>0</v>
      </c>
      <c r="I30" s="32">
        <v>110</v>
      </c>
      <c r="J30" s="32">
        <v>1041</v>
      </c>
      <c r="K30" s="17" t="s">
        <v>1026</v>
      </c>
      <c r="L30" s="32">
        <v>1978</v>
      </c>
      <c r="M30" s="72">
        <f>PRODUCT(E30*3+F30*2+G30+H30)</f>
        <v>104</v>
      </c>
      <c r="N30" s="347">
        <f t="shared" si="0"/>
        <v>0.30246913580246915</v>
      </c>
      <c r="P30" s="29">
        <v>28</v>
      </c>
      <c r="Q30" s="19" t="s">
        <v>1674</v>
      </c>
      <c r="R30" s="17">
        <v>1</v>
      </c>
      <c r="S30" s="17">
        <v>6</v>
      </c>
      <c r="T30" s="17">
        <v>0</v>
      </c>
      <c r="U30" s="17">
        <v>1</v>
      </c>
      <c r="V30" s="17">
        <v>1</v>
      </c>
      <c r="W30" s="17">
        <v>0</v>
      </c>
      <c r="X30" s="17">
        <v>4</v>
      </c>
      <c r="Y30" s="17">
        <v>45</v>
      </c>
      <c r="Z30" s="32" t="s">
        <v>1026</v>
      </c>
      <c r="AA30" s="17">
        <v>46</v>
      </c>
      <c r="AB30" s="72">
        <f>PRODUCT(T30*3+U30*2+V30+W30)</f>
        <v>3</v>
      </c>
      <c r="AC30" s="347">
        <f>PRODUCT((T30+U30)/S30)</f>
        <v>0.16666666666666666</v>
      </c>
      <c r="AE30" s="142" t="s">
        <v>5387</v>
      </c>
      <c r="AF30" s="17">
        <v>1</v>
      </c>
      <c r="AG30" s="17">
        <v>0</v>
      </c>
      <c r="AH30" s="382">
        <f t="shared" si="4"/>
        <v>0</v>
      </c>
      <c r="AI30" s="17"/>
      <c r="AJ30" s="17"/>
      <c r="AK30" s="17"/>
      <c r="AL30" s="17"/>
      <c r="AM30" s="17"/>
      <c r="AN30" s="330"/>
      <c r="AO30" s="17"/>
      <c r="AQ30" s="330"/>
    </row>
    <row r="31" spans="1:44" ht="15" customHeight="1" x14ac:dyDescent="0.25">
      <c r="A31" s="29">
        <v>29</v>
      </c>
      <c r="B31" s="52" t="s">
        <v>6489</v>
      </c>
      <c r="C31" s="348">
        <v>2</v>
      </c>
      <c r="D31" s="348">
        <v>48</v>
      </c>
      <c r="E31" s="348">
        <v>22</v>
      </c>
      <c r="F31" s="348">
        <v>14</v>
      </c>
      <c r="G31" s="348">
        <v>0</v>
      </c>
      <c r="H31" s="348">
        <v>4</v>
      </c>
      <c r="I31" s="348">
        <v>8</v>
      </c>
      <c r="J31" s="348">
        <v>296</v>
      </c>
      <c r="K31" s="17" t="s">
        <v>1026</v>
      </c>
      <c r="L31" s="348">
        <v>161</v>
      </c>
      <c r="M31" s="72">
        <v>98</v>
      </c>
      <c r="N31" s="347">
        <f t="shared" si="0"/>
        <v>0.75</v>
      </c>
      <c r="P31" s="29">
        <v>29</v>
      </c>
      <c r="Q31" s="19" t="s">
        <v>5267</v>
      </c>
      <c r="R31" s="17">
        <v>2</v>
      </c>
      <c r="S31" s="17">
        <v>8</v>
      </c>
      <c r="T31" s="17">
        <v>0</v>
      </c>
      <c r="U31" s="17">
        <v>1</v>
      </c>
      <c r="V31" s="17">
        <v>0</v>
      </c>
      <c r="W31" s="17">
        <v>1</v>
      </c>
      <c r="X31" s="17">
        <v>6</v>
      </c>
      <c r="Y31" s="17">
        <v>23</v>
      </c>
      <c r="Z31" s="32" t="s">
        <v>1026</v>
      </c>
      <c r="AA31" s="17">
        <v>110</v>
      </c>
      <c r="AB31" s="72">
        <f>PRODUCT(T31*3+U31*2+V31+W31)</f>
        <v>3</v>
      </c>
      <c r="AC31" s="347">
        <f>PRODUCT((T31+U31)/S31)</f>
        <v>0.125</v>
      </c>
      <c r="AE31" s="19" t="s">
        <v>743</v>
      </c>
      <c r="AF31" s="17">
        <v>1</v>
      </c>
      <c r="AG31" s="17">
        <v>0</v>
      </c>
      <c r="AH31" s="382">
        <f t="shared" si="4"/>
        <v>0</v>
      </c>
      <c r="AI31" s="17"/>
      <c r="AJ31" s="17"/>
      <c r="AK31" s="17"/>
      <c r="AL31" s="17"/>
      <c r="AM31" s="17"/>
      <c r="AN31" s="330"/>
      <c r="AO31" s="17"/>
      <c r="AQ31" s="330"/>
    </row>
    <row r="32" spans="1:44" ht="15" customHeight="1" x14ac:dyDescent="0.25">
      <c r="A32" s="29">
        <v>30</v>
      </c>
      <c r="B32" s="38" t="s">
        <v>132</v>
      </c>
      <c r="C32" s="32">
        <v>12</v>
      </c>
      <c r="D32" s="17">
        <v>100</v>
      </c>
      <c r="E32" s="17">
        <v>0</v>
      </c>
      <c r="F32" s="17">
        <v>44</v>
      </c>
      <c r="G32" s="17">
        <v>9</v>
      </c>
      <c r="H32" s="17">
        <v>0</v>
      </c>
      <c r="I32" s="17">
        <v>47</v>
      </c>
      <c r="J32" s="17">
        <v>961</v>
      </c>
      <c r="K32" s="17" t="s">
        <v>1026</v>
      </c>
      <c r="L32" s="17">
        <v>1061</v>
      </c>
      <c r="M32" s="72">
        <f t="shared" ref="M32:M40" si="5">PRODUCT(E32*3+F32*2+G32+H32)</f>
        <v>97</v>
      </c>
      <c r="N32" s="347">
        <f t="shared" si="0"/>
        <v>0.44</v>
      </c>
      <c r="P32" s="29">
        <v>30</v>
      </c>
      <c r="Q32" s="149" t="s">
        <v>5907</v>
      </c>
      <c r="R32" s="17">
        <v>2</v>
      </c>
      <c r="S32" s="17">
        <v>7</v>
      </c>
      <c r="T32" s="17">
        <v>0</v>
      </c>
      <c r="U32" s="17">
        <v>1</v>
      </c>
      <c r="V32" s="17">
        <v>0</v>
      </c>
      <c r="W32" s="17">
        <v>0</v>
      </c>
      <c r="X32" s="17">
        <v>6</v>
      </c>
      <c r="Y32" s="17">
        <v>20</v>
      </c>
      <c r="Z32" s="32" t="s">
        <v>1026</v>
      </c>
      <c r="AA32" s="17">
        <v>62</v>
      </c>
      <c r="AB32" s="72">
        <f>PRODUCT(T32*3+U32*2+V32+W32)</f>
        <v>2</v>
      </c>
      <c r="AC32" s="347">
        <f>PRODUCT((T32+U32)/S32)</f>
        <v>0.14285714285714285</v>
      </c>
      <c r="AE32" s="87" t="s">
        <v>6508</v>
      </c>
      <c r="AF32" s="17">
        <v>1</v>
      </c>
      <c r="AG32" s="17">
        <v>0</v>
      </c>
      <c r="AH32" s="382">
        <f t="shared" si="4"/>
        <v>0</v>
      </c>
      <c r="AI32" s="17"/>
      <c r="AJ32" s="17"/>
      <c r="AK32" s="17"/>
      <c r="AL32" s="17"/>
      <c r="AM32" s="17"/>
      <c r="AN32" s="330"/>
      <c r="AO32" s="17"/>
      <c r="AQ32" s="17"/>
    </row>
    <row r="33" spans="1:44" ht="15" customHeight="1" x14ac:dyDescent="0.25">
      <c r="A33" s="29">
        <v>31</v>
      </c>
      <c r="B33" s="38" t="s">
        <v>1452</v>
      </c>
      <c r="C33" s="32">
        <v>8</v>
      </c>
      <c r="D33" s="17">
        <v>112</v>
      </c>
      <c r="E33" s="17">
        <v>0</v>
      </c>
      <c r="F33" s="17">
        <v>44</v>
      </c>
      <c r="G33" s="17">
        <v>9</v>
      </c>
      <c r="H33" s="17">
        <v>0</v>
      </c>
      <c r="I33" s="17">
        <v>59</v>
      </c>
      <c r="J33" s="17">
        <v>866</v>
      </c>
      <c r="K33" s="17" t="s">
        <v>1026</v>
      </c>
      <c r="L33" s="17">
        <v>1163</v>
      </c>
      <c r="M33" s="72">
        <f t="shared" si="5"/>
        <v>97</v>
      </c>
      <c r="N33" s="347">
        <f t="shared" si="0"/>
        <v>0.39285714285714285</v>
      </c>
      <c r="P33" s="29">
        <v>31</v>
      </c>
      <c r="Q33" s="19" t="s">
        <v>566</v>
      </c>
      <c r="R33" s="17">
        <v>2</v>
      </c>
      <c r="S33" s="17">
        <v>7</v>
      </c>
      <c r="T33" s="17">
        <v>0</v>
      </c>
      <c r="U33" s="17">
        <v>1</v>
      </c>
      <c r="V33" s="17">
        <v>0</v>
      </c>
      <c r="W33" s="17">
        <v>0</v>
      </c>
      <c r="X33" s="17">
        <v>6</v>
      </c>
      <c r="Y33" s="17">
        <v>31</v>
      </c>
      <c r="Z33" s="32" t="s">
        <v>1026</v>
      </c>
      <c r="AA33" s="17">
        <v>59</v>
      </c>
      <c r="AB33" s="72">
        <f>PRODUCT(T33*3+U33*2+V33+W33)</f>
        <v>2</v>
      </c>
      <c r="AC33" s="347">
        <f>PRODUCT((T33+U33)/S33)</f>
        <v>0.14285714285714285</v>
      </c>
      <c r="AE33" s="142" t="s">
        <v>5759</v>
      </c>
      <c r="AF33" s="17">
        <v>1</v>
      </c>
      <c r="AG33" s="17">
        <v>0</v>
      </c>
      <c r="AH33" s="382">
        <f t="shared" si="4"/>
        <v>0</v>
      </c>
      <c r="AI33" s="17"/>
      <c r="AJ33" s="17"/>
      <c r="AK33" s="17"/>
      <c r="AL33" s="17"/>
      <c r="AM33" s="17"/>
      <c r="AN33" s="330"/>
      <c r="AO33" s="17"/>
      <c r="AQ33" s="17"/>
    </row>
    <row r="34" spans="1:44" ht="15" customHeight="1" x14ac:dyDescent="0.25">
      <c r="A34" s="29">
        <v>32</v>
      </c>
      <c r="B34" s="143" t="s">
        <v>171</v>
      </c>
      <c r="C34" s="32">
        <v>3</v>
      </c>
      <c r="D34" s="32">
        <v>68</v>
      </c>
      <c r="E34" s="32">
        <v>19</v>
      </c>
      <c r="F34" s="32">
        <v>11</v>
      </c>
      <c r="G34" s="32">
        <v>0</v>
      </c>
      <c r="H34" s="32">
        <v>12</v>
      </c>
      <c r="I34" s="17">
        <v>26</v>
      </c>
      <c r="J34" s="32">
        <v>533</v>
      </c>
      <c r="K34" s="17" t="s">
        <v>1026</v>
      </c>
      <c r="L34" s="32">
        <v>553</v>
      </c>
      <c r="M34" s="72">
        <f t="shared" si="5"/>
        <v>91</v>
      </c>
      <c r="N34" s="347">
        <f t="shared" si="0"/>
        <v>0.44117647058823528</v>
      </c>
      <c r="P34" s="29">
        <v>32</v>
      </c>
      <c r="Q34" s="149" t="s">
        <v>6489</v>
      </c>
      <c r="R34" s="17" t="s">
        <v>5796</v>
      </c>
      <c r="S34" s="17">
        <v>3</v>
      </c>
      <c r="T34" s="17">
        <v>0</v>
      </c>
      <c r="U34" s="17">
        <v>0</v>
      </c>
      <c r="V34" s="17">
        <v>0</v>
      </c>
      <c r="W34" s="17">
        <v>2</v>
      </c>
      <c r="X34" s="17">
        <v>1</v>
      </c>
      <c r="Y34" s="17">
        <v>15</v>
      </c>
      <c r="Z34" s="32" t="s">
        <v>1026</v>
      </c>
      <c r="AA34" s="17">
        <v>17</v>
      </c>
      <c r="AB34" s="72">
        <f>PRODUCT(T34*3+U34*2+V34+W34)</f>
        <v>2</v>
      </c>
      <c r="AC34" s="347">
        <f>PRODUCT((T34+U34)/S34)</f>
        <v>0</v>
      </c>
      <c r="AE34" s="142" t="s">
        <v>1318</v>
      </c>
      <c r="AF34" s="17">
        <v>1</v>
      </c>
      <c r="AG34" s="17">
        <v>0</v>
      </c>
      <c r="AH34" s="382">
        <f t="shared" si="4"/>
        <v>0</v>
      </c>
      <c r="AI34" s="72"/>
      <c r="AJ34" s="72"/>
      <c r="AK34" s="17"/>
      <c r="AL34" s="17"/>
      <c r="AM34" s="17"/>
      <c r="AN34" s="330"/>
      <c r="AO34" s="17"/>
      <c r="AQ34" s="17"/>
    </row>
    <row r="35" spans="1:44" ht="15" customHeight="1" x14ac:dyDescent="0.25">
      <c r="A35" s="29">
        <v>33</v>
      </c>
      <c r="B35" s="149" t="s">
        <v>5907</v>
      </c>
      <c r="C35" s="32">
        <v>3</v>
      </c>
      <c r="D35" s="72">
        <v>72</v>
      </c>
      <c r="E35" s="72">
        <v>18</v>
      </c>
      <c r="F35" s="72">
        <v>11</v>
      </c>
      <c r="G35" s="72">
        <v>0</v>
      </c>
      <c r="H35" s="72">
        <v>13</v>
      </c>
      <c r="I35" s="72">
        <v>30</v>
      </c>
      <c r="J35" s="72">
        <v>417</v>
      </c>
      <c r="K35" s="17" t="s">
        <v>1026</v>
      </c>
      <c r="L35" s="72">
        <v>432</v>
      </c>
      <c r="M35" s="72">
        <f t="shared" si="5"/>
        <v>89</v>
      </c>
      <c r="N35" s="347">
        <f t="shared" ref="N35:N66" si="6">PRODUCT((E35+F35)/D35)</f>
        <v>0.40277777777777779</v>
      </c>
      <c r="P35" s="29">
        <v>33</v>
      </c>
      <c r="Q35" s="19" t="s">
        <v>5387</v>
      </c>
      <c r="R35" s="17">
        <v>1</v>
      </c>
      <c r="S35" s="17">
        <v>3</v>
      </c>
      <c r="T35" s="17">
        <v>0</v>
      </c>
      <c r="U35" s="17">
        <v>0</v>
      </c>
      <c r="V35" s="17">
        <v>0</v>
      </c>
      <c r="W35" s="17">
        <v>1</v>
      </c>
      <c r="X35" s="17">
        <v>2</v>
      </c>
      <c r="Y35" s="17">
        <v>5</v>
      </c>
      <c r="Z35" s="32" t="s">
        <v>1026</v>
      </c>
      <c r="AA35" s="17">
        <v>11</v>
      </c>
      <c r="AB35" s="72">
        <f>PRODUCT(T35*3+U35*2+V35+W35)</f>
        <v>1</v>
      </c>
      <c r="AC35" s="347">
        <f>PRODUCT((T35+U35)/S35)</f>
        <v>0</v>
      </c>
      <c r="AE35" s="72"/>
      <c r="AF35" s="72"/>
      <c r="AG35" s="72"/>
      <c r="AH35" s="72"/>
      <c r="AI35" s="72"/>
      <c r="AJ35" s="72"/>
      <c r="AK35" s="17"/>
      <c r="AL35" s="17"/>
      <c r="AM35" s="17"/>
      <c r="AN35" s="330"/>
      <c r="AO35" s="17"/>
      <c r="AQ35" s="17"/>
    </row>
    <row r="36" spans="1:44" ht="15" customHeight="1" x14ac:dyDescent="0.25">
      <c r="A36" s="29">
        <v>34</v>
      </c>
      <c r="B36" s="38" t="s">
        <v>1318</v>
      </c>
      <c r="C36" s="32">
        <v>5</v>
      </c>
      <c r="D36" s="17">
        <v>114</v>
      </c>
      <c r="E36" s="17">
        <v>13</v>
      </c>
      <c r="F36" s="17">
        <v>12</v>
      </c>
      <c r="G36" s="17">
        <v>0</v>
      </c>
      <c r="H36" s="17">
        <v>25</v>
      </c>
      <c r="I36" s="17">
        <v>64</v>
      </c>
      <c r="J36" s="17">
        <v>663</v>
      </c>
      <c r="K36" s="17" t="s">
        <v>1026</v>
      </c>
      <c r="L36" s="17">
        <v>1216</v>
      </c>
      <c r="M36" s="72">
        <f t="shared" si="5"/>
        <v>88</v>
      </c>
      <c r="N36" s="347">
        <f t="shared" si="6"/>
        <v>0.21929824561403508</v>
      </c>
      <c r="P36" s="29">
        <v>34</v>
      </c>
      <c r="Q36" s="19" t="s">
        <v>1318</v>
      </c>
      <c r="R36" s="17">
        <v>1</v>
      </c>
      <c r="S36" s="17">
        <v>3</v>
      </c>
      <c r="T36" s="17">
        <v>0</v>
      </c>
      <c r="U36" s="17">
        <v>0</v>
      </c>
      <c r="V36" s="17">
        <v>0</v>
      </c>
      <c r="W36" s="17">
        <v>1</v>
      </c>
      <c r="X36" s="17">
        <v>2</v>
      </c>
      <c r="Y36" s="17">
        <v>5</v>
      </c>
      <c r="Z36" s="32" t="s">
        <v>1026</v>
      </c>
      <c r="AA36" s="17">
        <v>23</v>
      </c>
      <c r="AB36" s="72">
        <f>PRODUCT(T36*3+U36*2+V36+W36)</f>
        <v>1</v>
      </c>
      <c r="AC36" s="347">
        <f>PRODUCT((T36+U36)/S36)</f>
        <v>0</v>
      </c>
      <c r="AE36" s="72"/>
      <c r="AF36" s="72"/>
      <c r="AG36" s="72"/>
      <c r="AH36" s="72"/>
      <c r="AI36" s="72"/>
      <c r="AJ36" s="72"/>
      <c r="AK36" s="72"/>
      <c r="AM36" s="17"/>
      <c r="AN36" s="330"/>
      <c r="AO36" s="17"/>
      <c r="AQ36" s="17"/>
    </row>
    <row r="37" spans="1:44" ht="15" customHeight="1" x14ac:dyDescent="0.25">
      <c r="A37" s="29">
        <v>35</v>
      </c>
      <c r="B37" s="38" t="s">
        <v>856</v>
      </c>
      <c r="C37" s="32">
        <v>12</v>
      </c>
      <c r="D37" s="17">
        <v>96</v>
      </c>
      <c r="E37" s="17">
        <v>0</v>
      </c>
      <c r="F37" s="17">
        <v>42</v>
      </c>
      <c r="G37" s="17">
        <v>2</v>
      </c>
      <c r="H37" s="17">
        <v>0</v>
      </c>
      <c r="I37" s="17">
        <v>52</v>
      </c>
      <c r="J37" s="17">
        <v>861</v>
      </c>
      <c r="K37" s="17" t="s">
        <v>1026</v>
      </c>
      <c r="L37" s="17">
        <v>1188</v>
      </c>
      <c r="M37" s="72">
        <f t="shared" si="5"/>
        <v>86</v>
      </c>
      <c r="N37" s="347">
        <f t="shared" si="6"/>
        <v>0.4375</v>
      </c>
      <c r="P37" s="29">
        <v>35</v>
      </c>
      <c r="Q37" s="19" t="s">
        <v>171</v>
      </c>
      <c r="R37" s="17">
        <v>2</v>
      </c>
      <c r="S37" s="17">
        <v>6</v>
      </c>
      <c r="T37" s="17">
        <v>0</v>
      </c>
      <c r="U37" s="17">
        <v>0</v>
      </c>
      <c r="V37" s="17">
        <v>0</v>
      </c>
      <c r="W37" s="17">
        <v>1</v>
      </c>
      <c r="X37" s="17">
        <v>5</v>
      </c>
      <c r="Y37" s="17">
        <v>21</v>
      </c>
      <c r="Z37" s="32" t="s">
        <v>1026</v>
      </c>
      <c r="AA37" s="17">
        <v>47</v>
      </c>
      <c r="AB37" s="72">
        <f>PRODUCT(T37*3+U37*2+V37+W37)</f>
        <v>1</v>
      </c>
      <c r="AC37" s="347">
        <f>PRODUCT((T37+U37)/S37)</f>
        <v>0</v>
      </c>
      <c r="AE37" s="72"/>
      <c r="AF37" s="72"/>
      <c r="AG37" s="72"/>
      <c r="AH37" s="72"/>
      <c r="AI37" s="72"/>
      <c r="AJ37" s="72"/>
      <c r="AK37" s="72"/>
      <c r="AM37" s="17"/>
      <c r="AN37" s="330"/>
      <c r="AO37" s="17"/>
      <c r="AQ37" s="17"/>
      <c r="AR37" s="153"/>
    </row>
    <row r="38" spans="1:44" ht="15" customHeight="1" x14ac:dyDescent="0.25">
      <c r="A38" s="29">
        <v>36</v>
      </c>
      <c r="B38" s="48" t="s">
        <v>2969</v>
      </c>
      <c r="C38" s="32">
        <v>10</v>
      </c>
      <c r="D38" s="17">
        <v>105</v>
      </c>
      <c r="E38" s="17">
        <v>0</v>
      </c>
      <c r="F38" s="17">
        <v>40</v>
      </c>
      <c r="G38" s="17">
        <v>5</v>
      </c>
      <c r="H38" s="17">
        <v>0</v>
      </c>
      <c r="I38" s="17">
        <v>60</v>
      </c>
      <c r="J38" s="17">
        <v>1049</v>
      </c>
      <c r="K38" s="17" t="s">
        <v>1026</v>
      </c>
      <c r="L38" s="17">
        <v>1244</v>
      </c>
      <c r="M38" s="72">
        <f t="shared" si="5"/>
        <v>85</v>
      </c>
      <c r="N38" s="347">
        <f t="shared" si="6"/>
        <v>0.38095238095238093</v>
      </c>
      <c r="P38" s="29">
        <v>35</v>
      </c>
      <c r="Q38" s="19" t="s">
        <v>1</v>
      </c>
      <c r="R38" s="17">
        <v>2</v>
      </c>
      <c r="S38" s="17">
        <v>6</v>
      </c>
      <c r="T38" s="17">
        <v>0</v>
      </c>
      <c r="U38" s="17">
        <v>0</v>
      </c>
      <c r="V38" s="17">
        <v>0</v>
      </c>
      <c r="W38" s="17">
        <v>1</v>
      </c>
      <c r="X38" s="17">
        <v>5</v>
      </c>
      <c r="Y38" s="17">
        <v>11</v>
      </c>
      <c r="Z38" s="32" t="s">
        <v>1026</v>
      </c>
      <c r="AA38" s="17">
        <v>44</v>
      </c>
      <c r="AB38" s="72">
        <f>PRODUCT(T38*3+U38*2+V38+W38)</f>
        <v>1</v>
      </c>
      <c r="AC38" s="347">
        <f>PRODUCT((T38+U38)/S38)</f>
        <v>0</v>
      </c>
      <c r="AE38" s="72"/>
      <c r="AF38" s="72"/>
      <c r="AG38" s="72"/>
      <c r="AH38" s="72"/>
      <c r="AI38" s="72"/>
      <c r="AJ38" s="72"/>
      <c r="AK38" s="72"/>
      <c r="AM38" s="17"/>
      <c r="AN38" s="330"/>
      <c r="AO38" s="17"/>
      <c r="AQ38" s="17"/>
    </row>
    <row r="39" spans="1:44" ht="15" customHeight="1" x14ac:dyDescent="0.25">
      <c r="A39" s="29">
        <v>37</v>
      </c>
      <c r="B39" s="143" t="s">
        <v>5267</v>
      </c>
      <c r="C39" s="32">
        <v>6</v>
      </c>
      <c r="D39" s="17">
        <v>48</v>
      </c>
      <c r="E39" s="17">
        <v>9</v>
      </c>
      <c r="F39" s="17">
        <v>11</v>
      </c>
      <c r="G39" s="17">
        <v>0</v>
      </c>
      <c r="H39" s="17">
        <v>7</v>
      </c>
      <c r="I39" s="17">
        <v>21</v>
      </c>
      <c r="J39" s="17">
        <v>310</v>
      </c>
      <c r="K39" s="17" t="s">
        <v>1026</v>
      </c>
      <c r="L39" s="17">
        <v>390</v>
      </c>
      <c r="M39" s="72">
        <f t="shared" si="5"/>
        <v>56</v>
      </c>
      <c r="N39" s="347">
        <f t="shared" si="6"/>
        <v>0.41666666666666669</v>
      </c>
      <c r="P39" s="14">
        <v>36</v>
      </c>
      <c r="Q39" s="19" t="s">
        <v>6508</v>
      </c>
      <c r="R39" s="17">
        <v>1</v>
      </c>
      <c r="S39" s="17">
        <v>3</v>
      </c>
      <c r="T39" s="17">
        <v>0</v>
      </c>
      <c r="U39" s="17">
        <v>0</v>
      </c>
      <c r="V39" s="17">
        <v>0</v>
      </c>
      <c r="W39" s="17">
        <v>1</v>
      </c>
      <c r="X39" s="17">
        <v>2</v>
      </c>
      <c r="Y39" s="17">
        <v>7</v>
      </c>
      <c r="Z39" s="32" t="s">
        <v>1026</v>
      </c>
      <c r="AA39" s="17">
        <v>30</v>
      </c>
      <c r="AB39" s="72">
        <f>PRODUCT(T39*3+U39*2+V39+W39)</f>
        <v>1</v>
      </c>
      <c r="AC39" s="347">
        <f>PRODUCT((T39+U39)/S39)</f>
        <v>0</v>
      </c>
      <c r="AE39" s="72"/>
      <c r="AF39" s="72"/>
      <c r="AG39" s="72"/>
      <c r="AH39" s="72"/>
      <c r="AI39" s="72"/>
      <c r="AJ39" s="72"/>
      <c r="AK39" s="72"/>
      <c r="AM39" s="17"/>
      <c r="AN39" s="17"/>
      <c r="AO39" s="17"/>
      <c r="AQ39" s="17"/>
      <c r="AR39" s="153"/>
    </row>
    <row r="40" spans="1:44" ht="15" customHeight="1" x14ac:dyDescent="0.25">
      <c r="A40" s="29">
        <v>38</v>
      </c>
      <c r="B40" s="38" t="s">
        <v>1674</v>
      </c>
      <c r="C40" s="32">
        <v>5</v>
      </c>
      <c r="D40" s="17">
        <v>54</v>
      </c>
      <c r="E40" s="17">
        <v>0</v>
      </c>
      <c r="F40" s="17">
        <v>24</v>
      </c>
      <c r="G40" s="17">
        <v>4</v>
      </c>
      <c r="H40" s="17">
        <v>0</v>
      </c>
      <c r="I40" s="17">
        <v>26</v>
      </c>
      <c r="J40" s="17">
        <v>525</v>
      </c>
      <c r="K40" s="17" t="s">
        <v>1026</v>
      </c>
      <c r="L40" s="17">
        <v>483</v>
      </c>
      <c r="M40" s="72">
        <f t="shared" si="5"/>
        <v>52</v>
      </c>
      <c r="N40" s="347">
        <f t="shared" si="6"/>
        <v>0.44444444444444442</v>
      </c>
      <c r="P40" s="14">
        <v>37</v>
      </c>
      <c r="Q40" s="19" t="s">
        <v>5759</v>
      </c>
      <c r="R40" s="17">
        <v>1</v>
      </c>
      <c r="S40" s="17">
        <v>3</v>
      </c>
      <c r="T40" s="17">
        <v>0</v>
      </c>
      <c r="U40" s="17">
        <v>0</v>
      </c>
      <c r="V40" s="17">
        <v>0</v>
      </c>
      <c r="W40" s="17">
        <v>0</v>
      </c>
      <c r="X40" s="17">
        <v>3</v>
      </c>
      <c r="Y40" s="17">
        <v>9</v>
      </c>
      <c r="Z40" s="32" t="s">
        <v>1026</v>
      </c>
      <c r="AA40" s="17">
        <v>28</v>
      </c>
      <c r="AB40" s="72">
        <f>PRODUCT(T40*3+U40*2+V40+W40)</f>
        <v>0</v>
      </c>
      <c r="AC40" s="347">
        <f>PRODUCT((T40+U40)/S40)</f>
        <v>0</v>
      </c>
      <c r="AE40" s="72"/>
      <c r="AF40" s="72"/>
      <c r="AG40" s="72"/>
      <c r="AH40" s="72"/>
      <c r="AI40" s="72"/>
      <c r="AJ40" s="72"/>
      <c r="AK40" s="72"/>
      <c r="AM40" s="20"/>
      <c r="AN40" s="20"/>
    </row>
    <row r="41" spans="1:44" ht="15" customHeight="1" x14ac:dyDescent="0.25">
      <c r="A41" s="29">
        <v>39</v>
      </c>
      <c r="B41" s="52" t="s">
        <v>6380</v>
      </c>
      <c r="C41" s="348">
        <v>2</v>
      </c>
      <c r="D41" s="348">
        <v>48</v>
      </c>
      <c r="E41" s="348">
        <v>6</v>
      </c>
      <c r="F41" s="348">
        <v>11</v>
      </c>
      <c r="G41" s="348">
        <v>0</v>
      </c>
      <c r="H41" s="348">
        <v>5</v>
      </c>
      <c r="I41" s="348">
        <v>26</v>
      </c>
      <c r="J41" s="348">
        <v>275</v>
      </c>
      <c r="K41" s="17" t="s">
        <v>1026</v>
      </c>
      <c r="L41" s="348">
        <v>395</v>
      </c>
      <c r="M41" s="72">
        <v>45</v>
      </c>
      <c r="N41" s="347">
        <f t="shared" si="6"/>
        <v>0.35416666666666669</v>
      </c>
      <c r="R41" s="20"/>
      <c r="S41" s="20"/>
      <c r="T41" s="20"/>
      <c r="U41" s="20"/>
      <c r="V41" s="20"/>
      <c r="W41" s="20"/>
      <c r="X41" s="20"/>
      <c r="Y41" s="20"/>
      <c r="Z41" s="20"/>
      <c r="AA41" s="20"/>
      <c r="AB41" s="20"/>
      <c r="AC41" s="20"/>
      <c r="AD41" s="20"/>
      <c r="AE41" s="72"/>
      <c r="AF41" s="72"/>
      <c r="AG41" s="72"/>
      <c r="AH41" s="72"/>
      <c r="AI41" s="72"/>
      <c r="AJ41" s="72"/>
      <c r="AK41" s="72"/>
      <c r="AM41" s="20"/>
      <c r="AN41" s="20"/>
    </row>
    <row r="42" spans="1:44" ht="15" customHeight="1" x14ac:dyDescent="0.25">
      <c r="A42" s="29">
        <v>40</v>
      </c>
      <c r="B42" s="38" t="s">
        <v>5759</v>
      </c>
      <c r="C42" s="32">
        <v>2</v>
      </c>
      <c r="D42" s="17">
        <v>48</v>
      </c>
      <c r="E42" s="17">
        <v>7</v>
      </c>
      <c r="F42" s="17">
        <v>10</v>
      </c>
      <c r="G42" s="17">
        <v>0</v>
      </c>
      <c r="H42" s="17">
        <v>4</v>
      </c>
      <c r="I42" s="17">
        <v>27</v>
      </c>
      <c r="J42" s="17">
        <v>251</v>
      </c>
      <c r="K42" s="17" t="s">
        <v>1026</v>
      </c>
      <c r="L42" s="17">
        <v>492</v>
      </c>
      <c r="M42" s="72">
        <f>PRODUCT(E42*3+F42*2+G42+H42)</f>
        <v>45</v>
      </c>
      <c r="N42" s="347">
        <f t="shared" si="6"/>
        <v>0.35416666666666669</v>
      </c>
      <c r="R42" s="20"/>
      <c r="S42" s="20"/>
      <c r="T42" s="20"/>
      <c r="U42" s="20"/>
      <c r="V42" s="20"/>
      <c r="W42" s="20"/>
      <c r="X42" s="20"/>
      <c r="Y42" s="20"/>
      <c r="Z42" s="20"/>
      <c r="AA42" s="20"/>
      <c r="AB42" s="20"/>
      <c r="AC42" s="20"/>
      <c r="AD42" s="20"/>
      <c r="AE42" s="72"/>
      <c r="AF42" s="72"/>
      <c r="AG42" s="72"/>
      <c r="AH42" s="72"/>
      <c r="AI42" s="72"/>
      <c r="AJ42" s="72"/>
      <c r="AK42" s="72"/>
      <c r="AM42" s="20"/>
      <c r="AN42" s="20"/>
    </row>
    <row r="43" spans="1:44" ht="15" customHeight="1" x14ac:dyDescent="0.25">
      <c r="A43" s="29">
        <v>41</v>
      </c>
      <c r="B43" s="38" t="s">
        <v>1672</v>
      </c>
      <c r="C43" s="32">
        <v>6</v>
      </c>
      <c r="D43" s="17">
        <v>76</v>
      </c>
      <c r="E43" s="17">
        <v>0</v>
      </c>
      <c r="F43" s="17">
        <v>20</v>
      </c>
      <c r="G43" s="17">
        <v>4</v>
      </c>
      <c r="H43" s="17">
        <v>0</v>
      </c>
      <c r="I43" s="17">
        <v>52</v>
      </c>
      <c r="J43" s="17">
        <v>580</v>
      </c>
      <c r="K43" s="17" t="s">
        <v>1026</v>
      </c>
      <c r="L43" s="17">
        <v>1265</v>
      </c>
      <c r="M43" s="72">
        <f>PRODUCT(E43*3+F43*2+G43+H43)</f>
        <v>44</v>
      </c>
      <c r="N43" s="347">
        <f t="shared" si="6"/>
        <v>0.26315789473684209</v>
      </c>
      <c r="R43" s="20"/>
      <c r="S43" s="20"/>
      <c r="T43" s="20"/>
      <c r="U43" s="20"/>
      <c r="V43" s="20"/>
      <c r="W43" s="20"/>
      <c r="X43" s="20"/>
      <c r="Y43" s="20"/>
      <c r="Z43" s="20"/>
      <c r="AA43" s="20"/>
      <c r="AB43" s="20"/>
      <c r="AC43" s="20"/>
      <c r="AD43" s="20"/>
      <c r="AE43" s="72"/>
      <c r="AF43" s="72"/>
      <c r="AG43" s="72"/>
      <c r="AH43" s="72"/>
      <c r="AI43" s="72"/>
      <c r="AJ43" s="72"/>
      <c r="AK43" s="72"/>
      <c r="AM43" s="20"/>
      <c r="AN43" s="20"/>
    </row>
    <row r="44" spans="1:44" ht="15" customHeight="1" x14ac:dyDescent="0.25">
      <c r="A44" s="29">
        <v>42</v>
      </c>
      <c r="B44" s="38" t="s">
        <v>1112</v>
      </c>
      <c r="C44" s="32">
        <v>8</v>
      </c>
      <c r="D44" s="17">
        <v>60</v>
      </c>
      <c r="E44" s="17">
        <v>0</v>
      </c>
      <c r="F44" s="17">
        <v>20</v>
      </c>
      <c r="G44" s="17">
        <v>1</v>
      </c>
      <c r="H44" s="17">
        <v>0</v>
      </c>
      <c r="I44" s="17">
        <v>39</v>
      </c>
      <c r="J44" s="17">
        <v>474</v>
      </c>
      <c r="K44" s="17" t="s">
        <v>1026</v>
      </c>
      <c r="L44" s="17">
        <v>680</v>
      </c>
      <c r="M44" s="72">
        <f>PRODUCT(E44*3+F44*2+G44+H44)</f>
        <v>41</v>
      </c>
      <c r="N44" s="347">
        <f t="shared" si="6"/>
        <v>0.33333333333333331</v>
      </c>
      <c r="R44" s="20"/>
      <c r="S44" s="20"/>
      <c r="T44" s="20"/>
      <c r="U44" s="20"/>
      <c r="V44" s="20"/>
      <c r="W44" s="20"/>
      <c r="X44" s="20"/>
      <c r="Y44" s="20"/>
      <c r="Z44" s="20"/>
      <c r="AA44" s="20"/>
      <c r="AB44" s="20"/>
      <c r="AC44" s="20"/>
      <c r="AD44" s="20"/>
      <c r="AE44" s="72"/>
      <c r="AF44" s="72"/>
      <c r="AG44" s="72"/>
      <c r="AH44" s="72"/>
      <c r="AI44" s="72"/>
      <c r="AJ44" s="72"/>
      <c r="AK44" s="72"/>
      <c r="AM44" s="20"/>
      <c r="AN44" s="20"/>
    </row>
    <row r="45" spans="1:44" ht="15" customHeight="1" x14ac:dyDescent="0.25">
      <c r="A45" s="29">
        <v>43</v>
      </c>
      <c r="B45" s="38" t="s">
        <v>5387</v>
      </c>
      <c r="C45" s="32">
        <v>1</v>
      </c>
      <c r="D45" s="17">
        <v>24</v>
      </c>
      <c r="E45" s="17">
        <v>10</v>
      </c>
      <c r="F45" s="17">
        <v>2</v>
      </c>
      <c r="G45" s="17">
        <v>0</v>
      </c>
      <c r="H45" s="17">
        <v>3</v>
      </c>
      <c r="I45" s="17">
        <v>9</v>
      </c>
      <c r="J45" s="17">
        <v>169</v>
      </c>
      <c r="K45" s="17" t="s">
        <v>1026</v>
      </c>
      <c r="L45" s="17">
        <v>113</v>
      </c>
      <c r="M45" s="72">
        <f>PRODUCT(E45*3+F45*2+G45+H45)</f>
        <v>37</v>
      </c>
      <c r="N45" s="347">
        <f t="shared" si="6"/>
        <v>0.5</v>
      </c>
      <c r="R45" s="20"/>
      <c r="S45" s="20"/>
      <c r="T45" s="20"/>
      <c r="U45" s="20"/>
      <c r="V45" s="20"/>
      <c r="W45" s="20"/>
      <c r="X45" s="20"/>
      <c r="Y45" s="20"/>
      <c r="Z45" s="20"/>
      <c r="AA45" s="20"/>
      <c r="AB45" s="20"/>
      <c r="AC45" s="20"/>
      <c r="AD45" s="20"/>
      <c r="AE45" s="72"/>
      <c r="AF45" s="72"/>
      <c r="AG45" s="72"/>
      <c r="AH45" s="72"/>
      <c r="AI45" s="72"/>
      <c r="AJ45" s="72"/>
      <c r="AK45" s="72"/>
    </row>
    <row r="46" spans="1:44" ht="15" customHeight="1" x14ac:dyDescent="0.25">
      <c r="A46" s="29">
        <v>44</v>
      </c>
      <c r="B46" s="38" t="s">
        <v>1756</v>
      </c>
      <c r="C46" s="32">
        <v>5</v>
      </c>
      <c r="D46" s="17">
        <v>32</v>
      </c>
      <c r="E46" s="17">
        <v>0</v>
      </c>
      <c r="F46" s="17">
        <v>13</v>
      </c>
      <c r="G46" s="17">
        <v>3</v>
      </c>
      <c r="H46" s="17">
        <v>0</v>
      </c>
      <c r="I46" s="17">
        <v>16</v>
      </c>
      <c r="J46" s="17">
        <v>220</v>
      </c>
      <c r="K46" s="17" t="s">
        <v>1026</v>
      </c>
      <c r="L46" s="120">
        <v>255</v>
      </c>
      <c r="M46" s="72">
        <f>PRODUCT(E46*3+F46*2+G46+H46)</f>
        <v>29</v>
      </c>
      <c r="N46" s="347">
        <f t="shared" si="6"/>
        <v>0.40625</v>
      </c>
      <c r="R46" s="20"/>
      <c r="S46" s="20"/>
      <c r="T46" s="20"/>
      <c r="U46" s="20"/>
      <c r="V46" s="20"/>
      <c r="W46" s="20"/>
      <c r="X46" s="20"/>
      <c r="Y46" s="20"/>
      <c r="Z46" s="20"/>
      <c r="AA46" s="20"/>
      <c r="AB46" s="20"/>
      <c r="AC46" s="20"/>
      <c r="AD46" s="20"/>
      <c r="AE46" s="72"/>
      <c r="AF46" s="72"/>
      <c r="AG46" s="72"/>
      <c r="AH46" s="72"/>
      <c r="AI46" s="72"/>
      <c r="AJ46" s="72"/>
      <c r="AK46" s="72"/>
    </row>
    <row r="47" spans="1:44" ht="15" customHeight="1" x14ac:dyDescent="0.25">
      <c r="A47" s="29">
        <v>45</v>
      </c>
      <c r="B47" s="45" t="s">
        <v>6508</v>
      </c>
      <c r="C47" s="72">
        <v>1</v>
      </c>
      <c r="D47" s="348">
        <v>26</v>
      </c>
      <c r="E47" s="348">
        <v>3</v>
      </c>
      <c r="F47" s="348">
        <v>7</v>
      </c>
      <c r="G47" s="348">
        <v>0</v>
      </c>
      <c r="H47" s="348">
        <v>3</v>
      </c>
      <c r="I47" s="348">
        <v>13</v>
      </c>
      <c r="J47" s="348">
        <v>148</v>
      </c>
      <c r="K47" s="369" t="s">
        <v>1026</v>
      </c>
      <c r="L47" s="348">
        <v>188</v>
      </c>
      <c r="M47" s="348">
        <v>26</v>
      </c>
      <c r="N47" s="347">
        <f t="shared" si="6"/>
        <v>0.38461538461538464</v>
      </c>
      <c r="R47" s="20"/>
      <c r="S47" s="20"/>
      <c r="T47" s="20"/>
      <c r="U47" s="20"/>
      <c r="V47" s="20"/>
      <c r="W47" s="20"/>
      <c r="X47" s="20"/>
      <c r="Y47" s="20"/>
      <c r="Z47" s="20"/>
      <c r="AA47" s="20"/>
      <c r="AB47" s="20"/>
      <c r="AC47" s="20"/>
      <c r="AD47" s="20"/>
      <c r="AE47" s="72"/>
      <c r="AF47" s="72"/>
      <c r="AG47" s="72"/>
      <c r="AH47" s="72"/>
      <c r="AI47" s="72"/>
      <c r="AJ47" s="72"/>
      <c r="AK47" s="72"/>
    </row>
    <row r="48" spans="1:44" ht="15" customHeight="1" x14ac:dyDescent="0.25">
      <c r="A48" s="29">
        <v>46</v>
      </c>
      <c r="B48" s="38" t="s">
        <v>753</v>
      </c>
      <c r="C48" s="32">
        <v>4</v>
      </c>
      <c r="D48" s="32">
        <v>30</v>
      </c>
      <c r="E48" s="32">
        <v>0</v>
      </c>
      <c r="F48" s="32">
        <v>12</v>
      </c>
      <c r="G48" s="32">
        <v>1</v>
      </c>
      <c r="H48" s="32">
        <v>0</v>
      </c>
      <c r="I48" s="32">
        <v>17</v>
      </c>
      <c r="J48" s="32">
        <v>194</v>
      </c>
      <c r="K48" s="17" t="s">
        <v>1026</v>
      </c>
      <c r="L48" s="332">
        <v>295</v>
      </c>
      <c r="M48" s="72">
        <f t="shared" ref="M48:M63" si="7">PRODUCT(E48*3+F48*2+G48+H48)</f>
        <v>25</v>
      </c>
      <c r="N48" s="347">
        <f t="shared" si="6"/>
        <v>0.4</v>
      </c>
      <c r="R48" s="20"/>
      <c r="S48" s="20"/>
      <c r="T48" s="20"/>
      <c r="U48" s="20"/>
      <c r="V48" s="20"/>
      <c r="W48" s="20"/>
      <c r="X48" s="20"/>
      <c r="Y48" s="20"/>
      <c r="Z48" s="20"/>
      <c r="AA48" s="20"/>
      <c r="AB48" s="20"/>
      <c r="AC48" s="20"/>
      <c r="AD48" s="20"/>
      <c r="AE48" s="72"/>
      <c r="AF48" s="72"/>
      <c r="AG48" s="72"/>
      <c r="AH48" s="72"/>
      <c r="AI48" s="72"/>
      <c r="AJ48" s="72"/>
      <c r="AK48" s="72"/>
    </row>
    <row r="49" spans="1:44" ht="15" customHeight="1" x14ac:dyDescent="0.25">
      <c r="A49" s="29">
        <v>47</v>
      </c>
      <c r="B49" s="149" t="s">
        <v>2792</v>
      </c>
      <c r="C49" s="32">
        <v>2</v>
      </c>
      <c r="D49" s="32">
        <v>40</v>
      </c>
      <c r="E49" s="32">
        <v>0</v>
      </c>
      <c r="F49" s="17">
        <v>5</v>
      </c>
      <c r="G49" s="17">
        <v>0</v>
      </c>
      <c r="H49" s="17">
        <v>9</v>
      </c>
      <c r="I49" s="32">
        <v>26</v>
      </c>
      <c r="J49" s="32">
        <v>239</v>
      </c>
      <c r="K49" s="17" t="s">
        <v>1026</v>
      </c>
      <c r="L49" s="32">
        <v>543</v>
      </c>
      <c r="M49" s="72">
        <f t="shared" si="7"/>
        <v>19</v>
      </c>
      <c r="N49" s="347">
        <f t="shared" si="6"/>
        <v>0.125</v>
      </c>
      <c r="R49" s="20"/>
      <c r="S49" s="20"/>
      <c r="T49" s="20"/>
      <c r="U49" s="20"/>
      <c r="V49" s="20"/>
      <c r="W49" s="20"/>
      <c r="X49" s="20"/>
      <c r="Y49" s="20"/>
      <c r="Z49" s="20"/>
      <c r="AA49" s="20"/>
      <c r="AB49" s="20"/>
      <c r="AC49" s="20"/>
      <c r="AD49" s="20"/>
      <c r="AE49" s="72"/>
      <c r="AF49" s="72"/>
      <c r="AG49" s="72"/>
      <c r="AH49" s="72"/>
      <c r="AI49" s="72"/>
      <c r="AJ49" s="72"/>
      <c r="AK49" s="72"/>
    </row>
    <row r="50" spans="1:44" ht="15" customHeight="1" x14ac:dyDescent="0.25">
      <c r="A50" s="29">
        <v>48</v>
      </c>
      <c r="B50" s="149" t="s">
        <v>897</v>
      </c>
      <c r="C50" s="32">
        <v>2</v>
      </c>
      <c r="D50" s="17">
        <v>40</v>
      </c>
      <c r="E50" s="17">
        <v>3</v>
      </c>
      <c r="F50" s="17">
        <v>3</v>
      </c>
      <c r="G50" s="17">
        <v>0</v>
      </c>
      <c r="H50" s="17">
        <v>3</v>
      </c>
      <c r="I50" s="17">
        <v>31</v>
      </c>
      <c r="J50" s="17">
        <v>189</v>
      </c>
      <c r="K50" s="17" t="s">
        <v>1026</v>
      </c>
      <c r="L50" s="17">
        <v>498</v>
      </c>
      <c r="M50" s="72">
        <f t="shared" si="7"/>
        <v>18</v>
      </c>
      <c r="N50" s="347">
        <f t="shared" si="6"/>
        <v>0.15</v>
      </c>
      <c r="R50" s="20"/>
      <c r="S50" s="20"/>
      <c r="T50" s="20"/>
      <c r="U50" s="20"/>
      <c r="V50" s="20"/>
      <c r="W50" s="20"/>
      <c r="X50" s="20"/>
      <c r="Y50" s="20"/>
      <c r="Z50" s="20"/>
      <c r="AA50" s="20"/>
      <c r="AB50" s="20"/>
      <c r="AC50" s="20"/>
      <c r="AD50" s="20"/>
      <c r="AE50" s="72"/>
      <c r="AF50" s="72"/>
      <c r="AG50" s="72"/>
      <c r="AH50" s="72"/>
      <c r="AI50" s="72"/>
      <c r="AJ50" s="72"/>
      <c r="AK50" s="72"/>
    </row>
    <row r="51" spans="1:44" ht="15" customHeight="1" x14ac:dyDescent="0.25">
      <c r="A51" s="29">
        <v>49</v>
      </c>
      <c r="B51" s="48" t="s">
        <v>1230</v>
      </c>
      <c r="C51" s="32">
        <v>3</v>
      </c>
      <c r="D51" s="17">
        <v>32</v>
      </c>
      <c r="E51" s="17">
        <v>0</v>
      </c>
      <c r="F51" s="17">
        <v>8</v>
      </c>
      <c r="G51" s="17">
        <v>0</v>
      </c>
      <c r="H51" s="17">
        <v>0</v>
      </c>
      <c r="I51" s="17">
        <v>24</v>
      </c>
      <c r="J51" s="17">
        <v>220</v>
      </c>
      <c r="K51" s="17" t="s">
        <v>1026</v>
      </c>
      <c r="L51" s="17">
        <v>281</v>
      </c>
      <c r="M51" s="72">
        <f t="shared" si="7"/>
        <v>16</v>
      </c>
      <c r="N51" s="347">
        <f t="shared" si="6"/>
        <v>0.25</v>
      </c>
      <c r="R51" s="20"/>
      <c r="S51" s="20"/>
      <c r="T51" s="20"/>
      <c r="U51" s="20"/>
      <c r="V51" s="20"/>
      <c r="W51" s="20"/>
      <c r="X51" s="20"/>
      <c r="Y51" s="20"/>
      <c r="Z51" s="20"/>
      <c r="AA51" s="20"/>
      <c r="AB51" s="20"/>
      <c r="AC51" s="20"/>
      <c r="AD51" s="20"/>
      <c r="AE51" s="72"/>
      <c r="AF51" s="72"/>
      <c r="AG51" s="72"/>
      <c r="AH51" s="72"/>
      <c r="AI51" s="72"/>
      <c r="AJ51" s="72"/>
      <c r="AK51" s="72"/>
    </row>
    <row r="52" spans="1:44" ht="15" customHeight="1" x14ac:dyDescent="0.25">
      <c r="A52" s="29">
        <v>50</v>
      </c>
      <c r="B52" s="38" t="s">
        <v>970</v>
      </c>
      <c r="C52" s="32">
        <v>2</v>
      </c>
      <c r="D52" s="17">
        <v>20</v>
      </c>
      <c r="E52" s="17">
        <v>0</v>
      </c>
      <c r="F52" s="17">
        <v>7</v>
      </c>
      <c r="G52" s="17">
        <v>1</v>
      </c>
      <c r="H52" s="17">
        <v>0</v>
      </c>
      <c r="I52" s="17">
        <v>12</v>
      </c>
      <c r="J52" s="17">
        <v>235</v>
      </c>
      <c r="K52" s="17" t="s">
        <v>1026</v>
      </c>
      <c r="L52" s="17">
        <v>326</v>
      </c>
      <c r="M52" s="72">
        <f t="shared" si="7"/>
        <v>15</v>
      </c>
      <c r="N52" s="347">
        <f t="shared" si="6"/>
        <v>0.35</v>
      </c>
      <c r="R52" s="20"/>
      <c r="S52" s="20"/>
      <c r="T52" s="20"/>
      <c r="U52" s="20"/>
      <c r="V52" s="20"/>
      <c r="W52" s="20"/>
      <c r="X52" s="20"/>
      <c r="Y52" s="20"/>
      <c r="Z52" s="20"/>
      <c r="AA52" s="20"/>
      <c r="AB52" s="20"/>
      <c r="AC52" s="20"/>
      <c r="AD52" s="20"/>
      <c r="AE52" s="72"/>
      <c r="AF52" s="72"/>
      <c r="AG52" s="72"/>
      <c r="AH52" s="72"/>
      <c r="AI52" s="72"/>
      <c r="AJ52" s="72"/>
      <c r="AK52" s="72"/>
      <c r="AR52" s="153"/>
    </row>
    <row r="53" spans="1:44" ht="15" customHeight="1" x14ac:dyDescent="0.25">
      <c r="A53" s="29">
        <v>51</v>
      </c>
      <c r="B53" s="38" t="s">
        <v>1498</v>
      </c>
      <c r="C53" s="32">
        <v>3</v>
      </c>
      <c r="D53" s="32">
        <v>40</v>
      </c>
      <c r="E53" s="32">
        <v>0</v>
      </c>
      <c r="F53" s="32">
        <v>5</v>
      </c>
      <c r="G53" s="32">
        <v>0</v>
      </c>
      <c r="H53" s="32">
        <v>5</v>
      </c>
      <c r="I53" s="17">
        <v>30</v>
      </c>
      <c r="J53" s="32">
        <v>251</v>
      </c>
      <c r="K53" s="17" t="s">
        <v>1026</v>
      </c>
      <c r="L53" s="32">
        <v>578</v>
      </c>
      <c r="M53" s="72">
        <f t="shared" si="7"/>
        <v>15</v>
      </c>
      <c r="N53" s="347">
        <f t="shared" si="6"/>
        <v>0.125</v>
      </c>
      <c r="R53" s="20"/>
      <c r="S53" s="20"/>
      <c r="T53" s="20"/>
      <c r="U53" s="20"/>
      <c r="V53" s="20"/>
      <c r="W53" s="20"/>
      <c r="X53" s="20"/>
      <c r="Y53" s="20"/>
      <c r="Z53" s="20"/>
      <c r="AA53" s="20"/>
      <c r="AB53" s="20"/>
      <c r="AC53" s="20"/>
      <c r="AD53" s="20"/>
      <c r="AE53" s="72"/>
      <c r="AF53" s="72"/>
      <c r="AG53" s="72"/>
      <c r="AH53" s="72"/>
      <c r="AI53" s="72"/>
      <c r="AJ53" s="72"/>
      <c r="AK53" s="72"/>
    </row>
    <row r="54" spans="1:44" ht="15" customHeight="1" x14ac:dyDescent="0.25">
      <c r="A54" s="29">
        <v>52</v>
      </c>
      <c r="B54" s="38" t="s">
        <v>2921</v>
      </c>
      <c r="C54" s="32">
        <v>4</v>
      </c>
      <c r="D54" s="17">
        <v>34</v>
      </c>
      <c r="E54" s="17">
        <v>0</v>
      </c>
      <c r="F54" s="17">
        <v>6</v>
      </c>
      <c r="G54" s="17">
        <v>1</v>
      </c>
      <c r="H54" s="17">
        <v>0</v>
      </c>
      <c r="I54" s="17">
        <v>27</v>
      </c>
      <c r="J54" s="17">
        <v>226</v>
      </c>
      <c r="K54" s="17" t="s">
        <v>1026</v>
      </c>
      <c r="L54" s="17">
        <v>553</v>
      </c>
      <c r="M54" s="72">
        <f t="shared" si="7"/>
        <v>13</v>
      </c>
      <c r="N54" s="347">
        <f t="shared" si="6"/>
        <v>0.17647058823529413</v>
      </c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72"/>
      <c r="AF54" s="72"/>
      <c r="AG54" s="72"/>
      <c r="AH54" s="72"/>
      <c r="AI54" s="72"/>
      <c r="AJ54" s="72"/>
      <c r="AK54" s="72"/>
    </row>
    <row r="55" spans="1:44" ht="15" customHeight="1" x14ac:dyDescent="0.25">
      <c r="A55" s="29">
        <v>53</v>
      </c>
      <c r="B55" s="143" t="s">
        <v>4932</v>
      </c>
      <c r="C55" s="32">
        <v>1</v>
      </c>
      <c r="D55" s="32">
        <v>24</v>
      </c>
      <c r="E55" s="32">
        <v>2</v>
      </c>
      <c r="F55" s="32">
        <v>0</v>
      </c>
      <c r="G55" s="32">
        <v>0</v>
      </c>
      <c r="H55" s="32">
        <v>5</v>
      </c>
      <c r="I55" s="32">
        <v>17</v>
      </c>
      <c r="J55" s="32">
        <v>125</v>
      </c>
      <c r="K55" s="17" t="s">
        <v>1026</v>
      </c>
      <c r="L55" s="32">
        <v>387</v>
      </c>
      <c r="M55" s="72">
        <f t="shared" si="7"/>
        <v>11</v>
      </c>
      <c r="N55" s="347">
        <f t="shared" si="6"/>
        <v>8.3333333333333329E-2</v>
      </c>
      <c r="R55" s="20"/>
      <c r="S55" s="20"/>
      <c r="T55" s="20"/>
      <c r="U55" s="20"/>
      <c r="V55" s="20"/>
      <c r="W55" s="20"/>
      <c r="X55" s="20"/>
      <c r="Y55" s="20"/>
      <c r="Z55" s="20"/>
      <c r="AA55" s="20"/>
      <c r="AB55" s="20"/>
      <c r="AC55" s="20"/>
      <c r="AD55" s="20"/>
    </row>
    <row r="56" spans="1:44" ht="15" customHeight="1" x14ac:dyDescent="0.25">
      <c r="A56" s="29">
        <v>54</v>
      </c>
      <c r="B56" s="38" t="s">
        <v>1434</v>
      </c>
      <c r="C56" s="32">
        <v>2</v>
      </c>
      <c r="D56" s="17">
        <v>14</v>
      </c>
      <c r="E56" s="17">
        <v>0</v>
      </c>
      <c r="F56" s="17">
        <v>5</v>
      </c>
      <c r="G56" s="17">
        <v>0</v>
      </c>
      <c r="H56" s="17">
        <v>0</v>
      </c>
      <c r="I56" s="17">
        <v>9</v>
      </c>
      <c r="J56" s="17">
        <v>70</v>
      </c>
      <c r="K56" s="17" t="s">
        <v>1026</v>
      </c>
      <c r="L56" s="120">
        <v>128</v>
      </c>
      <c r="M56" s="72">
        <f t="shared" si="7"/>
        <v>10</v>
      </c>
      <c r="N56" s="347">
        <f t="shared" si="6"/>
        <v>0.35714285714285715</v>
      </c>
      <c r="R56" s="20"/>
      <c r="S56" s="20"/>
      <c r="T56" s="20"/>
      <c r="U56" s="20"/>
      <c r="V56" s="20"/>
      <c r="W56" s="20"/>
      <c r="X56" s="20"/>
      <c r="Y56" s="20"/>
      <c r="Z56" s="20"/>
      <c r="AA56" s="20"/>
      <c r="AB56" s="20"/>
      <c r="AC56" s="20"/>
      <c r="AD56" s="20"/>
    </row>
    <row r="57" spans="1:44" ht="15" customHeight="1" x14ac:dyDescent="0.25">
      <c r="A57" s="29">
        <v>55</v>
      </c>
      <c r="B57" s="38" t="s">
        <v>1269</v>
      </c>
      <c r="C57" s="32">
        <v>2</v>
      </c>
      <c r="D57" s="17">
        <v>20</v>
      </c>
      <c r="E57" s="17">
        <v>0</v>
      </c>
      <c r="F57" s="17">
        <v>5</v>
      </c>
      <c r="G57" s="17">
        <v>0</v>
      </c>
      <c r="H57" s="17">
        <v>0</v>
      </c>
      <c r="I57" s="17">
        <v>15</v>
      </c>
      <c r="J57" s="17">
        <v>136</v>
      </c>
      <c r="K57" s="17" t="s">
        <v>1026</v>
      </c>
      <c r="L57" s="17">
        <v>213</v>
      </c>
      <c r="M57" s="72">
        <f t="shared" si="7"/>
        <v>10</v>
      </c>
      <c r="N57" s="347">
        <f t="shared" si="6"/>
        <v>0.25</v>
      </c>
      <c r="R57" s="20"/>
      <c r="S57" s="20"/>
      <c r="T57" s="20"/>
      <c r="U57" s="20"/>
      <c r="V57" s="20"/>
      <c r="W57" s="20"/>
      <c r="X57" s="20"/>
      <c r="Y57" s="20"/>
      <c r="Z57" s="20"/>
      <c r="AA57" s="20"/>
      <c r="AB57" s="20"/>
      <c r="AC57" s="20"/>
      <c r="AD57" s="20"/>
    </row>
    <row r="58" spans="1:44" ht="15" customHeight="1" x14ac:dyDescent="0.25">
      <c r="A58" s="29">
        <v>56</v>
      </c>
      <c r="B58" s="38" t="s">
        <v>1261</v>
      </c>
      <c r="C58" s="17">
        <v>3</v>
      </c>
      <c r="D58" s="17">
        <v>30</v>
      </c>
      <c r="E58" s="17">
        <v>0</v>
      </c>
      <c r="F58" s="17">
        <v>5</v>
      </c>
      <c r="G58" s="17">
        <v>0</v>
      </c>
      <c r="H58" s="17">
        <v>0</v>
      </c>
      <c r="I58" s="17">
        <v>25</v>
      </c>
      <c r="J58" s="17">
        <v>222</v>
      </c>
      <c r="K58" s="17" t="s">
        <v>1026</v>
      </c>
      <c r="L58" s="17">
        <v>414</v>
      </c>
      <c r="M58" s="72">
        <f t="shared" si="7"/>
        <v>10</v>
      </c>
      <c r="N58" s="347">
        <f t="shared" si="6"/>
        <v>0.16666666666666666</v>
      </c>
      <c r="R58" s="20"/>
      <c r="S58" s="20"/>
      <c r="T58" s="20"/>
      <c r="U58" s="20"/>
      <c r="V58" s="20"/>
      <c r="W58" s="20"/>
      <c r="X58" s="20"/>
      <c r="Y58" s="20"/>
      <c r="Z58" s="20"/>
      <c r="AA58" s="20"/>
      <c r="AB58" s="20"/>
      <c r="AC58" s="20"/>
      <c r="AD58" s="20"/>
    </row>
    <row r="59" spans="1:44" ht="15" customHeight="1" x14ac:dyDescent="0.25">
      <c r="A59" s="29">
        <v>57</v>
      </c>
      <c r="B59" s="38" t="s">
        <v>1451</v>
      </c>
      <c r="C59" s="32">
        <v>2</v>
      </c>
      <c r="D59" s="17">
        <v>18</v>
      </c>
      <c r="E59" s="17">
        <v>0</v>
      </c>
      <c r="F59" s="17">
        <v>4</v>
      </c>
      <c r="G59" s="17">
        <v>1</v>
      </c>
      <c r="H59" s="17">
        <v>0</v>
      </c>
      <c r="I59" s="17">
        <v>13</v>
      </c>
      <c r="J59" s="17">
        <v>149</v>
      </c>
      <c r="K59" s="17" t="s">
        <v>1026</v>
      </c>
      <c r="L59" s="17">
        <v>317</v>
      </c>
      <c r="M59" s="72">
        <f t="shared" si="7"/>
        <v>9</v>
      </c>
      <c r="N59" s="347">
        <f t="shared" si="6"/>
        <v>0.22222222222222221</v>
      </c>
      <c r="R59" s="20"/>
      <c r="S59" s="20"/>
      <c r="T59" s="20"/>
      <c r="U59" s="20"/>
      <c r="V59" s="20"/>
      <c r="W59" s="20"/>
      <c r="X59" s="20"/>
      <c r="Y59" s="20"/>
      <c r="Z59" s="20"/>
      <c r="AA59" s="20"/>
      <c r="AB59" s="20"/>
      <c r="AC59" s="20"/>
      <c r="AD59" s="20"/>
    </row>
    <row r="60" spans="1:44" ht="15" customHeight="1" x14ac:dyDescent="0.25">
      <c r="A60" s="29">
        <v>58</v>
      </c>
      <c r="B60" s="38" t="s">
        <v>964</v>
      </c>
      <c r="C60" s="32">
        <v>2</v>
      </c>
      <c r="D60" s="17">
        <v>20</v>
      </c>
      <c r="E60" s="17">
        <v>0</v>
      </c>
      <c r="F60" s="17">
        <v>3</v>
      </c>
      <c r="G60" s="17">
        <v>1</v>
      </c>
      <c r="H60" s="17">
        <v>0</v>
      </c>
      <c r="I60" s="17">
        <v>16</v>
      </c>
      <c r="J60" s="17">
        <v>184</v>
      </c>
      <c r="K60" s="17" t="s">
        <v>1026</v>
      </c>
      <c r="L60" s="17">
        <v>356</v>
      </c>
      <c r="M60" s="72">
        <f t="shared" si="7"/>
        <v>7</v>
      </c>
      <c r="N60" s="347">
        <f t="shared" si="6"/>
        <v>0.15</v>
      </c>
      <c r="R60" s="20"/>
      <c r="S60" s="20"/>
      <c r="T60" s="20"/>
      <c r="U60" s="20"/>
      <c r="V60" s="20"/>
      <c r="W60" s="20"/>
      <c r="X60" s="20"/>
      <c r="Y60" s="20"/>
      <c r="Z60" s="20"/>
      <c r="AA60" s="20"/>
      <c r="AB60" s="20"/>
      <c r="AC60" s="20"/>
      <c r="AD60" s="20"/>
    </row>
    <row r="61" spans="1:44" ht="15" customHeight="1" x14ac:dyDescent="0.25">
      <c r="A61" s="29">
        <v>59</v>
      </c>
      <c r="B61" s="143" t="s">
        <v>4420</v>
      </c>
      <c r="C61" s="32">
        <v>1</v>
      </c>
      <c r="D61" s="17">
        <v>24</v>
      </c>
      <c r="E61" s="17">
        <v>1</v>
      </c>
      <c r="F61" s="17">
        <v>0</v>
      </c>
      <c r="G61" s="17">
        <v>0</v>
      </c>
      <c r="H61" s="17">
        <v>4</v>
      </c>
      <c r="I61" s="17">
        <v>19</v>
      </c>
      <c r="J61" s="32">
        <v>90</v>
      </c>
      <c r="K61" s="17" t="s">
        <v>1026</v>
      </c>
      <c r="L61" s="17">
        <v>320</v>
      </c>
      <c r="M61" s="72">
        <f t="shared" si="7"/>
        <v>7</v>
      </c>
      <c r="N61" s="347">
        <f t="shared" si="6"/>
        <v>4.1666666666666664E-2</v>
      </c>
      <c r="R61" s="20"/>
      <c r="S61" s="20"/>
      <c r="T61" s="20"/>
      <c r="U61" s="20"/>
      <c r="V61" s="20"/>
      <c r="W61" s="20"/>
      <c r="X61" s="20"/>
      <c r="Y61" s="20"/>
      <c r="Z61" s="20"/>
      <c r="AA61" s="20"/>
      <c r="AB61" s="20"/>
      <c r="AC61" s="20"/>
      <c r="AD61" s="20"/>
    </row>
    <row r="62" spans="1:44" ht="15" customHeight="1" x14ac:dyDescent="0.25">
      <c r="A62" s="29">
        <v>60</v>
      </c>
      <c r="B62" s="38" t="s">
        <v>966</v>
      </c>
      <c r="C62" s="32">
        <v>2</v>
      </c>
      <c r="D62" s="17">
        <v>28</v>
      </c>
      <c r="E62" s="17">
        <v>0</v>
      </c>
      <c r="F62" s="17">
        <v>3</v>
      </c>
      <c r="G62" s="17">
        <v>0</v>
      </c>
      <c r="H62" s="17">
        <v>0</v>
      </c>
      <c r="I62" s="17">
        <v>25</v>
      </c>
      <c r="J62" s="17">
        <v>185</v>
      </c>
      <c r="K62" s="17" t="s">
        <v>1026</v>
      </c>
      <c r="L62" s="17">
        <v>467</v>
      </c>
      <c r="M62" s="72">
        <f t="shared" si="7"/>
        <v>6</v>
      </c>
      <c r="N62" s="347">
        <f t="shared" si="6"/>
        <v>0.10714285714285714</v>
      </c>
      <c r="R62" s="20"/>
      <c r="S62" s="20"/>
      <c r="T62" s="20"/>
      <c r="U62" s="20"/>
      <c r="V62" s="20"/>
      <c r="W62" s="20"/>
      <c r="X62" s="20"/>
      <c r="Y62" s="20"/>
      <c r="Z62" s="20"/>
      <c r="AA62" s="20"/>
      <c r="AB62" s="20"/>
      <c r="AC62" s="20"/>
      <c r="AD62" s="20"/>
      <c r="AR62" s="153"/>
    </row>
    <row r="63" spans="1:44" ht="15" customHeight="1" x14ac:dyDescent="0.25">
      <c r="A63" s="29">
        <v>61</v>
      </c>
      <c r="B63" s="38" t="s">
        <v>1679</v>
      </c>
      <c r="C63" s="32">
        <v>2</v>
      </c>
      <c r="D63" s="32">
        <v>20</v>
      </c>
      <c r="E63" s="32">
        <v>0</v>
      </c>
      <c r="F63" s="32">
        <v>2</v>
      </c>
      <c r="G63" s="32">
        <v>1</v>
      </c>
      <c r="H63" s="32">
        <v>0</v>
      </c>
      <c r="I63" s="32">
        <v>17</v>
      </c>
      <c r="J63" s="32">
        <v>75</v>
      </c>
      <c r="K63" s="17" t="s">
        <v>1026</v>
      </c>
      <c r="L63" s="32">
        <v>212</v>
      </c>
      <c r="M63" s="72">
        <f t="shared" si="7"/>
        <v>5</v>
      </c>
      <c r="N63" s="347">
        <f t="shared" si="6"/>
        <v>0.1</v>
      </c>
      <c r="R63" s="20"/>
      <c r="S63" s="20"/>
      <c r="T63" s="20"/>
      <c r="U63" s="20"/>
      <c r="V63" s="20"/>
      <c r="W63" s="20"/>
      <c r="X63" s="20"/>
      <c r="Y63" s="20"/>
      <c r="Z63" s="20"/>
      <c r="AA63" s="20"/>
      <c r="AB63" s="20"/>
      <c r="AC63" s="20"/>
      <c r="AD63" s="20"/>
      <c r="AR63" s="153"/>
    </row>
    <row r="64" spans="1:44" ht="15" customHeight="1" x14ac:dyDescent="0.25">
      <c r="A64" s="29">
        <v>62</v>
      </c>
      <c r="B64" s="48" t="s">
        <v>6507</v>
      </c>
      <c r="C64" s="72">
        <v>1</v>
      </c>
      <c r="D64" s="348">
        <v>26</v>
      </c>
      <c r="E64" s="348">
        <v>0</v>
      </c>
      <c r="F64" s="348">
        <v>2</v>
      </c>
      <c r="G64" s="348">
        <v>0</v>
      </c>
      <c r="H64" s="348">
        <v>1</v>
      </c>
      <c r="I64" s="348">
        <v>23</v>
      </c>
      <c r="J64" s="348">
        <v>92</v>
      </c>
      <c r="K64" s="369" t="s">
        <v>1026</v>
      </c>
      <c r="L64" s="348">
        <v>290</v>
      </c>
      <c r="M64" s="348">
        <v>5</v>
      </c>
      <c r="N64" s="347">
        <f t="shared" si="6"/>
        <v>7.6923076923076927E-2</v>
      </c>
      <c r="R64" s="20"/>
      <c r="S64" s="20"/>
      <c r="T64" s="20"/>
      <c r="U64" s="20"/>
      <c r="V64" s="20"/>
      <c r="W64" s="20"/>
      <c r="X64" s="20"/>
      <c r="Y64" s="20"/>
      <c r="Z64" s="20"/>
      <c r="AA64" s="20"/>
      <c r="AB64" s="20"/>
      <c r="AC64" s="20"/>
      <c r="AD64" s="20"/>
    </row>
    <row r="65" spans="1:44" ht="15" customHeight="1" x14ac:dyDescent="0.25">
      <c r="A65" s="29">
        <v>63</v>
      </c>
      <c r="B65" s="38" t="s">
        <v>1774</v>
      </c>
      <c r="C65" s="32">
        <v>1</v>
      </c>
      <c r="D65" s="32">
        <v>6</v>
      </c>
      <c r="E65" s="32">
        <v>0</v>
      </c>
      <c r="F65" s="32">
        <v>2</v>
      </c>
      <c r="G65" s="32">
        <v>0</v>
      </c>
      <c r="H65" s="32">
        <v>0</v>
      </c>
      <c r="I65" s="32">
        <v>4</v>
      </c>
      <c r="J65" s="32">
        <v>35</v>
      </c>
      <c r="K65" s="17" t="s">
        <v>1026</v>
      </c>
      <c r="L65" s="332">
        <v>47</v>
      </c>
      <c r="M65" s="72">
        <f t="shared" ref="M65:M77" si="8">PRODUCT(E65*3+F65*2+G65+H65)</f>
        <v>4</v>
      </c>
      <c r="N65" s="347">
        <f t="shared" si="6"/>
        <v>0.33333333333333331</v>
      </c>
      <c r="R65" s="20"/>
      <c r="S65" s="20"/>
      <c r="T65" s="20"/>
      <c r="U65" s="20"/>
      <c r="V65" s="20"/>
      <c r="W65" s="20"/>
      <c r="X65" s="20"/>
      <c r="Y65" s="20"/>
      <c r="Z65" s="20"/>
      <c r="AA65" s="20"/>
      <c r="AB65" s="20"/>
      <c r="AC65" s="20"/>
      <c r="AD65" s="20"/>
    </row>
    <row r="66" spans="1:44" ht="15" customHeight="1" x14ac:dyDescent="0.25">
      <c r="A66" s="29">
        <v>64</v>
      </c>
      <c r="B66" s="38" t="s">
        <v>3012</v>
      </c>
      <c r="C66" s="32">
        <v>1</v>
      </c>
      <c r="D66" s="17">
        <v>6</v>
      </c>
      <c r="E66" s="17">
        <v>0</v>
      </c>
      <c r="F66" s="17">
        <v>2</v>
      </c>
      <c r="G66" s="17">
        <v>0</v>
      </c>
      <c r="H66" s="17">
        <v>0</v>
      </c>
      <c r="I66" s="17">
        <v>4</v>
      </c>
      <c r="J66" s="17">
        <v>51</v>
      </c>
      <c r="K66" s="17" t="s">
        <v>1026</v>
      </c>
      <c r="L66" s="120">
        <v>75</v>
      </c>
      <c r="M66" s="72">
        <f t="shared" si="8"/>
        <v>4</v>
      </c>
      <c r="N66" s="347">
        <f t="shared" si="6"/>
        <v>0.33333333333333331</v>
      </c>
      <c r="R66" s="20"/>
      <c r="S66" s="20"/>
      <c r="T66" s="20"/>
      <c r="U66" s="20"/>
      <c r="V66" s="20"/>
      <c r="W66" s="20"/>
      <c r="X66" s="20"/>
      <c r="Y66" s="20"/>
      <c r="Z66" s="20"/>
      <c r="AA66" s="20"/>
      <c r="AB66" s="20"/>
      <c r="AC66" s="20"/>
      <c r="AD66" s="20"/>
    </row>
    <row r="67" spans="1:44" ht="15" customHeight="1" x14ac:dyDescent="0.25">
      <c r="A67" s="29">
        <v>65</v>
      </c>
      <c r="B67" s="38" t="s">
        <v>1250</v>
      </c>
      <c r="C67" s="32">
        <v>1</v>
      </c>
      <c r="D67" s="17">
        <v>8</v>
      </c>
      <c r="E67" s="17">
        <v>0</v>
      </c>
      <c r="F67" s="17">
        <v>2</v>
      </c>
      <c r="G67" s="17">
        <v>0</v>
      </c>
      <c r="H67" s="17">
        <v>0</v>
      </c>
      <c r="I67" s="17">
        <v>6</v>
      </c>
      <c r="J67" s="17">
        <v>35</v>
      </c>
      <c r="K67" s="17" t="s">
        <v>1026</v>
      </c>
      <c r="L67" s="120">
        <v>107</v>
      </c>
      <c r="M67" s="72">
        <f t="shared" si="8"/>
        <v>4</v>
      </c>
      <c r="N67" s="347">
        <f t="shared" ref="N67:N77" si="9">PRODUCT((E67+F67)/D67)</f>
        <v>0.25</v>
      </c>
      <c r="R67" s="20"/>
      <c r="S67" s="20"/>
      <c r="T67" s="20"/>
      <c r="U67" s="20"/>
      <c r="V67" s="20"/>
      <c r="W67" s="20"/>
      <c r="X67" s="20"/>
      <c r="Y67" s="20"/>
      <c r="Z67" s="20"/>
      <c r="AA67" s="20"/>
      <c r="AB67" s="20"/>
      <c r="AC67" s="20"/>
      <c r="AD67" s="20"/>
    </row>
    <row r="68" spans="1:44" ht="15" customHeight="1" x14ac:dyDescent="0.25">
      <c r="A68" s="29">
        <v>66</v>
      </c>
      <c r="B68" s="38" t="s">
        <v>5764</v>
      </c>
      <c r="C68" s="32">
        <v>1</v>
      </c>
      <c r="D68" s="17">
        <v>8</v>
      </c>
      <c r="E68" s="17">
        <v>0</v>
      </c>
      <c r="F68" s="17">
        <v>2</v>
      </c>
      <c r="G68" s="17">
        <v>0</v>
      </c>
      <c r="H68" s="17">
        <v>0</v>
      </c>
      <c r="I68" s="17">
        <v>6</v>
      </c>
      <c r="J68" s="17">
        <v>80</v>
      </c>
      <c r="K68" s="17" t="s">
        <v>1026</v>
      </c>
      <c r="L68" s="120">
        <v>118</v>
      </c>
      <c r="M68" s="72">
        <f t="shared" si="8"/>
        <v>4</v>
      </c>
      <c r="N68" s="347">
        <f t="shared" si="9"/>
        <v>0.25</v>
      </c>
      <c r="R68" s="20"/>
      <c r="S68" s="20"/>
      <c r="T68" s="20"/>
      <c r="U68" s="20"/>
      <c r="V68" s="20"/>
      <c r="W68" s="20"/>
      <c r="X68" s="20"/>
      <c r="Y68" s="20"/>
      <c r="Z68" s="20"/>
      <c r="AA68" s="20"/>
      <c r="AB68" s="20"/>
      <c r="AC68" s="20"/>
      <c r="AD68" s="20"/>
    </row>
    <row r="69" spans="1:44" ht="15" customHeight="1" x14ac:dyDescent="0.25">
      <c r="A69" s="29">
        <v>67</v>
      </c>
      <c r="B69" s="38" t="s">
        <v>1329</v>
      </c>
      <c r="C69" s="32">
        <v>2</v>
      </c>
      <c r="D69" s="17">
        <v>40</v>
      </c>
      <c r="E69" s="17">
        <v>0</v>
      </c>
      <c r="F69" s="17">
        <v>2</v>
      </c>
      <c r="G69" s="17">
        <v>0</v>
      </c>
      <c r="H69" s="17">
        <v>0</v>
      </c>
      <c r="I69" s="17">
        <v>38</v>
      </c>
      <c r="J69" s="17">
        <v>248</v>
      </c>
      <c r="K69" s="17" t="s">
        <v>1026</v>
      </c>
      <c r="L69" s="17">
        <v>740</v>
      </c>
      <c r="M69" s="72">
        <f t="shared" si="8"/>
        <v>4</v>
      </c>
      <c r="N69" s="347">
        <f t="shared" si="9"/>
        <v>0.05</v>
      </c>
      <c r="R69" s="20"/>
      <c r="S69" s="20"/>
      <c r="T69" s="20"/>
      <c r="U69" s="20"/>
      <c r="V69" s="20"/>
      <c r="W69" s="20"/>
      <c r="X69" s="20"/>
      <c r="Y69" s="20"/>
      <c r="Z69" s="20"/>
      <c r="AA69" s="20"/>
      <c r="AB69" s="20"/>
      <c r="AC69" s="20"/>
      <c r="AD69" s="20"/>
    </row>
    <row r="70" spans="1:44" ht="15" customHeight="1" x14ac:dyDescent="0.25">
      <c r="A70" s="29">
        <v>68</v>
      </c>
      <c r="B70" s="38" t="s">
        <v>963</v>
      </c>
      <c r="C70" s="32">
        <v>1</v>
      </c>
      <c r="D70" s="17">
        <v>10</v>
      </c>
      <c r="E70" s="17">
        <v>0</v>
      </c>
      <c r="F70" s="17">
        <v>1</v>
      </c>
      <c r="G70" s="17">
        <v>1</v>
      </c>
      <c r="H70" s="17">
        <v>0</v>
      </c>
      <c r="I70" s="17">
        <v>8</v>
      </c>
      <c r="J70" s="17">
        <v>49</v>
      </c>
      <c r="K70" s="17" t="s">
        <v>1026</v>
      </c>
      <c r="L70" s="17">
        <v>125</v>
      </c>
      <c r="M70" s="72">
        <f t="shared" si="8"/>
        <v>3</v>
      </c>
      <c r="N70" s="347">
        <f t="shared" si="9"/>
        <v>0.1</v>
      </c>
      <c r="R70" s="20"/>
      <c r="S70" s="20"/>
      <c r="T70" s="20"/>
      <c r="U70" s="20"/>
      <c r="V70" s="20"/>
      <c r="W70" s="20"/>
      <c r="X70" s="20"/>
      <c r="Y70" s="20"/>
      <c r="Z70" s="20"/>
      <c r="AA70" s="20"/>
      <c r="AB70" s="20"/>
      <c r="AC70" s="20"/>
      <c r="AD70" s="20"/>
    </row>
    <row r="71" spans="1:44" ht="15" customHeight="1" x14ac:dyDescent="0.25">
      <c r="A71" s="29">
        <v>69</v>
      </c>
      <c r="B71" s="38" t="s">
        <v>133</v>
      </c>
      <c r="C71" s="32">
        <v>1</v>
      </c>
      <c r="D71" s="17">
        <v>6</v>
      </c>
      <c r="E71" s="17">
        <v>0</v>
      </c>
      <c r="F71" s="17">
        <v>1</v>
      </c>
      <c r="G71" s="17">
        <v>0</v>
      </c>
      <c r="H71" s="17">
        <v>0</v>
      </c>
      <c r="I71" s="17">
        <v>5</v>
      </c>
      <c r="J71" s="17">
        <v>31</v>
      </c>
      <c r="K71" s="17" t="s">
        <v>1026</v>
      </c>
      <c r="L71" s="120">
        <v>98</v>
      </c>
      <c r="M71" s="72">
        <f t="shared" si="8"/>
        <v>2</v>
      </c>
      <c r="N71" s="347">
        <f t="shared" si="9"/>
        <v>0.16666666666666666</v>
      </c>
      <c r="R71" s="20"/>
      <c r="S71" s="20"/>
      <c r="T71" s="20"/>
      <c r="U71" s="20"/>
      <c r="V71" s="20"/>
      <c r="W71" s="20"/>
      <c r="X71" s="20"/>
      <c r="Y71" s="20"/>
      <c r="Z71" s="20"/>
      <c r="AA71" s="20"/>
      <c r="AB71" s="20"/>
      <c r="AC71" s="20"/>
      <c r="AD71" s="20"/>
    </row>
    <row r="72" spans="1:44" ht="15" customHeight="1" x14ac:dyDescent="0.25">
      <c r="A72" s="29">
        <v>70</v>
      </c>
      <c r="B72" s="38" t="s">
        <v>1253</v>
      </c>
      <c r="C72" s="32">
        <v>1</v>
      </c>
      <c r="D72" s="17">
        <v>8</v>
      </c>
      <c r="E72" s="17">
        <v>0</v>
      </c>
      <c r="F72" s="17">
        <v>0</v>
      </c>
      <c r="G72" s="17">
        <v>1</v>
      </c>
      <c r="H72" s="17">
        <v>0</v>
      </c>
      <c r="I72" s="17">
        <v>7</v>
      </c>
      <c r="J72" s="17">
        <v>62</v>
      </c>
      <c r="K72" s="17" t="s">
        <v>1026</v>
      </c>
      <c r="L72" s="120">
        <v>187</v>
      </c>
      <c r="M72" s="72">
        <f t="shared" si="8"/>
        <v>1</v>
      </c>
      <c r="N72" s="347">
        <f t="shared" si="9"/>
        <v>0</v>
      </c>
      <c r="R72" s="20"/>
      <c r="S72" s="20"/>
      <c r="T72" s="20"/>
      <c r="U72" s="20"/>
      <c r="V72" s="20"/>
      <c r="W72" s="20"/>
      <c r="X72" s="20"/>
      <c r="Y72" s="20"/>
      <c r="Z72" s="20"/>
      <c r="AA72" s="20"/>
      <c r="AB72" s="20"/>
      <c r="AC72" s="20"/>
      <c r="AD72" s="20"/>
    </row>
    <row r="73" spans="1:44" ht="15" customHeight="1" x14ac:dyDescent="0.25">
      <c r="A73" s="29">
        <v>71</v>
      </c>
      <c r="B73" s="38" t="s">
        <v>1258</v>
      </c>
      <c r="C73" s="32">
        <v>1</v>
      </c>
      <c r="D73" s="17">
        <v>10</v>
      </c>
      <c r="E73" s="17">
        <v>0</v>
      </c>
      <c r="F73" s="17">
        <v>0</v>
      </c>
      <c r="G73" s="17">
        <v>0</v>
      </c>
      <c r="H73" s="17">
        <v>0</v>
      </c>
      <c r="I73" s="17">
        <v>10</v>
      </c>
      <c r="J73" s="17">
        <v>32</v>
      </c>
      <c r="K73" s="17" t="s">
        <v>1026</v>
      </c>
      <c r="L73" s="17">
        <v>260</v>
      </c>
      <c r="M73" s="72">
        <f t="shared" si="8"/>
        <v>0</v>
      </c>
      <c r="N73" s="347">
        <f t="shared" si="9"/>
        <v>0</v>
      </c>
      <c r="R73" s="20"/>
      <c r="S73" s="20"/>
      <c r="T73" s="20"/>
      <c r="U73" s="20"/>
      <c r="V73" s="20"/>
      <c r="W73" s="20"/>
      <c r="X73" s="20"/>
      <c r="Y73" s="20"/>
      <c r="Z73" s="20"/>
      <c r="AA73" s="20"/>
      <c r="AB73" s="20"/>
      <c r="AC73" s="20"/>
      <c r="AD73" s="20"/>
    </row>
    <row r="74" spans="1:44" ht="15" customHeight="1" x14ac:dyDescent="0.25">
      <c r="A74" s="29">
        <v>72</v>
      </c>
      <c r="B74" s="38" t="s">
        <v>5765</v>
      </c>
      <c r="C74" s="32">
        <v>1</v>
      </c>
      <c r="D74" s="17">
        <v>8</v>
      </c>
      <c r="E74" s="17">
        <v>0</v>
      </c>
      <c r="F74" s="17">
        <v>0</v>
      </c>
      <c r="G74" s="17">
        <v>0</v>
      </c>
      <c r="H74" s="17">
        <v>0</v>
      </c>
      <c r="I74" s="17">
        <v>8</v>
      </c>
      <c r="J74" s="17">
        <v>52</v>
      </c>
      <c r="K74" s="17" t="s">
        <v>1026</v>
      </c>
      <c r="L74" s="17">
        <v>187</v>
      </c>
      <c r="M74" s="72">
        <f t="shared" si="8"/>
        <v>0</v>
      </c>
      <c r="N74" s="347">
        <f t="shared" si="9"/>
        <v>0</v>
      </c>
      <c r="R74" s="20"/>
      <c r="S74" s="20"/>
      <c r="T74" s="20"/>
      <c r="U74" s="20"/>
      <c r="V74" s="20"/>
      <c r="W74" s="20"/>
      <c r="X74" s="20"/>
      <c r="Y74" s="20"/>
      <c r="Z74" s="20"/>
      <c r="AA74" s="20"/>
      <c r="AB74" s="20"/>
      <c r="AC74" s="20"/>
      <c r="AD74" s="20"/>
    </row>
    <row r="75" spans="1:44" ht="15" customHeight="1" x14ac:dyDescent="0.25">
      <c r="A75" s="29">
        <v>73</v>
      </c>
      <c r="B75" s="143" t="s">
        <v>971</v>
      </c>
      <c r="C75" s="32">
        <v>1</v>
      </c>
      <c r="D75" s="17">
        <v>10</v>
      </c>
      <c r="E75" s="17">
        <v>0</v>
      </c>
      <c r="F75" s="17">
        <v>0</v>
      </c>
      <c r="G75" s="17">
        <v>0</v>
      </c>
      <c r="H75" s="17">
        <v>0</v>
      </c>
      <c r="I75" s="17">
        <v>10</v>
      </c>
      <c r="J75" s="17">
        <v>41</v>
      </c>
      <c r="K75" s="17" t="s">
        <v>1026</v>
      </c>
      <c r="L75" s="17">
        <v>249</v>
      </c>
      <c r="M75" s="72">
        <f t="shared" si="8"/>
        <v>0</v>
      </c>
      <c r="N75" s="347">
        <f t="shared" si="9"/>
        <v>0</v>
      </c>
      <c r="R75" s="20"/>
      <c r="S75" s="20"/>
      <c r="T75" s="20"/>
      <c r="U75" s="20"/>
      <c r="V75" s="20"/>
      <c r="W75" s="20"/>
      <c r="X75" s="20"/>
      <c r="Y75" s="20"/>
      <c r="Z75" s="20"/>
      <c r="AA75" s="20"/>
      <c r="AB75" s="20"/>
      <c r="AC75" s="20"/>
      <c r="AD75" s="20"/>
    </row>
    <row r="76" spans="1:44" ht="15" customHeight="1" x14ac:dyDescent="0.25">
      <c r="A76" s="14">
        <v>74</v>
      </c>
      <c r="B76" s="38" t="s">
        <v>1324</v>
      </c>
      <c r="C76" s="32">
        <v>1</v>
      </c>
      <c r="D76" s="17">
        <v>18</v>
      </c>
      <c r="E76" s="17">
        <v>0</v>
      </c>
      <c r="F76" s="17">
        <v>0</v>
      </c>
      <c r="G76" s="17">
        <v>0</v>
      </c>
      <c r="H76" s="17">
        <v>0</v>
      </c>
      <c r="I76" s="17">
        <v>18</v>
      </c>
      <c r="J76" s="17">
        <v>90</v>
      </c>
      <c r="K76" s="17" t="s">
        <v>1026</v>
      </c>
      <c r="L76" s="17">
        <v>238</v>
      </c>
      <c r="M76" s="72">
        <f t="shared" si="8"/>
        <v>0</v>
      </c>
      <c r="N76" s="347">
        <f t="shared" si="9"/>
        <v>0</v>
      </c>
      <c r="R76" s="20"/>
      <c r="S76" s="20"/>
      <c r="T76" s="20"/>
      <c r="U76" s="20"/>
      <c r="V76" s="20"/>
      <c r="W76" s="20"/>
      <c r="X76" s="20"/>
      <c r="Y76" s="20"/>
      <c r="Z76" s="20"/>
      <c r="AA76" s="20"/>
      <c r="AB76" s="20"/>
      <c r="AC76" s="20"/>
      <c r="AD76" s="20"/>
    </row>
    <row r="77" spans="1:44" ht="15" customHeight="1" x14ac:dyDescent="0.25">
      <c r="A77" s="69">
        <v>75</v>
      </c>
      <c r="B77" s="38" t="s">
        <v>257</v>
      </c>
      <c r="C77" s="32">
        <v>1</v>
      </c>
      <c r="D77" s="17">
        <v>10</v>
      </c>
      <c r="E77" s="17">
        <v>0</v>
      </c>
      <c r="F77" s="17">
        <v>0</v>
      </c>
      <c r="G77" s="17">
        <v>0</v>
      </c>
      <c r="H77" s="17">
        <v>0</v>
      </c>
      <c r="I77" s="17">
        <v>10</v>
      </c>
      <c r="J77" s="17">
        <v>31</v>
      </c>
      <c r="K77" s="17" t="s">
        <v>1026</v>
      </c>
      <c r="L77" s="17">
        <v>228</v>
      </c>
      <c r="M77" s="72">
        <f t="shared" si="8"/>
        <v>0</v>
      </c>
      <c r="N77" s="347">
        <f t="shared" si="9"/>
        <v>0</v>
      </c>
      <c r="R77" s="20"/>
      <c r="S77" s="20"/>
      <c r="T77" s="20"/>
      <c r="U77" s="20"/>
      <c r="V77" s="20"/>
      <c r="W77" s="20"/>
      <c r="X77" s="20"/>
      <c r="Y77" s="20"/>
      <c r="Z77" s="20"/>
      <c r="AA77" s="20"/>
      <c r="AB77" s="20"/>
      <c r="AC77" s="20"/>
      <c r="AD77" s="20"/>
    </row>
    <row r="78" spans="1:44" ht="15" customHeight="1" x14ac:dyDescent="0.25">
      <c r="B78" s="63"/>
      <c r="D78" s="191"/>
      <c r="E78" s="191"/>
      <c r="F78" s="191"/>
      <c r="G78" s="294"/>
      <c r="H78" s="294"/>
      <c r="I78" s="294"/>
      <c r="J78" s="294"/>
      <c r="K78" s="299"/>
      <c r="L78" s="294"/>
      <c r="M78" s="294"/>
      <c r="R78" s="20"/>
      <c r="S78" s="20"/>
      <c r="T78" s="20"/>
      <c r="U78" s="20"/>
      <c r="V78" s="20"/>
      <c r="W78" s="20"/>
      <c r="X78" s="20"/>
      <c r="Y78" s="20"/>
      <c r="Z78" s="20"/>
      <c r="AA78" s="20"/>
      <c r="AB78" s="20"/>
      <c r="AC78" s="20"/>
      <c r="AD78" s="20"/>
    </row>
    <row r="79" spans="1:44" ht="15" customHeight="1" x14ac:dyDescent="0.25">
      <c r="B79" s="42"/>
      <c r="D79" s="191"/>
      <c r="E79" s="191"/>
      <c r="F79" s="191"/>
      <c r="G79" s="191"/>
      <c r="H79" s="191"/>
      <c r="I79" s="191"/>
      <c r="J79" s="191"/>
      <c r="K79" s="299"/>
      <c r="L79" s="191"/>
      <c r="M79" s="191"/>
      <c r="R79" s="20"/>
      <c r="S79" s="20"/>
      <c r="T79" s="20"/>
      <c r="U79" s="20"/>
      <c r="V79" s="20"/>
      <c r="W79" s="20"/>
      <c r="X79" s="20"/>
      <c r="Y79" s="20"/>
      <c r="Z79" s="20"/>
      <c r="AA79" s="20"/>
      <c r="AB79" s="20"/>
      <c r="AC79" s="20"/>
      <c r="AD79" s="20"/>
      <c r="AR79" s="153"/>
    </row>
    <row r="80" spans="1:44" ht="15" customHeight="1" x14ac:dyDescent="0.25">
      <c r="B80" s="42"/>
      <c r="D80" s="191"/>
      <c r="E80" s="191"/>
      <c r="F80" s="191"/>
      <c r="G80" s="191"/>
      <c r="H80" s="191"/>
      <c r="I80" s="191"/>
      <c r="J80" s="191"/>
      <c r="K80" s="299"/>
      <c r="L80" s="191"/>
      <c r="M80" s="191"/>
      <c r="R80" s="20"/>
      <c r="S80" s="20"/>
      <c r="T80" s="20"/>
      <c r="U80" s="20"/>
      <c r="V80" s="20"/>
      <c r="W80" s="20"/>
      <c r="X80" s="20"/>
      <c r="Y80" s="20"/>
      <c r="Z80" s="20"/>
      <c r="AA80" s="20"/>
      <c r="AB80" s="20"/>
      <c r="AC80" s="20"/>
      <c r="AD80" s="20"/>
      <c r="AR80" s="153"/>
    </row>
    <row r="81" spans="2:44" ht="15" customHeight="1" x14ac:dyDescent="0.25">
      <c r="B81" s="42"/>
      <c r="D81" s="191"/>
      <c r="E81" s="191"/>
      <c r="F81" s="191"/>
      <c r="G81" s="191"/>
      <c r="H81" s="191"/>
      <c r="I81" s="191"/>
      <c r="J81" s="191"/>
      <c r="K81" s="299"/>
      <c r="L81" s="191"/>
      <c r="M81" s="191"/>
      <c r="R81" s="20"/>
      <c r="S81" s="20"/>
      <c r="T81" s="20"/>
      <c r="U81" s="20"/>
      <c r="V81" s="20"/>
      <c r="W81" s="20"/>
      <c r="X81" s="20"/>
      <c r="Y81" s="20"/>
      <c r="Z81" s="20"/>
      <c r="AA81" s="20"/>
      <c r="AB81" s="20"/>
      <c r="AC81" s="20"/>
      <c r="AD81" s="20"/>
      <c r="AR81" s="153"/>
    </row>
    <row r="82" spans="2:44" ht="15" customHeight="1" x14ac:dyDescent="0.25">
      <c r="B82" s="67"/>
      <c r="D82" s="191"/>
      <c r="E82" s="191"/>
      <c r="F82" s="191"/>
      <c r="G82" s="191"/>
      <c r="H82" s="191"/>
      <c r="I82" s="191"/>
      <c r="J82" s="191"/>
      <c r="K82" s="299"/>
      <c r="L82" s="191"/>
      <c r="M82" s="191"/>
      <c r="R82" s="20"/>
      <c r="S82" s="20"/>
      <c r="T82" s="20"/>
      <c r="U82" s="20"/>
      <c r="V82" s="20"/>
      <c r="W82" s="20"/>
      <c r="X82" s="20"/>
      <c r="Y82" s="20"/>
      <c r="Z82" s="20"/>
      <c r="AA82" s="20"/>
      <c r="AB82" s="20"/>
      <c r="AC82" s="20"/>
      <c r="AD82" s="20"/>
    </row>
    <row r="83" spans="2:44" ht="15" customHeight="1" x14ac:dyDescent="0.25">
      <c r="B83" s="42"/>
      <c r="D83" s="191"/>
      <c r="E83" s="191"/>
      <c r="F83" s="191"/>
      <c r="G83" s="191"/>
      <c r="H83" s="191"/>
      <c r="I83" s="191"/>
      <c r="J83" s="191"/>
      <c r="K83" s="299"/>
      <c r="L83" s="191"/>
      <c r="M83" s="191"/>
      <c r="N83" s="69"/>
      <c r="R83" s="20"/>
      <c r="S83" s="20"/>
      <c r="T83" s="20"/>
      <c r="U83" s="20"/>
      <c r="V83" s="20"/>
      <c r="W83" s="20"/>
      <c r="X83" s="20"/>
      <c r="Y83" s="20"/>
      <c r="Z83" s="20"/>
      <c r="AA83" s="20"/>
      <c r="AB83" s="20"/>
      <c r="AC83" s="20"/>
      <c r="AD83" s="20"/>
    </row>
    <row r="84" spans="2:44" ht="15" customHeight="1" x14ac:dyDescent="0.25">
      <c r="B84" s="42"/>
      <c r="D84" s="191"/>
      <c r="E84" s="191"/>
      <c r="F84" s="191"/>
      <c r="G84" s="191"/>
      <c r="H84" s="191"/>
      <c r="I84" s="191"/>
      <c r="J84" s="191"/>
      <c r="K84" s="299"/>
      <c r="L84" s="191"/>
      <c r="M84" s="191"/>
      <c r="R84" s="20"/>
      <c r="S84" s="20"/>
      <c r="T84" s="20"/>
      <c r="U84" s="20"/>
      <c r="V84" s="20"/>
      <c r="W84" s="20"/>
      <c r="X84" s="20"/>
      <c r="Y84" s="20"/>
      <c r="Z84" s="20"/>
      <c r="AA84" s="20"/>
      <c r="AB84" s="20"/>
      <c r="AC84" s="20"/>
      <c r="AD84" s="20"/>
    </row>
    <row r="85" spans="2:44" ht="15" customHeight="1" x14ac:dyDescent="0.25">
      <c r="B85" s="63"/>
      <c r="D85" s="294"/>
      <c r="E85" s="294"/>
      <c r="F85" s="294"/>
      <c r="G85" s="191"/>
      <c r="H85" s="191"/>
      <c r="I85" s="191"/>
      <c r="J85" s="191"/>
      <c r="K85" s="299"/>
      <c r="L85" s="191"/>
      <c r="M85" s="191"/>
      <c r="R85" s="20"/>
      <c r="S85" s="20"/>
      <c r="T85" s="20"/>
      <c r="U85" s="20"/>
      <c r="V85" s="20"/>
      <c r="W85" s="20"/>
      <c r="X85" s="20"/>
      <c r="Y85" s="20"/>
      <c r="Z85" s="20"/>
      <c r="AA85" s="20"/>
      <c r="AB85" s="20"/>
      <c r="AC85" s="20"/>
      <c r="AD85" s="20"/>
    </row>
    <row r="86" spans="2:44" ht="15" customHeight="1" x14ac:dyDescent="0.25">
      <c r="B86" s="42"/>
      <c r="D86" s="191"/>
      <c r="E86" s="191"/>
      <c r="F86" s="191"/>
      <c r="G86" s="191"/>
      <c r="H86" s="191"/>
      <c r="I86" s="191"/>
      <c r="J86" s="191"/>
      <c r="K86" s="299"/>
      <c r="L86" s="191"/>
      <c r="M86" s="191"/>
      <c r="R86" s="20"/>
      <c r="S86" s="20"/>
      <c r="T86" s="20"/>
      <c r="U86" s="20"/>
      <c r="V86" s="20"/>
      <c r="W86" s="20"/>
      <c r="X86" s="20"/>
      <c r="Y86" s="20"/>
      <c r="Z86" s="20"/>
      <c r="AA86" s="20"/>
      <c r="AB86" s="20"/>
      <c r="AC86" s="20"/>
      <c r="AD86" s="20"/>
    </row>
    <row r="87" spans="2:44" ht="15" customHeight="1" x14ac:dyDescent="0.25">
      <c r="J87" s="69"/>
      <c r="L87" s="69"/>
      <c r="M87" s="69"/>
      <c r="R87" s="20"/>
      <c r="S87" s="20"/>
      <c r="T87" s="20"/>
      <c r="U87" s="20"/>
      <c r="V87" s="20"/>
      <c r="W87" s="20"/>
      <c r="X87" s="20"/>
      <c r="Y87" s="20"/>
      <c r="Z87" s="20"/>
      <c r="AA87" s="20"/>
      <c r="AB87" s="20"/>
      <c r="AC87" s="20"/>
      <c r="AD87" s="20"/>
    </row>
    <row r="88" spans="2:44" ht="15" customHeight="1" x14ac:dyDescent="0.25">
      <c r="R88" s="20"/>
      <c r="S88" s="20"/>
      <c r="T88" s="20"/>
      <c r="U88" s="20"/>
      <c r="V88" s="20"/>
      <c r="W88" s="20"/>
      <c r="X88" s="20"/>
      <c r="Y88" s="20"/>
      <c r="Z88" s="20"/>
      <c r="AA88" s="20"/>
      <c r="AB88" s="20"/>
      <c r="AC88" s="20"/>
      <c r="AD88" s="20"/>
    </row>
    <row r="89" spans="2:44" ht="15" customHeight="1" x14ac:dyDescent="0.25">
      <c r="R89" s="20"/>
      <c r="S89" s="20"/>
      <c r="T89" s="20"/>
      <c r="U89" s="20"/>
      <c r="V89" s="20"/>
      <c r="W89" s="20"/>
      <c r="X89" s="20"/>
      <c r="Y89" s="20"/>
      <c r="Z89" s="20"/>
      <c r="AA89" s="20"/>
      <c r="AB89" s="20"/>
      <c r="AC89" s="20"/>
      <c r="AD89" s="20"/>
    </row>
    <row r="90" spans="2:44" ht="15" customHeight="1" x14ac:dyDescent="0.25">
      <c r="R90" s="20"/>
      <c r="S90" s="20"/>
      <c r="T90" s="20"/>
      <c r="U90" s="20"/>
      <c r="V90" s="20"/>
      <c r="W90" s="20"/>
      <c r="X90" s="20"/>
      <c r="Y90" s="20"/>
      <c r="Z90" s="20"/>
      <c r="AA90" s="20"/>
      <c r="AB90" s="20"/>
      <c r="AC90" s="20"/>
      <c r="AD90" s="20"/>
    </row>
    <row r="91" spans="2:44" ht="15" customHeight="1" x14ac:dyDescent="0.25">
      <c r="R91" s="20"/>
      <c r="S91" s="20"/>
      <c r="T91" s="20"/>
      <c r="U91" s="20"/>
      <c r="V91" s="20"/>
      <c r="W91" s="20"/>
      <c r="X91" s="20"/>
      <c r="Y91" s="20"/>
      <c r="Z91" s="20"/>
      <c r="AA91" s="20"/>
      <c r="AB91" s="20"/>
      <c r="AC91" s="20"/>
      <c r="AD91" s="20"/>
    </row>
    <row r="92" spans="2:44" ht="15" customHeight="1" x14ac:dyDescent="0.25">
      <c r="R92" s="20"/>
      <c r="S92" s="20"/>
      <c r="T92" s="20"/>
      <c r="U92" s="20"/>
      <c r="V92" s="20"/>
      <c r="W92" s="20"/>
      <c r="X92" s="20"/>
      <c r="Y92" s="20"/>
      <c r="Z92" s="20"/>
      <c r="AA92" s="20"/>
      <c r="AB92" s="20"/>
      <c r="AC92" s="20"/>
      <c r="AD92" s="20"/>
    </row>
    <row r="93" spans="2:44" ht="15" customHeight="1" x14ac:dyDescent="0.25">
      <c r="R93" s="20"/>
      <c r="S93" s="20"/>
      <c r="T93" s="20"/>
      <c r="U93" s="20"/>
      <c r="V93" s="20"/>
      <c r="W93" s="20"/>
      <c r="X93" s="20"/>
      <c r="Y93" s="20"/>
      <c r="Z93" s="20"/>
      <c r="AA93" s="20"/>
      <c r="AB93" s="20"/>
      <c r="AC93" s="20"/>
      <c r="AD93" s="20"/>
    </row>
    <row r="94" spans="2:44" ht="15" customHeight="1" x14ac:dyDescent="0.25">
      <c r="R94" s="20"/>
      <c r="S94" s="20"/>
      <c r="T94" s="20"/>
      <c r="U94" s="20"/>
      <c r="V94" s="20"/>
      <c r="W94" s="20"/>
      <c r="X94" s="20"/>
      <c r="Y94" s="20"/>
      <c r="Z94" s="20"/>
      <c r="AA94" s="20"/>
      <c r="AB94" s="20"/>
      <c r="AC94" s="20"/>
      <c r="AD94" s="20"/>
    </row>
    <row r="95" spans="2:44" ht="15" customHeight="1" x14ac:dyDescent="0.25">
      <c r="R95" s="20"/>
      <c r="S95" s="20"/>
      <c r="T95" s="20"/>
      <c r="U95" s="20"/>
      <c r="V95" s="20"/>
      <c r="W95" s="20"/>
      <c r="X95" s="20"/>
      <c r="Y95" s="20"/>
      <c r="Z95" s="20"/>
      <c r="AA95" s="20"/>
      <c r="AB95" s="20"/>
      <c r="AC95" s="20"/>
      <c r="AD95" s="20"/>
    </row>
    <row r="96" spans="2:44" ht="15" customHeight="1" x14ac:dyDescent="0.25">
      <c r="R96" s="20"/>
      <c r="S96" s="20"/>
      <c r="T96" s="20"/>
      <c r="U96" s="20"/>
      <c r="V96" s="20"/>
      <c r="W96" s="20"/>
      <c r="X96" s="20"/>
      <c r="Y96" s="20"/>
      <c r="Z96" s="20"/>
      <c r="AA96" s="20"/>
      <c r="AB96" s="20"/>
      <c r="AC96" s="20"/>
      <c r="AD96" s="20"/>
    </row>
    <row r="97" spans="18:30" ht="15" customHeight="1" x14ac:dyDescent="0.25">
      <c r="R97" s="20"/>
      <c r="S97" s="20"/>
      <c r="T97" s="20"/>
      <c r="U97" s="20"/>
      <c r="V97" s="20"/>
      <c r="W97" s="20"/>
      <c r="X97" s="20"/>
      <c r="Y97" s="20"/>
      <c r="Z97" s="20"/>
      <c r="AA97" s="20"/>
      <c r="AB97" s="20"/>
      <c r="AC97" s="20"/>
      <c r="AD97" s="20"/>
    </row>
    <row r="98" spans="18:30" ht="15" customHeight="1" x14ac:dyDescent="0.25">
      <c r="R98" s="20"/>
      <c r="S98" s="20"/>
      <c r="T98" s="20"/>
      <c r="U98" s="20"/>
      <c r="V98" s="20"/>
      <c r="W98" s="20"/>
      <c r="X98" s="20"/>
      <c r="Y98" s="20"/>
      <c r="Z98" s="20"/>
      <c r="AA98" s="20"/>
      <c r="AB98" s="20"/>
      <c r="AC98" s="20"/>
      <c r="AD98" s="20"/>
    </row>
    <row r="99" spans="18:30" ht="15" customHeight="1" x14ac:dyDescent="0.25">
      <c r="R99" s="20"/>
      <c r="S99" s="20"/>
      <c r="T99" s="20"/>
      <c r="U99" s="20"/>
      <c r="V99" s="20"/>
      <c r="W99" s="20"/>
      <c r="X99" s="20"/>
      <c r="Y99" s="20"/>
      <c r="Z99" s="20"/>
      <c r="AA99" s="20"/>
      <c r="AB99" s="20"/>
      <c r="AC99" s="20"/>
      <c r="AD99" s="20"/>
    </row>
    <row r="100" spans="18:30" ht="15" customHeight="1" x14ac:dyDescent="0.25">
      <c r="R100" s="20"/>
      <c r="S100" s="20"/>
      <c r="T100" s="20"/>
      <c r="U100" s="20"/>
      <c r="V100" s="20"/>
      <c r="W100" s="20"/>
      <c r="X100" s="20"/>
      <c r="Y100" s="20"/>
      <c r="Z100" s="20"/>
      <c r="AA100" s="20"/>
      <c r="AB100" s="20"/>
      <c r="AC100" s="20"/>
      <c r="AD100" s="20"/>
    </row>
    <row r="101" spans="18:30" ht="15" customHeight="1" x14ac:dyDescent="0.25">
      <c r="R101" s="20"/>
      <c r="S101" s="20"/>
      <c r="T101" s="20"/>
      <c r="U101" s="20"/>
      <c r="V101" s="20"/>
      <c r="W101" s="20"/>
      <c r="X101" s="20"/>
      <c r="Y101" s="20"/>
      <c r="Z101" s="20"/>
      <c r="AA101" s="20"/>
      <c r="AB101" s="20"/>
      <c r="AC101" s="20"/>
      <c r="AD101" s="20"/>
    </row>
    <row r="102" spans="18:30" ht="15" customHeight="1" x14ac:dyDescent="0.25">
      <c r="R102" s="20"/>
      <c r="S102" s="20"/>
      <c r="T102" s="20"/>
      <c r="U102" s="20"/>
      <c r="V102" s="20"/>
      <c r="W102" s="20"/>
      <c r="X102" s="20"/>
      <c r="Y102" s="20"/>
      <c r="Z102" s="20"/>
      <c r="AA102" s="20"/>
      <c r="AB102" s="20"/>
      <c r="AC102" s="20"/>
      <c r="AD102" s="20"/>
    </row>
    <row r="103" spans="18:30" ht="15" customHeight="1" x14ac:dyDescent="0.25">
      <c r="R103" s="20"/>
      <c r="S103" s="20"/>
      <c r="T103" s="20"/>
      <c r="U103" s="20"/>
      <c r="V103" s="20"/>
      <c r="W103" s="20"/>
      <c r="X103" s="20"/>
      <c r="Y103" s="20"/>
      <c r="Z103" s="20"/>
      <c r="AA103" s="20"/>
      <c r="AB103" s="20"/>
      <c r="AC103" s="20"/>
      <c r="AD103" s="20"/>
    </row>
    <row r="104" spans="18:30" ht="15" customHeight="1" x14ac:dyDescent="0.25">
      <c r="R104" s="20"/>
      <c r="S104" s="20"/>
      <c r="T104" s="20"/>
      <c r="U104" s="20"/>
      <c r="V104" s="20"/>
      <c r="W104" s="20"/>
      <c r="X104" s="20"/>
      <c r="Y104" s="20"/>
      <c r="Z104" s="20"/>
      <c r="AA104" s="20"/>
      <c r="AB104" s="20"/>
      <c r="AC104" s="20"/>
      <c r="AD104" s="20"/>
    </row>
    <row r="105" spans="18:30" ht="15" customHeight="1" x14ac:dyDescent="0.25">
      <c r="R105" s="20"/>
      <c r="S105" s="20"/>
      <c r="T105" s="20"/>
      <c r="U105" s="20"/>
      <c r="V105" s="20"/>
      <c r="W105" s="20"/>
      <c r="X105" s="20"/>
      <c r="Y105" s="20"/>
      <c r="Z105" s="20"/>
      <c r="AA105" s="20"/>
      <c r="AB105" s="20"/>
      <c r="AC105" s="20"/>
      <c r="AD105" s="20"/>
    </row>
    <row r="106" spans="18:30" ht="15" customHeight="1" x14ac:dyDescent="0.25">
      <c r="R106" s="20"/>
      <c r="S106" s="20"/>
      <c r="T106" s="20"/>
      <c r="U106" s="20"/>
      <c r="V106" s="20"/>
      <c r="W106" s="20"/>
      <c r="X106" s="20"/>
      <c r="Y106" s="20"/>
      <c r="Z106" s="20"/>
      <c r="AA106" s="20"/>
      <c r="AB106" s="20"/>
      <c r="AC106" s="20"/>
      <c r="AD106" s="20"/>
    </row>
    <row r="107" spans="18:30" ht="15" customHeight="1" x14ac:dyDescent="0.25">
      <c r="R107" s="20"/>
      <c r="S107" s="20"/>
      <c r="T107" s="20"/>
      <c r="U107" s="20"/>
      <c r="V107" s="20"/>
      <c r="W107" s="20"/>
      <c r="X107" s="20"/>
      <c r="Y107" s="20"/>
      <c r="Z107" s="20"/>
      <c r="AA107" s="20"/>
      <c r="AB107" s="20"/>
      <c r="AC107" s="20"/>
      <c r="AD107" s="20"/>
    </row>
    <row r="108" spans="18:30" ht="15" customHeight="1" x14ac:dyDescent="0.25">
      <c r="R108" s="20"/>
      <c r="S108" s="20"/>
      <c r="T108" s="20"/>
      <c r="U108" s="20"/>
      <c r="V108" s="20"/>
      <c r="W108" s="20"/>
      <c r="X108" s="20"/>
      <c r="Y108" s="20"/>
      <c r="Z108" s="20"/>
      <c r="AA108" s="20"/>
      <c r="AB108" s="20"/>
      <c r="AC108" s="20"/>
      <c r="AD108" s="20"/>
    </row>
    <row r="109" spans="18:30" ht="15" customHeight="1" x14ac:dyDescent="0.25">
      <c r="R109" s="20"/>
      <c r="S109" s="20"/>
      <c r="T109" s="20"/>
      <c r="U109" s="20"/>
      <c r="V109" s="20"/>
      <c r="W109" s="20"/>
      <c r="X109" s="20"/>
      <c r="Y109" s="20"/>
      <c r="Z109" s="20"/>
      <c r="AA109" s="20"/>
      <c r="AB109" s="20"/>
      <c r="AC109" s="20"/>
      <c r="AD109" s="20"/>
    </row>
    <row r="110" spans="18:30" ht="15" customHeight="1" x14ac:dyDescent="0.25">
      <c r="R110" s="20"/>
      <c r="S110" s="20"/>
      <c r="T110" s="20"/>
      <c r="U110" s="20"/>
      <c r="V110" s="20"/>
      <c r="W110" s="20"/>
      <c r="X110" s="20"/>
      <c r="Y110" s="20"/>
      <c r="Z110" s="20"/>
      <c r="AA110" s="20"/>
      <c r="AB110" s="20"/>
      <c r="AC110" s="20"/>
      <c r="AD110" s="20"/>
    </row>
    <row r="111" spans="18:30" ht="15" customHeight="1" x14ac:dyDescent="0.25">
      <c r="R111" s="20"/>
      <c r="S111" s="20"/>
      <c r="T111" s="20"/>
      <c r="U111" s="20"/>
      <c r="V111" s="20"/>
      <c r="W111" s="20"/>
      <c r="X111" s="20"/>
      <c r="Y111" s="20"/>
      <c r="Z111" s="20"/>
      <c r="AA111" s="20"/>
      <c r="AB111" s="20"/>
      <c r="AC111" s="20"/>
      <c r="AD111" s="20"/>
    </row>
    <row r="112" spans="18:30" ht="15" customHeight="1" x14ac:dyDescent="0.25">
      <c r="R112" s="20"/>
      <c r="S112" s="20"/>
      <c r="T112" s="20"/>
      <c r="U112" s="20"/>
      <c r="V112" s="20"/>
      <c r="W112" s="20"/>
      <c r="X112" s="20"/>
      <c r="Y112" s="20"/>
      <c r="Z112" s="20"/>
      <c r="AA112" s="20"/>
      <c r="AB112" s="20"/>
      <c r="AC112" s="20"/>
      <c r="AD112" s="20"/>
    </row>
    <row r="113" spans="18:30" ht="15" customHeight="1" x14ac:dyDescent="0.25">
      <c r="R113" s="20"/>
      <c r="S113" s="20"/>
      <c r="T113" s="20"/>
      <c r="U113" s="20"/>
      <c r="V113" s="20"/>
      <c r="W113" s="20"/>
      <c r="X113" s="20"/>
      <c r="Y113" s="20"/>
      <c r="Z113" s="20"/>
      <c r="AA113" s="20"/>
      <c r="AB113" s="20"/>
      <c r="AC113" s="20"/>
      <c r="AD113" s="20"/>
    </row>
    <row r="114" spans="18:30" ht="15" customHeight="1" x14ac:dyDescent="0.25">
      <c r="R114" s="20"/>
      <c r="S114" s="20"/>
      <c r="T114" s="20"/>
      <c r="U114" s="20"/>
      <c r="V114" s="20"/>
      <c r="W114" s="20"/>
      <c r="X114" s="20"/>
      <c r="Y114" s="20"/>
      <c r="Z114" s="20"/>
      <c r="AA114" s="20"/>
      <c r="AB114" s="20"/>
      <c r="AC114" s="20"/>
      <c r="AD114" s="20"/>
    </row>
    <row r="115" spans="18:30" ht="15" customHeight="1" x14ac:dyDescent="0.25">
      <c r="R115" s="20"/>
      <c r="S115" s="20"/>
      <c r="T115" s="20"/>
      <c r="U115" s="20"/>
      <c r="V115" s="20"/>
      <c r="W115" s="20"/>
      <c r="X115" s="20"/>
      <c r="Y115" s="20"/>
      <c r="Z115" s="20"/>
      <c r="AA115" s="20"/>
      <c r="AB115" s="20"/>
      <c r="AC115" s="20"/>
      <c r="AD115" s="20"/>
    </row>
    <row r="116" spans="18:30" ht="15" customHeight="1" x14ac:dyDescent="0.25">
      <c r="R116" s="20"/>
      <c r="S116" s="20"/>
      <c r="T116" s="20"/>
      <c r="U116" s="20"/>
      <c r="V116" s="20"/>
      <c r="W116" s="20"/>
      <c r="X116" s="20"/>
      <c r="Y116" s="20"/>
      <c r="Z116" s="20"/>
      <c r="AA116" s="20"/>
      <c r="AB116" s="20"/>
      <c r="AC116" s="20"/>
      <c r="AD116" s="20"/>
    </row>
    <row r="117" spans="18:30" ht="15" customHeight="1" x14ac:dyDescent="0.25">
      <c r="R117" s="20"/>
      <c r="S117" s="20"/>
      <c r="T117" s="20"/>
      <c r="U117" s="20"/>
      <c r="V117" s="20"/>
      <c r="W117" s="20"/>
      <c r="X117" s="20"/>
      <c r="Y117" s="20"/>
      <c r="Z117" s="20"/>
      <c r="AA117" s="20"/>
      <c r="AB117" s="20"/>
      <c r="AC117" s="20"/>
      <c r="AD117" s="20"/>
    </row>
    <row r="118" spans="18:30" ht="15" customHeight="1" x14ac:dyDescent="0.25">
      <c r="R118" s="20"/>
      <c r="S118" s="20"/>
      <c r="T118" s="20"/>
      <c r="U118" s="20"/>
      <c r="V118" s="20"/>
      <c r="W118" s="20"/>
      <c r="X118" s="20"/>
      <c r="Y118" s="20"/>
      <c r="Z118" s="20"/>
      <c r="AA118" s="20"/>
      <c r="AB118" s="20"/>
      <c r="AC118" s="20"/>
      <c r="AD118" s="20"/>
    </row>
    <row r="119" spans="18:30" ht="15" customHeight="1" x14ac:dyDescent="0.25">
      <c r="R119" s="20"/>
      <c r="S119" s="20"/>
      <c r="T119" s="20"/>
      <c r="U119" s="20"/>
      <c r="V119" s="20"/>
      <c r="W119" s="20"/>
      <c r="X119" s="20"/>
      <c r="Y119" s="20"/>
      <c r="Z119" s="20"/>
      <c r="AA119" s="20"/>
      <c r="AB119" s="20"/>
      <c r="AC119" s="20"/>
      <c r="AD119" s="20"/>
    </row>
    <row r="120" spans="18:30" ht="15" customHeight="1" x14ac:dyDescent="0.25">
      <c r="R120" s="20"/>
      <c r="S120" s="20"/>
      <c r="T120" s="20"/>
      <c r="U120" s="20"/>
      <c r="V120" s="20"/>
      <c r="W120" s="20"/>
      <c r="X120" s="20"/>
      <c r="Y120" s="20"/>
      <c r="Z120" s="20"/>
      <c r="AA120" s="20"/>
      <c r="AB120" s="20"/>
      <c r="AC120" s="20"/>
      <c r="AD120" s="20"/>
    </row>
    <row r="121" spans="18:30" ht="15" customHeight="1" x14ac:dyDescent="0.25">
      <c r="R121" s="20"/>
      <c r="S121" s="20"/>
      <c r="T121" s="20"/>
      <c r="U121" s="20"/>
      <c r="V121" s="20"/>
      <c r="W121" s="20"/>
      <c r="X121" s="20"/>
      <c r="Y121" s="20"/>
      <c r="Z121" s="20"/>
      <c r="AA121" s="20"/>
      <c r="AB121" s="20"/>
      <c r="AC121" s="20"/>
      <c r="AD121" s="20"/>
    </row>
    <row r="122" spans="18:30" ht="15" customHeight="1" x14ac:dyDescent="0.25">
      <c r="R122" s="20"/>
      <c r="S122" s="20"/>
      <c r="T122" s="20"/>
      <c r="U122" s="20"/>
      <c r="V122" s="20"/>
      <c r="W122" s="20"/>
      <c r="X122" s="20"/>
      <c r="Y122" s="20"/>
      <c r="Z122" s="20"/>
      <c r="AA122" s="20"/>
      <c r="AB122" s="20"/>
      <c r="AC122" s="20"/>
      <c r="AD122" s="20"/>
    </row>
    <row r="123" spans="18:30" ht="15" customHeight="1" x14ac:dyDescent="0.25">
      <c r="R123" s="20"/>
      <c r="S123" s="20"/>
      <c r="T123" s="20"/>
      <c r="U123" s="20"/>
      <c r="V123" s="20"/>
      <c r="W123" s="20"/>
      <c r="X123" s="20"/>
      <c r="Y123" s="20"/>
      <c r="Z123" s="20"/>
      <c r="AA123" s="20"/>
      <c r="AB123" s="20"/>
      <c r="AC123" s="20"/>
      <c r="AD123" s="20"/>
    </row>
    <row r="124" spans="18:30" ht="15" customHeight="1" x14ac:dyDescent="0.25">
      <c r="R124" s="20"/>
      <c r="S124" s="20"/>
      <c r="T124" s="20"/>
      <c r="U124" s="20"/>
      <c r="V124" s="20"/>
      <c r="W124" s="20"/>
      <c r="X124" s="20"/>
      <c r="Y124" s="20"/>
      <c r="Z124" s="20"/>
      <c r="AA124" s="20"/>
      <c r="AB124" s="20"/>
      <c r="AC124" s="20"/>
      <c r="AD124" s="20"/>
    </row>
    <row r="125" spans="18:30" ht="15" customHeight="1" x14ac:dyDescent="0.25">
      <c r="R125" s="20"/>
      <c r="S125" s="20"/>
      <c r="T125" s="20"/>
      <c r="U125" s="20"/>
      <c r="V125" s="20"/>
      <c r="W125" s="20"/>
      <c r="X125" s="20"/>
      <c r="Y125" s="20"/>
      <c r="Z125" s="20"/>
      <c r="AA125" s="20"/>
      <c r="AB125" s="20"/>
      <c r="AC125" s="20"/>
      <c r="AD125" s="20"/>
    </row>
    <row r="126" spans="18:30" ht="15" customHeight="1" x14ac:dyDescent="0.25">
      <c r="R126" s="20"/>
      <c r="S126" s="20"/>
      <c r="T126" s="20"/>
      <c r="U126" s="20"/>
      <c r="V126" s="20"/>
      <c r="W126" s="20"/>
      <c r="X126" s="20"/>
      <c r="Y126" s="20"/>
      <c r="Z126" s="20"/>
      <c r="AA126" s="20"/>
      <c r="AB126" s="20"/>
      <c r="AC126" s="20"/>
      <c r="AD126" s="20"/>
    </row>
    <row r="127" spans="18:30" ht="15" customHeight="1" x14ac:dyDescent="0.25">
      <c r="R127" s="20"/>
      <c r="S127" s="20"/>
      <c r="T127" s="20"/>
      <c r="U127" s="20"/>
      <c r="V127" s="20"/>
      <c r="W127" s="20"/>
      <c r="X127" s="20"/>
      <c r="Y127" s="20"/>
      <c r="Z127" s="20"/>
      <c r="AA127" s="20"/>
      <c r="AB127" s="20"/>
      <c r="AC127" s="20"/>
      <c r="AD127" s="20"/>
    </row>
    <row r="128" spans="18:30" ht="15" customHeight="1" x14ac:dyDescent="0.25">
      <c r="R128" s="20"/>
      <c r="S128" s="20"/>
      <c r="T128" s="20"/>
      <c r="U128" s="20"/>
      <c r="V128" s="20"/>
      <c r="W128" s="20"/>
      <c r="X128" s="20"/>
      <c r="Y128" s="20"/>
      <c r="Z128" s="20"/>
      <c r="AA128" s="20"/>
      <c r="AB128" s="20"/>
      <c r="AC128" s="20"/>
      <c r="AD128" s="20"/>
    </row>
    <row r="129" spans="18:30" ht="15" customHeight="1" x14ac:dyDescent="0.25">
      <c r="R129" s="20"/>
      <c r="S129" s="20"/>
      <c r="T129" s="20"/>
      <c r="U129" s="20"/>
      <c r="V129" s="20"/>
      <c r="W129" s="20"/>
      <c r="X129" s="20"/>
      <c r="Y129" s="20"/>
      <c r="Z129" s="20"/>
      <c r="AA129" s="20"/>
      <c r="AB129" s="20"/>
      <c r="AC129" s="20"/>
      <c r="AD129" s="20"/>
    </row>
    <row r="130" spans="18:30" ht="15" customHeight="1" x14ac:dyDescent="0.25">
      <c r="R130" s="20"/>
      <c r="S130" s="20"/>
      <c r="T130" s="20"/>
      <c r="U130" s="20"/>
      <c r="V130" s="20"/>
      <c r="W130" s="20"/>
      <c r="X130" s="20"/>
      <c r="Y130" s="20"/>
      <c r="Z130" s="20"/>
      <c r="AA130" s="20"/>
      <c r="AB130" s="20"/>
      <c r="AC130" s="20"/>
      <c r="AD130" s="20"/>
    </row>
    <row r="131" spans="18:30" ht="15" customHeight="1" x14ac:dyDescent="0.25">
      <c r="R131" s="20"/>
      <c r="S131" s="20"/>
      <c r="T131" s="20"/>
      <c r="U131" s="20"/>
      <c r="V131" s="20"/>
      <c r="W131" s="20"/>
      <c r="X131" s="20"/>
      <c r="Y131" s="20"/>
      <c r="Z131" s="20"/>
      <c r="AA131" s="20"/>
      <c r="AB131" s="20"/>
      <c r="AC131" s="20"/>
      <c r="AD131" s="20"/>
    </row>
    <row r="132" spans="18:30" ht="15" customHeight="1" x14ac:dyDescent="0.25">
      <c r="R132" s="20"/>
      <c r="S132" s="20"/>
      <c r="T132" s="20"/>
      <c r="U132" s="20"/>
      <c r="V132" s="20"/>
      <c r="W132" s="20"/>
      <c r="X132" s="20"/>
      <c r="Y132" s="20"/>
      <c r="Z132" s="20"/>
      <c r="AA132" s="20"/>
      <c r="AB132" s="20"/>
      <c r="AC132" s="20"/>
      <c r="AD132" s="20"/>
    </row>
    <row r="133" spans="18:30" ht="15" customHeight="1" x14ac:dyDescent="0.25">
      <c r="R133" s="20"/>
      <c r="S133" s="20"/>
      <c r="T133" s="20"/>
      <c r="U133" s="20"/>
      <c r="V133" s="20"/>
      <c r="W133" s="20"/>
      <c r="X133" s="20"/>
      <c r="Y133" s="20"/>
      <c r="Z133" s="20"/>
      <c r="AA133" s="20"/>
      <c r="AB133" s="20"/>
      <c r="AC133" s="20"/>
      <c r="AD133" s="20"/>
    </row>
    <row r="134" spans="18:30" ht="15" customHeight="1" x14ac:dyDescent="0.25">
      <c r="R134" s="20"/>
      <c r="S134" s="20"/>
      <c r="T134" s="20"/>
      <c r="U134" s="20"/>
      <c r="V134" s="20"/>
      <c r="W134" s="20"/>
      <c r="X134" s="20"/>
      <c r="Y134" s="20"/>
      <c r="Z134" s="20"/>
      <c r="AA134" s="20"/>
      <c r="AB134" s="20"/>
      <c r="AC134" s="20"/>
      <c r="AD134" s="20"/>
    </row>
    <row r="135" spans="18:30" ht="15" customHeight="1" x14ac:dyDescent="0.25">
      <c r="R135" s="20"/>
      <c r="S135" s="20"/>
      <c r="T135" s="20"/>
      <c r="U135" s="20"/>
      <c r="V135" s="20"/>
      <c r="W135" s="20"/>
      <c r="X135" s="20"/>
      <c r="Y135" s="20"/>
      <c r="Z135" s="20"/>
      <c r="AA135" s="20"/>
      <c r="AB135" s="20"/>
      <c r="AC135" s="20"/>
      <c r="AD135" s="20"/>
    </row>
    <row r="136" spans="18:30" ht="15" customHeight="1" x14ac:dyDescent="0.25">
      <c r="R136" s="20"/>
      <c r="S136" s="20"/>
      <c r="T136" s="20"/>
      <c r="U136" s="20"/>
      <c r="V136" s="20"/>
      <c r="W136" s="20"/>
      <c r="X136" s="20"/>
      <c r="Y136" s="20"/>
      <c r="Z136" s="20"/>
      <c r="AA136" s="20"/>
      <c r="AB136" s="20"/>
      <c r="AC136" s="20"/>
      <c r="AD136" s="20"/>
    </row>
    <row r="137" spans="18:30" ht="15" customHeight="1" x14ac:dyDescent="0.25">
      <c r="R137" s="20"/>
      <c r="S137" s="20"/>
      <c r="T137" s="20"/>
      <c r="U137" s="20"/>
      <c r="V137" s="20"/>
      <c r="W137" s="20"/>
      <c r="X137" s="20"/>
      <c r="Y137" s="20"/>
      <c r="Z137" s="20"/>
      <c r="AA137" s="20"/>
      <c r="AB137" s="20"/>
      <c r="AC137" s="20"/>
      <c r="AD137" s="20"/>
    </row>
    <row r="138" spans="18:30" ht="15" customHeight="1" x14ac:dyDescent="0.25">
      <c r="R138" s="20"/>
      <c r="S138" s="20"/>
      <c r="T138" s="20"/>
      <c r="U138" s="20"/>
      <c r="V138" s="20"/>
      <c r="W138" s="20"/>
      <c r="X138" s="20"/>
      <c r="Y138" s="20"/>
      <c r="Z138" s="20"/>
      <c r="AA138" s="20"/>
      <c r="AB138" s="20"/>
      <c r="AC138" s="20"/>
      <c r="AD138" s="20"/>
    </row>
    <row r="139" spans="18:30" ht="15" customHeight="1" x14ac:dyDescent="0.25">
      <c r="R139" s="20"/>
      <c r="S139" s="20"/>
      <c r="T139" s="20"/>
      <c r="U139" s="20"/>
      <c r="V139" s="20"/>
      <c r="W139" s="20"/>
      <c r="X139" s="20"/>
      <c r="Y139" s="20"/>
      <c r="Z139" s="20"/>
      <c r="AA139" s="20"/>
      <c r="AB139" s="20"/>
      <c r="AC139" s="20"/>
      <c r="AD139" s="20"/>
    </row>
    <row r="140" spans="18:30" ht="15" customHeight="1" x14ac:dyDescent="0.25">
      <c r="R140" s="20"/>
      <c r="S140" s="20"/>
      <c r="T140" s="20"/>
      <c r="U140" s="20"/>
      <c r="V140" s="20"/>
      <c r="W140" s="20"/>
      <c r="X140" s="20"/>
      <c r="Y140" s="20"/>
      <c r="Z140" s="20"/>
      <c r="AA140" s="20"/>
      <c r="AB140" s="20"/>
      <c r="AC140" s="20"/>
      <c r="AD140" s="20"/>
    </row>
    <row r="141" spans="18:30" ht="15" customHeight="1" x14ac:dyDescent="0.25">
      <c r="R141" s="20"/>
      <c r="S141" s="20"/>
      <c r="T141" s="20"/>
      <c r="U141" s="20"/>
      <c r="V141" s="20"/>
      <c r="W141" s="20"/>
      <c r="X141" s="20"/>
      <c r="Y141" s="20"/>
      <c r="Z141" s="20"/>
      <c r="AA141" s="20"/>
      <c r="AB141" s="20"/>
      <c r="AC141" s="20"/>
      <c r="AD141" s="20"/>
    </row>
    <row r="142" spans="18:30" ht="15" customHeight="1" x14ac:dyDescent="0.25">
      <c r="R142" s="20"/>
      <c r="S142" s="20"/>
      <c r="T142" s="20"/>
      <c r="U142" s="20"/>
      <c r="V142" s="20"/>
      <c r="W142" s="20"/>
      <c r="X142" s="20"/>
      <c r="Y142" s="20"/>
      <c r="Z142" s="20"/>
      <c r="AA142" s="20"/>
      <c r="AB142" s="20"/>
      <c r="AC142" s="20"/>
      <c r="AD142" s="20"/>
    </row>
    <row r="143" spans="18:30" ht="15" customHeight="1" x14ac:dyDescent="0.25">
      <c r="R143" s="20"/>
      <c r="S143" s="20"/>
      <c r="T143" s="20"/>
      <c r="U143" s="20"/>
      <c r="V143" s="20"/>
      <c r="W143" s="20"/>
      <c r="X143" s="20"/>
      <c r="Y143" s="20"/>
      <c r="Z143" s="20"/>
      <c r="AA143" s="20"/>
      <c r="AB143" s="20"/>
      <c r="AC143" s="20"/>
      <c r="AD143" s="20"/>
    </row>
    <row r="144" spans="18:30" ht="15" customHeight="1" x14ac:dyDescent="0.25">
      <c r="R144" s="20"/>
      <c r="S144" s="20"/>
      <c r="T144" s="20"/>
      <c r="U144" s="20"/>
      <c r="V144" s="20"/>
      <c r="W144" s="20"/>
      <c r="X144" s="20"/>
      <c r="Y144" s="20"/>
      <c r="Z144" s="20"/>
      <c r="AA144" s="20"/>
      <c r="AB144" s="20"/>
      <c r="AC144" s="20"/>
      <c r="AD144" s="20"/>
    </row>
    <row r="145" spans="18:30" ht="15" customHeight="1" x14ac:dyDescent="0.25">
      <c r="R145" s="20"/>
      <c r="S145" s="20"/>
      <c r="T145" s="20"/>
      <c r="U145" s="20"/>
      <c r="V145" s="20"/>
      <c r="W145" s="20"/>
      <c r="X145" s="20"/>
      <c r="Y145" s="20"/>
      <c r="Z145" s="20"/>
      <c r="AA145" s="20"/>
      <c r="AB145" s="20"/>
      <c r="AC145" s="20"/>
      <c r="AD145" s="20"/>
    </row>
    <row r="146" spans="18:30" ht="15" customHeight="1" x14ac:dyDescent="0.25">
      <c r="R146" s="20"/>
      <c r="S146" s="20"/>
      <c r="T146" s="20"/>
      <c r="U146" s="20"/>
      <c r="V146" s="20"/>
      <c r="W146" s="20"/>
      <c r="X146" s="20"/>
      <c r="Y146" s="20"/>
      <c r="Z146" s="20"/>
      <c r="AA146" s="20"/>
      <c r="AB146" s="20"/>
      <c r="AC146" s="20"/>
      <c r="AD146" s="20"/>
    </row>
    <row r="147" spans="18:30" ht="15" customHeight="1" x14ac:dyDescent="0.25">
      <c r="R147" s="20"/>
      <c r="S147" s="20"/>
      <c r="T147" s="20"/>
      <c r="U147" s="20"/>
      <c r="V147" s="20"/>
      <c r="W147" s="20"/>
      <c r="X147" s="20"/>
      <c r="Y147" s="20"/>
      <c r="Z147" s="20"/>
      <c r="AA147" s="20"/>
      <c r="AB147" s="20"/>
      <c r="AC147" s="20"/>
      <c r="AD147" s="20"/>
    </row>
    <row r="148" spans="18:30" ht="15" customHeight="1" x14ac:dyDescent="0.25">
      <c r="R148" s="20"/>
      <c r="S148" s="20"/>
      <c r="T148" s="20"/>
      <c r="U148" s="20"/>
      <c r="V148" s="20"/>
      <c r="W148" s="20"/>
      <c r="X148" s="20"/>
      <c r="Y148" s="20"/>
      <c r="Z148" s="20"/>
      <c r="AA148" s="20"/>
      <c r="AB148" s="20"/>
      <c r="AC148" s="20"/>
      <c r="AD148" s="20"/>
    </row>
    <row r="149" spans="18:30" ht="15" customHeight="1" x14ac:dyDescent="0.25">
      <c r="R149" s="20"/>
      <c r="S149" s="20"/>
      <c r="T149" s="20"/>
      <c r="U149" s="20"/>
      <c r="V149" s="20"/>
      <c r="W149" s="20"/>
      <c r="X149" s="20"/>
      <c r="Y149" s="20"/>
      <c r="Z149" s="20"/>
      <c r="AA149" s="20"/>
      <c r="AB149" s="20"/>
      <c r="AC149" s="20"/>
      <c r="AD149" s="20"/>
    </row>
    <row r="150" spans="18:30" ht="15" customHeight="1" x14ac:dyDescent="0.25">
      <c r="R150" s="20"/>
      <c r="S150" s="20"/>
      <c r="T150" s="20"/>
      <c r="U150" s="20"/>
      <c r="V150" s="20"/>
      <c r="W150" s="20"/>
      <c r="X150" s="20"/>
      <c r="Y150" s="20"/>
      <c r="Z150" s="20"/>
      <c r="AA150" s="20"/>
      <c r="AB150" s="20"/>
      <c r="AC150" s="20"/>
      <c r="AD150" s="20"/>
    </row>
    <row r="151" spans="18:30" ht="15" customHeight="1" x14ac:dyDescent="0.25">
      <c r="R151" s="20"/>
      <c r="S151" s="20"/>
      <c r="T151" s="20"/>
      <c r="U151" s="20"/>
      <c r="V151" s="20"/>
      <c r="W151" s="20"/>
      <c r="X151" s="20"/>
      <c r="Y151" s="20"/>
      <c r="Z151" s="20"/>
      <c r="AA151" s="20"/>
      <c r="AB151" s="20"/>
      <c r="AC151" s="20"/>
      <c r="AD151" s="20"/>
    </row>
    <row r="152" spans="18:30" ht="15" customHeight="1" x14ac:dyDescent="0.25">
      <c r="R152" s="20"/>
      <c r="S152" s="20"/>
      <c r="T152" s="20"/>
      <c r="U152" s="20"/>
      <c r="V152" s="20"/>
      <c r="W152" s="20"/>
      <c r="X152" s="20"/>
      <c r="Y152" s="20"/>
      <c r="Z152" s="20"/>
      <c r="AA152" s="20"/>
      <c r="AB152" s="20"/>
      <c r="AC152" s="20"/>
      <c r="AD152" s="20"/>
    </row>
    <row r="153" spans="18:30" ht="15" customHeight="1" x14ac:dyDescent="0.25">
      <c r="R153" s="20"/>
      <c r="S153" s="20"/>
      <c r="T153" s="20"/>
      <c r="U153" s="20"/>
      <c r="V153" s="20"/>
      <c r="W153" s="20"/>
      <c r="X153" s="20"/>
      <c r="Y153" s="20"/>
      <c r="Z153" s="20"/>
      <c r="AA153" s="20"/>
      <c r="AB153" s="20"/>
      <c r="AC153" s="20"/>
      <c r="AD153" s="20"/>
    </row>
    <row r="154" spans="18:30" ht="15" customHeight="1" x14ac:dyDescent="0.25">
      <c r="R154" s="20"/>
      <c r="S154" s="20"/>
      <c r="T154" s="20"/>
      <c r="U154" s="20"/>
      <c r="V154" s="20"/>
      <c r="W154" s="20"/>
      <c r="X154" s="20"/>
      <c r="Y154" s="20"/>
      <c r="Z154" s="20"/>
      <c r="AA154" s="20"/>
      <c r="AB154" s="20"/>
      <c r="AC154" s="20"/>
      <c r="AD154" s="20"/>
    </row>
    <row r="155" spans="18:30" ht="15" customHeight="1" x14ac:dyDescent="0.25">
      <c r="R155" s="20"/>
      <c r="S155" s="20"/>
      <c r="T155" s="20"/>
      <c r="U155" s="20"/>
      <c r="V155" s="20"/>
      <c r="W155" s="20"/>
      <c r="X155" s="20"/>
      <c r="Y155" s="20"/>
      <c r="Z155" s="20"/>
      <c r="AA155" s="20"/>
      <c r="AB155" s="20"/>
      <c r="AC155" s="20"/>
      <c r="AD155" s="20"/>
    </row>
    <row r="156" spans="18:30" ht="15" customHeight="1" x14ac:dyDescent="0.25">
      <c r="R156" s="20"/>
      <c r="S156" s="20"/>
      <c r="T156" s="20"/>
      <c r="U156" s="20"/>
      <c r="V156" s="20"/>
      <c r="W156" s="20"/>
      <c r="X156" s="20"/>
      <c r="Y156" s="20"/>
      <c r="Z156" s="20"/>
      <c r="AA156" s="20"/>
      <c r="AB156" s="20"/>
      <c r="AC156" s="20"/>
      <c r="AD156" s="20"/>
    </row>
    <row r="157" spans="18:30" ht="15" customHeight="1" x14ac:dyDescent="0.25">
      <c r="R157" s="20"/>
      <c r="S157" s="20"/>
      <c r="T157" s="20"/>
      <c r="U157" s="20"/>
      <c r="V157" s="20"/>
      <c r="W157" s="20"/>
      <c r="X157" s="20"/>
      <c r="Y157" s="20"/>
      <c r="Z157" s="20"/>
      <c r="AA157" s="20"/>
      <c r="AB157" s="20"/>
      <c r="AC157" s="20"/>
      <c r="AD157" s="20"/>
    </row>
    <row r="158" spans="18:30" ht="15" customHeight="1" x14ac:dyDescent="0.25">
      <c r="R158" s="20"/>
      <c r="S158" s="20"/>
      <c r="T158" s="20"/>
      <c r="U158" s="20"/>
      <c r="V158" s="20"/>
      <c r="W158" s="20"/>
      <c r="X158" s="20"/>
      <c r="Y158" s="20"/>
      <c r="Z158" s="20"/>
      <c r="AA158" s="20"/>
      <c r="AB158" s="20"/>
      <c r="AC158" s="20"/>
      <c r="AD158" s="20"/>
    </row>
    <row r="159" spans="18:30" ht="15" customHeight="1" x14ac:dyDescent="0.25">
      <c r="R159" s="20"/>
      <c r="S159" s="20"/>
      <c r="T159" s="20"/>
      <c r="U159" s="20"/>
      <c r="V159" s="20"/>
      <c r="W159" s="20"/>
      <c r="X159" s="20"/>
      <c r="Y159" s="20"/>
      <c r="Z159" s="20"/>
      <c r="AA159" s="20"/>
      <c r="AB159" s="20"/>
      <c r="AC159" s="20"/>
      <c r="AD159" s="20"/>
    </row>
    <row r="160" spans="18:30" ht="15" customHeight="1" x14ac:dyDescent="0.25">
      <c r="R160" s="20"/>
      <c r="S160" s="20"/>
      <c r="T160" s="20"/>
      <c r="U160" s="20"/>
      <c r="V160" s="20"/>
      <c r="W160" s="20"/>
      <c r="X160" s="20"/>
      <c r="Y160" s="20"/>
      <c r="Z160" s="20"/>
      <c r="AA160" s="20"/>
      <c r="AB160" s="20"/>
      <c r="AC160" s="20"/>
      <c r="AD160" s="20"/>
    </row>
    <row r="161" spans="18:30" ht="15" customHeight="1" x14ac:dyDescent="0.25">
      <c r="R161" s="20"/>
      <c r="S161" s="20"/>
      <c r="T161" s="20"/>
      <c r="U161" s="20"/>
      <c r="V161" s="20"/>
      <c r="W161" s="20"/>
      <c r="X161" s="20"/>
      <c r="Y161" s="20"/>
      <c r="Z161" s="20"/>
      <c r="AA161" s="20"/>
      <c r="AB161" s="20"/>
      <c r="AC161" s="20"/>
      <c r="AD161" s="20"/>
    </row>
    <row r="162" spans="18:30" ht="15" customHeight="1" x14ac:dyDescent="0.25">
      <c r="R162" s="20"/>
      <c r="S162" s="20"/>
      <c r="T162" s="20"/>
      <c r="U162" s="20"/>
      <c r="V162" s="20"/>
      <c r="W162" s="20"/>
      <c r="X162" s="20"/>
      <c r="Y162" s="20"/>
      <c r="Z162" s="20"/>
      <c r="AA162" s="20"/>
      <c r="AB162" s="20"/>
      <c r="AC162" s="20"/>
      <c r="AD162" s="20"/>
    </row>
    <row r="163" spans="18:30" ht="15" customHeight="1" x14ac:dyDescent="0.25">
      <c r="R163" s="20"/>
      <c r="S163" s="20"/>
      <c r="T163" s="20"/>
      <c r="U163" s="20"/>
      <c r="V163" s="20"/>
      <c r="W163" s="20"/>
      <c r="X163" s="20"/>
      <c r="Y163" s="20"/>
      <c r="Z163" s="20"/>
      <c r="AA163" s="20"/>
      <c r="AB163" s="20"/>
      <c r="AC163" s="20"/>
      <c r="AD163" s="20"/>
    </row>
    <row r="164" spans="18:30" ht="15" customHeight="1" x14ac:dyDescent="0.25">
      <c r="R164" s="20"/>
      <c r="S164" s="20"/>
      <c r="T164" s="20"/>
      <c r="U164" s="20"/>
      <c r="V164" s="20"/>
      <c r="W164" s="20"/>
      <c r="X164" s="20"/>
      <c r="Y164" s="20"/>
      <c r="Z164" s="20"/>
      <c r="AA164" s="20"/>
      <c r="AB164" s="20"/>
      <c r="AC164" s="20"/>
      <c r="AD164" s="20"/>
    </row>
    <row r="165" spans="18:30" ht="15" customHeight="1" x14ac:dyDescent="0.25">
      <c r="R165" s="20"/>
      <c r="S165" s="20"/>
      <c r="T165" s="20"/>
      <c r="U165" s="20"/>
      <c r="V165" s="20"/>
      <c r="W165" s="20"/>
      <c r="X165" s="20"/>
      <c r="Y165" s="20"/>
      <c r="Z165" s="20"/>
      <c r="AA165" s="20"/>
      <c r="AB165" s="20"/>
      <c r="AC165" s="20"/>
      <c r="AD165" s="20"/>
    </row>
    <row r="166" spans="18:30" ht="15" customHeight="1" x14ac:dyDescent="0.25">
      <c r="R166" s="20"/>
      <c r="S166" s="20"/>
      <c r="T166" s="20"/>
      <c r="U166" s="20"/>
      <c r="V166" s="20"/>
      <c r="W166" s="20"/>
      <c r="X166" s="20"/>
      <c r="Y166" s="20"/>
      <c r="Z166" s="20"/>
      <c r="AA166" s="20"/>
      <c r="AB166" s="20"/>
      <c r="AC166" s="20"/>
      <c r="AD166" s="20"/>
    </row>
    <row r="167" spans="18:30" ht="15" customHeight="1" x14ac:dyDescent="0.25">
      <c r="R167" s="20"/>
      <c r="S167" s="20"/>
      <c r="T167" s="20"/>
      <c r="U167" s="20"/>
      <c r="V167" s="20"/>
      <c r="W167" s="20"/>
      <c r="X167" s="20"/>
      <c r="Y167" s="20"/>
      <c r="Z167" s="20"/>
      <c r="AA167" s="20"/>
      <c r="AB167" s="20"/>
      <c r="AC167" s="20"/>
      <c r="AD167" s="20"/>
    </row>
    <row r="168" spans="18:30" ht="15" customHeight="1" x14ac:dyDescent="0.25">
      <c r="R168" s="20"/>
      <c r="S168" s="20"/>
      <c r="T168" s="20"/>
      <c r="U168" s="20"/>
      <c r="V168" s="20"/>
      <c r="W168" s="20"/>
      <c r="X168" s="20"/>
      <c r="Y168" s="20"/>
      <c r="Z168" s="20"/>
      <c r="AA168" s="20"/>
      <c r="AB168" s="20"/>
      <c r="AC168" s="20"/>
      <c r="AD168" s="20"/>
    </row>
    <row r="169" spans="18:30" ht="15" customHeight="1" x14ac:dyDescent="0.25">
      <c r="R169" s="20"/>
      <c r="S169" s="20"/>
      <c r="T169" s="20"/>
      <c r="U169" s="20"/>
      <c r="V169" s="20"/>
      <c r="W169" s="20"/>
      <c r="X169" s="20"/>
      <c r="Y169" s="20"/>
      <c r="Z169" s="20"/>
      <c r="AA169" s="20"/>
      <c r="AB169" s="20"/>
      <c r="AC169" s="20"/>
      <c r="AD169" s="20"/>
    </row>
    <row r="170" spans="18:30" ht="15" customHeight="1" x14ac:dyDescent="0.25">
      <c r="R170" s="20"/>
      <c r="S170" s="20"/>
      <c r="T170" s="20"/>
      <c r="U170" s="20"/>
      <c r="V170" s="20"/>
      <c r="W170" s="20"/>
      <c r="X170" s="20"/>
      <c r="Y170" s="20"/>
      <c r="Z170" s="20"/>
      <c r="AA170" s="20"/>
      <c r="AB170" s="20"/>
      <c r="AC170" s="20"/>
      <c r="AD170" s="20"/>
    </row>
    <row r="171" spans="18:30" ht="15" customHeight="1" x14ac:dyDescent="0.25">
      <c r="R171" s="20"/>
      <c r="S171" s="20"/>
      <c r="T171" s="20"/>
      <c r="U171" s="20"/>
      <c r="V171" s="20"/>
      <c r="W171" s="20"/>
      <c r="X171" s="20"/>
      <c r="Y171" s="20"/>
      <c r="Z171" s="20"/>
      <c r="AA171" s="20"/>
      <c r="AB171" s="20"/>
      <c r="AC171" s="20"/>
      <c r="AD171" s="20"/>
    </row>
    <row r="172" spans="18:30" ht="15" customHeight="1" x14ac:dyDescent="0.25">
      <c r="R172" s="20"/>
      <c r="S172" s="20"/>
      <c r="T172" s="20"/>
      <c r="U172" s="20"/>
      <c r="V172" s="20"/>
      <c r="W172" s="20"/>
      <c r="X172" s="20"/>
      <c r="Y172" s="20"/>
      <c r="Z172" s="20"/>
      <c r="AA172" s="20"/>
      <c r="AB172" s="20"/>
      <c r="AC172" s="20"/>
      <c r="AD172" s="20"/>
    </row>
    <row r="173" spans="18:30" ht="15" customHeight="1" x14ac:dyDescent="0.25">
      <c r="R173" s="20"/>
      <c r="S173" s="20"/>
      <c r="T173" s="20"/>
      <c r="U173" s="20"/>
      <c r="V173" s="20"/>
      <c r="W173" s="20"/>
      <c r="X173" s="20"/>
      <c r="Y173" s="20"/>
      <c r="Z173" s="20"/>
      <c r="AA173" s="20"/>
      <c r="AB173" s="20"/>
      <c r="AC173" s="20"/>
      <c r="AD173" s="20"/>
    </row>
    <row r="174" spans="18:30" ht="15" customHeight="1" x14ac:dyDescent="0.25">
      <c r="R174" s="20"/>
      <c r="S174" s="20"/>
      <c r="T174" s="20"/>
      <c r="U174" s="20"/>
      <c r="V174" s="20"/>
      <c r="W174" s="20"/>
      <c r="X174" s="20"/>
      <c r="Y174" s="20"/>
      <c r="Z174" s="20"/>
      <c r="AA174" s="20"/>
      <c r="AB174" s="20"/>
      <c r="AC174" s="20"/>
      <c r="AD174" s="20"/>
    </row>
    <row r="175" spans="18:30" ht="15" customHeight="1" x14ac:dyDescent="0.25">
      <c r="R175" s="20"/>
      <c r="S175" s="20"/>
      <c r="T175" s="20"/>
      <c r="U175" s="20"/>
      <c r="V175" s="20"/>
      <c r="W175" s="20"/>
      <c r="X175" s="20"/>
      <c r="Y175" s="20"/>
      <c r="Z175" s="20"/>
      <c r="AA175" s="20"/>
      <c r="AB175" s="20"/>
      <c r="AC175" s="20"/>
      <c r="AD175" s="20"/>
    </row>
    <row r="176" spans="18:30" ht="15" customHeight="1" x14ac:dyDescent="0.25">
      <c r="R176" s="20"/>
      <c r="S176" s="20"/>
      <c r="T176" s="20"/>
      <c r="U176" s="20"/>
      <c r="V176" s="20"/>
      <c r="W176" s="20"/>
      <c r="X176" s="20"/>
      <c r="Y176" s="20"/>
      <c r="Z176" s="20"/>
      <c r="AA176" s="20"/>
      <c r="AB176" s="20"/>
      <c r="AC176" s="20"/>
      <c r="AD176" s="20"/>
    </row>
    <row r="177" spans="18:30" ht="15" customHeight="1" x14ac:dyDescent="0.25">
      <c r="R177" s="20"/>
      <c r="S177" s="20"/>
      <c r="T177" s="20"/>
      <c r="U177" s="20"/>
      <c r="V177" s="20"/>
      <c r="W177" s="20"/>
      <c r="X177" s="20"/>
      <c r="Y177" s="20"/>
      <c r="Z177" s="20"/>
      <c r="AA177" s="20"/>
      <c r="AB177" s="20"/>
      <c r="AC177" s="20"/>
      <c r="AD177" s="20"/>
    </row>
    <row r="178" spans="18:30" ht="15" customHeight="1" x14ac:dyDescent="0.25">
      <c r="R178" s="20"/>
      <c r="S178" s="20"/>
      <c r="T178" s="20"/>
      <c r="U178" s="20"/>
      <c r="V178" s="20"/>
      <c r="W178" s="20"/>
      <c r="X178" s="20"/>
      <c r="Y178" s="20"/>
      <c r="Z178" s="20"/>
      <c r="AA178" s="20"/>
      <c r="AB178" s="20"/>
      <c r="AC178" s="20"/>
      <c r="AD178" s="20"/>
    </row>
    <row r="179" spans="18:30" ht="15" customHeight="1" x14ac:dyDescent="0.25">
      <c r="R179" s="20"/>
      <c r="S179" s="20"/>
      <c r="T179" s="20"/>
      <c r="U179" s="20"/>
      <c r="V179" s="20"/>
      <c r="W179" s="20"/>
      <c r="X179" s="20"/>
      <c r="Y179" s="20"/>
      <c r="Z179" s="20"/>
      <c r="AA179" s="20"/>
      <c r="AB179" s="20"/>
      <c r="AC179" s="20"/>
      <c r="AD179" s="20"/>
    </row>
    <row r="180" spans="18:30" ht="15" customHeight="1" x14ac:dyDescent="0.25">
      <c r="R180" s="20"/>
      <c r="S180" s="20"/>
      <c r="T180" s="20"/>
      <c r="U180" s="20"/>
      <c r="V180" s="20"/>
      <c r="W180" s="20"/>
      <c r="X180" s="20"/>
      <c r="Y180" s="20"/>
      <c r="Z180" s="20"/>
      <c r="AA180" s="20"/>
      <c r="AB180" s="20"/>
      <c r="AC180" s="20"/>
      <c r="AD180" s="20"/>
    </row>
    <row r="181" spans="18:30" ht="15" customHeight="1" x14ac:dyDescent="0.25">
      <c r="R181" s="20"/>
      <c r="S181" s="20"/>
      <c r="T181" s="20"/>
      <c r="U181" s="20"/>
      <c r="V181" s="20"/>
      <c r="W181" s="20"/>
      <c r="X181" s="20"/>
      <c r="Y181" s="20"/>
      <c r="Z181" s="20"/>
      <c r="AA181" s="20"/>
      <c r="AB181" s="20"/>
      <c r="AC181" s="20"/>
      <c r="AD181" s="20"/>
    </row>
    <row r="182" spans="18:30" ht="15" customHeight="1" x14ac:dyDescent="0.25">
      <c r="R182" s="20"/>
      <c r="S182" s="20"/>
      <c r="T182" s="20"/>
      <c r="U182" s="20"/>
      <c r="V182" s="20"/>
      <c r="W182" s="20"/>
      <c r="X182" s="20"/>
      <c r="Y182" s="20"/>
      <c r="Z182" s="20"/>
      <c r="AA182" s="20"/>
      <c r="AB182" s="20"/>
      <c r="AC182" s="20"/>
      <c r="AD182" s="20"/>
    </row>
    <row r="183" spans="18:30" ht="15" customHeight="1" x14ac:dyDescent="0.25">
      <c r="R183" s="20"/>
      <c r="S183" s="20"/>
      <c r="T183" s="20"/>
      <c r="U183" s="20"/>
      <c r="V183" s="20"/>
      <c r="W183" s="20"/>
      <c r="X183" s="20"/>
      <c r="Y183" s="20"/>
      <c r="Z183" s="20"/>
      <c r="AA183" s="20"/>
      <c r="AB183" s="20"/>
      <c r="AC183" s="20"/>
      <c r="AD183" s="20"/>
    </row>
    <row r="184" spans="18:30" ht="15" customHeight="1" x14ac:dyDescent="0.25">
      <c r="R184" s="20"/>
      <c r="S184" s="20"/>
      <c r="T184" s="20"/>
      <c r="U184" s="20"/>
      <c r="V184" s="20"/>
      <c r="W184" s="20"/>
      <c r="X184" s="20"/>
      <c r="Y184" s="20"/>
      <c r="Z184" s="20"/>
      <c r="AA184" s="20"/>
      <c r="AB184" s="20"/>
      <c r="AC184" s="20"/>
      <c r="AD184" s="20"/>
    </row>
    <row r="185" spans="18:30" ht="15" customHeight="1" x14ac:dyDescent="0.25">
      <c r="R185" s="20"/>
      <c r="S185" s="20"/>
      <c r="T185" s="20"/>
      <c r="U185" s="20"/>
      <c r="V185" s="20"/>
      <c r="W185" s="20"/>
      <c r="X185" s="20"/>
      <c r="Y185" s="20"/>
      <c r="Z185" s="20"/>
      <c r="AA185" s="20"/>
      <c r="AB185" s="20"/>
      <c r="AC185" s="20"/>
      <c r="AD185" s="20"/>
    </row>
    <row r="186" spans="18:30" ht="15" customHeight="1" x14ac:dyDescent="0.25">
      <c r="R186" s="20"/>
      <c r="S186" s="20"/>
      <c r="T186" s="20"/>
      <c r="U186" s="20"/>
      <c r="V186" s="20"/>
      <c r="W186" s="20"/>
      <c r="X186" s="20"/>
      <c r="Y186" s="20"/>
      <c r="Z186" s="20"/>
      <c r="AA186" s="20"/>
      <c r="AB186" s="20"/>
      <c r="AC186" s="20"/>
      <c r="AD186" s="20"/>
    </row>
    <row r="187" spans="18:30" ht="15" customHeight="1" x14ac:dyDescent="0.25">
      <c r="R187" s="20"/>
      <c r="S187" s="20"/>
      <c r="T187" s="20"/>
      <c r="U187" s="20"/>
      <c r="V187" s="20"/>
      <c r="W187" s="20"/>
      <c r="X187" s="20"/>
      <c r="Y187" s="20"/>
      <c r="Z187" s="20"/>
      <c r="AA187" s="20"/>
      <c r="AB187" s="20"/>
      <c r="AC187" s="20"/>
      <c r="AD187" s="20"/>
    </row>
    <row r="188" spans="18:30" ht="15" customHeight="1" x14ac:dyDescent="0.25">
      <c r="R188" s="20"/>
      <c r="S188" s="20"/>
      <c r="T188" s="20"/>
      <c r="U188" s="20"/>
      <c r="V188" s="20"/>
      <c r="W188" s="20"/>
      <c r="X188" s="20"/>
      <c r="Y188" s="20"/>
      <c r="Z188" s="20"/>
      <c r="AA188" s="20"/>
      <c r="AB188" s="20"/>
      <c r="AC188" s="20"/>
      <c r="AD188" s="20"/>
    </row>
    <row r="189" spans="18:30" ht="15" customHeight="1" x14ac:dyDescent="0.25">
      <c r="R189" s="20"/>
      <c r="S189" s="20"/>
      <c r="T189" s="20"/>
      <c r="U189" s="20"/>
      <c r="V189" s="20"/>
      <c r="W189" s="20"/>
      <c r="X189" s="20"/>
      <c r="Y189" s="20"/>
      <c r="Z189" s="20"/>
      <c r="AA189" s="20"/>
      <c r="AB189" s="20"/>
      <c r="AC189" s="20"/>
      <c r="AD189" s="20"/>
    </row>
    <row r="190" spans="18:30" ht="15" customHeight="1" x14ac:dyDescent="0.25">
      <c r="R190" s="20"/>
      <c r="S190" s="20"/>
      <c r="T190" s="20"/>
      <c r="U190" s="20"/>
      <c r="V190" s="20"/>
      <c r="W190" s="20"/>
      <c r="X190" s="20"/>
      <c r="Y190" s="20"/>
      <c r="Z190" s="20"/>
      <c r="AA190" s="20"/>
      <c r="AB190" s="20"/>
      <c r="AC190" s="20"/>
      <c r="AD190" s="20"/>
    </row>
    <row r="191" spans="18:30" ht="15" customHeight="1" x14ac:dyDescent="0.25">
      <c r="R191" s="20"/>
      <c r="S191" s="20"/>
      <c r="T191" s="20"/>
      <c r="U191" s="20"/>
      <c r="V191" s="20"/>
      <c r="W191" s="20"/>
      <c r="X191" s="20"/>
      <c r="Y191" s="20"/>
      <c r="Z191" s="20"/>
      <c r="AA191" s="20"/>
      <c r="AB191" s="20"/>
      <c r="AC191" s="20"/>
      <c r="AD191" s="20"/>
    </row>
    <row r="192" spans="18:30" ht="15" customHeight="1" x14ac:dyDescent="0.25">
      <c r="R192" s="20"/>
      <c r="S192" s="20"/>
      <c r="T192" s="20"/>
      <c r="U192" s="20"/>
      <c r="V192" s="20"/>
      <c r="W192" s="20"/>
      <c r="X192" s="20"/>
      <c r="Y192" s="20"/>
      <c r="Z192" s="20"/>
      <c r="AA192" s="20"/>
      <c r="AB192" s="20"/>
      <c r="AC192" s="20"/>
      <c r="AD192" s="20"/>
    </row>
    <row r="193" spans="18:30" ht="15" customHeight="1" x14ac:dyDescent="0.25">
      <c r="R193" s="20"/>
      <c r="S193" s="20"/>
      <c r="T193" s="20"/>
      <c r="U193" s="20"/>
      <c r="V193" s="20"/>
      <c r="W193" s="20"/>
      <c r="X193" s="20"/>
      <c r="Y193" s="20"/>
      <c r="Z193" s="20"/>
      <c r="AA193" s="20"/>
      <c r="AB193" s="20"/>
      <c r="AC193" s="20"/>
      <c r="AD193" s="20"/>
    </row>
    <row r="194" spans="18:30" ht="15" customHeight="1" x14ac:dyDescent="0.25">
      <c r="R194" s="20"/>
      <c r="S194" s="20"/>
      <c r="T194" s="20"/>
      <c r="U194" s="20"/>
      <c r="V194" s="20"/>
      <c r="W194" s="20"/>
      <c r="X194" s="20"/>
      <c r="Y194" s="20"/>
      <c r="Z194" s="20"/>
      <c r="AA194" s="20"/>
      <c r="AB194" s="20"/>
      <c r="AC194" s="20"/>
      <c r="AD194" s="20"/>
    </row>
    <row r="195" spans="18:30" ht="15" customHeight="1" x14ac:dyDescent="0.25">
      <c r="R195" s="20"/>
      <c r="S195" s="20"/>
      <c r="T195" s="20"/>
      <c r="U195" s="20"/>
      <c r="V195" s="20"/>
      <c r="W195" s="20"/>
      <c r="X195" s="20"/>
      <c r="Y195" s="20"/>
      <c r="Z195" s="20"/>
      <c r="AA195" s="20"/>
      <c r="AB195" s="20"/>
      <c r="AC195" s="20"/>
      <c r="AD195" s="20"/>
    </row>
    <row r="196" spans="18:30" ht="15" customHeight="1" x14ac:dyDescent="0.25">
      <c r="R196" s="20"/>
      <c r="S196" s="20"/>
      <c r="T196" s="20"/>
      <c r="U196" s="20"/>
      <c r="V196" s="20"/>
      <c r="W196" s="20"/>
      <c r="X196" s="20"/>
      <c r="Y196" s="20"/>
      <c r="Z196" s="20"/>
      <c r="AA196" s="20"/>
      <c r="AB196" s="20"/>
      <c r="AC196" s="20"/>
      <c r="AD196" s="20"/>
    </row>
    <row r="197" spans="18:30" ht="15" customHeight="1" x14ac:dyDescent="0.25">
      <c r="R197" s="20"/>
      <c r="S197" s="20"/>
      <c r="T197" s="20"/>
      <c r="U197" s="20"/>
      <c r="V197" s="20"/>
      <c r="W197" s="20"/>
      <c r="X197" s="20"/>
      <c r="Y197" s="20"/>
      <c r="Z197" s="20"/>
      <c r="AA197" s="20"/>
      <c r="AB197" s="20"/>
      <c r="AC197" s="20"/>
      <c r="AD197" s="20"/>
    </row>
    <row r="198" spans="18:30" ht="15" customHeight="1" x14ac:dyDescent="0.25">
      <c r="R198" s="20"/>
      <c r="S198" s="20"/>
      <c r="T198" s="20"/>
      <c r="U198" s="20"/>
      <c r="V198" s="20"/>
      <c r="W198" s="20"/>
      <c r="X198" s="20"/>
      <c r="Y198" s="20"/>
      <c r="Z198" s="20"/>
      <c r="AA198" s="20"/>
      <c r="AB198" s="20"/>
      <c r="AC198" s="20"/>
      <c r="AD198" s="20"/>
    </row>
    <row r="199" spans="18:30" ht="15" customHeight="1" x14ac:dyDescent="0.25">
      <c r="R199" s="20"/>
      <c r="S199" s="20"/>
      <c r="T199" s="20"/>
      <c r="U199" s="20"/>
      <c r="V199" s="20"/>
      <c r="W199" s="20"/>
      <c r="X199" s="20"/>
      <c r="Y199" s="20"/>
      <c r="Z199" s="20"/>
      <c r="AA199" s="20"/>
      <c r="AB199" s="20"/>
      <c r="AC199" s="20"/>
      <c r="AD199" s="20"/>
    </row>
    <row r="200" spans="18:30" ht="15" customHeight="1" x14ac:dyDescent="0.25">
      <c r="R200" s="20"/>
      <c r="S200" s="20"/>
      <c r="T200" s="20"/>
      <c r="U200" s="20"/>
      <c r="V200" s="20"/>
      <c r="W200" s="20"/>
      <c r="X200" s="20"/>
      <c r="Y200" s="20"/>
      <c r="Z200" s="20"/>
      <c r="AA200" s="20"/>
      <c r="AB200" s="20"/>
      <c r="AC200" s="20"/>
      <c r="AD200" s="20"/>
    </row>
    <row r="201" spans="18:30" ht="15" customHeight="1" x14ac:dyDescent="0.25">
      <c r="R201" s="20"/>
      <c r="S201" s="20"/>
      <c r="T201" s="20"/>
      <c r="U201" s="20"/>
      <c r="V201" s="20"/>
      <c r="W201" s="20"/>
      <c r="X201" s="20"/>
      <c r="Y201" s="20"/>
      <c r="Z201" s="20"/>
      <c r="AA201" s="20"/>
      <c r="AB201" s="20"/>
      <c r="AC201" s="20"/>
      <c r="AD201" s="20"/>
    </row>
    <row r="202" spans="18:30" ht="15" customHeight="1" x14ac:dyDescent="0.25">
      <c r="R202" s="20"/>
      <c r="S202" s="20"/>
      <c r="T202" s="20"/>
      <c r="U202" s="20"/>
      <c r="V202" s="20"/>
      <c r="W202" s="20"/>
      <c r="X202" s="20"/>
      <c r="Y202" s="20"/>
      <c r="Z202" s="20"/>
      <c r="AA202" s="20"/>
      <c r="AB202" s="20"/>
      <c r="AC202" s="20"/>
      <c r="AD202" s="20"/>
    </row>
    <row r="203" spans="18:30" ht="15" customHeight="1" x14ac:dyDescent="0.25">
      <c r="R203" s="20"/>
      <c r="S203" s="20"/>
      <c r="T203" s="20"/>
      <c r="U203" s="20"/>
      <c r="V203" s="20"/>
      <c r="W203" s="20"/>
      <c r="X203" s="20"/>
      <c r="Y203" s="20"/>
      <c r="Z203" s="20"/>
      <c r="AA203" s="20"/>
      <c r="AB203" s="20"/>
      <c r="AC203" s="20"/>
      <c r="AD203" s="20"/>
    </row>
    <row r="204" spans="18:30" ht="15" customHeight="1" x14ac:dyDescent="0.25">
      <c r="R204" s="20"/>
      <c r="S204" s="20"/>
      <c r="T204" s="20"/>
      <c r="U204" s="20"/>
      <c r="V204" s="20"/>
      <c r="W204" s="20"/>
      <c r="X204" s="20"/>
      <c r="Y204" s="20"/>
      <c r="Z204" s="20"/>
      <c r="AA204" s="20"/>
      <c r="AB204" s="20"/>
      <c r="AC204" s="20"/>
      <c r="AD204" s="20"/>
    </row>
    <row r="205" spans="18:30" ht="15" customHeight="1" x14ac:dyDescent="0.25">
      <c r="R205" s="20"/>
      <c r="S205" s="20"/>
      <c r="T205" s="20"/>
      <c r="U205" s="20"/>
      <c r="V205" s="20"/>
      <c r="W205" s="20"/>
      <c r="X205" s="20"/>
      <c r="Y205" s="20"/>
      <c r="Z205" s="20"/>
      <c r="AA205" s="20"/>
      <c r="AB205" s="20"/>
      <c r="AC205" s="20"/>
      <c r="AD205" s="20"/>
    </row>
    <row r="206" spans="18:30" ht="15" customHeight="1" x14ac:dyDescent="0.25">
      <c r="R206" s="20"/>
      <c r="S206" s="20"/>
      <c r="T206" s="20"/>
      <c r="U206" s="20"/>
      <c r="V206" s="20"/>
      <c r="W206" s="20"/>
      <c r="X206" s="20"/>
      <c r="Y206" s="20"/>
      <c r="Z206" s="20"/>
      <c r="AA206" s="20"/>
      <c r="AB206" s="20"/>
      <c r="AC206" s="20"/>
      <c r="AD206" s="20"/>
    </row>
    <row r="207" spans="18:30" ht="15" customHeight="1" x14ac:dyDescent="0.25">
      <c r="R207" s="20"/>
      <c r="S207" s="20"/>
      <c r="T207" s="20"/>
      <c r="U207" s="20"/>
      <c r="V207" s="20"/>
      <c r="W207" s="20"/>
      <c r="X207" s="20"/>
      <c r="Y207" s="20"/>
      <c r="Z207" s="20"/>
      <c r="AA207" s="20"/>
      <c r="AB207" s="20"/>
      <c r="AC207" s="20"/>
      <c r="AD207" s="20"/>
    </row>
    <row r="208" spans="18:30" ht="15" customHeight="1" x14ac:dyDescent="0.25">
      <c r="R208" s="20"/>
      <c r="S208" s="20"/>
      <c r="T208" s="20"/>
      <c r="U208" s="20"/>
      <c r="V208" s="20"/>
      <c r="W208" s="20"/>
      <c r="X208" s="20"/>
      <c r="Y208" s="20"/>
      <c r="Z208" s="20"/>
      <c r="AA208" s="20"/>
      <c r="AB208" s="20"/>
      <c r="AC208" s="20"/>
      <c r="AD208" s="20"/>
    </row>
    <row r="209" spans="18:30" ht="15" customHeight="1" x14ac:dyDescent="0.25">
      <c r="R209" s="20"/>
      <c r="S209" s="20"/>
      <c r="T209" s="20"/>
      <c r="U209" s="20"/>
      <c r="V209" s="20"/>
      <c r="W209" s="20"/>
      <c r="X209" s="20"/>
      <c r="Y209" s="20"/>
      <c r="Z209" s="20"/>
      <c r="AA209" s="20"/>
      <c r="AB209" s="20"/>
      <c r="AC209" s="20"/>
      <c r="AD209" s="20"/>
    </row>
    <row r="210" spans="18:30" ht="15" customHeight="1" x14ac:dyDescent="0.25">
      <c r="R210" s="20"/>
      <c r="S210" s="20"/>
      <c r="T210" s="20"/>
      <c r="U210" s="20"/>
      <c r="V210" s="20"/>
      <c r="W210" s="20"/>
      <c r="X210" s="20"/>
      <c r="Y210" s="20"/>
      <c r="Z210" s="20"/>
      <c r="AA210" s="20"/>
      <c r="AB210" s="20"/>
      <c r="AC210" s="20"/>
      <c r="AD210" s="20"/>
    </row>
    <row r="211" spans="18:30" ht="15" customHeight="1" x14ac:dyDescent="0.25">
      <c r="R211" s="20"/>
      <c r="S211" s="20"/>
      <c r="T211" s="20"/>
      <c r="U211" s="20"/>
      <c r="V211" s="20"/>
      <c r="W211" s="20"/>
      <c r="X211" s="20"/>
      <c r="Y211" s="20"/>
      <c r="Z211" s="20"/>
      <c r="AA211" s="20"/>
      <c r="AB211" s="20"/>
      <c r="AC211" s="20"/>
      <c r="AD211" s="20"/>
    </row>
    <row r="212" spans="18:30" ht="15" customHeight="1" x14ac:dyDescent="0.25">
      <c r="R212" s="20"/>
      <c r="S212" s="20"/>
      <c r="T212" s="20"/>
      <c r="U212" s="20"/>
      <c r="V212" s="20"/>
      <c r="W212" s="20"/>
      <c r="X212" s="20"/>
      <c r="Y212" s="20"/>
      <c r="Z212" s="20"/>
      <c r="AA212" s="20"/>
      <c r="AB212" s="20"/>
      <c r="AC212" s="20"/>
      <c r="AD212" s="20"/>
    </row>
    <row r="213" spans="18:30" ht="15" customHeight="1" x14ac:dyDescent="0.25">
      <c r="R213" s="20"/>
      <c r="S213" s="20"/>
      <c r="T213" s="20"/>
      <c r="U213" s="20"/>
      <c r="V213" s="20"/>
      <c r="W213" s="20"/>
      <c r="X213" s="20"/>
      <c r="Y213" s="20"/>
      <c r="Z213" s="20"/>
      <c r="AA213" s="20"/>
      <c r="AB213" s="20"/>
      <c r="AC213" s="20"/>
      <c r="AD213" s="20"/>
    </row>
    <row r="214" spans="18:30" ht="15" customHeight="1" x14ac:dyDescent="0.25">
      <c r="R214" s="20"/>
      <c r="S214" s="20"/>
      <c r="T214" s="20"/>
      <c r="U214" s="20"/>
      <c r="V214" s="20"/>
      <c r="W214" s="20"/>
      <c r="X214" s="20"/>
      <c r="Y214" s="20"/>
      <c r="Z214" s="20"/>
      <c r="AA214" s="20"/>
      <c r="AB214" s="20"/>
      <c r="AC214" s="20"/>
      <c r="AD214" s="20"/>
    </row>
    <row r="215" spans="18:30" ht="15" customHeight="1" x14ac:dyDescent="0.25">
      <c r="R215" s="20"/>
      <c r="S215" s="20"/>
      <c r="T215" s="20"/>
      <c r="U215" s="20"/>
      <c r="V215" s="20"/>
      <c r="W215" s="20"/>
      <c r="X215" s="20"/>
      <c r="Y215" s="20"/>
      <c r="Z215" s="20"/>
      <c r="AA215" s="20"/>
      <c r="AB215" s="20"/>
      <c r="AC215" s="20"/>
      <c r="AD215" s="20"/>
    </row>
    <row r="216" spans="18:30" ht="15" customHeight="1" x14ac:dyDescent="0.25">
      <c r="R216" s="20"/>
      <c r="S216" s="20"/>
      <c r="T216" s="20"/>
      <c r="U216" s="20"/>
      <c r="V216" s="20"/>
      <c r="W216" s="20"/>
      <c r="X216" s="20"/>
      <c r="Y216" s="20"/>
      <c r="Z216" s="20"/>
      <c r="AA216" s="20"/>
      <c r="AB216" s="20"/>
      <c r="AC216" s="20"/>
      <c r="AD216" s="20"/>
    </row>
    <row r="217" spans="18:30" ht="15" customHeight="1" x14ac:dyDescent="0.25">
      <c r="R217" s="20"/>
      <c r="S217" s="20"/>
      <c r="T217" s="20"/>
      <c r="U217" s="20"/>
      <c r="V217" s="20"/>
      <c r="W217" s="20"/>
      <c r="X217" s="20"/>
      <c r="Y217" s="20"/>
      <c r="Z217" s="20"/>
      <c r="AA217" s="20"/>
      <c r="AB217" s="20"/>
      <c r="AC217" s="20"/>
      <c r="AD217" s="20"/>
    </row>
    <row r="218" spans="18:30" ht="15" customHeight="1" x14ac:dyDescent="0.25">
      <c r="R218" s="20"/>
      <c r="S218" s="20"/>
      <c r="T218" s="20"/>
      <c r="U218" s="20"/>
      <c r="V218" s="20"/>
      <c r="W218" s="20"/>
      <c r="X218" s="20"/>
      <c r="Y218" s="20"/>
      <c r="Z218" s="20"/>
      <c r="AA218" s="20"/>
      <c r="AB218" s="20"/>
      <c r="AC218" s="20"/>
      <c r="AD218" s="20"/>
    </row>
    <row r="219" spans="18:30" ht="15" customHeight="1" x14ac:dyDescent="0.25">
      <c r="R219" s="20"/>
      <c r="S219" s="20"/>
      <c r="T219" s="20"/>
      <c r="U219" s="20"/>
      <c r="V219" s="20"/>
      <c r="W219" s="20"/>
      <c r="X219" s="20"/>
      <c r="Y219" s="20"/>
      <c r="Z219" s="20"/>
      <c r="AA219" s="20"/>
      <c r="AB219" s="20"/>
      <c r="AC219" s="20"/>
      <c r="AD219" s="20"/>
    </row>
    <row r="220" spans="18:30" ht="15" customHeight="1" x14ac:dyDescent="0.25">
      <c r="R220" s="20"/>
      <c r="S220" s="20"/>
      <c r="T220" s="20"/>
      <c r="U220" s="20"/>
      <c r="V220" s="20"/>
      <c r="W220" s="20"/>
      <c r="X220" s="20"/>
      <c r="Y220" s="20"/>
      <c r="Z220" s="20"/>
      <c r="AA220" s="20"/>
      <c r="AB220" s="20"/>
      <c r="AC220" s="20"/>
      <c r="AD220" s="20"/>
    </row>
    <row r="221" spans="18:30" ht="15" customHeight="1" x14ac:dyDescent="0.25">
      <c r="R221" s="20"/>
      <c r="S221" s="20"/>
      <c r="T221" s="20"/>
      <c r="U221" s="20"/>
      <c r="V221" s="20"/>
      <c r="W221" s="20"/>
      <c r="X221" s="20"/>
      <c r="Y221" s="20"/>
      <c r="Z221" s="20"/>
      <c r="AA221" s="20"/>
      <c r="AB221" s="20"/>
      <c r="AC221" s="20"/>
      <c r="AD221" s="20"/>
    </row>
    <row r="222" spans="18:30" ht="15" customHeight="1" x14ac:dyDescent="0.25">
      <c r="R222" s="20"/>
      <c r="S222" s="20"/>
      <c r="T222" s="20"/>
      <c r="U222" s="20"/>
      <c r="V222" s="20"/>
      <c r="W222" s="20"/>
      <c r="X222" s="20"/>
      <c r="Y222" s="20"/>
      <c r="Z222" s="20"/>
      <c r="AA222" s="20"/>
      <c r="AB222" s="20"/>
      <c r="AC222" s="20"/>
      <c r="AD222" s="20"/>
    </row>
    <row r="223" spans="18:30" ht="15" customHeight="1" x14ac:dyDescent="0.25">
      <c r="R223" s="20"/>
      <c r="S223" s="20"/>
      <c r="T223" s="20"/>
      <c r="U223" s="20"/>
      <c r="V223" s="20"/>
      <c r="W223" s="20"/>
      <c r="X223" s="20"/>
      <c r="Y223" s="20"/>
      <c r="Z223" s="20"/>
      <c r="AA223" s="20"/>
      <c r="AB223" s="20"/>
      <c r="AC223" s="20"/>
      <c r="AD223" s="20"/>
    </row>
    <row r="224" spans="18:30" ht="15" customHeight="1" x14ac:dyDescent="0.25">
      <c r="R224" s="20"/>
      <c r="S224" s="20"/>
      <c r="T224" s="20"/>
      <c r="U224" s="20"/>
      <c r="V224" s="20"/>
      <c r="W224" s="20"/>
      <c r="X224" s="20"/>
      <c r="Y224" s="20"/>
      <c r="Z224" s="20"/>
      <c r="AA224" s="20"/>
      <c r="AB224" s="20"/>
      <c r="AC224" s="20"/>
      <c r="AD224" s="20"/>
    </row>
    <row r="225" spans="18:30" ht="15" customHeight="1" x14ac:dyDescent="0.25">
      <c r="R225" s="20"/>
      <c r="S225" s="20"/>
      <c r="T225" s="20"/>
      <c r="U225" s="20"/>
      <c r="V225" s="20"/>
      <c r="W225" s="20"/>
      <c r="X225" s="20"/>
      <c r="Y225" s="20"/>
      <c r="Z225" s="20"/>
      <c r="AA225" s="20"/>
      <c r="AB225" s="20"/>
      <c r="AC225" s="20"/>
      <c r="AD225" s="20"/>
    </row>
    <row r="226" spans="18:30" ht="15" customHeight="1" x14ac:dyDescent="0.25">
      <c r="R226" s="20"/>
      <c r="S226" s="20"/>
      <c r="T226" s="20"/>
      <c r="U226" s="20"/>
      <c r="V226" s="20"/>
      <c r="W226" s="20"/>
      <c r="X226" s="20"/>
      <c r="Y226" s="20"/>
      <c r="Z226" s="20"/>
      <c r="AA226" s="20"/>
      <c r="AB226" s="20"/>
      <c r="AC226" s="20"/>
      <c r="AD226" s="20"/>
    </row>
    <row r="227" spans="18:30" ht="15" customHeight="1" x14ac:dyDescent="0.25">
      <c r="R227" s="20"/>
      <c r="S227" s="20"/>
      <c r="T227" s="20"/>
      <c r="U227" s="20"/>
      <c r="V227" s="20"/>
      <c r="W227" s="20"/>
      <c r="X227" s="20"/>
      <c r="Y227" s="20"/>
      <c r="Z227" s="20"/>
      <c r="AA227" s="20"/>
      <c r="AB227" s="20"/>
      <c r="AC227" s="20"/>
      <c r="AD227" s="20"/>
    </row>
    <row r="228" spans="18:30" ht="15" customHeight="1" x14ac:dyDescent="0.25">
      <c r="R228" s="20"/>
      <c r="S228" s="20"/>
      <c r="T228" s="20"/>
      <c r="U228" s="20"/>
      <c r="V228" s="20"/>
      <c r="W228" s="20"/>
      <c r="X228" s="20"/>
      <c r="Y228" s="20"/>
      <c r="Z228" s="20"/>
      <c r="AA228" s="20"/>
      <c r="AB228" s="20"/>
      <c r="AC228" s="20"/>
      <c r="AD228" s="20"/>
    </row>
  </sheetData>
  <sortState ref="Q3:AC41">
    <sortCondition descending="1" ref="AB3:AB41"/>
    <sortCondition descending="1" ref="AC3:AC41"/>
  </sortState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Y4046"/>
  <sheetViews>
    <sheetView zoomScale="90" zoomScaleNormal="90" workbookViewId="0"/>
  </sheetViews>
  <sheetFormatPr defaultRowHeight="15" x14ac:dyDescent="0.25"/>
  <cols>
    <col min="1" max="1" width="4" style="14" customWidth="1"/>
    <col min="2" max="2" width="24.125" style="20" customWidth="1"/>
    <col min="3" max="3" width="4.625" style="14" customWidth="1"/>
    <col min="4" max="6" width="4.625" style="16" customWidth="1"/>
    <col min="7" max="7" width="5.625" style="16" customWidth="1"/>
    <col min="8" max="8" width="1.125" style="16" customWidth="1"/>
    <col min="9" max="10" width="5.625" style="16" customWidth="1"/>
    <col min="11" max="11" width="4.5" style="17" customWidth="1"/>
    <col min="12" max="12" width="3.375" style="17" customWidth="1"/>
    <col min="13" max="13" width="3.25" style="17" customWidth="1"/>
    <col min="14" max="14" width="5.625" style="17" customWidth="1"/>
    <col min="15" max="15" width="24.625" style="19" customWidth="1"/>
    <col min="16" max="16" width="1.25" style="11" customWidth="1"/>
    <col min="17" max="17" width="24.25" style="19" customWidth="1"/>
    <col min="18" max="18" width="5.625" style="17" customWidth="1"/>
    <col min="19" max="19" width="1.25" style="17" customWidth="1"/>
    <col min="20" max="20" width="5.375" style="17" customWidth="1"/>
    <col min="21" max="21" width="5.875" style="17" customWidth="1"/>
    <col min="22" max="22" width="15.625" style="19" customWidth="1"/>
    <col min="23" max="23" width="15.875" style="11" customWidth="1"/>
    <col min="24" max="24" width="22.125" style="11" customWidth="1"/>
    <col min="25" max="25" width="16.125" style="11" customWidth="1"/>
    <col min="26" max="26" width="18.625" style="11" customWidth="1"/>
    <col min="27" max="27" width="6.125" style="11" customWidth="1"/>
    <col min="28" max="28" width="6.25" style="11" customWidth="1"/>
    <col min="29" max="29" width="10" style="11" customWidth="1"/>
    <col min="30" max="30" width="8.875" style="11" customWidth="1"/>
    <col min="31" max="31" width="21.25" style="11" customWidth="1"/>
    <col min="32" max="32" width="22.375" style="11" customWidth="1"/>
    <col min="33" max="33" width="23.25" style="11" customWidth="1"/>
    <col min="34" max="34" width="18.75" style="11" customWidth="1"/>
    <col min="35" max="35" width="21.75" style="11" customWidth="1"/>
    <col min="36" max="36" width="21.125" style="11" customWidth="1"/>
    <col min="37" max="37" width="23.625" style="11" customWidth="1"/>
    <col min="38" max="38" width="26.125" style="11" customWidth="1"/>
    <col min="39" max="39" width="24.125" style="10" customWidth="1"/>
    <col min="40" max="40" width="23.625" style="10" customWidth="1"/>
    <col min="41" max="41" width="23.5" style="7" customWidth="1"/>
    <col min="42" max="42" width="3.875" style="1" customWidth="1"/>
    <col min="43" max="43" width="23.875" style="1" customWidth="1"/>
    <col min="44" max="44" width="4.875" style="1" customWidth="1"/>
    <col min="45" max="45" width="4.25" style="1" customWidth="1"/>
    <col min="46" max="46" width="5.125" style="1" customWidth="1"/>
    <col min="47" max="49" width="12.625" style="1" customWidth="1"/>
  </cols>
  <sheetData>
    <row r="1" spans="1:49" ht="22.5" x14ac:dyDescent="0.3">
      <c r="B1" s="15" t="s">
        <v>2151</v>
      </c>
      <c r="O1" s="18" t="s">
        <v>2152</v>
      </c>
    </row>
    <row r="3" spans="1:49" x14ac:dyDescent="0.25">
      <c r="A3" s="21"/>
      <c r="B3" s="22" t="s">
        <v>2153</v>
      </c>
      <c r="C3" s="21"/>
      <c r="D3" s="23"/>
      <c r="E3" s="23"/>
      <c r="F3" s="23"/>
      <c r="G3" s="23"/>
      <c r="H3" s="23"/>
      <c r="I3" s="23"/>
      <c r="J3" s="23"/>
      <c r="K3" s="21"/>
      <c r="L3" s="21"/>
      <c r="M3" s="21"/>
      <c r="N3" s="21"/>
      <c r="O3" s="22" t="s">
        <v>2154</v>
      </c>
      <c r="P3" s="23"/>
      <c r="Q3" s="22"/>
      <c r="R3" s="21"/>
      <c r="S3" s="21"/>
      <c r="T3" s="21"/>
      <c r="U3" s="21"/>
      <c r="V3" s="22"/>
      <c r="AD3" s="16"/>
      <c r="AE3" s="16"/>
      <c r="AF3" s="16"/>
      <c r="AM3"/>
      <c r="AN3"/>
      <c r="AP3" s="4"/>
      <c r="AQ3" s="4"/>
      <c r="AR3" s="4"/>
      <c r="AS3" s="4"/>
      <c r="AT3" s="4"/>
      <c r="AU3" s="4"/>
      <c r="AV3" s="4"/>
      <c r="AW3" s="4"/>
    </row>
    <row r="4" spans="1:49" x14ac:dyDescent="0.25">
      <c r="A4" s="14">
        <v>1</v>
      </c>
      <c r="B4" s="20" t="s">
        <v>1434</v>
      </c>
      <c r="O4" s="20" t="s">
        <v>1435</v>
      </c>
      <c r="AD4" s="16"/>
      <c r="AE4" s="16"/>
      <c r="AF4" s="16"/>
      <c r="AM4"/>
      <c r="AN4"/>
    </row>
    <row r="5" spans="1:49" x14ac:dyDescent="0.25">
      <c r="A5" s="14">
        <v>2</v>
      </c>
      <c r="B5" s="20" t="s">
        <v>1436</v>
      </c>
      <c r="K5" s="17" t="s">
        <v>3142</v>
      </c>
      <c r="L5" s="17">
        <v>1</v>
      </c>
      <c r="M5" s="17">
        <v>7</v>
      </c>
      <c r="N5" s="17">
        <v>1931</v>
      </c>
      <c r="O5" s="20" t="s">
        <v>1437</v>
      </c>
      <c r="P5" s="24" t="s">
        <v>1026</v>
      </c>
      <c r="Q5" s="19" t="s">
        <v>1442</v>
      </c>
      <c r="R5" s="17">
        <v>49</v>
      </c>
      <c r="S5" s="24" t="s">
        <v>1026</v>
      </c>
      <c r="T5" s="17">
        <v>1</v>
      </c>
      <c r="AD5" s="16"/>
      <c r="AE5" s="16"/>
      <c r="AF5" s="16"/>
      <c r="AM5"/>
      <c r="AN5"/>
    </row>
    <row r="6" spans="1:49" ht="15.75" thickBot="1" x14ac:dyDescent="0.3">
      <c r="A6" s="14">
        <v>3</v>
      </c>
      <c r="B6" s="20" t="s">
        <v>1437</v>
      </c>
      <c r="K6" s="25"/>
      <c r="L6" s="25"/>
      <c r="M6" s="25"/>
      <c r="N6" s="25">
        <v>1931</v>
      </c>
      <c r="O6" s="26" t="s">
        <v>1441</v>
      </c>
      <c r="P6" s="27" t="s">
        <v>1026</v>
      </c>
      <c r="Q6" s="28" t="s">
        <v>1434</v>
      </c>
      <c r="R6" s="25">
        <v>0</v>
      </c>
      <c r="S6" s="27" t="s">
        <v>1026</v>
      </c>
      <c r="T6" s="25">
        <v>41</v>
      </c>
      <c r="U6" s="25"/>
      <c r="AD6" s="16"/>
      <c r="AE6" s="16"/>
      <c r="AF6" s="16"/>
      <c r="AM6"/>
      <c r="AN6"/>
    </row>
    <row r="7" spans="1:49" x14ac:dyDescent="0.25">
      <c r="B7" s="20" t="s">
        <v>1438</v>
      </c>
      <c r="K7" s="17" t="s">
        <v>3011</v>
      </c>
      <c r="L7" s="17">
        <v>12</v>
      </c>
      <c r="M7" s="17">
        <v>7</v>
      </c>
      <c r="N7" s="17">
        <v>1931</v>
      </c>
      <c r="O7" s="20" t="s">
        <v>1438</v>
      </c>
      <c r="P7" s="24" t="s">
        <v>1026</v>
      </c>
      <c r="Q7" s="19" t="s">
        <v>1439</v>
      </c>
      <c r="R7" s="17">
        <v>8</v>
      </c>
      <c r="S7" s="24" t="s">
        <v>1026</v>
      </c>
      <c r="T7" s="17">
        <v>5</v>
      </c>
      <c r="AD7" s="16"/>
      <c r="AE7" s="16"/>
      <c r="AF7" s="16"/>
      <c r="AM7"/>
      <c r="AN7"/>
    </row>
    <row r="8" spans="1:49" s="6" customFormat="1" x14ac:dyDescent="0.25">
      <c r="A8" s="29">
        <v>5</v>
      </c>
      <c r="B8" s="20" t="s">
        <v>1439</v>
      </c>
      <c r="C8" s="14"/>
      <c r="D8" s="16"/>
      <c r="E8" s="16"/>
      <c r="F8" s="16"/>
      <c r="G8" s="16"/>
      <c r="H8" s="16"/>
      <c r="I8" s="16"/>
      <c r="J8" s="16"/>
      <c r="K8" s="17" t="s">
        <v>3011</v>
      </c>
      <c r="L8" s="17">
        <v>26</v>
      </c>
      <c r="M8" s="17">
        <v>7</v>
      </c>
      <c r="N8" s="17">
        <v>1931</v>
      </c>
      <c r="O8" s="20" t="s">
        <v>1436</v>
      </c>
      <c r="P8" s="24" t="s">
        <v>1026</v>
      </c>
      <c r="Q8" s="19" t="s">
        <v>1440</v>
      </c>
      <c r="R8" s="17">
        <v>15</v>
      </c>
      <c r="S8" s="24" t="s">
        <v>1026</v>
      </c>
      <c r="T8" s="17">
        <v>6</v>
      </c>
      <c r="U8" s="17"/>
      <c r="V8" s="19"/>
      <c r="W8" s="11"/>
      <c r="X8" s="11"/>
      <c r="Y8" s="11"/>
      <c r="Z8" s="11"/>
      <c r="AA8" s="11"/>
      <c r="AB8" s="11"/>
      <c r="AC8" s="11"/>
      <c r="AD8" s="16"/>
      <c r="AE8" s="16"/>
      <c r="AF8" s="16"/>
      <c r="AG8" s="11"/>
      <c r="AH8" s="11"/>
      <c r="AI8" s="11"/>
      <c r="AJ8" s="11"/>
      <c r="AK8" s="11"/>
      <c r="AL8" s="11"/>
      <c r="AM8"/>
      <c r="AN8"/>
      <c r="AO8" s="7"/>
      <c r="AP8" s="1"/>
      <c r="AQ8" s="1"/>
      <c r="AR8" s="1"/>
      <c r="AS8" s="1"/>
      <c r="AT8" s="1"/>
      <c r="AU8" s="1"/>
      <c r="AV8" s="1"/>
      <c r="AW8" s="1"/>
    </row>
    <row r="9" spans="1:49" x14ac:dyDescent="0.25">
      <c r="B9" s="20" t="s">
        <v>1440</v>
      </c>
      <c r="AD9" s="16"/>
      <c r="AE9" s="16"/>
      <c r="AF9" s="16"/>
      <c r="AM9"/>
      <c r="AN9"/>
    </row>
    <row r="10" spans="1:49" x14ac:dyDescent="0.25">
      <c r="B10" s="20" t="s">
        <v>1441</v>
      </c>
      <c r="O10" s="20" t="s">
        <v>1443</v>
      </c>
      <c r="AD10" s="16"/>
      <c r="AE10" s="16"/>
      <c r="AF10" s="16"/>
      <c r="AM10"/>
      <c r="AN10"/>
    </row>
    <row r="11" spans="1:49" ht="15.75" thickBot="1" x14ac:dyDescent="0.3">
      <c r="B11" s="20" t="s">
        <v>1442</v>
      </c>
      <c r="K11" s="25" t="s">
        <v>3011</v>
      </c>
      <c r="L11" s="25">
        <v>16</v>
      </c>
      <c r="M11" s="25">
        <v>8</v>
      </c>
      <c r="N11" s="25">
        <v>1931</v>
      </c>
      <c r="O11" s="28" t="s">
        <v>1434</v>
      </c>
      <c r="P11" s="27" t="s">
        <v>1026</v>
      </c>
      <c r="Q11" s="26" t="s">
        <v>1437</v>
      </c>
      <c r="R11" s="25">
        <v>14</v>
      </c>
      <c r="S11" s="27" t="s">
        <v>1026</v>
      </c>
      <c r="T11" s="25">
        <v>5</v>
      </c>
      <c r="U11" s="25"/>
      <c r="AD11" s="16"/>
      <c r="AE11" s="16"/>
      <c r="AF11" s="16"/>
      <c r="AM11"/>
      <c r="AN11"/>
    </row>
    <row r="12" spans="1:49" x14ac:dyDescent="0.25">
      <c r="K12" s="17" t="s">
        <v>3141</v>
      </c>
      <c r="L12" s="17">
        <v>27</v>
      </c>
      <c r="M12" s="17">
        <v>8</v>
      </c>
      <c r="N12" s="17">
        <v>1931</v>
      </c>
      <c r="O12" s="19" t="s">
        <v>1438</v>
      </c>
      <c r="P12" s="24" t="s">
        <v>1026</v>
      </c>
      <c r="Q12" s="20" t="s">
        <v>1436</v>
      </c>
      <c r="R12" s="17">
        <v>4</v>
      </c>
      <c r="S12" s="24" t="s">
        <v>1026</v>
      </c>
      <c r="T12" s="17">
        <v>11</v>
      </c>
      <c r="AD12" s="16"/>
      <c r="AE12" s="16"/>
      <c r="AF12" s="16"/>
      <c r="AM12"/>
      <c r="AN12"/>
    </row>
    <row r="13" spans="1:49" x14ac:dyDescent="0.25">
      <c r="B13" s="20" t="s">
        <v>848</v>
      </c>
      <c r="AD13" s="16"/>
      <c r="AE13" s="16"/>
      <c r="AF13" s="16"/>
      <c r="AM13"/>
      <c r="AN13"/>
    </row>
    <row r="14" spans="1:49" x14ac:dyDescent="0.25">
      <c r="D14" s="14"/>
      <c r="E14" s="14"/>
      <c r="F14" s="14"/>
      <c r="G14" s="14"/>
      <c r="H14" s="14"/>
      <c r="I14" s="14"/>
      <c r="J14" s="14"/>
      <c r="O14" s="20" t="s">
        <v>849</v>
      </c>
      <c r="AD14" s="16"/>
      <c r="AE14" s="16"/>
      <c r="AF14" s="16"/>
      <c r="AM14"/>
      <c r="AN14"/>
    </row>
    <row r="15" spans="1:49" x14ac:dyDescent="0.25">
      <c r="D15" s="14"/>
      <c r="E15" s="14"/>
      <c r="F15" s="14"/>
      <c r="G15" s="14"/>
      <c r="H15" s="14"/>
      <c r="I15" s="14"/>
      <c r="K15" s="17" t="s">
        <v>3011</v>
      </c>
      <c r="L15" s="17">
        <v>13</v>
      </c>
      <c r="M15" s="17">
        <v>9</v>
      </c>
      <c r="N15" s="17">
        <v>1931</v>
      </c>
      <c r="O15" s="19" t="s">
        <v>1436</v>
      </c>
      <c r="P15" s="24" t="s">
        <v>1026</v>
      </c>
      <c r="Q15" s="20" t="s">
        <v>1434</v>
      </c>
      <c r="R15" s="17">
        <v>3</v>
      </c>
      <c r="S15" s="24" t="s">
        <v>1026</v>
      </c>
      <c r="T15" s="17">
        <v>5</v>
      </c>
      <c r="U15" s="17">
        <v>200</v>
      </c>
      <c r="V15" s="19" t="s">
        <v>850</v>
      </c>
      <c r="AD15" s="16"/>
      <c r="AE15" s="16"/>
      <c r="AF15" s="16"/>
      <c r="AM15"/>
      <c r="AN15"/>
    </row>
    <row r="16" spans="1:49" x14ac:dyDescent="0.25">
      <c r="P16" s="24"/>
      <c r="S16" s="24"/>
      <c r="AD16" s="16"/>
      <c r="AE16" s="16"/>
      <c r="AF16" s="16"/>
      <c r="AM16"/>
      <c r="AN16"/>
    </row>
    <row r="17" spans="1:49" x14ac:dyDescent="0.25">
      <c r="P17" s="24"/>
      <c r="S17" s="24"/>
      <c r="AD17" s="16"/>
      <c r="AE17" s="16"/>
      <c r="AF17" s="16"/>
      <c r="AM17"/>
      <c r="AN17"/>
    </row>
    <row r="18" spans="1:49" x14ac:dyDescent="0.25">
      <c r="A18" s="21"/>
      <c r="B18" s="22" t="s">
        <v>851</v>
      </c>
      <c r="C18" s="21"/>
      <c r="D18" s="23"/>
      <c r="E18" s="23"/>
      <c r="F18" s="23"/>
      <c r="G18" s="23"/>
      <c r="H18" s="23"/>
      <c r="I18" s="23"/>
      <c r="J18" s="23"/>
      <c r="K18" s="21"/>
      <c r="L18" s="21"/>
      <c r="M18" s="21"/>
      <c r="N18" s="21"/>
      <c r="O18" s="22" t="s">
        <v>852</v>
      </c>
      <c r="P18" s="30"/>
      <c r="Q18" s="22"/>
      <c r="R18" s="21"/>
      <c r="S18" s="30"/>
      <c r="T18" s="21"/>
      <c r="U18" s="21"/>
      <c r="V18" s="22"/>
      <c r="AD18" s="16"/>
      <c r="AE18" s="16"/>
      <c r="AF18" s="16"/>
      <c r="AM18"/>
      <c r="AN18"/>
      <c r="AP18" s="4"/>
      <c r="AQ18" s="4"/>
      <c r="AR18" s="4"/>
      <c r="AS18" s="4"/>
      <c r="AT18" s="4"/>
      <c r="AU18" s="4"/>
      <c r="AV18" s="4"/>
      <c r="AW18" s="4"/>
    </row>
    <row r="19" spans="1:49" x14ac:dyDescent="0.25">
      <c r="A19" s="14">
        <v>1</v>
      </c>
      <c r="B19" s="20" t="s">
        <v>1437</v>
      </c>
      <c r="O19" s="20" t="s">
        <v>1435</v>
      </c>
      <c r="AD19" s="16"/>
      <c r="AE19" s="16"/>
      <c r="AF19" s="16"/>
      <c r="AM19"/>
      <c r="AN19"/>
    </row>
    <row r="20" spans="1:49" x14ac:dyDescent="0.25">
      <c r="A20" s="14">
        <v>2</v>
      </c>
      <c r="B20" s="20" t="s">
        <v>2792</v>
      </c>
      <c r="K20" s="17" t="s">
        <v>3011</v>
      </c>
      <c r="L20" s="17">
        <v>12</v>
      </c>
      <c r="M20" s="17">
        <v>6</v>
      </c>
      <c r="N20" s="17">
        <v>1932</v>
      </c>
      <c r="O20" s="19" t="s">
        <v>2792</v>
      </c>
      <c r="P20" s="24" t="s">
        <v>1026</v>
      </c>
      <c r="Q20" s="19" t="s">
        <v>853</v>
      </c>
      <c r="R20" s="17">
        <v>14</v>
      </c>
      <c r="S20" s="24" t="s">
        <v>1026</v>
      </c>
      <c r="T20" s="17">
        <v>3</v>
      </c>
      <c r="AD20" s="16"/>
      <c r="AE20" s="16"/>
      <c r="AF20" s="16"/>
      <c r="AM20"/>
      <c r="AN20"/>
    </row>
    <row r="21" spans="1:49" x14ac:dyDescent="0.25">
      <c r="A21" s="14">
        <v>3</v>
      </c>
      <c r="B21" s="20" t="s">
        <v>1434</v>
      </c>
      <c r="K21" s="17" t="s">
        <v>3142</v>
      </c>
      <c r="L21" s="17">
        <v>29</v>
      </c>
      <c r="M21" s="17">
        <v>6</v>
      </c>
      <c r="N21" s="17">
        <v>1932</v>
      </c>
      <c r="O21" s="20" t="s">
        <v>2792</v>
      </c>
      <c r="P21" s="24" t="s">
        <v>1026</v>
      </c>
      <c r="Q21" s="19" t="s">
        <v>857</v>
      </c>
      <c r="R21" s="17">
        <v>9</v>
      </c>
      <c r="S21" s="24" t="s">
        <v>1026</v>
      </c>
      <c r="T21" s="17">
        <v>7</v>
      </c>
      <c r="AD21" s="16"/>
      <c r="AE21" s="16"/>
      <c r="AF21" s="16"/>
      <c r="AM21"/>
      <c r="AN21"/>
    </row>
    <row r="22" spans="1:49" x14ac:dyDescent="0.25">
      <c r="B22" s="20" t="s">
        <v>1436</v>
      </c>
      <c r="K22" s="17" t="s">
        <v>3143</v>
      </c>
      <c r="L22" s="17">
        <v>8</v>
      </c>
      <c r="M22" s="17">
        <v>7</v>
      </c>
      <c r="N22" s="17">
        <v>1932</v>
      </c>
      <c r="O22" s="19" t="s">
        <v>853</v>
      </c>
      <c r="P22" s="24" t="s">
        <v>1026</v>
      </c>
      <c r="Q22" s="20" t="s">
        <v>2792</v>
      </c>
      <c r="R22" s="17">
        <v>0</v>
      </c>
      <c r="S22" s="24" t="s">
        <v>1026</v>
      </c>
      <c r="T22" s="17">
        <v>12</v>
      </c>
      <c r="AD22" s="16"/>
      <c r="AE22" s="16"/>
      <c r="AF22" s="16"/>
      <c r="AM22"/>
      <c r="AN22"/>
    </row>
    <row r="23" spans="1:49" x14ac:dyDescent="0.25">
      <c r="A23" s="14">
        <v>5</v>
      </c>
      <c r="B23" s="20" t="s">
        <v>854</v>
      </c>
      <c r="K23" s="17" t="s">
        <v>3027</v>
      </c>
      <c r="L23" s="17">
        <v>9</v>
      </c>
      <c r="M23" s="17">
        <v>7</v>
      </c>
      <c r="N23" s="17">
        <v>1932</v>
      </c>
      <c r="O23" s="19" t="s">
        <v>1438</v>
      </c>
      <c r="P23" s="24" t="s">
        <v>1026</v>
      </c>
      <c r="Q23" s="20" t="s">
        <v>1436</v>
      </c>
      <c r="R23" s="17">
        <v>8</v>
      </c>
      <c r="S23" s="24" t="s">
        <v>1026</v>
      </c>
      <c r="T23" s="17">
        <v>19</v>
      </c>
      <c r="AD23" s="16"/>
      <c r="AE23" s="16"/>
      <c r="AF23" s="16"/>
      <c r="AM23"/>
      <c r="AN23"/>
    </row>
    <row r="24" spans="1:49" x14ac:dyDescent="0.25">
      <c r="B24" s="20" t="s">
        <v>1452</v>
      </c>
      <c r="K24" s="17" t="s">
        <v>3011</v>
      </c>
      <c r="L24" s="17">
        <v>10</v>
      </c>
      <c r="M24" s="17">
        <v>7</v>
      </c>
      <c r="N24" s="17">
        <v>1932</v>
      </c>
      <c r="O24" s="20" t="s">
        <v>1439</v>
      </c>
      <c r="P24" s="24" t="s">
        <v>1026</v>
      </c>
      <c r="Q24" s="19" t="s">
        <v>857</v>
      </c>
      <c r="R24" s="17">
        <v>12</v>
      </c>
      <c r="S24" s="24" t="s">
        <v>1026</v>
      </c>
      <c r="T24" s="17">
        <v>1</v>
      </c>
      <c r="AD24" s="16"/>
      <c r="AE24" s="16"/>
      <c r="AF24" s="16"/>
      <c r="AM24"/>
      <c r="AN24"/>
    </row>
    <row r="25" spans="1:49" x14ac:dyDescent="0.25">
      <c r="B25" s="20" t="s">
        <v>855</v>
      </c>
      <c r="K25" s="17" t="s">
        <v>3143</v>
      </c>
      <c r="L25" s="17">
        <v>15</v>
      </c>
      <c r="M25" s="17">
        <v>7</v>
      </c>
      <c r="N25" s="17">
        <v>1932</v>
      </c>
      <c r="O25" s="19" t="s">
        <v>854</v>
      </c>
      <c r="P25" s="24" t="s">
        <v>1026</v>
      </c>
      <c r="Q25" s="19" t="s">
        <v>1451</v>
      </c>
      <c r="R25" s="17">
        <v>23</v>
      </c>
      <c r="S25" s="24" t="s">
        <v>1026</v>
      </c>
      <c r="T25" s="17">
        <v>10</v>
      </c>
      <c r="AD25" s="16"/>
      <c r="AE25" s="16"/>
      <c r="AF25" s="16"/>
      <c r="AM25"/>
      <c r="AN25"/>
    </row>
    <row r="26" spans="1:49" ht="15.75" thickBot="1" x14ac:dyDescent="0.3">
      <c r="B26" s="20" t="s">
        <v>856</v>
      </c>
      <c r="K26" s="25" t="s">
        <v>3144</v>
      </c>
      <c r="L26" s="25">
        <v>19</v>
      </c>
      <c r="M26" s="25">
        <v>7</v>
      </c>
      <c r="N26" s="25">
        <v>1932</v>
      </c>
      <c r="O26" s="26" t="s">
        <v>1451</v>
      </c>
      <c r="P26" s="27" t="s">
        <v>1026</v>
      </c>
      <c r="Q26" s="28" t="s">
        <v>854</v>
      </c>
      <c r="R26" s="25">
        <v>13</v>
      </c>
      <c r="S26" s="27" t="s">
        <v>1026</v>
      </c>
      <c r="T26" s="25">
        <v>7</v>
      </c>
      <c r="U26" s="25"/>
      <c r="AD26" s="16"/>
      <c r="AE26" s="16"/>
      <c r="AF26" s="16"/>
      <c r="AM26"/>
      <c r="AN26"/>
    </row>
    <row r="27" spans="1:49" x14ac:dyDescent="0.25">
      <c r="A27" s="14">
        <v>9</v>
      </c>
      <c r="B27" s="20" t="s">
        <v>1439</v>
      </c>
      <c r="K27" s="17" t="s">
        <v>3142</v>
      </c>
      <c r="L27" s="17">
        <v>22</v>
      </c>
      <c r="M27" s="17">
        <v>6</v>
      </c>
      <c r="N27" s="17">
        <v>1932</v>
      </c>
      <c r="O27" s="20" t="s">
        <v>1437</v>
      </c>
      <c r="P27" s="31"/>
      <c r="Q27" s="19" t="s">
        <v>1442</v>
      </c>
      <c r="R27" s="32">
        <v>14</v>
      </c>
      <c r="S27" s="24" t="s">
        <v>1026</v>
      </c>
      <c r="T27" s="32">
        <v>3</v>
      </c>
      <c r="AD27" s="16"/>
      <c r="AE27" s="16"/>
      <c r="AF27" s="16"/>
      <c r="AM27"/>
      <c r="AN27"/>
    </row>
    <row r="28" spans="1:49" x14ac:dyDescent="0.25">
      <c r="B28" s="20" t="s">
        <v>1438</v>
      </c>
      <c r="K28" s="17" t="s">
        <v>3142</v>
      </c>
      <c r="L28" s="17">
        <v>29</v>
      </c>
      <c r="M28" s="17">
        <v>6</v>
      </c>
      <c r="N28" s="17">
        <v>1932</v>
      </c>
      <c r="O28" s="19" t="s">
        <v>1442</v>
      </c>
      <c r="P28" s="24" t="s">
        <v>1026</v>
      </c>
      <c r="Q28" s="20" t="s">
        <v>1437</v>
      </c>
      <c r="R28" s="17">
        <v>0</v>
      </c>
      <c r="S28" s="24" t="s">
        <v>1026</v>
      </c>
      <c r="T28" s="17">
        <v>8</v>
      </c>
      <c r="AD28" s="16"/>
      <c r="AE28" s="16"/>
      <c r="AF28" s="16"/>
      <c r="AM28"/>
      <c r="AN28"/>
    </row>
    <row r="29" spans="1:49" x14ac:dyDescent="0.25">
      <c r="B29" s="20" t="s">
        <v>857</v>
      </c>
      <c r="K29" s="17" t="s">
        <v>3142</v>
      </c>
      <c r="L29" s="17">
        <v>13</v>
      </c>
      <c r="M29" s="17">
        <v>7</v>
      </c>
      <c r="N29" s="17">
        <v>1932</v>
      </c>
      <c r="O29" s="19" t="s">
        <v>1450</v>
      </c>
      <c r="P29" s="24" t="s">
        <v>1026</v>
      </c>
      <c r="Q29" s="20" t="s">
        <v>855</v>
      </c>
      <c r="R29" s="17">
        <v>1</v>
      </c>
      <c r="S29" s="24" t="s">
        <v>1026</v>
      </c>
      <c r="T29" s="17">
        <v>16</v>
      </c>
      <c r="AD29" s="16"/>
      <c r="AE29" s="16"/>
      <c r="AF29" s="16"/>
      <c r="AM29"/>
      <c r="AN29"/>
    </row>
    <row r="30" spans="1:49" x14ac:dyDescent="0.25">
      <c r="B30" s="20" t="s">
        <v>1442</v>
      </c>
      <c r="K30" s="17" t="s">
        <v>3013</v>
      </c>
      <c r="L30" s="17">
        <v>25</v>
      </c>
      <c r="M30" s="17">
        <v>7</v>
      </c>
      <c r="N30" s="17">
        <v>1932</v>
      </c>
      <c r="O30" s="19" t="s">
        <v>1449</v>
      </c>
      <c r="P30" s="24" t="s">
        <v>1026</v>
      </c>
      <c r="Q30" s="20" t="s">
        <v>1452</v>
      </c>
      <c r="R30" s="17">
        <v>10</v>
      </c>
      <c r="S30" s="24" t="s">
        <v>1026</v>
      </c>
      <c r="T30" s="17">
        <v>19</v>
      </c>
      <c r="AD30" s="16"/>
      <c r="AE30" s="16"/>
      <c r="AF30" s="16"/>
      <c r="AM30"/>
      <c r="AN30"/>
    </row>
    <row r="31" spans="1:49" x14ac:dyDescent="0.25">
      <c r="B31" s="20" t="s">
        <v>1449</v>
      </c>
      <c r="K31" s="17" t="s">
        <v>3011</v>
      </c>
      <c r="L31" s="17">
        <v>31</v>
      </c>
      <c r="M31" s="17">
        <v>7</v>
      </c>
      <c r="N31" s="17">
        <v>1932</v>
      </c>
      <c r="O31" s="19" t="s">
        <v>1452</v>
      </c>
      <c r="P31" s="24" t="s">
        <v>1026</v>
      </c>
      <c r="Q31" s="20" t="s">
        <v>1434</v>
      </c>
      <c r="R31" s="17">
        <v>0</v>
      </c>
      <c r="S31" s="24" t="s">
        <v>1026</v>
      </c>
      <c r="T31" s="17">
        <v>10</v>
      </c>
      <c r="AD31" s="16"/>
      <c r="AE31" s="16"/>
      <c r="AF31" s="16"/>
      <c r="AM31"/>
      <c r="AN31"/>
    </row>
    <row r="32" spans="1:49" x14ac:dyDescent="0.25">
      <c r="B32" s="20" t="s">
        <v>853</v>
      </c>
      <c r="K32" s="17" t="s">
        <v>3141</v>
      </c>
      <c r="L32" s="17">
        <v>14</v>
      </c>
      <c r="M32" s="17">
        <v>7</v>
      </c>
      <c r="N32" s="17">
        <v>1932</v>
      </c>
      <c r="O32" s="19" t="s">
        <v>1041</v>
      </c>
      <c r="P32" s="24" t="s">
        <v>1026</v>
      </c>
      <c r="Q32" s="19" t="s">
        <v>856</v>
      </c>
      <c r="R32" s="17">
        <v>5</v>
      </c>
      <c r="S32" s="24" t="s">
        <v>1026</v>
      </c>
      <c r="T32" s="17">
        <v>3</v>
      </c>
      <c r="AM32"/>
      <c r="AN32"/>
    </row>
    <row r="33" spans="2:40" x14ac:dyDescent="0.25">
      <c r="B33" s="20" t="s">
        <v>1450</v>
      </c>
      <c r="K33" s="17" t="s">
        <v>3011</v>
      </c>
      <c r="L33" s="17">
        <v>24</v>
      </c>
      <c r="M33" s="17">
        <v>7</v>
      </c>
      <c r="N33" s="17">
        <v>1932</v>
      </c>
      <c r="O33" s="20" t="s">
        <v>856</v>
      </c>
      <c r="P33" s="24" t="s">
        <v>1026</v>
      </c>
      <c r="Q33" s="19" t="s">
        <v>1041</v>
      </c>
      <c r="R33" s="17">
        <v>12</v>
      </c>
      <c r="S33" s="24" t="s">
        <v>1026</v>
      </c>
      <c r="T33" s="17">
        <v>1</v>
      </c>
      <c r="AM33"/>
      <c r="AN33"/>
    </row>
    <row r="34" spans="2:40" x14ac:dyDescent="0.25">
      <c r="B34" s="20" t="s">
        <v>1451</v>
      </c>
      <c r="AM34"/>
      <c r="AN34"/>
    </row>
    <row r="35" spans="2:40" x14ac:dyDescent="0.25">
      <c r="B35" s="20" t="s">
        <v>1041</v>
      </c>
      <c r="O35" s="20" t="s">
        <v>2917</v>
      </c>
      <c r="AM35"/>
      <c r="AN35"/>
    </row>
    <row r="36" spans="2:40" x14ac:dyDescent="0.25">
      <c r="K36" s="17" t="s">
        <v>3011</v>
      </c>
      <c r="L36" s="17">
        <v>10</v>
      </c>
      <c r="M36" s="17">
        <v>7</v>
      </c>
      <c r="N36" s="17">
        <v>1932</v>
      </c>
      <c r="O36" s="19" t="s">
        <v>1439</v>
      </c>
      <c r="P36" s="24" t="s">
        <v>1026</v>
      </c>
      <c r="Q36" s="20" t="s">
        <v>1436</v>
      </c>
      <c r="R36" s="17">
        <v>3</v>
      </c>
      <c r="S36" s="24" t="s">
        <v>1026</v>
      </c>
      <c r="T36" s="17">
        <v>14</v>
      </c>
      <c r="AM36"/>
      <c r="AN36"/>
    </row>
    <row r="37" spans="2:40" ht="15.75" thickBot="1" x14ac:dyDescent="0.3">
      <c r="B37" s="20" t="s">
        <v>2918</v>
      </c>
      <c r="K37" s="25" t="s">
        <v>3144</v>
      </c>
      <c r="L37" s="25">
        <v>9</v>
      </c>
      <c r="M37" s="25">
        <v>8</v>
      </c>
      <c r="N37" s="25">
        <v>1932</v>
      </c>
      <c r="O37" s="28" t="s">
        <v>2792</v>
      </c>
      <c r="P37" s="27" t="s">
        <v>1026</v>
      </c>
      <c r="Q37" s="26" t="s">
        <v>854</v>
      </c>
      <c r="R37" s="25">
        <v>16</v>
      </c>
      <c r="S37" s="27" t="s">
        <v>1026</v>
      </c>
      <c r="T37" s="25">
        <v>4</v>
      </c>
      <c r="U37" s="25"/>
      <c r="AM37"/>
      <c r="AN37"/>
    </row>
    <row r="38" spans="2:40" x14ac:dyDescent="0.25">
      <c r="K38" s="17" t="s">
        <v>3143</v>
      </c>
      <c r="L38" s="17">
        <v>19</v>
      </c>
      <c r="M38" s="17">
        <v>8</v>
      </c>
      <c r="N38" s="17">
        <v>1932</v>
      </c>
      <c r="O38" s="19" t="s">
        <v>855</v>
      </c>
      <c r="P38" s="24" t="s">
        <v>1026</v>
      </c>
      <c r="Q38" s="19" t="s">
        <v>1437</v>
      </c>
      <c r="R38" s="17">
        <v>5</v>
      </c>
      <c r="S38" s="24" t="s">
        <v>1026</v>
      </c>
      <c r="T38" s="17">
        <v>3</v>
      </c>
      <c r="AM38"/>
      <c r="AN38"/>
    </row>
    <row r="39" spans="2:40" x14ac:dyDescent="0.25">
      <c r="K39" s="17" t="s">
        <v>3011</v>
      </c>
      <c r="L39" s="17">
        <v>21</v>
      </c>
      <c r="M39" s="17">
        <v>8</v>
      </c>
      <c r="N39" s="17">
        <v>1932</v>
      </c>
      <c r="O39" s="20" t="s">
        <v>1437</v>
      </c>
      <c r="P39" s="24" t="s">
        <v>1026</v>
      </c>
      <c r="Q39" s="19" t="s">
        <v>855</v>
      </c>
      <c r="R39" s="17">
        <v>11</v>
      </c>
      <c r="S39" s="24" t="s">
        <v>1026</v>
      </c>
      <c r="T39" s="17">
        <v>6</v>
      </c>
      <c r="AM39"/>
      <c r="AN39"/>
    </row>
    <row r="40" spans="2:40" x14ac:dyDescent="0.25">
      <c r="K40" s="17" t="s">
        <v>3011</v>
      </c>
      <c r="L40" s="17">
        <v>28</v>
      </c>
      <c r="M40" s="17">
        <v>8</v>
      </c>
      <c r="N40" s="17">
        <v>1932</v>
      </c>
      <c r="O40" s="19" t="s">
        <v>856</v>
      </c>
      <c r="P40" s="24" t="s">
        <v>1026</v>
      </c>
      <c r="Q40" s="20" t="s">
        <v>1434</v>
      </c>
      <c r="R40" s="17">
        <v>2</v>
      </c>
      <c r="S40" s="24" t="s">
        <v>1026</v>
      </c>
      <c r="T40" s="17">
        <v>7</v>
      </c>
      <c r="AM40"/>
      <c r="AN40"/>
    </row>
    <row r="41" spans="2:40" x14ac:dyDescent="0.25">
      <c r="AM41"/>
      <c r="AN41"/>
    </row>
    <row r="42" spans="2:40" x14ac:dyDescent="0.25">
      <c r="O42" s="20" t="s">
        <v>1443</v>
      </c>
      <c r="AM42"/>
      <c r="AN42"/>
    </row>
    <row r="43" spans="2:40" ht="15.75" thickBot="1" x14ac:dyDescent="0.3">
      <c r="K43" s="25" t="s">
        <v>3011</v>
      </c>
      <c r="L43" s="25">
        <v>21</v>
      </c>
      <c r="M43" s="25">
        <v>8</v>
      </c>
      <c r="N43" s="25">
        <v>1932</v>
      </c>
      <c r="O43" s="26" t="s">
        <v>1436</v>
      </c>
      <c r="P43" s="27" t="s">
        <v>1026</v>
      </c>
      <c r="Q43" s="28" t="s">
        <v>2792</v>
      </c>
      <c r="R43" s="25">
        <v>4</v>
      </c>
      <c r="S43" s="27" t="s">
        <v>1026</v>
      </c>
      <c r="T43" s="25">
        <v>6</v>
      </c>
      <c r="U43" s="25"/>
      <c r="AM43"/>
      <c r="AN43"/>
    </row>
    <row r="44" spans="2:40" x14ac:dyDescent="0.25">
      <c r="K44" s="17" t="s">
        <v>3011</v>
      </c>
      <c r="L44" s="17">
        <v>11</v>
      </c>
      <c r="M44" s="17">
        <v>9</v>
      </c>
      <c r="N44" s="17">
        <v>1932</v>
      </c>
      <c r="O44" s="19" t="s">
        <v>1434</v>
      </c>
      <c r="P44" s="24" t="s">
        <v>1026</v>
      </c>
      <c r="Q44" s="20" t="s">
        <v>1437</v>
      </c>
      <c r="R44" s="17">
        <v>4</v>
      </c>
      <c r="S44" s="24" t="s">
        <v>1026</v>
      </c>
      <c r="T44" s="17">
        <v>7</v>
      </c>
      <c r="AM44"/>
      <c r="AN44"/>
    </row>
    <row r="45" spans="2:40" x14ac:dyDescent="0.25">
      <c r="AM45"/>
      <c r="AN45"/>
    </row>
    <row r="46" spans="2:40" x14ac:dyDescent="0.25">
      <c r="O46" s="20" t="s">
        <v>849</v>
      </c>
      <c r="AM46"/>
      <c r="AN46"/>
    </row>
    <row r="47" spans="2:40" x14ac:dyDescent="0.25">
      <c r="K47" s="17" t="s">
        <v>3011</v>
      </c>
      <c r="L47" s="17">
        <v>18</v>
      </c>
      <c r="M47" s="17">
        <v>9</v>
      </c>
      <c r="N47" s="17">
        <v>1932</v>
      </c>
      <c r="O47" s="20" t="s">
        <v>1437</v>
      </c>
      <c r="P47" s="24" t="s">
        <v>1026</v>
      </c>
      <c r="Q47" s="19" t="s">
        <v>2792</v>
      </c>
      <c r="R47" s="17">
        <v>14</v>
      </c>
      <c r="S47" s="24" t="s">
        <v>1026</v>
      </c>
      <c r="T47" s="17">
        <v>4</v>
      </c>
      <c r="AM47"/>
      <c r="AN47"/>
    </row>
    <row r="48" spans="2:40" x14ac:dyDescent="0.25">
      <c r="P48" s="24"/>
      <c r="S48" s="24"/>
      <c r="AM48"/>
      <c r="AN48"/>
    </row>
    <row r="49" spans="1:49" x14ac:dyDescent="0.25">
      <c r="P49" s="24"/>
      <c r="S49" s="24"/>
      <c r="AM49"/>
      <c r="AN49"/>
    </row>
    <row r="50" spans="1:49" s="12" customFormat="1" x14ac:dyDescent="0.25">
      <c r="A50" s="21"/>
      <c r="B50" s="22" t="s">
        <v>2919</v>
      </c>
      <c r="C50" s="21"/>
      <c r="D50" s="23"/>
      <c r="E50" s="23"/>
      <c r="F50" s="23"/>
      <c r="G50" s="23"/>
      <c r="H50" s="23"/>
      <c r="I50" s="23"/>
      <c r="J50" s="23"/>
      <c r="K50" s="33"/>
      <c r="L50" s="33"/>
      <c r="M50" s="33"/>
      <c r="N50" s="33"/>
      <c r="O50" s="22" t="s">
        <v>2920</v>
      </c>
      <c r="P50" s="34"/>
      <c r="Q50" s="35"/>
      <c r="R50" s="33"/>
      <c r="S50" s="34"/>
      <c r="T50" s="33"/>
      <c r="U50" s="33"/>
      <c r="V50" s="35"/>
      <c r="W50" s="11"/>
      <c r="X50" s="11"/>
      <c r="Y50" s="11"/>
      <c r="Z50" s="11"/>
      <c r="AA50" s="11"/>
      <c r="AB50" s="11"/>
      <c r="AC50" s="11"/>
      <c r="AD50" s="11"/>
      <c r="AE50" s="11"/>
      <c r="AF50" s="11"/>
      <c r="AG50" s="11"/>
      <c r="AH50" s="11"/>
      <c r="AI50" s="11"/>
      <c r="AJ50" s="11"/>
      <c r="AK50" s="11"/>
      <c r="AL50" s="11"/>
      <c r="AM50"/>
      <c r="AN50"/>
      <c r="AO50" s="7"/>
      <c r="AP50" s="13"/>
      <c r="AQ50" s="13"/>
      <c r="AR50" s="13"/>
      <c r="AS50" s="13"/>
      <c r="AT50" s="13"/>
      <c r="AU50" s="13"/>
      <c r="AV50" s="13"/>
      <c r="AW50" s="13"/>
    </row>
    <row r="51" spans="1:49" ht="15.75" thickBot="1" x14ac:dyDescent="0.3">
      <c r="A51" s="14">
        <v>1</v>
      </c>
      <c r="B51" s="20" t="s">
        <v>2921</v>
      </c>
      <c r="J51" s="36" t="s">
        <v>3145</v>
      </c>
      <c r="K51" s="25"/>
      <c r="L51" s="25"/>
      <c r="M51" s="25"/>
      <c r="N51" s="25"/>
      <c r="O51" s="28" t="s">
        <v>2922</v>
      </c>
      <c r="P51" s="27"/>
      <c r="Q51" s="26"/>
      <c r="R51" s="25"/>
      <c r="S51" s="27"/>
      <c r="T51" s="25"/>
      <c r="U51" s="25"/>
      <c r="AM51"/>
      <c r="AN51"/>
    </row>
    <row r="52" spans="1:49" ht="15.75" thickBot="1" x14ac:dyDescent="0.3">
      <c r="A52" s="14">
        <v>2</v>
      </c>
      <c r="B52" s="20" t="s">
        <v>1434</v>
      </c>
      <c r="J52" s="37">
        <v>1</v>
      </c>
      <c r="K52" s="25" t="s">
        <v>3144</v>
      </c>
      <c r="L52" s="25">
        <v>22</v>
      </c>
      <c r="M52" s="25">
        <v>7</v>
      </c>
      <c r="N52" s="25">
        <v>1933</v>
      </c>
      <c r="O52" s="26" t="s">
        <v>2923</v>
      </c>
      <c r="P52" s="27" t="s">
        <v>1026</v>
      </c>
      <c r="Q52" s="28" t="s">
        <v>856</v>
      </c>
      <c r="R52" s="25">
        <v>3</v>
      </c>
      <c r="S52" s="27" t="s">
        <v>1026</v>
      </c>
      <c r="T52" s="25">
        <v>15</v>
      </c>
      <c r="U52" s="25"/>
      <c r="AM52"/>
      <c r="AN52"/>
    </row>
    <row r="53" spans="1:49" x14ac:dyDescent="0.25">
      <c r="A53" s="14">
        <v>3</v>
      </c>
      <c r="B53" s="20" t="s">
        <v>1437</v>
      </c>
      <c r="J53" s="14">
        <v>2</v>
      </c>
      <c r="O53" s="20" t="s">
        <v>2924</v>
      </c>
      <c r="P53" s="24"/>
      <c r="S53" s="24"/>
      <c r="AM53"/>
      <c r="AN53"/>
    </row>
    <row r="54" spans="1:49" ht="15.75" thickBot="1" x14ac:dyDescent="0.3">
      <c r="B54" s="20" t="s">
        <v>1436</v>
      </c>
      <c r="J54" s="37">
        <v>2</v>
      </c>
      <c r="K54" s="25"/>
      <c r="L54" s="25"/>
      <c r="M54" s="25"/>
      <c r="N54" s="25"/>
      <c r="O54" s="26" t="s">
        <v>3156</v>
      </c>
      <c r="P54" s="27"/>
      <c r="Q54" s="28"/>
      <c r="R54" s="25"/>
      <c r="S54" s="27"/>
      <c r="T54" s="25"/>
      <c r="U54" s="25"/>
      <c r="AM54"/>
      <c r="AN54"/>
    </row>
    <row r="55" spans="1:49" x14ac:dyDescent="0.25">
      <c r="A55" s="14">
        <v>5</v>
      </c>
      <c r="B55" s="20" t="s">
        <v>2925</v>
      </c>
      <c r="J55" s="14">
        <v>3</v>
      </c>
      <c r="K55" s="17" t="s">
        <v>3144</v>
      </c>
      <c r="L55" s="17">
        <v>15</v>
      </c>
      <c r="M55" s="17">
        <v>7</v>
      </c>
      <c r="N55" s="17">
        <v>1933</v>
      </c>
      <c r="O55" s="19" t="s">
        <v>2926</v>
      </c>
      <c r="P55" s="24" t="s">
        <v>1026</v>
      </c>
      <c r="Q55" s="19" t="s">
        <v>1442</v>
      </c>
      <c r="R55" s="17">
        <v>7</v>
      </c>
      <c r="S55" s="24" t="s">
        <v>1026</v>
      </c>
      <c r="T55" s="17">
        <v>0</v>
      </c>
      <c r="AM55"/>
      <c r="AN55"/>
    </row>
    <row r="56" spans="1:49" x14ac:dyDescent="0.25">
      <c r="B56" s="20" t="s">
        <v>2792</v>
      </c>
      <c r="J56" s="14">
        <v>3</v>
      </c>
      <c r="K56" s="17" t="s">
        <v>3144</v>
      </c>
      <c r="L56" s="17">
        <v>15</v>
      </c>
      <c r="M56" s="17">
        <v>7</v>
      </c>
      <c r="N56" s="17">
        <v>1933</v>
      </c>
      <c r="O56" s="19" t="s">
        <v>2927</v>
      </c>
      <c r="P56" s="24" t="s">
        <v>1026</v>
      </c>
      <c r="Q56" s="19" t="s">
        <v>1437</v>
      </c>
      <c r="R56" s="17">
        <v>10</v>
      </c>
      <c r="S56" s="24" t="s">
        <v>1026</v>
      </c>
      <c r="T56" s="17">
        <v>4</v>
      </c>
      <c r="AM56"/>
      <c r="AN56"/>
    </row>
    <row r="57" spans="1:49" x14ac:dyDescent="0.25">
      <c r="B57" s="20" t="s">
        <v>1440</v>
      </c>
      <c r="J57" s="14">
        <v>3</v>
      </c>
      <c r="K57" s="17" t="s">
        <v>3142</v>
      </c>
      <c r="L57" s="17">
        <v>16</v>
      </c>
      <c r="M57" s="17">
        <v>7</v>
      </c>
      <c r="N57" s="17">
        <v>1933</v>
      </c>
      <c r="O57" s="19" t="s">
        <v>1437</v>
      </c>
      <c r="P57" s="24" t="s">
        <v>1026</v>
      </c>
      <c r="Q57" s="19" t="s">
        <v>1442</v>
      </c>
      <c r="R57" s="17">
        <v>15</v>
      </c>
      <c r="S57" s="24" t="s">
        <v>1026</v>
      </c>
      <c r="T57" s="17">
        <v>0</v>
      </c>
      <c r="AM57"/>
      <c r="AN57"/>
    </row>
    <row r="58" spans="1:49" x14ac:dyDescent="0.25">
      <c r="B58" s="20" t="s">
        <v>2928</v>
      </c>
      <c r="J58" s="14">
        <v>3</v>
      </c>
      <c r="K58" s="17" t="s">
        <v>3143</v>
      </c>
      <c r="L58" s="17">
        <v>18</v>
      </c>
      <c r="M58" s="17">
        <v>7</v>
      </c>
      <c r="N58" s="17">
        <v>1933</v>
      </c>
      <c r="O58" s="19" t="s">
        <v>2926</v>
      </c>
      <c r="P58" s="24" t="s">
        <v>1026</v>
      </c>
      <c r="Q58" s="19" t="s">
        <v>2927</v>
      </c>
      <c r="R58" s="17">
        <v>8</v>
      </c>
      <c r="S58" s="24" t="s">
        <v>1026</v>
      </c>
      <c r="T58" s="17">
        <v>3</v>
      </c>
      <c r="AM58"/>
      <c r="AN58"/>
    </row>
    <row r="59" spans="1:49" x14ac:dyDescent="0.25">
      <c r="A59" s="14">
        <v>9</v>
      </c>
      <c r="B59" s="20" t="s">
        <v>856</v>
      </c>
      <c r="J59" s="14">
        <v>3</v>
      </c>
      <c r="K59" s="17" t="s">
        <v>3027</v>
      </c>
      <c r="L59" s="17">
        <v>19</v>
      </c>
      <c r="M59" s="17">
        <v>7</v>
      </c>
      <c r="N59" s="17">
        <v>1933</v>
      </c>
      <c r="O59" s="19" t="s">
        <v>1442</v>
      </c>
      <c r="P59" s="24" t="s">
        <v>1026</v>
      </c>
      <c r="Q59" s="19" t="s">
        <v>2927</v>
      </c>
      <c r="R59" s="17">
        <v>0</v>
      </c>
      <c r="S59" s="24" t="s">
        <v>1026</v>
      </c>
      <c r="T59" s="17">
        <v>6</v>
      </c>
      <c r="AM59"/>
      <c r="AN59"/>
    </row>
    <row r="60" spans="1:49" x14ac:dyDescent="0.25">
      <c r="B60" s="20" t="s">
        <v>2929</v>
      </c>
      <c r="J60" s="14">
        <v>3</v>
      </c>
      <c r="K60" s="17" t="s">
        <v>3027</v>
      </c>
      <c r="L60" s="17">
        <v>19</v>
      </c>
      <c r="M60" s="17">
        <v>7</v>
      </c>
      <c r="N60" s="17">
        <v>1933</v>
      </c>
      <c r="O60" s="19" t="s">
        <v>1437</v>
      </c>
      <c r="P60" s="24" t="s">
        <v>1026</v>
      </c>
      <c r="Q60" s="19" t="s">
        <v>2926</v>
      </c>
      <c r="R60" s="17">
        <v>9</v>
      </c>
      <c r="S60" s="24" t="s">
        <v>1026</v>
      </c>
      <c r="T60" s="17">
        <v>2</v>
      </c>
      <c r="AM60"/>
      <c r="AN60"/>
    </row>
    <row r="61" spans="1:49" x14ac:dyDescent="0.25">
      <c r="B61" s="20" t="s">
        <v>1438</v>
      </c>
      <c r="J61" s="14">
        <v>3</v>
      </c>
      <c r="O61" s="38" t="s">
        <v>2930</v>
      </c>
      <c r="AM61"/>
      <c r="AN61"/>
    </row>
    <row r="62" spans="1:49" ht="15.75" thickBot="1" x14ac:dyDescent="0.3">
      <c r="A62" s="14">
        <v>12</v>
      </c>
      <c r="B62" s="20" t="s">
        <v>2931</v>
      </c>
      <c r="J62" s="37">
        <v>3</v>
      </c>
      <c r="K62" s="25" t="s">
        <v>3141</v>
      </c>
      <c r="L62" s="25">
        <v>24</v>
      </c>
      <c r="M62" s="25">
        <v>7</v>
      </c>
      <c r="N62" s="25">
        <v>1933</v>
      </c>
      <c r="O62" s="26" t="s">
        <v>2927</v>
      </c>
      <c r="P62" s="39"/>
      <c r="Q62" s="28" t="s">
        <v>1437</v>
      </c>
      <c r="R62" s="25">
        <v>2</v>
      </c>
      <c r="S62" s="27" t="s">
        <v>1026</v>
      </c>
      <c r="T62" s="25">
        <v>6</v>
      </c>
      <c r="U62" s="25"/>
      <c r="AM62"/>
      <c r="AN62"/>
    </row>
    <row r="63" spans="1:49" x14ac:dyDescent="0.25">
      <c r="A63" s="14">
        <v>13</v>
      </c>
      <c r="B63" s="20" t="s">
        <v>2927</v>
      </c>
      <c r="J63" s="14">
        <v>4</v>
      </c>
      <c r="M63" s="17">
        <v>7</v>
      </c>
      <c r="N63" s="17">
        <v>1933</v>
      </c>
      <c r="O63" s="19" t="s">
        <v>2929</v>
      </c>
      <c r="P63" s="24" t="s">
        <v>1026</v>
      </c>
      <c r="Q63" s="19" t="s">
        <v>1452</v>
      </c>
      <c r="R63" s="17">
        <v>20</v>
      </c>
      <c r="S63" s="24" t="s">
        <v>1026</v>
      </c>
      <c r="T63" s="17">
        <v>3</v>
      </c>
      <c r="AM63"/>
      <c r="AN63"/>
    </row>
    <row r="64" spans="1:49" ht="15.75" thickBot="1" x14ac:dyDescent="0.3">
      <c r="B64" s="20" t="s">
        <v>857</v>
      </c>
      <c r="J64" s="37">
        <v>4</v>
      </c>
      <c r="K64" s="25"/>
      <c r="L64" s="25"/>
      <c r="M64" s="25">
        <v>7</v>
      </c>
      <c r="N64" s="25">
        <v>1933</v>
      </c>
      <c r="O64" s="26" t="s">
        <v>1452</v>
      </c>
      <c r="P64" s="27" t="s">
        <v>1026</v>
      </c>
      <c r="Q64" s="28" t="s">
        <v>2929</v>
      </c>
      <c r="R64" s="25">
        <v>6</v>
      </c>
      <c r="S64" s="27" t="s">
        <v>1026</v>
      </c>
      <c r="T64" s="25">
        <v>9</v>
      </c>
      <c r="U64" s="25"/>
      <c r="AM64"/>
      <c r="AN64"/>
    </row>
    <row r="65" spans="2:40" x14ac:dyDescent="0.25">
      <c r="B65" s="20" t="s">
        <v>2926</v>
      </c>
      <c r="J65" s="14">
        <v>5</v>
      </c>
      <c r="K65" s="17" t="s">
        <v>3143</v>
      </c>
      <c r="L65" s="17">
        <v>18</v>
      </c>
      <c r="M65" s="17">
        <v>7</v>
      </c>
      <c r="N65" s="17">
        <v>1933</v>
      </c>
      <c r="O65" s="19" t="s">
        <v>854</v>
      </c>
      <c r="P65" s="24" t="s">
        <v>1026</v>
      </c>
      <c r="Q65" s="19" t="s">
        <v>1434</v>
      </c>
      <c r="R65" s="17">
        <v>1</v>
      </c>
      <c r="S65" s="24" t="s">
        <v>1026</v>
      </c>
      <c r="T65" s="17">
        <v>14</v>
      </c>
      <c r="AM65"/>
      <c r="AN65"/>
    </row>
    <row r="66" spans="2:40" ht="15.75" thickBot="1" x14ac:dyDescent="0.3">
      <c r="B66" s="20" t="s">
        <v>853</v>
      </c>
      <c r="I66" s="20"/>
      <c r="J66" s="37">
        <v>5</v>
      </c>
      <c r="K66" s="25" t="s">
        <v>3011</v>
      </c>
      <c r="L66" s="25">
        <v>20</v>
      </c>
      <c r="M66" s="25">
        <v>7</v>
      </c>
      <c r="N66" s="25">
        <v>1933</v>
      </c>
      <c r="O66" s="28" t="s">
        <v>1434</v>
      </c>
      <c r="P66" s="27" t="s">
        <v>1026</v>
      </c>
      <c r="Q66" s="26" t="s">
        <v>854</v>
      </c>
      <c r="R66" s="25">
        <v>15</v>
      </c>
      <c r="S66" s="27" t="s">
        <v>1026</v>
      </c>
      <c r="T66" s="25">
        <v>3</v>
      </c>
      <c r="U66" s="25"/>
      <c r="AM66"/>
      <c r="AN66"/>
    </row>
    <row r="67" spans="2:40" x14ac:dyDescent="0.25">
      <c r="B67" s="20" t="s">
        <v>2932</v>
      </c>
      <c r="I67" s="20"/>
      <c r="J67" s="14">
        <v>6</v>
      </c>
      <c r="K67" s="17" t="s">
        <v>3027</v>
      </c>
      <c r="L67" s="17">
        <v>12</v>
      </c>
      <c r="M67" s="17">
        <v>7</v>
      </c>
      <c r="N67" s="17">
        <v>1933</v>
      </c>
      <c r="O67" s="19" t="s">
        <v>2792</v>
      </c>
      <c r="Q67" s="19" t="s">
        <v>853</v>
      </c>
      <c r="R67" s="17">
        <v>12</v>
      </c>
      <c r="S67" s="24" t="s">
        <v>1026</v>
      </c>
      <c r="T67" s="17">
        <v>4</v>
      </c>
      <c r="AM67"/>
      <c r="AN67"/>
    </row>
    <row r="68" spans="2:40" ht="15.75" thickBot="1" x14ac:dyDescent="0.3">
      <c r="B68" s="20" t="s">
        <v>854</v>
      </c>
      <c r="J68" s="37">
        <v>6</v>
      </c>
      <c r="K68" s="25" t="s">
        <v>3143</v>
      </c>
      <c r="L68" s="25">
        <v>18</v>
      </c>
      <c r="M68" s="25">
        <v>7</v>
      </c>
      <c r="N68" s="25">
        <v>1933</v>
      </c>
      <c r="O68" s="26" t="s">
        <v>853</v>
      </c>
      <c r="P68" s="27" t="s">
        <v>1026</v>
      </c>
      <c r="Q68" s="28" t="s">
        <v>2792</v>
      </c>
      <c r="R68" s="25">
        <v>6</v>
      </c>
      <c r="S68" s="27" t="s">
        <v>1026</v>
      </c>
      <c r="T68" s="25">
        <v>6</v>
      </c>
      <c r="U68" s="25"/>
      <c r="AM68"/>
      <c r="AN68"/>
    </row>
    <row r="69" spans="2:40" x14ac:dyDescent="0.25">
      <c r="B69" s="20" t="s">
        <v>2933</v>
      </c>
      <c r="J69" s="14">
        <v>7</v>
      </c>
      <c r="K69" s="17" t="s">
        <v>3013</v>
      </c>
      <c r="L69" s="17">
        <v>14</v>
      </c>
      <c r="M69" s="17">
        <v>7</v>
      </c>
      <c r="N69" s="17">
        <v>1933</v>
      </c>
      <c r="O69" s="19" t="s">
        <v>2921</v>
      </c>
      <c r="P69" s="24" t="s">
        <v>1026</v>
      </c>
      <c r="Q69" s="19" t="s">
        <v>2934</v>
      </c>
      <c r="R69" s="17">
        <v>25</v>
      </c>
      <c r="S69" s="24" t="s">
        <v>1026</v>
      </c>
      <c r="T69" s="17">
        <v>1</v>
      </c>
      <c r="AM69"/>
      <c r="AN69"/>
    </row>
    <row r="70" spans="2:40" ht="15.75" thickBot="1" x14ac:dyDescent="0.3">
      <c r="B70" s="20" t="s">
        <v>2923</v>
      </c>
      <c r="J70" s="37">
        <v>7</v>
      </c>
      <c r="K70" s="25" t="s">
        <v>3143</v>
      </c>
      <c r="L70" s="25">
        <v>18</v>
      </c>
      <c r="M70" s="25">
        <v>7</v>
      </c>
      <c r="N70" s="25">
        <v>1933</v>
      </c>
      <c r="O70" s="26" t="s">
        <v>2934</v>
      </c>
      <c r="P70" s="27" t="s">
        <v>1026</v>
      </c>
      <c r="Q70" s="28" t="s">
        <v>2921</v>
      </c>
      <c r="R70" s="25">
        <v>0</v>
      </c>
      <c r="S70" s="27" t="s">
        <v>1026</v>
      </c>
      <c r="T70" s="25">
        <v>25</v>
      </c>
      <c r="U70" s="25"/>
      <c r="AM70"/>
      <c r="AN70"/>
    </row>
    <row r="71" spans="2:40" x14ac:dyDescent="0.25">
      <c r="B71" s="20" t="s">
        <v>1452</v>
      </c>
      <c r="J71" s="14">
        <v>8</v>
      </c>
      <c r="K71" s="17" t="s">
        <v>3142</v>
      </c>
      <c r="L71" s="32">
        <v>9</v>
      </c>
      <c r="M71" s="32">
        <v>7</v>
      </c>
      <c r="N71" s="17">
        <v>1933</v>
      </c>
      <c r="O71" s="19" t="s">
        <v>2932</v>
      </c>
      <c r="P71" s="24" t="s">
        <v>1026</v>
      </c>
      <c r="Q71" s="19" t="s">
        <v>1440</v>
      </c>
      <c r="R71" s="17">
        <v>3</v>
      </c>
      <c r="S71" s="24" t="s">
        <v>1026</v>
      </c>
      <c r="T71" s="17">
        <v>10</v>
      </c>
      <c r="AM71"/>
      <c r="AN71"/>
    </row>
    <row r="72" spans="2:40" ht="15.75" thickBot="1" x14ac:dyDescent="0.3">
      <c r="B72" s="20" t="s">
        <v>1439</v>
      </c>
      <c r="J72" s="37">
        <v>8</v>
      </c>
      <c r="K72" s="25" t="s">
        <v>3142</v>
      </c>
      <c r="L72" s="25">
        <v>16</v>
      </c>
      <c r="M72" s="25">
        <v>7</v>
      </c>
      <c r="N72" s="25">
        <v>1933</v>
      </c>
      <c r="O72" s="28" t="s">
        <v>1440</v>
      </c>
      <c r="P72" s="27" t="s">
        <v>1026</v>
      </c>
      <c r="Q72" s="26" t="s">
        <v>2932</v>
      </c>
      <c r="R72" s="25">
        <v>10</v>
      </c>
      <c r="S72" s="27" t="s">
        <v>1026</v>
      </c>
      <c r="T72" s="25">
        <v>1</v>
      </c>
      <c r="U72" s="25"/>
      <c r="AM72"/>
      <c r="AN72"/>
    </row>
    <row r="73" spans="2:40" ht="15.75" thickBot="1" x14ac:dyDescent="0.3">
      <c r="B73" s="20" t="s">
        <v>2934</v>
      </c>
      <c r="J73" s="37">
        <v>9</v>
      </c>
      <c r="K73" s="25"/>
      <c r="L73" s="25"/>
      <c r="M73" s="25"/>
      <c r="N73" s="25"/>
      <c r="O73" s="28" t="s">
        <v>5042</v>
      </c>
      <c r="P73" s="39"/>
      <c r="Q73" s="26"/>
      <c r="R73" s="25"/>
      <c r="S73" s="25"/>
      <c r="T73" s="25"/>
      <c r="U73" s="40"/>
      <c r="AM73"/>
      <c r="AN73"/>
    </row>
    <row r="74" spans="2:40" x14ac:dyDescent="0.25">
      <c r="J74" s="14">
        <v>10</v>
      </c>
      <c r="K74" s="17" t="s">
        <v>3143</v>
      </c>
      <c r="L74" s="17">
        <v>11</v>
      </c>
      <c r="M74" s="17">
        <v>7</v>
      </c>
      <c r="N74" s="17">
        <v>1933</v>
      </c>
      <c r="O74" s="19" t="s">
        <v>2931</v>
      </c>
      <c r="P74" s="24" t="s">
        <v>1026</v>
      </c>
      <c r="Q74" s="19" t="s">
        <v>2933</v>
      </c>
      <c r="R74" s="17">
        <v>7</v>
      </c>
      <c r="S74" s="24" t="s">
        <v>1026</v>
      </c>
      <c r="T74" s="17">
        <v>9</v>
      </c>
      <c r="AM74"/>
      <c r="AN74"/>
    </row>
    <row r="75" spans="2:40" ht="15.75" thickBot="1" x14ac:dyDescent="0.3">
      <c r="B75" s="20" t="s">
        <v>2935</v>
      </c>
      <c r="J75" s="37">
        <v>10</v>
      </c>
      <c r="K75" s="25" t="s">
        <v>3141</v>
      </c>
      <c r="L75" s="25">
        <v>17</v>
      </c>
      <c r="M75" s="25">
        <v>7</v>
      </c>
      <c r="N75" s="25">
        <v>1933</v>
      </c>
      <c r="O75" s="26" t="s">
        <v>2933</v>
      </c>
      <c r="P75" s="27" t="s">
        <v>1026</v>
      </c>
      <c r="Q75" s="28" t="s">
        <v>2931</v>
      </c>
      <c r="R75" s="25">
        <v>8</v>
      </c>
      <c r="S75" s="27" t="s">
        <v>1026</v>
      </c>
      <c r="T75" s="25">
        <v>13</v>
      </c>
      <c r="U75" s="25"/>
      <c r="AM75"/>
      <c r="AN75"/>
    </row>
    <row r="76" spans="2:40" x14ac:dyDescent="0.25">
      <c r="J76" s="14">
        <v>11</v>
      </c>
      <c r="K76" s="17" t="s">
        <v>3144</v>
      </c>
      <c r="L76" s="17">
        <v>20</v>
      </c>
      <c r="M76" s="17">
        <v>6</v>
      </c>
      <c r="N76" s="17">
        <v>1933</v>
      </c>
      <c r="O76" s="19" t="s">
        <v>857</v>
      </c>
      <c r="P76" s="24" t="s">
        <v>1026</v>
      </c>
      <c r="Q76" s="19" t="s">
        <v>2928</v>
      </c>
      <c r="R76" s="17">
        <v>1</v>
      </c>
      <c r="S76" s="24" t="s">
        <v>1026</v>
      </c>
      <c r="T76" s="17">
        <v>15</v>
      </c>
      <c r="AM76"/>
      <c r="AN76"/>
    </row>
    <row r="77" spans="2:40" ht="15.75" thickBot="1" x14ac:dyDescent="0.3">
      <c r="J77" s="37">
        <v>11</v>
      </c>
      <c r="K77" s="25" t="s">
        <v>3013</v>
      </c>
      <c r="L77" s="25">
        <v>14</v>
      </c>
      <c r="M77" s="25">
        <v>7</v>
      </c>
      <c r="N77" s="25">
        <v>1933</v>
      </c>
      <c r="O77" s="28" t="s">
        <v>2928</v>
      </c>
      <c r="P77" s="27" t="s">
        <v>1026</v>
      </c>
      <c r="Q77" s="26" t="s">
        <v>857</v>
      </c>
      <c r="R77" s="25">
        <v>24</v>
      </c>
      <c r="S77" s="27" t="s">
        <v>1026</v>
      </c>
      <c r="T77" s="25">
        <v>3</v>
      </c>
      <c r="U77" s="25"/>
      <c r="AM77"/>
      <c r="AN77"/>
    </row>
    <row r="78" spans="2:40" x14ac:dyDescent="0.25">
      <c r="J78" s="14">
        <v>12</v>
      </c>
      <c r="K78" s="17" t="s">
        <v>3027</v>
      </c>
      <c r="L78" s="17">
        <v>5</v>
      </c>
      <c r="M78" s="17">
        <v>7</v>
      </c>
      <c r="N78" s="17">
        <v>1933</v>
      </c>
      <c r="O78" s="19" t="s">
        <v>1438</v>
      </c>
      <c r="P78" s="24" t="s">
        <v>1026</v>
      </c>
      <c r="Q78" s="19" t="s">
        <v>1439</v>
      </c>
      <c r="R78" s="17">
        <v>10</v>
      </c>
      <c r="S78" s="24" t="s">
        <v>1026</v>
      </c>
      <c r="T78" s="17">
        <v>9</v>
      </c>
      <c r="AM78"/>
      <c r="AN78"/>
    </row>
    <row r="79" spans="2:40" ht="15.75" thickBot="1" x14ac:dyDescent="0.3">
      <c r="J79" s="37">
        <v>12</v>
      </c>
      <c r="K79" s="25" t="s">
        <v>3011</v>
      </c>
      <c r="L79" s="25">
        <v>23</v>
      </c>
      <c r="M79" s="25">
        <v>7</v>
      </c>
      <c r="N79" s="25">
        <v>1933</v>
      </c>
      <c r="O79" s="26" t="s">
        <v>1439</v>
      </c>
      <c r="P79" s="27" t="s">
        <v>1026</v>
      </c>
      <c r="Q79" s="28" t="s">
        <v>1438</v>
      </c>
      <c r="R79" s="25">
        <v>1</v>
      </c>
      <c r="S79" s="27" t="s">
        <v>1026</v>
      </c>
      <c r="T79" s="25">
        <v>1</v>
      </c>
      <c r="U79" s="25"/>
      <c r="AM79"/>
      <c r="AN79"/>
    </row>
    <row r="80" spans="2:40" x14ac:dyDescent="0.25">
      <c r="P80" s="24"/>
      <c r="S80" s="24"/>
      <c r="AM80"/>
      <c r="AN80"/>
    </row>
    <row r="81" spans="10:41" x14ac:dyDescent="0.25">
      <c r="O81" s="20" t="s">
        <v>2936</v>
      </c>
      <c r="P81" s="24"/>
      <c r="S81" s="24"/>
      <c r="AM81"/>
      <c r="AN81"/>
    </row>
    <row r="82" spans="10:41" x14ac:dyDescent="0.25">
      <c r="K82" s="17" t="s">
        <v>3013</v>
      </c>
      <c r="L82" s="17">
        <v>7</v>
      </c>
      <c r="M82" s="17">
        <v>7</v>
      </c>
      <c r="N82" s="17">
        <v>1933</v>
      </c>
      <c r="O82" s="19" t="s">
        <v>2929</v>
      </c>
      <c r="P82" s="24" t="s">
        <v>1026</v>
      </c>
      <c r="Q82" s="19" t="s">
        <v>1437</v>
      </c>
      <c r="R82" s="17">
        <v>5</v>
      </c>
      <c r="S82" s="24" t="s">
        <v>1026</v>
      </c>
      <c r="T82" s="17">
        <v>2</v>
      </c>
      <c r="AM82"/>
      <c r="AN82"/>
    </row>
    <row r="83" spans="10:41" x14ac:dyDescent="0.25">
      <c r="K83" s="17" t="s">
        <v>3143</v>
      </c>
      <c r="L83" s="32">
        <v>4</v>
      </c>
      <c r="M83" s="32">
        <v>8</v>
      </c>
      <c r="N83" s="32">
        <v>1933</v>
      </c>
      <c r="O83" s="41" t="s">
        <v>1437</v>
      </c>
      <c r="P83" s="31" t="s">
        <v>1026</v>
      </c>
      <c r="Q83" s="38" t="s">
        <v>2929</v>
      </c>
      <c r="R83" s="32">
        <v>8</v>
      </c>
      <c r="S83" s="31" t="s">
        <v>1026</v>
      </c>
      <c r="T83" s="32">
        <v>1</v>
      </c>
      <c r="AM83"/>
      <c r="AN83"/>
    </row>
    <row r="84" spans="10:41" x14ac:dyDescent="0.25">
      <c r="K84" s="17" t="s">
        <v>3142</v>
      </c>
      <c r="L84" s="17">
        <v>9</v>
      </c>
      <c r="M84" s="17">
        <v>8</v>
      </c>
      <c r="N84" s="17">
        <v>1933</v>
      </c>
      <c r="O84" s="19" t="s">
        <v>856</v>
      </c>
      <c r="P84" s="24" t="s">
        <v>1026</v>
      </c>
      <c r="Q84" s="20" t="s">
        <v>2921</v>
      </c>
      <c r="R84" s="17">
        <v>0</v>
      </c>
      <c r="S84" s="24" t="s">
        <v>1026</v>
      </c>
      <c r="T84" s="17">
        <v>18</v>
      </c>
      <c r="AM84"/>
      <c r="AN84"/>
    </row>
    <row r="85" spans="10:41" x14ac:dyDescent="0.25">
      <c r="K85" s="17" t="s">
        <v>3011</v>
      </c>
      <c r="L85" s="17">
        <v>13</v>
      </c>
      <c r="M85" s="17">
        <v>8</v>
      </c>
      <c r="N85" s="17">
        <v>1933</v>
      </c>
      <c r="O85" s="20" t="s">
        <v>2928</v>
      </c>
      <c r="P85" s="24" t="s">
        <v>1026</v>
      </c>
      <c r="Q85" s="19" t="s">
        <v>1438</v>
      </c>
      <c r="R85" s="17">
        <v>9</v>
      </c>
      <c r="S85" s="24" t="s">
        <v>1026</v>
      </c>
      <c r="T85" s="17">
        <v>4</v>
      </c>
      <c r="V85" s="20"/>
      <c r="AM85"/>
      <c r="AN85"/>
    </row>
    <row r="86" spans="10:41" x14ac:dyDescent="0.25">
      <c r="N86" s="17">
        <v>1933</v>
      </c>
      <c r="O86" s="20" t="s">
        <v>2928</v>
      </c>
      <c r="P86" s="24" t="s">
        <v>1026</v>
      </c>
      <c r="Q86" s="19" t="s">
        <v>2931</v>
      </c>
      <c r="R86" s="17">
        <v>10</v>
      </c>
      <c r="S86" s="24" t="s">
        <v>1026</v>
      </c>
      <c r="T86" s="17">
        <v>9</v>
      </c>
      <c r="AM86"/>
      <c r="AN86"/>
    </row>
    <row r="87" spans="10:41" x14ac:dyDescent="0.25">
      <c r="P87" s="24"/>
      <c r="S87" s="24"/>
      <c r="AM87"/>
      <c r="AN87"/>
    </row>
    <row r="88" spans="10:41" x14ac:dyDescent="0.25">
      <c r="O88" s="20" t="s">
        <v>2917</v>
      </c>
      <c r="P88" s="24"/>
      <c r="S88" s="24"/>
      <c r="AM88"/>
      <c r="AN88"/>
    </row>
    <row r="89" spans="10:41" x14ac:dyDescent="0.25">
      <c r="K89" s="17" t="s">
        <v>3011</v>
      </c>
      <c r="L89" s="17">
        <v>20</v>
      </c>
      <c r="M89" s="17">
        <v>8</v>
      </c>
      <c r="N89" s="17">
        <v>1933</v>
      </c>
      <c r="O89" s="19" t="s">
        <v>2792</v>
      </c>
      <c r="P89" s="24" t="s">
        <v>1026</v>
      </c>
      <c r="Q89" s="20" t="s">
        <v>1437</v>
      </c>
      <c r="R89" s="17">
        <v>1</v>
      </c>
      <c r="S89" s="24" t="s">
        <v>1026</v>
      </c>
      <c r="T89" s="17">
        <v>10</v>
      </c>
      <c r="AM89"/>
      <c r="AN89"/>
    </row>
    <row r="90" spans="10:41" ht="15.75" thickBot="1" x14ac:dyDescent="0.3">
      <c r="J90" s="42"/>
      <c r="K90" s="25" t="s">
        <v>3011</v>
      </c>
      <c r="L90" s="25">
        <v>27</v>
      </c>
      <c r="M90" s="25">
        <v>8</v>
      </c>
      <c r="N90" s="25">
        <v>1933</v>
      </c>
      <c r="O90" s="28" t="s">
        <v>2921</v>
      </c>
      <c r="P90" s="27" t="s">
        <v>1026</v>
      </c>
      <c r="Q90" s="26" t="s">
        <v>2925</v>
      </c>
      <c r="R90" s="25">
        <v>15</v>
      </c>
      <c r="S90" s="27" t="s">
        <v>1026</v>
      </c>
      <c r="T90" s="25">
        <v>2</v>
      </c>
      <c r="U90" s="25"/>
      <c r="AM90"/>
      <c r="AN90"/>
    </row>
    <row r="91" spans="10:41" x14ac:dyDescent="0.25">
      <c r="K91" s="17" t="s">
        <v>3011</v>
      </c>
      <c r="L91" s="17">
        <v>20</v>
      </c>
      <c r="M91" s="17">
        <v>8</v>
      </c>
      <c r="N91" s="17">
        <v>1933</v>
      </c>
      <c r="O91" s="19" t="s">
        <v>1440</v>
      </c>
      <c r="P91" s="24" t="s">
        <v>1026</v>
      </c>
      <c r="Q91" s="20" t="s">
        <v>1434</v>
      </c>
      <c r="R91" s="17">
        <v>4</v>
      </c>
      <c r="S91" s="24" t="s">
        <v>1026</v>
      </c>
      <c r="T91" s="17">
        <v>7</v>
      </c>
      <c r="AM91"/>
      <c r="AN91"/>
      <c r="AO91"/>
    </row>
    <row r="92" spans="10:41" x14ac:dyDescent="0.25">
      <c r="K92" s="17" t="s">
        <v>3011</v>
      </c>
      <c r="L92" s="17">
        <v>20</v>
      </c>
      <c r="M92" s="17">
        <v>8</v>
      </c>
      <c r="N92" s="17">
        <v>1933</v>
      </c>
      <c r="O92" s="20" t="s">
        <v>1436</v>
      </c>
      <c r="P92" s="24" t="s">
        <v>1026</v>
      </c>
      <c r="Q92" s="19" t="s">
        <v>2928</v>
      </c>
      <c r="R92" s="17">
        <v>9</v>
      </c>
      <c r="S92" s="24" t="s">
        <v>1026</v>
      </c>
      <c r="T92" s="17">
        <v>3</v>
      </c>
      <c r="AM92"/>
      <c r="AN92"/>
      <c r="AO92"/>
    </row>
    <row r="93" spans="10:41" x14ac:dyDescent="0.25">
      <c r="P93" s="24"/>
      <c r="S93" s="24"/>
      <c r="AM93"/>
      <c r="AN93"/>
      <c r="AO93"/>
    </row>
    <row r="94" spans="10:41" x14ac:dyDescent="0.25">
      <c r="O94" s="20" t="s">
        <v>1443</v>
      </c>
      <c r="P94" s="24"/>
      <c r="S94" s="24"/>
      <c r="AM94"/>
      <c r="AN94"/>
      <c r="AO94"/>
    </row>
    <row r="95" spans="10:41" ht="15.75" thickBot="1" x14ac:dyDescent="0.3">
      <c r="K95" s="25" t="s">
        <v>3011</v>
      </c>
      <c r="L95" s="25">
        <v>27</v>
      </c>
      <c r="M95" s="25">
        <v>8</v>
      </c>
      <c r="N95" s="25">
        <v>1933</v>
      </c>
      <c r="O95" s="26" t="s">
        <v>1437</v>
      </c>
      <c r="P95" s="27" t="s">
        <v>1026</v>
      </c>
      <c r="Q95" s="28" t="s">
        <v>2921</v>
      </c>
      <c r="R95" s="25">
        <v>2</v>
      </c>
      <c r="S95" s="27" t="s">
        <v>1026</v>
      </c>
      <c r="T95" s="25">
        <v>4</v>
      </c>
      <c r="U95" s="25"/>
      <c r="AM95"/>
      <c r="AN95"/>
      <c r="AO95"/>
    </row>
    <row r="96" spans="10:41" x14ac:dyDescent="0.25">
      <c r="K96" s="17" t="s">
        <v>3011</v>
      </c>
      <c r="L96" s="17">
        <v>3</v>
      </c>
      <c r="M96" s="17">
        <v>9</v>
      </c>
      <c r="N96" s="17">
        <v>1933</v>
      </c>
      <c r="O96" s="20" t="s">
        <v>1434</v>
      </c>
      <c r="P96" s="24" t="s">
        <v>1026</v>
      </c>
      <c r="Q96" s="19" t="s">
        <v>1436</v>
      </c>
      <c r="R96" s="17">
        <v>15</v>
      </c>
      <c r="S96" s="24" t="s">
        <v>1026</v>
      </c>
      <c r="T96" s="17">
        <v>6</v>
      </c>
      <c r="AM96"/>
      <c r="AN96"/>
      <c r="AO96"/>
    </row>
    <row r="97" spans="1:41" x14ac:dyDescent="0.25">
      <c r="P97" s="24"/>
      <c r="S97" s="24"/>
      <c r="AM97"/>
      <c r="AN97"/>
      <c r="AO97"/>
    </row>
    <row r="98" spans="1:41" x14ac:dyDescent="0.25">
      <c r="O98" s="20" t="s">
        <v>849</v>
      </c>
      <c r="P98" s="24"/>
      <c r="AM98"/>
      <c r="AN98"/>
      <c r="AO98"/>
    </row>
    <row r="99" spans="1:41" x14ac:dyDescent="0.25">
      <c r="K99" s="17" t="s">
        <v>3013</v>
      </c>
      <c r="L99" s="17">
        <v>18</v>
      </c>
      <c r="M99" s="17">
        <v>9</v>
      </c>
      <c r="N99" s="32">
        <v>1933</v>
      </c>
      <c r="O99" s="38" t="s">
        <v>2921</v>
      </c>
      <c r="P99" s="31" t="s">
        <v>1026</v>
      </c>
      <c r="Q99" s="38" t="s">
        <v>1434</v>
      </c>
      <c r="R99" s="17">
        <v>16</v>
      </c>
      <c r="S99" s="24" t="s">
        <v>1026</v>
      </c>
      <c r="T99" s="17">
        <v>7</v>
      </c>
      <c r="AM99"/>
      <c r="AN99"/>
      <c r="AO99"/>
    </row>
    <row r="100" spans="1:41" x14ac:dyDescent="0.25">
      <c r="K100" s="17" t="s">
        <v>3011</v>
      </c>
      <c r="L100" s="17">
        <v>24</v>
      </c>
      <c r="M100" s="17">
        <v>9</v>
      </c>
      <c r="N100" s="17">
        <v>1933</v>
      </c>
      <c r="O100" s="19" t="s">
        <v>1434</v>
      </c>
      <c r="P100" s="24" t="s">
        <v>1026</v>
      </c>
      <c r="Q100" s="19" t="s">
        <v>2921</v>
      </c>
      <c r="R100" s="17">
        <v>5</v>
      </c>
      <c r="S100" s="24" t="s">
        <v>1026</v>
      </c>
      <c r="T100" s="17">
        <v>3</v>
      </c>
      <c r="AM100"/>
      <c r="AN100"/>
      <c r="AO100"/>
    </row>
    <row r="101" spans="1:41" x14ac:dyDescent="0.25">
      <c r="O101" s="20" t="s">
        <v>2937</v>
      </c>
      <c r="P101" s="24"/>
      <c r="S101" s="24"/>
      <c r="AM101"/>
      <c r="AN101"/>
      <c r="AO101"/>
    </row>
    <row r="102" spans="1:41" x14ac:dyDescent="0.25">
      <c r="O102" s="20"/>
      <c r="P102" s="24"/>
      <c r="S102" s="24"/>
      <c r="AM102"/>
      <c r="AN102"/>
      <c r="AO102"/>
    </row>
    <row r="103" spans="1:41" x14ac:dyDescent="0.25">
      <c r="O103" s="20"/>
      <c r="P103" s="24"/>
      <c r="S103" s="24"/>
      <c r="AM103"/>
      <c r="AN103"/>
      <c r="AO103"/>
    </row>
    <row r="104" spans="1:41" x14ac:dyDescent="0.25">
      <c r="A104" s="21"/>
      <c r="B104" s="22" t="s">
        <v>2938</v>
      </c>
      <c r="C104" s="21"/>
      <c r="D104" s="23"/>
      <c r="E104" s="23"/>
      <c r="F104" s="23"/>
      <c r="G104" s="23"/>
      <c r="H104" s="23"/>
      <c r="I104" s="23"/>
      <c r="J104" s="23"/>
      <c r="K104" s="33"/>
      <c r="L104" s="33"/>
      <c r="M104" s="33"/>
      <c r="N104" s="33"/>
      <c r="O104" s="23" t="s">
        <v>2939</v>
      </c>
      <c r="P104" s="43"/>
      <c r="Q104" s="43"/>
      <c r="R104" s="33"/>
      <c r="S104" s="43"/>
      <c r="T104" s="33"/>
      <c r="U104" s="33"/>
      <c r="V104" s="35"/>
      <c r="AM104"/>
      <c r="AN104"/>
      <c r="AO104"/>
    </row>
    <row r="105" spans="1:41" ht="15.75" thickBot="1" x14ac:dyDescent="0.3">
      <c r="A105" s="14">
        <v>1</v>
      </c>
      <c r="B105" s="20" t="s">
        <v>1436</v>
      </c>
      <c r="C105" s="11"/>
      <c r="D105" s="11"/>
      <c r="E105" s="11"/>
      <c r="K105" s="25"/>
      <c r="L105" s="25"/>
      <c r="M105" s="25"/>
      <c r="N105" s="25"/>
      <c r="O105" s="36" t="s">
        <v>2940</v>
      </c>
      <c r="P105" s="39"/>
      <c r="Q105" s="39"/>
      <c r="R105" s="25"/>
      <c r="S105" s="39"/>
      <c r="T105" s="25"/>
      <c r="U105" s="25"/>
      <c r="AM105"/>
      <c r="AN105"/>
      <c r="AO105"/>
    </row>
    <row r="106" spans="1:41" x14ac:dyDescent="0.25">
      <c r="A106" s="14">
        <v>2</v>
      </c>
      <c r="B106" s="20" t="s">
        <v>2921</v>
      </c>
      <c r="C106" s="11"/>
      <c r="D106" s="11"/>
      <c r="E106" s="11"/>
      <c r="K106" s="17" t="s">
        <v>3143</v>
      </c>
      <c r="L106" s="32">
        <v>22</v>
      </c>
      <c r="M106" s="32">
        <v>6</v>
      </c>
      <c r="N106" s="17">
        <v>1934</v>
      </c>
      <c r="O106" s="38" t="s">
        <v>2941</v>
      </c>
      <c r="P106" s="44" t="s">
        <v>1026</v>
      </c>
      <c r="Q106" s="38" t="s">
        <v>853</v>
      </c>
      <c r="R106" s="45">
        <v>13</v>
      </c>
      <c r="S106" s="44" t="s">
        <v>1026</v>
      </c>
      <c r="T106" s="38">
        <v>2</v>
      </c>
      <c r="U106" s="32"/>
      <c r="V106" s="38"/>
      <c r="AM106"/>
      <c r="AN106"/>
      <c r="AO106"/>
    </row>
    <row r="107" spans="1:41" ht="15.75" thickBot="1" x14ac:dyDescent="0.3">
      <c r="A107" s="14">
        <v>3</v>
      </c>
      <c r="B107" s="20" t="s">
        <v>2792</v>
      </c>
      <c r="C107" s="11"/>
      <c r="D107" s="11"/>
      <c r="E107" s="11"/>
      <c r="K107" s="25" t="s">
        <v>3142</v>
      </c>
      <c r="L107" s="25">
        <v>27</v>
      </c>
      <c r="M107" s="25">
        <v>6</v>
      </c>
      <c r="N107" s="25">
        <v>1934</v>
      </c>
      <c r="O107" s="26" t="s">
        <v>853</v>
      </c>
      <c r="P107" s="46" t="s">
        <v>1026</v>
      </c>
      <c r="Q107" s="28" t="s">
        <v>2941</v>
      </c>
      <c r="R107" s="47">
        <v>0</v>
      </c>
      <c r="S107" s="46" t="s">
        <v>1026</v>
      </c>
      <c r="T107" s="26">
        <v>17</v>
      </c>
      <c r="U107" s="25"/>
      <c r="V107" s="38"/>
      <c r="AM107"/>
      <c r="AN107"/>
      <c r="AO107"/>
    </row>
    <row r="108" spans="1:41" x14ac:dyDescent="0.25">
      <c r="B108" s="20" t="s">
        <v>855</v>
      </c>
      <c r="C108" s="11"/>
      <c r="D108" s="11"/>
      <c r="E108" s="11"/>
      <c r="K108" s="17" t="s">
        <v>3141</v>
      </c>
      <c r="L108" s="32">
        <v>21</v>
      </c>
      <c r="M108" s="32">
        <v>6</v>
      </c>
      <c r="N108" s="32">
        <v>1934</v>
      </c>
      <c r="O108" s="48" t="s">
        <v>855</v>
      </c>
      <c r="P108" s="49" t="s">
        <v>1026</v>
      </c>
      <c r="Q108" s="45" t="s">
        <v>1452</v>
      </c>
      <c r="R108" s="45">
        <v>5</v>
      </c>
      <c r="S108" s="49" t="s">
        <v>1026</v>
      </c>
      <c r="T108" s="48">
        <v>2</v>
      </c>
      <c r="AM108"/>
      <c r="AN108"/>
      <c r="AO108"/>
    </row>
    <row r="109" spans="1:41" ht="15.75" thickBot="1" x14ac:dyDescent="0.3">
      <c r="A109" s="14">
        <v>5</v>
      </c>
      <c r="B109" s="20" t="s">
        <v>2942</v>
      </c>
      <c r="C109" s="11"/>
      <c r="D109" s="11"/>
      <c r="E109" s="11"/>
      <c r="K109" s="25" t="s">
        <v>3143</v>
      </c>
      <c r="L109" s="25">
        <v>29</v>
      </c>
      <c r="M109" s="25">
        <v>6</v>
      </c>
      <c r="N109" s="25">
        <v>1934</v>
      </c>
      <c r="O109" s="47" t="s">
        <v>1452</v>
      </c>
      <c r="P109" s="46" t="s">
        <v>1026</v>
      </c>
      <c r="Q109" s="50" t="s">
        <v>855</v>
      </c>
      <c r="R109" s="51">
        <v>1</v>
      </c>
      <c r="S109" s="46" t="s">
        <v>1026</v>
      </c>
      <c r="T109" s="26">
        <v>8</v>
      </c>
      <c r="U109" s="25"/>
      <c r="AM109"/>
      <c r="AN109"/>
      <c r="AO109"/>
    </row>
    <row r="110" spans="1:41" x14ac:dyDescent="0.25">
      <c r="B110" s="20" t="s">
        <v>1434</v>
      </c>
      <c r="C110" s="11"/>
      <c r="D110" s="11"/>
      <c r="E110" s="11"/>
      <c r="K110" s="17" t="s">
        <v>3141</v>
      </c>
      <c r="L110" s="32">
        <v>21</v>
      </c>
      <c r="M110" s="32">
        <v>6</v>
      </c>
      <c r="N110" s="17">
        <v>1934</v>
      </c>
      <c r="O110" s="38" t="s">
        <v>2943</v>
      </c>
      <c r="P110" s="44" t="s">
        <v>1026</v>
      </c>
      <c r="Q110" s="52" t="s">
        <v>2944</v>
      </c>
      <c r="R110" s="52">
        <v>24</v>
      </c>
      <c r="S110" s="44" t="s">
        <v>1026</v>
      </c>
      <c r="T110" s="38">
        <v>3</v>
      </c>
      <c r="AM110"/>
      <c r="AN110"/>
      <c r="AO110"/>
    </row>
    <row r="111" spans="1:41" ht="15.75" thickBot="1" x14ac:dyDescent="0.3">
      <c r="B111" s="20" t="s">
        <v>2943</v>
      </c>
      <c r="C111" s="11"/>
      <c r="D111" s="11"/>
      <c r="E111" s="11"/>
      <c r="K111" s="25" t="s">
        <v>3143</v>
      </c>
      <c r="L111" s="25">
        <v>29</v>
      </c>
      <c r="M111" s="25">
        <v>6</v>
      </c>
      <c r="N111" s="25">
        <v>1934</v>
      </c>
      <c r="O111" s="39" t="s">
        <v>2944</v>
      </c>
      <c r="P111" s="46" t="s">
        <v>1026</v>
      </c>
      <c r="Q111" s="28" t="s">
        <v>2943</v>
      </c>
      <c r="R111" s="39">
        <v>2</v>
      </c>
      <c r="S111" s="46" t="s">
        <v>1026</v>
      </c>
      <c r="T111" s="26">
        <v>26</v>
      </c>
      <c r="U111" s="25"/>
      <c r="AM111"/>
      <c r="AN111"/>
      <c r="AO111"/>
    </row>
    <row r="112" spans="1:41" x14ac:dyDescent="0.25">
      <c r="B112" s="20" t="s">
        <v>1440</v>
      </c>
      <c r="C112" s="11"/>
      <c r="D112" s="11"/>
      <c r="E112" s="11"/>
      <c r="K112" s="17" t="s">
        <v>3144</v>
      </c>
      <c r="L112" s="17">
        <v>19</v>
      </c>
      <c r="M112" s="17">
        <v>6</v>
      </c>
      <c r="N112" s="17">
        <v>1934</v>
      </c>
      <c r="O112" s="38" t="s">
        <v>2933</v>
      </c>
      <c r="P112" s="44" t="s">
        <v>1026</v>
      </c>
      <c r="Q112" s="48" t="s">
        <v>2931</v>
      </c>
      <c r="R112" s="45">
        <v>5</v>
      </c>
      <c r="S112" s="44" t="s">
        <v>1026</v>
      </c>
      <c r="T112" s="38">
        <v>2</v>
      </c>
      <c r="AM112"/>
      <c r="AN112"/>
      <c r="AO112"/>
    </row>
    <row r="113" spans="1:41" ht="15.75" thickBot="1" x14ac:dyDescent="0.3">
      <c r="B113" s="20" t="s">
        <v>1438</v>
      </c>
      <c r="C113" s="11"/>
      <c r="D113" s="11"/>
      <c r="E113" s="11"/>
      <c r="K113" s="25" t="s">
        <v>3143</v>
      </c>
      <c r="L113" s="25">
        <v>29</v>
      </c>
      <c r="M113" s="25">
        <v>6</v>
      </c>
      <c r="N113" s="25">
        <v>1934</v>
      </c>
      <c r="O113" s="26" t="s">
        <v>2931</v>
      </c>
      <c r="P113" s="46" t="s">
        <v>1026</v>
      </c>
      <c r="Q113" s="28" t="s">
        <v>2933</v>
      </c>
      <c r="R113" s="47">
        <v>3</v>
      </c>
      <c r="S113" s="46" t="s">
        <v>1026</v>
      </c>
      <c r="T113" s="26">
        <v>3</v>
      </c>
      <c r="U113" s="25"/>
      <c r="AO113" s="10"/>
    </row>
    <row r="114" spans="1:41" x14ac:dyDescent="0.25">
      <c r="B114" s="20" t="s">
        <v>2933</v>
      </c>
      <c r="C114" s="11"/>
      <c r="D114" s="11"/>
      <c r="E114" s="11"/>
      <c r="K114" s="17" t="s">
        <v>3011</v>
      </c>
      <c r="L114" s="32">
        <v>17</v>
      </c>
      <c r="M114" s="32">
        <v>6</v>
      </c>
      <c r="N114" s="17">
        <v>1934</v>
      </c>
      <c r="O114" s="48" t="s">
        <v>1451</v>
      </c>
      <c r="P114" s="44" t="s">
        <v>1026</v>
      </c>
      <c r="Q114" s="38" t="s">
        <v>1434</v>
      </c>
      <c r="R114" s="45">
        <v>2</v>
      </c>
      <c r="S114" s="44" t="s">
        <v>1026</v>
      </c>
      <c r="T114" s="38">
        <v>4</v>
      </c>
      <c r="AO114" s="10"/>
    </row>
    <row r="115" spans="1:41" ht="15.75" thickBot="1" x14ac:dyDescent="0.3">
      <c r="A115" s="14">
        <v>11</v>
      </c>
      <c r="B115" s="20" t="s">
        <v>1430</v>
      </c>
      <c r="C115" s="11"/>
      <c r="D115" s="11"/>
      <c r="E115" s="11"/>
      <c r="K115" s="25" t="s">
        <v>3011</v>
      </c>
      <c r="L115" s="25">
        <v>1</v>
      </c>
      <c r="M115" s="25">
        <v>7</v>
      </c>
      <c r="N115" s="25">
        <v>1934</v>
      </c>
      <c r="O115" s="28" t="s">
        <v>1434</v>
      </c>
      <c r="P115" s="46" t="s">
        <v>1026</v>
      </c>
      <c r="Q115" s="53" t="s">
        <v>1451</v>
      </c>
      <c r="R115" s="47">
        <v>4</v>
      </c>
      <c r="S115" s="46" t="s">
        <v>1026</v>
      </c>
      <c r="T115" s="26">
        <v>3</v>
      </c>
      <c r="U115" s="25"/>
      <c r="AO115" s="10"/>
    </row>
    <row r="116" spans="1:41" x14ac:dyDescent="0.25">
      <c r="A116" s="14">
        <v>12</v>
      </c>
      <c r="B116" s="20" t="s">
        <v>857</v>
      </c>
      <c r="C116" s="11"/>
      <c r="D116" s="11"/>
      <c r="E116" s="11"/>
      <c r="K116" s="17" t="s">
        <v>3144</v>
      </c>
      <c r="L116" s="17">
        <v>26</v>
      </c>
      <c r="M116" s="17">
        <v>6</v>
      </c>
      <c r="N116" s="17">
        <v>1934</v>
      </c>
      <c r="O116" s="38" t="s">
        <v>1440</v>
      </c>
      <c r="P116" s="44" t="s">
        <v>1026</v>
      </c>
      <c r="Q116" s="45" t="s">
        <v>565</v>
      </c>
      <c r="R116" s="45">
        <v>4</v>
      </c>
      <c r="S116" s="44" t="s">
        <v>1026</v>
      </c>
      <c r="T116" s="38">
        <v>2</v>
      </c>
      <c r="AO116" s="10"/>
    </row>
    <row r="117" spans="1:41" ht="15.75" thickBot="1" x14ac:dyDescent="0.3">
      <c r="B117" s="20" t="s">
        <v>856</v>
      </c>
      <c r="C117" s="11"/>
      <c r="D117" s="11"/>
      <c r="E117" s="11"/>
      <c r="K117" s="25" t="s">
        <v>3011</v>
      </c>
      <c r="L117" s="25">
        <v>1</v>
      </c>
      <c r="M117" s="25">
        <v>7</v>
      </c>
      <c r="N117" s="25">
        <v>1934</v>
      </c>
      <c r="O117" s="47" t="s">
        <v>565</v>
      </c>
      <c r="P117" s="46" t="s">
        <v>1026</v>
      </c>
      <c r="Q117" s="28" t="s">
        <v>1440</v>
      </c>
      <c r="R117" s="47">
        <v>2</v>
      </c>
      <c r="S117" s="46" t="s">
        <v>1026</v>
      </c>
      <c r="T117" s="26">
        <v>5</v>
      </c>
      <c r="U117" s="25"/>
      <c r="AO117" s="10"/>
    </row>
    <row r="118" spans="1:41" x14ac:dyDescent="0.25">
      <c r="B118" s="20" t="s">
        <v>1160</v>
      </c>
      <c r="C118" s="11"/>
      <c r="D118" s="11"/>
      <c r="E118" s="11"/>
      <c r="K118" s="17" t="s">
        <v>3141</v>
      </c>
      <c r="L118" s="32">
        <v>28</v>
      </c>
      <c r="M118" s="32">
        <v>6</v>
      </c>
      <c r="N118" s="17">
        <v>1934</v>
      </c>
      <c r="O118" s="38" t="s">
        <v>1438</v>
      </c>
      <c r="P118" s="44" t="s">
        <v>1026</v>
      </c>
      <c r="Q118" s="45" t="s">
        <v>2946</v>
      </c>
      <c r="R118" s="45">
        <v>7</v>
      </c>
      <c r="S118" s="44" t="s">
        <v>1026</v>
      </c>
      <c r="T118" s="38">
        <v>3</v>
      </c>
      <c r="AO118" s="10"/>
    </row>
    <row r="119" spans="1:41" x14ac:dyDescent="0.25">
      <c r="B119" s="20" t="s">
        <v>853</v>
      </c>
      <c r="C119" s="11"/>
      <c r="D119" s="11"/>
      <c r="E119" s="11"/>
      <c r="K119" s="17" t="s">
        <v>3144</v>
      </c>
      <c r="L119" s="32">
        <v>26</v>
      </c>
      <c r="M119" s="32">
        <v>6</v>
      </c>
      <c r="N119" s="17">
        <v>1934</v>
      </c>
      <c r="O119" s="38" t="s">
        <v>1439</v>
      </c>
      <c r="P119" s="44" t="s">
        <v>1026</v>
      </c>
      <c r="Q119" s="45" t="s">
        <v>2946</v>
      </c>
      <c r="R119" s="45">
        <v>1</v>
      </c>
      <c r="S119" s="44" t="s">
        <v>1026</v>
      </c>
      <c r="T119" s="38">
        <v>6</v>
      </c>
      <c r="AO119" s="10"/>
    </row>
    <row r="120" spans="1:41" ht="15.75" thickBot="1" x14ac:dyDescent="0.3">
      <c r="B120" s="20" t="s">
        <v>1452</v>
      </c>
      <c r="C120" s="11"/>
      <c r="D120" s="11"/>
      <c r="E120" s="11"/>
      <c r="K120" s="25" t="s">
        <v>3011</v>
      </c>
      <c r="L120" s="25">
        <v>1</v>
      </c>
      <c r="M120" s="25">
        <v>7</v>
      </c>
      <c r="N120" s="25">
        <v>1934</v>
      </c>
      <c r="O120" s="28" t="s">
        <v>1438</v>
      </c>
      <c r="P120" s="46" t="s">
        <v>1026</v>
      </c>
      <c r="Q120" s="26" t="s">
        <v>1439</v>
      </c>
      <c r="R120" s="47">
        <v>9</v>
      </c>
      <c r="S120" s="46" t="s">
        <v>1026</v>
      </c>
      <c r="T120" s="26">
        <v>3</v>
      </c>
      <c r="U120" s="25"/>
      <c r="AO120" s="10"/>
    </row>
    <row r="121" spans="1:41" x14ac:dyDescent="0.25">
      <c r="B121" s="20" t="s">
        <v>2944</v>
      </c>
      <c r="C121" s="11"/>
      <c r="D121" s="11"/>
      <c r="E121" s="11"/>
      <c r="L121" s="32"/>
      <c r="M121" s="32"/>
      <c r="N121" s="17">
        <v>1934</v>
      </c>
      <c r="O121" s="45" t="s">
        <v>1430</v>
      </c>
      <c r="P121" s="49" t="s">
        <v>1026</v>
      </c>
      <c r="Q121" s="45" t="s">
        <v>2947</v>
      </c>
      <c r="R121" s="45" t="s">
        <v>2948</v>
      </c>
      <c r="S121" s="54"/>
      <c r="T121" s="48"/>
      <c r="U121" s="32"/>
      <c r="AO121" s="10"/>
    </row>
    <row r="122" spans="1:41" x14ac:dyDescent="0.25">
      <c r="B122" s="20" t="s">
        <v>2931</v>
      </c>
      <c r="C122" s="11"/>
      <c r="D122" s="11"/>
      <c r="E122" s="11"/>
      <c r="K122" s="17" t="s">
        <v>3141</v>
      </c>
      <c r="L122" s="32">
        <v>28</v>
      </c>
      <c r="M122" s="32">
        <v>6</v>
      </c>
      <c r="N122" s="17">
        <v>1934</v>
      </c>
      <c r="O122" s="38" t="s">
        <v>2925</v>
      </c>
      <c r="P122" s="44" t="s">
        <v>1026</v>
      </c>
      <c r="Q122" s="45" t="s">
        <v>1430</v>
      </c>
      <c r="R122" s="52">
        <v>5</v>
      </c>
      <c r="S122" s="44" t="s">
        <v>1026</v>
      </c>
      <c r="T122" s="38">
        <v>4</v>
      </c>
      <c r="AO122" s="10"/>
    </row>
    <row r="123" spans="1:41" ht="15.75" thickBot="1" x14ac:dyDescent="0.3">
      <c r="B123" s="20" t="s">
        <v>1451</v>
      </c>
      <c r="C123" s="11"/>
      <c r="D123" s="11"/>
      <c r="E123" s="11"/>
      <c r="K123" s="25" t="s">
        <v>3142</v>
      </c>
      <c r="L123" s="25">
        <v>4</v>
      </c>
      <c r="M123" s="25">
        <v>7</v>
      </c>
      <c r="N123" s="25">
        <v>1934</v>
      </c>
      <c r="O123" s="55" t="s">
        <v>1430</v>
      </c>
      <c r="P123" s="46" t="s">
        <v>1026</v>
      </c>
      <c r="Q123" s="47" t="s">
        <v>2925</v>
      </c>
      <c r="R123" s="39">
        <v>4</v>
      </c>
      <c r="S123" s="46" t="s">
        <v>1026</v>
      </c>
      <c r="T123" s="26">
        <v>1</v>
      </c>
      <c r="U123" s="25"/>
      <c r="AO123" s="10"/>
    </row>
    <row r="124" spans="1:41" x14ac:dyDescent="0.25">
      <c r="B124" s="20" t="s">
        <v>565</v>
      </c>
      <c r="C124" s="11"/>
      <c r="D124" s="11"/>
      <c r="E124" s="11"/>
      <c r="K124" s="17" t="s">
        <v>3144</v>
      </c>
      <c r="L124" s="17">
        <v>3</v>
      </c>
      <c r="M124" s="17">
        <v>7</v>
      </c>
      <c r="N124" s="17">
        <v>1934</v>
      </c>
      <c r="O124" s="48" t="s">
        <v>2949</v>
      </c>
      <c r="P124" s="49" t="s">
        <v>1026</v>
      </c>
      <c r="Q124" s="56" t="s">
        <v>1436</v>
      </c>
      <c r="R124" s="45">
        <v>1</v>
      </c>
      <c r="S124" s="49" t="s">
        <v>1026</v>
      </c>
      <c r="T124" s="48">
        <v>10</v>
      </c>
      <c r="AO124" s="10"/>
    </row>
    <row r="125" spans="1:41" ht="15.75" thickBot="1" x14ac:dyDescent="0.3">
      <c r="B125" s="20" t="s">
        <v>1439</v>
      </c>
      <c r="C125" s="11"/>
      <c r="D125" s="11"/>
      <c r="E125" s="11"/>
      <c r="K125" s="25" t="s">
        <v>3142</v>
      </c>
      <c r="L125" s="25">
        <v>4</v>
      </c>
      <c r="M125" s="25">
        <v>7</v>
      </c>
      <c r="N125" s="25">
        <v>1934</v>
      </c>
      <c r="O125" s="57" t="s">
        <v>1436</v>
      </c>
      <c r="P125" s="46" t="s">
        <v>1026</v>
      </c>
      <c r="Q125" s="39" t="s">
        <v>2949</v>
      </c>
      <c r="R125" s="47">
        <v>4</v>
      </c>
      <c r="S125" s="46" t="s">
        <v>1026</v>
      </c>
      <c r="T125" s="26">
        <v>2</v>
      </c>
      <c r="U125" s="25"/>
      <c r="AO125" s="10"/>
    </row>
    <row r="126" spans="1:41" x14ac:dyDescent="0.25">
      <c r="B126" s="20" t="s">
        <v>2946</v>
      </c>
      <c r="C126" s="11"/>
      <c r="D126" s="11"/>
      <c r="E126" s="11"/>
      <c r="K126" s="17" t="s">
        <v>3144</v>
      </c>
      <c r="L126" s="32">
        <v>26</v>
      </c>
      <c r="M126" s="32">
        <v>6</v>
      </c>
      <c r="N126" s="17">
        <v>1934</v>
      </c>
      <c r="O126" s="38" t="s">
        <v>2921</v>
      </c>
      <c r="P126" s="44" t="s">
        <v>1026</v>
      </c>
      <c r="Q126" s="45" t="s">
        <v>2934</v>
      </c>
      <c r="R126" s="45">
        <v>20</v>
      </c>
      <c r="S126" s="44" t="s">
        <v>1026</v>
      </c>
      <c r="T126" s="38">
        <v>1</v>
      </c>
      <c r="AO126" s="10"/>
    </row>
    <row r="127" spans="1:41" ht="15.75" thickBot="1" x14ac:dyDescent="0.3">
      <c r="B127" s="20" t="s">
        <v>2925</v>
      </c>
      <c r="C127" s="11"/>
      <c r="D127" s="11"/>
      <c r="E127" s="11"/>
      <c r="K127" s="25" t="s">
        <v>3141</v>
      </c>
      <c r="L127" s="25">
        <v>5</v>
      </c>
      <c r="M127" s="25">
        <v>7</v>
      </c>
      <c r="N127" s="25">
        <v>1934</v>
      </c>
      <c r="O127" s="47" t="s">
        <v>2934</v>
      </c>
      <c r="P127" s="46" t="s">
        <v>1026</v>
      </c>
      <c r="Q127" s="28" t="s">
        <v>2921</v>
      </c>
      <c r="R127" s="47">
        <v>0</v>
      </c>
      <c r="S127" s="46" t="s">
        <v>1026</v>
      </c>
      <c r="T127" s="26">
        <v>10</v>
      </c>
      <c r="U127" s="25"/>
      <c r="AO127" s="10"/>
    </row>
    <row r="128" spans="1:41" x14ac:dyDescent="0.25">
      <c r="B128" s="20" t="s">
        <v>2949</v>
      </c>
      <c r="C128" s="11"/>
      <c r="D128" s="11"/>
      <c r="E128" s="11"/>
      <c r="K128" s="17" t="s">
        <v>3141</v>
      </c>
      <c r="L128" s="17">
        <v>12</v>
      </c>
      <c r="M128" s="17">
        <v>7</v>
      </c>
      <c r="N128" s="17">
        <v>1934</v>
      </c>
      <c r="O128" s="19" t="s">
        <v>2950</v>
      </c>
      <c r="P128" s="58" t="s">
        <v>1026</v>
      </c>
      <c r="Q128" s="11" t="s">
        <v>1437</v>
      </c>
      <c r="R128" s="11">
        <v>5</v>
      </c>
      <c r="S128" s="58" t="s">
        <v>1026</v>
      </c>
      <c r="T128" s="19">
        <v>4</v>
      </c>
      <c r="AO128" s="10"/>
    </row>
    <row r="129" spans="2:41" x14ac:dyDescent="0.25">
      <c r="B129" s="20" t="s">
        <v>2934</v>
      </c>
      <c r="C129" s="11"/>
      <c r="D129" s="11"/>
      <c r="E129" s="11"/>
      <c r="K129" s="17" t="s">
        <v>3141</v>
      </c>
      <c r="L129" s="17">
        <v>12</v>
      </c>
      <c r="M129" s="17">
        <v>7</v>
      </c>
      <c r="N129" s="17">
        <v>1934</v>
      </c>
      <c r="O129" s="19" t="s">
        <v>2926</v>
      </c>
      <c r="P129" s="58" t="s">
        <v>1026</v>
      </c>
      <c r="Q129" s="11" t="s">
        <v>2927</v>
      </c>
      <c r="R129" s="11">
        <v>4</v>
      </c>
      <c r="S129" s="58" t="s">
        <v>1026</v>
      </c>
      <c r="T129" s="19">
        <v>1</v>
      </c>
      <c r="AO129" s="10"/>
    </row>
    <row r="130" spans="2:41" x14ac:dyDescent="0.25">
      <c r="B130" s="20" t="s">
        <v>1437</v>
      </c>
      <c r="C130" s="11"/>
      <c r="D130" s="11"/>
      <c r="E130" s="11"/>
      <c r="K130" s="17" t="s">
        <v>3143</v>
      </c>
      <c r="L130" s="17">
        <v>13</v>
      </c>
      <c r="M130" s="17">
        <v>7</v>
      </c>
      <c r="N130" s="17">
        <v>1934</v>
      </c>
      <c r="O130" s="11" t="s">
        <v>1437</v>
      </c>
      <c r="P130" s="58" t="s">
        <v>1026</v>
      </c>
      <c r="Q130" s="11" t="s">
        <v>2927</v>
      </c>
      <c r="R130" s="11">
        <v>9</v>
      </c>
      <c r="S130" s="58" t="s">
        <v>1026</v>
      </c>
      <c r="T130" s="19">
        <v>3</v>
      </c>
      <c r="AO130" s="10"/>
    </row>
    <row r="131" spans="2:41" x14ac:dyDescent="0.25">
      <c r="B131" s="20" t="s">
        <v>2950</v>
      </c>
      <c r="C131" s="11"/>
      <c r="D131" s="11"/>
      <c r="E131" s="11"/>
      <c r="K131" s="17" t="s">
        <v>3143</v>
      </c>
      <c r="L131" s="17">
        <v>13</v>
      </c>
      <c r="M131" s="17">
        <v>7</v>
      </c>
      <c r="N131" s="17">
        <v>1934</v>
      </c>
      <c r="O131" s="19" t="s">
        <v>2926</v>
      </c>
      <c r="P131" s="58" t="s">
        <v>1026</v>
      </c>
      <c r="Q131" s="19" t="s">
        <v>2950</v>
      </c>
      <c r="R131" s="11">
        <v>3</v>
      </c>
      <c r="S131" s="58" t="s">
        <v>1026</v>
      </c>
      <c r="T131" s="19">
        <v>1</v>
      </c>
      <c r="AO131" s="10"/>
    </row>
    <row r="132" spans="2:41" x14ac:dyDescent="0.25">
      <c r="B132" s="20" t="s">
        <v>2927</v>
      </c>
      <c r="C132" s="11"/>
      <c r="D132" s="11"/>
      <c r="E132" s="11"/>
      <c r="K132" s="17" t="s">
        <v>3011</v>
      </c>
      <c r="L132" s="17">
        <v>15</v>
      </c>
      <c r="M132" s="17">
        <v>7</v>
      </c>
      <c r="N132" s="17">
        <v>1934</v>
      </c>
      <c r="O132" s="20" t="s">
        <v>2926</v>
      </c>
      <c r="P132" s="44" t="s">
        <v>1026</v>
      </c>
      <c r="Q132" s="11" t="s">
        <v>1437</v>
      </c>
      <c r="R132" s="52">
        <v>1</v>
      </c>
      <c r="S132" s="44" t="s">
        <v>1026</v>
      </c>
      <c r="T132" s="38">
        <v>1</v>
      </c>
      <c r="AM132"/>
      <c r="AN132"/>
      <c r="AO132"/>
    </row>
    <row r="133" spans="2:41" ht="15.75" thickBot="1" x14ac:dyDescent="0.3">
      <c r="B133" s="20" t="s">
        <v>566</v>
      </c>
      <c r="C133" s="14" t="s">
        <v>2974</v>
      </c>
      <c r="K133" s="25" t="s">
        <v>3011</v>
      </c>
      <c r="L133" s="25">
        <v>15</v>
      </c>
      <c r="M133" s="25">
        <v>7</v>
      </c>
      <c r="N133" s="25">
        <v>1934</v>
      </c>
      <c r="O133" s="26" t="s">
        <v>2950</v>
      </c>
      <c r="P133" s="46" t="s">
        <v>1026</v>
      </c>
      <c r="Q133" s="39" t="s">
        <v>2927</v>
      </c>
      <c r="R133" s="39">
        <v>3</v>
      </c>
      <c r="S133" s="46" t="s">
        <v>1026</v>
      </c>
      <c r="T133" s="26">
        <v>2</v>
      </c>
      <c r="U133" s="25"/>
      <c r="AM133"/>
      <c r="AN133"/>
      <c r="AO133"/>
    </row>
    <row r="134" spans="2:41" ht="15.75" thickBot="1" x14ac:dyDescent="0.3">
      <c r="B134" s="20" t="s">
        <v>2951</v>
      </c>
      <c r="C134" s="14" t="s">
        <v>2974</v>
      </c>
      <c r="K134" s="25"/>
      <c r="L134" s="25"/>
      <c r="M134" s="25"/>
      <c r="N134" s="25">
        <v>1934</v>
      </c>
      <c r="O134" s="59" t="s">
        <v>857</v>
      </c>
      <c r="P134" s="60" t="s">
        <v>1026</v>
      </c>
      <c r="Q134" s="47" t="s">
        <v>2951</v>
      </c>
      <c r="R134" s="47" t="s">
        <v>2952</v>
      </c>
      <c r="S134" s="61"/>
      <c r="T134" s="53"/>
      <c r="U134" s="40"/>
      <c r="AM134"/>
      <c r="AN134"/>
      <c r="AO134"/>
    </row>
    <row r="135" spans="2:41" x14ac:dyDescent="0.25">
      <c r="L135" s="32"/>
      <c r="M135" s="32"/>
      <c r="N135" s="32"/>
      <c r="O135" s="45"/>
      <c r="P135" s="44"/>
      <c r="Q135" s="48"/>
      <c r="R135" s="62"/>
      <c r="S135" s="44"/>
      <c r="T135" s="38"/>
      <c r="U135" s="32"/>
      <c r="AM135"/>
      <c r="AN135"/>
      <c r="AO135"/>
    </row>
    <row r="136" spans="2:41" x14ac:dyDescent="0.25">
      <c r="B136" s="20" t="s">
        <v>1682</v>
      </c>
      <c r="L136" s="32"/>
      <c r="M136" s="32"/>
      <c r="N136" s="32"/>
      <c r="O136" s="63" t="s">
        <v>2953</v>
      </c>
      <c r="P136" s="44"/>
      <c r="Q136" s="48"/>
      <c r="R136" s="62"/>
      <c r="S136" s="44"/>
      <c r="T136" s="38"/>
      <c r="U136" s="32" t="s">
        <v>2954</v>
      </c>
      <c r="AM136"/>
      <c r="AN136"/>
      <c r="AO136"/>
    </row>
    <row r="137" spans="2:41" x14ac:dyDescent="0.25">
      <c r="K137" s="17" t="s">
        <v>3143</v>
      </c>
      <c r="L137" s="32">
        <v>20</v>
      </c>
      <c r="M137" s="32">
        <v>7</v>
      </c>
      <c r="N137" s="32">
        <v>1934</v>
      </c>
      <c r="O137" s="38" t="s">
        <v>2945</v>
      </c>
      <c r="P137" s="44" t="s">
        <v>1026</v>
      </c>
      <c r="Q137" s="45" t="s">
        <v>1430</v>
      </c>
      <c r="R137" s="52">
        <v>2</v>
      </c>
      <c r="S137" s="44" t="s">
        <v>1026</v>
      </c>
      <c r="T137" s="38">
        <v>16</v>
      </c>
      <c r="U137" s="32" t="s">
        <v>2962</v>
      </c>
      <c r="AM137"/>
      <c r="AN137"/>
      <c r="AO137"/>
    </row>
    <row r="138" spans="2:41" x14ac:dyDescent="0.25">
      <c r="K138" s="17" t="s">
        <v>3011</v>
      </c>
      <c r="L138" s="32">
        <v>29</v>
      </c>
      <c r="M138" s="32">
        <v>7</v>
      </c>
      <c r="N138" s="32">
        <v>1934</v>
      </c>
      <c r="O138" s="64" t="s">
        <v>857</v>
      </c>
      <c r="P138" s="44" t="s">
        <v>1026</v>
      </c>
      <c r="Q138" s="41" t="s">
        <v>2933</v>
      </c>
      <c r="R138" s="52">
        <v>0</v>
      </c>
      <c r="S138" s="44" t="s">
        <v>1026</v>
      </c>
      <c r="T138" s="38">
        <v>6</v>
      </c>
      <c r="U138" s="288"/>
      <c r="AM138"/>
      <c r="AN138"/>
      <c r="AO138"/>
    </row>
    <row r="139" spans="2:41" x14ac:dyDescent="0.25">
      <c r="K139" s="17" t="s">
        <v>3144</v>
      </c>
      <c r="L139" s="32">
        <v>7</v>
      </c>
      <c r="M139" s="32">
        <v>8</v>
      </c>
      <c r="N139" s="32">
        <v>1934</v>
      </c>
      <c r="O139" s="38" t="s">
        <v>856</v>
      </c>
      <c r="P139" s="44" t="s">
        <v>1026</v>
      </c>
      <c r="Q139" s="41" t="s">
        <v>2943</v>
      </c>
      <c r="R139" s="52">
        <v>6</v>
      </c>
      <c r="S139" s="44" t="s">
        <v>1026</v>
      </c>
      <c r="T139" s="38">
        <v>11</v>
      </c>
      <c r="U139" s="32"/>
      <c r="AM139"/>
      <c r="AN139"/>
      <c r="AO139"/>
    </row>
    <row r="140" spans="2:41" x14ac:dyDescent="0.25">
      <c r="K140" s="17" t="s">
        <v>3011</v>
      </c>
      <c r="L140" s="32">
        <v>12</v>
      </c>
      <c r="M140" s="32">
        <v>8</v>
      </c>
      <c r="N140" s="32">
        <v>1934</v>
      </c>
      <c r="O140" s="48" t="s">
        <v>1430</v>
      </c>
      <c r="P140" s="44" t="s">
        <v>1026</v>
      </c>
      <c r="Q140" s="41" t="s">
        <v>2921</v>
      </c>
      <c r="R140" s="52">
        <v>1</v>
      </c>
      <c r="S140" s="44" t="s">
        <v>1026</v>
      </c>
      <c r="T140" s="38">
        <v>6</v>
      </c>
      <c r="U140" s="32"/>
      <c r="AM140"/>
      <c r="AN140"/>
      <c r="AO140"/>
    </row>
    <row r="141" spans="2:41" x14ac:dyDescent="0.25">
      <c r="L141" s="32"/>
      <c r="M141" s="32"/>
      <c r="N141" s="32"/>
      <c r="O141" s="62"/>
      <c r="P141" s="44"/>
      <c r="Q141" s="65"/>
      <c r="R141" s="52"/>
      <c r="S141" s="44"/>
      <c r="T141" s="38"/>
      <c r="AM141"/>
      <c r="AN141"/>
      <c r="AO141"/>
    </row>
    <row r="142" spans="2:41" ht="15.75" thickBot="1" x14ac:dyDescent="0.3">
      <c r="K142" s="25"/>
      <c r="L142" s="25"/>
      <c r="M142" s="25"/>
      <c r="N142" s="25"/>
      <c r="O142" s="28" t="s">
        <v>2963</v>
      </c>
      <c r="P142" s="46"/>
      <c r="Q142" s="66"/>
      <c r="R142" s="39"/>
      <c r="S142" s="46"/>
      <c r="T142" s="26"/>
      <c r="U142" s="25"/>
      <c r="AM142"/>
      <c r="AN142"/>
      <c r="AO142"/>
    </row>
    <row r="143" spans="2:41" x14ac:dyDescent="0.25">
      <c r="K143" s="17" t="s">
        <v>3142</v>
      </c>
      <c r="L143" s="17">
        <v>8</v>
      </c>
      <c r="M143" s="17">
        <v>8</v>
      </c>
      <c r="N143" s="32">
        <v>1934</v>
      </c>
      <c r="O143" s="38" t="s">
        <v>2926</v>
      </c>
      <c r="P143" s="44" t="s">
        <v>1026</v>
      </c>
      <c r="Q143" s="48" t="s">
        <v>855</v>
      </c>
      <c r="R143" s="52">
        <v>3</v>
      </c>
      <c r="S143" s="44" t="s">
        <v>1026</v>
      </c>
      <c r="T143" s="38">
        <v>4</v>
      </c>
      <c r="AM143"/>
      <c r="AN143"/>
      <c r="AO143"/>
    </row>
    <row r="144" spans="2:41" ht="15.75" thickBot="1" x14ac:dyDescent="0.3">
      <c r="K144" s="25" t="s">
        <v>3011</v>
      </c>
      <c r="L144" s="25">
        <v>12</v>
      </c>
      <c r="M144" s="25">
        <v>8</v>
      </c>
      <c r="N144" s="25">
        <v>1934</v>
      </c>
      <c r="O144" s="50" t="s">
        <v>855</v>
      </c>
      <c r="P144" s="46" t="s">
        <v>1026</v>
      </c>
      <c r="Q144" s="26" t="s">
        <v>2926</v>
      </c>
      <c r="R144" s="39">
        <v>7</v>
      </c>
      <c r="S144" s="46" t="s">
        <v>1026</v>
      </c>
      <c r="T144" s="26">
        <v>0</v>
      </c>
      <c r="U144" s="25"/>
      <c r="AM144"/>
      <c r="AN144"/>
      <c r="AO144"/>
    </row>
    <row r="145" spans="1:41" x14ac:dyDescent="0.25">
      <c r="K145" s="17" t="s">
        <v>3011</v>
      </c>
      <c r="L145" s="17">
        <v>12</v>
      </c>
      <c r="M145" s="17">
        <v>8</v>
      </c>
      <c r="N145" s="32">
        <v>1934</v>
      </c>
      <c r="O145" s="56" t="s">
        <v>1436</v>
      </c>
      <c r="P145" s="44" t="s">
        <v>1026</v>
      </c>
      <c r="Q145" s="38" t="s">
        <v>2933</v>
      </c>
      <c r="R145" s="45">
        <v>11</v>
      </c>
      <c r="S145" s="44" t="s">
        <v>1026</v>
      </c>
      <c r="T145" s="38">
        <v>1</v>
      </c>
      <c r="V145" s="19" t="s">
        <v>2964</v>
      </c>
      <c r="AM145"/>
      <c r="AN145"/>
      <c r="AO145"/>
    </row>
    <row r="146" spans="1:41" x14ac:dyDescent="0.25">
      <c r="K146" s="17" t="s">
        <v>3011</v>
      </c>
      <c r="L146" s="17">
        <v>12</v>
      </c>
      <c r="M146" s="17">
        <v>8</v>
      </c>
      <c r="N146" s="32">
        <v>1934</v>
      </c>
      <c r="O146" s="38" t="s">
        <v>1438</v>
      </c>
      <c r="P146" s="44" t="s">
        <v>1026</v>
      </c>
      <c r="Q146" s="38" t="s">
        <v>1440</v>
      </c>
      <c r="R146" s="45">
        <v>1</v>
      </c>
      <c r="S146" s="44" t="s">
        <v>1026</v>
      </c>
      <c r="T146" s="38">
        <v>8</v>
      </c>
      <c r="V146" s="19" t="s">
        <v>2964</v>
      </c>
      <c r="AM146"/>
      <c r="AN146"/>
      <c r="AO146"/>
    </row>
    <row r="147" spans="1:41" ht="15.75" thickBot="1" x14ac:dyDescent="0.3">
      <c r="K147" s="25" t="s">
        <v>3011</v>
      </c>
      <c r="L147" s="25">
        <v>12</v>
      </c>
      <c r="M147" s="25">
        <v>8</v>
      </c>
      <c r="N147" s="25">
        <v>1934</v>
      </c>
      <c r="O147" s="57" t="s">
        <v>1436</v>
      </c>
      <c r="P147" s="46" t="s">
        <v>1026</v>
      </c>
      <c r="Q147" s="26" t="s">
        <v>1440</v>
      </c>
      <c r="R147" s="47">
        <v>6</v>
      </c>
      <c r="S147" s="46" t="s">
        <v>1026</v>
      </c>
      <c r="T147" s="26">
        <v>3</v>
      </c>
      <c r="U147" s="25"/>
      <c r="V147" s="19" t="s">
        <v>2964</v>
      </c>
      <c r="W147" s="17"/>
      <c r="AM147"/>
      <c r="AN147"/>
      <c r="AO147"/>
    </row>
    <row r="148" spans="1:41" ht="15.75" thickBot="1" x14ac:dyDescent="0.3">
      <c r="K148" s="25" t="s">
        <v>3011</v>
      </c>
      <c r="L148" s="25">
        <v>12</v>
      </c>
      <c r="M148" s="25">
        <v>8</v>
      </c>
      <c r="N148" s="25">
        <v>1934</v>
      </c>
      <c r="O148" s="26" t="s">
        <v>1434</v>
      </c>
      <c r="P148" s="46" t="s">
        <v>1026</v>
      </c>
      <c r="Q148" s="28" t="s">
        <v>2941</v>
      </c>
      <c r="R148" s="39">
        <v>4</v>
      </c>
      <c r="S148" s="46" t="s">
        <v>1026</v>
      </c>
      <c r="T148" s="26">
        <v>10</v>
      </c>
      <c r="U148" s="40"/>
      <c r="AM148"/>
      <c r="AN148"/>
      <c r="AO148"/>
    </row>
    <row r="149" spans="1:41" x14ac:dyDescent="0.25">
      <c r="K149" s="17" t="s">
        <v>3011</v>
      </c>
      <c r="L149" s="17">
        <v>2</v>
      </c>
      <c r="M149" s="17">
        <v>9</v>
      </c>
      <c r="N149" s="32">
        <v>1934</v>
      </c>
      <c r="O149" s="38" t="s">
        <v>2921</v>
      </c>
      <c r="P149" s="44" t="s">
        <v>1026</v>
      </c>
      <c r="Q149" s="38" t="s">
        <v>2943</v>
      </c>
      <c r="R149" s="52">
        <v>19</v>
      </c>
      <c r="S149" s="44" t="s">
        <v>1026</v>
      </c>
      <c r="T149" s="38">
        <v>2</v>
      </c>
      <c r="AM149"/>
      <c r="AN149"/>
      <c r="AO149"/>
    </row>
    <row r="150" spans="1:41" ht="15.75" thickBot="1" x14ac:dyDescent="0.3">
      <c r="K150" s="25" t="s">
        <v>3142</v>
      </c>
      <c r="L150" s="25">
        <v>5</v>
      </c>
      <c r="M150" s="25">
        <v>9</v>
      </c>
      <c r="N150" s="25">
        <v>1934</v>
      </c>
      <c r="O150" s="26" t="s">
        <v>2943</v>
      </c>
      <c r="P150" s="46" t="s">
        <v>1026</v>
      </c>
      <c r="Q150" s="28" t="s">
        <v>2921</v>
      </c>
      <c r="R150" s="39">
        <v>3</v>
      </c>
      <c r="S150" s="46" t="s">
        <v>1026</v>
      </c>
      <c r="T150" s="26">
        <v>12</v>
      </c>
      <c r="U150" s="25"/>
      <c r="AM150"/>
      <c r="AN150"/>
      <c r="AO150"/>
    </row>
    <row r="151" spans="1:41" x14ac:dyDescent="0.25">
      <c r="L151" s="32"/>
      <c r="M151" s="32"/>
      <c r="N151" s="32"/>
      <c r="O151" s="62"/>
      <c r="P151" s="44"/>
      <c r="Q151" s="65"/>
      <c r="R151" s="52"/>
      <c r="S151" s="44"/>
      <c r="T151" s="38"/>
      <c r="U151" s="32"/>
      <c r="AM151"/>
      <c r="AN151"/>
      <c r="AO151"/>
    </row>
    <row r="152" spans="1:41" x14ac:dyDescent="0.25">
      <c r="L152" s="32"/>
      <c r="M152" s="32"/>
      <c r="N152" s="32"/>
      <c r="O152" s="63" t="s">
        <v>1443</v>
      </c>
      <c r="P152" s="44"/>
      <c r="Q152" s="65"/>
      <c r="R152" s="52"/>
      <c r="S152" s="44"/>
      <c r="T152" s="38"/>
      <c r="U152" s="32"/>
      <c r="AM152"/>
      <c r="AN152"/>
      <c r="AO152"/>
    </row>
    <row r="153" spans="1:41" ht="15.75" thickBot="1" x14ac:dyDescent="0.3">
      <c r="K153" s="25" t="s">
        <v>3011</v>
      </c>
      <c r="L153" s="25">
        <v>26</v>
      </c>
      <c r="M153" s="25">
        <v>8</v>
      </c>
      <c r="N153" s="25">
        <v>1934</v>
      </c>
      <c r="O153" s="26" t="s">
        <v>2941</v>
      </c>
      <c r="P153" s="60" t="s">
        <v>1026</v>
      </c>
      <c r="Q153" s="57" t="s">
        <v>1436</v>
      </c>
      <c r="R153" s="47">
        <v>0</v>
      </c>
      <c r="S153" s="60" t="s">
        <v>1026</v>
      </c>
      <c r="T153" s="53">
        <v>3</v>
      </c>
      <c r="U153" s="25"/>
      <c r="AM153"/>
      <c r="AN153"/>
      <c r="AO153"/>
    </row>
    <row r="154" spans="1:41" x14ac:dyDescent="0.25">
      <c r="K154" s="17" t="s">
        <v>3011</v>
      </c>
      <c r="L154" s="32">
        <v>9</v>
      </c>
      <c r="M154" s="32">
        <v>9</v>
      </c>
      <c r="N154" s="32">
        <v>1934</v>
      </c>
      <c r="O154" s="41" t="s">
        <v>2921</v>
      </c>
      <c r="P154" s="49" t="s">
        <v>1026</v>
      </c>
      <c r="Q154" s="48" t="s">
        <v>855</v>
      </c>
      <c r="R154" s="45">
        <v>9</v>
      </c>
      <c r="S154" s="49" t="s">
        <v>1026</v>
      </c>
      <c r="T154" s="48">
        <v>0</v>
      </c>
      <c r="U154" s="32"/>
      <c r="AM154"/>
      <c r="AN154"/>
      <c r="AO154"/>
    </row>
    <row r="155" spans="1:41" x14ac:dyDescent="0.25">
      <c r="L155" s="32"/>
      <c r="M155" s="32"/>
      <c r="N155" s="32"/>
      <c r="O155" s="41"/>
      <c r="P155" s="49"/>
      <c r="Q155" s="48"/>
      <c r="R155" s="45"/>
      <c r="S155" s="49"/>
      <c r="T155" s="48"/>
      <c r="U155" s="32"/>
      <c r="AM155"/>
      <c r="AN155"/>
      <c r="AO155"/>
    </row>
    <row r="156" spans="1:41" x14ac:dyDescent="0.25">
      <c r="L156" s="32"/>
      <c r="M156" s="32"/>
      <c r="N156" s="32"/>
      <c r="O156" s="63" t="s">
        <v>849</v>
      </c>
      <c r="P156" s="32"/>
      <c r="Q156" s="52"/>
      <c r="R156" s="52"/>
      <c r="S156" s="32"/>
      <c r="T156" s="38"/>
      <c r="U156" s="32"/>
      <c r="AM156"/>
      <c r="AN156"/>
      <c r="AO156"/>
    </row>
    <row r="157" spans="1:41" x14ac:dyDescent="0.25">
      <c r="K157" s="17" t="s">
        <v>3011</v>
      </c>
      <c r="L157" s="32">
        <v>23</v>
      </c>
      <c r="M157" s="32">
        <v>9</v>
      </c>
      <c r="N157" s="32">
        <v>1934</v>
      </c>
      <c r="O157" s="56" t="s">
        <v>1436</v>
      </c>
      <c r="P157" s="44" t="s">
        <v>1026</v>
      </c>
      <c r="Q157" s="38" t="s">
        <v>2921</v>
      </c>
      <c r="R157" s="52">
        <v>4</v>
      </c>
      <c r="S157" s="44" t="s">
        <v>1026</v>
      </c>
      <c r="T157" s="38">
        <v>2</v>
      </c>
      <c r="U157" s="32"/>
      <c r="AM157"/>
      <c r="AN157"/>
      <c r="AO157"/>
    </row>
    <row r="158" spans="1:41" x14ac:dyDescent="0.25">
      <c r="P158" s="24"/>
      <c r="S158" s="24"/>
      <c r="AM158"/>
      <c r="AN158"/>
      <c r="AO158"/>
    </row>
    <row r="159" spans="1:41" x14ac:dyDescent="0.25">
      <c r="P159" s="24"/>
      <c r="S159" s="24"/>
      <c r="AM159"/>
      <c r="AN159"/>
      <c r="AO159"/>
    </row>
    <row r="160" spans="1:41" x14ac:dyDescent="0.25">
      <c r="A160" s="21"/>
      <c r="B160" s="22" t="s">
        <v>2965</v>
      </c>
      <c r="C160" s="21"/>
      <c r="D160" s="23"/>
      <c r="E160" s="23"/>
      <c r="F160" s="23"/>
      <c r="G160" s="23"/>
      <c r="H160" s="23"/>
      <c r="I160" s="23"/>
      <c r="J160" s="23"/>
      <c r="K160" s="33"/>
      <c r="L160" s="33"/>
      <c r="M160" s="33"/>
      <c r="N160" s="33"/>
      <c r="O160" s="22" t="s">
        <v>1435</v>
      </c>
      <c r="P160" s="34"/>
      <c r="Q160" s="35"/>
      <c r="R160" s="33"/>
      <c r="S160" s="34"/>
      <c r="T160" s="33"/>
      <c r="U160" s="33"/>
      <c r="AM160"/>
      <c r="AN160"/>
      <c r="AO160"/>
    </row>
    <row r="161" spans="1:41" ht="15.75" thickBot="1" x14ac:dyDescent="0.3">
      <c r="A161" s="14">
        <v>1</v>
      </c>
      <c r="B161" s="20" t="s">
        <v>2921</v>
      </c>
      <c r="K161" s="25"/>
      <c r="L161" s="25"/>
      <c r="M161" s="25"/>
      <c r="N161" s="25">
        <v>1935</v>
      </c>
      <c r="O161" s="26" t="s">
        <v>856</v>
      </c>
      <c r="P161" s="27" t="s">
        <v>1026</v>
      </c>
      <c r="Q161" s="26" t="s">
        <v>2966</v>
      </c>
      <c r="R161" s="25">
        <v>4</v>
      </c>
      <c r="S161" s="27" t="s">
        <v>1026</v>
      </c>
      <c r="T161" s="25">
        <v>1</v>
      </c>
      <c r="U161" s="25"/>
      <c r="AM161"/>
      <c r="AN161"/>
      <c r="AO161"/>
    </row>
    <row r="162" spans="1:41" x14ac:dyDescent="0.25">
      <c r="A162" s="14">
        <v>2</v>
      </c>
      <c r="B162" s="20" t="s">
        <v>1440</v>
      </c>
      <c r="N162" s="17">
        <v>1935</v>
      </c>
      <c r="O162" s="20" t="s">
        <v>1439</v>
      </c>
      <c r="P162" s="24" t="s">
        <v>1026</v>
      </c>
      <c r="Q162" s="19" t="s">
        <v>1438</v>
      </c>
      <c r="R162" s="17">
        <v>4</v>
      </c>
      <c r="S162" s="24" t="s">
        <v>1026</v>
      </c>
      <c r="T162" s="17">
        <v>3</v>
      </c>
      <c r="AM162"/>
      <c r="AN162"/>
      <c r="AO162"/>
    </row>
    <row r="163" spans="1:41" x14ac:dyDescent="0.25">
      <c r="A163" s="14">
        <v>3</v>
      </c>
      <c r="B163" s="20" t="s">
        <v>2926</v>
      </c>
      <c r="N163" s="17">
        <v>1935</v>
      </c>
      <c r="O163" s="20" t="s">
        <v>2946</v>
      </c>
      <c r="P163" s="24" t="s">
        <v>1026</v>
      </c>
      <c r="Q163" s="19" t="s">
        <v>1439</v>
      </c>
      <c r="R163" s="17">
        <v>6</v>
      </c>
      <c r="S163" s="24" t="s">
        <v>1026</v>
      </c>
      <c r="T163" s="17">
        <v>4</v>
      </c>
      <c r="AM163"/>
      <c r="AN163"/>
      <c r="AO163"/>
    </row>
    <row r="164" spans="1:41" x14ac:dyDescent="0.25">
      <c r="B164" s="20" t="s">
        <v>1436</v>
      </c>
      <c r="N164" s="17">
        <v>1935</v>
      </c>
      <c r="O164" s="19" t="s">
        <v>2946</v>
      </c>
      <c r="P164" s="24" t="s">
        <v>1026</v>
      </c>
      <c r="Q164" s="20" t="s">
        <v>1436</v>
      </c>
      <c r="R164" s="17">
        <v>0</v>
      </c>
      <c r="S164" s="24" t="s">
        <v>1026</v>
      </c>
      <c r="T164" s="17">
        <v>7</v>
      </c>
      <c r="AM164"/>
      <c r="AN164"/>
      <c r="AO164"/>
    </row>
    <row r="165" spans="1:41" x14ac:dyDescent="0.25">
      <c r="A165" s="14">
        <v>5</v>
      </c>
      <c r="B165" s="20" t="s">
        <v>2969</v>
      </c>
      <c r="N165" s="17">
        <v>1935</v>
      </c>
      <c r="O165" s="19" t="s">
        <v>2967</v>
      </c>
      <c r="P165" s="24" t="s">
        <v>1026</v>
      </c>
      <c r="Q165" s="19" t="s">
        <v>2968</v>
      </c>
      <c r="R165" s="17">
        <v>2</v>
      </c>
      <c r="S165" s="24" t="s">
        <v>1026</v>
      </c>
      <c r="T165" s="17">
        <v>5</v>
      </c>
      <c r="AM165"/>
      <c r="AN165"/>
      <c r="AO165"/>
    </row>
    <row r="166" spans="1:41" x14ac:dyDescent="0.25">
      <c r="B166" s="20" t="s">
        <v>1452</v>
      </c>
      <c r="N166" s="17">
        <v>1935</v>
      </c>
      <c r="O166" s="20" t="s">
        <v>2968</v>
      </c>
      <c r="P166" s="24" t="s">
        <v>1026</v>
      </c>
      <c r="Q166" s="19" t="s">
        <v>2967</v>
      </c>
      <c r="R166" s="17">
        <v>5</v>
      </c>
      <c r="S166" s="24" t="s">
        <v>1026</v>
      </c>
      <c r="T166" s="17">
        <v>2</v>
      </c>
      <c r="AM166"/>
      <c r="AN166"/>
      <c r="AO166"/>
    </row>
    <row r="167" spans="1:41" x14ac:dyDescent="0.25">
      <c r="B167" s="20" t="s">
        <v>1451</v>
      </c>
      <c r="N167" s="17">
        <v>1935</v>
      </c>
      <c r="O167" s="20" t="s">
        <v>2970</v>
      </c>
      <c r="P167" s="24" t="s">
        <v>1026</v>
      </c>
      <c r="Q167" s="19" t="s">
        <v>2968</v>
      </c>
      <c r="R167" s="17">
        <v>5</v>
      </c>
      <c r="S167" s="24" t="s">
        <v>1026</v>
      </c>
      <c r="T167" s="17">
        <v>2</v>
      </c>
      <c r="AM167"/>
      <c r="AN167"/>
      <c r="AO167"/>
    </row>
    <row r="168" spans="1:41" x14ac:dyDescent="0.25">
      <c r="B168" s="20" t="s">
        <v>2933</v>
      </c>
      <c r="N168" s="17">
        <v>1935</v>
      </c>
      <c r="O168" s="20" t="s">
        <v>1436</v>
      </c>
      <c r="P168" s="24" t="s">
        <v>1026</v>
      </c>
      <c r="Q168" s="19" t="s">
        <v>2970</v>
      </c>
      <c r="R168" s="17">
        <v>7</v>
      </c>
      <c r="S168" s="24" t="s">
        <v>1026</v>
      </c>
      <c r="T168" s="17">
        <v>7</v>
      </c>
      <c r="AM168"/>
      <c r="AN168"/>
      <c r="AO168"/>
    </row>
    <row r="169" spans="1:41" x14ac:dyDescent="0.25">
      <c r="A169" s="14">
        <v>9</v>
      </c>
      <c r="B169" s="20" t="s">
        <v>856</v>
      </c>
      <c r="N169" s="17">
        <v>1935</v>
      </c>
      <c r="O169" s="19" t="s">
        <v>1436</v>
      </c>
      <c r="P169" s="24" t="s">
        <v>1026</v>
      </c>
      <c r="Q169" s="19" t="s">
        <v>2971</v>
      </c>
      <c r="R169" s="17">
        <v>15</v>
      </c>
      <c r="S169" s="24" t="s">
        <v>1026</v>
      </c>
      <c r="T169" s="17">
        <v>1</v>
      </c>
      <c r="AM169"/>
      <c r="AN169"/>
      <c r="AO169"/>
    </row>
    <row r="170" spans="1:41" x14ac:dyDescent="0.25">
      <c r="B170" s="20" t="s">
        <v>1438</v>
      </c>
      <c r="N170" s="17">
        <v>1935</v>
      </c>
      <c r="O170" s="19" t="s">
        <v>1436</v>
      </c>
      <c r="P170" s="24" t="s">
        <v>1026</v>
      </c>
      <c r="Q170" s="19" t="s">
        <v>2972</v>
      </c>
      <c r="R170" s="17">
        <v>12</v>
      </c>
      <c r="S170" s="24" t="s">
        <v>1026</v>
      </c>
      <c r="T170" s="17">
        <v>0</v>
      </c>
      <c r="W170" s="11" t="s">
        <v>3154</v>
      </c>
      <c r="AM170"/>
      <c r="AN170"/>
      <c r="AO170"/>
    </row>
    <row r="171" spans="1:41" x14ac:dyDescent="0.25">
      <c r="B171" s="20" t="s">
        <v>1439</v>
      </c>
      <c r="N171" s="17">
        <v>1935</v>
      </c>
      <c r="O171" s="19" t="s">
        <v>1436</v>
      </c>
      <c r="P171" s="24" t="s">
        <v>1026</v>
      </c>
      <c r="Q171" s="19" t="s">
        <v>2973</v>
      </c>
      <c r="R171" s="17">
        <v>11</v>
      </c>
      <c r="S171" s="24" t="s">
        <v>1026</v>
      </c>
      <c r="T171" s="17">
        <v>0</v>
      </c>
      <c r="W171" s="11" t="s">
        <v>3152</v>
      </c>
      <c r="AM171"/>
      <c r="AN171"/>
      <c r="AO171"/>
    </row>
    <row r="172" spans="1:41" x14ac:dyDescent="0.25">
      <c r="B172" s="20" t="s">
        <v>2967</v>
      </c>
      <c r="N172" s="17">
        <v>1935</v>
      </c>
      <c r="O172" s="19" t="s">
        <v>2971</v>
      </c>
      <c r="P172" s="24" t="s">
        <v>1026</v>
      </c>
      <c r="Q172" s="19" t="s">
        <v>1436</v>
      </c>
      <c r="R172" s="17">
        <v>4</v>
      </c>
      <c r="S172" s="24" t="s">
        <v>1026</v>
      </c>
      <c r="T172" s="17">
        <v>15</v>
      </c>
      <c r="AM172"/>
      <c r="AN172"/>
      <c r="AO172"/>
    </row>
    <row r="173" spans="1:41" x14ac:dyDescent="0.25">
      <c r="B173" s="20" t="s">
        <v>2968</v>
      </c>
      <c r="N173" s="17">
        <v>1935</v>
      </c>
      <c r="O173" s="19" t="s">
        <v>2971</v>
      </c>
      <c r="P173" s="24" t="s">
        <v>1026</v>
      </c>
      <c r="Q173" s="19" t="s">
        <v>2972</v>
      </c>
      <c r="R173" s="17">
        <v>10</v>
      </c>
      <c r="S173" s="24" t="s">
        <v>1026</v>
      </c>
      <c r="T173" s="17">
        <v>0</v>
      </c>
      <c r="AM173"/>
      <c r="AN173"/>
      <c r="AO173"/>
    </row>
    <row r="174" spans="1:41" x14ac:dyDescent="0.25">
      <c r="B174" s="20" t="s">
        <v>2970</v>
      </c>
      <c r="N174" s="17">
        <v>1935</v>
      </c>
      <c r="O174" s="19" t="s">
        <v>2971</v>
      </c>
      <c r="P174" s="24" t="s">
        <v>1026</v>
      </c>
      <c r="Q174" s="19" t="s">
        <v>2973</v>
      </c>
      <c r="R174" s="17">
        <v>11</v>
      </c>
      <c r="S174" s="24" t="s">
        <v>1026</v>
      </c>
      <c r="T174" s="17">
        <v>1</v>
      </c>
      <c r="AM174"/>
      <c r="AN174"/>
      <c r="AO174"/>
    </row>
    <row r="175" spans="1:41" x14ac:dyDescent="0.25">
      <c r="B175" s="20" t="s">
        <v>2971</v>
      </c>
      <c r="N175" s="17">
        <v>1935</v>
      </c>
      <c r="O175" s="19" t="s">
        <v>2972</v>
      </c>
      <c r="P175" s="24" t="s">
        <v>1026</v>
      </c>
      <c r="Q175" s="19" t="s">
        <v>1436</v>
      </c>
      <c r="R175" s="17" t="s">
        <v>2974</v>
      </c>
      <c r="S175" s="24"/>
      <c r="AM175"/>
      <c r="AN175"/>
      <c r="AO175"/>
    </row>
    <row r="176" spans="1:41" x14ac:dyDescent="0.25">
      <c r="B176" s="20" t="s">
        <v>2972</v>
      </c>
      <c r="N176" s="17">
        <v>1935</v>
      </c>
      <c r="O176" s="19" t="s">
        <v>2972</v>
      </c>
      <c r="P176" s="24" t="s">
        <v>1026</v>
      </c>
      <c r="Q176" s="19" t="s">
        <v>2971</v>
      </c>
      <c r="R176" s="17">
        <v>4</v>
      </c>
      <c r="S176" s="24" t="s">
        <v>1026</v>
      </c>
      <c r="T176" s="17">
        <v>5</v>
      </c>
      <c r="AM176"/>
      <c r="AN176"/>
      <c r="AO176"/>
    </row>
    <row r="177" spans="2:41" x14ac:dyDescent="0.25">
      <c r="B177" s="20" t="s">
        <v>2973</v>
      </c>
      <c r="N177" s="17">
        <v>1935</v>
      </c>
      <c r="O177" s="19" t="s">
        <v>2972</v>
      </c>
      <c r="P177" s="24" t="s">
        <v>1026</v>
      </c>
      <c r="Q177" s="19" t="s">
        <v>2973</v>
      </c>
      <c r="R177" s="17">
        <v>0</v>
      </c>
      <c r="S177" s="24" t="s">
        <v>1026</v>
      </c>
      <c r="T177" s="17">
        <v>7</v>
      </c>
      <c r="AM177"/>
      <c r="AN177"/>
      <c r="AO177"/>
    </row>
    <row r="178" spans="2:41" x14ac:dyDescent="0.25">
      <c r="B178" s="20" t="s">
        <v>6377</v>
      </c>
      <c r="N178" s="17">
        <v>1935</v>
      </c>
      <c r="O178" s="19" t="s">
        <v>2973</v>
      </c>
      <c r="P178" s="24" t="s">
        <v>1026</v>
      </c>
      <c r="Q178" s="19" t="s">
        <v>2971</v>
      </c>
      <c r="R178" s="17">
        <v>2</v>
      </c>
      <c r="S178" s="24" t="s">
        <v>1026</v>
      </c>
      <c r="T178" s="17">
        <v>8</v>
      </c>
      <c r="AM178"/>
      <c r="AN178"/>
      <c r="AO178"/>
    </row>
    <row r="179" spans="2:41" x14ac:dyDescent="0.25">
      <c r="B179" s="20" t="s">
        <v>2932</v>
      </c>
      <c r="N179" s="17">
        <v>1935</v>
      </c>
      <c r="O179" s="19" t="s">
        <v>2973</v>
      </c>
      <c r="P179" s="24" t="s">
        <v>1026</v>
      </c>
      <c r="Q179" s="19" t="s">
        <v>2972</v>
      </c>
      <c r="R179" s="17">
        <v>2</v>
      </c>
      <c r="S179" s="24" t="s">
        <v>1026</v>
      </c>
      <c r="T179" s="17">
        <v>5</v>
      </c>
      <c r="AM179"/>
      <c r="AN179"/>
      <c r="AO179"/>
    </row>
    <row r="180" spans="2:41" x14ac:dyDescent="0.25">
      <c r="B180" s="20" t="s">
        <v>857</v>
      </c>
      <c r="N180" s="17">
        <v>1935</v>
      </c>
      <c r="O180" s="19" t="s">
        <v>2973</v>
      </c>
      <c r="P180" s="24" t="s">
        <v>1026</v>
      </c>
      <c r="Q180" s="20" t="s">
        <v>1436</v>
      </c>
      <c r="R180" s="17">
        <v>0</v>
      </c>
      <c r="S180" s="24" t="s">
        <v>1026</v>
      </c>
      <c r="T180" s="17">
        <v>10</v>
      </c>
      <c r="AM180"/>
      <c r="AN180"/>
      <c r="AO180"/>
    </row>
    <row r="181" spans="2:41" x14ac:dyDescent="0.25">
      <c r="N181" s="17">
        <v>1935</v>
      </c>
      <c r="O181" s="19" t="s">
        <v>6377</v>
      </c>
      <c r="P181" s="24" t="s">
        <v>1026</v>
      </c>
      <c r="Q181" s="20" t="s">
        <v>1436</v>
      </c>
      <c r="R181" s="17">
        <v>0</v>
      </c>
      <c r="S181" s="24" t="s">
        <v>1026</v>
      </c>
      <c r="T181" s="17">
        <v>14</v>
      </c>
      <c r="AM181"/>
      <c r="AN181"/>
      <c r="AO181"/>
    </row>
    <row r="182" spans="2:41" x14ac:dyDescent="0.25">
      <c r="B182" s="20" t="s">
        <v>1738</v>
      </c>
      <c r="N182" s="17">
        <v>1935</v>
      </c>
      <c r="O182" s="20" t="s">
        <v>1440</v>
      </c>
      <c r="P182" s="24" t="s">
        <v>1026</v>
      </c>
      <c r="Q182" s="19" t="s">
        <v>2932</v>
      </c>
      <c r="R182" s="17" t="s">
        <v>2974</v>
      </c>
      <c r="S182" s="24"/>
      <c r="AM182"/>
      <c r="AN182"/>
      <c r="AO182"/>
    </row>
    <row r="183" spans="2:41" x14ac:dyDescent="0.25">
      <c r="N183" s="17">
        <v>1935</v>
      </c>
      <c r="O183" s="20" t="s">
        <v>2933</v>
      </c>
      <c r="P183" s="24" t="s">
        <v>1026</v>
      </c>
      <c r="Q183" s="19" t="s">
        <v>857</v>
      </c>
      <c r="R183" s="17">
        <v>7</v>
      </c>
      <c r="S183" s="24" t="s">
        <v>1026</v>
      </c>
      <c r="T183" s="17">
        <v>1</v>
      </c>
      <c r="AM183"/>
      <c r="AN183"/>
      <c r="AO183"/>
    </row>
    <row r="184" spans="2:41" x14ac:dyDescent="0.25">
      <c r="P184" s="24"/>
      <c r="S184" s="24"/>
      <c r="AM184"/>
      <c r="AN184"/>
      <c r="AO184"/>
    </row>
    <row r="185" spans="2:41" x14ac:dyDescent="0.25">
      <c r="O185" s="20" t="s">
        <v>1739</v>
      </c>
      <c r="P185" s="24"/>
      <c r="S185" s="24"/>
      <c r="AM185"/>
      <c r="AN185"/>
      <c r="AO185"/>
    </row>
    <row r="186" spans="2:41" x14ac:dyDescent="0.25">
      <c r="N186" s="17">
        <v>1935</v>
      </c>
      <c r="O186" s="19" t="s">
        <v>856</v>
      </c>
      <c r="P186" s="24" t="s">
        <v>1026</v>
      </c>
      <c r="Q186" s="20" t="s">
        <v>2921</v>
      </c>
      <c r="R186" s="17">
        <v>0</v>
      </c>
      <c r="S186" s="24" t="s">
        <v>1026</v>
      </c>
      <c r="T186" s="17">
        <v>7</v>
      </c>
      <c r="AM186"/>
      <c r="AN186"/>
      <c r="AO186"/>
    </row>
    <row r="187" spans="2:41" x14ac:dyDescent="0.25">
      <c r="N187" s="17">
        <v>1935</v>
      </c>
      <c r="O187" s="19" t="s">
        <v>1740</v>
      </c>
      <c r="P187" s="24" t="s">
        <v>1026</v>
      </c>
      <c r="Q187" s="20" t="s">
        <v>2969</v>
      </c>
      <c r="R187" s="17">
        <v>2</v>
      </c>
      <c r="S187" s="24" t="s">
        <v>1026</v>
      </c>
      <c r="T187" s="17">
        <v>8</v>
      </c>
      <c r="AM187"/>
      <c r="AN187"/>
      <c r="AO187"/>
    </row>
    <row r="188" spans="2:41" x14ac:dyDescent="0.25">
      <c r="N188" s="17">
        <v>1935</v>
      </c>
      <c r="O188" s="19" t="s">
        <v>2927</v>
      </c>
      <c r="P188" s="24" t="s">
        <v>1026</v>
      </c>
      <c r="Q188" s="19" t="s">
        <v>1442</v>
      </c>
      <c r="R188" s="17">
        <v>12</v>
      </c>
      <c r="S188" s="24" t="s">
        <v>1026</v>
      </c>
      <c r="T188" s="17">
        <v>5</v>
      </c>
      <c r="AM188"/>
      <c r="AN188"/>
      <c r="AO188"/>
    </row>
    <row r="189" spans="2:41" x14ac:dyDescent="0.25">
      <c r="N189" s="17">
        <v>1935</v>
      </c>
      <c r="O189" s="19" t="s">
        <v>2950</v>
      </c>
      <c r="P189" s="24" t="s">
        <v>1026</v>
      </c>
      <c r="Q189" s="19" t="s">
        <v>2927</v>
      </c>
      <c r="R189" s="17">
        <v>4</v>
      </c>
      <c r="S189" s="24" t="s">
        <v>1026</v>
      </c>
      <c r="T189" s="17">
        <v>2</v>
      </c>
      <c r="AM189"/>
      <c r="AN189"/>
      <c r="AO189"/>
    </row>
    <row r="190" spans="2:41" x14ac:dyDescent="0.25">
      <c r="N190" s="17">
        <v>1935</v>
      </c>
      <c r="O190" s="19" t="s">
        <v>2950</v>
      </c>
      <c r="P190" s="24" t="s">
        <v>1026</v>
      </c>
      <c r="Q190" s="19" t="s">
        <v>1442</v>
      </c>
      <c r="R190" s="17">
        <v>9</v>
      </c>
      <c r="S190" s="24" t="s">
        <v>1026</v>
      </c>
      <c r="T190" s="17">
        <v>0</v>
      </c>
      <c r="AM190"/>
      <c r="AN190"/>
      <c r="AO190"/>
    </row>
    <row r="191" spans="2:41" x14ac:dyDescent="0.25">
      <c r="N191" s="17">
        <v>1935</v>
      </c>
      <c r="O191" s="19" t="s">
        <v>1437</v>
      </c>
      <c r="P191" s="24" t="s">
        <v>1026</v>
      </c>
      <c r="Q191" s="19" t="s">
        <v>2950</v>
      </c>
      <c r="R191" s="17">
        <v>8</v>
      </c>
      <c r="S191" s="24" t="s">
        <v>1026</v>
      </c>
      <c r="T191" s="17">
        <v>0</v>
      </c>
      <c r="AM191"/>
      <c r="AN191"/>
      <c r="AO191"/>
    </row>
    <row r="192" spans="2:41" x14ac:dyDescent="0.25">
      <c r="N192" s="17">
        <v>1935</v>
      </c>
      <c r="O192" s="19" t="s">
        <v>1437</v>
      </c>
      <c r="P192" s="24" t="s">
        <v>1026</v>
      </c>
      <c r="Q192" s="19" t="s">
        <v>2927</v>
      </c>
      <c r="R192" s="17">
        <v>6</v>
      </c>
      <c r="S192" s="24" t="s">
        <v>1026</v>
      </c>
      <c r="T192" s="17">
        <v>0</v>
      </c>
      <c r="AM192"/>
      <c r="AN192"/>
      <c r="AO192"/>
    </row>
    <row r="193" spans="11:41" x14ac:dyDescent="0.25">
      <c r="N193" s="17">
        <v>1935</v>
      </c>
      <c r="O193" s="19" t="s">
        <v>1437</v>
      </c>
      <c r="P193" s="24" t="s">
        <v>1026</v>
      </c>
      <c r="Q193" s="19" t="s">
        <v>1442</v>
      </c>
      <c r="R193" s="17">
        <v>7</v>
      </c>
      <c r="S193" s="24" t="s">
        <v>1026</v>
      </c>
      <c r="T193" s="17">
        <v>0</v>
      </c>
      <c r="AM193"/>
      <c r="AN193"/>
      <c r="AO193"/>
    </row>
    <row r="194" spans="11:41" x14ac:dyDescent="0.25">
      <c r="N194" s="17">
        <v>1935</v>
      </c>
      <c r="O194" s="19" t="s">
        <v>2926</v>
      </c>
      <c r="P194" s="24" t="s">
        <v>1026</v>
      </c>
      <c r="Q194" s="19" t="s">
        <v>1437</v>
      </c>
      <c r="R194" s="17">
        <v>3</v>
      </c>
      <c r="S194" s="24" t="s">
        <v>1026</v>
      </c>
      <c r="T194" s="17">
        <v>1</v>
      </c>
      <c r="AM194"/>
      <c r="AN194"/>
      <c r="AO194"/>
    </row>
    <row r="195" spans="11:41" x14ac:dyDescent="0.25">
      <c r="N195" s="17">
        <v>1935</v>
      </c>
      <c r="O195" s="19" t="s">
        <v>2926</v>
      </c>
      <c r="P195" s="24" t="s">
        <v>1026</v>
      </c>
      <c r="Q195" s="19" t="s">
        <v>2950</v>
      </c>
      <c r="R195" s="17">
        <v>3</v>
      </c>
      <c r="S195" s="24" t="s">
        <v>1026</v>
      </c>
      <c r="T195" s="17">
        <v>1</v>
      </c>
      <c r="AM195"/>
      <c r="AN195"/>
      <c r="AO195"/>
    </row>
    <row r="196" spans="11:41" x14ac:dyDescent="0.25">
      <c r="N196" s="17">
        <v>1935</v>
      </c>
      <c r="O196" s="19" t="s">
        <v>2926</v>
      </c>
      <c r="P196" s="24" t="s">
        <v>1026</v>
      </c>
      <c r="Q196" s="19" t="s">
        <v>2927</v>
      </c>
      <c r="R196" s="17">
        <v>3</v>
      </c>
      <c r="S196" s="24" t="s">
        <v>1026</v>
      </c>
      <c r="T196" s="17">
        <v>1</v>
      </c>
      <c r="AO196" s="10"/>
    </row>
    <row r="197" spans="11:41" x14ac:dyDescent="0.25">
      <c r="L197" s="32"/>
      <c r="M197" s="32"/>
      <c r="N197" s="32">
        <v>1935</v>
      </c>
      <c r="O197" s="41" t="s">
        <v>2926</v>
      </c>
      <c r="P197" s="31" t="s">
        <v>1026</v>
      </c>
      <c r="Q197" s="38" t="s">
        <v>1442</v>
      </c>
      <c r="R197" s="32" t="s">
        <v>2974</v>
      </c>
      <c r="S197" s="31"/>
      <c r="T197" s="32"/>
      <c r="AO197" s="10"/>
    </row>
    <row r="198" spans="11:41" ht="15.75" thickBot="1" x14ac:dyDescent="0.3">
      <c r="K198" s="25"/>
      <c r="L198" s="25"/>
      <c r="M198" s="25"/>
      <c r="N198" s="25"/>
      <c r="O198" s="28" t="s">
        <v>1752</v>
      </c>
      <c r="P198" s="27"/>
      <c r="Q198" s="26"/>
      <c r="R198" s="25"/>
      <c r="S198" s="27"/>
      <c r="T198" s="25"/>
      <c r="U198" s="25"/>
      <c r="AO198" s="10"/>
    </row>
    <row r="199" spans="11:41" x14ac:dyDescent="0.25">
      <c r="N199" s="17">
        <v>1935</v>
      </c>
      <c r="O199" s="19" t="s">
        <v>2946</v>
      </c>
      <c r="P199" s="24" t="s">
        <v>1026</v>
      </c>
      <c r="Q199" s="20" t="s">
        <v>1436</v>
      </c>
      <c r="R199" s="17">
        <v>0</v>
      </c>
      <c r="S199" s="24" t="s">
        <v>1026</v>
      </c>
      <c r="T199" s="17">
        <v>7</v>
      </c>
      <c r="AO199" s="10"/>
    </row>
    <row r="200" spans="11:41" x14ac:dyDescent="0.25">
      <c r="N200" s="17">
        <v>1935</v>
      </c>
      <c r="O200" s="19" t="s">
        <v>2792</v>
      </c>
      <c r="P200" s="24" t="s">
        <v>1026</v>
      </c>
      <c r="Q200" s="19" t="s">
        <v>1451</v>
      </c>
      <c r="R200" s="17">
        <v>4</v>
      </c>
      <c r="S200" s="24" t="s">
        <v>1026</v>
      </c>
      <c r="T200" s="17">
        <v>3</v>
      </c>
      <c r="AO200" s="10"/>
    </row>
    <row r="201" spans="11:41" x14ac:dyDescent="0.25">
      <c r="N201" s="17">
        <v>1935</v>
      </c>
      <c r="O201" s="20" t="s">
        <v>1451</v>
      </c>
      <c r="P201" s="24" t="s">
        <v>1026</v>
      </c>
      <c r="Q201" s="19" t="s">
        <v>2792</v>
      </c>
      <c r="R201" s="17">
        <v>3</v>
      </c>
      <c r="S201" s="24" t="s">
        <v>1026</v>
      </c>
      <c r="T201" s="17">
        <v>0</v>
      </c>
      <c r="AO201" s="10"/>
    </row>
    <row r="202" spans="11:41" x14ac:dyDescent="0.25">
      <c r="N202" s="17">
        <v>1935</v>
      </c>
      <c r="O202" s="19" t="s">
        <v>565</v>
      </c>
      <c r="P202" s="24" t="s">
        <v>1026</v>
      </c>
      <c r="Q202" s="19" t="s">
        <v>1440</v>
      </c>
      <c r="R202" s="17">
        <v>0</v>
      </c>
      <c r="S202" s="24" t="s">
        <v>1026</v>
      </c>
      <c r="T202" s="17">
        <v>5</v>
      </c>
      <c r="AO202" s="10"/>
    </row>
    <row r="203" spans="11:41" x14ac:dyDescent="0.25">
      <c r="N203" s="17">
        <v>1935</v>
      </c>
      <c r="O203" s="20" t="s">
        <v>1440</v>
      </c>
      <c r="P203" s="24" t="s">
        <v>1026</v>
      </c>
      <c r="Q203" s="19" t="s">
        <v>565</v>
      </c>
      <c r="R203" s="17">
        <v>0</v>
      </c>
      <c r="S203" s="24" t="s">
        <v>1026</v>
      </c>
      <c r="T203" s="17">
        <v>0</v>
      </c>
      <c r="AO203" s="10"/>
    </row>
    <row r="204" spans="11:41" x14ac:dyDescent="0.25">
      <c r="N204" s="17">
        <v>1935</v>
      </c>
      <c r="O204" s="20" t="s">
        <v>2933</v>
      </c>
      <c r="P204" s="24" t="s">
        <v>1026</v>
      </c>
      <c r="Q204" s="19" t="s">
        <v>857</v>
      </c>
      <c r="R204" s="17">
        <v>7</v>
      </c>
      <c r="S204" s="24" t="s">
        <v>1026</v>
      </c>
      <c r="T204" s="17">
        <v>1</v>
      </c>
      <c r="AO204" s="10"/>
    </row>
    <row r="205" spans="11:41" x14ac:dyDescent="0.25">
      <c r="P205" s="24"/>
      <c r="S205" s="24"/>
      <c r="AO205" s="10"/>
    </row>
    <row r="206" spans="11:41" x14ac:dyDescent="0.25">
      <c r="O206" s="20" t="s">
        <v>2917</v>
      </c>
      <c r="P206" s="24"/>
      <c r="S206" s="24"/>
      <c r="AO206" s="10"/>
    </row>
    <row r="207" spans="11:41" x14ac:dyDescent="0.25">
      <c r="N207" s="17">
        <v>1935</v>
      </c>
      <c r="O207" s="20" t="s">
        <v>2921</v>
      </c>
      <c r="P207" s="24" t="s">
        <v>1026</v>
      </c>
      <c r="Q207" s="19" t="s">
        <v>2969</v>
      </c>
      <c r="R207" s="17">
        <v>3</v>
      </c>
      <c r="S207" s="24" t="s">
        <v>1026</v>
      </c>
      <c r="T207" s="17">
        <v>0</v>
      </c>
      <c r="AO207" s="10"/>
    </row>
    <row r="208" spans="11:41" ht="15.75" thickBot="1" x14ac:dyDescent="0.3">
      <c r="K208" s="25"/>
      <c r="L208" s="25"/>
      <c r="M208" s="25"/>
      <c r="N208" s="25">
        <v>1935</v>
      </c>
      <c r="O208" s="28" t="s">
        <v>2926</v>
      </c>
      <c r="P208" s="27" t="s">
        <v>1026</v>
      </c>
      <c r="Q208" s="26" t="s">
        <v>1452</v>
      </c>
      <c r="R208" s="25">
        <v>8</v>
      </c>
      <c r="S208" s="27" t="s">
        <v>1026</v>
      </c>
      <c r="T208" s="25">
        <v>1</v>
      </c>
      <c r="U208" s="25"/>
      <c r="AO208" s="10"/>
    </row>
    <row r="209" spans="1:41" x14ac:dyDescent="0.25">
      <c r="N209" s="17">
        <v>1935</v>
      </c>
      <c r="O209" s="20" t="s">
        <v>1436</v>
      </c>
      <c r="P209" s="24" t="s">
        <v>1026</v>
      </c>
      <c r="Q209" s="19" t="s">
        <v>1451</v>
      </c>
      <c r="R209" s="17">
        <v>6</v>
      </c>
      <c r="S209" s="24" t="s">
        <v>1026</v>
      </c>
      <c r="T209" s="17">
        <v>5</v>
      </c>
      <c r="AO209" s="10"/>
    </row>
    <row r="210" spans="1:41" x14ac:dyDescent="0.25">
      <c r="N210" s="17">
        <v>1935</v>
      </c>
      <c r="O210" s="20" t="s">
        <v>1440</v>
      </c>
      <c r="P210" s="24" t="s">
        <v>1026</v>
      </c>
      <c r="Q210" s="19" t="s">
        <v>2933</v>
      </c>
      <c r="R210" s="17">
        <v>4</v>
      </c>
      <c r="S210" s="24" t="s">
        <v>1026</v>
      </c>
      <c r="T210" s="17">
        <v>1</v>
      </c>
      <c r="AO210" s="10"/>
    </row>
    <row r="211" spans="1:41" x14ac:dyDescent="0.25">
      <c r="P211" s="24"/>
      <c r="S211" s="24"/>
      <c r="AO211" s="10"/>
    </row>
    <row r="212" spans="1:41" x14ac:dyDescent="0.25">
      <c r="O212" s="20" t="s">
        <v>1443</v>
      </c>
      <c r="P212" s="24"/>
      <c r="S212" s="24"/>
      <c r="AO212" s="10"/>
    </row>
    <row r="213" spans="1:41" ht="15.75" thickBot="1" x14ac:dyDescent="0.3">
      <c r="K213" s="25"/>
      <c r="L213" s="25"/>
      <c r="M213" s="25"/>
      <c r="N213" s="25">
        <v>1935</v>
      </c>
      <c r="O213" s="28" t="s">
        <v>2921</v>
      </c>
      <c r="P213" s="27" t="s">
        <v>1026</v>
      </c>
      <c r="Q213" s="26" t="s">
        <v>2926</v>
      </c>
      <c r="R213" s="25">
        <v>4</v>
      </c>
      <c r="S213" s="27" t="s">
        <v>1026</v>
      </c>
      <c r="T213" s="25">
        <v>1</v>
      </c>
      <c r="U213" s="25"/>
      <c r="AO213" s="10"/>
    </row>
    <row r="214" spans="1:41" x14ac:dyDescent="0.25">
      <c r="N214" s="17">
        <v>1935</v>
      </c>
      <c r="O214" s="19" t="s">
        <v>1436</v>
      </c>
      <c r="P214" s="24" t="s">
        <v>1026</v>
      </c>
      <c r="Q214" s="20" t="s">
        <v>1440</v>
      </c>
      <c r="R214" s="17">
        <v>4</v>
      </c>
      <c r="S214" s="24" t="s">
        <v>1026</v>
      </c>
      <c r="T214" s="17">
        <v>6</v>
      </c>
      <c r="AO214" s="10"/>
    </row>
    <row r="215" spans="1:41" x14ac:dyDescent="0.25">
      <c r="P215" s="24"/>
      <c r="S215" s="24"/>
      <c r="AO215" s="10"/>
    </row>
    <row r="216" spans="1:41" x14ac:dyDescent="0.25">
      <c r="O216" s="20" t="s">
        <v>849</v>
      </c>
      <c r="P216" s="24"/>
      <c r="S216" s="24"/>
      <c r="AO216" s="10"/>
    </row>
    <row r="217" spans="1:41" x14ac:dyDescent="0.25">
      <c r="N217" s="17">
        <v>1935</v>
      </c>
      <c r="O217" s="20" t="s">
        <v>2921</v>
      </c>
      <c r="P217" s="24" t="s">
        <v>1026</v>
      </c>
      <c r="Q217" s="19" t="s">
        <v>1440</v>
      </c>
      <c r="R217" s="17">
        <v>6</v>
      </c>
      <c r="S217" s="24" t="s">
        <v>1026</v>
      </c>
      <c r="T217" s="17">
        <v>2</v>
      </c>
      <c r="U217" s="17">
        <v>200</v>
      </c>
      <c r="AO217" s="10"/>
    </row>
    <row r="218" spans="1:41" x14ac:dyDescent="0.25">
      <c r="P218" s="24"/>
      <c r="S218" s="24"/>
      <c r="AO218" s="10"/>
    </row>
    <row r="219" spans="1:41" x14ac:dyDescent="0.25">
      <c r="P219" s="24"/>
      <c r="S219" s="24"/>
      <c r="AO219" s="10"/>
    </row>
    <row r="220" spans="1:41" x14ac:dyDescent="0.25">
      <c r="A220" s="21"/>
      <c r="B220" s="22" t="s">
        <v>1753</v>
      </c>
      <c r="C220" s="21"/>
      <c r="D220" s="23"/>
      <c r="E220" s="23"/>
      <c r="F220" s="23"/>
      <c r="G220" s="23"/>
      <c r="H220" s="23"/>
      <c r="I220" s="23"/>
      <c r="J220" s="23"/>
      <c r="K220" s="33"/>
      <c r="L220" s="33"/>
      <c r="M220" s="33"/>
      <c r="N220" s="33"/>
      <c r="O220" s="22" t="s">
        <v>1754</v>
      </c>
      <c r="P220" s="34"/>
      <c r="Q220" s="35"/>
      <c r="R220" s="33"/>
      <c r="S220" s="34"/>
      <c r="T220" s="33"/>
      <c r="U220" s="33"/>
      <c r="V220" s="35"/>
      <c r="AO220" s="10"/>
    </row>
    <row r="221" spans="1:41" x14ac:dyDescent="0.25">
      <c r="A221" s="14">
        <v>1</v>
      </c>
      <c r="B221" s="20" t="s">
        <v>2921</v>
      </c>
      <c r="O221" s="20" t="s">
        <v>1435</v>
      </c>
      <c r="P221" s="24"/>
      <c r="S221" s="24"/>
      <c r="AO221" s="10"/>
    </row>
    <row r="222" spans="1:41" x14ac:dyDescent="0.25">
      <c r="A222" s="14">
        <v>2</v>
      </c>
      <c r="B222" s="20" t="s">
        <v>1440</v>
      </c>
      <c r="N222" s="17">
        <v>1936</v>
      </c>
      <c r="O222" s="19" t="s">
        <v>2927</v>
      </c>
      <c r="P222" s="24" t="s">
        <v>1026</v>
      </c>
      <c r="Q222" s="19" t="s">
        <v>1437</v>
      </c>
      <c r="R222" s="17">
        <v>8</v>
      </c>
      <c r="S222" s="24" t="s">
        <v>1026</v>
      </c>
      <c r="T222" s="17">
        <v>3</v>
      </c>
      <c r="AO222" s="10"/>
    </row>
    <row r="223" spans="1:41" x14ac:dyDescent="0.25">
      <c r="A223" s="14">
        <v>3</v>
      </c>
      <c r="B223" s="20" t="s">
        <v>1436</v>
      </c>
      <c r="K223" s="17" t="s">
        <v>3141</v>
      </c>
      <c r="L223" s="17">
        <v>18</v>
      </c>
      <c r="M223" s="17">
        <v>6</v>
      </c>
      <c r="N223" s="17">
        <v>1936</v>
      </c>
      <c r="O223" s="19" t="s">
        <v>2927</v>
      </c>
      <c r="P223" s="24" t="s">
        <v>1026</v>
      </c>
      <c r="Q223" s="19" t="s">
        <v>1442</v>
      </c>
      <c r="R223" s="17">
        <v>5</v>
      </c>
      <c r="S223" s="24" t="s">
        <v>1026</v>
      </c>
      <c r="T223" s="17">
        <v>1</v>
      </c>
      <c r="AO223" s="10"/>
    </row>
    <row r="224" spans="1:41" x14ac:dyDescent="0.25">
      <c r="B224" s="20" t="s">
        <v>2926</v>
      </c>
      <c r="N224" s="17">
        <v>1936</v>
      </c>
      <c r="O224" s="19" t="s">
        <v>1437</v>
      </c>
      <c r="P224" s="24" t="s">
        <v>1026</v>
      </c>
      <c r="Q224" s="19" t="s">
        <v>1442</v>
      </c>
      <c r="R224" s="17">
        <v>5</v>
      </c>
      <c r="S224" s="24" t="s">
        <v>1026</v>
      </c>
      <c r="T224" s="17">
        <v>1</v>
      </c>
      <c r="AO224" s="10"/>
    </row>
    <row r="225" spans="1:41" x14ac:dyDescent="0.25">
      <c r="A225" s="14">
        <v>5</v>
      </c>
      <c r="B225" s="20" t="s">
        <v>856</v>
      </c>
      <c r="N225" s="17">
        <v>1936</v>
      </c>
      <c r="O225" s="19" t="s">
        <v>2926</v>
      </c>
      <c r="P225" s="24" t="s">
        <v>1026</v>
      </c>
      <c r="Q225" s="19" t="s">
        <v>2927</v>
      </c>
      <c r="R225" s="17">
        <v>4</v>
      </c>
      <c r="S225" s="24" t="s">
        <v>1026</v>
      </c>
      <c r="T225" s="17">
        <v>4</v>
      </c>
      <c r="AO225" s="10"/>
    </row>
    <row r="226" spans="1:41" x14ac:dyDescent="0.25">
      <c r="B226" s="20" t="s">
        <v>1430</v>
      </c>
      <c r="K226" s="17" t="s">
        <v>3141</v>
      </c>
      <c r="L226" s="17">
        <v>18</v>
      </c>
      <c r="M226" s="17">
        <v>6</v>
      </c>
      <c r="N226" s="17">
        <v>1936</v>
      </c>
      <c r="O226" s="19" t="s">
        <v>2926</v>
      </c>
      <c r="P226" s="24" t="s">
        <v>1026</v>
      </c>
      <c r="Q226" s="19" t="s">
        <v>1437</v>
      </c>
      <c r="R226" s="17">
        <v>6</v>
      </c>
      <c r="S226" s="24" t="s">
        <v>1026</v>
      </c>
      <c r="T226" s="17">
        <v>3</v>
      </c>
      <c r="AO226" s="10"/>
    </row>
    <row r="227" spans="1:41" ht="15.75" thickBot="1" x14ac:dyDescent="0.3">
      <c r="B227" s="20" t="s">
        <v>2933</v>
      </c>
      <c r="K227" s="25"/>
      <c r="L227" s="25"/>
      <c r="M227" s="25"/>
      <c r="N227" s="25">
        <v>1936</v>
      </c>
      <c r="O227" s="28" t="s">
        <v>2926</v>
      </c>
      <c r="P227" s="27" t="s">
        <v>1026</v>
      </c>
      <c r="Q227" s="26" t="s">
        <v>1442</v>
      </c>
      <c r="R227" s="25">
        <v>14</v>
      </c>
      <c r="S227" s="27" t="s">
        <v>1026</v>
      </c>
      <c r="T227" s="25">
        <v>0</v>
      </c>
      <c r="U227" s="25"/>
      <c r="AO227" s="10"/>
    </row>
    <row r="228" spans="1:41" x14ac:dyDescent="0.25">
      <c r="B228" s="20" t="s">
        <v>2792</v>
      </c>
      <c r="N228" s="17">
        <v>1936</v>
      </c>
      <c r="O228" s="19" t="s">
        <v>1755</v>
      </c>
      <c r="P228" s="24" t="s">
        <v>1026</v>
      </c>
      <c r="Q228" s="19" t="s">
        <v>1430</v>
      </c>
      <c r="R228" s="17">
        <v>0</v>
      </c>
      <c r="S228" s="24" t="s">
        <v>1026</v>
      </c>
      <c r="T228" s="17">
        <v>4</v>
      </c>
      <c r="AO228" s="10"/>
    </row>
    <row r="229" spans="1:41" x14ac:dyDescent="0.25">
      <c r="A229" s="14">
        <v>9</v>
      </c>
      <c r="B229" s="20" t="s">
        <v>1452</v>
      </c>
      <c r="N229" s="17">
        <v>1936</v>
      </c>
      <c r="O229" s="19" t="s">
        <v>566</v>
      </c>
      <c r="P229" s="24" t="s">
        <v>1026</v>
      </c>
      <c r="Q229" s="19" t="s">
        <v>1755</v>
      </c>
      <c r="R229" s="17">
        <v>0</v>
      </c>
      <c r="S229" s="24" t="s">
        <v>1026</v>
      </c>
      <c r="T229" s="17">
        <v>1</v>
      </c>
      <c r="AO229" s="10"/>
    </row>
    <row r="230" spans="1:41" x14ac:dyDescent="0.25">
      <c r="B230" s="20" t="s">
        <v>2966</v>
      </c>
      <c r="N230" s="17">
        <v>1936</v>
      </c>
      <c r="O230" s="20" t="s">
        <v>1430</v>
      </c>
      <c r="P230" s="24" t="s">
        <v>1026</v>
      </c>
      <c r="Q230" s="19" t="s">
        <v>566</v>
      </c>
      <c r="R230" s="17">
        <v>3</v>
      </c>
      <c r="S230" s="24" t="s">
        <v>1026</v>
      </c>
      <c r="T230" s="17">
        <v>2</v>
      </c>
      <c r="AO230" s="10"/>
    </row>
    <row r="231" spans="1:41" x14ac:dyDescent="0.25">
      <c r="B231" s="20" t="s">
        <v>1756</v>
      </c>
      <c r="N231" s="17">
        <v>1936</v>
      </c>
      <c r="O231" s="19" t="s">
        <v>2969</v>
      </c>
      <c r="P231" s="24" t="s">
        <v>1026</v>
      </c>
      <c r="Q231" s="20" t="s">
        <v>1756</v>
      </c>
      <c r="R231" s="17">
        <v>1</v>
      </c>
      <c r="S231" s="24" t="s">
        <v>1026</v>
      </c>
      <c r="T231" s="17">
        <v>6</v>
      </c>
      <c r="AO231" s="10"/>
    </row>
    <row r="232" spans="1:41" x14ac:dyDescent="0.25">
      <c r="B232" s="20" t="s">
        <v>857</v>
      </c>
      <c r="P232" s="24"/>
      <c r="S232" s="24"/>
      <c r="AO232" s="10"/>
    </row>
    <row r="233" spans="1:41" x14ac:dyDescent="0.25">
      <c r="B233" s="20" t="s">
        <v>565</v>
      </c>
      <c r="O233" s="20" t="s">
        <v>1757</v>
      </c>
      <c r="P233" s="24"/>
      <c r="S233" s="24"/>
      <c r="AO233" s="10"/>
    </row>
    <row r="234" spans="1:41" x14ac:dyDescent="0.25">
      <c r="B234" s="20" t="s">
        <v>580</v>
      </c>
      <c r="N234" s="17">
        <v>1936</v>
      </c>
      <c r="O234" s="20" t="s">
        <v>1758</v>
      </c>
      <c r="P234" s="24"/>
      <c r="S234" s="24"/>
      <c r="AO234" s="10"/>
    </row>
    <row r="235" spans="1:41" ht="15.75" thickBot="1" x14ac:dyDescent="0.3">
      <c r="B235" s="20" t="s">
        <v>2971</v>
      </c>
      <c r="K235" s="25"/>
      <c r="L235" s="25"/>
      <c r="M235" s="25"/>
      <c r="N235" s="25">
        <v>1936</v>
      </c>
      <c r="O235" s="28" t="s">
        <v>2926</v>
      </c>
      <c r="P235" s="27" t="s">
        <v>1026</v>
      </c>
      <c r="Q235" s="26" t="s">
        <v>1452</v>
      </c>
      <c r="R235" s="25" t="s">
        <v>2974</v>
      </c>
      <c r="S235" s="27" t="s">
        <v>1026</v>
      </c>
      <c r="T235" s="25"/>
      <c r="U235" s="25"/>
      <c r="AO235" s="10"/>
    </row>
    <row r="236" spans="1:41" x14ac:dyDescent="0.25">
      <c r="B236" s="20" t="s">
        <v>2968</v>
      </c>
      <c r="K236" s="17" t="s">
        <v>3141</v>
      </c>
      <c r="L236" s="17">
        <v>18</v>
      </c>
      <c r="M236" s="17">
        <v>6</v>
      </c>
      <c r="N236" s="17">
        <v>1936</v>
      </c>
      <c r="O236" s="19" t="s">
        <v>2966</v>
      </c>
      <c r="P236" s="24" t="s">
        <v>1026</v>
      </c>
      <c r="Q236" s="19" t="s">
        <v>2921</v>
      </c>
      <c r="R236" s="17">
        <v>0</v>
      </c>
      <c r="S236" s="24" t="s">
        <v>1026</v>
      </c>
      <c r="T236" s="17">
        <v>11</v>
      </c>
      <c r="AO236" s="10"/>
    </row>
    <row r="237" spans="1:41" x14ac:dyDescent="0.25">
      <c r="B237" s="20" t="s">
        <v>2946</v>
      </c>
      <c r="L237" s="32"/>
      <c r="M237" s="32"/>
      <c r="N237" s="32">
        <v>1936</v>
      </c>
      <c r="O237" s="41" t="s">
        <v>2921</v>
      </c>
      <c r="P237" s="31" t="s">
        <v>1026</v>
      </c>
      <c r="Q237" s="38" t="s">
        <v>2966</v>
      </c>
      <c r="R237" s="32">
        <v>16</v>
      </c>
      <c r="S237" s="31" t="s">
        <v>1026</v>
      </c>
      <c r="T237" s="32">
        <v>0</v>
      </c>
      <c r="AO237" s="10"/>
    </row>
    <row r="238" spans="1:41" x14ac:dyDescent="0.25">
      <c r="B238" s="20" t="s">
        <v>581</v>
      </c>
      <c r="N238" s="17">
        <v>1936</v>
      </c>
      <c r="O238" s="20" t="s">
        <v>1430</v>
      </c>
      <c r="P238" s="24" t="s">
        <v>1026</v>
      </c>
      <c r="Q238" s="19" t="s">
        <v>1756</v>
      </c>
      <c r="R238" s="17">
        <v>3</v>
      </c>
      <c r="S238" s="24" t="s">
        <v>1026</v>
      </c>
      <c r="T238" s="17">
        <v>2</v>
      </c>
      <c r="AO238" s="10"/>
    </row>
    <row r="239" spans="1:41" x14ac:dyDescent="0.25">
      <c r="A239" s="14">
        <v>19</v>
      </c>
      <c r="B239" s="20" t="s">
        <v>1442</v>
      </c>
      <c r="P239" s="24"/>
      <c r="S239" s="24"/>
      <c r="AO239" s="10"/>
    </row>
    <row r="240" spans="1:41" x14ac:dyDescent="0.25">
      <c r="B240" s="20" t="s">
        <v>2927</v>
      </c>
      <c r="O240" s="20" t="s">
        <v>1443</v>
      </c>
      <c r="P240" s="24"/>
      <c r="S240" s="24"/>
      <c r="AO240" s="10"/>
    </row>
    <row r="241" spans="2:41" ht="15.75" thickBot="1" x14ac:dyDescent="0.3">
      <c r="B241" s="20" t="s">
        <v>1437</v>
      </c>
      <c r="K241" s="25"/>
      <c r="L241" s="25"/>
      <c r="M241" s="25"/>
      <c r="N241" s="25">
        <v>1936</v>
      </c>
      <c r="O241" s="26" t="s">
        <v>856</v>
      </c>
      <c r="P241" s="27" t="s">
        <v>1026</v>
      </c>
      <c r="Q241" s="28" t="s">
        <v>2926</v>
      </c>
      <c r="R241" s="25">
        <v>0</v>
      </c>
      <c r="S241" s="27" t="s">
        <v>1026</v>
      </c>
      <c r="T241" s="25">
        <v>2</v>
      </c>
      <c r="U241" s="25"/>
      <c r="AO241" s="10"/>
    </row>
    <row r="242" spans="2:41" x14ac:dyDescent="0.25">
      <c r="B242" s="20" t="s">
        <v>1755</v>
      </c>
      <c r="N242" s="17">
        <v>1936</v>
      </c>
      <c r="O242" s="20" t="s">
        <v>2921</v>
      </c>
      <c r="P242" s="24" t="s">
        <v>1026</v>
      </c>
      <c r="Q242" s="19" t="s">
        <v>1430</v>
      </c>
      <c r="R242" s="17">
        <v>7</v>
      </c>
      <c r="S242" s="24" t="s">
        <v>1026</v>
      </c>
      <c r="T242" s="17">
        <v>1</v>
      </c>
      <c r="AO242" s="10"/>
    </row>
    <row r="243" spans="2:41" x14ac:dyDescent="0.25">
      <c r="B243" s="20" t="s">
        <v>566</v>
      </c>
      <c r="P243" s="24"/>
      <c r="S243" s="24"/>
      <c r="AO243" s="10"/>
    </row>
    <row r="244" spans="2:41" x14ac:dyDescent="0.25">
      <c r="B244" s="20" t="s">
        <v>2969</v>
      </c>
      <c r="O244" s="20" t="s">
        <v>582</v>
      </c>
      <c r="P244" s="24"/>
      <c r="S244" s="24"/>
      <c r="AO244" s="10"/>
    </row>
    <row r="245" spans="2:41" x14ac:dyDescent="0.25">
      <c r="B245" s="20" t="s">
        <v>1439</v>
      </c>
      <c r="N245" s="17">
        <v>1936</v>
      </c>
      <c r="O245" s="19" t="s">
        <v>2926</v>
      </c>
      <c r="P245" s="24" t="s">
        <v>1026</v>
      </c>
      <c r="Q245" s="20" t="s">
        <v>2921</v>
      </c>
      <c r="R245" s="17">
        <v>1</v>
      </c>
      <c r="S245" s="24" t="s">
        <v>1026</v>
      </c>
      <c r="T245" s="17">
        <v>3</v>
      </c>
      <c r="AO245" s="10"/>
    </row>
    <row r="246" spans="2:41" x14ac:dyDescent="0.25">
      <c r="B246" s="20" t="s">
        <v>583</v>
      </c>
      <c r="P246" s="24"/>
      <c r="S246" s="24"/>
      <c r="AO246" s="10"/>
    </row>
    <row r="247" spans="2:41" x14ac:dyDescent="0.25">
      <c r="B247" s="20" t="s">
        <v>2973</v>
      </c>
      <c r="O247" s="20" t="s">
        <v>584</v>
      </c>
      <c r="P247" s="24"/>
      <c r="S247" s="24"/>
      <c r="AO247" s="10"/>
    </row>
    <row r="248" spans="2:41" x14ac:dyDescent="0.25">
      <c r="B248" s="20" t="s">
        <v>854</v>
      </c>
      <c r="O248" s="20" t="s">
        <v>1435</v>
      </c>
      <c r="P248" s="24"/>
      <c r="S248" s="24"/>
      <c r="AO248" s="10"/>
    </row>
    <row r="249" spans="2:41" x14ac:dyDescent="0.25">
      <c r="B249" s="20" t="s">
        <v>1451</v>
      </c>
      <c r="N249" s="17">
        <v>1936</v>
      </c>
      <c r="O249" s="20" t="s">
        <v>2946</v>
      </c>
      <c r="P249" s="24" t="s">
        <v>1026</v>
      </c>
      <c r="Q249" s="19" t="s">
        <v>1439</v>
      </c>
      <c r="R249" s="17">
        <v>8</v>
      </c>
      <c r="S249" s="24" t="s">
        <v>1026</v>
      </c>
      <c r="T249" s="17">
        <v>2</v>
      </c>
      <c r="AO249" s="10"/>
    </row>
    <row r="250" spans="2:41" x14ac:dyDescent="0.25">
      <c r="B250" s="20" t="s">
        <v>585</v>
      </c>
      <c r="N250" s="17">
        <v>1936</v>
      </c>
      <c r="O250" s="20" t="s">
        <v>585</v>
      </c>
      <c r="P250" s="24" t="s">
        <v>1026</v>
      </c>
      <c r="Q250" s="19" t="s">
        <v>583</v>
      </c>
      <c r="R250" s="17">
        <v>15</v>
      </c>
      <c r="S250" s="24" t="s">
        <v>1026</v>
      </c>
      <c r="T250" s="17">
        <v>2</v>
      </c>
      <c r="AO250" s="10"/>
    </row>
    <row r="251" spans="2:41" x14ac:dyDescent="0.25">
      <c r="B251" s="20" t="s">
        <v>2925</v>
      </c>
      <c r="C251" s="14" t="s">
        <v>2974</v>
      </c>
      <c r="N251" s="17">
        <v>1936</v>
      </c>
      <c r="O251" s="20" t="s">
        <v>2792</v>
      </c>
      <c r="P251" s="24" t="s">
        <v>1026</v>
      </c>
      <c r="Q251" s="19" t="s">
        <v>853</v>
      </c>
      <c r="R251" s="17">
        <v>1</v>
      </c>
      <c r="S251" s="24" t="s">
        <v>1026</v>
      </c>
      <c r="T251" s="17">
        <v>0</v>
      </c>
      <c r="AO251" s="10"/>
    </row>
    <row r="252" spans="2:41" x14ac:dyDescent="0.25">
      <c r="N252" s="17">
        <v>1936</v>
      </c>
      <c r="O252" s="20" t="s">
        <v>2968</v>
      </c>
      <c r="P252" s="24" t="s">
        <v>1026</v>
      </c>
      <c r="Q252" s="19" t="s">
        <v>2973</v>
      </c>
      <c r="R252" s="17" t="s">
        <v>2974</v>
      </c>
      <c r="S252" s="24"/>
      <c r="AO252" s="10"/>
    </row>
    <row r="253" spans="2:41" x14ac:dyDescent="0.25">
      <c r="B253" s="20" t="s">
        <v>586</v>
      </c>
      <c r="N253" s="17">
        <v>1936</v>
      </c>
      <c r="O253" s="19" t="s">
        <v>585</v>
      </c>
      <c r="P253" s="24" t="s">
        <v>1026</v>
      </c>
      <c r="Q253" s="19" t="s">
        <v>2971</v>
      </c>
      <c r="R253" s="17">
        <v>2</v>
      </c>
      <c r="S253" s="24" t="s">
        <v>1026</v>
      </c>
      <c r="T253" s="17">
        <v>7</v>
      </c>
      <c r="AO253" s="10"/>
    </row>
    <row r="254" spans="2:41" ht="15.75" thickBot="1" x14ac:dyDescent="0.3">
      <c r="K254" s="25"/>
      <c r="L254" s="25"/>
      <c r="M254" s="25"/>
      <c r="N254" s="25">
        <v>1936</v>
      </c>
      <c r="O254" s="26" t="s">
        <v>2971</v>
      </c>
      <c r="P254" s="27" t="s">
        <v>1026</v>
      </c>
      <c r="Q254" s="26" t="s">
        <v>585</v>
      </c>
      <c r="R254" s="25">
        <v>8</v>
      </c>
      <c r="S254" s="27" t="s">
        <v>1026</v>
      </c>
      <c r="T254" s="25">
        <v>3</v>
      </c>
      <c r="U254" s="25"/>
      <c r="AO254" s="10"/>
    </row>
    <row r="255" spans="2:41" x14ac:dyDescent="0.25">
      <c r="N255" s="17">
        <v>1936</v>
      </c>
      <c r="O255" s="20" t="s">
        <v>1451</v>
      </c>
      <c r="P255" s="24" t="s">
        <v>1026</v>
      </c>
      <c r="Q255" s="19" t="s">
        <v>854</v>
      </c>
      <c r="S255" s="24" t="s">
        <v>1026</v>
      </c>
      <c r="AO255" s="10"/>
    </row>
    <row r="256" spans="2:41" x14ac:dyDescent="0.25">
      <c r="N256" s="17">
        <v>1936</v>
      </c>
      <c r="O256" s="19" t="s">
        <v>853</v>
      </c>
      <c r="P256" s="24" t="s">
        <v>1026</v>
      </c>
      <c r="Q256" s="19" t="s">
        <v>2792</v>
      </c>
      <c r="R256" s="17">
        <v>1</v>
      </c>
      <c r="S256" s="24" t="s">
        <v>1026</v>
      </c>
      <c r="T256" s="17">
        <v>2</v>
      </c>
      <c r="AO256" s="10"/>
    </row>
    <row r="257" spans="11:41" x14ac:dyDescent="0.25">
      <c r="N257" s="17">
        <v>1936</v>
      </c>
      <c r="O257" s="20" t="s">
        <v>2792</v>
      </c>
      <c r="P257" s="24" t="s">
        <v>1026</v>
      </c>
      <c r="Q257" s="19" t="s">
        <v>1451</v>
      </c>
      <c r="R257" s="17">
        <v>7</v>
      </c>
      <c r="S257" s="24" t="s">
        <v>1026</v>
      </c>
      <c r="T257" s="17">
        <v>2</v>
      </c>
      <c r="AO257" s="10"/>
    </row>
    <row r="258" spans="11:41" x14ac:dyDescent="0.25">
      <c r="AO258" s="10"/>
    </row>
    <row r="259" spans="11:41" x14ac:dyDescent="0.25">
      <c r="O259" s="20" t="s">
        <v>1757</v>
      </c>
      <c r="P259" s="24"/>
      <c r="S259" s="24"/>
      <c r="AO259" s="10"/>
    </row>
    <row r="260" spans="11:41" x14ac:dyDescent="0.25">
      <c r="N260" s="17">
        <v>1936</v>
      </c>
      <c r="O260" s="20" t="s">
        <v>2933</v>
      </c>
      <c r="P260" s="24" t="s">
        <v>1026</v>
      </c>
      <c r="Q260" s="19" t="s">
        <v>857</v>
      </c>
      <c r="R260" s="17" t="s">
        <v>2974</v>
      </c>
      <c r="S260" s="24"/>
    </row>
    <row r="261" spans="11:41" x14ac:dyDescent="0.25">
      <c r="N261" s="17">
        <v>1936</v>
      </c>
      <c r="O261" s="19" t="s">
        <v>565</v>
      </c>
      <c r="P261" s="24" t="s">
        <v>1026</v>
      </c>
      <c r="Q261" s="19" t="s">
        <v>1440</v>
      </c>
      <c r="R261" s="17">
        <v>5</v>
      </c>
      <c r="S261" s="24" t="s">
        <v>1026</v>
      </c>
      <c r="T261" s="17">
        <v>4</v>
      </c>
    </row>
    <row r="262" spans="11:41" x14ac:dyDescent="0.25">
      <c r="N262" s="17">
        <v>1936</v>
      </c>
      <c r="O262" s="19" t="s">
        <v>565</v>
      </c>
      <c r="P262" s="24" t="s">
        <v>1026</v>
      </c>
      <c r="Q262" s="19" t="s">
        <v>580</v>
      </c>
      <c r="R262" s="17">
        <v>1</v>
      </c>
      <c r="S262" s="24" t="s">
        <v>1026</v>
      </c>
      <c r="T262" s="17">
        <v>1</v>
      </c>
    </row>
    <row r="263" spans="11:41" x14ac:dyDescent="0.25">
      <c r="N263" s="17">
        <v>1936</v>
      </c>
      <c r="O263" s="19" t="s">
        <v>580</v>
      </c>
      <c r="P263" s="24" t="s">
        <v>1026</v>
      </c>
      <c r="Q263" s="19" t="s">
        <v>1440</v>
      </c>
      <c r="R263" s="17">
        <v>1</v>
      </c>
      <c r="S263" s="24" t="s">
        <v>1026</v>
      </c>
      <c r="T263" s="17">
        <v>2</v>
      </c>
    </row>
    <row r="264" spans="11:41" x14ac:dyDescent="0.25">
      <c r="N264" s="17">
        <v>1936</v>
      </c>
      <c r="O264" s="19" t="s">
        <v>580</v>
      </c>
      <c r="P264" s="24" t="s">
        <v>1026</v>
      </c>
      <c r="Q264" s="19" t="s">
        <v>1440</v>
      </c>
      <c r="R264" s="17">
        <v>0</v>
      </c>
      <c r="S264" s="24" t="s">
        <v>1026</v>
      </c>
      <c r="T264" s="17">
        <v>3</v>
      </c>
    </row>
    <row r="265" spans="11:41" x14ac:dyDescent="0.25">
      <c r="N265" s="17">
        <v>1936</v>
      </c>
      <c r="O265" s="19" t="s">
        <v>580</v>
      </c>
      <c r="P265" s="24" t="s">
        <v>1026</v>
      </c>
      <c r="Q265" s="19" t="s">
        <v>565</v>
      </c>
      <c r="R265" s="17">
        <v>2</v>
      </c>
      <c r="S265" s="24" t="s">
        <v>1026</v>
      </c>
      <c r="T265" s="17">
        <v>2</v>
      </c>
    </row>
    <row r="266" spans="11:41" x14ac:dyDescent="0.25">
      <c r="N266" s="17">
        <v>1936</v>
      </c>
      <c r="O266" s="20" t="s">
        <v>1440</v>
      </c>
      <c r="P266" s="24" t="s">
        <v>1026</v>
      </c>
      <c r="Q266" s="19" t="s">
        <v>580</v>
      </c>
      <c r="R266" s="17">
        <v>2</v>
      </c>
      <c r="S266" s="24" t="s">
        <v>1026</v>
      </c>
      <c r="T266" s="17">
        <v>1</v>
      </c>
    </row>
    <row r="267" spans="11:41" x14ac:dyDescent="0.25">
      <c r="K267" s="17" t="s">
        <v>3011</v>
      </c>
      <c r="L267" s="17">
        <v>19</v>
      </c>
      <c r="M267" s="17">
        <v>7</v>
      </c>
      <c r="N267" s="17">
        <v>1936</v>
      </c>
      <c r="O267" s="19" t="s">
        <v>2971</v>
      </c>
      <c r="P267" s="24" t="s">
        <v>1026</v>
      </c>
      <c r="Q267" s="19" t="s">
        <v>1436</v>
      </c>
      <c r="R267" s="17">
        <v>1</v>
      </c>
      <c r="S267" s="24" t="s">
        <v>1026</v>
      </c>
      <c r="T267" s="17">
        <v>9</v>
      </c>
    </row>
    <row r="268" spans="11:41" x14ac:dyDescent="0.25">
      <c r="K268" s="17" t="s">
        <v>3011</v>
      </c>
      <c r="L268" s="17">
        <v>19</v>
      </c>
      <c r="M268" s="17">
        <v>7</v>
      </c>
      <c r="N268" s="17">
        <v>1936</v>
      </c>
      <c r="O268" s="19" t="s">
        <v>2971</v>
      </c>
      <c r="P268" s="24" t="s">
        <v>1026</v>
      </c>
      <c r="Q268" s="19" t="s">
        <v>2968</v>
      </c>
      <c r="R268" s="17">
        <v>5</v>
      </c>
      <c r="S268" s="24" t="s">
        <v>1026</v>
      </c>
      <c r="T268" s="17">
        <v>5</v>
      </c>
    </row>
    <row r="269" spans="11:41" x14ac:dyDescent="0.25">
      <c r="K269" s="17" t="s">
        <v>3011</v>
      </c>
      <c r="L269" s="17">
        <v>19</v>
      </c>
      <c r="M269" s="17">
        <v>7</v>
      </c>
      <c r="N269" s="17">
        <v>1936</v>
      </c>
      <c r="O269" s="20" t="s">
        <v>1436</v>
      </c>
      <c r="P269" s="24" t="s">
        <v>1026</v>
      </c>
      <c r="Q269" s="19" t="s">
        <v>2968</v>
      </c>
      <c r="R269" s="17">
        <v>12</v>
      </c>
      <c r="S269" s="24" t="s">
        <v>1026</v>
      </c>
      <c r="T269" s="17">
        <v>1</v>
      </c>
    </row>
    <row r="270" spans="11:41" ht="15.75" thickBot="1" x14ac:dyDescent="0.3">
      <c r="K270" s="25" t="s">
        <v>3011</v>
      </c>
      <c r="L270" s="25">
        <v>30</v>
      </c>
      <c r="M270" s="25">
        <v>8</v>
      </c>
      <c r="N270" s="25">
        <v>1936</v>
      </c>
      <c r="O270" s="26" t="s">
        <v>2946</v>
      </c>
      <c r="P270" s="27" t="s">
        <v>1026</v>
      </c>
      <c r="Q270" s="28" t="s">
        <v>1436</v>
      </c>
      <c r="R270" s="25">
        <v>3</v>
      </c>
      <c r="S270" s="27" t="s">
        <v>1026</v>
      </c>
      <c r="T270" s="25">
        <v>4</v>
      </c>
      <c r="U270" s="25"/>
    </row>
    <row r="271" spans="11:41" x14ac:dyDescent="0.25">
      <c r="N271" s="17">
        <v>1936</v>
      </c>
      <c r="O271" s="19" t="s">
        <v>581</v>
      </c>
      <c r="P271" s="24" t="s">
        <v>1026</v>
      </c>
      <c r="Q271" s="20" t="s">
        <v>2792</v>
      </c>
      <c r="R271" s="17">
        <v>2</v>
      </c>
      <c r="S271" s="24" t="s">
        <v>1026</v>
      </c>
      <c r="T271" s="17">
        <v>7</v>
      </c>
    </row>
    <row r="272" spans="11:41" x14ac:dyDescent="0.25">
      <c r="P272" s="24"/>
      <c r="S272" s="24"/>
    </row>
    <row r="273" spans="1:22" x14ac:dyDescent="0.25">
      <c r="O273" s="20" t="s">
        <v>1443</v>
      </c>
      <c r="P273" s="24"/>
      <c r="S273" s="24"/>
    </row>
    <row r="274" spans="1:22" ht="15.75" thickBot="1" x14ac:dyDescent="0.3">
      <c r="K274" s="25" t="s">
        <v>3011</v>
      </c>
      <c r="L274" s="25">
        <v>30</v>
      </c>
      <c r="M274" s="25">
        <v>8</v>
      </c>
      <c r="N274" s="25">
        <v>1936</v>
      </c>
      <c r="O274" s="26" t="s">
        <v>2933</v>
      </c>
      <c r="P274" s="27" t="s">
        <v>1026</v>
      </c>
      <c r="Q274" s="28" t="s">
        <v>1440</v>
      </c>
      <c r="R274" s="25">
        <v>0</v>
      </c>
      <c r="S274" s="27" t="s">
        <v>1026</v>
      </c>
      <c r="T274" s="25">
        <v>7</v>
      </c>
      <c r="U274" s="25"/>
    </row>
    <row r="275" spans="1:22" x14ac:dyDescent="0.25">
      <c r="N275" s="17">
        <v>1936</v>
      </c>
      <c r="O275" s="20" t="s">
        <v>1436</v>
      </c>
      <c r="P275" s="24" t="s">
        <v>1026</v>
      </c>
      <c r="Q275" s="19" t="s">
        <v>2792</v>
      </c>
      <c r="R275" s="17">
        <v>7</v>
      </c>
      <c r="S275" s="24" t="s">
        <v>1026</v>
      </c>
      <c r="T275" s="17">
        <v>2</v>
      </c>
    </row>
    <row r="276" spans="1:22" x14ac:dyDescent="0.25">
      <c r="P276" s="24"/>
      <c r="S276" s="24"/>
    </row>
    <row r="277" spans="1:22" x14ac:dyDescent="0.25">
      <c r="O277" s="20" t="s">
        <v>582</v>
      </c>
      <c r="P277" s="24"/>
      <c r="S277" s="24"/>
    </row>
    <row r="278" spans="1:22" x14ac:dyDescent="0.25">
      <c r="N278" s="17">
        <v>1936</v>
      </c>
      <c r="O278" s="20" t="s">
        <v>1440</v>
      </c>
      <c r="P278" s="24" t="s">
        <v>1026</v>
      </c>
      <c r="Q278" s="19" t="s">
        <v>1436</v>
      </c>
      <c r="R278" s="17">
        <v>5</v>
      </c>
      <c r="S278" s="24" t="s">
        <v>1026</v>
      </c>
      <c r="T278" s="17">
        <v>4</v>
      </c>
    </row>
    <row r="279" spans="1:22" x14ac:dyDescent="0.25">
      <c r="P279" s="24"/>
      <c r="S279" s="24"/>
    </row>
    <row r="280" spans="1:22" x14ac:dyDescent="0.25">
      <c r="O280" s="20" t="s">
        <v>849</v>
      </c>
      <c r="P280" s="24"/>
      <c r="S280" s="24"/>
    </row>
    <row r="281" spans="1:22" x14ac:dyDescent="0.25">
      <c r="K281" s="17" t="s">
        <v>3011</v>
      </c>
      <c r="L281" s="17">
        <v>27</v>
      </c>
      <c r="M281" s="17">
        <v>9</v>
      </c>
      <c r="N281" s="17">
        <v>1936</v>
      </c>
      <c r="O281" s="19" t="s">
        <v>1440</v>
      </c>
      <c r="P281" s="24" t="s">
        <v>1026</v>
      </c>
      <c r="Q281" s="20" t="s">
        <v>2921</v>
      </c>
      <c r="R281" s="17">
        <v>1</v>
      </c>
      <c r="S281" s="24" t="s">
        <v>1026</v>
      </c>
      <c r="T281" s="17">
        <v>2</v>
      </c>
    </row>
    <row r="282" spans="1:22" x14ac:dyDescent="0.25">
      <c r="P282" s="24"/>
      <c r="Q282" s="20"/>
      <c r="S282" s="24"/>
    </row>
    <row r="283" spans="1:22" x14ac:dyDescent="0.25">
      <c r="P283" s="24"/>
      <c r="Q283" s="20"/>
      <c r="S283" s="24"/>
    </row>
    <row r="284" spans="1:22" x14ac:dyDescent="0.25">
      <c r="A284" s="21"/>
      <c r="B284" s="22" t="s">
        <v>588</v>
      </c>
      <c r="C284" s="21"/>
      <c r="D284" s="23"/>
      <c r="E284" s="23"/>
      <c r="F284" s="23"/>
      <c r="G284" s="23"/>
      <c r="H284" s="23"/>
      <c r="I284" s="23"/>
      <c r="J284" s="23"/>
      <c r="K284" s="33"/>
      <c r="L284" s="33"/>
      <c r="M284" s="33"/>
      <c r="N284" s="33"/>
      <c r="O284" s="22" t="s">
        <v>1754</v>
      </c>
      <c r="P284" s="34"/>
      <c r="Q284" s="22"/>
      <c r="R284" s="33"/>
      <c r="S284" s="34"/>
      <c r="T284" s="33"/>
      <c r="U284" s="33"/>
      <c r="V284" s="35"/>
    </row>
    <row r="285" spans="1:22" x14ac:dyDescent="0.25">
      <c r="A285" s="14">
        <v>1</v>
      </c>
      <c r="B285" s="20" t="s">
        <v>2921</v>
      </c>
      <c r="O285" s="20" t="s">
        <v>1435</v>
      </c>
      <c r="P285" s="24"/>
      <c r="Q285" s="20"/>
      <c r="S285" s="24"/>
    </row>
    <row r="286" spans="1:22" x14ac:dyDescent="0.25">
      <c r="A286" s="14">
        <v>2</v>
      </c>
      <c r="B286" s="20" t="s">
        <v>1436</v>
      </c>
      <c r="N286" s="17">
        <v>1937</v>
      </c>
      <c r="O286" s="19" t="s">
        <v>2926</v>
      </c>
      <c r="P286" s="24" t="s">
        <v>1026</v>
      </c>
      <c r="Q286" s="19" t="s">
        <v>1442</v>
      </c>
      <c r="R286" s="17">
        <v>6</v>
      </c>
      <c r="S286" s="24" t="s">
        <v>1026</v>
      </c>
      <c r="T286" s="17">
        <v>3</v>
      </c>
    </row>
    <row r="287" spans="1:22" x14ac:dyDescent="0.25">
      <c r="A287" s="14">
        <v>3</v>
      </c>
      <c r="B287" s="20" t="s">
        <v>565</v>
      </c>
      <c r="N287" s="17">
        <v>1937</v>
      </c>
      <c r="O287" s="19" t="s">
        <v>2926</v>
      </c>
      <c r="P287" s="24" t="s">
        <v>1026</v>
      </c>
      <c r="Q287" s="19" t="s">
        <v>2927</v>
      </c>
      <c r="R287" s="17">
        <v>4</v>
      </c>
      <c r="S287" s="24" t="s">
        <v>1026</v>
      </c>
      <c r="T287" s="17">
        <v>4</v>
      </c>
    </row>
    <row r="288" spans="1:22" x14ac:dyDescent="0.25">
      <c r="B288" s="20" t="s">
        <v>2926</v>
      </c>
      <c r="N288" s="17">
        <v>1937</v>
      </c>
      <c r="O288" s="19" t="s">
        <v>1442</v>
      </c>
      <c r="P288" s="24" t="s">
        <v>1026</v>
      </c>
      <c r="Q288" s="19" t="s">
        <v>2927</v>
      </c>
      <c r="R288" s="17">
        <v>5</v>
      </c>
      <c r="S288" s="24" t="s">
        <v>1026</v>
      </c>
      <c r="T288" s="17">
        <v>4</v>
      </c>
    </row>
    <row r="289" spans="1:21" x14ac:dyDescent="0.25">
      <c r="A289" s="14">
        <v>5</v>
      </c>
      <c r="B289" s="20" t="s">
        <v>1430</v>
      </c>
      <c r="K289" s="17" t="s">
        <v>3143</v>
      </c>
      <c r="L289" s="17">
        <v>18</v>
      </c>
      <c r="M289" s="17">
        <v>6</v>
      </c>
      <c r="N289" s="17">
        <v>1937</v>
      </c>
      <c r="O289" s="19" t="s">
        <v>1442</v>
      </c>
      <c r="P289" s="24" t="s">
        <v>1026</v>
      </c>
      <c r="Q289" s="19" t="s">
        <v>1437</v>
      </c>
      <c r="R289" s="17">
        <v>7</v>
      </c>
      <c r="S289" s="24" t="s">
        <v>1026</v>
      </c>
      <c r="T289" s="17">
        <v>4</v>
      </c>
    </row>
    <row r="290" spans="1:21" x14ac:dyDescent="0.25">
      <c r="B290" s="20" t="s">
        <v>856</v>
      </c>
      <c r="K290" s="17" t="s">
        <v>3144</v>
      </c>
      <c r="L290" s="17">
        <v>15</v>
      </c>
      <c r="M290" s="17">
        <v>6</v>
      </c>
      <c r="N290" s="17">
        <v>1937</v>
      </c>
      <c r="O290" s="19" t="s">
        <v>2927</v>
      </c>
      <c r="P290" s="24" t="s">
        <v>1026</v>
      </c>
      <c r="Q290" s="19" t="s">
        <v>1437</v>
      </c>
      <c r="R290" s="17">
        <v>9</v>
      </c>
      <c r="S290" s="24" t="s">
        <v>1026</v>
      </c>
      <c r="T290" s="17">
        <v>3</v>
      </c>
    </row>
    <row r="291" spans="1:21" x14ac:dyDescent="0.25">
      <c r="B291" s="20" t="s">
        <v>2792</v>
      </c>
      <c r="K291" s="17" t="s">
        <v>3013</v>
      </c>
      <c r="L291" s="17">
        <v>21</v>
      </c>
      <c r="M291" s="17">
        <v>6</v>
      </c>
      <c r="N291" s="17">
        <v>1937</v>
      </c>
      <c r="O291" s="20" t="s">
        <v>2926</v>
      </c>
      <c r="P291" s="24" t="s">
        <v>1026</v>
      </c>
      <c r="Q291" s="19" t="s">
        <v>1437</v>
      </c>
      <c r="R291" s="17">
        <v>11</v>
      </c>
      <c r="S291" s="24" t="s">
        <v>1026</v>
      </c>
      <c r="T291" s="17">
        <v>2</v>
      </c>
    </row>
    <row r="292" spans="1:21" x14ac:dyDescent="0.25">
      <c r="A292" s="14">
        <v>8</v>
      </c>
      <c r="B292" s="20" t="s">
        <v>1439</v>
      </c>
      <c r="N292" s="17">
        <v>1937</v>
      </c>
      <c r="O292" s="19" t="s">
        <v>2440</v>
      </c>
      <c r="P292" s="24" t="s">
        <v>1026</v>
      </c>
      <c r="Q292" s="19" t="s">
        <v>856</v>
      </c>
      <c r="R292" s="17">
        <v>5</v>
      </c>
      <c r="S292" s="24" t="s">
        <v>1026</v>
      </c>
      <c r="T292" s="17">
        <v>6</v>
      </c>
    </row>
    <row r="293" spans="1:21" ht="15.75" thickBot="1" x14ac:dyDescent="0.3">
      <c r="A293" s="14">
        <v>9</v>
      </c>
      <c r="B293" s="20" t="s">
        <v>2441</v>
      </c>
      <c r="K293" s="25"/>
      <c r="L293" s="25"/>
      <c r="M293" s="25"/>
      <c r="N293" s="25">
        <v>1937</v>
      </c>
      <c r="O293" s="28" t="s">
        <v>856</v>
      </c>
      <c r="P293" s="27" t="s">
        <v>1026</v>
      </c>
      <c r="Q293" s="26" t="s">
        <v>2440</v>
      </c>
      <c r="R293" s="25">
        <v>11</v>
      </c>
      <c r="S293" s="27" t="s">
        <v>1026</v>
      </c>
      <c r="T293" s="25">
        <v>5</v>
      </c>
      <c r="U293" s="25"/>
    </row>
    <row r="294" spans="1:21" x14ac:dyDescent="0.25">
      <c r="B294" s="20" t="s">
        <v>2966</v>
      </c>
      <c r="N294" s="17">
        <v>1937</v>
      </c>
      <c r="O294" s="19" t="s">
        <v>1756</v>
      </c>
      <c r="P294" s="24" t="s">
        <v>1026</v>
      </c>
      <c r="Q294" s="19" t="s">
        <v>1430</v>
      </c>
      <c r="R294" s="17">
        <v>3</v>
      </c>
      <c r="S294" s="24" t="s">
        <v>1026</v>
      </c>
      <c r="T294" s="17">
        <v>7</v>
      </c>
    </row>
    <row r="295" spans="1:21" x14ac:dyDescent="0.25">
      <c r="B295" s="20" t="s">
        <v>2442</v>
      </c>
      <c r="N295" s="17">
        <v>1937</v>
      </c>
      <c r="O295" s="20" t="s">
        <v>1430</v>
      </c>
      <c r="P295" s="24" t="s">
        <v>1026</v>
      </c>
      <c r="Q295" s="19" t="s">
        <v>1756</v>
      </c>
      <c r="R295" s="17">
        <v>2</v>
      </c>
      <c r="S295" s="24" t="s">
        <v>1026</v>
      </c>
      <c r="T295" s="17">
        <v>0</v>
      </c>
    </row>
    <row r="296" spans="1:21" x14ac:dyDescent="0.25">
      <c r="B296" s="20" t="s">
        <v>1440</v>
      </c>
      <c r="L296" s="17">
        <v>4</v>
      </c>
      <c r="M296" s="17">
        <v>7</v>
      </c>
      <c r="N296" s="17">
        <v>1937</v>
      </c>
      <c r="O296" s="19" t="s">
        <v>2441</v>
      </c>
      <c r="P296" s="24" t="s">
        <v>1026</v>
      </c>
      <c r="Q296" s="19" t="s">
        <v>47</v>
      </c>
      <c r="R296" s="17">
        <v>14</v>
      </c>
      <c r="S296" s="24" t="s">
        <v>1026</v>
      </c>
      <c r="T296" s="17">
        <v>3</v>
      </c>
    </row>
    <row r="297" spans="1:21" x14ac:dyDescent="0.25">
      <c r="B297" s="20" t="s">
        <v>2970</v>
      </c>
      <c r="L297" s="17">
        <v>6</v>
      </c>
      <c r="M297" s="17">
        <v>7</v>
      </c>
      <c r="N297" s="17">
        <v>1937</v>
      </c>
      <c r="O297" s="19" t="s">
        <v>47</v>
      </c>
      <c r="P297" s="24" t="s">
        <v>1026</v>
      </c>
      <c r="Q297" s="20" t="s">
        <v>2441</v>
      </c>
      <c r="R297" s="17">
        <v>7</v>
      </c>
      <c r="S297" s="24" t="s">
        <v>1026</v>
      </c>
      <c r="T297" s="17">
        <v>5</v>
      </c>
    </row>
    <row r="298" spans="1:21" x14ac:dyDescent="0.25">
      <c r="B298" s="20" t="s">
        <v>1451</v>
      </c>
      <c r="P298" s="24"/>
      <c r="Q298" s="20"/>
      <c r="S298" s="24"/>
    </row>
    <row r="299" spans="1:21" x14ac:dyDescent="0.25">
      <c r="A299" s="14">
        <v>15</v>
      </c>
      <c r="B299" s="20" t="s">
        <v>2968</v>
      </c>
      <c r="O299" s="20" t="s">
        <v>1757</v>
      </c>
      <c r="P299" s="24"/>
      <c r="Q299" s="20"/>
      <c r="S299" s="24"/>
    </row>
    <row r="300" spans="1:21" x14ac:dyDescent="0.25">
      <c r="A300" s="14">
        <v>16</v>
      </c>
      <c r="B300" s="20" t="s">
        <v>1452</v>
      </c>
      <c r="L300" s="32"/>
      <c r="N300" s="17">
        <v>1937</v>
      </c>
      <c r="O300" s="20" t="s">
        <v>2926</v>
      </c>
      <c r="P300" s="24" t="s">
        <v>1026</v>
      </c>
      <c r="Q300" s="19" t="s">
        <v>1452</v>
      </c>
      <c r="R300" s="17" t="s">
        <v>2974</v>
      </c>
      <c r="S300" s="24"/>
    </row>
    <row r="301" spans="1:21" x14ac:dyDescent="0.25">
      <c r="A301" s="14">
        <v>17</v>
      </c>
      <c r="B301" s="20" t="s">
        <v>1756</v>
      </c>
      <c r="N301" s="17">
        <v>1937</v>
      </c>
      <c r="O301" s="38" t="s">
        <v>2442</v>
      </c>
      <c r="P301" s="24" t="s">
        <v>1026</v>
      </c>
      <c r="Q301" s="19" t="s">
        <v>856</v>
      </c>
      <c r="R301" s="17">
        <v>3</v>
      </c>
      <c r="S301" s="24" t="s">
        <v>1026</v>
      </c>
      <c r="T301" s="17">
        <v>5</v>
      </c>
    </row>
    <row r="302" spans="1:21" ht="15.75" thickBot="1" x14ac:dyDescent="0.3">
      <c r="B302" s="20" t="s">
        <v>47</v>
      </c>
      <c r="K302" s="25"/>
      <c r="L302" s="25"/>
      <c r="M302" s="25"/>
      <c r="N302" s="25">
        <v>1937</v>
      </c>
      <c r="O302" s="28" t="s">
        <v>856</v>
      </c>
      <c r="P302" s="27" t="s">
        <v>1026</v>
      </c>
      <c r="Q302" s="26" t="s">
        <v>2442</v>
      </c>
      <c r="R302" s="25">
        <v>7</v>
      </c>
      <c r="S302" s="27" t="s">
        <v>1026</v>
      </c>
      <c r="T302" s="25">
        <v>1</v>
      </c>
      <c r="U302" s="25"/>
    </row>
    <row r="303" spans="1:21" x14ac:dyDescent="0.25">
      <c r="B303" s="20" t="s">
        <v>585</v>
      </c>
      <c r="N303" s="17">
        <v>1937</v>
      </c>
      <c r="O303" s="20" t="s">
        <v>1430</v>
      </c>
      <c r="P303" s="24" t="s">
        <v>1026</v>
      </c>
      <c r="Q303" s="19" t="s">
        <v>2441</v>
      </c>
      <c r="R303" s="17">
        <v>11</v>
      </c>
      <c r="S303" s="24" t="s">
        <v>1026</v>
      </c>
      <c r="T303" s="17">
        <v>0</v>
      </c>
    </row>
    <row r="304" spans="1:21" x14ac:dyDescent="0.25">
      <c r="B304" s="20" t="s">
        <v>2971</v>
      </c>
      <c r="N304" s="17">
        <v>1937</v>
      </c>
      <c r="O304" s="19" t="s">
        <v>2966</v>
      </c>
      <c r="P304" s="24" t="s">
        <v>1026</v>
      </c>
      <c r="Q304" s="19" t="s">
        <v>2921</v>
      </c>
      <c r="R304" s="17">
        <v>2</v>
      </c>
      <c r="S304" s="24" t="s">
        <v>1026</v>
      </c>
      <c r="T304" s="17">
        <v>3</v>
      </c>
    </row>
    <row r="305" spans="1:21" x14ac:dyDescent="0.25">
      <c r="B305" s="20" t="s">
        <v>1442</v>
      </c>
      <c r="N305" s="17">
        <v>1937</v>
      </c>
      <c r="O305" s="20" t="s">
        <v>2921</v>
      </c>
      <c r="P305" s="24" t="s">
        <v>1026</v>
      </c>
      <c r="Q305" s="19" t="s">
        <v>2966</v>
      </c>
      <c r="R305" s="17">
        <v>8</v>
      </c>
      <c r="S305" s="24" t="s">
        <v>1026</v>
      </c>
      <c r="T305" s="17">
        <v>1</v>
      </c>
    </row>
    <row r="306" spans="1:21" x14ac:dyDescent="0.25">
      <c r="B306" s="20" t="s">
        <v>2440</v>
      </c>
      <c r="P306" s="24"/>
      <c r="Q306" s="20"/>
      <c r="S306" s="24"/>
    </row>
    <row r="307" spans="1:21" x14ac:dyDescent="0.25">
      <c r="B307" s="20" t="s">
        <v>48</v>
      </c>
      <c r="O307" s="20" t="s">
        <v>1443</v>
      </c>
      <c r="P307" s="24"/>
      <c r="Q307" s="20"/>
      <c r="S307" s="24"/>
    </row>
    <row r="308" spans="1:21" ht="15.75" thickBot="1" x14ac:dyDescent="0.3">
      <c r="B308" s="20" t="s">
        <v>49</v>
      </c>
      <c r="K308" s="25" t="s">
        <v>3011</v>
      </c>
      <c r="L308" s="25">
        <v>8</v>
      </c>
      <c r="M308" s="25">
        <v>8</v>
      </c>
      <c r="N308" s="25">
        <v>1937</v>
      </c>
      <c r="O308" s="28" t="s">
        <v>2926</v>
      </c>
      <c r="P308" s="27" t="s">
        <v>1026</v>
      </c>
      <c r="Q308" s="26" t="s">
        <v>856</v>
      </c>
      <c r="R308" s="25">
        <v>9</v>
      </c>
      <c r="S308" s="27" t="s">
        <v>1026</v>
      </c>
      <c r="T308" s="25">
        <v>6</v>
      </c>
      <c r="U308" s="25"/>
    </row>
    <row r="309" spans="1:21" x14ac:dyDescent="0.25">
      <c r="A309" s="14">
        <v>25</v>
      </c>
      <c r="B309" s="20" t="s">
        <v>2927</v>
      </c>
      <c r="K309" s="17" t="s">
        <v>3011</v>
      </c>
      <c r="L309" s="17">
        <v>8</v>
      </c>
      <c r="M309" s="17">
        <v>8</v>
      </c>
      <c r="N309" s="17">
        <v>1937</v>
      </c>
      <c r="O309" s="19" t="s">
        <v>1430</v>
      </c>
      <c r="P309" s="24" t="s">
        <v>1026</v>
      </c>
      <c r="Q309" s="20" t="s">
        <v>2921</v>
      </c>
      <c r="R309" s="17">
        <v>0</v>
      </c>
      <c r="S309" s="24" t="s">
        <v>1026</v>
      </c>
      <c r="T309" s="17">
        <v>3</v>
      </c>
    </row>
    <row r="310" spans="1:21" x14ac:dyDescent="0.25">
      <c r="A310" s="14">
        <v>26</v>
      </c>
      <c r="B310" s="20" t="s">
        <v>1437</v>
      </c>
      <c r="P310" s="24"/>
      <c r="Q310" s="20"/>
      <c r="S310" s="24"/>
    </row>
    <row r="311" spans="1:21" x14ac:dyDescent="0.25">
      <c r="A311" s="14">
        <v>27</v>
      </c>
      <c r="B311" s="20" t="s">
        <v>857</v>
      </c>
      <c r="C311" s="14" t="s">
        <v>2974</v>
      </c>
      <c r="O311" s="20" t="s">
        <v>582</v>
      </c>
      <c r="P311" s="24"/>
      <c r="Q311" s="20"/>
      <c r="S311" s="24"/>
    </row>
    <row r="312" spans="1:21" x14ac:dyDescent="0.25">
      <c r="B312" s="20" t="s">
        <v>854</v>
      </c>
      <c r="C312" s="14" t="s">
        <v>2974</v>
      </c>
      <c r="K312" s="17" t="s">
        <v>3011</v>
      </c>
      <c r="L312" s="17">
        <v>22</v>
      </c>
      <c r="M312" s="17">
        <v>8</v>
      </c>
      <c r="N312" s="17">
        <v>1937</v>
      </c>
      <c r="O312" s="20" t="s">
        <v>2921</v>
      </c>
      <c r="P312" s="24" t="s">
        <v>1026</v>
      </c>
      <c r="Q312" s="19" t="s">
        <v>2926</v>
      </c>
      <c r="R312" s="17">
        <v>8</v>
      </c>
      <c r="S312" s="24" t="s">
        <v>1026</v>
      </c>
      <c r="T312" s="17">
        <v>1</v>
      </c>
    </row>
    <row r="313" spans="1:21" x14ac:dyDescent="0.25">
      <c r="B313" s="20" t="s">
        <v>2933</v>
      </c>
      <c r="C313" s="14" t="s">
        <v>2974</v>
      </c>
      <c r="P313" s="24"/>
      <c r="Q313" s="20"/>
      <c r="S313" s="24"/>
    </row>
    <row r="314" spans="1:21" x14ac:dyDescent="0.25">
      <c r="O314" s="20" t="s">
        <v>584</v>
      </c>
      <c r="P314" s="24"/>
      <c r="S314" s="24"/>
    </row>
    <row r="315" spans="1:21" x14ac:dyDescent="0.25">
      <c r="O315" s="20" t="s">
        <v>1435</v>
      </c>
      <c r="P315" s="24"/>
      <c r="S315" s="24"/>
    </row>
    <row r="316" spans="1:21" x14ac:dyDescent="0.25">
      <c r="B316" s="20" t="s">
        <v>50</v>
      </c>
      <c r="N316" s="17">
        <v>1937</v>
      </c>
      <c r="O316" s="19" t="s">
        <v>585</v>
      </c>
      <c r="P316" s="24" t="s">
        <v>1026</v>
      </c>
      <c r="Q316" s="19" t="s">
        <v>2970</v>
      </c>
      <c r="R316" s="17">
        <v>6</v>
      </c>
      <c r="S316" s="24" t="s">
        <v>1026</v>
      </c>
      <c r="T316" s="17">
        <v>3</v>
      </c>
    </row>
    <row r="317" spans="1:21" x14ac:dyDescent="0.25">
      <c r="K317" s="17" t="s">
        <v>3141</v>
      </c>
      <c r="L317" s="17">
        <v>10</v>
      </c>
      <c r="M317" s="17">
        <v>6</v>
      </c>
      <c r="N317" s="17">
        <v>1937</v>
      </c>
      <c r="O317" s="20" t="s">
        <v>2970</v>
      </c>
      <c r="P317" s="24" t="s">
        <v>1026</v>
      </c>
      <c r="Q317" s="19" t="s">
        <v>585</v>
      </c>
      <c r="R317" s="17">
        <v>11</v>
      </c>
      <c r="S317" s="24" t="s">
        <v>1026</v>
      </c>
      <c r="T317" s="17">
        <v>6</v>
      </c>
    </row>
    <row r="318" spans="1:21" x14ac:dyDescent="0.25">
      <c r="N318" s="17">
        <v>1937</v>
      </c>
      <c r="O318" s="19" t="s">
        <v>2971</v>
      </c>
      <c r="P318" s="24" t="s">
        <v>1026</v>
      </c>
      <c r="Q318" s="19" t="s">
        <v>1436</v>
      </c>
      <c r="R318" s="17">
        <v>11</v>
      </c>
      <c r="S318" s="24" t="s">
        <v>1026</v>
      </c>
      <c r="T318" s="17">
        <v>13</v>
      </c>
    </row>
    <row r="319" spans="1:21" x14ac:dyDescent="0.25">
      <c r="N319" s="17">
        <v>1937</v>
      </c>
      <c r="O319" s="20" t="s">
        <v>1436</v>
      </c>
      <c r="P319" s="24" t="s">
        <v>1026</v>
      </c>
      <c r="Q319" s="19" t="s">
        <v>2971</v>
      </c>
      <c r="R319" s="17">
        <v>6</v>
      </c>
      <c r="S319" s="24" t="s">
        <v>1026</v>
      </c>
      <c r="T319" s="17">
        <v>2</v>
      </c>
    </row>
    <row r="320" spans="1:21" x14ac:dyDescent="0.25">
      <c r="P320" s="24"/>
      <c r="S320" s="24"/>
    </row>
    <row r="321" spans="11:40" x14ac:dyDescent="0.25">
      <c r="O321" s="20" t="s">
        <v>1757</v>
      </c>
      <c r="P321" s="24"/>
      <c r="S321" s="24"/>
    </row>
    <row r="322" spans="11:40" x14ac:dyDescent="0.25">
      <c r="N322" s="17">
        <v>1937</v>
      </c>
      <c r="O322" s="19" t="s">
        <v>48</v>
      </c>
      <c r="P322" s="24" t="s">
        <v>1026</v>
      </c>
      <c r="Q322" s="19" t="s">
        <v>565</v>
      </c>
      <c r="R322" s="17">
        <v>4</v>
      </c>
      <c r="S322" s="24" t="s">
        <v>1026</v>
      </c>
      <c r="T322" s="17">
        <v>6</v>
      </c>
    </row>
    <row r="323" spans="11:40" x14ac:dyDescent="0.25">
      <c r="N323" s="17">
        <v>1937</v>
      </c>
      <c r="O323" s="20" t="s">
        <v>565</v>
      </c>
      <c r="P323" s="24" t="s">
        <v>1026</v>
      </c>
      <c r="Q323" s="19" t="s">
        <v>48</v>
      </c>
      <c r="R323" s="17">
        <v>3</v>
      </c>
      <c r="S323" s="24" t="s">
        <v>1026</v>
      </c>
      <c r="T323" s="17">
        <v>0</v>
      </c>
    </row>
    <row r="324" spans="11:40" x14ac:dyDescent="0.25">
      <c r="N324" s="17">
        <v>1937</v>
      </c>
      <c r="O324" s="19" t="s">
        <v>565</v>
      </c>
      <c r="P324" s="24"/>
      <c r="Q324" s="19" t="s">
        <v>1440</v>
      </c>
      <c r="R324" s="17">
        <v>4</v>
      </c>
      <c r="S324" s="24" t="s">
        <v>1026</v>
      </c>
      <c r="T324" s="17">
        <v>2</v>
      </c>
    </row>
    <row r="325" spans="11:40" x14ac:dyDescent="0.25">
      <c r="N325" s="17">
        <v>1937</v>
      </c>
      <c r="O325" s="19" t="s">
        <v>49</v>
      </c>
      <c r="P325" s="24" t="s">
        <v>1026</v>
      </c>
      <c r="Q325" s="19" t="s">
        <v>1440</v>
      </c>
      <c r="R325" s="17">
        <v>0</v>
      </c>
      <c r="S325" s="24" t="s">
        <v>1026</v>
      </c>
      <c r="T325" s="17">
        <v>21</v>
      </c>
    </row>
    <row r="326" spans="11:40" ht="15.75" thickBot="1" x14ac:dyDescent="0.3">
      <c r="K326" s="25"/>
      <c r="L326" s="25"/>
      <c r="M326" s="25"/>
      <c r="N326" s="25">
        <v>1937</v>
      </c>
      <c r="O326" s="28" t="s">
        <v>1440</v>
      </c>
      <c r="P326" s="27" t="s">
        <v>1026</v>
      </c>
      <c r="Q326" s="26" t="s">
        <v>49</v>
      </c>
      <c r="R326" s="25">
        <v>34</v>
      </c>
      <c r="S326" s="27" t="s">
        <v>1026</v>
      </c>
      <c r="T326" s="25">
        <v>0</v>
      </c>
      <c r="U326" s="25"/>
      <c r="AM326"/>
      <c r="AN326"/>
    </row>
    <row r="327" spans="11:40" x14ac:dyDescent="0.25">
      <c r="N327" s="17">
        <v>1937</v>
      </c>
      <c r="O327" s="19" t="s">
        <v>2970</v>
      </c>
      <c r="P327" s="24" t="s">
        <v>1026</v>
      </c>
      <c r="Q327" s="19" t="s">
        <v>1436</v>
      </c>
      <c r="R327" s="17">
        <v>0</v>
      </c>
      <c r="S327" s="24" t="s">
        <v>1026</v>
      </c>
      <c r="T327" s="17">
        <v>8</v>
      </c>
      <c r="AM327"/>
      <c r="AN327"/>
    </row>
    <row r="328" spans="11:40" x14ac:dyDescent="0.25">
      <c r="N328" s="17">
        <v>1937</v>
      </c>
      <c r="O328" s="19" t="s">
        <v>2970</v>
      </c>
      <c r="P328" s="24" t="s">
        <v>1026</v>
      </c>
      <c r="Q328" s="19" t="s">
        <v>2968</v>
      </c>
      <c r="R328" s="17">
        <v>7</v>
      </c>
      <c r="S328" s="24" t="s">
        <v>1026</v>
      </c>
      <c r="T328" s="17">
        <v>3</v>
      </c>
      <c r="AM328"/>
      <c r="AN328"/>
    </row>
    <row r="329" spans="11:40" x14ac:dyDescent="0.25">
      <c r="N329" s="17">
        <v>1937</v>
      </c>
      <c r="O329" s="20" t="s">
        <v>1436</v>
      </c>
      <c r="P329" s="24" t="s">
        <v>1026</v>
      </c>
      <c r="Q329" s="19" t="s">
        <v>2968</v>
      </c>
      <c r="R329" s="17">
        <v>12</v>
      </c>
      <c r="S329" s="24" t="s">
        <v>1026</v>
      </c>
      <c r="T329" s="17">
        <v>1</v>
      </c>
      <c r="AM329"/>
      <c r="AN329"/>
    </row>
    <row r="330" spans="11:40" x14ac:dyDescent="0.25">
      <c r="K330" s="17" t="s">
        <v>3141</v>
      </c>
      <c r="L330" s="17">
        <v>5</v>
      </c>
      <c r="M330" s="17">
        <v>8</v>
      </c>
      <c r="N330" s="17">
        <v>1937</v>
      </c>
      <c r="O330" s="20" t="s">
        <v>2792</v>
      </c>
      <c r="P330" s="24" t="s">
        <v>1026</v>
      </c>
      <c r="Q330" s="19" t="s">
        <v>1451</v>
      </c>
      <c r="R330" s="17">
        <v>5</v>
      </c>
      <c r="S330" s="24" t="s">
        <v>1026</v>
      </c>
      <c r="T330" s="17">
        <v>1</v>
      </c>
      <c r="AM330"/>
      <c r="AN330"/>
    </row>
    <row r="331" spans="11:40" x14ac:dyDescent="0.25">
      <c r="P331" s="24"/>
      <c r="S331" s="24"/>
      <c r="AM331"/>
      <c r="AN331"/>
    </row>
    <row r="332" spans="11:40" x14ac:dyDescent="0.25">
      <c r="O332" s="20" t="s">
        <v>1443</v>
      </c>
      <c r="P332" s="24"/>
      <c r="S332" s="24"/>
      <c r="AM332"/>
      <c r="AN332"/>
    </row>
    <row r="333" spans="11:40" ht="15.75" thickBot="1" x14ac:dyDescent="0.3">
      <c r="K333" s="25" t="s">
        <v>3141</v>
      </c>
      <c r="L333" s="25">
        <v>5</v>
      </c>
      <c r="M333" s="25">
        <v>8</v>
      </c>
      <c r="N333" s="25">
        <v>1937</v>
      </c>
      <c r="O333" s="28" t="s">
        <v>565</v>
      </c>
      <c r="P333" s="27" t="s">
        <v>1026</v>
      </c>
      <c r="Q333" s="26" t="s">
        <v>51</v>
      </c>
      <c r="R333" s="25"/>
      <c r="S333" s="27"/>
      <c r="T333" s="25" t="s">
        <v>2974</v>
      </c>
      <c r="U333" s="25"/>
      <c r="AM333"/>
      <c r="AN333"/>
    </row>
    <row r="334" spans="11:40" x14ac:dyDescent="0.25">
      <c r="K334" s="17" t="s">
        <v>3011</v>
      </c>
      <c r="L334" s="17">
        <v>22</v>
      </c>
      <c r="M334" s="17">
        <v>8</v>
      </c>
      <c r="N334" s="17">
        <v>1937</v>
      </c>
      <c r="O334" s="20" t="s">
        <v>1436</v>
      </c>
      <c r="P334" s="24" t="s">
        <v>1026</v>
      </c>
      <c r="Q334" s="19" t="s">
        <v>2792</v>
      </c>
      <c r="R334" s="17">
        <v>4</v>
      </c>
      <c r="S334" s="24" t="s">
        <v>1026</v>
      </c>
      <c r="T334" s="17">
        <v>0</v>
      </c>
      <c r="AM334"/>
      <c r="AN334"/>
    </row>
    <row r="335" spans="11:40" x14ac:dyDescent="0.25">
      <c r="N335" s="17">
        <v>1937</v>
      </c>
      <c r="O335" s="19" t="s">
        <v>2792</v>
      </c>
      <c r="P335" s="24" t="s">
        <v>1026</v>
      </c>
      <c r="Q335" s="19" t="s">
        <v>1436</v>
      </c>
      <c r="R335" s="17">
        <v>4</v>
      </c>
      <c r="S335" s="24" t="s">
        <v>1026</v>
      </c>
      <c r="T335" s="17">
        <v>4</v>
      </c>
      <c r="AM335"/>
      <c r="AN335"/>
    </row>
    <row r="336" spans="11:40" x14ac:dyDescent="0.25">
      <c r="P336" s="24"/>
      <c r="S336" s="24"/>
      <c r="AM336"/>
      <c r="AN336"/>
    </row>
    <row r="337" spans="1:40" x14ac:dyDescent="0.25">
      <c r="O337" s="20" t="s">
        <v>582</v>
      </c>
      <c r="P337" s="24"/>
      <c r="S337" s="24"/>
      <c r="AM337"/>
      <c r="AN337"/>
    </row>
    <row r="338" spans="1:40" x14ac:dyDescent="0.25">
      <c r="K338" s="17" t="s">
        <v>3011</v>
      </c>
      <c r="L338" s="17">
        <v>5</v>
      </c>
      <c r="M338" s="17">
        <v>9</v>
      </c>
      <c r="N338" s="17">
        <v>1937</v>
      </c>
      <c r="O338" s="19" t="s">
        <v>565</v>
      </c>
      <c r="P338" s="24" t="s">
        <v>1026</v>
      </c>
      <c r="Q338" s="20" t="s">
        <v>1436</v>
      </c>
      <c r="R338" s="17">
        <v>2</v>
      </c>
      <c r="S338" s="24" t="s">
        <v>1026</v>
      </c>
      <c r="T338" s="17">
        <v>6</v>
      </c>
      <c r="AM338"/>
      <c r="AN338"/>
    </row>
    <row r="339" spans="1:40" x14ac:dyDescent="0.25">
      <c r="P339" s="24"/>
      <c r="Q339" s="20"/>
      <c r="S339" s="24"/>
      <c r="AM339"/>
      <c r="AN339"/>
    </row>
    <row r="340" spans="1:40" x14ac:dyDescent="0.25">
      <c r="O340" s="20" t="s">
        <v>849</v>
      </c>
      <c r="P340" s="24"/>
      <c r="S340" s="24"/>
      <c r="AM340"/>
      <c r="AN340"/>
    </row>
    <row r="341" spans="1:40" x14ac:dyDescent="0.25">
      <c r="N341" s="17">
        <v>1937</v>
      </c>
      <c r="O341" s="20" t="s">
        <v>2921</v>
      </c>
      <c r="P341" s="24" t="s">
        <v>1026</v>
      </c>
      <c r="Q341" s="19" t="s">
        <v>1436</v>
      </c>
      <c r="R341" s="17">
        <v>5</v>
      </c>
      <c r="S341" s="24" t="s">
        <v>1026</v>
      </c>
      <c r="T341" s="17">
        <v>3</v>
      </c>
      <c r="AM341"/>
      <c r="AN341"/>
    </row>
    <row r="342" spans="1:40" x14ac:dyDescent="0.25">
      <c r="P342" s="24"/>
      <c r="S342" s="24"/>
      <c r="AM342"/>
      <c r="AN342"/>
    </row>
    <row r="343" spans="1:40" x14ac:dyDescent="0.25">
      <c r="P343" s="24"/>
      <c r="S343" s="24"/>
      <c r="AM343"/>
      <c r="AN343"/>
    </row>
    <row r="344" spans="1:40" x14ac:dyDescent="0.25">
      <c r="A344" s="21"/>
      <c r="B344" s="22" t="s">
        <v>52</v>
      </c>
      <c r="C344" s="21"/>
      <c r="D344" s="23"/>
      <c r="E344" s="23"/>
      <c r="F344" s="23"/>
      <c r="G344" s="23"/>
      <c r="H344" s="23"/>
      <c r="I344" s="23"/>
      <c r="J344" s="23"/>
      <c r="K344" s="33"/>
      <c r="L344" s="33"/>
      <c r="M344" s="33"/>
      <c r="N344" s="33"/>
      <c r="O344" s="22" t="s">
        <v>1435</v>
      </c>
      <c r="P344" s="34"/>
      <c r="Q344" s="35"/>
      <c r="R344" s="33"/>
      <c r="S344" s="34"/>
      <c r="T344" s="33"/>
      <c r="U344" s="33"/>
      <c r="V344" s="35"/>
      <c r="AM344"/>
      <c r="AN344"/>
    </row>
    <row r="345" spans="1:40" x14ac:dyDescent="0.25">
      <c r="A345" s="14">
        <v>1</v>
      </c>
      <c r="B345" s="20" t="s">
        <v>2926</v>
      </c>
      <c r="N345" s="17">
        <v>1938</v>
      </c>
      <c r="O345" s="20" t="s">
        <v>2966</v>
      </c>
      <c r="P345" s="24" t="s">
        <v>1026</v>
      </c>
      <c r="Q345" s="19" t="s">
        <v>2442</v>
      </c>
      <c r="R345" s="17">
        <v>4</v>
      </c>
      <c r="S345" s="24" t="s">
        <v>1026</v>
      </c>
      <c r="T345" s="17">
        <v>3</v>
      </c>
      <c r="AM345"/>
      <c r="AN345"/>
    </row>
    <row r="346" spans="1:40" x14ac:dyDescent="0.25">
      <c r="A346" s="14">
        <v>2</v>
      </c>
      <c r="B346" s="20" t="s">
        <v>1440</v>
      </c>
      <c r="K346" s="17" t="s">
        <v>3013</v>
      </c>
      <c r="L346" s="17">
        <v>20</v>
      </c>
      <c r="M346" s="17">
        <v>6</v>
      </c>
      <c r="N346" s="17">
        <v>1938</v>
      </c>
      <c r="O346" s="19" t="s">
        <v>1437</v>
      </c>
      <c r="P346" s="24" t="s">
        <v>1026</v>
      </c>
      <c r="Q346" s="20" t="s">
        <v>2926</v>
      </c>
      <c r="R346" s="17">
        <v>6</v>
      </c>
      <c r="S346" s="24" t="s">
        <v>1026</v>
      </c>
      <c r="T346" s="17">
        <v>13</v>
      </c>
      <c r="AM346"/>
      <c r="AN346"/>
    </row>
    <row r="347" spans="1:40" x14ac:dyDescent="0.25">
      <c r="A347" s="14">
        <v>3</v>
      </c>
      <c r="B347" s="20" t="s">
        <v>1434</v>
      </c>
      <c r="K347" s="17" t="s">
        <v>3013</v>
      </c>
      <c r="L347" s="17">
        <v>20</v>
      </c>
      <c r="M347" s="17">
        <v>6</v>
      </c>
      <c r="N347" s="17">
        <v>1938</v>
      </c>
      <c r="O347" s="19" t="s">
        <v>2927</v>
      </c>
      <c r="P347" s="24" t="s">
        <v>1026</v>
      </c>
      <c r="Q347" s="19" t="s">
        <v>1442</v>
      </c>
      <c r="S347" s="24" t="s">
        <v>1026</v>
      </c>
      <c r="AM347"/>
      <c r="AN347"/>
    </row>
    <row r="348" spans="1:40" x14ac:dyDescent="0.25">
      <c r="A348" s="14">
        <v>4</v>
      </c>
      <c r="B348" s="20" t="s">
        <v>49</v>
      </c>
      <c r="K348" s="17" t="s">
        <v>3142</v>
      </c>
      <c r="L348" s="17">
        <v>22</v>
      </c>
      <c r="M348" s="17">
        <v>6</v>
      </c>
      <c r="N348" s="17">
        <v>1938</v>
      </c>
      <c r="O348" s="19" t="s">
        <v>2927</v>
      </c>
      <c r="P348" s="24" t="s">
        <v>1026</v>
      </c>
      <c r="Q348" s="20" t="s">
        <v>2926</v>
      </c>
      <c r="R348" s="17">
        <v>0</v>
      </c>
      <c r="S348" s="24" t="s">
        <v>1026</v>
      </c>
      <c r="T348" s="17">
        <v>13</v>
      </c>
      <c r="V348" s="20"/>
      <c r="AM348"/>
      <c r="AN348"/>
    </row>
    <row r="349" spans="1:40" x14ac:dyDescent="0.25">
      <c r="B349" s="20" t="s">
        <v>53</v>
      </c>
      <c r="K349" s="17" t="s">
        <v>3142</v>
      </c>
      <c r="L349" s="17">
        <v>22</v>
      </c>
      <c r="M349" s="17">
        <v>6</v>
      </c>
      <c r="N349" s="17">
        <v>1938</v>
      </c>
      <c r="O349" s="19" t="s">
        <v>1442</v>
      </c>
      <c r="P349" s="24" t="s">
        <v>1026</v>
      </c>
      <c r="Q349" s="19" t="s">
        <v>1437</v>
      </c>
      <c r="S349" s="24" t="s">
        <v>1026</v>
      </c>
      <c r="AM349"/>
      <c r="AN349"/>
    </row>
    <row r="350" spans="1:40" x14ac:dyDescent="0.25">
      <c r="B350" s="20" t="s">
        <v>2966</v>
      </c>
      <c r="K350" s="17" t="s">
        <v>3013</v>
      </c>
      <c r="L350" s="17">
        <v>27</v>
      </c>
      <c r="M350" s="17">
        <v>6</v>
      </c>
      <c r="N350" s="17">
        <v>1938</v>
      </c>
      <c r="O350" s="19" t="s">
        <v>1442</v>
      </c>
      <c r="P350" s="24" t="s">
        <v>1026</v>
      </c>
      <c r="Q350" s="19" t="s">
        <v>2926</v>
      </c>
      <c r="S350" s="24" t="s">
        <v>1026</v>
      </c>
      <c r="AM350"/>
      <c r="AN350"/>
    </row>
    <row r="351" spans="1:40" x14ac:dyDescent="0.25">
      <c r="A351" s="14">
        <v>7</v>
      </c>
      <c r="B351" s="20" t="s">
        <v>2921</v>
      </c>
      <c r="K351" s="17" t="s">
        <v>3013</v>
      </c>
      <c r="L351" s="17">
        <v>27</v>
      </c>
      <c r="M351" s="17">
        <v>6</v>
      </c>
      <c r="N351" s="17">
        <v>1938</v>
      </c>
      <c r="O351" s="19" t="s">
        <v>2927</v>
      </c>
      <c r="P351" s="24" t="s">
        <v>1026</v>
      </c>
      <c r="Q351" s="19" t="s">
        <v>1437</v>
      </c>
      <c r="S351" s="24" t="s">
        <v>1026</v>
      </c>
      <c r="AM351"/>
      <c r="AN351"/>
    </row>
    <row r="352" spans="1:40" x14ac:dyDescent="0.25">
      <c r="B352" s="20" t="s">
        <v>56</v>
      </c>
      <c r="N352" s="17">
        <v>1938</v>
      </c>
      <c r="O352" s="20" t="s">
        <v>1430</v>
      </c>
      <c r="P352" s="24" t="s">
        <v>1026</v>
      </c>
      <c r="Q352" s="19" t="s">
        <v>1756</v>
      </c>
      <c r="R352" s="17">
        <v>5</v>
      </c>
      <c r="S352" s="24" t="s">
        <v>1026</v>
      </c>
      <c r="T352" s="17">
        <v>3</v>
      </c>
      <c r="AM352"/>
      <c r="AN352"/>
    </row>
    <row r="353" spans="2:40" x14ac:dyDescent="0.25">
      <c r="B353" s="20" t="s">
        <v>57</v>
      </c>
      <c r="N353" s="17">
        <v>1938</v>
      </c>
      <c r="O353" s="20" t="s">
        <v>54</v>
      </c>
      <c r="P353" s="24" t="s">
        <v>1026</v>
      </c>
      <c r="Q353" s="19" t="s">
        <v>2947</v>
      </c>
      <c r="R353" s="17">
        <v>14</v>
      </c>
      <c r="S353" s="24" t="s">
        <v>1026</v>
      </c>
      <c r="T353" s="17">
        <v>0</v>
      </c>
      <c r="AM353"/>
      <c r="AN353"/>
    </row>
    <row r="354" spans="2:40" x14ac:dyDescent="0.25">
      <c r="B354" s="20" t="s">
        <v>565</v>
      </c>
      <c r="N354" s="17">
        <v>1938</v>
      </c>
      <c r="O354" s="20" t="s">
        <v>1430</v>
      </c>
      <c r="P354" s="24" t="s">
        <v>1026</v>
      </c>
      <c r="Q354" s="19" t="s">
        <v>54</v>
      </c>
      <c r="R354" s="17">
        <v>6</v>
      </c>
      <c r="S354" s="24" t="s">
        <v>1026</v>
      </c>
      <c r="T354" s="17">
        <v>5</v>
      </c>
      <c r="AM354"/>
      <c r="AN354"/>
    </row>
    <row r="355" spans="2:40" x14ac:dyDescent="0.25">
      <c r="B355" s="20" t="s">
        <v>2970</v>
      </c>
      <c r="O355" s="19" t="s">
        <v>55</v>
      </c>
      <c r="P355" s="24"/>
      <c r="S355" s="24"/>
      <c r="AM355"/>
      <c r="AN355"/>
    </row>
    <row r="356" spans="2:40" x14ac:dyDescent="0.25">
      <c r="N356" s="17">
        <v>1938</v>
      </c>
      <c r="O356" s="19" t="s">
        <v>2792</v>
      </c>
      <c r="P356" s="24" t="s">
        <v>1026</v>
      </c>
      <c r="Q356" s="19" t="s">
        <v>53</v>
      </c>
      <c r="R356" s="17">
        <v>5</v>
      </c>
      <c r="S356" s="24" t="s">
        <v>1026</v>
      </c>
      <c r="T356" s="17">
        <v>8</v>
      </c>
      <c r="AM356"/>
      <c r="AN356"/>
    </row>
    <row r="357" spans="2:40" x14ac:dyDescent="0.25">
      <c r="N357" s="17">
        <v>1938</v>
      </c>
      <c r="O357" s="20" t="s">
        <v>53</v>
      </c>
      <c r="P357" s="24" t="s">
        <v>1026</v>
      </c>
      <c r="Q357" s="19" t="s">
        <v>2792</v>
      </c>
      <c r="R357" s="17">
        <v>6</v>
      </c>
      <c r="S357" s="24" t="s">
        <v>1026</v>
      </c>
      <c r="T357" s="17">
        <v>3</v>
      </c>
      <c r="AM357"/>
      <c r="AN357"/>
    </row>
    <row r="358" spans="2:40" x14ac:dyDescent="0.25">
      <c r="B358" s="20" t="s">
        <v>60</v>
      </c>
      <c r="N358" s="17">
        <v>1938</v>
      </c>
      <c r="O358" s="19" t="s">
        <v>2971</v>
      </c>
      <c r="P358" s="24" t="s">
        <v>1026</v>
      </c>
      <c r="Q358" s="19" t="s">
        <v>2970</v>
      </c>
      <c r="R358" s="17">
        <v>0</v>
      </c>
      <c r="S358" s="24" t="s">
        <v>1026</v>
      </c>
      <c r="T358" s="17">
        <v>1</v>
      </c>
      <c r="AM358"/>
      <c r="AN358"/>
    </row>
    <row r="359" spans="2:40" x14ac:dyDescent="0.25">
      <c r="B359" s="20" t="s">
        <v>2442</v>
      </c>
      <c r="N359" s="17">
        <v>1938</v>
      </c>
      <c r="O359" s="19" t="s">
        <v>585</v>
      </c>
      <c r="P359" s="24" t="s">
        <v>1026</v>
      </c>
      <c r="Q359" s="19" t="s">
        <v>2971</v>
      </c>
      <c r="R359" s="17">
        <v>1</v>
      </c>
      <c r="S359" s="24" t="s">
        <v>1026</v>
      </c>
      <c r="T359" s="17">
        <v>21</v>
      </c>
      <c r="AM359"/>
      <c r="AN359"/>
    </row>
    <row r="360" spans="2:40" x14ac:dyDescent="0.25">
      <c r="B360" s="20" t="s">
        <v>1437</v>
      </c>
      <c r="N360" s="17">
        <v>1938</v>
      </c>
      <c r="O360" s="20" t="s">
        <v>2970</v>
      </c>
      <c r="P360" s="24" t="s">
        <v>1026</v>
      </c>
      <c r="Q360" s="19" t="s">
        <v>585</v>
      </c>
      <c r="R360" s="17">
        <v>13</v>
      </c>
      <c r="S360" s="24" t="s">
        <v>1026</v>
      </c>
      <c r="T360" s="17">
        <v>3</v>
      </c>
      <c r="AM360"/>
      <c r="AN360"/>
    </row>
    <row r="361" spans="2:40" x14ac:dyDescent="0.25">
      <c r="B361" s="20" t="s">
        <v>2927</v>
      </c>
      <c r="N361" s="17">
        <v>1938</v>
      </c>
      <c r="O361" s="19" t="s">
        <v>58</v>
      </c>
      <c r="P361" s="24" t="s">
        <v>1026</v>
      </c>
      <c r="Q361" s="20" t="s">
        <v>59</v>
      </c>
      <c r="R361" s="17">
        <v>2</v>
      </c>
      <c r="S361" s="24" t="s">
        <v>1026</v>
      </c>
      <c r="T361" s="17">
        <v>30</v>
      </c>
      <c r="AM361"/>
      <c r="AN361"/>
    </row>
    <row r="362" spans="2:40" x14ac:dyDescent="0.25">
      <c r="B362" s="20" t="s">
        <v>1756</v>
      </c>
      <c r="N362" s="17">
        <v>1938</v>
      </c>
      <c r="O362" s="19" t="s">
        <v>59</v>
      </c>
      <c r="P362" s="24" t="s">
        <v>1026</v>
      </c>
      <c r="Q362" s="19" t="s">
        <v>2970</v>
      </c>
      <c r="R362" s="17">
        <v>5</v>
      </c>
      <c r="S362" s="24" t="s">
        <v>1026</v>
      </c>
      <c r="T362" s="17">
        <v>7</v>
      </c>
      <c r="AM362"/>
      <c r="AN362"/>
    </row>
    <row r="363" spans="2:40" x14ac:dyDescent="0.25">
      <c r="B363" s="20" t="s">
        <v>2947</v>
      </c>
      <c r="K363" s="17" t="s">
        <v>3011</v>
      </c>
      <c r="L363" s="17">
        <v>24</v>
      </c>
      <c r="M363" s="17">
        <v>7</v>
      </c>
      <c r="N363" s="17">
        <v>1938</v>
      </c>
      <c r="O363" s="20" t="s">
        <v>2970</v>
      </c>
      <c r="P363" s="24" t="s">
        <v>1026</v>
      </c>
      <c r="Q363" s="19" t="s">
        <v>59</v>
      </c>
      <c r="R363" s="17">
        <v>12</v>
      </c>
      <c r="S363" s="24" t="s">
        <v>1026</v>
      </c>
      <c r="T363" s="17">
        <v>8</v>
      </c>
      <c r="AM363"/>
      <c r="AN363"/>
    </row>
    <row r="364" spans="2:40" x14ac:dyDescent="0.25">
      <c r="B364" s="20" t="s">
        <v>54</v>
      </c>
      <c r="N364" s="17">
        <v>1938</v>
      </c>
      <c r="O364" s="45" t="s">
        <v>1452</v>
      </c>
      <c r="P364" s="24"/>
      <c r="S364" s="24"/>
      <c r="AM364"/>
      <c r="AN364"/>
    </row>
    <row r="365" spans="2:40" x14ac:dyDescent="0.25">
      <c r="B365" s="20" t="s">
        <v>1430</v>
      </c>
      <c r="N365" s="17">
        <v>1938</v>
      </c>
      <c r="O365" s="45" t="s">
        <v>2440</v>
      </c>
      <c r="P365" s="24"/>
      <c r="S365" s="24"/>
      <c r="AM365"/>
      <c r="AN365"/>
    </row>
    <row r="366" spans="2:40" x14ac:dyDescent="0.25">
      <c r="B366" s="20" t="s">
        <v>2792</v>
      </c>
      <c r="N366" s="17">
        <v>1938</v>
      </c>
      <c r="O366" s="45" t="s">
        <v>2441</v>
      </c>
      <c r="P366" s="24"/>
      <c r="S366" s="24"/>
      <c r="AM366"/>
      <c r="AN366"/>
    </row>
    <row r="367" spans="2:40" x14ac:dyDescent="0.25">
      <c r="B367" s="20" t="s">
        <v>2971</v>
      </c>
      <c r="N367" s="17">
        <v>1938</v>
      </c>
      <c r="O367" s="45" t="s">
        <v>1436</v>
      </c>
      <c r="P367" s="24"/>
      <c r="S367" s="24"/>
      <c r="AM367"/>
      <c r="AN367"/>
    </row>
    <row r="368" spans="2:40" x14ac:dyDescent="0.25">
      <c r="B368" s="20" t="s">
        <v>585</v>
      </c>
      <c r="N368" s="17">
        <v>1938</v>
      </c>
      <c r="O368" s="45" t="s">
        <v>2923</v>
      </c>
      <c r="P368" s="24"/>
      <c r="S368" s="24"/>
      <c r="AM368"/>
      <c r="AN368"/>
    </row>
    <row r="369" spans="2:40" x14ac:dyDescent="0.25">
      <c r="B369" s="20" t="s">
        <v>58</v>
      </c>
      <c r="P369" s="24"/>
      <c r="S369" s="24"/>
      <c r="AM369"/>
      <c r="AN369"/>
    </row>
    <row r="370" spans="2:40" x14ac:dyDescent="0.25">
      <c r="B370" s="67" t="s">
        <v>61</v>
      </c>
      <c r="O370" s="20" t="s">
        <v>2917</v>
      </c>
      <c r="P370" s="24"/>
      <c r="S370" s="24"/>
      <c r="AM370"/>
      <c r="AN370"/>
    </row>
    <row r="371" spans="2:40" x14ac:dyDescent="0.25">
      <c r="B371" s="67" t="s">
        <v>856</v>
      </c>
      <c r="N371" s="17">
        <v>1938</v>
      </c>
      <c r="O371" s="20" t="s">
        <v>2966</v>
      </c>
      <c r="P371" s="24" t="s">
        <v>1026</v>
      </c>
      <c r="Q371" s="19" t="s">
        <v>2921</v>
      </c>
      <c r="R371" s="17">
        <v>4</v>
      </c>
      <c r="S371" s="24" t="s">
        <v>1026</v>
      </c>
      <c r="T371" s="17">
        <v>3</v>
      </c>
      <c r="AM371"/>
      <c r="AN371"/>
    </row>
    <row r="372" spans="2:40" x14ac:dyDescent="0.25">
      <c r="B372" s="67" t="s">
        <v>2946</v>
      </c>
      <c r="N372" s="17">
        <v>1938</v>
      </c>
      <c r="O372" s="19" t="s">
        <v>56</v>
      </c>
      <c r="P372" s="24" t="s">
        <v>1026</v>
      </c>
      <c r="Q372" s="20" t="s">
        <v>2926</v>
      </c>
      <c r="R372" s="17">
        <v>2</v>
      </c>
      <c r="S372" s="24" t="s">
        <v>1026</v>
      </c>
      <c r="T372" s="17">
        <v>11</v>
      </c>
      <c r="U372" s="17">
        <v>250</v>
      </c>
      <c r="AM372"/>
      <c r="AN372"/>
    </row>
    <row r="373" spans="2:40" x14ac:dyDescent="0.25">
      <c r="B373" s="67" t="s">
        <v>48</v>
      </c>
      <c r="K373" s="17" t="s">
        <v>3011</v>
      </c>
      <c r="L373" s="17">
        <v>31</v>
      </c>
      <c r="M373" s="17">
        <v>7</v>
      </c>
      <c r="N373" s="17">
        <v>1938</v>
      </c>
      <c r="O373" s="20" t="s">
        <v>1440</v>
      </c>
      <c r="P373" s="24" t="s">
        <v>1026</v>
      </c>
      <c r="Q373" s="19" t="s">
        <v>565</v>
      </c>
      <c r="R373" s="17">
        <v>8</v>
      </c>
      <c r="S373" s="24" t="s">
        <v>1026</v>
      </c>
      <c r="T373" s="17">
        <v>4</v>
      </c>
      <c r="AM373"/>
      <c r="AN373"/>
    </row>
    <row r="374" spans="2:40" x14ac:dyDescent="0.25">
      <c r="B374" s="67" t="s">
        <v>1452</v>
      </c>
      <c r="K374" s="17" t="s">
        <v>3011</v>
      </c>
      <c r="L374" s="17">
        <v>7</v>
      </c>
      <c r="M374" s="17">
        <v>8</v>
      </c>
      <c r="N374" s="17">
        <v>1938</v>
      </c>
      <c r="O374" s="19" t="s">
        <v>57</v>
      </c>
      <c r="P374" s="24" t="s">
        <v>1026</v>
      </c>
      <c r="Q374" s="19" t="s">
        <v>1434</v>
      </c>
      <c r="R374" s="17">
        <v>4</v>
      </c>
      <c r="S374" s="24" t="s">
        <v>1026</v>
      </c>
      <c r="T374" s="17">
        <v>9</v>
      </c>
      <c r="AM374"/>
      <c r="AN374"/>
    </row>
    <row r="375" spans="2:40" x14ac:dyDescent="0.25">
      <c r="B375" s="67" t="s">
        <v>2440</v>
      </c>
      <c r="N375" s="17">
        <v>1938</v>
      </c>
      <c r="O375" s="20" t="s">
        <v>1434</v>
      </c>
      <c r="P375" s="24" t="s">
        <v>1026</v>
      </c>
      <c r="Q375" s="19" t="s">
        <v>57</v>
      </c>
      <c r="R375" s="17">
        <v>13</v>
      </c>
      <c r="S375" s="24" t="s">
        <v>1026</v>
      </c>
      <c r="T375" s="17">
        <v>1</v>
      </c>
      <c r="AM375"/>
      <c r="AN375"/>
    </row>
    <row r="376" spans="2:40" x14ac:dyDescent="0.25">
      <c r="B376" s="67" t="s">
        <v>2441</v>
      </c>
      <c r="N376" s="17">
        <v>1938</v>
      </c>
      <c r="O376" s="20" t="s">
        <v>53</v>
      </c>
      <c r="P376" s="24" t="s">
        <v>1026</v>
      </c>
      <c r="Q376" s="19" t="s">
        <v>2970</v>
      </c>
      <c r="R376" s="17">
        <v>12</v>
      </c>
      <c r="S376" s="24" t="s">
        <v>1026</v>
      </c>
      <c r="T376" s="17">
        <v>1</v>
      </c>
      <c r="U376" s="17">
        <v>250</v>
      </c>
      <c r="AM376"/>
      <c r="AN376"/>
    </row>
    <row r="377" spans="2:40" x14ac:dyDescent="0.25">
      <c r="B377" s="67" t="s">
        <v>1436</v>
      </c>
      <c r="K377" s="17" t="s">
        <v>3011</v>
      </c>
      <c r="L377" s="17">
        <v>31</v>
      </c>
      <c r="M377" s="17">
        <v>7</v>
      </c>
      <c r="N377" s="17">
        <v>1938</v>
      </c>
      <c r="O377" s="19" t="s">
        <v>2933</v>
      </c>
      <c r="P377" s="24" t="s">
        <v>1026</v>
      </c>
      <c r="Q377" s="20" t="s">
        <v>49</v>
      </c>
      <c r="S377" s="24" t="s">
        <v>1026</v>
      </c>
      <c r="AM377"/>
      <c r="AN377"/>
    </row>
    <row r="378" spans="2:40" x14ac:dyDescent="0.25">
      <c r="B378" s="67" t="s">
        <v>2923</v>
      </c>
      <c r="P378" s="24"/>
      <c r="S378" s="24"/>
      <c r="AM378"/>
      <c r="AN378"/>
    </row>
    <row r="379" spans="2:40" x14ac:dyDescent="0.25">
      <c r="O379" s="20" t="s">
        <v>1443</v>
      </c>
      <c r="P379" s="24"/>
      <c r="S379" s="24"/>
      <c r="AM379"/>
      <c r="AN379"/>
    </row>
    <row r="380" spans="2:40" x14ac:dyDescent="0.25">
      <c r="K380" s="17" t="s">
        <v>3011</v>
      </c>
      <c r="N380" s="17">
        <v>1938</v>
      </c>
      <c r="O380" s="19" t="s">
        <v>2966</v>
      </c>
      <c r="P380" s="24" t="s">
        <v>1026</v>
      </c>
      <c r="Q380" s="20" t="s">
        <v>2926</v>
      </c>
      <c r="R380" s="17">
        <v>4</v>
      </c>
      <c r="S380" s="24" t="s">
        <v>1026</v>
      </c>
      <c r="T380" s="17">
        <v>17</v>
      </c>
      <c r="U380" s="17">
        <v>250</v>
      </c>
      <c r="AM380"/>
      <c r="AN380"/>
    </row>
    <row r="381" spans="2:40" x14ac:dyDescent="0.25">
      <c r="N381" s="17">
        <v>1938</v>
      </c>
      <c r="O381" s="20" t="s">
        <v>1440</v>
      </c>
      <c r="P381" s="24" t="s">
        <v>1026</v>
      </c>
      <c r="Q381" s="19" t="s">
        <v>49</v>
      </c>
      <c r="R381" s="17">
        <v>8</v>
      </c>
      <c r="S381" s="24" t="s">
        <v>1026</v>
      </c>
      <c r="T381" s="17">
        <v>0</v>
      </c>
      <c r="U381" s="17">
        <v>50</v>
      </c>
      <c r="AM381"/>
      <c r="AN381"/>
    </row>
    <row r="382" spans="2:40" x14ac:dyDescent="0.25">
      <c r="K382" s="17" t="s">
        <v>3011</v>
      </c>
      <c r="N382" s="17">
        <v>1938</v>
      </c>
      <c r="O382" s="20" t="s">
        <v>1434</v>
      </c>
      <c r="P382" s="24" t="s">
        <v>1026</v>
      </c>
      <c r="Q382" s="19" t="s">
        <v>53</v>
      </c>
      <c r="R382" s="17">
        <v>12</v>
      </c>
      <c r="S382" s="24" t="s">
        <v>1026</v>
      </c>
      <c r="T382" s="17">
        <v>3</v>
      </c>
      <c r="AM382"/>
      <c r="AN382"/>
    </row>
    <row r="383" spans="2:40" x14ac:dyDescent="0.25">
      <c r="S383" s="11"/>
      <c r="AM383"/>
      <c r="AN383"/>
    </row>
    <row r="384" spans="2:40" x14ac:dyDescent="0.25">
      <c r="O384" s="20" t="s">
        <v>62</v>
      </c>
      <c r="S384" s="11"/>
      <c r="AM384"/>
      <c r="AN384"/>
    </row>
    <row r="385" spans="1:40" x14ac:dyDescent="0.25">
      <c r="K385" s="17" t="s">
        <v>3011</v>
      </c>
      <c r="L385" s="17">
        <v>18</v>
      </c>
      <c r="M385" s="17">
        <v>9</v>
      </c>
      <c r="N385" s="17">
        <v>1938</v>
      </c>
      <c r="O385" s="20" t="s">
        <v>2926</v>
      </c>
      <c r="P385" s="24" t="s">
        <v>1026</v>
      </c>
      <c r="Q385" s="19" t="s">
        <v>1440</v>
      </c>
      <c r="R385" s="17">
        <v>9</v>
      </c>
      <c r="S385" s="24" t="s">
        <v>1026</v>
      </c>
      <c r="T385" s="17">
        <v>5</v>
      </c>
      <c r="U385" s="17">
        <v>100</v>
      </c>
      <c r="V385" s="19" t="s">
        <v>191</v>
      </c>
      <c r="AM385"/>
      <c r="AN385"/>
    </row>
    <row r="386" spans="1:40" x14ac:dyDescent="0.25">
      <c r="K386" s="17" t="s">
        <v>3011</v>
      </c>
      <c r="L386" s="17">
        <v>18</v>
      </c>
      <c r="M386" s="17">
        <v>9</v>
      </c>
      <c r="N386" s="17">
        <v>1938</v>
      </c>
      <c r="O386" s="19" t="s">
        <v>2926</v>
      </c>
      <c r="P386" s="24" t="s">
        <v>1026</v>
      </c>
      <c r="Q386" s="19" t="s">
        <v>1434</v>
      </c>
      <c r="R386" s="17">
        <v>9</v>
      </c>
      <c r="S386" s="24" t="s">
        <v>1026</v>
      </c>
      <c r="T386" s="17">
        <v>0</v>
      </c>
      <c r="U386" s="17">
        <v>100</v>
      </c>
      <c r="V386" s="19" t="s">
        <v>191</v>
      </c>
      <c r="AM386"/>
      <c r="AN386"/>
    </row>
    <row r="387" spans="1:40" x14ac:dyDescent="0.25">
      <c r="K387" s="17" t="s">
        <v>3011</v>
      </c>
      <c r="L387" s="17">
        <v>18</v>
      </c>
      <c r="M387" s="17">
        <v>9</v>
      </c>
      <c r="N387" s="17">
        <v>1938</v>
      </c>
      <c r="O387" s="19" t="s">
        <v>1440</v>
      </c>
      <c r="P387" s="24" t="s">
        <v>1026</v>
      </c>
      <c r="Q387" s="19" t="s">
        <v>1434</v>
      </c>
      <c r="R387" s="17">
        <v>5</v>
      </c>
      <c r="S387" s="24" t="s">
        <v>1026</v>
      </c>
      <c r="T387" s="17">
        <v>2</v>
      </c>
      <c r="U387" s="17">
        <v>100</v>
      </c>
      <c r="V387" s="19" t="s">
        <v>191</v>
      </c>
      <c r="AM387"/>
      <c r="AN387"/>
    </row>
    <row r="388" spans="1:40" x14ac:dyDescent="0.25">
      <c r="O388" s="19" t="s">
        <v>63</v>
      </c>
      <c r="S388" s="11"/>
      <c r="AM388"/>
      <c r="AN388"/>
    </row>
    <row r="389" spans="1:40" x14ac:dyDescent="0.25">
      <c r="S389" s="11"/>
      <c r="AM389"/>
      <c r="AN389"/>
    </row>
    <row r="390" spans="1:40" x14ac:dyDescent="0.25">
      <c r="S390" s="11"/>
      <c r="AM390"/>
      <c r="AN390"/>
    </row>
    <row r="391" spans="1:40" x14ac:dyDescent="0.25">
      <c r="A391" s="21"/>
      <c r="B391" s="22" t="s">
        <v>1340</v>
      </c>
      <c r="C391" s="21"/>
      <c r="D391" s="23"/>
      <c r="E391" s="23"/>
      <c r="F391" s="23"/>
      <c r="G391" s="23"/>
      <c r="H391" s="23"/>
      <c r="I391" s="23"/>
      <c r="J391" s="23"/>
      <c r="K391" s="33"/>
      <c r="L391" s="33"/>
      <c r="M391" s="33"/>
      <c r="N391" s="33"/>
      <c r="O391" s="22" t="s">
        <v>1687</v>
      </c>
      <c r="P391" s="43"/>
      <c r="Q391" s="35"/>
      <c r="R391" s="33"/>
      <c r="S391" s="43"/>
      <c r="T391" s="33"/>
      <c r="U391" s="33"/>
      <c r="V391" s="35"/>
      <c r="AM391"/>
      <c r="AN391"/>
    </row>
    <row r="392" spans="1:40" x14ac:dyDescent="0.25">
      <c r="A392" s="14">
        <v>1</v>
      </c>
      <c r="B392" s="20" t="s">
        <v>2926</v>
      </c>
      <c r="S392" s="11"/>
      <c r="AM392"/>
      <c r="AN392"/>
    </row>
    <row r="393" spans="1:40" x14ac:dyDescent="0.25">
      <c r="A393" s="14">
        <v>2</v>
      </c>
      <c r="B393" s="20" t="s">
        <v>2792</v>
      </c>
      <c r="N393" s="17">
        <v>1939</v>
      </c>
      <c r="O393" s="19" t="s">
        <v>1341</v>
      </c>
      <c r="P393" s="24" t="s">
        <v>1026</v>
      </c>
      <c r="Q393" s="19" t="s">
        <v>566</v>
      </c>
      <c r="R393" s="17">
        <v>13</v>
      </c>
      <c r="S393" s="24" t="s">
        <v>1026</v>
      </c>
      <c r="T393" s="17">
        <v>1</v>
      </c>
      <c r="AM393"/>
      <c r="AN393"/>
    </row>
    <row r="394" spans="1:40" x14ac:dyDescent="0.25">
      <c r="A394" s="14">
        <v>3</v>
      </c>
      <c r="N394" s="17">
        <v>1939</v>
      </c>
      <c r="O394" s="19" t="s">
        <v>566</v>
      </c>
      <c r="P394" s="24" t="s">
        <v>1026</v>
      </c>
      <c r="Q394" s="19" t="s">
        <v>1341</v>
      </c>
      <c r="R394" s="17">
        <v>6</v>
      </c>
      <c r="S394" s="24" t="s">
        <v>1026</v>
      </c>
      <c r="T394" s="17">
        <v>3</v>
      </c>
      <c r="AM394"/>
      <c r="AN394"/>
    </row>
    <row r="395" spans="1:40" x14ac:dyDescent="0.25">
      <c r="A395" s="14">
        <v>4</v>
      </c>
      <c r="N395" s="17">
        <v>1939</v>
      </c>
      <c r="O395" s="19" t="s">
        <v>1341</v>
      </c>
      <c r="P395" s="24" t="s">
        <v>1026</v>
      </c>
      <c r="Q395" s="19" t="s">
        <v>1756</v>
      </c>
      <c r="R395" s="17">
        <v>4</v>
      </c>
      <c r="S395" s="24" t="s">
        <v>1026</v>
      </c>
      <c r="T395" s="17">
        <v>2</v>
      </c>
      <c r="AM395"/>
      <c r="AN395"/>
    </row>
    <row r="396" spans="1:40" x14ac:dyDescent="0.25">
      <c r="A396" s="14">
        <v>5</v>
      </c>
      <c r="N396" s="17">
        <v>1939</v>
      </c>
      <c r="O396" s="19" t="s">
        <v>1756</v>
      </c>
      <c r="P396" s="24" t="s">
        <v>1026</v>
      </c>
      <c r="Q396" s="19" t="s">
        <v>1341</v>
      </c>
      <c r="R396" s="17">
        <v>11</v>
      </c>
      <c r="S396" s="24" t="s">
        <v>1026</v>
      </c>
      <c r="T396" s="17">
        <v>11</v>
      </c>
      <c r="AM396"/>
      <c r="AN396"/>
    </row>
    <row r="397" spans="1:40" x14ac:dyDescent="0.25">
      <c r="A397" s="14">
        <v>6</v>
      </c>
      <c r="K397" s="17" t="s">
        <v>3011</v>
      </c>
      <c r="L397" s="17">
        <v>10</v>
      </c>
      <c r="M397" s="17">
        <v>9</v>
      </c>
      <c r="N397" s="17">
        <v>1939</v>
      </c>
      <c r="O397" s="19" t="s">
        <v>566</v>
      </c>
      <c r="P397" s="24" t="s">
        <v>1026</v>
      </c>
      <c r="Q397" s="19" t="s">
        <v>1756</v>
      </c>
      <c r="R397" s="17">
        <v>8</v>
      </c>
      <c r="S397" s="24" t="s">
        <v>1026</v>
      </c>
      <c r="T397" s="17">
        <v>4</v>
      </c>
      <c r="AM397"/>
      <c r="AN397"/>
    </row>
    <row r="398" spans="1:40" x14ac:dyDescent="0.25">
      <c r="A398" s="14">
        <v>7</v>
      </c>
      <c r="N398" s="17">
        <v>1939</v>
      </c>
      <c r="O398" s="19" t="s">
        <v>1756</v>
      </c>
      <c r="P398" s="24" t="s">
        <v>1026</v>
      </c>
      <c r="Q398" s="19" t="s">
        <v>566</v>
      </c>
      <c r="R398" s="17">
        <v>13</v>
      </c>
      <c r="S398" s="24" t="s">
        <v>1026</v>
      </c>
      <c r="T398" s="17">
        <v>5</v>
      </c>
      <c r="AM398"/>
      <c r="AN398"/>
    </row>
    <row r="399" spans="1:40" x14ac:dyDescent="0.25">
      <c r="A399" s="14">
        <v>8</v>
      </c>
      <c r="S399" s="11"/>
      <c r="AM399"/>
      <c r="AN399"/>
    </row>
    <row r="400" spans="1:40" x14ac:dyDescent="0.25">
      <c r="S400" s="11"/>
      <c r="AM400"/>
      <c r="AN400"/>
    </row>
    <row r="401" spans="1:40" x14ac:dyDescent="0.25">
      <c r="S401" s="11"/>
      <c r="AM401"/>
      <c r="AN401"/>
    </row>
    <row r="402" spans="1:40" x14ac:dyDescent="0.25">
      <c r="S402" s="11"/>
      <c r="AM402"/>
      <c r="AN402"/>
    </row>
    <row r="403" spans="1:40" x14ac:dyDescent="0.25">
      <c r="N403" s="17">
        <v>1939</v>
      </c>
      <c r="O403" s="20" t="s">
        <v>1338</v>
      </c>
      <c r="P403" s="24" t="s">
        <v>1026</v>
      </c>
      <c r="Q403" s="19" t="s">
        <v>1438</v>
      </c>
      <c r="R403" s="17">
        <v>6</v>
      </c>
      <c r="S403" s="24" t="s">
        <v>1026</v>
      </c>
      <c r="T403" s="17">
        <v>5</v>
      </c>
      <c r="AM403"/>
      <c r="AN403"/>
    </row>
    <row r="404" spans="1:40" x14ac:dyDescent="0.25">
      <c r="B404" s="20" t="s">
        <v>1339</v>
      </c>
      <c r="S404" s="11"/>
      <c r="AM404"/>
      <c r="AN404"/>
    </row>
    <row r="405" spans="1:40" x14ac:dyDescent="0.25">
      <c r="S405" s="11"/>
      <c r="AM405"/>
      <c r="AN405"/>
    </row>
    <row r="406" spans="1:40" x14ac:dyDescent="0.25">
      <c r="S406" s="11"/>
      <c r="AM406"/>
      <c r="AN406"/>
    </row>
    <row r="407" spans="1:40" x14ac:dyDescent="0.25">
      <c r="N407" s="17">
        <v>1939</v>
      </c>
      <c r="O407" s="20" t="s">
        <v>2792</v>
      </c>
      <c r="P407" s="24" t="s">
        <v>1026</v>
      </c>
      <c r="Q407" s="19" t="s">
        <v>1338</v>
      </c>
      <c r="R407" s="17">
        <v>5</v>
      </c>
      <c r="S407" s="24" t="s">
        <v>1026</v>
      </c>
      <c r="T407" s="17">
        <v>4</v>
      </c>
      <c r="AM407"/>
      <c r="AN407"/>
    </row>
    <row r="408" spans="1:40" x14ac:dyDescent="0.25">
      <c r="P408" s="17"/>
    </row>
    <row r="409" spans="1:40" x14ac:dyDescent="0.25">
      <c r="O409" s="20" t="s">
        <v>849</v>
      </c>
      <c r="P409" s="17"/>
    </row>
    <row r="410" spans="1:40" x14ac:dyDescent="0.25">
      <c r="N410" s="17">
        <v>1939</v>
      </c>
      <c r="O410" s="19" t="s">
        <v>2792</v>
      </c>
      <c r="P410" s="24" t="s">
        <v>1026</v>
      </c>
      <c r="Q410" s="20" t="s">
        <v>2926</v>
      </c>
      <c r="R410" s="17">
        <v>0</v>
      </c>
      <c r="S410" s="24" t="s">
        <v>1026</v>
      </c>
      <c r="T410" s="17">
        <v>3</v>
      </c>
      <c r="V410" s="19" t="s">
        <v>169</v>
      </c>
    </row>
    <row r="413" spans="1:40" x14ac:dyDescent="0.25">
      <c r="A413" s="21"/>
      <c r="B413" s="22" t="s">
        <v>1683</v>
      </c>
      <c r="C413" s="21"/>
      <c r="D413" s="23"/>
      <c r="E413" s="23"/>
      <c r="F413" s="23"/>
      <c r="G413" s="23"/>
      <c r="H413" s="23"/>
      <c r="I413" s="23"/>
      <c r="J413" s="23"/>
      <c r="K413" s="33"/>
      <c r="L413" s="33"/>
      <c r="M413" s="33"/>
      <c r="N413" s="33"/>
      <c r="O413" s="22" t="s">
        <v>1435</v>
      </c>
      <c r="P413" s="43"/>
      <c r="Q413" s="35"/>
      <c r="R413" s="33"/>
      <c r="S413" s="43"/>
      <c r="T413" s="33"/>
      <c r="U413" s="33"/>
      <c r="V413" s="35"/>
    </row>
    <row r="414" spans="1:40" x14ac:dyDescent="0.25">
      <c r="A414" s="14">
        <v>1</v>
      </c>
      <c r="B414" s="20" t="s">
        <v>2926</v>
      </c>
      <c r="K414" s="17" t="s">
        <v>3011</v>
      </c>
      <c r="L414" s="17">
        <v>22</v>
      </c>
      <c r="M414" s="17">
        <v>9</v>
      </c>
      <c r="N414" s="17">
        <v>1940</v>
      </c>
      <c r="O414" s="19" t="s">
        <v>2792</v>
      </c>
      <c r="P414" s="24" t="s">
        <v>1026</v>
      </c>
      <c r="Q414" s="20" t="s">
        <v>854</v>
      </c>
      <c r="R414" s="17">
        <v>2</v>
      </c>
      <c r="S414" s="24" t="s">
        <v>1026</v>
      </c>
      <c r="T414" s="17">
        <v>5</v>
      </c>
    </row>
    <row r="415" spans="1:40" x14ac:dyDescent="0.25">
      <c r="A415" s="14">
        <v>2</v>
      </c>
      <c r="B415" s="20" t="s">
        <v>64</v>
      </c>
      <c r="K415" s="17" t="s">
        <v>3011</v>
      </c>
      <c r="L415" s="17">
        <v>29</v>
      </c>
      <c r="M415" s="17">
        <v>9</v>
      </c>
      <c r="N415" s="17">
        <v>1940</v>
      </c>
      <c r="O415" s="20" t="s">
        <v>2926</v>
      </c>
      <c r="P415" s="24" t="s">
        <v>1026</v>
      </c>
      <c r="Q415" s="19" t="s">
        <v>5925</v>
      </c>
      <c r="R415" s="17">
        <v>10</v>
      </c>
      <c r="S415" s="24" t="s">
        <v>1026</v>
      </c>
      <c r="T415" s="17">
        <v>0</v>
      </c>
    </row>
    <row r="416" spans="1:40" x14ac:dyDescent="0.25">
      <c r="A416" s="14">
        <v>3</v>
      </c>
      <c r="B416" s="20" t="s">
        <v>5924</v>
      </c>
      <c r="P416" s="24"/>
      <c r="Q416" s="20"/>
      <c r="S416" s="24"/>
    </row>
    <row r="417" spans="1:22" x14ac:dyDescent="0.25">
      <c r="B417" s="20" t="s">
        <v>854</v>
      </c>
      <c r="O417" s="20" t="s">
        <v>1443</v>
      </c>
    </row>
    <row r="418" spans="1:22" x14ac:dyDescent="0.25">
      <c r="A418" s="14">
        <v>5</v>
      </c>
      <c r="B418" s="20" t="s">
        <v>5925</v>
      </c>
      <c r="K418" s="17" t="s">
        <v>3011</v>
      </c>
      <c r="L418" s="17">
        <v>6</v>
      </c>
      <c r="M418" s="17">
        <v>10</v>
      </c>
      <c r="N418" s="17">
        <v>1940</v>
      </c>
      <c r="O418" s="19" t="s">
        <v>5924</v>
      </c>
      <c r="P418" s="24" t="s">
        <v>1026</v>
      </c>
      <c r="Q418" s="20" t="s">
        <v>2926</v>
      </c>
      <c r="R418" s="17">
        <v>5</v>
      </c>
      <c r="S418" s="24" t="s">
        <v>1026</v>
      </c>
      <c r="T418" s="17">
        <v>6</v>
      </c>
      <c r="V418" s="19" t="s">
        <v>5926</v>
      </c>
    </row>
    <row r="419" spans="1:22" x14ac:dyDescent="0.25">
      <c r="A419" s="14">
        <v>6</v>
      </c>
      <c r="B419" s="20" t="s">
        <v>2792</v>
      </c>
      <c r="K419" s="17" t="s">
        <v>3011</v>
      </c>
      <c r="L419" s="17">
        <v>6</v>
      </c>
      <c r="M419" s="17">
        <v>10</v>
      </c>
      <c r="N419" s="17">
        <v>1940</v>
      </c>
      <c r="O419" s="20" t="s">
        <v>64</v>
      </c>
      <c r="Q419" s="19" t="s">
        <v>854</v>
      </c>
      <c r="R419" s="17">
        <v>11</v>
      </c>
      <c r="S419" s="17" t="s">
        <v>1026</v>
      </c>
      <c r="T419" s="17">
        <v>6</v>
      </c>
    </row>
    <row r="420" spans="1:22" x14ac:dyDescent="0.25">
      <c r="A420" s="14">
        <v>7</v>
      </c>
    </row>
    <row r="421" spans="1:22" x14ac:dyDescent="0.25">
      <c r="A421" s="14">
        <v>8</v>
      </c>
      <c r="O421" s="20" t="s">
        <v>849</v>
      </c>
    </row>
    <row r="422" spans="1:22" x14ac:dyDescent="0.25">
      <c r="A422" s="14">
        <v>9</v>
      </c>
      <c r="K422" s="17" t="s">
        <v>3011</v>
      </c>
      <c r="L422" s="17">
        <v>13</v>
      </c>
      <c r="M422" s="17">
        <v>10</v>
      </c>
      <c r="N422" s="17">
        <v>1940</v>
      </c>
      <c r="O422" s="19" t="s">
        <v>64</v>
      </c>
      <c r="P422" s="24" t="s">
        <v>1026</v>
      </c>
      <c r="Q422" s="20" t="s">
        <v>2926</v>
      </c>
      <c r="R422" s="17">
        <v>2</v>
      </c>
      <c r="S422" s="24" t="s">
        <v>1026</v>
      </c>
      <c r="T422" s="17">
        <v>4</v>
      </c>
      <c r="V422" s="19" t="s">
        <v>1110</v>
      </c>
    </row>
    <row r="425" spans="1:22" x14ac:dyDescent="0.25">
      <c r="A425" s="21"/>
      <c r="B425" s="22" t="s">
        <v>1684</v>
      </c>
      <c r="C425" s="21"/>
      <c r="D425" s="23"/>
      <c r="E425" s="23"/>
      <c r="F425" s="23"/>
      <c r="G425" s="23"/>
      <c r="H425" s="23"/>
      <c r="I425" s="23"/>
      <c r="J425" s="23"/>
      <c r="K425" s="33"/>
      <c r="L425" s="33"/>
      <c r="M425" s="33"/>
      <c r="N425" s="33"/>
      <c r="O425" s="22" t="s">
        <v>1686</v>
      </c>
      <c r="P425" s="43"/>
      <c r="Q425" s="35"/>
      <c r="R425" s="33"/>
      <c r="S425" s="43"/>
      <c r="T425" s="33"/>
      <c r="U425" s="33"/>
      <c r="V425" s="35"/>
    </row>
    <row r="426" spans="1:22" x14ac:dyDescent="0.25">
      <c r="O426" s="20"/>
    </row>
    <row r="429" spans="1:22" x14ac:dyDescent="0.25">
      <c r="O429" s="20" t="s">
        <v>62</v>
      </c>
    </row>
    <row r="430" spans="1:22" x14ac:dyDescent="0.25">
      <c r="N430" s="17">
        <v>1946</v>
      </c>
      <c r="O430" s="19" t="s">
        <v>64</v>
      </c>
      <c r="P430" s="24" t="s">
        <v>1026</v>
      </c>
      <c r="Q430" s="19" t="s">
        <v>2926</v>
      </c>
      <c r="R430" s="17">
        <v>11</v>
      </c>
      <c r="S430" s="24" t="s">
        <v>1026</v>
      </c>
      <c r="T430" s="17">
        <v>9</v>
      </c>
      <c r="V430" s="19" t="s">
        <v>1110</v>
      </c>
    </row>
    <row r="431" spans="1:22" x14ac:dyDescent="0.25">
      <c r="O431" s="20" t="s">
        <v>2926</v>
      </c>
      <c r="P431" s="24" t="s">
        <v>1026</v>
      </c>
      <c r="Q431" s="19" t="s">
        <v>64</v>
      </c>
      <c r="R431" s="17">
        <v>9</v>
      </c>
      <c r="S431" s="24" t="s">
        <v>1026</v>
      </c>
      <c r="T431" s="17">
        <v>2</v>
      </c>
      <c r="V431" s="19" t="s">
        <v>1111</v>
      </c>
    </row>
    <row r="432" spans="1:22" x14ac:dyDescent="0.25">
      <c r="O432" s="20" t="s">
        <v>3162</v>
      </c>
    </row>
    <row r="439" spans="1:41" x14ac:dyDescent="0.25">
      <c r="A439" s="21"/>
      <c r="B439" s="22" t="s">
        <v>1685</v>
      </c>
      <c r="C439" s="21"/>
      <c r="D439" s="23"/>
      <c r="E439" s="23"/>
      <c r="F439" s="23"/>
      <c r="G439" s="23"/>
      <c r="H439" s="23"/>
      <c r="I439" s="23"/>
      <c r="J439" s="23"/>
      <c r="K439" s="33"/>
      <c r="L439" s="33"/>
      <c r="M439" s="33"/>
      <c r="N439" s="33"/>
      <c r="O439" s="22" t="s">
        <v>608</v>
      </c>
      <c r="P439" s="43"/>
      <c r="Q439" s="35"/>
      <c r="R439" s="33"/>
      <c r="S439" s="33"/>
      <c r="T439" s="33"/>
      <c r="U439" s="33"/>
      <c r="V439" s="35"/>
      <c r="AO439"/>
    </row>
    <row r="440" spans="1:41" x14ac:dyDescent="0.25">
      <c r="AO440"/>
    </row>
    <row r="441" spans="1:41" x14ac:dyDescent="0.25">
      <c r="O441" s="20" t="s">
        <v>609</v>
      </c>
      <c r="AO441"/>
    </row>
    <row r="442" spans="1:41" x14ac:dyDescent="0.25">
      <c r="N442" s="17">
        <v>1947</v>
      </c>
      <c r="O442" s="20" t="s">
        <v>1318</v>
      </c>
      <c r="P442" s="24" t="s">
        <v>1026</v>
      </c>
      <c r="Q442" s="19" t="s">
        <v>2921</v>
      </c>
      <c r="R442" s="17">
        <v>15</v>
      </c>
      <c r="S442" s="24" t="s">
        <v>1026</v>
      </c>
      <c r="T442" s="17">
        <v>11</v>
      </c>
      <c r="AO442"/>
    </row>
    <row r="443" spans="1:41" x14ac:dyDescent="0.25">
      <c r="L443" s="17">
        <v>24</v>
      </c>
      <c r="M443" s="17">
        <v>8</v>
      </c>
      <c r="N443" s="17">
        <v>1947</v>
      </c>
      <c r="O443" s="20" t="s">
        <v>1440</v>
      </c>
      <c r="P443" s="24" t="s">
        <v>1026</v>
      </c>
      <c r="Q443" s="19" t="s">
        <v>3008</v>
      </c>
      <c r="R443" s="17">
        <v>9</v>
      </c>
      <c r="S443" s="24" t="s">
        <v>1026</v>
      </c>
      <c r="T443" s="17">
        <v>8</v>
      </c>
      <c r="AO443"/>
    </row>
    <row r="444" spans="1:41" x14ac:dyDescent="0.25">
      <c r="AO444"/>
    </row>
    <row r="445" spans="1:41" x14ac:dyDescent="0.25">
      <c r="O445" s="20" t="s">
        <v>62</v>
      </c>
      <c r="AO445"/>
    </row>
    <row r="446" spans="1:41" x14ac:dyDescent="0.25">
      <c r="L446" s="17">
        <v>14</v>
      </c>
      <c r="M446" s="17">
        <v>9</v>
      </c>
      <c r="N446" s="17">
        <v>1947</v>
      </c>
      <c r="O446" s="19" t="s">
        <v>1318</v>
      </c>
      <c r="P446" s="24" t="s">
        <v>1026</v>
      </c>
      <c r="Q446" s="19" t="s">
        <v>1440</v>
      </c>
      <c r="R446" s="17">
        <v>8</v>
      </c>
      <c r="S446" s="24" t="s">
        <v>1026</v>
      </c>
      <c r="T446" s="17">
        <v>6</v>
      </c>
      <c r="V446" s="19" t="s">
        <v>3009</v>
      </c>
      <c r="AO446"/>
    </row>
    <row r="447" spans="1:41" x14ac:dyDescent="0.25">
      <c r="L447" s="17">
        <v>21</v>
      </c>
      <c r="M447" s="17">
        <v>9</v>
      </c>
      <c r="N447" s="17">
        <v>1947</v>
      </c>
      <c r="O447" s="19" t="s">
        <v>1440</v>
      </c>
      <c r="P447" s="24" t="s">
        <v>1026</v>
      </c>
      <c r="Q447" s="20" t="s">
        <v>1318</v>
      </c>
      <c r="R447" s="17">
        <v>2</v>
      </c>
      <c r="S447" s="24" t="s">
        <v>1026</v>
      </c>
      <c r="T447" s="17">
        <v>6</v>
      </c>
      <c r="V447" s="19" t="s">
        <v>587</v>
      </c>
      <c r="AO447"/>
    </row>
    <row r="448" spans="1:41" x14ac:dyDescent="0.25">
      <c r="O448" s="20" t="s">
        <v>3160</v>
      </c>
      <c r="AO448"/>
    </row>
    <row r="449" spans="1:41" x14ac:dyDescent="0.25">
      <c r="AO449"/>
    </row>
    <row r="450" spans="1:41" x14ac:dyDescent="0.25">
      <c r="AO450"/>
    </row>
    <row r="451" spans="1:41" x14ac:dyDescent="0.25">
      <c r="AO451"/>
    </row>
    <row r="452" spans="1:41" x14ac:dyDescent="0.25">
      <c r="AO452"/>
    </row>
    <row r="453" spans="1:41" x14ac:dyDescent="0.25">
      <c r="A453" s="21"/>
      <c r="B453" s="22" t="s">
        <v>1688</v>
      </c>
      <c r="C453" s="21"/>
      <c r="D453" s="23"/>
      <c r="E453" s="23"/>
      <c r="F453" s="23"/>
      <c r="G453" s="23"/>
      <c r="H453" s="23"/>
      <c r="I453" s="23"/>
      <c r="J453" s="23"/>
      <c r="K453" s="33"/>
      <c r="L453" s="33"/>
      <c r="M453" s="33"/>
      <c r="N453" s="33"/>
      <c r="O453" s="22" t="s">
        <v>3010</v>
      </c>
      <c r="P453" s="43"/>
      <c r="Q453" s="35"/>
      <c r="R453" s="33"/>
      <c r="S453" s="33"/>
      <c r="T453" s="33"/>
      <c r="U453" s="33"/>
      <c r="V453" s="35"/>
      <c r="AO453"/>
    </row>
    <row r="454" spans="1:41" x14ac:dyDescent="0.25">
      <c r="AO454"/>
    </row>
    <row r="455" spans="1:41" x14ac:dyDescent="0.25">
      <c r="O455" s="20" t="s">
        <v>609</v>
      </c>
      <c r="AO455"/>
    </row>
    <row r="456" spans="1:41" x14ac:dyDescent="0.25">
      <c r="L456" s="17" t="s">
        <v>3011</v>
      </c>
      <c r="N456" s="17">
        <v>1948</v>
      </c>
      <c r="O456" s="20" t="s">
        <v>1318</v>
      </c>
      <c r="P456" s="24" t="s">
        <v>1026</v>
      </c>
      <c r="Q456" s="19" t="s">
        <v>3012</v>
      </c>
      <c r="R456" s="17">
        <v>13</v>
      </c>
      <c r="S456" s="24" t="s">
        <v>1026</v>
      </c>
      <c r="T456" s="17">
        <v>3</v>
      </c>
      <c r="U456" s="17">
        <v>500</v>
      </c>
      <c r="V456" s="19" t="s">
        <v>3009</v>
      </c>
      <c r="AO456"/>
    </row>
    <row r="457" spans="1:41" x14ac:dyDescent="0.25">
      <c r="L457" s="17" t="s">
        <v>3013</v>
      </c>
      <c r="N457" s="17">
        <v>1948</v>
      </c>
      <c r="P457" s="24" t="s">
        <v>1026</v>
      </c>
      <c r="S457" s="24" t="s">
        <v>1026</v>
      </c>
      <c r="V457" s="19" t="s">
        <v>3014</v>
      </c>
      <c r="AO457"/>
    </row>
    <row r="458" spans="1:41" x14ac:dyDescent="0.25">
      <c r="O458" s="20" t="s">
        <v>5295</v>
      </c>
      <c r="P458" s="24" t="s">
        <v>1026</v>
      </c>
      <c r="AO458"/>
    </row>
    <row r="459" spans="1:41" x14ac:dyDescent="0.25">
      <c r="AO459"/>
    </row>
    <row r="460" spans="1:41" x14ac:dyDescent="0.25">
      <c r="AO460"/>
    </row>
    <row r="461" spans="1:41" x14ac:dyDescent="0.25">
      <c r="AO461"/>
    </row>
    <row r="462" spans="1:41" x14ac:dyDescent="0.25">
      <c r="O462" s="20" t="s">
        <v>62</v>
      </c>
      <c r="AO462"/>
    </row>
    <row r="463" spans="1:41" x14ac:dyDescent="0.25">
      <c r="N463" s="17">
        <v>1948</v>
      </c>
      <c r="O463" s="19" t="s">
        <v>1318</v>
      </c>
      <c r="P463" s="24" t="s">
        <v>1026</v>
      </c>
      <c r="Q463" s="19" t="s">
        <v>3008</v>
      </c>
      <c r="R463" s="17">
        <v>5</v>
      </c>
      <c r="S463" s="24" t="s">
        <v>1026</v>
      </c>
      <c r="T463" s="17">
        <v>5</v>
      </c>
      <c r="V463" s="19" t="s">
        <v>3009</v>
      </c>
      <c r="AO463"/>
    </row>
    <row r="464" spans="1:41" x14ac:dyDescent="0.25">
      <c r="N464" s="17">
        <v>1948</v>
      </c>
      <c r="O464" s="19" t="s">
        <v>3008</v>
      </c>
      <c r="P464" s="24" t="s">
        <v>1026</v>
      </c>
      <c r="Q464" s="20" t="s">
        <v>1318</v>
      </c>
      <c r="R464" s="17">
        <v>8</v>
      </c>
      <c r="S464" s="24" t="s">
        <v>1026</v>
      </c>
      <c r="T464" s="17">
        <v>11</v>
      </c>
      <c r="U464" s="17">
        <v>700</v>
      </c>
      <c r="V464" s="19" t="s">
        <v>191</v>
      </c>
      <c r="AO464"/>
    </row>
    <row r="465" spans="1:41" x14ac:dyDescent="0.25">
      <c r="O465" s="20" t="s">
        <v>3161</v>
      </c>
      <c r="AO465"/>
    </row>
    <row r="466" spans="1:41" x14ac:dyDescent="0.25">
      <c r="AO466"/>
    </row>
    <row r="467" spans="1:41" x14ac:dyDescent="0.25">
      <c r="AO467"/>
    </row>
    <row r="468" spans="1:41" x14ac:dyDescent="0.25">
      <c r="A468" s="21"/>
      <c r="B468" s="22" t="s">
        <v>1690</v>
      </c>
      <c r="C468" s="21"/>
      <c r="D468" s="21"/>
      <c r="E468" s="21"/>
      <c r="F468" s="21"/>
      <c r="G468" s="21"/>
      <c r="H468" s="21"/>
      <c r="I468" s="68"/>
      <c r="J468" s="21"/>
      <c r="K468" s="21"/>
      <c r="L468" s="33"/>
      <c r="M468" s="33"/>
      <c r="N468" s="33"/>
      <c r="O468" s="22" t="s">
        <v>3021</v>
      </c>
      <c r="P468" s="43"/>
      <c r="Q468" s="35"/>
      <c r="R468" s="33"/>
      <c r="S468" s="33"/>
      <c r="T468" s="33"/>
      <c r="U468" s="33"/>
      <c r="V468" s="35"/>
      <c r="AO468"/>
    </row>
    <row r="469" spans="1:41" x14ac:dyDescent="0.25">
      <c r="A469" s="69"/>
      <c r="B469" s="70" t="s">
        <v>3015</v>
      </c>
      <c r="C469" s="69" t="s">
        <v>3016</v>
      </c>
      <c r="D469" s="69" t="s">
        <v>3017</v>
      </c>
      <c r="E469" s="69" t="s">
        <v>1030</v>
      </c>
      <c r="F469" s="69" t="s">
        <v>3018</v>
      </c>
      <c r="G469" s="69" t="s">
        <v>3019</v>
      </c>
      <c r="H469" s="69"/>
      <c r="I469" s="71" t="s">
        <v>3020</v>
      </c>
      <c r="J469" s="69" t="s">
        <v>1031</v>
      </c>
      <c r="K469" s="54"/>
      <c r="L469" s="72"/>
      <c r="N469" s="17">
        <v>1949</v>
      </c>
      <c r="O469" s="19" t="s">
        <v>1318</v>
      </c>
      <c r="P469" s="24" t="s">
        <v>1026</v>
      </c>
      <c r="Q469" s="19" t="s">
        <v>2932</v>
      </c>
      <c r="R469" s="17">
        <v>29</v>
      </c>
      <c r="S469" s="24" t="s">
        <v>1026</v>
      </c>
      <c r="T469" s="17">
        <v>1</v>
      </c>
      <c r="V469" s="19" t="s">
        <v>3009</v>
      </c>
      <c r="AO469"/>
    </row>
    <row r="470" spans="1:41" ht="15.75" thickBot="1" x14ac:dyDescent="0.3">
      <c r="A470" s="37">
        <v>1</v>
      </c>
      <c r="B470" s="28" t="s">
        <v>1318</v>
      </c>
      <c r="C470" s="37">
        <v>3</v>
      </c>
      <c r="D470" s="37">
        <v>3</v>
      </c>
      <c r="E470" s="37">
        <v>0</v>
      </c>
      <c r="F470" s="37">
        <v>0</v>
      </c>
      <c r="G470" s="37">
        <v>61</v>
      </c>
      <c r="H470" s="73" t="s">
        <v>1026</v>
      </c>
      <c r="I470" s="37">
        <v>6</v>
      </c>
      <c r="J470" s="37">
        <v>6</v>
      </c>
      <c r="N470" s="17">
        <v>1949</v>
      </c>
      <c r="O470" s="19" t="s">
        <v>3022</v>
      </c>
      <c r="P470" s="24" t="s">
        <v>1026</v>
      </c>
      <c r="Q470" s="19" t="s">
        <v>897</v>
      </c>
      <c r="R470" s="17">
        <v>10</v>
      </c>
      <c r="S470" s="24" t="s">
        <v>1026</v>
      </c>
      <c r="T470" s="17">
        <v>9</v>
      </c>
      <c r="V470" s="19" t="s">
        <v>3009</v>
      </c>
      <c r="AO470"/>
    </row>
    <row r="471" spans="1:41" x14ac:dyDescent="0.25">
      <c r="A471" s="14">
        <v>2</v>
      </c>
      <c r="B471" s="20" t="s">
        <v>3022</v>
      </c>
      <c r="C471" s="14">
        <v>3</v>
      </c>
      <c r="D471" s="14">
        <v>2</v>
      </c>
      <c r="E471" s="14">
        <v>0</v>
      </c>
      <c r="F471" s="14">
        <v>1</v>
      </c>
      <c r="G471" s="14">
        <v>21</v>
      </c>
      <c r="H471" s="74" t="s">
        <v>1026</v>
      </c>
      <c r="I471" s="14">
        <v>25</v>
      </c>
      <c r="J471" s="14">
        <v>4</v>
      </c>
      <c r="N471" s="17">
        <v>1949</v>
      </c>
      <c r="O471" s="19" t="s">
        <v>897</v>
      </c>
      <c r="P471" s="24" t="s">
        <v>1026</v>
      </c>
      <c r="Q471" s="19" t="s">
        <v>2932</v>
      </c>
      <c r="R471" s="17">
        <v>5</v>
      </c>
      <c r="S471" s="24" t="s">
        <v>1026</v>
      </c>
      <c r="T471" s="17">
        <v>0</v>
      </c>
      <c r="V471" s="19" t="s">
        <v>3009</v>
      </c>
      <c r="AO471"/>
    </row>
    <row r="472" spans="1:41" x14ac:dyDescent="0.25">
      <c r="A472" s="14">
        <v>3</v>
      </c>
      <c r="B472" s="20" t="s">
        <v>897</v>
      </c>
      <c r="C472" s="14">
        <v>3</v>
      </c>
      <c r="D472" s="14">
        <v>1</v>
      </c>
      <c r="E472" s="14">
        <v>0</v>
      </c>
      <c r="F472" s="14">
        <v>2</v>
      </c>
      <c r="G472" s="14">
        <v>17</v>
      </c>
      <c r="H472" s="74" t="s">
        <v>1026</v>
      </c>
      <c r="I472" s="14">
        <v>29</v>
      </c>
      <c r="J472" s="14">
        <v>2</v>
      </c>
      <c r="N472" s="17">
        <v>1949</v>
      </c>
      <c r="O472" s="19" t="s">
        <v>1318</v>
      </c>
      <c r="P472" s="24" t="s">
        <v>1026</v>
      </c>
      <c r="Q472" s="19" t="s">
        <v>3022</v>
      </c>
      <c r="R472" s="17">
        <v>13</v>
      </c>
      <c r="S472" s="24" t="s">
        <v>1026</v>
      </c>
      <c r="T472" s="17">
        <v>2</v>
      </c>
      <c r="V472" s="19" t="s">
        <v>3009</v>
      </c>
      <c r="AO472"/>
    </row>
    <row r="473" spans="1:41" x14ac:dyDescent="0.25">
      <c r="A473" s="14">
        <v>4</v>
      </c>
      <c r="B473" s="20" t="s">
        <v>2932</v>
      </c>
      <c r="C473" s="14">
        <v>3</v>
      </c>
      <c r="D473" s="14">
        <v>0</v>
      </c>
      <c r="E473" s="14">
        <v>0</v>
      </c>
      <c r="F473" s="14">
        <v>3</v>
      </c>
      <c r="G473" s="14">
        <v>4</v>
      </c>
      <c r="H473" s="74" t="s">
        <v>1026</v>
      </c>
      <c r="I473" s="14">
        <v>43</v>
      </c>
      <c r="J473" s="14">
        <v>0</v>
      </c>
      <c r="N473" s="17">
        <v>1949</v>
      </c>
      <c r="O473" s="19" t="s">
        <v>3022</v>
      </c>
      <c r="P473" s="24" t="s">
        <v>1026</v>
      </c>
      <c r="Q473" s="19" t="s">
        <v>2932</v>
      </c>
      <c r="R473" s="17">
        <v>9</v>
      </c>
      <c r="S473" s="24" t="s">
        <v>1026</v>
      </c>
      <c r="T473" s="17">
        <v>3</v>
      </c>
      <c r="V473" s="19" t="s">
        <v>3009</v>
      </c>
      <c r="AO473"/>
    </row>
    <row r="474" spans="1:41" x14ac:dyDescent="0.25">
      <c r="N474" s="17">
        <v>1949</v>
      </c>
      <c r="O474" s="20" t="s">
        <v>1318</v>
      </c>
      <c r="P474" s="24" t="s">
        <v>1026</v>
      </c>
      <c r="Q474" s="19" t="s">
        <v>897</v>
      </c>
      <c r="R474" s="17">
        <v>19</v>
      </c>
      <c r="S474" s="24" t="s">
        <v>1026</v>
      </c>
      <c r="T474" s="17">
        <v>3</v>
      </c>
      <c r="V474" s="19" t="s">
        <v>3009</v>
      </c>
      <c r="AO474"/>
    </row>
    <row r="475" spans="1:41" x14ac:dyDescent="0.25">
      <c r="AO475"/>
    </row>
    <row r="476" spans="1:41" x14ac:dyDescent="0.25">
      <c r="A476" s="69"/>
      <c r="B476" s="70" t="s">
        <v>3015</v>
      </c>
      <c r="C476" s="69" t="s">
        <v>3016</v>
      </c>
      <c r="D476" s="69" t="s">
        <v>3017</v>
      </c>
      <c r="E476" s="69" t="s">
        <v>1030</v>
      </c>
      <c r="F476" s="69" t="s">
        <v>3018</v>
      </c>
      <c r="G476" s="69" t="s">
        <v>3019</v>
      </c>
      <c r="H476" s="69"/>
      <c r="I476" s="71" t="s">
        <v>3020</v>
      </c>
      <c r="J476" s="69" t="s">
        <v>1031</v>
      </c>
      <c r="K476" s="69"/>
      <c r="AO476"/>
    </row>
    <row r="477" spans="1:41" ht="15.75" thickBot="1" x14ac:dyDescent="0.3">
      <c r="A477" s="37">
        <v>1</v>
      </c>
      <c r="B477" s="28" t="s">
        <v>3008</v>
      </c>
      <c r="C477" s="37">
        <v>3</v>
      </c>
      <c r="D477" s="37">
        <v>3</v>
      </c>
      <c r="E477" s="37">
        <v>0</v>
      </c>
      <c r="F477" s="37">
        <v>0</v>
      </c>
      <c r="G477" s="37">
        <v>25</v>
      </c>
      <c r="H477" s="73" t="s">
        <v>1026</v>
      </c>
      <c r="I477" s="37">
        <v>10</v>
      </c>
      <c r="J477" s="37">
        <v>6</v>
      </c>
      <c r="K477" s="32"/>
      <c r="N477" s="17">
        <v>1949</v>
      </c>
      <c r="O477" s="19" t="s">
        <v>3008</v>
      </c>
      <c r="P477" s="24" t="s">
        <v>1026</v>
      </c>
      <c r="Q477" s="19" t="s">
        <v>3012</v>
      </c>
      <c r="R477" s="17">
        <v>12</v>
      </c>
      <c r="S477" s="24" t="s">
        <v>1026</v>
      </c>
      <c r="T477" s="17">
        <v>2</v>
      </c>
      <c r="V477" s="19" t="s">
        <v>3023</v>
      </c>
      <c r="AO477"/>
    </row>
    <row r="478" spans="1:41" x14ac:dyDescent="0.25">
      <c r="A478" s="14">
        <v>2</v>
      </c>
      <c r="B478" s="20" t="s">
        <v>3012</v>
      </c>
      <c r="C478" s="14">
        <v>3</v>
      </c>
      <c r="D478" s="14">
        <v>2</v>
      </c>
      <c r="E478" s="14">
        <v>0</v>
      </c>
      <c r="F478" s="14">
        <v>1</v>
      </c>
      <c r="G478" s="14">
        <v>21</v>
      </c>
      <c r="H478" s="74" t="s">
        <v>1026</v>
      </c>
      <c r="I478" s="14">
        <v>20</v>
      </c>
      <c r="J478" s="14">
        <v>4</v>
      </c>
      <c r="N478" s="17">
        <v>1949</v>
      </c>
      <c r="O478" s="19" t="s">
        <v>3024</v>
      </c>
      <c r="P478" s="24" t="s">
        <v>1026</v>
      </c>
      <c r="Q478" s="19" t="s">
        <v>565</v>
      </c>
      <c r="R478" s="17">
        <v>12</v>
      </c>
      <c r="S478" s="24" t="s">
        <v>1026</v>
      </c>
      <c r="T478" s="17">
        <v>6</v>
      </c>
      <c r="V478" s="19" t="s">
        <v>3023</v>
      </c>
      <c r="AO478"/>
    </row>
    <row r="479" spans="1:41" x14ac:dyDescent="0.25">
      <c r="A479" s="14">
        <v>3</v>
      </c>
      <c r="B479" s="20" t="s">
        <v>3024</v>
      </c>
      <c r="C479" s="14">
        <v>3</v>
      </c>
      <c r="D479" s="14">
        <v>1</v>
      </c>
      <c r="E479" s="14">
        <v>0</v>
      </c>
      <c r="F479" s="14">
        <v>2</v>
      </c>
      <c r="G479" s="14">
        <v>28</v>
      </c>
      <c r="H479" s="74" t="s">
        <v>1026</v>
      </c>
      <c r="I479" s="14">
        <v>21</v>
      </c>
      <c r="J479" s="14">
        <v>2</v>
      </c>
      <c r="N479" s="17">
        <v>1949</v>
      </c>
      <c r="O479" s="19" t="s">
        <v>3008</v>
      </c>
      <c r="P479" s="24" t="s">
        <v>1026</v>
      </c>
      <c r="Q479" s="19" t="s">
        <v>565</v>
      </c>
      <c r="R479" s="17">
        <v>6</v>
      </c>
      <c r="S479" s="24" t="s">
        <v>1026</v>
      </c>
      <c r="T479" s="17">
        <v>4</v>
      </c>
      <c r="V479" s="19" t="s">
        <v>3023</v>
      </c>
      <c r="AO479"/>
    </row>
    <row r="480" spans="1:41" x14ac:dyDescent="0.25">
      <c r="A480" s="14">
        <v>4</v>
      </c>
      <c r="B480" s="20" t="s">
        <v>565</v>
      </c>
      <c r="C480" s="14">
        <v>3</v>
      </c>
      <c r="D480" s="14">
        <v>0</v>
      </c>
      <c r="E480" s="14">
        <v>0</v>
      </c>
      <c r="F480" s="14">
        <v>3</v>
      </c>
      <c r="G480" s="14">
        <v>18</v>
      </c>
      <c r="H480" s="74" t="s">
        <v>1026</v>
      </c>
      <c r="I480" s="14">
        <v>29</v>
      </c>
      <c r="J480" s="14">
        <v>0</v>
      </c>
      <c r="N480" s="17">
        <v>1949</v>
      </c>
      <c r="O480" s="19" t="s">
        <v>3012</v>
      </c>
      <c r="P480" s="24" t="s">
        <v>1026</v>
      </c>
      <c r="Q480" s="19" t="s">
        <v>3024</v>
      </c>
      <c r="R480" s="17">
        <v>8</v>
      </c>
      <c r="S480" s="24" t="s">
        <v>1026</v>
      </c>
      <c r="T480" s="17">
        <v>2</v>
      </c>
      <c r="V480" s="19" t="s">
        <v>3023</v>
      </c>
      <c r="AO480"/>
    </row>
    <row r="481" spans="1:41" x14ac:dyDescent="0.25">
      <c r="N481" s="17">
        <v>1949</v>
      </c>
      <c r="O481" s="19" t="s">
        <v>3012</v>
      </c>
      <c r="P481" s="24" t="s">
        <v>1026</v>
      </c>
      <c r="Q481" s="19" t="s">
        <v>565</v>
      </c>
      <c r="R481" s="17">
        <v>11</v>
      </c>
      <c r="S481" s="24" t="s">
        <v>1026</v>
      </c>
      <c r="T481" s="17">
        <v>6</v>
      </c>
      <c r="V481" s="19" t="s">
        <v>3023</v>
      </c>
      <c r="AO481"/>
    </row>
    <row r="482" spans="1:41" x14ac:dyDescent="0.25">
      <c r="N482" s="17">
        <v>1949</v>
      </c>
      <c r="O482" s="20" t="s">
        <v>3008</v>
      </c>
      <c r="P482" s="24" t="s">
        <v>1026</v>
      </c>
      <c r="Q482" s="19" t="s">
        <v>3024</v>
      </c>
      <c r="R482" s="17">
        <v>7</v>
      </c>
      <c r="S482" s="24" t="s">
        <v>1026</v>
      </c>
      <c r="T482" s="17">
        <v>4</v>
      </c>
      <c r="V482" s="19" t="s">
        <v>3023</v>
      </c>
      <c r="AO482"/>
    </row>
    <row r="483" spans="1:41" x14ac:dyDescent="0.25">
      <c r="AO483"/>
    </row>
    <row r="484" spans="1:41" x14ac:dyDescent="0.25">
      <c r="O484" s="20" t="s">
        <v>62</v>
      </c>
      <c r="AO484"/>
    </row>
    <row r="485" spans="1:41" x14ac:dyDescent="0.25">
      <c r="N485" s="17">
        <v>1949</v>
      </c>
      <c r="O485" s="19" t="s">
        <v>3008</v>
      </c>
      <c r="P485" s="24" t="s">
        <v>1026</v>
      </c>
      <c r="Q485" s="19" t="s">
        <v>1318</v>
      </c>
      <c r="R485" s="17">
        <v>24</v>
      </c>
      <c r="S485" s="24" t="s">
        <v>1026</v>
      </c>
      <c r="T485" s="17">
        <v>5</v>
      </c>
      <c r="U485" s="17">
        <v>400</v>
      </c>
      <c r="V485" s="19" t="s">
        <v>191</v>
      </c>
      <c r="AO485"/>
    </row>
    <row r="486" spans="1:41" x14ac:dyDescent="0.25">
      <c r="N486" s="17">
        <v>1949</v>
      </c>
      <c r="O486" s="19" t="s">
        <v>1318</v>
      </c>
      <c r="P486" s="24" t="s">
        <v>1026</v>
      </c>
      <c r="Q486" s="20" t="s">
        <v>3008</v>
      </c>
      <c r="R486" s="17">
        <v>4</v>
      </c>
      <c r="S486" s="24" t="s">
        <v>1026</v>
      </c>
      <c r="T486" s="17">
        <v>5</v>
      </c>
      <c r="V486" s="19" t="s">
        <v>3009</v>
      </c>
      <c r="AO486"/>
    </row>
    <row r="487" spans="1:41" x14ac:dyDescent="0.25">
      <c r="O487" s="20" t="s">
        <v>3163</v>
      </c>
      <c r="AO487"/>
    </row>
    <row r="488" spans="1:41" x14ac:dyDescent="0.25">
      <c r="AO488"/>
    </row>
    <row r="489" spans="1:41" x14ac:dyDescent="0.25">
      <c r="AO489"/>
    </row>
    <row r="490" spans="1:41" x14ac:dyDescent="0.25">
      <c r="A490" s="21"/>
      <c r="B490" s="22" t="s">
        <v>1691</v>
      </c>
      <c r="C490" s="21"/>
      <c r="D490" s="21"/>
      <c r="E490" s="21"/>
      <c r="F490" s="21"/>
      <c r="G490" s="21"/>
      <c r="H490" s="21"/>
      <c r="I490" s="68"/>
      <c r="J490" s="21"/>
      <c r="K490" s="21"/>
      <c r="L490" s="33"/>
      <c r="M490" s="33"/>
      <c r="N490" s="33"/>
      <c r="O490" s="22" t="s">
        <v>3026</v>
      </c>
      <c r="P490" s="43"/>
      <c r="Q490" s="35"/>
      <c r="R490" s="33"/>
      <c r="S490" s="33"/>
      <c r="T490" s="33"/>
      <c r="U490" s="33"/>
      <c r="V490" s="35"/>
      <c r="AO490"/>
    </row>
    <row r="491" spans="1:41" x14ac:dyDescent="0.25">
      <c r="A491" s="69"/>
      <c r="B491" s="70" t="s">
        <v>3025</v>
      </c>
      <c r="C491" s="69" t="s">
        <v>3016</v>
      </c>
      <c r="D491" s="69" t="s">
        <v>3017</v>
      </c>
      <c r="E491" s="69" t="s">
        <v>1030</v>
      </c>
      <c r="F491" s="69" t="s">
        <v>3018</v>
      </c>
      <c r="G491" s="69" t="s">
        <v>3019</v>
      </c>
      <c r="H491" s="69"/>
      <c r="I491" s="71" t="s">
        <v>3020</v>
      </c>
      <c r="J491" s="69" t="s">
        <v>1031</v>
      </c>
      <c r="K491" s="17" t="s">
        <v>3027</v>
      </c>
      <c r="L491" s="17">
        <v>26</v>
      </c>
      <c r="M491" s="17">
        <v>8</v>
      </c>
      <c r="N491" s="17">
        <v>1950</v>
      </c>
      <c r="O491" s="19" t="s">
        <v>3024</v>
      </c>
      <c r="P491" s="24" t="s">
        <v>1026</v>
      </c>
      <c r="Q491" s="19" t="s">
        <v>565</v>
      </c>
      <c r="R491" s="17">
        <v>12</v>
      </c>
      <c r="S491" s="24" t="s">
        <v>1026</v>
      </c>
      <c r="T491" s="17">
        <v>5</v>
      </c>
      <c r="V491" s="19" t="s">
        <v>3028</v>
      </c>
      <c r="AO491"/>
    </row>
    <row r="492" spans="1:41" ht="15.75" thickBot="1" x14ac:dyDescent="0.3">
      <c r="A492" s="37">
        <v>1</v>
      </c>
      <c r="B492" s="28" t="s">
        <v>3024</v>
      </c>
      <c r="C492" s="37">
        <v>2</v>
      </c>
      <c r="D492" s="37">
        <v>2</v>
      </c>
      <c r="E492" s="37">
        <v>0</v>
      </c>
      <c r="F492" s="37">
        <v>0</v>
      </c>
      <c r="G492" s="37">
        <v>23</v>
      </c>
      <c r="H492" s="73" t="s">
        <v>1026</v>
      </c>
      <c r="I492" s="37">
        <v>6</v>
      </c>
      <c r="J492" s="37">
        <v>4</v>
      </c>
      <c r="K492" s="17" t="s">
        <v>3027</v>
      </c>
      <c r="L492" s="17">
        <v>26</v>
      </c>
      <c r="M492" s="17">
        <v>8</v>
      </c>
      <c r="N492" s="17">
        <v>1950</v>
      </c>
      <c r="O492" s="19" t="s">
        <v>565</v>
      </c>
      <c r="P492" s="24" t="s">
        <v>1026</v>
      </c>
      <c r="Q492" s="19" t="s">
        <v>3029</v>
      </c>
      <c r="R492" s="17">
        <v>6</v>
      </c>
      <c r="S492" s="24" t="s">
        <v>1026</v>
      </c>
      <c r="T492" s="17">
        <v>5</v>
      </c>
      <c r="V492" s="19" t="s">
        <v>3028</v>
      </c>
      <c r="AO492"/>
    </row>
    <row r="493" spans="1:41" x14ac:dyDescent="0.25">
      <c r="A493" s="14">
        <v>2</v>
      </c>
      <c r="B493" s="20" t="s">
        <v>565</v>
      </c>
      <c r="C493" s="14">
        <v>2</v>
      </c>
      <c r="D493" s="14">
        <v>1</v>
      </c>
      <c r="E493" s="14">
        <v>0</v>
      </c>
      <c r="F493" s="14">
        <v>1</v>
      </c>
      <c r="G493" s="14">
        <v>11</v>
      </c>
      <c r="H493" s="74" t="s">
        <v>1026</v>
      </c>
      <c r="I493" s="14">
        <v>17</v>
      </c>
      <c r="J493" s="14">
        <v>2</v>
      </c>
      <c r="K493" s="17" t="s">
        <v>3027</v>
      </c>
      <c r="L493" s="17">
        <v>26</v>
      </c>
      <c r="M493" s="17">
        <v>8</v>
      </c>
      <c r="N493" s="17">
        <v>1950</v>
      </c>
      <c r="O493" s="20" t="s">
        <v>3024</v>
      </c>
      <c r="P493" s="24" t="s">
        <v>1026</v>
      </c>
      <c r="Q493" s="19" t="s">
        <v>3029</v>
      </c>
      <c r="R493" s="17">
        <v>11</v>
      </c>
      <c r="S493" s="24" t="s">
        <v>1026</v>
      </c>
      <c r="T493" s="17">
        <v>1</v>
      </c>
      <c r="V493" s="19" t="s">
        <v>3028</v>
      </c>
      <c r="AO493"/>
    </row>
    <row r="494" spans="1:41" x14ac:dyDescent="0.25">
      <c r="A494" s="14">
        <v>3</v>
      </c>
      <c r="B494" s="20" t="s">
        <v>3029</v>
      </c>
      <c r="C494" s="14">
        <v>2</v>
      </c>
      <c r="D494" s="14">
        <v>0</v>
      </c>
      <c r="E494" s="14">
        <v>0</v>
      </c>
      <c r="F494" s="14">
        <v>2</v>
      </c>
      <c r="G494" s="14">
        <v>6</v>
      </c>
      <c r="H494" s="74" t="s">
        <v>1026</v>
      </c>
      <c r="I494" s="14">
        <v>17</v>
      </c>
      <c r="J494" s="14">
        <v>0</v>
      </c>
      <c r="AO494"/>
    </row>
    <row r="495" spans="1:41" x14ac:dyDescent="0.25">
      <c r="D495" s="14"/>
      <c r="E495" s="14"/>
      <c r="F495" s="14"/>
      <c r="G495" s="14"/>
      <c r="H495" s="74"/>
      <c r="I495" s="14"/>
      <c r="J495" s="14"/>
      <c r="K495" s="14"/>
      <c r="AO495"/>
    </row>
    <row r="496" spans="1:41" x14ac:dyDescent="0.25">
      <c r="A496" s="69"/>
      <c r="B496" s="70" t="s">
        <v>3025</v>
      </c>
      <c r="C496" s="69" t="s">
        <v>3016</v>
      </c>
      <c r="D496" s="69" t="s">
        <v>3017</v>
      </c>
      <c r="E496" s="69" t="s">
        <v>1030</v>
      </c>
      <c r="F496" s="69" t="s">
        <v>3018</v>
      </c>
      <c r="G496" s="69" t="s">
        <v>3019</v>
      </c>
      <c r="H496" s="69"/>
      <c r="I496" s="71" t="s">
        <v>3020</v>
      </c>
      <c r="J496" s="69" t="s">
        <v>1031</v>
      </c>
      <c r="K496" s="17" t="s">
        <v>3011</v>
      </c>
      <c r="L496" s="17">
        <v>27</v>
      </c>
      <c r="M496" s="17">
        <v>8</v>
      </c>
      <c r="N496" s="17">
        <v>1950</v>
      </c>
      <c r="O496" s="19" t="s">
        <v>1442</v>
      </c>
      <c r="P496" s="24" t="s">
        <v>1026</v>
      </c>
      <c r="Q496" s="19" t="s">
        <v>2969</v>
      </c>
      <c r="R496" s="17">
        <v>13</v>
      </c>
      <c r="S496" s="24" t="s">
        <v>1026</v>
      </c>
      <c r="T496" s="17">
        <v>3</v>
      </c>
      <c r="V496" s="19" t="s">
        <v>3014</v>
      </c>
      <c r="AO496"/>
    </row>
    <row r="497" spans="1:41" ht="15.75" thickBot="1" x14ac:dyDescent="0.3">
      <c r="A497" s="37">
        <v>1</v>
      </c>
      <c r="B497" s="28" t="s">
        <v>1442</v>
      </c>
      <c r="C497" s="37">
        <v>2</v>
      </c>
      <c r="D497" s="37">
        <v>2</v>
      </c>
      <c r="E497" s="37">
        <v>0</v>
      </c>
      <c r="F497" s="37">
        <v>0</v>
      </c>
      <c r="G497" s="37">
        <v>20</v>
      </c>
      <c r="H497" s="73" t="s">
        <v>1026</v>
      </c>
      <c r="I497" s="37">
        <v>6</v>
      </c>
      <c r="J497" s="37">
        <v>4</v>
      </c>
      <c r="K497" s="17" t="s">
        <v>3011</v>
      </c>
      <c r="L497" s="17">
        <v>27</v>
      </c>
      <c r="M497" s="17">
        <v>8</v>
      </c>
      <c r="N497" s="17">
        <v>1950</v>
      </c>
      <c r="O497" s="19" t="s">
        <v>3012</v>
      </c>
      <c r="P497" s="24" t="s">
        <v>1026</v>
      </c>
      <c r="Q497" s="19" t="s">
        <v>2969</v>
      </c>
      <c r="R497" s="17">
        <v>18</v>
      </c>
      <c r="S497" s="24" t="s">
        <v>1026</v>
      </c>
      <c r="T497" s="17">
        <v>3</v>
      </c>
      <c r="V497" s="19" t="s">
        <v>3014</v>
      </c>
      <c r="AO497"/>
    </row>
    <row r="498" spans="1:41" x14ac:dyDescent="0.25">
      <c r="A498" s="14">
        <v>2</v>
      </c>
      <c r="B498" s="20" t="s">
        <v>3012</v>
      </c>
      <c r="C498" s="14">
        <v>2</v>
      </c>
      <c r="D498" s="14">
        <v>1</v>
      </c>
      <c r="E498" s="14">
        <v>0</v>
      </c>
      <c r="F498" s="14">
        <v>1</v>
      </c>
      <c r="G498" s="14">
        <v>21</v>
      </c>
      <c r="H498" s="74" t="s">
        <v>1026</v>
      </c>
      <c r="I498" s="14">
        <v>10</v>
      </c>
      <c r="J498" s="14">
        <v>2</v>
      </c>
      <c r="K498" s="17" t="s">
        <v>3011</v>
      </c>
      <c r="L498" s="17">
        <v>27</v>
      </c>
      <c r="M498" s="17">
        <v>8</v>
      </c>
      <c r="N498" s="17">
        <v>1950</v>
      </c>
      <c r="O498" s="20" t="s">
        <v>1442</v>
      </c>
      <c r="P498" s="24" t="s">
        <v>1026</v>
      </c>
      <c r="Q498" s="19" t="s">
        <v>3012</v>
      </c>
      <c r="R498" s="17">
        <v>7</v>
      </c>
      <c r="S498" s="24" t="s">
        <v>1026</v>
      </c>
      <c r="T498" s="17">
        <v>3</v>
      </c>
      <c r="V498" s="19" t="s">
        <v>3014</v>
      </c>
      <c r="AO498"/>
    </row>
    <row r="499" spans="1:41" x14ac:dyDescent="0.25">
      <c r="A499" s="14">
        <v>3</v>
      </c>
      <c r="B499" s="20" t="s">
        <v>2969</v>
      </c>
      <c r="C499" s="14">
        <v>2</v>
      </c>
      <c r="D499" s="14">
        <v>0</v>
      </c>
      <c r="E499" s="14">
        <v>0</v>
      </c>
      <c r="F499" s="14">
        <v>2</v>
      </c>
      <c r="G499" s="14">
        <v>6</v>
      </c>
      <c r="H499" s="74" t="s">
        <v>1026</v>
      </c>
      <c r="I499" s="14">
        <v>31</v>
      </c>
      <c r="J499" s="14">
        <v>0</v>
      </c>
      <c r="AO499"/>
    </row>
    <row r="500" spans="1:41" x14ac:dyDescent="0.25">
      <c r="AO500"/>
    </row>
    <row r="501" spans="1:41" x14ac:dyDescent="0.25">
      <c r="O501" s="20" t="s">
        <v>62</v>
      </c>
      <c r="AO501"/>
    </row>
    <row r="502" spans="1:41" x14ac:dyDescent="0.25">
      <c r="K502" s="17" t="s">
        <v>3011</v>
      </c>
      <c r="L502" s="17">
        <v>3</v>
      </c>
      <c r="M502" s="17">
        <v>9</v>
      </c>
      <c r="N502" s="17">
        <v>1950</v>
      </c>
      <c r="O502" s="19" t="s">
        <v>3024</v>
      </c>
      <c r="P502" s="24" t="s">
        <v>1026</v>
      </c>
      <c r="Q502" s="19" t="s">
        <v>1442</v>
      </c>
      <c r="R502" s="17">
        <v>4</v>
      </c>
      <c r="S502" s="24" t="s">
        <v>1026</v>
      </c>
      <c r="T502" s="17">
        <v>10</v>
      </c>
      <c r="U502" s="17">
        <v>300</v>
      </c>
      <c r="V502" s="19" t="s">
        <v>3023</v>
      </c>
      <c r="AO502"/>
    </row>
    <row r="503" spans="1:41" x14ac:dyDescent="0.25">
      <c r="K503" s="17" t="s">
        <v>3011</v>
      </c>
      <c r="L503" s="17">
        <v>10</v>
      </c>
      <c r="M503" s="17">
        <v>9</v>
      </c>
      <c r="N503" s="17">
        <v>1950</v>
      </c>
      <c r="O503" s="20" t="s">
        <v>1442</v>
      </c>
      <c r="P503" s="24" t="s">
        <v>1026</v>
      </c>
      <c r="Q503" s="19" t="s">
        <v>3024</v>
      </c>
      <c r="R503" s="17">
        <v>12</v>
      </c>
      <c r="S503" s="24" t="s">
        <v>1026</v>
      </c>
      <c r="T503" s="17">
        <v>2</v>
      </c>
      <c r="V503" s="19" t="s">
        <v>1111</v>
      </c>
      <c r="AO503"/>
    </row>
    <row r="504" spans="1:41" x14ac:dyDescent="0.25">
      <c r="O504" s="20" t="s">
        <v>3164</v>
      </c>
      <c r="AO504"/>
    </row>
    <row r="505" spans="1:41" x14ac:dyDescent="0.25">
      <c r="AO505"/>
    </row>
    <row r="506" spans="1:41" x14ac:dyDescent="0.25">
      <c r="AO506"/>
    </row>
    <row r="507" spans="1:41" x14ac:dyDescent="0.25">
      <c r="A507" s="21"/>
      <c r="B507" s="22" t="s">
        <v>1689</v>
      </c>
      <c r="C507" s="21"/>
      <c r="D507" s="23"/>
      <c r="E507" s="23"/>
      <c r="F507" s="23"/>
      <c r="G507" s="23"/>
      <c r="H507" s="23"/>
      <c r="I507" s="23"/>
      <c r="J507" s="23"/>
      <c r="K507" s="33"/>
      <c r="L507" s="33"/>
      <c r="M507" s="33"/>
      <c r="N507" s="33"/>
      <c r="O507" s="22" t="s">
        <v>1136</v>
      </c>
      <c r="P507" s="43"/>
      <c r="Q507" s="35"/>
      <c r="R507" s="33"/>
      <c r="S507" s="33"/>
      <c r="T507" s="33"/>
      <c r="U507" s="33"/>
      <c r="V507" s="35"/>
      <c r="AO507"/>
    </row>
    <row r="508" spans="1:41" x14ac:dyDescent="0.25">
      <c r="O508" s="19" t="s">
        <v>1137</v>
      </c>
      <c r="AO508"/>
    </row>
    <row r="509" spans="1:41" x14ac:dyDescent="0.25">
      <c r="O509" s="20" t="s">
        <v>1138</v>
      </c>
      <c r="AO509"/>
    </row>
    <row r="510" spans="1:41" x14ac:dyDescent="0.25">
      <c r="A510" s="69"/>
      <c r="B510" s="70" t="s">
        <v>1139</v>
      </c>
      <c r="C510" s="69" t="s">
        <v>3016</v>
      </c>
      <c r="D510" s="69" t="s">
        <v>3017</v>
      </c>
      <c r="E510" s="69" t="s">
        <v>1030</v>
      </c>
      <c r="F510" s="69" t="s">
        <v>3018</v>
      </c>
      <c r="G510" s="69" t="s">
        <v>3019</v>
      </c>
      <c r="H510" s="69"/>
      <c r="I510" s="71" t="s">
        <v>3020</v>
      </c>
      <c r="J510" s="69" t="s">
        <v>1031</v>
      </c>
      <c r="K510" s="69"/>
      <c r="O510" s="19" t="s">
        <v>128</v>
      </c>
      <c r="AO510"/>
    </row>
    <row r="511" spans="1:41" ht="15.75" thickBot="1" x14ac:dyDescent="0.3">
      <c r="A511" s="37">
        <v>1</v>
      </c>
      <c r="B511" s="28" t="s">
        <v>3029</v>
      </c>
      <c r="C511" s="37">
        <v>2</v>
      </c>
      <c r="D511" s="37">
        <v>2</v>
      </c>
      <c r="E511" s="37">
        <v>0</v>
      </c>
      <c r="F511" s="37">
        <v>0</v>
      </c>
      <c r="G511" s="37">
        <v>32</v>
      </c>
      <c r="H511" s="73" t="s">
        <v>1026</v>
      </c>
      <c r="I511" s="37">
        <v>8</v>
      </c>
      <c r="J511" s="37">
        <v>4</v>
      </c>
      <c r="K511" s="32"/>
      <c r="N511" s="17">
        <v>1951</v>
      </c>
      <c r="O511" s="19" t="s">
        <v>3029</v>
      </c>
      <c r="P511" s="24" t="s">
        <v>1026</v>
      </c>
      <c r="Q511" s="19" t="s">
        <v>129</v>
      </c>
      <c r="R511" s="17">
        <v>28</v>
      </c>
      <c r="S511" s="24" t="s">
        <v>1026</v>
      </c>
      <c r="T511" s="17">
        <v>5</v>
      </c>
      <c r="V511" s="19" t="s">
        <v>130</v>
      </c>
      <c r="AO511"/>
    </row>
    <row r="512" spans="1:41" x14ac:dyDescent="0.25">
      <c r="A512" s="14">
        <v>2</v>
      </c>
      <c r="B512" s="20" t="s">
        <v>131</v>
      </c>
      <c r="C512" s="14">
        <v>2</v>
      </c>
      <c r="D512" s="14">
        <v>1</v>
      </c>
      <c r="E512" s="14">
        <v>0</v>
      </c>
      <c r="F512" s="14">
        <v>1</v>
      </c>
      <c r="G512" s="14">
        <v>16</v>
      </c>
      <c r="H512" s="74" t="s">
        <v>1026</v>
      </c>
      <c r="I512" s="14">
        <v>11</v>
      </c>
      <c r="J512" s="14">
        <v>2</v>
      </c>
      <c r="N512" s="17">
        <v>1951</v>
      </c>
      <c r="O512" s="19" t="s">
        <v>131</v>
      </c>
      <c r="P512" s="24" t="s">
        <v>1026</v>
      </c>
      <c r="Q512" s="19" t="s">
        <v>129</v>
      </c>
      <c r="R512" s="17">
        <v>13</v>
      </c>
      <c r="S512" s="24" t="s">
        <v>1026</v>
      </c>
      <c r="T512" s="17">
        <v>7</v>
      </c>
      <c r="V512" s="19" t="s">
        <v>130</v>
      </c>
      <c r="AO512"/>
    </row>
    <row r="513" spans="1:41" x14ac:dyDescent="0.25">
      <c r="A513" s="14">
        <v>3</v>
      </c>
      <c r="B513" s="20" t="s">
        <v>129</v>
      </c>
      <c r="C513" s="14">
        <v>2</v>
      </c>
      <c r="D513" s="14">
        <v>0</v>
      </c>
      <c r="E513" s="14">
        <v>0</v>
      </c>
      <c r="F513" s="14">
        <v>2</v>
      </c>
      <c r="G513" s="14">
        <v>12</v>
      </c>
      <c r="H513" s="74" t="s">
        <v>1026</v>
      </c>
      <c r="I513" s="14">
        <v>41</v>
      </c>
      <c r="J513" s="14">
        <v>0</v>
      </c>
      <c r="N513" s="17">
        <v>1951</v>
      </c>
      <c r="O513" s="20" t="s">
        <v>3029</v>
      </c>
      <c r="P513" s="24" t="s">
        <v>1026</v>
      </c>
      <c r="Q513" s="19" t="s">
        <v>131</v>
      </c>
      <c r="R513" s="17">
        <v>4</v>
      </c>
      <c r="S513" s="24" t="s">
        <v>1026</v>
      </c>
      <c r="T513" s="17">
        <v>3</v>
      </c>
      <c r="V513" s="19" t="s">
        <v>130</v>
      </c>
      <c r="AO513"/>
    </row>
    <row r="514" spans="1:41" x14ac:dyDescent="0.25">
      <c r="D514" s="14"/>
      <c r="E514" s="14"/>
      <c r="F514" s="14"/>
      <c r="G514" s="14"/>
      <c r="H514" s="74"/>
      <c r="I514" s="14"/>
      <c r="J514" s="14"/>
      <c r="P514" s="24"/>
      <c r="S514" s="24"/>
      <c r="AO514"/>
    </row>
    <row r="515" spans="1:41" x14ac:dyDescent="0.25">
      <c r="A515" s="29"/>
      <c r="B515" s="70" t="s">
        <v>1139</v>
      </c>
      <c r="C515" s="69" t="s">
        <v>3016</v>
      </c>
      <c r="D515" s="69" t="s">
        <v>3017</v>
      </c>
      <c r="E515" s="69" t="s">
        <v>1030</v>
      </c>
      <c r="F515" s="69" t="s">
        <v>3018</v>
      </c>
      <c r="G515" s="69" t="s">
        <v>3019</v>
      </c>
      <c r="H515" s="69"/>
      <c r="I515" s="71" t="s">
        <v>3020</v>
      </c>
      <c r="J515" s="69" t="s">
        <v>1031</v>
      </c>
      <c r="K515" s="14"/>
      <c r="AO515"/>
    </row>
    <row r="516" spans="1:41" ht="15.75" thickBot="1" x14ac:dyDescent="0.3">
      <c r="A516" s="37">
        <v>1</v>
      </c>
      <c r="B516" s="28" t="s">
        <v>132</v>
      </c>
      <c r="C516" s="37">
        <v>2</v>
      </c>
      <c r="D516" s="37">
        <v>2</v>
      </c>
      <c r="E516" s="37">
        <v>0</v>
      </c>
      <c r="F516" s="37">
        <v>0</v>
      </c>
      <c r="G516" s="37">
        <v>49</v>
      </c>
      <c r="H516" s="73" t="s">
        <v>1026</v>
      </c>
      <c r="I516" s="37">
        <v>18</v>
      </c>
      <c r="J516" s="37">
        <v>4</v>
      </c>
      <c r="K516" s="32"/>
      <c r="N516" s="17">
        <v>1951</v>
      </c>
      <c r="O516" s="19" t="s">
        <v>132</v>
      </c>
      <c r="P516" s="24" t="s">
        <v>1026</v>
      </c>
      <c r="Q516" s="19" t="s">
        <v>133</v>
      </c>
      <c r="R516" s="17">
        <v>18</v>
      </c>
      <c r="S516" s="24" t="s">
        <v>1026</v>
      </c>
      <c r="T516" s="17">
        <v>9</v>
      </c>
      <c r="V516" s="19" t="s">
        <v>167</v>
      </c>
      <c r="AO516"/>
    </row>
    <row r="517" spans="1:41" x14ac:dyDescent="0.25">
      <c r="A517" s="29">
        <v>2</v>
      </c>
      <c r="B517" s="20" t="s">
        <v>133</v>
      </c>
      <c r="C517" s="14">
        <v>2</v>
      </c>
      <c r="D517" s="14">
        <v>1</v>
      </c>
      <c r="E517" s="14">
        <v>0</v>
      </c>
      <c r="F517" s="14">
        <v>1</v>
      </c>
      <c r="G517" s="14">
        <v>25</v>
      </c>
      <c r="H517" s="74" t="s">
        <v>1026</v>
      </c>
      <c r="I517" s="14">
        <v>19</v>
      </c>
      <c r="J517" s="14">
        <v>2</v>
      </c>
      <c r="N517" s="17">
        <v>1951</v>
      </c>
      <c r="O517" s="19" t="s">
        <v>133</v>
      </c>
      <c r="P517" s="24" t="s">
        <v>1026</v>
      </c>
      <c r="Q517" s="19" t="s">
        <v>168</v>
      </c>
      <c r="R517" s="17">
        <v>16</v>
      </c>
      <c r="S517" s="24" t="s">
        <v>1026</v>
      </c>
      <c r="T517" s="17">
        <v>1</v>
      </c>
      <c r="V517" s="19" t="s">
        <v>167</v>
      </c>
      <c r="AO517"/>
    </row>
    <row r="518" spans="1:41" x14ac:dyDescent="0.25">
      <c r="A518" s="14">
        <v>3</v>
      </c>
      <c r="B518" s="20" t="s">
        <v>168</v>
      </c>
      <c r="C518" s="14">
        <v>2</v>
      </c>
      <c r="D518" s="14">
        <v>0</v>
      </c>
      <c r="E518" s="14">
        <v>0</v>
      </c>
      <c r="F518" s="14">
        <v>2</v>
      </c>
      <c r="G518" s="14">
        <v>10</v>
      </c>
      <c r="H518" s="74" t="s">
        <v>1026</v>
      </c>
      <c r="I518" s="14">
        <v>47</v>
      </c>
      <c r="J518" s="14">
        <v>0</v>
      </c>
      <c r="N518" s="17">
        <v>1951</v>
      </c>
      <c r="O518" s="20" t="s">
        <v>132</v>
      </c>
      <c r="P518" s="24" t="s">
        <v>1026</v>
      </c>
      <c r="Q518" s="19" t="s">
        <v>168</v>
      </c>
      <c r="R518" s="17">
        <v>31</v>
      </c>
      <c r="S518" s="24" t="s">
        <v>1026</v>
      </c>
      <c r="T518" s="17">
        <v>9</v>
      </c>
      <c r="V518" s="19" t="s">
        <v>167</v>
      </c>
      <c r="AO518"/>
    </row>
    <row r="519" spans="1:41" x14ac:dyDescent="0.25">
      <c r="D519" s="14"/>
      <c r="E519" s="14"/>
      <c r="F519" s="14"/>
      <c r="G519" s="14"/>
      <c r="H519" s="74"/>
      <c r="I519" s="14"/>
      <c r="J519" s="14"/>
      <c r="P519" s="24"/>
      <c r="S519" s="24"/>
      <c r="AO519"/>
    </row>
    <row r="520" spans="1:41" x14ac:dyDescent="0.25">
      <c r="B520" s="20" t="s">
        <v>1139</v>
      </c>
      <c r="C520" s="14" t="s">
        <v>3016</v>
      </c>
      <c r="D520" s="14" t="s">
        <v>3017</v>
      </c>
      <c r="E520" s="14" t="s">
        <v>1030</v>
      </c>
      <c r="F520" s="14" t="s">
        <v>3018</v>
      </c>
      <c r="G520" s="14" t="s">
        <v>3019</v>
      </c>
      <c r="H520" s="14"/>
      <c r="I520" s="75" t="s">
        <v>3020</v>
      </c>
      <c r="J520" s="14" t="s">
        <v>1031</v>
      </c>
      <c r="K520" s="14"/>
      <c r="AO520"/>
    </row>
    <row r="521" spans="1:41" ht="15.75" thickBot="1" x14ac:dyDescent="0.3">
      <c r="A521" s="37">
        <v>1</v>
      </c>
      <c r="B521" s="28" t="s">
        <v>856</v>
      </c>
      <c r="C521" s="37">
        <v>2</v>
      </c>
      <c r="D521" s="37">
        <v>2</v>
      </c>
      <c r="E521" s="37">
        <v>0</v>
      </c>
      <c r="F521" s="37">
        <v>0</v>
      </c>
      <c r="G521" s="37">
        <v>21</v>
      </c>
      <c r="H521" s="73" t="s">
        <v>1026</v>
      </c>
      <c r="I521" s="37">
        <v>12</v>
      </c>
      <c r="J521" s="37">
        <v>4</v>
      </c>
      <c r="K521" s="32"/>
      <c r="N521" s="17">
        <v>1951</v>
      </c>
      <c r="O521" s="19" t="s">
        <v>856</v>
      </c>
      <c r="P521" s="24" t="s">
        <v>1026</v>
      </c>
      <c r="Q521" s="19" t="s">
        <v>566</v>
      </c>
      <c r="R521" s="17">
        <v>14</v>
      </c>
      <c r="S521" s="24" t="s">
        <v>1026</v>
      </c>
      <c r="T521" s="17">
        <v>6</v>
      </c>
      <c r="V521" s="19" t="s">
        <v>3014</v>
      </c>
      <c r="AO521"/>
    </row>
    <row r="522" spans="1:41" x14ac:dyDescent="0.25">
      <c r="A522" s="14">
        <v>2</v>
      </c>
      <c r="B522" s="20" t="s">
        <v>3012</v>
      </c>
      <c r="C522" s="14">
        <v>2</v>
      </c>
      <c r="D522" s="14">
        <v>1</v>
      </c>
      <c r="E522" s="14">
        <v>0</v>
      </c>
      <c r="F522" s="14">
        <v>1</v>
      </c>
      <c r="G522" s="14">
        <v>35</v>
      </c>
      <c r="H522" s="74" t="s">
        <v>1026</v>
      </c>
      <c r="I522" s="14">
        <v>12</v>
      </c>
      <c r="J522" s="14">
        <v>2</v>
      </c>
      <c r="N522" s="17">
        <v>1951</v>
      </c>
      <c r="O522" s="19" t="s">
        <v>3012</v>
      </c>
      <c r="P522" s="24" t="s">
        <v>1026</v>
      </c>
      <c r="Q522" s="19" t="s">
        <v>566</v>
      </c>
      <c r="R522" s="17">
        <v>29</v>
      </c>
      <c r="S522" s="24" t="s">
        <v>1026</v>
      </c>
      <c r="T522" s="17">
        <v>5</v>
      </c>
      <c r="V522" s="19" t="s">
        <v>3014</v>
      </c>
      <c r="AO522"/>
    </row>
    <row r="523" spans="1:41" x14ac:dyDescent="0.25">
      <c r="A523" s="14">
        <v>3</v>
      </c>
      <c r="B523" s="20" t="s">
        <v>566</v>
      </c>
      <c r="C523" s="14">
        <v>2</v>
      </c>
      <c r="D523" s="14">
        <v>0</v>
      </c>
      <c r="E523" s="14">
        <v>0</v>
      </c>
      <c r="F523" s="14">
        <v>2</v>
      </c>
      <c r="G523" s="14">
        <v>11</v>
      </c>
      <c r="H523" s="74" t="s">
        <v>1026</v>
      </c>
      <c r="I523" s="14">
        <v>43</v>
      </c>
      <c r="J523" s="14">
        <v>0</v>
      </c>
      <c r="N523" s="17">
        <v>1951</v>
      </c>
      <c r="O523" s="20" t="s">
        <v>856</v>
      </c>
      <c r="P523" s="24" t="s">
        <v>1026</v>
      </c>
      <c r="Q523" s="19" t="s">
        <v>3012</v>
      </c>
      <c r="R523" s="17">
        <v>7</v>
      </c>
      <c r="S523" s="24" t="s">
        <v>1026</v>
      </c>
      <c r="T523" s="17">
        <v>6</v>
      </c>
      <c r="V523" s="19" t="s">
        <v>3014</v>
      </c>
      <c r="AO523"/>
    </row>
    <row r="524" spans="1:41" x14ac:dyDescent="0.25">
      <c r="D524" s="14"/>
      <c r="E524" s="14"/>
      <c r="F524" s="14"/>
      <c r="G524" s="14"/>
      <c r="H524" s="74"/>
      <c r="I524" s="14"/>
      <c r="J524" s="14"/>
      <c r="P524" s="24"/>
      <c r="S524" s="24"/>
      <c r="AO524"/>
    </row>
    <row r="525" spans="1:41" x14ac:dyDescent="0.25">
      <c r="B525" s="20" t="s">
        <v>1139</v>
      </c>
      <c r="C525" s="14" t="s">
        <v>3016</v>
      </c>
      <c r="D525" s="14" t="s">
        <v>3017</v>
      </c>
      <c r="E525" s="14" t="s">
        <v>1030</v>
      </c>
      <c r="F525" s="14" t="s">
        <v>3018</v>
      </c>
      <c r="G525" s="14" t="s">
        <v>3019</v>
      </c>
      <c r="H525" s="14"/>
      <c r="I525" s="75" t="s">
        <v>3020</v>
      </c>
      <c r="J525" s="14" t="s">
        <v>1031</v>
      </c>
      <c r="K525" s="14"/>
      <c r="AO525"/>
    </row>
    <row r="526" spans="1:41" ht="15.75" thickBot="1" x14ac:dyDescent="0.3">
      <c r="A526" s="37">
        <v>1</v>
      </c>
      <c r="B526" s="28" t="s">
        <v>2792</v>
      </c>
      <c r="C526" s="37">
        <v>3</v>
      </c>
      <c r="D526" s="37">
        <v>3</v>
      </c>
      <c r="E526" s="37">
        <v>0</v>
      </c>
      <c r="F526" s="37">
        <v>0</v>
      </c>
      <c r="G526" s="37">
        <v>73</v>
      </c>
      <c r="H526" s="73" t="s">
        <v>1026</v>
      </c>
      <c r="I526" s="37">
        <v>22</v>
      </c>
      <c r="J526" s="37">
        <v>6</v>
      </c>
      <c r="K526" s="32"/>
      <c r="N526" s="17">
        <v>1951</v>
      </c>
      <c r="O526" s="19" t="s">
        <v>2792</v>
      </c>
      <c r="P526" s="24" t="s">
        <v>1026</v>
      </c>
      <c r="Q526" s="19" t="s">
        <v>565</v>
      </c>
      <c r="R526" s="17">
        <v>45</v>
      </c>
      <c r="S526" s="24" t="s">
        <v>1026</v>
      </c>
      <c r="T526" s="17">
        <v>17</v>
      </c>
      <c r="V526" s="19" t="s">
        <v>169</v>
      </c>
      <c r="AO526"/>
    </row>
    <row r="527" spans="1:41" x14ac:dyDescent="0.25">
      <c r="A527" s="14">
        <v>2</v>
      </c>
      <c r="B527" s="20" t="s">
        <v>1434</v>
      </c>
      <c r="C527" s="14">
        <v>3</v>
      </c>
      <c r="D527" s="14">
        <v>2</v>
      </c>
      <c r="E527" s="14">
        <v>0</v>
      </c>
      <c r="F527" s="14">
        <v>1</v>
      </c>
      <c r="G527" s="14">
        <v>46</v>
      </c>
      <c r="H527" s="74" t="s">
        <v>1026</v>
      </c>
      <c r="I527" s="14">
        <v>22</v>
      </c>
      <c r="J527" s="14">
        <v>4</v>
      </c>
      <c r="N527" s="17">
        <v>1951</v>
      </c>
      <c r="O527" s="19" t="s">
        <v>1434</v>
      </c>
      <c r="P527" s="24" t="s">
        <v>1026</v>
      </c>
      <c r="Q527" s="19" t="s">
        <v>1452</v>
      </c>
      <c r="R527" s="17">
        <v>25</v>
      </c>
      <c r="S527" s="24" t="s">
        <v>1026</v>
      </c>
      <c r="T527" s="17">
        <v>7</v>
      </c>
      <c r="V527" s="19" t="s">
        <v>169</v>
      </c>
      <c r="AO527"/>
    </row>
    <row r="528" spans="1:41" x14ac:dyDescent="0.25">
      <c r="A528" s="14">
        <v>3</v>
      </c>
      <c r="B528" s="20" t="s">
        <v>565</v>
      </c>
      <c r="C528" s="14">
        <v>3</v>
      </c>
      <c r="D528" s="14">
        <v>1</v>
      </c>
      <c r="E528" s="14">
        <v>0</v>
      </c>
      <c r="F528" s="14">
        <v>2</v>
      </c>
      <c r="G528" s="14">
        <v>34</v>
      </c>
      <c r="H528" s="74" t="s">
        <v>1026</v>
      </c>
      <c r="I528" s="14">
        <v>66</v>
      </c>
      <c r="J528" s="14">
        <v>2</v>
      </c>
      <c r="N528" s="17">
        <v>1951</v>
      </c>
      <c r="O528" s="19" t="s">
        <v>2792</v>
      </c>
      <c r="P528" s="24" t="s">
        <v>1026</v>
      </c>
      <c r="Q528" s="19" t="s">
        <v>1452</v>
      </c>
      <c r="R528" s="17">
        <v>17</v>
      </c>
      <c r="S528" s="24" t="s">
        <v>1026</v>
      </c>
      <c r="T528" s="17">
        <v>0</v>
      </c>
      <c r="V528" s="19" t="s">
        <v>169</v>
      </c>
      <c r="AO528"/>
    </row>
    <row r="529" spans="1:41" x14ac:dyDescent="0.25">
      <c r="A529" s="14">
        <v>4</v>
      </c>
      <c r="B529" s="20" t="s">
        <v>1452</v>
      </c>
      <c r="C529" s="14">
        <v>3</v>
      </c>
      <c r="D529" s="14">
        <v>0</v>
      </c>
      <c r="E529" s="14">
        <v>0</v>
      </c>
      <c r="F529" s="14">
        <v>3</v>
      </c>
      <c r="G529" s="14">
        <v>12</v>
      </c>
      <c r="H529" s="74" t="s">
        <v>1026</v>
      </c>
      <c r="I529" s="14">
        <v>55</v>
      </c>
      <c r="J529" s="14">
        <v>0</v>
      </c>
      <c r="N529" s="17">
        <v>1951</v>
      </c>
      <c r="O529" s="19" t="s">
        <v>1434</v>
      </c>
      <c r="P529" s="24" t="s">
        <v>1026</v>
      </c>
      <c r="Q529" s="19" t="s">
        <v>565</v>
      </c>
      <c r="R529" s="17">
        <v>16</v>
      </c>
      <c r="S529" s="24" t="s">
        <v>1026</v>
      </c>
      <c r="T529" s="17">
        <v>4</v>
      </c>
      <c r="V529" s="19" t="s">
        <v>169</v>
      </c>
      <c r="AO529"/>
    </row>
    <row r="530" spans="1:41" x14ac:dyDescent="0.25">
      <c r="N530" s="17">
        <v>1951</v>
      </c>
      <c r="O530" s="19" t="s">
        <v>565</v>
      </c>
      <c r="P530" s="24" t="s">
        <v>1026</v>
      </c>
      <c r="Q530" s="19" t="s">
        <v>1452</v>
      </c>
      <c r="R530" s="17">
        <v>13</v>
      </c>
      <c r="S530" s="24" t="s">
        <v>1026</v>
      </c>
      <c r="T530" s="17">
        <v>5</v>
      </c>
      <c r="V530" s="19" t="s">
        <v>169</v>
      </c>
      <c r="AO530"/>
    </row>
    <row r="531" spans="1:41" x14ac:dyDescent="0.25">
      <c r="N531" s="17">
        <v>1951</v>
      </c>
      <c r="O531" s="20" t="s">
        <v>2792</v>
      </c>
      <c r="P531" s="24" t="s">
        <v>1026</v>
      </c>
      <c r="Q531" s="19" t="s">
        <v>1434</v>
      </c>
      <c r="R531" s="17">
        <v>17</v>
      </c>
      <c r="S531" s="24" t="s">
        <v>1026</v>
      </c>
      <c r="T531" s="17">
        <v>0</v>
      </c>
      <c r="V531" s="19" t="s">
        <v>169</v>
      </c>
      <c r="AO531"/>
    </row>
    <row r="532" spans="1:41" x14ac:dyDescent="0.25">
      <c r="AO532"/>
    </row>
    <row r="533" spans="1:41" x14ac:dyDescent="0.25">
      <c r="B533" s="20" t="s">
        <v>1139</v>
      </c>
      <c r="C533" s="14" t="s">
        <v>3016</v>
      </c>
      <c r="D533" s="14" t="s">
        <v>3017</v>
      </c>
      <c r="E533" s="14" t="s">
        <v>1030</v>
      </c>
      <c r="F533" s="14" t="s">
        <v>3018</v>
      </c>
      <c r="G533" s="14" t="s">
        <v>3019</v>
      </c>
      <c r="H533" s="14"/>
      <c r="I533" s="75" t="s">
        <v>3020</v>
      </c>
      <c r="J533" s="14" t="s">
        <v>1031</v>
      </c>
      <c r="K533" s="14"/>
      <c r="O533" s="20" t="s">
        <v>1443</v>
      </c>
      <c r="AO533"/>
    </row>
    <row r="534" spans="1:41" ht="15.75" thickBot="1" x14ac:dyDescent="0.3">
      <c r="A534" s="37">
        <v>1</v>
      </c>
      <c r="B534" s="28" t="s">
        <v>1442</v>
      </c>
      <c r="C534" s="37">
        <v>2</v>
      </c>
      <c r="D534" s="37">
        <v>2</v>
      </c>
      <c r="E534" s="37">
        <v>0</v>
      </c>
      <c r="F534" s="37">
        <v>0</v>
      </c>
      <c r="G534" s="37">
        <v>33</v>
      </c>
      <c r="H534" s="73" t="s">
        <v>1026</v>
      </c>
      <c r="I534" s="37">
        <v>8</v>
      </c>
      <c r="J534" s="37">
        <v>4</v>
      </c>
      <c r="K534" s="32" t="s">
        <v>3011</v>
      </c>
      <c r="L534" s="17">
        <v>19</v>
      </c>
      <c r="M534" s="17">
        <v>8</v>
      </c>
      <c r="N534" s="17">
        <v>1951</v>
      </c>
      <c r="O534" s="19" t="s">
        <v>856</v>
      </c>
      <c r="P534" s="24" t="s">
        <v>1026</v>
      </c>
      <c r="Q534" s="19" t="s">
        <v>3029</v>
      </c>
      <c r="R534" s="17">
        <v>12</v>
      </c>
      <c r="S534" s="24" t="s">
        <v>1026</v>
      </c>
      <c r="T534" s="17">
        <v>5</v>
      </c>
      <c r="V534" s="19" t="s">
        <v>1111</v>
      </c>
      <c r="AO534"/>
    </row>
    <row r="535" spans="1:41" x14ac:dyDescent="0.25">
      <c r="A535" s="14">
        <v>2</v>
      </c>
      <c r="B535" s="20" t="s">
        <v>856</v>
      </c>
      <c r="C535" s="14">
        <v>2</v>
      </c>
      <c r="D535" s="14">
        <v>1</v>
      </c>
      <c r="E535" s="14">
        <v>0</v>
      </c>
      <c r="F535" s="14">
        <v>1</v>
      </c>
      <c r="G535" s="14">
        <v>17</v>
      </c>
      <c r="H535" s="74" t="s">
        <v>1026</v>
      </c>
      <c r="I535" s="14">
        <v>13</v>
      </c>
      <c r="J535" s="14">
        <v>2</v>
      </c>
      <c r="K535" s="17" t="s">
        <v>3011</v>
      </c>
      <c r="L535" s="17">
        <v>19</v>
      </c>
      <c r="M535" s="17">
        <v>8</v>
      </c>
      <c r="N535" s="17">
        <v>1951</v>
      </c>
      <c r="O535" s="19" t="s">
        <v>1442</v>
      </c>
      <c r="P535" s="24" t="s">
        <v>1026</v>
      </c>
      <c r="Q535" s="19" t="s">
        <v>856</v>
      </c>
      <c r="R535" s="17">
        <v>8</v>
      </c>
      <c r="S535" s="24" t="s">
        <v>1026</v>
      </c>
      <c r="T535" s="17">
        <v>5</v>
      </c>
      <c r="V535" s="19" t="s">
        <v>1111</v>
      </c>
      <c r="AO535"/>
    </row>
    <row r="536" spans="1:41" x14ac:dyDescent="0.25">
      <c r="A536" s="14">
        <v>3</v>
      </c>
      <c r="B536" s="20" t="s">
        <v>3029</v>
      </c>
      <c r="C536" s="14">
        <v>2</v>
      </c>
      <c r="D536" s="14">
        <v>0</v>
      </c>
      <c r="E536" s="14">
        <v>0</v>
      </c>
      <c r="F536" s="14">
        <v>2</v>
      </c>
      <c r="G536" s="14">
        <v>8</v>
      </c>
      <c r="H536" s="74" t="s">
        <v>1026</v>
      </c>
      <c r="I536" s="14">
        <v>37</v>
      </c>
      <c r="J536" s="14">
        <v>0</v>
      </c>
      <c r="K536" s="17" t="s">
        <v>3011</v>
      </c>
      <c r="L536" s="17">
        <v>19</v>
      </c>
      <c r="M536" s="17">
        <v>8</v>
      </c>
      <c r="N536" s="17">
        <v>1951</v>
      </c>
      <c r="O536" s="20" t="s">
        <v>1442</v>
      </c>
      <c r="P536" s="24" t="s">
        <v>1026</v>
      </c>
      <c r="Q536" s="19" t="s">
        <v>3029</v>
      </c>
      <c r="R536" s="17">
        <v>25</v>
      </c>
      <c r="S536" s="24" t="s">
        <v>1026</v>
      </c>
      <c r="T536" s="17">
        <v>3</v>
      </c>
      <c r="V536" s="19" t="s">
        <v>1111</v>
      </c>
      <c r="AO536"/>
    </row>
    <row r="537" spans="1:41" x14ac:dyDescent="0.25">
      <c r="D537" s="14"/>
      <c r="E537" s="14"/>
      <c r="F537" s="14"/>
      <c r="G537" s="14"/>
      <c r="H537" s="74"/>
      <c r="I537" s="14"/>
      <c r="J537" s="14"/>
      <c r="P537" s="24"/>
      <c r="S537" s="24"/>
      <c r="AO537"/>
    </row>
    <row r="538" spans="1:41" x14ac:dyDescent="0.25">
      <c r="B538" s="20" t="s">
        <v>1139</v>
      </c>
      <c r="C538" s="14" t="s">
        <v>3016</v>
      </c>
      <c r="D538" s="14" t="s">
        <v>3017</v>
      </c>
      <c r="E538" s="14" t="s">
        <v>1030</v>
      </c>
      <c r="F538" s="14" t="s">
        <v>3018</v>
      </c>
      <c r="G538" s="14" t="s">
        <v>3019</v>
      </c>
      <c r="H538" s="14"/>
      <c r="I538" s="75" t="s">
        <v>3020</v>
      </c>
      <c r="J538" s="14" t="s">
        <v>1031</v>
      </c>
      <c r="K538" s="14"/>
      <c r="AO538"/>
    </row>
    <row r="539" spans="1:41" ht="15.75" thickBot="1" x14ac:dyDescent="0.3">
      <c r="A539" s="37">
        <v>1</v>
      </c>
      <c r="B539" s="28" t="s">
        <v>132</v>
      </c>
      <c r="C539" s="37">
        <v>2</v>
      </c>
      <c r="D539" s="37">
        <v>2</v>
      </c>
      <c r="E539" s="37">
        <v>0</v>
      </c>
      <c r="F539" s="37">
        <v>0</v>
      </c>
      <c r="G539" s="37">
        <v>23</v>
      </c>
      <c r="H539" s="73" t="s">
        <v>1026</v>
      </c>
      <c r="I539" s="37">
        <v>8</v>
      </c>
      <c r="J539" s="37">
        <v>4</v>
      </c>
      <c r="K539" s="32" t="s">
        <v>3011</v>
      </c>
      <c r="L539" s="17">
        <v>19</v>
      </c>
      <c r="M539" s="17">
        <v>8</v>
      </c>
      <c r="N539" s="17">
        <v>1951</v>
      </c>
      <c r="O539" s="19" t="s">
        <v>132</v>
      </c>
      <c r="P539" s="24" t="s">
        <v>1026</v>
      </c>
      <c r="Q539" s="19" t="s">
        <v>3024</v>
      </c>
      <c r="R539" s="17">
        <v>17</v>
      </c>
      <c r="S539" s="24" t="s">
        <v>1026</v>
      </c>
      <c r="T539" s="17">
        <v>6</v>
      </c>
      <c r="V539" s="19" t="s">
        <v>678</v>
      </c>
      <c r="AO539"/>
    </row>
    <row r="540" spans="1:41" x14ac:dyDescent="0.25">
      <c r="A540" s="14">
        <v>2</v>
      </c>
      <c r="B540" s="20" t="s">
        <v>2792</v>
      </c>
      <c r="C540" s="14">
        <v>2</v>
      </c>
      <c r="D540" s="14">
        <v>1</v>
      </c>
      <c r="E540" s="14">
        <v>0</v>
      </c>
      <c r="F540" s="14">
        <v>1</v>
      </c>
      <c r="G540" s="14">
        <v>21</v>
      </c>
      <c r="H540" s="74" t="s">
        <v>1026</v>
      </c>
      <c r="I540" s="14">
        <v>16</v>
      </c>
      <c r="J540" s="14">
        <v>2</v>
      </c>
      <c r="K540" s="17" t="s">
        <v>3011</v>
      </c>
      <c r="L540" s="17">
        <v>19</v>
      </c>
      <c r="M540" s="17">
        <v>8</v>
      </c>
      <c r="N540" s="17">
        <v>1951</v>
      </c>
      <c r="O540" s="19" t="s">
        <v>2792</v>
      </c>
      <c r="P540" s="24" t="s">
        <v>1026</v>
      </c>
      <c r="Q540" s="19" t="s">
        <v>3024</v>
      </c>
      <c r="R540" s="17">
        <v>19</v>
      </c>
      <c r="S540" s="24" t="s">
        <v>1026</v>
      </c>
      <c r="T540" s="17">
        <v>10</v>
      </c>
      <c r="V540" s="19" t="s">
        <v>678</v>
      </c>
      <c r="AO540"/>
    </row>
    <row r="541" spans="1:41" x14ac:dyDescent="0.25">
      <c r="A541" s="14">
        <v>3</v>
      </c>
      <c r="B541" s="20" t="s">
        <v>3024</v>
      </c>
      <c r="C541" s="14">
        <v>2</v>
      </c>
      <c r="D541" s="14">
        <v>0</v>
      </c>
      <c r="E541" s="14">
        <v>0</v>
      </c>
      <c r="F541" s="14">
        <v>2</v>
      </c>
      <c r="G541" s="14">
        <v>16</v>
      </c>
      <c r="H541" s="74" t="s">
        <v>1026</v>
      </c>
      <c r="I541" s="14">
        <v>36</v>
      </c>
      <c r="J541" s="14">
        <v>0</v>
      </c>
      <c r="K541" s="17" t="s">
        <v>3011</v>
      </c>
      <c r="L541" s="17">
        <v>19</v>
      </c>
      <c r="M541" s="17">
        <v>8</v>
      </c>
      <c r="N541" s="17">
        <v>1951</v>
      </c>
      <c r="O541" s="20" t="s">
        <v>132</v>
      </c>
      <c r="P541" s="24" t="s">
        <v>1026</v>
      </c>
      <c r="Q541" s="19" t="s">
        <v>2792</v>
      </c>
      <c r="R541" s="17">
        <v>6</v>
      </c>
      <c r="S541" s="24" t="s">
        <v>1026</v>
      </c>
      <c r="T541" s="17">
        <v>2</v>
      </c>
      <c r="V541" s="19" t="s">
        <v>678</v>
      </c>
      <c r="AO541"/>
    </row>
    <row r="542" spans="1:41" x14ac:dyDescent="0.25">
      <c r="AO542"/>
    </row>
    <row r="543" spans="1:41" x14ac:dyDescent="0.25">
      <c r="O543" s="20" t="s">
        <v>62</v>
      </c>
      <c r="AO543"/>
    </row>
    <row r="544" spans="1:41" x14ac:dyDescent="0.25">
      <c r="K544" s="17" t="s">
        <v>3011</v>
      </c>
      <c r="L544" s="17">
        <v>26</v>
      </c>
      <c r="M544" s="17">
        <v>8</v>
      </c>
      <c r="N544" s="17">
        <v>1951</v>
      </c>
      <c r="O544" s="19" t="s">
        <v>1442</v>
      </c>
      <c r="P544" s="24" t="s">
        <v>1026</v>
      </c>
      <c r="Q544" s="19" t="s">
        <v>132</v>
      </c>
      <c r="R544" s="17">
        <v>6</v>
      </c>
      <c r="S544" s="24" t="s">
        <v>1026</v>
      </c>
      <c r="T544" s="17">
        <v>9</v>
      </c>
      <c r="U544" s="17">
        <v>300</v>
      </c>
      <c r="V544" s="19" t="s">
        <v>1111</v>
      </c>
      <c r="AO544"/>
    </row>
    <row r="545" spans="1:22" x14ac:dyDescent="0.25">
      <c r="K545" s="17" t="s">
        <v>3011</v>
      </c>
      <c r="L545" s="17">
        <v>2</v>
      </c>
      <c r="M545" s="17">
        <v>9</v>
      </c>
      <c r="N545" s="17">
        <v>1951</v>
      </c>
      <c r="O545" s="19" t="s">
        <v>132</v>
      </c>
      <c r="P545" s="24" t="s">
        <v>1026</v>
      </c>
      <c r="Q545" s="20" t="s">
        <v>1442</v>
      </c>
      <c r="R545" s="17">
        <v>4</v>
      </c>
      <c r="S545" s="24" t="s">
        <v>1026</v>
      </c>
      <c r="T545" s="17">
        <v>8</v>
      </c>
      <c r="V545" s="19" t="s">
        <v>678</v>
      </c>
    </row>
    <row r="546" spans="1:22" x14ac:dyDescent="0.25">
      <c r="O546" s="20" t="s">
        <v>3165</v>
      </c>
    </row>
    <row r="549" spans="1:22" x14ac:dyDescent="0.25">
      <c r="A549" s="21"/>
      <c r="B549" s="22" t="s">
        <v>1692</v>
      </c>
      <c r="C549" s="21"/>
      <c r="D549" s="23"/>
      <c r="E549" s="23"/>
      <c r="F549" s="23"/>
      <c r="G549" s="23"/>
      <c r="H549" s="23"/>
      <c r="I549" s="23"/>
      <c r="J549" s="23"/>
      <c r="K549" s="33"/>
      <c r="L549" s="33"/>
      <c r="M549" s="33"/>
      <c r="N549" s="33"/>
      <c r="O549" s="22" t="s">
        <v>593</v>
      </c>
      <c r="P549" s="43"/>
      <c r="Q549" s="35"/>
      <c r="R549" s="33"/>
      <c r="S549" s="33"/>
      <c r="T549" s="33"/>
      <c r="U549" s="33"/>
      <c r="V549" s="35"/>
    </row>
    <row r="550" spans="1:22" x14ac:dyDescent="0.25">
      <c r="B550" s="20" t="s">
        <v>594</v>
      </c>
      <c r="C550" s="14" t="s">
        <v>3016</v>
      </c>
      <c r="D550" s="14" t="s">
        <v>3017</v>
      </c>
      <c r="E550" s="14" t="s">
        <v>1030</v>
      </c>
      <c r="F550" s="14" t="s">
        <v>3018</v>
      </c>
      <c r="G550" s="14" t="s">
        <v>3019</v>
      </c>
      <c r="H550" s="14"/>
      <c r="I550" s="75" t="s">
        <v>3020</v>
      </c>
      <c r="J550" s="14" t="s">
        <v>1031</v>
      </c>
      <c r="K550" s="14"/>
      <c r="O550" s="20" t="s">
        <v>595</v>
      </c>
    </row>
    <row r="551" spans="1:22" ht="15.75" thickBot="1" x14ac:dyDescent="0.3">
      <c r="A551" s="37">
        <v>1</v>
      </c>
      <c r="B551" s="28" t="s">
        <v>1442</v>
      </c>
      <c r="C551" s="37">
        <v>2</v>
      </c>
      <c r="D551" s="37">
        <v>2</v>
      </c>
      <c r="E551" s="37">
        <v>0</v>
      </c>
      <c r="F551" s="37">
        <v>0</v>
      </c>
      <c r="G551" s="37">
        <v>32</v>
      </c>
      <c r="H551" s="73" t="s">
        <v>1026</v>
      </c>
      <c r="I551" s="37">
        <v>6</v>
      </c>
      <c r="J551" s="37">
        <v>4</v>
      </c>
      <c r="K551" s="32" t="s">
        <v>3011</v>
      </c>
      <c r="L551" s="17">
        <v>17</v>
      </c>
      <c r="M551" s="17">
        <v>8</v>
      </c>
      <c r="N551" s="17">
        <v>1952</v>
      </c>
      <c r="O551" s="19" t="s">
        <v>856</v>
      </c>
      <c r="P551" s="24" t="s">
        <v>1026</v>
      </c>
      <c r="Q551" s="19" t="s">
        <v>2792</v>
      </c>
      <c r="R551" s="17">
        <v>5</v>
      </c>
      <c r="S551" s="24" t="s">
        <v>1026</v>
      </c>
      <c r="T551" s="17">
        <v>4</v>
      </c>
      <c r="V551" s="19" t="s">
        <v>1111</v>
      </c>
    </row>
    <row r="552" spans="1:22" x14ac:dyDescent="0.25">
      <c r="A552" s="14">
        <v>2</v>
      </c>
      <c r="B552" s="20" t="s">
        <v>856</v>
      </c>
      <c r="C552" s="14">
        <v>2</v>
      </c>
      <c r="D552" s="14">
        <v>1</v>
      </c>
      <c r="E552" s="14">
        <v>0</v>
      </c>
      <c r="F552" s="14">
        <v>1</v>
      </c>
      <c r="G552" s="14">
        <v>8</v>
      </c>
      <c r="H552" s="74" t="s">
        <v>1026</v>
      </c>
      <c r="I552" s="14">
        <v>13</v>
      </c>
      <c r="J552" s="14">
        <v>2</v>
      </c>
      <c r="K552" s="17" t="s">
        <v>3011</v>
      </c>
      <c r="L552" s="17">
        <v>17</v>
      </c>
      <c r="M552" s="17">
        <v>8</v>
      </c>
      <c r="N552" s="17">
        <v>1952</v>
      </c>
      <c r="O552" s="19" t="s">
        <v>1442</v>
      </c>
      <c r="P552" s="24" t="s">
        <v>1026</v>
      </c>
      <c r="Q552" s="19" t="s">
        <v>2792</v>
      </c>
      <c r="R552" s="17">
        <v>23</v>
      </c>
      <c r="S552" s="24" t="s">
        <v>1026</v>
      </c>
      <c r="T552" s="17">
        <v>3</v>
      </c>
      <c r="V552" s="19" t="s">
        <v>1111</v>
      </c>
    </row>
    <row r="553" spans="1:22" x14ac:dyDescent="0.25">
      <c r="A553" s="14">
        <v>3</v>
      </c>
      <c r="B553" s="20" t="s">
        <v>2792</v>
      </c>
      <c r="C553" s="14">
        <v>2</v>
      </c>
      <c r="D553" s="14">
        <v>0</v>
      </c>
      <c r="E553" s="14">
        <v>0</v>
      </c>
      <c r="F553" s="14">
        <v>2</v>
      </c>
      <c r="G553" s="14">
        <v>7</v>
      </c>
      <c r="H553" s="74" t="s">
        <v>1026</v>
      </c>
      <c r="I553" s="14">
        <v>28</v>
      </c>
      <c r="J553" s="14">
        <v>0</v>
      </c>
      <c r="K553" s="17" t="s">
        <v>3011</v>
      </c>
      <c r="L553" s="17">
        <v>17</v>
      </c>
      <c r="M553" s="17">
        <v>8</v>
      </c>
      <c r="N553" s="17">
        <v>1952</v>
      </c>
      <c r="O553" s="20" t="s">
        <v>1442</v>
      </c>
      <c r="P553" s="24" t="s">
        <v>1026</v>
      </c>
      <c r="Q553" s="19" t="s">
        <v>856</v>
      </c>
      <c r="R553" s="17">
        <v>9</v>
      </c>
      <c r="S553" s="24" t="s">
        <v>1026</v>
      </c>
      <c r="T553" s="17">
        <v>3</v>
      </c>
      <c r="V553" s="19" t="s">
        <v>1111</v>
      </c>
    </row>
    <row r="555" spans="1:22" x14ac:dyDescent="0.25">
      <c r="B555" s="20" t="s">
        <v>594</v>
      </c>
      <c r="C555" s="14" t="s">
        <v>3016</v>
      </c>
      <c r="D555" s="14" t="s">
        <v>3017</v>
      </c>
      <c r="E555" s="14" t="s">
        <v>1030</v>
      </c>
      <c r="F555" s="14" t="s">
        <v>3018</v>
      </c>
      <c r="G555" s="14" t="s">
        <v>3019</v>
      </c>
      <c r="H555" s="14"/>
      <c r="I555" s="75" t="s">
        <v>3020</v>
      </c>
      <c r="J555" s="14" t="s">
        <v>1031</v>
      </c>
      <c r="K555" s="14"/>
      <c r="O555" s="20" t="s">
        <v>596</v>
      </c>
    </row>
    <row r="556" spans="1:22" ht="15.75" thickBot="1" x14ac:dyDescent="0.3">
      <c r="A556" s="37">
        <v>1</v>
      </c>
      <c r="B556" s="28" t="s">
        <v>132</v>
      </c>
      <c r="C556" s="37">
        <v>2</v>
      </c>
      <c r="D556" s="37">
        <v>2</v>
      </c>
      <c r="E556" s="37">
        <v>0</v>
      </c>
      <c r="F556" s="37">
        <v>0</v>
      </c>
      <c r="G556" s="37">
        <v>24</v>
      </c>
      <c r="H556" s="73" t="s">
        <v>1026</v>
      </c>
      <c r="I556" s="37">
        <v>8</v>
      </c>
      <c r="J556" s="37">
        <v>4</v>
      </c>
      <c r="K556" s="32" t="s">
        <v>3011</v>
      </c>
      <c r="L556" s="17">
        <v>17</v>
      </c>
      <c r="M556" s="17">
        <v>8</v>
      </c>
      <c r="N556" s="17">
        <v>1952</v>
      </c>
      <c r="O556" s="19" t="s">
        <v>132</v>
      </c>
      <c r="P556" s="24" t="s">
        <v>1026</v>
      </c>
      <c r="Q556" s="19" t="s">
        <v>3029</v>
      </c>
      <c r="R556" s="17">
        <v>16</v>
      </c>
      <c r="S556" s="24" t="s">
        <v>1026</v>
      </c>
      <c r="T556" s="17">
        <v>6</v>
      </c>
      <c r="V556" s="19" t="s">
        <v>597</v>
      </c>
    </row>
    <row r="557" spans="1:22" x14ac:dyDescent="0.25">
      <c r="A557" s="14">
        <v>2</v>
      </c>
      <c r="B557" s="20" t="s">
        <v>1318</v>
      </c>
      <c r="C557" s="14">
        <v>2</v>
      </c>
      <c r="D557" s="14">
        <v>1</v>
      </c>
      <c r="E557" s="14">
        <v>0</v>
      </c>
      <c r="F557" s="14">
        <v>1</v>
      </c>
      <c r="G557" s="14">
        <v>8</v>
      </c>
      <c r="H557" s="74" t="s">
        <v>1026</v>
      </c>
      <c r="I557" s="14">
        <v>8</v>
      </c>
      <c r="J557" s="14">
        <v>2</v>
      </c>
      <c r="K557" s="17" t="s">
        <v>3011</v>
      </c>
      <c r="L557" s="17">
        <v>17</v>
      </c>
      <c r="M557" s="17">
        <v>8</v>
      </c>
      <c r="N557" s="17">
        <v>1952</v>
      </c>
      <c r="O557" s="20" t="s">
        <v>132</v>
      </c>
      <c r="P557" s="24" t="s">
        <v>1026</v>
      </c>
      <c r="Q557" s="19" t="s">
        <v>1318</v>
      </c>
      <c r="R557" s="17">
        <v>8</v>
      </c>
      <c r="S557" s="24" t="s">
        <v>1026</v>
      </c>
      <c r="T557" s="17">
        <v>2</v>
      </c>
      <c r="V557" s="19" t="s">
        <v>597</v>
      </c>
    </row>
    <row r="558" spans="1:22" x14ac:dyDescent="0.25">
      <c r="A558" s="14">
        <v>3</v>
      </c>
      <c r="B558" s="20" t="s">
        <v>3029</v>
      </c>
      <c r="C558" s="14">
        <v>2</v>
      </c>
      <c r="D558" s="14">
        <v>0</v>
      </c>
      <c r="E558" s="14">
        <v>0</v>
      </c>
      <c r="F558" s="14">
        <v>2</v>
      </c>
      <c r="G558" s="14">
        <v>6</v>
      </c>
      <c r="H558" s="74" t="s">
        <v>1026</v>
      </c>
      <c r="I558" s="14">
        <v>22</v>
      </c>
      <c r="J558" s="14">
        <v>0</v>
      </c>
      <c r="K558" s="17" t="s">
        <v>3011</v>
      </c>
      <c r="L558" s="17">
        <v>17</v>
      </c>
      <c r="M558" s="17">
        <v>8</v>
      </c>
      <c r="N558" s="17">
        <v>1952</v>
      </c>
      <c r="O558" s="19" t="s">
        <v>1318</v>
      </c>
      <c r="P558" s="24" t="s">
        <v>1026</v>
      </c>
      <c r="Q558" s="19" t="s">
        <v>3029</v>
      </c>
      <c r="R558" s="17">
        <v>6</v>
      </c>
      <c r="S558" s="24" t="s">
        <v>1026</v>
      </c>
      <c r="T558" s="17">
        <v>0</v>
      </c>
      <c r="V558" s="19" t="s">
        <v>597</v>
      </c>
    </row>
    <row r="560" spans="1:22" x14ac:dyDescent="0.25">
      <c r="O560" s="20" t="s">
        <v>62</v>
      </c>
    </row>
    <row r="561" spans="1:49" x14ac:dyDescent="0.25">
      <c r="K561" s="17" t="s">
        <v>3011</v>
      </c>
      <c r="L561" s="17">
        <v>31</v>
      </c>
      <c r="M561" s="17">
        <v>8</v>
      </c>
      <c r="N561" s="17">
        <v>1952</v>
      </c>
      <c r="O561" s="19" t="s">
        <v>1442</v>
      </c>
      <c r="P561" s="24" t="s">
        <v>1026</v>
      </c>
      <c r="Q561" s="19" t="s">
        <v>132</v>
      </c>
      <c r="R561" s="17">
        <v>9</v>
      </c>
      <c r="S561" s="24" t="s">
        <v>1026</v>
      </c>
      <c r="T561" s="17">
        <v>3</v>
      </c>
      <c r="V561" s="19" t="s">
        <v>1111</v>
      </c>
    </row>
    <row r="562" spans="1:49" x14ac:dyDescent="0.25">
      <c r="K562" s="17" t="s">
        <v>3011</v>
      </c>
      <c r="L562" s="17">
        <v>7</v>
      </c>
      <c r="M562" s="17">
        <v>9</v>
      </c>
      <c r="N562" s="17">
        <v>1952</v>
      </c>
      <c r="O562" s="19" t="s">
        <v>132</v>
      </c>
      <c r="P562" s="24" t="s">
        <v>1026</v>
      </c>
      <c r="Q562" s="20" t="s">
        <v>1442</v>
      </c>
      <c r="R562" s="17">
        <v>14</v>
      </c>
      <c r="S562" s="24" t="s">
        <v>1026</v>
      </c>
      <c r="T562" s="17">
        <v>13</v>
      </c>
      <c r="U562" s="17">
        <v>500</v>
      </c>
      <c r="V562" s="19" t="s">
        <v>678</v>
      </c>
    </row>
    <row r="563" spans="1:49" x14ac:dyDescent="0.25">
      <c r="O563" s="20" t="s">
        <v>3166</v>
      </c>
    </row>
    <row r="564" spans="1:49" x14ac:dyDescent="0.25">
      <c r="AP564"/>
      <c r="AQ564"/>
      <c r="AR564"/>
      <c r="AS564"/>
      <c r="AT564"/>
      <c r="AU564"/>
      <c r="AV564"/>
      <c r="AW564"/>
    </row>
    <row r="565" spans="1:49" x14ac:dyDescent="0.25">
      <c r="AP565"/>
      <c r="AQ565"/>
      <c r="AR565"/>
      <c r="AS565"/>
      <c r="AT565"/>
      <c r="AU565"/>
      <c r="AV565"/>
      <c r="AW565"/>
    </row>
    <row r="566" spans="1:49" x14ac:dyDescent="0.25">
      <c r="A566" s="21"/>
      <c r="B566" s="22" t="s">
        <v>1693</v>
      </c>
      <c r="C566" s="21"/>
      <c r="D566" s="23"/>
      <c r="E566" s="23"/>
      <c r="F566" s="23"/>
      <c r="G566" s="23"/>
      <c r="H566" s="23"/>
      <c r="I566" s="23"/>
      <c r="J566" s="23"/>
      <c r="K566" s="33"/>
      <c r="L566" s="33"/>
      <c r="M566" s="33"/>
      <c r="N566" s="33"/>
      <c r="O566" s="22" t="s">
        <v>598</v>
      </c>
      <c r="P566" s="43"/>
      <c r="Q566" s="35"/>
      <c r="R566" s="33"/>
      <c r="S566" s="33"/>
      <c r="T566" s="33"/>
      <c r="U566" s="33"/>
      <c r="V566" s="35"/>
      <c r="AP566"/>
      <c r="AQ566"/>
      <c r="AR566"/>
      <c r="AS566"/>
      <c r="AT566"/>
      <c r="AU566"/>
      <c r="AV566"/>
      <c r="AW566"/>
    </row>
    <row r="567" spans="1:49" x14ac:dyDescent="0.25">
      <c r="B567" s="20" t="s">
        <v>599</v>
      </c>
      <c r="C567" s="14" t="s">
        <v>3016</v>
      </c>
      <c r="D567" s="14" t="s">
        <v>3017</v>
      </c>
      <c r="E567" s="14" t="s">
        <v>1030</v>
      </c>
      <c r="F567" s="14" t="s">
        <v>3018</v>
      </c>
      <c r="G567" s="14" t="s">
        <v>3019</v>
      </c>
      <c r="H567" s="14"/>
      <c r="I567" s="75" t="s">
        <v>3020</v>
      </c>
      <c r="J567" s="14" t="s">
        <v>1031</v>
      </c>
      <c r="K567" s="14"/>
      <c r="O567" s="20" t="s">
        <v>600</v>
      </c>
      <c r="AP567"/>
      <c r="AQ567"/>
      <c r="AR567"/>
      <c r="AS567"/>
      <c r="AT567"/>
      <c r="AU567"/>
      <c r="AV567"/>
      <c r="AW567"/>
    </row>
    <row r="568" spans="1:49" ht="15.75" thickBot="1" x14ac:dyDescent="0.3">
      <c r="A568" s="37">
        <v>1</v>
      </c>
      <c r="B568" s="28" t="s">
        <v>1442</v>
      </c>
      <c r="C568" s="37">
        <v>2</v>
      </c>
      <c r="D568" s="37">
        <v>2</v>
      </c>
      <c r="E568" s="37">
        <v>0</v>
      </c>
      <c r="F568" s="37">
        <v>0</v>
      </c>
      <c r="G568" s="37">
        <v>40</v>
      </c>
      <c r="H568" s="73" t="s">
        <v>1026</v>
      </c>
      <c r="I568" s="37">
        <v>6</v>
      </c>
      <c r="J568" s="37">
        <v>4</v>
      </c>
      <c r="K568" s="32" t="s">
        <v>3011</v>
      </c>
      <c r="L568" s="17">
        <v>9</v>
      </c>
      <c r="M568" s="17">
        <v>8</v>
      </c>
      <c r="N568" s="17">
        <v>1953</v>
      </c>
      <c r="O568" s="19" t="s">
        <v>1442</v>
      </c>
      <c r="P568" s="24" t="s">
        <v>1026</v>
      </c>
      <c r="Q568" s="19" t="s">
        <v>1452</v>
      </c>
      <c r="R568" s="17">
        <v>20</v>
      </c>
      <c r="S568" s="24" t="s">
        <v>1026</v>
      </c>
      <c r="T568" s="17">
        <v>0</v>
      </c>
      <c r="V568" s="19" t="s">
        <v>191</v>
      </c>
      <c r="AP568"/>
      <c r="AQ568"/>
      <c r="AR568"/>
      <c r="AS568"/>
      <c r="AT568"/>
      <c r="AU568"/>
      <c r="AV568"/>
      <c r="AW568"/>
    </row>
    <row r="569" spans="1:49" x14ac:dyDescent="0.25">
      <c r="A569" s="14">
        <v>2</v>
      </c>
      <c r="B569" s="20" t="s">
        <v>1434</v>
      </c>
      <c r="C569" s="14">
        <v>2</v>
      </c>
      <c r="D569" s="14">
        <v>1</v>
      </c>
      <c r="E569" s="14">
        <v>0</v>
      </c>
      <c r="F569" s="14">
        <v>1</v>
      </c>
      <c r="G569" s="14">
        <v>35</v>
      </c>
      <c r="H569" s="74" t="s">
        <v>1026</v>
      </c>
      <c r="I569" s="14">
        <v>24</v>
      </c>
      <c r="J569" s="14">
        <v>2</v>
      </c>
      <c r="K569" s="17" t="s">
        <v>3011</v>
      </c>
      <c r="L569" s="17">
        <v>9</v>
      </c>
      <c r="M569" s="17">
        <v>8</v>
      </c>
      <c r="N569" s="17">
        <v>1953</v>
      </c>
      <c r="O569" s="19" t="s">
        <v>1434</v>
      </c>
      <c r="P569" s="24" t="s">
        <v>1026</v>
      </c>
      <c r="Q569" s="19" t="s">
        <v>1452</v>
      </c>
      <c r="R569" s="17">
        <v>29</v>
      </c>
      <c r="S569" s="24" t="s">
        <v>1026</v>
      </c>
      <c r="T569" s="17">
        <v>4</v>
      </c>
      <c r="V569" s="19" t="s">
        <v>191</v>
      </c>
      <c r="AP569"/>
      <c r="AQ569"/>
      <c r="AR569"/>
      <c r="AS569"/>
      <c r="AT569"/>
      <c r="AU569"/>
      <c r="AV569"/>
      <c r="AW569"/>
    </row>
    <row r="570" spans="1:49" x14ac:dyDescent="0.25">
      <c r="A570" s="14">
        <v>3</v>
      </c>
      <c r="B570" s="20" t="s">
        <v>1452</v>
      </c>
      <c r="C570" s="14">
        <v>2</v>
      </c>
      <c r="D570" s="14">
        <v>0</v>
      </c>
      <c r="E570" s="14">
        <v>0</v>
      </c>
      <c r="F570" s="14">
        <v>2</v>
      </c>
      <c r="G570" s="14">
        <v>4</v>
      </c>
      <c r="H570" s="74" t="s">
        <v>1026</v>
      </c>
      <c r="I570" s="14">
        <v>49</v>
      </c>
      <c r="J570" s="14">
        <v>0</v>
      </c>
      <c r="K570" s="17" t="s">
        <v>3011</v>
      </c>
      <c r="L570" s="17">
        <v>9</v>
      </c>
      <c r="M570" s="17">
        <v>8</v>
      </c>
      <c r="N570" s="17">
        <v>1953</v>
      </c>
      <c r="O570" s="20" t="s">
        <v>1442</v>
      </c>
      <c r="P570" s="24" t="s">
        <v>1026</v>
      </c>
      <c r="Q570" s="19" t="s">
        <v>1434</v>
      </c>
      <c r="R570" s="17">
        <v>20</v>
      </c>
      <c r="S570" s="24" t="s">
        <v>1026</v>
      </c>
      <c r="T570" s="17">
        <v>6</v>
      </c>
      <c r="V570" s="19" t="s">
        <v>191</v>
      </c>
      <c r="AP570"/>
      <c r="AQ570"/>
      <c r="AR570"/>
      <c r="AS570"/>
      <c r="AT570"/>
      <c r="AU570"/>
      <c r="AV570"/>
      <c r="AW570"/>
    </row>
    <row r="571" spans="1:49" x14ac:dyDescent="0.25">
      <c r="AP571"/>
      <c r="AQ571"/>
      <c r="AR571"/>
      <c r="AS571"/>
      <c r="AT571"/>
      <c r="AU571"/>
      <c r="AV571"/>
      <c r="AW571"/>
    </row>
    <row r="572" spans="1:49" x14ac:dyDescent="0.25">
      <c r="B572" s="20" t="s">
        <v>856</v>
      </c>
      <c r="C572" s="20" t="s">
        <v>360</v>
      </c>
      <c r="K572" s="17" t="s">
        <v>3011</v>
      </c>
      <c r="L572" s="17">
        <v>9</v>
      </c>
      <c r="M572" s="17">
        <v>8</v>
      </c>
      <c r="N572" s="17">
        <v>1953</v>
      </c>
      <c r="O572" s="20" t="s">
        <v>856</v>
      </c>
      <c r="P572" s="24" t="s">
        <v>1026</v>
      </c>
      <c r="Q572" s="19" t="s">
        <v>2921</v>
      </c>
      <c r="R572" s="17">
        <v>10</v>
      </c>
      <c r="S572" s="24" t="s">
        <v>1026</v>
      </c>
      <c r="T572" s="17">
        <v>5</v>
      </c>
      <c r="V572" s="19" t="s">
        <v>601</v>
      </c>
      <c r="AP572"/>
      <c r="AQ572"/>
      <c r="AR572"/>
      <c r="AS572"/>
      <c r="AT572"/>
      <c r="AU572"/>
      <c r="AV572"/>
      <c r="AW572"/>
    </row>
    <row r="573" spans="1:49" x14ac:dyDescent="0.25">
      <c r="O573" s="19" t="s">
        <v>602</v>
      </c>
      <c r="AP573"/>
      <c r="AQ573"/>
      <c r="AR573"/>
      <c r="AS573"/>
      <c r="AT573"/>
      <c r="AU573"/>
      <c r="AV573"/>
      <c r="AW573"/>
    </row>
    <row r="574" spans="1:49" x14ac:dyDescent="0.25">
      <c r="B574" s="20" t="s">
        <v>599</v>
      </c>
      <c r="C574" s="14" t="s">
        <v>3016</v>
      </c>
      <c r="D574" s="14" t="s">
        <v>3017</v>
      </c>
      <c r="E574" s="14" t="s">
        <v>1030</v>
      </c>
      <c r="F574" s="14" t="s">
        <v>3018</v>
      </c>
      <c r="G574" s="14" t="s">
        <v>3019</v>
      </c>
      <c r="H574" s="14"/>
      <c r="I574" s="75" t="s">
        <v>3020</v>
      </c>
      <c r="J574" s="14" t="s">
        <v>1031</v>
      </c>
      <c r="K574" s="14"/>
      <c r="O574" s="20"/>
      <c r="AP574"/>
      <c r="AQ574"/>
      <c r="AR574"/>
      <c r="AS574"/>
      <c r="AT574"/>
      <c r="AU574"/>
      <c r="AV574"/>
      <c r="AW574"/>
    </row>
    <row r="575" spans="1:49" ht="15.75" thickBot="1" x14ac:dyDescent="0.3">
      <c r="A575" s="37">
        <v>1</v>
      </c>
      <c r="B575" s="28" t="s">
        <v>1318</v>
      </c>
      <c r="C575" s="37">
        <v>2</v>
      </c>
      <c r="D575" s="37">
        <v>2</v>
      </c>
      <c r="E575" s="37">
        <v>0</v>
      </c>
      <c r="F575" s="37">
        <v>0</v>
      </c>
      <c r="G575" s="37">
        <v>29</v>
      </c>
      <c r="H575" s="73" t="s">
        <v>1026</v>
      </c>
      <c r="I575" s="37">
        <v>7</v>
      </c>
      <c r="J575" s="37">
        <v>4</v>
      </c>
      <c r="K575" s="32" t="s">
        <v>3011</v>
      </c>
      <c r="L575" s="17">
        <v>9</v>
      </c>
      <c r="M575" s="17">
        <v>8</v>
      </c>
      <c r="N575" s="17">
        <v>1953</v>
      </c>
      <c r="O575" s="19" t="s">
        <v>1318</v>
      </c>
      <c r="P575" s="24" t="s">
        <v>1026</v>
      </c>
      <c r="Q575" s="19" t="s">
        <v>565</v>
      </c>
      <c r="R575" s="17">
        <v>9</v>
      </c>
      <c r="S575" s="24" t="s">
        <v>1026</v>
      </c>
      <c r="T575" s="17">
        <v>4</v>
      </c>
      <c r="V575" s="19" t="s">
        <v>3028</v>
      </c>
      <c r="AP575"/>
      <c r="AQ575"/>
      <c r="AR575"/>
      <c r="AS575"/>
      <c r="AT575"/>
      <c r="AU575"/>
      <c r="AV575"/>
      <c r="AW575"/>
    </row>
    <row r="576" spans="1:49" x14ac:dyDescent="0.25">
      <c r="A576" s="14">
        <v>2</v>
      </c>
      <c r="B576" s="20" t="s">
        <v>565</v>
      </c>
      <c r="C576" s="14">
        <v>2</v>
      </c>
      <c r="D576" s="14">
        <v>1</v>
      </c>
      <c r="E576" s="14">
        <v>0</v>
      </c>
      <c r="F576" s="14">
        <v>1</v>
      </c>
      <c r="G576" s="14">
        <v>19</v>
      </c>
      <c r="H576" s="74" t="s">
        <v>1026</v>
      </c>
      <c r="I576" s="14">
        <v>13</v>
      </c>
      <c r="J576" s="14">
        <v>2</v>
      </c>
      <c r="K576" s="17" t="s">
        <v>3011</v>
      </c>
      <c r="L576" s="17">
        <v>9</v>
      </c>
      <c r="M576" s="17">
        <v>8</v>
      </c>
      <c r="N576" s="17">
        <v>1953</v>
      </c>
      <c r="O576" s="20" t="s">
        <v>1318</v>
      </c>
      <c r="P576" s="24" t="s">
        <v>1026</v>
      </c>
      <c r="Q576" s="19" t="s">
        <v>603</v>
      </c>
      <c r="R576" s="17">
        <v>20</v>
      </c>
      <c r="S576" s="24" t="s">
        <v>1026</v>
      </c>
      <c r="T576" s="17">
        <v>3</v>
      </c>
      <c r="V576" s="19" t="s">
        <v>3028</v>
      </c>
      <c r="AP576"/>
      <c r="AQ576"/>
      <c r="AR576"/>
      <c r="AS576"/>
      <c r="AT576"/>
      <c r="AU576"/>
      <c r="AV576"/>
      <c r="AW576"/>
    </row>
    <row r="577" spans="1:49" x14ac:dyDescent="0.25">
      <c r="A577" s="14">
        <v>3</v>
      </c>
      <c r="B577" s="20" t="s">
        <v>603</v>
      </c>
      <c r="C577" s="14">
        <v>2</v>
      </c>
      <c r="D577" s="14">
        <v>0</v>
      </c>
      <c r="E577" s="14">
        <v>0</v>
      </c>
      <c r="F577" s="14">
        <v>2</v>
      </c>
      <c r="G577" s="14">
        <v>7</v>
      </c>
      <c r="H577" s="74" t="s">
        <v>1026</v>
      </c>
      <c r="I577" s="14">
        <v>35</v>
      </c>
      <c r="J577" s="14">
        <v>0</v>
      </c>
      <c r="K577" s="17" t="s">
        <v>3011</v>
      </c>
      <c r="L577" s="17">
        <v>9</v>
      </c>
      <c r="M577" s="17">
        <v>8</v>
      </c>
      <c r="N577" s="17">
        <v>1953</v>
      </c>
      <c r="O577" s="19" t="s">
        <v>565</v>
      </c>
      <c r="P577" s="24" t="s">
        <v>1026</v>
      </c>
      <c r="Q577" s="19" t="s">
        <v>603</v>
      </c>
      <c r="R577" s="17">
        <v>15</v>
      </c>
      <c r="S577" s="24" t="s">
        <v>1026</v>
      </c>
      <c r="T577" s="17">
        <v>4</v>
      </c>
      <c r="V577" s="19" t="s">
        <v>3028</v>
      </c>
      <c r="AP577"/>
      <c r="AQ577"/>
      <c r="AR577"/>
      <c r="AS577"/>
      <c r="AT577"/>
      <c r="AU577"/>
      <c r="AV577"/>
      <c r="AW577"/>
    </row>
    <row r="578" spans="1:49" x14ac:dyDescent="0.25">
      <c r="AP578"/>
      <c r="AQ578"/>
      <c r="AR578"/>
      <c r="AS578"/>
      <c r="AT578"/>
      <c r="AU578"/>
      <c r="AV578"/>
      <c r="AW578"/>
    </row>
    <row r="579" spans="1:49" x14ac:dyDescent="0.25">
      <c r="B579" s="20" t="s">
        <v>2792</v>
      </c>
      <c r="C579" s="20" t="s">
        <v>360</v>
      </c>
      <c r="K579" s="17" t="s">
        <v>3011</v>
      </c>
      <c r="L579" s="17">
        <v>9</v>
      </c>
      <c r="M579" s="17">
        <v>8</v>
      </c>
      <c r="N579" s="17">
        <v>1953</v>
      </c>
      <c r="O579" s="20" t="s">
        <v>2792</v>
      </c>
      <c r="P579" s="24" t="s">
        <v>1026</v>
      </c>
      <c r="Q579" s="19" t="s">
        <v>133</v>
      </c>
      <c r="R579" s="17">
        <v>2</v>
      </c>
      <c r="S579" s="24" t="s">
        <v>1026</v>
      </c>
      <c r="T579" s="17">
        <v>1</v>
      </c>
      <c r="V579" s="19" t="s">
        <v>167</v>
      </c>
      <c r="AP579"/>
      <c r="AQ579"/>
      <c r="AR579"/>
      <c r="AS579"/>
      <c r="AT579"/>
      <c r="AU579"/>
      <c r="AV579"/>
      <c r="AW579"/>
    </row>
    <row r="580" spans="1:49" x14ac:dyDescent="0.25">
      <c r="O580" s="19" t="s">
        <v>604</v>
      </c>
      <c r="AP580"/>
      <c r="AQ580"/>
      <c r="AR580"/>
      <c r="AS580"/>
      <c r="AT580"/>
      <c r="AU580"/>
      <c r="AV580"/>
      <c r="AW580"/>
    </row>
    <row r="581" spans="1:49" x14ac:dyDescent="0.25">
      <c r="AP581"/>
      <c r="AQ581"/>
      <c r="AR581"/>
      <c r="AS581"/>
      <c r="AT581"/>
      <c r="AU581"/>
      <c r="AV581"/>
      <c r="AW581"/>
    </row>
    <row r="582" spans="1:49" x14ac:dyDescent="0.25">
      <c r="B582" s="20" t="s">
        <v>132</v>
      </c>
      <c r="C582" s="20" t="s">
        <v>360</v>
      </c>
      <c r="O582" s="20" t="s">
        <v>605</v>
      </c>
      <c r="AP582"/>
      <c r="AQ582"/>
      <c r="AR582"/>
      <c r="AS582"/>
      <c r="AT582"/>
      <c r="AU582"/>
      <c r="AV582"/>
      <c r="AW582"/>
    </row>
    <row r="583" spans="1:49" x14ac:dyDescent="0.25">
      <c r="O583" s="19" t="s">
        <v>606</v>
      </c>
      <c r="AP583"/>
      <c r="AQ583"/>
      <c r="AR583"/>
      <c r="AS583"/>
      <c r="AT583"/>
      <c r="AU583"/>
      <c r="AV583"/>
      <c r="AW583"/>
    </row>
    <row r="584" spans="1:49" x14ac:dyDescent="0.25">
      <c r="AP584"/>
      <c r="AQ584"/>
      <c r="AR584"/>
      <c r="AS584"/>
      <c r="AT584"/>
      <c r="AU584"/>
      <c r="AV584"/>
      <c r="AW584"/>
    </row>
    <row r="585" spans="1:49" x14ac:dyDescent="0.25">
      <c r="B585" s="20" t="s">
        <v>3029</v>
      </c>
      <c r="C585" s="20" t="s">
        <v>360</v>
      </c>
      <c r="O585" s="20" t="s">
        <v>607</v>
      </c>
      <c r="AP585"/>
      <c r="AQ585"/>
      <c r="AR585"/>
      <c r="AS585"/>
      <c r="AT585"/>
      <c r="AU585"/>
      <c r="AV585"/>
      <c r="AW585"/>
    </row>
    <row r="586" spans="1:49" x14ac:dyDescent="0.25">
      <c r="AP586"/>
      <c r="AQ586"/>
      <c r="AR586"/>
      <c r="AS586"/>
      <c r="AT586"/>
      <c r="AU586"/>
      <c r="AV586"/>
      <c r="AW586"/>
    </row>
    <row r="587" spans="1:49" x14ac:dyDescent="0.25">
      <c r="B587" s="20" t="s">
        <v>599</v>
      </c>
      <c r="C587" s="14" t="s">
        <v>3016</v>
      </c>
      <c r="D587" s="14" t="s">
        <v>3017</v>
      </c>
      <c r="E587" s="14" t="s">
        <v>1030</v>
      </c>
      <c r="F587" s="14" t="s">
        <v>3018</v>
      </c>
      <c r="G587" s="14" t="s">
        <v>3019</v>
      </c>
      <c r="H587" s="14"/>
      <c r="I587" s="75" t="s">
        <v>3020</v>
      </c>
      <c r="J587" s="14" t="s">
        <v>1031</v>
      </c>
      <c r="K587" s="14"/>
      <c r="O587" s="20" t="s">
        <v>1443</v>
      </c>
      <c r="AP587"/>
      <c r="AQ587"/>
      <c r="AR587"/>
      <c r="AS587"/>
      <c r="AT587"/>
      <c r="AU587"/>
      <c r="AV587"/>
      <c r="AW587"/>
    </row>
    <row r="588" spans="1:49" ht="15.75" thickBot="1" x14ac:dyDescent="0.3">
      <c r="A588" s="37">
        <v>1</v>
      </c>
      <c r="B588" s="28" t="s">
        <v>1442</v>
      </c>
      <c r="C588" s="37">
        <v>2</v>
      </c>
      <c r="D588" s="37">
        <v>2</v>
      </c>
      <c r="E588" s="37">
        <v>0</v>
      </c>
      <c r="F588" s="37">
        <v>0</v>
      </c>
      <c r="G588" s="37">
        <v>44</v>
      </c>
      <c r="H588" s="73" t="s">
        <v>1026</v>
      </c>
      <c r="I588" s="37">
        <v>9</v>
      </c>
      <c r="J588" s="37">
        <v>4</v>
      </c>
      <c r="K588" s="32" t="s">
        <v>3011</v>
      </c>
      <c r="L588" s="17">
        <v>16</v>
      </c>
      <c r="M588" s="17">
        <v>8</v>
      </c>
      <c r="N588" s="17">
        <v>1953</v>
      </c>
      <c r="O588" s="19" t="s">
        <v>1442</v>
      </c>
      <c r="P588" s="24" t="s">
        <v>1026</v>
      </c>
      <c r="Q588" s="19" t="s">
        <v>2792</v>
      </c>
      <c r="R588" s="17">
        <v>25</v>
      </c>
      <c r="S588" s="24" t="s">
        <v>1026</v>
      </c>
      <c r="T588" s="17">
        <v>3</v>
      </c>
      <c r="V588" s="19" t="s">
        <v>601</v>
      </c>
      <c r="AP588"/>
      <c r="AQ588"/>
      <c r="AR588"/>
      <c r="AS588"/>
      <c r="AT588"/>
      <c r="AU588"/>
      <c r="AV588"/>
      <c r="AW588"/>
    </row>
    <row r="589" spans="1:49" x14ac:dyDescent="0.25">
      <c r="A589" s="14">
        <v>2</v>
      </c>
      <c r="B589" s="20" t="s">
        <v>856</v>
      </c>
      <c r="C589" s="14">
        <v>2</v>
      </c>
      <c r="D589" s="14">
        <v>1</v>
      </c>
      <c r="E589" s="14">
        <v>0</v>
      </c>
      <c r="F589" s="14">
        <v>1</v>
      </c>
      <c r="G589" s="14">
        <v>27</v>
      </c>
      <c r="H589" s="74" t="s">
        <v>1026</v>
      </c>
      <c r="I589" s="14">
        <v>25</v>
      </c>
      <c r="J589" s="14">
        <v>2</v>
      </c>
      <c r="K589" s="17" t="s">
        <v>3011</v>
      </c>
      <c r="L589" s="17">
        <v>16</v>
      </c>
      <c r="M589" s="17">
        <v>8</v>
      </c>
      <c r="N589" s="17">
        <v>1953</v>
      </c>
      <c r="O589" s="20" t="s">
        <v>1442</v>
      </c>
      <c r="P589" s="24" t="s">
        <v>1026</v>
      </c>
      <c r="Q589" s="19" t="s">
        <v>856</v>
      </c>
      <c r="R589" s="17">
        <v>19</v>
      </c>
      <c r="S589" s="24" t="s">
        <v>1026</v>
      </c>
      <c r="T589" s="17">
        <v>6</v>
      </c>
      <c r="V589" s="19" t="s">
        <v>601</v>
      </c>
      <c r="AP589"/>
      <c r="AQ589"/>
      <c r="AR589"/>
      <c r="AS589"/>
      <c r="AT589"/>
      <c r="AU589"/>
      <c r="AV589"/>
      <c r="AW589"/>
    </row>
    <row r="590" spans="1:49" x14ac:dyDescent="0.25">
      <c r="A590" s="14">
        <v>3</v>
      </c>
      <c r="B590" s="20" t="s">
        <v>2792</v>
      </c>
      <c r="C590" s="14">
        <v>2</v>
      </c>
      <c r="D590" s="14">
        <v>0</v>
      </c>
      <c r="E590" s="14">
        <v>0</v>
      </c>
      <c r="F590" s="14">
        <v>2</v>
      </c>
      <c r="G590" s="14">
        <v>9</v>
      </c>
      <c r="H590" s="74" t="s">
        <v>1026</v>
      </c>
      <c r="I590" s="14">
        <v>46</v>
      </c>
      <c r="J590" s="14">
        <v>0</v>
      </c>
      <c r="K590" s="17" t="s">
        <v>3011</v>
      </c>
      <c r="L590" s="17">
        <v>16</v>
      </c>
      <c r="M590" s="17">
        <v>8</v>
      </c>
      <c r="N590" s="17">
        <v>1953</v>
      </c>
      <c r="O590" s="19" t="s">
        <v>856</v>
      </c>
      <c r="P590" s="24" t="s">
        <v>1026</v>
      </c>
      <c r="Q590" s="19" t="s">
        <v>2792</v>
      </c>
      <c r="R590" s="17">
        <v>21</v>
      </c>
      <c r="S590" s="24" t="s">
        <v>1026</v>
      </c>
      <c r="T590" s="17">
        <v>6</v>
      </c>
      <c r="V590" s="19" t="s">
        <v>601</v>
      </c>
      <c r="AP590"/>
      <c r="AQ590"/>
      <c r="AR590"/>
      <c r="AS590"/>
      <c r="AT590"/>
      <c r="AU590"/>
      <c r="AV590"/>
      <c r="AW590"/>
    </row>
    <row r="591" spans="1:49" x14ac:dyDescent="0.25">
      <c r="D591" s="14"/>
      <c r="E591" s="14"/>
      <c r="F591" s="14"/>
      <c r="G591" s="14"/>
      <c r="H591" s="74"/>
      <c r="I591" s="14"/>
      <c r="J591" s="14"/>
      <c r="P591" s="24"/>
      <c r="S591" s="24"/>
      <c r="AP591"/>
      <c r="AQ591"/>
      <c r="AR591"/>
      <c r="AS591"/>
      <c r="AT591"/>
      <c r="AU591"/>
      <c r="AV591"/>
      <c r="AW591"/>
    </row>
    <row r="592" spans="1:49" x14ac:dyDescent="0.25">
      <c r="B592" s="20" t="s">
        <v>599</v>
      </c>
      <c r="C592" s="14" t="s">
        <v>3016</v>
      </c>
      <c r="D592" s="14" t="s">
        <v>3017</v>
      </c>
      <c r="E592" s="14" t="s">
        <v>1030</v>
      </c>
      <c r="F592" s="14" t="s">
        <v>3018</v>
      </c>
      <c r="G592" s="14" t="s">
        <v>3019</v>
      </c>
      <c r="H592" s="14"/>
      <c r="I592" s="75" t="s">
        <v>3020</v>
      </c>
      <c r="J592" s="14" t="s">
        <v>1031</v>
      </c>
      <c r="K592" s="14"/>
      <c r="AP592"/>
      <c r="AQ592"/>
      <c r="AR592"/>
      <c r="AS592"/>
      <c r="AT592"/>
      <c r="AU592"/>
      <c r="AV592"/>
      <c r="AW592"/>
    </row>
    <row r="593" spans="1:49" ht="15.75" thickBot="1" x14ac:dyDescent="0.3">
      <c r="A593" s="37">
        <v>1</v>
      </c>
      <c r="B593" s="28" t="s">
        <v>132</v>
      </c>
      <c r="C593" s="37">
        <v>2</v>
      </c>
      <c r="D593" s="37">
        <v>2</v>
      </c>
      <c r="E593" s="37">
        <v>0</v>
      </c>
      <c r="F593" s="37">
        <v>0</v>
      </c>
      <c r="G593" s="37">
        <v>21</v>
      </c>
      <c r="H593" s="73" t="s">
        <v>1026</v>
      </c>
      <c r="I593" s="37">
        <v>7</v>
      </c>
      <c r="J593" s="37">
        <v>4</v>
      </c>
      <c r="K593" s="32" t="s">
        <v>3011</v>
      </c>
      <c r="L593" s="17">
        <v>16</v>
      </c>
      <c r="M593" s="17">
        <v>8</v>
      </c>
      <c r="N593" s="17">
        <v>1953</v>
      </c>
      <c r="O593" s="19" t="s">
        <v>132</v>
      </c>
      <c r="P593" s="24" t="s">
        <v>1026</v>
      </c>
      <c r="Q593" s="19" t="s">
        <v>1318</v>
      </c>
      <c r="R593" s="17">
        <v>6</v>
      </c>
      <c r="S593" s="24" t="s">
        <v>1026</v>
      </c>
      <c r="T593" s="17">
        <v>5</v>
      </c>
      <c r="V593" s="19" t="s">
        <v>597</v>
      </c>
      <c r="AP593"/>
      <c r="AQ593"/>
      <c r="AR593"/>
      <c r="AS593"/>
      <c r="AT593"/>
      <c r="AU593"/>
      <c r="AV593"/>
      <c r="AW593"/>
    </row>
    <row r="594" spans="1:49" x14ac:dyDescent="0.25">
      <c r="A594" s="14">
        <v>2</v>
      </c>
      <c r="B594" s="20" t="s">
        <v>1318</v>
      </c>
      <c r="C594" s="14">
        <v>2</v>
      </c>
      <c r="D594" s="14">
        <v>1</v>
      </c>
      <c r="E594" s="14">
        <v>0</v>
      </c>
      <c r="F594" s="14">
        <v>1</v>
      </c>
      <c r="G594" s="14">
        <v>15</v>
      </c>
      <c r="H594" s="74" t="s">
        <v>1026</v>
      </c>
      <c r="I594" s="14">
        <v>8</v>
      </c>
      <c r="J594" s="14">
        <v>2</v>
      </c>
      <c r="K594" s="17" t="s">
        <v>3011</v>
      </c>
      <c r="L594" s="17">
        <v>16</v>
      </c>
      <c r="M594" s="17">
        <v>8</v>
      </c>
      <c r="N594" s="17">
        <v>1953</v>
      </c>
      <c r="O594" s="20" t="s">
        <v>132</v>
      </c>
      <c r="P594" s="24" t="s">
        <v>1026</v>
      </c>
      <c r="Q594" s="19" t="s">
        <v>3029</v>
      </c>
      <c r="R594" s="17">
        <v>15</v>
      </c>
      <c r="S594" s="24" t="s">
        <v>1026</v>
      </c>
      <c r="T594" s="17">
        <v>2</v>
      </c>
      <c r="V594" s="19" t="s">
        <v>597</v>
      </c>
      <c r="AP594"/>
      <c r="AQ594"/>
      <c r="AR594"/>
      <c r="AS594"/>
      <c r="AT594"/>
      <c r="AU594"/>
      <c r="AV594"/>
      <c r="AW594"/>
    </row>
    <row r="595" spans="1:49" x14ac:dyDescent="0.25">
      <c r="A595" s="14">
        <v>3</v>
      </c>
      <c r="B595" s="20" t="s">
        <v>3029</v>
      </c>
      <c r="C595" s="14">
        <v>2</v>
      </c>
      <c r="D595" s="14">
        <v>0</v>
      </c>
      <c r="E595" s="14">
        <v>0</v>
      </c>
      <c r="F595" s="14">
        <v>2</v>
      </c>
      <c r="G595" s="14">
        <v>4</v>
      </c>
      <c r="H595" s="74" t="s">
        <v>1026</v>
      </c>
      <c r="I595" s="14">
        <v>25</v>
      </c>
      <c r="J595" s="14">
        <v>0</v>
      </c>
      <c r="K595" s="17" t="s">
        <v>3011</v>
      </c>
      <c r="L595" s="17">
        <v>16</v>
      </c>
      <c r="M595" s="17">
        <v>8</v>
      </c>
      <c r="N595" s="17">
        <v>1953</v>
      </c>
      <c r="O595" s="19" t="s">
        <v>1318</v>
      </c>
      <c r="P595" s="24" t="s">
        <v>1026</v>
      </c>
      <c r="Q595" s="19" t="s">
        <v>3029</v>
      </c>
      <c r="R595" s="17">
        <v>10</v>
      </c>
      <c r="S595" s="24" t="s">
        <v>1026</v>
      </c>
      <c r="T595" s="17">
        <v>2</v>
      </c>
      <c r="V595" s="19" t="s">
        <v>597</v>
      </c>
      <c r="AP595"/>
      <c r="AQ595"/>
      <c r="AR595"/>
      <c r="AS595"/>
      <c r="AT595"/>
      <c r="AU595"/>
      <c r="AV595"/>
      <c r="AW595"/>
    </row>
    <row r="596" spans="1:49" x14ac:dyDescent="0.25">
      <c r="AP596"/>
      <c r="AQ596"/>
      <c r="AR596"/>
      <c r="AS596"/>
      <c r="AT596"/>
      <c r="AU596"/>
      <c r="AV596"/>
      <c r="AW596"/>
    </row>
    <row r="597" spans="1:49" x14ac:dyDescent="0.25">
      <c r="O597" s="20" t="s">
        <v>62</v>
      </c>
      <c r="AP597"/>
      <c r="AQ597"/>
      <c r="AR597"/>
      <c r="AS597"/>
      <c r="AT597"/>
      <c r="AU597"/>
      <c r="AV597"/>
      <c r="AW597"/>
    </row>
    <row r="598" spans="1:49" x14ac:dyDescent="0.25">
      <c r="N598" s="17">
        <v>1953</v>
      </c>
      <c r="O598" s="19" t="s">
        <v>132</v>
      </c>
      <c r="P598" s="24" t="s">
        <v>1026</v>
      </c>
      <c r="Q598" s="19" t="s">
        <v>1442</v>
      </c>
      <c r="R598" s="17">
        <v>1</v>
      </c>
      <c r="S598" s="24" t="s">
        <v>1026</v>
      </c>
      <c r="T598" s="17">
        <v>6</v>
      </c>
      <c r="U598" s="17">
        <v>300</v>
      </c>
      <c r="V598" s="19" t="s">
        <v>678</v>
      </c>
      <c r="AP598"/>
      <c r="AQ598"/>
      <c r="AR598"/>
      <c r="AS598"/>
      <c r="AT598"/>
      <c r="AU598"/>
      <c r="AV598"/>
      <c r="AW598"/>
    </row>
    <row r="599" spans="1:49" x14ac:dyDescent="0.25">
      <c r="N599" s="17">
        <v>1953</v>
      </c>
      <c r="O599" s="20" t="s">
        <v>1442</v>
      </c>
      <c r="P599" s="24" t="s">
        <v>1026</v>
      </c>
      <c r="Q599" s="19" t="s">
        <v>132</v>
      </c>
      <c r="R599" s="17">
        <v>8</v>
      </c>
      <c r="S599" s="24" t="s">
        <v>1026</v>
      </c>
      <c r="T599" s="17">
        <v>4</v>
      </c>
      <c r="U599" s="17">
        <v>300</v>
      </c>
      <c r="V599" s="19" t="s">
        <v>1111</v>
      </c>
      <c r="AP599"/>
      <c r="AQ599"/>
      <c r="AR599"/>
      <c r="AS599"/>
      <c r="AT599"/>
      <c r="AU599"/>
      <c r="AV599"/>
      <c r="AW599"/>
    </row>
    <row r="600" spans="1:49" x14ac:dyDescent="0.25">
      <c r="O600" s="20" t="s">
        <v>3167</v>
      </c>
      <c r="AP600"/>
      <c r="AQ600"/>
      <c r="AR600"/>
      <c r="AS600"/>
      <c r="AT600"/>
      <c r="AU600"/>
      <c r="AV600"/>
      <c r="AW600"/>
    </row>
    <row r="601" spans="1:49" x14ac:dyDescent="0.25">
      <c r="AP601"/>
      <c r="AQ601"/>
      <c r="AR601"/>
      <c r="AS601"/>
      <c r="AT601"/>
      <c r="AU601"/>
      <c r="AV601"/>
      <c r="AW601"/>
    </row>
    <row r="602" spans="1:49" x14ac:dyDescent="0.25">
      <c r="AP602"/>
      <c r="AQ602"/>
      <c r="AR602"/>
      <c r="AS602"/>
      <c r="AT602"/>
      <c r="AU602"/>
      <c r="AV602"/>
      <c r="AW602"/>
    </row>
    <row r="603" spans="1:49" x14ac:dyDescent="0.25">
      <c r="A603" s="21"/>
      <c r="B603" s="22" t="s">
        <v>1694</v>
      </c>
      <c r="C603" s="21"/>
      <c r="D603" s="23"/>
      <c r="E603" s="23"/>
      <c r="F603" s="23"/>
      <c r="G603" s="23"/>
      <c r="H603" s="23"/>
      <c r="I603" s="23"/>
      <c r="J603" s="23"/>
      <c r="K603" s="33"/>
      <c r="L603" s="33"/>
      <c r="M603" s="33"/>
      <c r="N603" s="33"/>
      <c r="O603" s="22" t="s">
        <v>1773</v>
      </c>
      <c r="P603" s="43"/>
      <c r="Q603" s="35"/>
      <c r="R603" s="33"/>
      <c r="S603" s="33"/>
      <c r="T603" s="33"/>
      <c r="U603" s="33"/>
      <c r="V603" s="35"/>
      <c r="AP603"/>
      <c r="AQ603"/>
      <c r="AR603"/>
      <c r="AS603"/>
      <c r="AT603"/>
      <c r="AU603"/>
      <c r="AV603"/>
      <c r="AW603"/>
    </row>
    <row r="604" spans="1:49" x14ac:dyDescent="0.25">
      <c r="O604" s="20" t="s">
        <v>600</v>
      </c>
      <c r="AP604"/>
      <c r="AQ604"/>
      <c r="AR604"/>
      <c r="AS604"/>
      <c r="AT604"/>
      <c r="AU604"/>
      <c r="AV604"/>
      <c r="AW604"/>
    </row>
    <row r="605" spans="1:49" x14ac:dyDescent="0.25">
      <c r="B605" s="20" t="s">
        <v>3029</v>
      </c>
      <c r="C605" s="20" t="s">
        <v>360</v>
      </c>
      <c r="N605" s="17">
        <v>1954</v>
      </c>
      <c r="O605" s="19" t="s">
        <v>1774</v>
      </c>
      <c r="P605" s="24" t="s">
        <v>1026</v>
      </c>
      <c r="Q605" s="20" t="s">
        <v>3029</v>
      </c>
      <c r="R605" s="17">
        <v>16</v>
      </c>
      <c r="S605" s="24" t="s">
        <v>1026</v>
      </c>
      <c r="T605" s="17">
        <v>20</v>
      </c>
      <c r="V605" s="19" t="s">
        <v>130</v>
      </c>
      <c r="AP605"/>
      <c r="AQ605"/>
      <c r="AR605"/>
      <c r="AS605"/>
      <c r="AT605"/>
      <c r="AU605"/>
      <c r="AV605"/>
      <c r="AW605"/>
    </row>
    <row r="606" spans="1:49" x14ac:dyDescent="0.25">
      <c r="AP606"/>
      <c r="AQ606"/>
      <c r="AR606"/>
      <c r="AS606"/>
      <c r="AT606"/>
      <c r="AU606"/>
      <c r="AV606"/>
      <c r="AW606"/>
    </row>
    <row r="607" spans="1:49" x14ac:dyDescent="0.25">
      <c r="B607" s="20" t="s">
        <v>132</v>
      </c>
      <c r="C607" s="20" t="s">
        <v>360</v>
      </c>
      <c r="N607" s="17">
        <v>1954</v>
      </c>
      <c r="O607" s="19" t="s">
        <v>897</v>
      </c>
      <c r="P607" s="24" t="s">
        <v>1026</v>
      </c>
      <c r="Q607" s="20" t="s">
        <v>132</v>
      </c>
      <c r="R607" s="17">
        <v>3</v>
      </c>
      <c r="S607" s="24" t="s">
        <v>1026</v>
      </c>
      <c r="T607" s="17">
        <v>16</v>
      </c>
      <c r="V607" s="19" t="s">
        <v>1775</v>
      </c>
      <c r="AP607"/>
      <c r="AQ607"/>
      <c r="AR607"/>
      <c r="AS607"/>
      <c r="AT607"/>
      <c r="AU607"/>
      <c r="AV607"/>
      <c r="AW607"/>
    </row>
    <row r="608" spans="1:49" x14ac:dyDescent="0.25">
      <c r="O608" s="19" t="s">
        <v>1759</v>
      </c>
      <c r="AP608"/>
      <c r="AQ608"/>
      <c r="AR608"/>
      <c r="AS608"/>
      <c r="AT608"/>
      <c r="AU608"/>
      <c r="AV608"/>
      <c r="AW608"/>
    </row>
    <row r="609" spans="1:49" x14ac:dyDescent="0.25">
      <c r="B609" s="20" t="s">
        <v>1760</v>
      </c>
      <c r="C609" s="14" t="s">
        <v>3016</v>
      </c>
      <c r="D609" s="14" t="s">
        <v>3017</v>
      </c>
      <c r="E609" s="14" t="s">
        <v>1030</v>
      </c>
      <c r="F609" s="14" t="s">
        <v>3018</v>
      </c>
      <c r="G609" s="14" t="s">
        <v>3019</v>
      </c>
      <c r="H609" s="14"/>
      <c r="I609" s="75" t="s">
        <v>3020</v>
      </c>
      <c r="J609" s="14" t="s">
        <v>1031</v>
      </c>
      <c r="K609" s="14"/>
      <c r="AP609"/>
      <c r="AQ609"/>
      <c r="AR609"/>
      <c r="AS609"/>
      <c r="AT609"/>
      <c r="AU609"/>
      <c r="AV609"/>
      <c r="AW609"/>
    </row>
    <row r="610" spans="1:49" ht="15.75" thickBot="1" x14ac:dyDescent="0.3">
      <c r="A610" s="37">
        <v>1</v>
      </c>
      <c r="B610" s="28" t="s">
        <v>1756</v>
      </c>
      <c r="C610" s="37">
        <v>2</v>
      </c>
      <c r="D610" s="37">
        <v>2</v>
      </c>
      <c r="E610" s="37">
        <v>0</v>
      </c>
      <c r="F610" s="37">
        <v>0</v>
      </c>
      <c r="G610" s="37">
        <v>9</v>
      </c>
      <c r="H610" s="73" t="s">
        <v>1026</v>
      </c>
      <c r="I610" s="37">
        <v>3</v>
      </c>
      <c r="J610" s="37">
        <v>4</v>
      </c>
      <c r="K610" s="32"/>
      <c r="N610" s="17">
        <v>1954</v>
      </c>
      <c r="O610" s="19" t="s">
        <v>603</v>
      </c>
      <c r="P610" s="24" t="s">
        <v>1026</v>
      </c>
      <c r="Q610" s="19" t="s">
        <v>565</v>
      </c>
      <c r="R610" s="17">
        <v>10</v>
      </c>
      <c r="S610" s="24" t="s">
        <v>1026</v>
      </c>
      <c r="T610" s="17">
        <v>8</v>
      </c>
      <c r="V610" s="19" t="s">
        <v>1761</v>
      </c>
      <c r="AP610"/>
      <c r="AQ610"/>
      <c r="AR610"/>
      <c r="AS610"/>
      <c r="AT610"/>
      <c r="AU610"/>
      <c r="AV610"/>
      <c r="AW610"/>
    </row>
    <row r="611" spans="1:49" x14ac:dyDescent="0.25">
      <c r="A611" s="14">
        <v>2</v>
      </c>
      <c r="B611" s="20" t="s">
        <v>603</v>
      </c>
      <c r="C611" s="14">
        <v>2</v>
      </c>
      <c r="D611" s="14">
        <v>1</v>
      </c>
      <c r="E611" s="14">
        <v>0</v>
      </c>
      <c r="F611" s="14">
        <v>1</v>
      </c>
      <c r="G611" s="14">
        <v>15</v>
      </c>
      <c r="H611" s="74" t="s">
        <v>1026</v>
      </c>
      <c r="I611" s="14">
        <v>11</v>
      </c>
      <c r="J611" s="14">
        <v>2</v>
      </c>
      <c r="N611" s="17">
        <v>1954</v>
      </c>
      <c r="O611" s="19" t="s">
        <v>1756</v>
      </c>
      <c r="P611" s="24" t="s">
        <v>1026</v>
      </c>
      <c r="Q611" s="19" t="s">
        <v>565</v>
      </c>
      <c r="R611" s="17">
        <v>5</v>
      </c>
      <c r="S611" s="24" t="s">
        <v>1026</v>
      </c>
      <c r="T611" s="17">
        <v>3</v>
      </c>
      <c r="V611" s="19" t="s">
        <v>1761</v>
      </c>
      <c r="AP611"/>
      <c r="AQ611"/>
      <c r="AR611"/>
      <c r="AS611"/>
      <c r="AT611"/>
      <c r="AU611"/>
      <c r="AV611"/>
      <c r="AW611"/>
    </row>
    <row r="612" spans="1:49" x14ac:dyDescent="0.25">
      <c r="A612" s="14">
        <v>3</v>
      </c>
      <c r="B612" s="20" t="s">
        <v>565</v>
      </c>
      <c r="C612" s="14">
        <v>2</v>
      </c>
      <c r="D612" s="14">
        <v>0</v>
      </c>
      <c r="E612" s="14">
        <v>0</v>
      </c>
      <c r="F612" s="14">
        <v>2</v>
      </c>
      <c r="G612" s="14">
        <v>11</v>
      </c>
      <c r="H612" s="74" t="s">
        <v>1026</v>
      </c>
      <c r="I612" s="14">
        <v>16</v>
      </c>
      <c r="J612" s="14">
        <v>0</v>
      </c>
      <c r="N612" s="17">
        <v>1954</v>
      </c>
      <c r="O612" s="20" t="s">
        <v>1756</v>
      </c>
      <c r="P612" s="24" t="s">
        <v>1026</v>
      </c>
      <c r="Q612" s="19" t="s">
        <v>603</v>
      </c>
      <c r="R612" s="17">
        <v>4</v>
      </c>
      <c r="S612" s="24" t="s">
        <v>1026</v>
      </c>
      <c r="T612" s="17">
        <v>0</v>
      </c>
      <c r="V612" s="19" t="s">
        <v>1761</v>
      </c>
      <c r="AP612"/>
      <c r="AQ612"/>
      <c r="AR612"/>
      <c r="AS612"/>
      <c r="AT612"/>
      <c r="AU612"/>
      <c r="AV612"/>
      <c r="AW612"/>
    </row>
    <row r="613" spans="1:49" x14ac:dyDescent="0.25">
      <c r="D613" s="14"/>
      <c r="E613" s="14"/>
      <c r="F613" s="14"/>
      <c r="G613" s="14"/>
      <c r="H613" s="74"/>
      <c r="I613" s="14"/>
      <c r="J613" s="14"/>
      <c r="P613" s="24"/>
      <c r="S613" s="24"/>
      <c r="AP613"/>
      <c r="AQ613"/>
      <c r="AR613"/>
      <c r="AS613"/>
      <c r="AT613"/>
      <c r="AU613"/>
      <c r="AV613"/>
      <c r="AW613"/>
    </row>
    <row r="614" spans="1:49" x14ac:dyDescent="0.25">
      <c r="B614" s="20" t="s">
        <v>1760</v>
      </c>
      <c r="C614" s="14" t="s">
        <v>3016</v>
      </c>
      <c r="D614" s="14" t="s">
        <v>3017</v>
      </c>
      <c r="E614" s="14" t="s">
        <v>1030</v>
      </c>
      <c r="F614" s="14" t="s">
        <v>3018</v>
      </c>
      <c r="G614" s="14" t="s">
        <v>3019</v>
      </c>
      <c r="H614" s="14"/>
      <c r="I614" s="75" t="s">
        <v>3020</v>
      </c>
      <c r="J614" s="14" t="s">
        <v>1031</v>
      </c>
      <c r="K614" s="14"/>
      <c r="AP614"/>
      <c r="AQ614"/>
      <c r="AR614"/>
      <c r="AS614"/>
      <c r="AT614"/>
      <c r="AU614"/>
      <c r="AV614"/>
      <c r="AW614"/>
    </row>
    <row r="615" spans="1:49" ht="15.75" thickBot="1" x14ac:dyDescent="0.3">
      <c r="A615" s="37">
        <v>1</v>
      </c>
      <c r="B615" s="28" t="s">
        <v>1762</v>
      </c>
      <c r="C615" s="37">
        <v>2</v>
      </c>
      <c r="D615" s="37">
        <v>2</v>
      </c>
      <c r="E615" s="37">
        <v>0</v>
      </c>
      <c r="F615" s="37">
        <v>0</v>
      </c>
      <c r="G615" s="37">
        <v>20</v>
      </c>
      <c r="H615" s="73" t="s">
        <v>1026</v>
      </c>
      <c r="I615" s="37">
        <v>8</v>
      </c>
      <c r="J615" s="37">
        <v>4</v>
      </c>
      <c r="K615" s="32"/>
      <c r="N615" s="17">
        <v>1954</v>
      </c>
      <c r="O615" s="19" t="s">
        <v>1762</v>
      </c>
      <c r="P615" s="24" t="s">
        <v>1026</v>
      </c>
      <c r="Q615" s="19" t="s">
        <v>1763</v>
      </c>
      <c r="R615" s="17">
        <v>15</v>
      </c>
      <c r="S615" s="24" t="s">
        <v>1026</v>
      </c>
      <c r="T615" s="17">
        <v>4</v>
      </c>
      <c r="V615" s="19" t="s">
        <v>1764</v>
      </c>
      <c r="AP615"/>
      <c r="AQ615"/>
      <c r="AR615"/>
      <c r="AS615"/>
      <c r="AT615"/>
      <c r="AU615"/>
      <c r="AV615"/>
      <c r="AW615"/>
    </row>
    <row r="616" spans="1:49" x14ac:dyDescent="0.25">
      <c r="A616" s="14">
        <v>2</v>
      </c>
      <c r="B616" s="20" t="s">
        <v>133</v>
      </c>
      <c r="C616" s="14">
        <v>2</v>
      </c>
      <c r="D616" s="14">
        <v>1</v>
      </c>
      <c r="E616" s="14">
        <v>0</v>
      </c>
      <c r="F616" s="14">
        <v>1</v>
      </c>
      <c r="G616" s="14">
        <v>13</v>
      </c>
      <c r="H616" s="74" t="s">
        <v>1026</v>
      </c>
      <c r="I616" s="14">
        <v>6</v>
      </c>
      <c r="J616" s="14">
        <v>2</v>
      </c>
      <c r="N616" s="17">
        <v>1954</v>
      </c>
      <c r="O616" s="19" t="s">
        <v>133</v>
      </c>
      <c r="P616" s="24" t="s">
        <v>1026</v>
      </c>
      <c r="Q616" s="19" t="s">
        <v>1763</v>
      </c>
      <c r="R616" s="17">
        <v>9</v>
      </c>
      <c r="S616" s="24" t="s">
        <v>1026</v>
      </c>
      <c r="T616" s="17">
        <v>1</v>
      </c>
      <c r="V616" s="19" t="s">
        <v>1764</v>
      </c>
      <c r="AP616"/>
      <c r="AQ616"/>
      <c r="AR616"/>
      <c r="AS616"/>
      <c r="AT616"/>
      <c r="AU616"/>
      <c r="AV616"/>
      <c r="AW616"/>
    </row>
    <row r="617" spans="1:49" x14ac:dyDescent="0.25">
      <c r="A617" s="14">
        <v>3</v>
      </c>
      <c r="B617" s="20" t="s">
        <v>1763</v>
      </c>
      <c r="C617" s="14">
        <v>2</v>
      </c>
      <c r="D617" s="14">
        <v>0</v>
      </c>
      <c r="E617" s="14">
        <v>0</v>
      </c>
      <c r="F617" s="14">
        <v>2</v>
      </c>
      <c r="G617" s="14">
        <v>5</v>
      </c>
      <c r="H617" s="74" t="s">
        <v>1026</v>
      </c>
      <c r="I617" s="14">
        <v>24</v>
      </c>
      <c r="J617" s="14">
        <v>0</v>
      </c>
      <c r="N617" s="17">
        <v>1954</v>
      </c>
      <c r="O617" s="20" t="s">
        <v>1762</v>
      </c>
      <c r="P617" s="24" t="s">
        <v>1026</v>
      </c>
      <c r="Q617" s="19" t="s">
        <v>133</v>
      </c>
      <c r="R617" s="17">
        <v>5</v>
      </c>
      <c r="S617" s="24" t="s">
        <v>1026</v>
      </c>
      <c r="T617" s="17">
        <v>4</v>
      </c>
      <c r="V617" s="19" t="s">
        <v>1764</v>
      </c>
      <c r="AP617"/>
      <c r="AQ617"/>
      <c r="AR617"/>
      <c r="AS617"/>
      <c r="AT617"/>
      <c r="AU617"/>
      <c r="AV617"/>
      <c r="AW617"/>
    </row>
    <row r="618" spans="1:49" x14ac:dyDescent="0.25">
      <c r="AP618"/>
      <c r="AQ618"/>
      <c r="AR618"/>
      <c r="AS618"/>
      <c r="AT618"/>
      <c r="AU618"/>
      <c r="AV618"/>
      <c r="AW618"/>
    </row>
    <row r="619" spans="1:49" x14ac:dyDescent="0.25">
      <c r="B619" s="20" t="s">
        <v>1760</v>
      </c>
      <c r="C619" s="14" t="s">
        <v>3016</v>
      </c>
      <c r="D619" s="14" t="s">
        <v>3017</v>
      </c>
      <c r="E619" s="14" t="s">
        <v>1030</v>
      </c>
      <c r="F619" s="14" t="s">
        <v>3018</v>
      </c>
      <c r="G619" s="14" t="s">
        <v>3019</v>
      </c>
      <c r="H619" s="14"/>
      <c r="I619" s="75" t="s">
        <v>3020</v>
      </c>
      <c r="J619" s="14" t="s">
        <v>1031</v>
      </c>
      <c r="K619" s="14"/>
      <c r="AM619"/>
      <c r="AN619"/>
      <c r="AP619"/>
      <c r="AQ619"/>
      <c r="AR619"/>
      <c r="AS619"/>
      <c r="AT619"/>
      <c r="AU619"/>
      <c r="AV619"/>
      <c r="AW619"/>
    </row>
    <row r="620" spans="1:49" ht="15.75" thickBot="1" x14ac:dyDescent="0.3">
      <c r="A620" s="37">
        <v>1</v>
      </c>
      <c r="B620" s="28" t="s">
        <v>3012</v>
      </c>
      <c r="C620" s="37">
        <v>2</v>
      </c>
      <c r="D620" s="37">
        <v>2</v>
      </c>
      <c r="E620" s="37">
        <v>0</v>
      </c>
      <c r="F620" s="37">
        <v>0</v>
      </c>
      <c r="G620" s="37">
        <v>21</v>
      </c>
      <c r="H620" s="73" t="s">
        <v>1026</v>
      </c>
      <c r="I620" s="37">
        <v>9</v>
      </c>
      <c r="J620" s="37">
        <v>4</v>
      </c>
      <c r="K620" s="32"/>
      <c r="N620" s="17">
        <v>1954</v>
      </c>
      <c r="O620" s="19" t="s">
        <v>856</v>
      </c>
      <c r="P620" s="24" t="s">
        <v>1026</v>
      </c>
      <c r="Q620" s="19" t="s">
        <v>1765</v>
      </c>
      <c r="R620" s="17">
        <v>14</v>
      </c>
      <c r="S620" s="24" t="s">
        <v>1026</v>
      </c>
      <c r="T620" s="17">
        <v>7</v>
      </c>
      <c r="V620" s="19" t="s">
        <v>601</v>
      </c>
      <c r="AM620"/>
      <c r="AN620"/>
      <c r="AP620"/>
      <c r="AQ620"/>
      <c r="AR620"/>
      <c r="AS620"/>
      <c r="AT620"/>
      <c r="AU620"/>
      <c r="AV620"/>
      <c r="AW620"/>
    </row>
    <row r="621" spans="1:49" x14ac:dyDescent="0.25">
      <c r="A621" s="14">
        <v>2</v>
      </c>
      <c r="B621" s="20" t="s">
        <v>856</v>
      </c>
      <c r="C621" s="14">
        <v>2</v>
      </c>
      <c r="D621" s="14">
        <v>1</v>
      </c>
      <c r="E621" s="14">
        <v>0</v>
      </c>
      <c r="F621" s="14">
        <v>1</v>
      </c>
      <c r="G621" s="14">
        <v>20</v>
      </c>
      <c r="H621" s="74" t="s">
        <v>1026</v>
      </c>
      <c r="I621" s="14">
        <v>18</v>
      </c>
      <c r="J621" s="14">
        <v>2</v>
      </c>
      <c r="N621" s="17">
        <v>1954</v>
      </c>
      <c r="O621" s="19" t="s">
        <v>3012</v>
      </c>
      <c r="P621" s="24" t="s">
        <v>1026</v>
      </c>
      <c r="Q621" s="19" t="s">
        <v>1765</v>
      </c>
      <c r="R621" s="17">
        <v>10</v>
      </c>
      <c r="S621" s="24" t="s">
        <v>1026</v>
      </c>
      <c r="T621" s="17">
        <v>3</v>
      </c>
      <c r="V621" s="19" t="s">
        <v>601</v>
      </c>
      <c r="AM621"/>
      <c r="AN621"/>
      <c r="AP621"/>
      <c r="AQ621"/>
      <c r="AR621"/>
      <c r="AS621"/>
      <c r="AT621"/>
      <c r="AU621"/>
      <c r="AV621"/>
      <c r="AW621"/>
    </row>
    <row r="622" spans="1:49" x14ac:dyDescent="0.25">
      <c r="A622" s="14">
        <v>3</v>
      </c>
      <c r="B622" s="20" t="s">
        <v>1765</v>
      </c>
      <c r="C622" s="14">
        <v>2</v>
      </c>
      <c r="D622" s="14">
        <v>0</v>
      </c>
      <c r="E622" s="14">
        <v>0</v>
      </c>
      <c r="F622" s="14">
        <v>2</v>
      </c>
      <c r="G622" s="14">
        <v>10</v>
      </c>
      <c r="H622" s="74" t="s">
        <v>1026</v>
      </c>
      <c r="I622" s="14">
        <v>24</v>
      </c>
      <c r="J622" s="14">
        <v>0</v>
      </c>
      <c r="N622" s="17">
        <v>1954</v>
      </c>
      <c r="O622" s="20" t="s">
        <v>3012</v>
      </c>
      <c r="P622" s="24" t="s">
        <v>1026</v>
      </c>
      <c r="Q622" s="19" t="s">
        <v>856</v>
      </c>
      <c r="R622" s="17">
        <v>11</v>
      </c>
      <c r="S622" s="24" t="s">
        <v>1026</v>
      </c>
      <c r="T622" s="17">
        <v>6</v>
      </c>
      <c r="V622" s="19" t="s">
        <v>601</v>
      </c>
      <c r="AM622"/>
      <c r="AN622"/>
      <c r="AP622"/>
      <c r="AQ622"/>
      <c r="AR622"/>
      <c r="AS622"/>
      <c r="AT622"/>
      <c r="AU622"/>
      <c r="AV622"/>
      <c r="AW622"/>
    </row>
    <row r="623" spans="1:49" x14ac:dyDescent="0.25">
      <c r="AM623"/>
      <c r="AN623"/>
      <c r="AP623"/>
      <c r="AQ623"/>
      <c r="AR623"/>
      <c r="AS623"/>
      <c r="AT623"/>
      <c r="AU623"/>
      <c r="AV623"/>
      <c r="AW623"/>
    </row>
    <row r="624" spans="1:49" x14ac:dyDescent="0.25">
      <c r="B624" s="20" t="s">
        <v>1442</v>
      </c>
      <c r="C624" s="20" t="s">
        <v>360</v>
      </c>
      <c r="N624" s="17">
        <v>1954</v>
      </c>
      <c r="O624" s="20" t="s">
        <v>1442</v>
      </c>
      <c r="P624" s="24" t="s">
        <v>1026</v>
      </c>
      <c r="Q624" s="19" t="s">
        <v>1766</v>
      </c>
      <c r="R624" s="17">
        <v>9</v>
      </c>
      <c r="S624" s="24" t="s">
        <v>1026</v>
      </c>
      <c r="T624" s="17">
        <v>7</v>
      </c>
      <c r="V624" s="19" t="s">
        <v>1767</v>
      </c>
      <c r="AM624"/>
      <c r="AN624"/>
      <c r="AP624"/>
      <c r="AQ624"/>
      <c r="AR624"/>
      <c r="AS624"/>
      <c r="AT624"/>
      <c r="AU624"/>
      <c r="AV624"/>
      <c r="AW624"/>
    </row>
    <row r="625" spans="1:49" x14ac:dyDescent="0.25">
      <c r="O625" s="19" t="s">
        <v>1768</v>
      </c>
      <c r="AM625"/>
      <c r="AN625"/>
      <c r="AP625"/>
      <c r="AQ625"/>
      <c r="AR625"/>
      <c r="AS625"/>
      <c r="AT625"/>
      <c r="AU625"/>
      <c r="AV625"/>
      <c r="AW625"/>
    </row>
    <row r="626" spans="1:49" x14ac:dyDescent="0.25">
      <c r="AM626"/>
      <c r="AN626"/>
      <c r="AP626"/>
      <c r="AQ626"/>
      <c r="AR626"/>
      <c r="AS626"/>
      <c r="AT626"/>
      <c r="AU626"/>
      <c r="AV626"/>
      <c r="AW626"/>
    </row>
    <row r="627" spans="1:49" x14ac:dyDescent="0.25">
      <c r="B627" s="20" t="s">
        <v>1760</v>
      </c>
      <c r="C627" s="14" t="s">
        <v>3016</v>
      </c>
      <c r="D627" s="14" t="s">
        <v>3017</v>
      </c>
      <c r="E627" s="14" t="s">
        <v>1030</v>
      </c>
      <c r="F627" s="14" t="s">
        <v>3018</v>
      </c>
      <c r="G627" s="14" t="s">
        <v>3019</v>
      </c>
      <c r="H627" s="14"/>
      <c r="I627" s="75" t="s">
        <v>3020</v>
      </c>
      <c r="J627" s="14" t="s">
        <v>1031</v>
      </c>
      <c r="K627" s="14"/>
      <c r="O627" s="20" t="s">
        <v>1769</v>
      </c>
      <c r="AM627"/>
      <c r="AN627"/>
      <c r="AP627"/>
      <c r="AQ627"/>
      <c r="AR627"/>
      <c r="AS627"/>
      <c r="AT627"/>
      <c r="AU627"/>
      <c r="AV627"/>
      <c r="AW627"/>
    </row>
    <row r="628" spans="1:49" ht="15.75" thickBot="1" x14ac:dyDescent="0.3">
      <c r="A628" s="37">
        <v>1</v>
      </c>
      <c r="B628" s="28" t="s">
        <v>132</v>
      </c>
      <c r="C628" s="37">
        <v>2</v>
      </c>
      <c r="D628" s="37">
        <v>2</v>
      </c>
      <c r="E628" s="37">
        <v>0</v>
      </c>
      <c r="F628" s="37">
        <v>0</v>
      </c>
      <c r="G628" s="37">
        <v>23</v>
      </c>
      <c r="H628" s="73" t="s">
        <v>1026</v>
      </c>
      <c r="I628" s="37">
        <v>3</v>
      </c>
      <c r="J628" s="37">
        <v>4</v>
      </c>
      <c r="K628" s="32" t="s">
        <v>3011</v>
      </c>
      <c r="L628" s="17">
        <v>22</v>
      </c>
      <c r="M628" s="17">
        <v>8</v>
      </c>
      <c r="N628" s="17">
        <v>1954</v>
      </c>
      <c r="O628" s="19" t="s">
        <v>1756</v>
      </c>
      <c r="P628" s="24" t="s">
        <v>1026</v>
      </c>
      <c r="Q628" s="19" t="s">
        <v>3029</v>
      </c>
      <c r="R628" s="17">
        <v>10</v>
      </c>
      <c r="S628" s="24" t="s">
        <v>1026</v>
      </c>
      <c r="T628" s="17">
        <v>2</v>
      </c>
      <c r="U628" s="17">
        <v>600</v>
      </c>
      <c r="V628" s="19" t="s">
        <v>678</v>
      </c>
      <c r="AM628"/>
      <c r="AN628"/>
      <c r="AP628"/>
      <c r="AQ628"/>
      <c r="AR628"/>
      <c r="AS628"/>
      <c r="AT628"/>
      <c r="AU628"/>
      <c r="AV628"/>
      <c r="AW628"/>
    </row>
    <row r="629" spans="1:49" x14ac:dyDescent="0.25">
      <c r="A629" s="14">
        <v>2</v>
      </c>
      <c r="B629" s="20" t="s">
        <v>1756</v>
      </c>
      <c r="C629" s="14">
        <v>2</v>
      </c>
      <c r="D629" s="14">
        <v>1</v>
      </c>
      <c r="E629" s="14">
        <v>0</v>
      </c>
      <c r="F629" s="14">
        <v>1</v>
      </c>
      <c r="G629" s="14">
        <v>13</v>
      </c>
      <c r="H629" s="74" t="s">
        <v>1026</v>
      </c>
      <c r="I629" s="14">
        <v>15</v>
      </c>
      <c r="J629" s="14">
        <v>2</v>
      </c>
      <c r="K629" s="17" t="s">
        <v>3011</v>
      </c>
      <c r="L629" s="17">
        <v>22</v>
      </c>
      <c r="M629" s="17">
        <v>8</v>
      </c>
      <c r="N629" s="17">
        <v>1954</v>
      </c>
      <c r="O629" s="19" t="s">
        <v>132</v>
      </c>
      <c r="P629" s="24" t="s">
        <v>1026</v>
      </c>
      <c r="Q629" s="19" t="s">
        <v>3029</v>
      </c>
      <c r="R629" s="17">
        <v>10</v>
      </c>
      <c r="S629" s="24" t="s">
        <v>1026</v>
      </c>
      <c r="T629" s="17">
        <v>0</v>
      </c>
      <c r="U629" s="17">
        <v>600</v>
      </c>
      <c r="V629" s="19" t="s">
        <v>678</v>
      </c>
      <c r="AM629"/>
      <c r="AN629"/>
      <c r="AP629"/>
      <c r="AQ629"/>
      <c r="AR629"/>
      <c r="AS629"/>
      <c r="AT629"/>
      <c r="AU629"/>
      <c r="AV629"/>
      <c r="AW629"/>
    </row>
    <row r="630" spans="1:49" x14ac:dyDescent="0.25">
      <c r="A630" s="14">
        <v>3</v>
      </c>
      <c r="B630" s="20" t="s">
        <v>3029</v>
      </c>
      <c r="C630" s="14">
        <v>2</v>
      </c>
      <c r="D630" s="14">
        <v>0</v>
      </c>
      <c r="E630" s="14">
        <v>0</v>
      </c>
      <c r="F630" s="14">
        <v>2</v>
      </c>
      <c r="G630" s="14">
        <v>2</v>
      </c>
      <c r="H630" s="74" t="s">
        <v>1026</v>
      </c>
      <c r="I630" s="14">
        <v>20</v>
      </c>
      <c r="J630" s="14">
        <v>0</v>
      </c>
      <c r="K630" s="17" t="s">
        <v>3011</v>
      </c>
      <c r="L630" s="17">
        <v>22</v>
      </c>
      <c r="M630" s="17">
        <v>8</v>
      </c>
      <c r="N630" s="17">
        <v>1954</v>
      </c>
      <c r="O630" s="20" t="s">
        <v>132</v>
      </c>
      <c r="P630" s="24" t="s">
        <v>1026</v>
      </c>
      <c r="Q630" s="19" t="s">
        <v>1756</v>
      </c>
      <c r="R630" s="17">
        <v>13</v>
      </c>
      <c r="S630" s="24" t="s">
        <v>1026</v>
      </c>
      <c r="T630" s="17">
        <v>3</v>
      </c>
      <c r="U630" s="17">
        <v>600</v>
      </c>
      <c r="V630" s="19" t="s">
        <v>678</v>
      </c>
      <c r="AM630"/>
      <c r="AN630"/>
      <c r="AP630"/>
      <c r="AQ630"/>
      <c r="AR630"/>
      <c r="AS630"/>
      <c r="AT630"/>
      <c r="AU630"/>
      <c r="AV630"/>
      <c r="AW630"/>
    </row>
    <row r="631" spans="1:49" x14ac:dyDescent="0.25">
      <c r="P631" s="24"/>
      <c r="S631" s="24"/>
      <c r="AM631"/>
      <c r="AN631"/>
      <c r="AP631"/>
      <c r="AQ631"/>
      <c r="AR631"/>
      <c r="AS631"/>
      <c r="AT631"/>
      <c r="AU631"/>
      <c r="AV631"/>
      <c r="AW631"/>
    </row>
    <row r="632" spans="1:49" x14ac:dyDescent="0.25">
      <c r="B632" s="20" t="s">
        <v>1760</v>
      </c>
      <c r="C632" s="14" t="s">
        <v>3016</v>
      </c>
      <c r="D632" s="14" t="s">
        <v>3017</v>
      </c>
      <c r="E632" s="14" t="s">
        <v>1030</v>
      </c>
      <c r="F632" s="14" t="s">
        <v>3018</v>
      </c>
      <c r="G632" s="14" t="s">
        <v>3019</v>
      </c>
      <c r="H632" s="14"/>
      <c r="I632" s="75" t="s">
        <v>3020</v>
      </c>
      <c r="J632" s="14" t="s">
        <v>1031</v>
      </c>
      <c r="K632" s="14"/>
      <c r="P632" s="24"/>
      <c r="S632" s="24"/>
      <c r="AM632"/>
      <c r="AN632"/>
      <c r="AP632"/>
      <c r="AQ632"/>
      <c r="AR632"/>
      <c r="AS632"/>
      <c r="AT632"/>
      <c r="AU632"/>
      <c r="AV632"/>
      <c r="AW632"/>
    </row>
    <row r="633" spans="1:49" ht="15.75" thickBot="1" x14ac:dyDescent="0.3">
      <c r="A633" s="37">
        <v>1</v>
      </c>
      <c r="B633" s="28" t="s">
        <v>1442</v>
      </c>
      <c r="C633" s="37">
        <v>2</v>
      </c>
      <c r="D633" s="37">
        <v>2</v>
      </c>
      <c r="E633" s="37">
        <v>0</v>
      </c>
      <c r="F633" s="37">
        <v>0</v>
      </c>
      <c r="G633" s="37">
        <v>16</v>
      </c>
      <c r="H633" s="73" t="s">
        <v>1026</v>
      </c>
      <c r="I633" s="37">
        <v>8</v>
      </c>
      <c r="J633" s="37">
        <v>4</v>
      </c>
      <c r="K633" s="32" t="s">
        <v>3011</v>
      </c>
      <c r="L633" s="17">
        <v>22</v>
      </c>
      <c r="M633" s="17">
        <v>8</v>
      </c>
      <c r="N633" s="17">
        <v>1954</v>
      </c>
      <c r="O633" s="19" t="s">
        <v>3012</v>
      </c>
      <c r="P633" s="24" t="s">
        <v>1026</v>
      </c>
      <c r="Q633" s="19" t="s">
        <v>1762</v>
      </c>
      <c r="R633" s="17">
        <v>12</v>
      </c>
      <c r="S633" s="24" t="s">
        <v>1026</v>
      </c>
      <c r="T633" s="17">
        <v>1</v>
      </c>
      <c r="V633" s="19" t="s">
        <v>1111</v>
      </c>
      <c r="AM633"/>
      <c r="AN633"/>
      <c r="AP633"/>
      <c r="AQ633"/>
      <c r="AR633"/>
      <c r="AS633"/>
      <c r="AT633"/>
      <c r="AU633"/>
      <c r="AV633"/>
      <c r="AW633"/>
    </row>
    <row r="634" spans="1:49" x14ac:dyDescent="0.25">
      <c r="A634" s="14">
        <v>2</v>
      </c>
      <c r="B634" s="20" t="s">
        <v>3012</v>
      </c>
      <c r="C634" s="14">
        <v>2</v>
      </c>
      <c r="D634" s="14">
        <v>1</v>
      </c>
      <c r="E634" s="14">
        <v>0</v>
      </c>
      <c r="F634" s="14">
        <v>1</v>
      </c>
      <c r="G634" s="14">
        <v>18</v>
      </c>
      <c r="H634" s="74" t="s">
        <v>1026</v>
      </c>
      <c r="I634" s="14">
        <v>9</v>
      </c>
      <c r="J634" s="14">
        <v>2</v>
      </c>
      <c r="K634" s="17" t="s">
        <v>3011</v>
      </c>
      <c r="L634" s="17">
        <v>22</v>
      </c>
      <c r="M634" s="17">
        <v>8</v>
      </c>
      <c r="N634" s="17">
        <v>1954</v>
      </c>
      <c r="O634" s="19" t="s">
        <v>1442</v>
      </c>
      <c r="P634" s="24" t="s">
        <v>1026</v>
      </c>
      <c r="Q634" s="19" t="s">
        <v>3012</v>
      </c>
      <c r="R634" s="17">
        <v>8</v>
      </c>
      <c r="S634" s="24" t="s">
        <v>1026</v>
      </c>
      <c r="T634" s="17">
        <v>6</v>
      </c>
      <c r="V634" s="19" t="s">
        <v>1111</v>
      </c>
      <c r="AM634"/>
      <c r="AN634"/>
      <c r="AP634"/>
      <c r="AQ634"/>
      <c r="AR634"/>
      <c r="AS634"/>
      <c r="AT634"/>
      <c r="AU634"/>
      <c r="AV634"/>
      <c r="AW634"/>
    </row>
    <row r="635" spans="1:49" x14ac:dyDescent="0.25">
      <c r="A635" s="14">
        <v>3</v>
      </c>
      <c r="B635" s="20" t="s">
        <v>1762</v>
      </c>
      <c r="C635" s="14">
        <v>2</v>
      </c>
      <c r="D635" s="14">
        <v>0</v>
      </c>
      <c r="E635" s="14">
        <v>0</v>
      </c>
      <c r="F635" s="14">
        <v>2</v>
      </c>
      <c r="G635" s="14">
        <v>3</v>
      </c>
      <c r="H635" s="74" t="s">
        <v>1026</v>
      </c>
      <c r="I635" s="14">
        <v>20</v>
      </c>
      <c r="J635" s="14">
        <v>0</v>
      </c>
      <c r="K635" s="17" t="s">
        <v>3011</v>
      </c>
      <c r="L635" s="17">
        <v>22</v>
      </c>
      <c r="M635" s="17">
        <v>8</v>
      </c>
      <c r="N635" s="17">
        <v>1954</v>
      </c>
      <c r="O635" s="20" t="s">
        <v>1442</v>
      </c>
      <c r="P635" s="24" t="s">
        <v>1026</v>
      </c>
      <c r="Q635" s="19" t="s">
        <v>1762</v>
      </c>
      <c r="R635" s="17">
        <v>8</v>
      </c>
      <c r="S635" s="24" t="s">
        <v>1026</v>
      </c>
      <c r="T635" s="17">
        <v>2</v>
      </c>
      <c r="V635" s="19" t="s">
        <v>1111</v>
      </c>
      <c r="AM635"/>
      <c r="AN635"/>
      <c r="AP635"/>
      <c r="AQ635"/>
      <c r="AR635"/>
      <c r="AS635"/>
      <c r="AT635"/>
      <c r="AU635"/>
      <c r="AV635"/>
      <c r="AW635"/>
    </row>
    <row r="636" spans="1:49" x14ac:dyDescent="0.25">
      <c r="AM636"/>
      <c r="AN636"/>
      <c r="AP636"/>
      <c r="AQ636"/>
      <c r="AR636"/>
      <c r="AS636"/>
      <c r="AT636"/>
      <c r="AU636"/>
      <c r="AV636"/>
      <c r="AW636"/>
    </row>
    <row r="637" spans="1:49" x14ac:dyDescent="0.25">
      <c r="O637" s="20" t="s">
        <v>62</v>
      </c>
      <c r="AM637"/>
      <c r="AN637"/>
      <c r="AP637"/>
      <c r="AQ637"/>
      <c r="AR637"/>
      <c r="AS637"/>
      <c r="AT637"/>
      <c r="AU637"/>
      <c r="AV637"/>
      <c r="AW637"/>
    </row>
    <row r="638" spans="1:49" x14ac:dyDescent="0.25">
      <c r="N638" s="17">
        <v>1954</v>
      </c>
      <c r="O638" s="19" t="s">
        <v>1442</v>
      </c>
      <c r="P638" s="24" t="s">
        <v>1026</v>
      </c>
      <c r="Q638" s="19" t="s">
        <v>132</v>
      </c>
      <c r="R638" s="17">
        <v>8</v>
      </c>
      <c r="S638" s="24" t="s">
        <v>1026</v>
      </c>
      <c r="T638" s="17">
        <v>7</v>
      </c>
      <c r="V638" s="19" t="s">
        <v>1111</v>
      </c>
      <c r="AM638"/>
      <c r="AN638"/>
      <c r="AP638"/>
      <c r="AQ638"/>
      <c r="AR638"/>
      <c r="AS638"/>
      <c r="AT638"/>
      <c r="AU638"/>
      <c r="AV638"/>
      <c r="AW638"/>
    </row>
    <row r="639" spans="1:49" x14ac:dyDescent="0.25">
      <c r="N639" s="17">
        <v>1954</v>
      </c>
      <c r="O639" s="19" t="s">
        <v>132</v>
      </c>
      <c r="P639" s="24" t="s">
        <v>1026</v>
      </c>
      <c r="Q639" s="20" t="s">
        <v>1442</v>
      </c>
      <c r="R639" s="17">
        <v>6</v>
      </c>
      <c r="S639" s="24" t="s">
        <v>1026</v>
      </c>
      <c r="T639" s="17">
        <v>8</v>
      </c>
      <c r="V639" s="19" t="s">
        <v>678</v>
      </c>
      <c r="AM639"/>
      <c r="AN639"/>
      <c r="AP639"/>
      <c r="AQ639"/>
      <c r="AR639"/>
      <c r="AS639"/>
      <c r="AT639"/>
      <c r="AU639"/>
      <c r="AV639"/>
      <c r="AW639"/>
    </row>
    <row r="640" spans="1:49" x14ac:dyDescent="0.25">
      <c r="O640" s="20" t="s">
        <v>3168</v>
      </c>
      <c r="AM640"/>
      <c r="AN640"/>
      <c r="AP640"/>
      <c r="AQ640"/>
      <c r="AR640"/>
      <c r="AS640"/>
      <c r="AT640"/>
      <c r="AU640"/>
      <c r="AV640"/>
      <c r="AW640"/>
    </row>
    <row r="641" spans="1:49" x14ac:dyDescent="0.25">
      <c r="AM641"/>
      <c r="AN641"/>
      <c r="AP641"/>
      <c r="AQ641"/>
      <c r="AR641"/>
      <c r="AS641"/>
      <c r="AT641"/>
      <c r="AU641"/>
      <c r="AV641"/>
      <c r="AW641"/>
    </row>
    <row r="642" spans="1:49" x14ac:dyDescent="0.25">
      <c r="AM642"/>
      <c r="AN642"/>
      <c r="AP642"/>
      <c r="AQ642"/>
      <c r="AR642"/>
      <c r="AS642"/>
      <c r="AT642"/>
      <c r="AU642"/>
      <c r="AV642"/>
      <c r="AW642"/>
    </row>
    <row r="643" spans="1:49" x14ac:dyDescent="0.25">
      <c r="A643" s="21" t="s">
        <v>3179</v>
      </c>
      <c r="B643" s="22" t="s">
        <v>1770</v>
      </c>
      <c r="C643" s="21" t="s">
        <v>3016</v>
      </c>
      <c r="D643" s="21" t="s">
        <v>3017</v>
      </c>
      <c r="E643" s="21" t="s">
        <v>1030</v>
      </c>
      <c r="F643" s="21" t="s">
        <v>3018</v>
      </c>
      <c r="G643" s="21" t="s">
        <v>3019</v>
      </c>
      <c r="H643" s="21"/>
      <c r="I643" s="68" t="s">
        <v>3020</v>
      </c>
      <c r="J643" s="21" t="s">
        <v>1031</v>
      </c>
      <c r="K643" s="21"/>
      <c r="L643" s="21"/>
      <c r="M643" s="21"/>
      <c r="N643" s="21"/>
      <c r="O643" s="23" t="s">
        <v>1770</v>
      </c>
      <c r="P643" s="23"/>
      <c r="Q643" s="22"/>
      <c r="R643" s="21"/>
      <c r="S643" s="21"/>
      <c r="T643" s="21"/>
      <c r="U643" s="21"/>
      <c r="V643" s="22"/>
      <c r="AM643"/>
      <c r="AN643"/>
      <c r="AP643" s="6"/>
      <c r="AQ643" s="6"/>
      <c r="AR643" s="6"/>
      <c r="AS643" s="6"/>
      <c r="AT643" s="6"/>
      <c r="AU643" s="6"/>
      <c r="AV643" s="6"/>
      <c r="AW643" s="6"/>
    </row>
    <row r="644" spans="1:49" x14ac:dyDescent="0.25">
      <c r="A644" s="14">
        <v>1</v>
      </c>
      <c r="B644" s="20" t="s">
        <v>132</v>
      </c>
      <c r="C644" s="14">
        <v>6</v>
      </c>
      <c r="D644" s="14">
        <v>5</v>
      </c>
      <c r="E644" s="14">
        <v>1</v>
      </c>
      <c r="F644" s="14">
        <v>0</v>
      </c>
      <c r="G644" s="14">
        <v>61</v>
      </c>
      <c r="H644" s="74" t="s">
        <v>1026</v>
      </c>
      <c r="I644" s="75">
        <v>25</v>
      </c>
      <c r="J644" s="14">
        <v>11</v>
      </c>
      <c r="K644" s="17" t="s">
        <v>3011</v>
      </c>
      <c r="L644" s="17">
        <v>31</v>
      </c>
      <c r="M644" s="17">
        <v>7</v>
      </c>
      <c r="N644" s="17">
        <v>1955</v>
      </c>
      <c r="O644" s="19" t="s">
        <v>132</v>
      </c>
      <c r="P644" s="24" t="s">
        <v>1026</v>
      </c>
      <c r="Q644" s="19" t="s">
        <v>856</v>
      </c>
      <c r="R644" s="17">
        <v>18</v>
      </c>
      <c r="S644" s="24" t="s">
        <v>1026</v>
      </c>
      <c r="T644" s="17">
        <v>3</v>
      </c>
      <c r="U644" s="17">
        <v>300</v>
      </c>
      <c r="V644" s="19" t="s">
        <v>6503</v>
      </c>
      <c r="W644" s="11" t="s">
        <v>6504</v>
      </c>
      <c r="AM644"/>
      <c r="AN644"/>
      <c r="AP644"/>
      <c r="AQ644"/>
      <c r="AR644"/>
      <c r="AS644"/>
      <c r="AT644"/>
      <c r="AU644"/>
      <c r="AV644"/>
      <c r="AW644"/>
    </row>
    <row r="645" spans="1:49" x14ac:dyDescent="0.25">
      <c r="A645" s="14">
        <v>2</v>
      </c>
      <c r="B645" s="20" t="s">
        <v>1442</v>
      </c>
      <c r="C645" s="14">
        <v>6</v>
      </c>
      <c r="D645" s="14">
        <v>4</v>
      </c>
      <c r="E645" s="14">
        <v>0</v>
      </c>
      <c r="F645" s="14">
        <v>2</v>
      </c>
      <c r="G645" s="14">
        <v>79</v>
      </c>
      <c r="H645" s="74" t="s">
        <v>1026</v>
      </c>
      <c r="I645" s="75">
        <v>63</v>
      </c>
      <c r="J645" s="14">
        <v>8</v>
      </c>
      <c r="K645" s="17" t="s">
        <v>3011</v>
      </c>
      <c r="L645" s="17">
        <v>31</v>
      </c>
      <c r="M645" s="17">
        <v>7</v>
      </c>
      <c r="N645" s="17">
        <v>1955</v>
      </c>
      <c r="O645" s="19" t="s">
        <v>1442</v>
      </c>
      <c r="P645" s="24" t="s">
        <v>1026</v>
      </c>
      <c r="Q645" s="19" t="s">
        <v>565</v>
      </c>
      <c r="R645" s="17">
        <v>5</v>
      </c>
      <c r="S645" s="24" t="s">
        <v>1026</v>
      </c>
      <c r="T645" s="17">
        <v>13</v>
      </c>
      <c r="AM645"/>
      <c r="AN645"/>
      <c r="AP645"/>
      <c r="AQ645"/>
      <c r="AR645"/>
      <c r="AS645"/>
      <c r="AT645"/>
      <c r="AU645"/>
      <c r="AV645"/>
      <c r="AW645"/>
    </row>
    <row r="646" spans="1:49" x14ac:dyDescent="0.25">
      <c r="A646" s="14">
        <v>3</v>
      </c>
      <c r="B646" s="20" t="s">
        <v>1756</v>
      </c>
      <c r="C646" s="14">
        <v>6</v>
      </c>
      <c r="D646" s="14">
        <v>3</v>
      </c>
      <c r="E646" s="14">
        <v>1</v>
      </c>
      <c r="F646" s="14">
        <v>2</v>
      </c>
      <c r="G646" s="14">
        <v>46</v>
      </c>
      <c r="H646" s="74" t="s">
        <v>1026</v>
      </c>
      <c r="I646" s="75">
        <v>45</v>
      </c>
      <c r="J646" s="14">
        <v>7</v>
      </c>
      <c r="K646" s="17" t="s">
        <v>3011</v>
      </c>
      <c r="L646" s="17">
        <v>31</v>
      </c>
      <c r="M646" s="17">
        <v>7</v>
      </c>
      <c r="N646" s="17">
        <v>1955</v>
      </c>
      <c r="O646" s="19" t="s">
        <v>1756</v>
      </c>
      <c r="P646" s="24" t="s">
        <v>1026</v>
      </c>
      <c r="Q646" s="19" t="s">
        <v>1112</v>
      </c>
      <c r="R646" s="17">
        <v>11</v>
      </c>
      <c r="S646" s="24" t="s">
        <v>1026</v>
      </c>
      <c r="T646" s="17">
        <v>3</v>
      </c>
      <c r="U646" s="17">
        <v>200</v>
      </c>
      <c r="AM646"/>
      <c r="AN646"/>
      <c r="AP646"/>
      <c r="AQ646"/>
      <c r="AR646"/>
      <c r="AS646"/>
      <c r="AT646"/>
      <c r="AU646"/>
      <c r="AV646"/>
      <c r="AW646"/>
    </row>
    <row r="647" spans="1:49" x14ac:dyDescent="0.25">
      <c r="A647" s="14">
        <v>4</v>
      </c>
      <c r="B647" s="20" t="s">
        <v>565</v>
      </c>
      <c r="C647" s="14">
        <v>6</v>
      </c>
      <c r="D647" s="14">
        <v>3</v>
      </c>
      <c r="E647" s="14">
        <v>0</v>
      </c>
      <c r="F647" s="14">
        <v>3</v>
      </c>
      <c r="G647" s="14">
        <v>55</v>
      </c>
      <c r="H647" s="74" t="s">
        <v>1026</v>
      </c>
      <c r="I647" s="75">
        <v>53</v>
      </c>
      <c r="J647" s="14">
        <v>6</v>
      </c>
      <c r="K647" s="17" t="s">
        <v>3011</v>
      </c>
      <c r="L647" s="17">
        <v>7</v>
      </c>
      <c r="M647" s="17">
        <v>8</v>
      </c>
      <c r="N647" s="17">
        <v>1955</v>
      </c>
      <c r="O647" s="19" t="s">
        <v>565</v>
      </c>
      <c r="P647" s="24" t="s">
        <v>1026</v>
      </c>
      <c r="Q647" s="19" t="s">
        <v>132</v>
      </c>
      <c r="R647" s="17">
        <v>2</v>
      </c>
      <c r="S647" s="24" t="s">
        <v>1026</v>
      </c>
      <c r="T647" s="17">
        <v>3</v>
      </c>
      <c r="AM647"/>
      <c r="AN647"/>
      <c r="AP647"/>
      <c r="AQ647"/>
      <c r="AR647"/>
      <c r="AS647"/>
      <c r="AT647"/>
      <c r="AU647"/>
      <c r="AV647"/>
      <c r="AW647"/>
    </row>
    <row r="648" spans="1:49" ht="15.75" thickBot="1" x14ac:dyDescent="0.3">
      <c r="A648" s="37">
        <v>5</v>
      </c>
      <c r="B648" s="28" t="s">
        <v>856</v>
      </c>
      <c r="C648" s="37">
        <v>6</v>
      </c>
      <c r="D648" s="37">
        <v>2</v>
      </c>
      <c r="E648" s="37">
        <v>0</v>
      </c>
      <c r="F648" s="37">
        <v>4</v>
      </c>
      <c r="G648" s="37">
        <v>61</v>
      </c>
      <c r="H648" s="73" t="s">
        <v>1026</v>
      </c>
      <c r="I648" s="76">
        <v>73</v>
      </c>
      <c r="J648" s="37">
        <v>4</v>
      </c>
      <c r="K648" s="32" t="s">
        <v>3011</v>
      </c>
      <c r="L648" s="17">
        <v>7</v>
      </c>
      <c r="M648" s="17">
        <v>8</v>
      </c>
      <c r="N648" s="17">
        <v>1955</v>
      </c>
      <c r="O648" s="19" t="s">
        <v>856</v>
      </c>
      <c r="P648" s="24" t="s">
        <v>1026</v>
      </c>
      <c r="Q648" s="19" t="s">
        <v>1442</v>
      </c>
      <c r="R648" s="17">
        <v>11</v>
      </c>
      <c r="S648" s="24" t="s">
        <v>1026</v>
      </c>
      <c r="T648" s="17">
        <v>14</v>
      </c>
      <c r="AM648"/>
      <c r="AN648"/>
      <c r="AP648"/>
      <c r="AQ648"/>
      <c r="AR648"/>
      <c r="AS648"/>
      <c r="AT648"/>
      <c r="AU648"/>
      <c r="AV648"/>
      <c r="AW648"/>
    </row>
    <row r="649" spans="1:49" x14ac:dyDescent="0.25">
      <c r="A649" s="77">
        <v>6</v>
      </c>
      <c r="B649" s="78" t="s">
        <v>3012</v>
      </c>
      <c r="C649" s="77">
        <v>6</v>
      </c>
      <c r="D649" s="77">
        <v>2</v>
      </c>
      <c r="E649" s="77">
        <v>0</v>
      </c>
      <c r="F649" s="77">
        <v>4</v>
      </c>
      <c r="G649" s="77">
        <v>51</v>
      </c>
      <c r="H649" s="79" t="s">
        <v>1026</v>
      </c>
      <c r="I649" s="80">
        <v>75</v>
      </c>
      <c r="J649" s="77">
        <v>4</v>
      </c>
      <c r="K649" s="17" t="s">
        <v>3011</v>
      </c>
      <c r="L649" s="17">
        <v>7</v>
      </c>
      <c r="M649" s="17">
        <v>8</v>
      </c>
      <c r="N649" s="17">
        <v>1955</v>
      </c>
      <c r="O649" s="19" t="s">
        <v>3012</v>
      </c>
      <c r="P649" s="24" t="s">
        <v>1026</v>
      </c>
      <c r="Q649" s="19" t="s">
        <v>1756</v>
      </c>
      <c r="R649" s="17">
        <v>2</v>
      </c>
      <c r="S649" s="24" t="s">
        <v>1026</v>
      </c>
      <c r="T649" s="17">
        <v>8</v>
      </c>
      <c r="AM649"/>
      <c r="AN649"/>
      <c r="AP649"/>
      <c r="AQ649"/>
      <c r="AR649"/>
      <c r="AS649"/>
      <c r="AT649"/>
      <c r="AU649"/>
      <c r="AV649"/>
      <c r="AW649"/>
    </row>
    <row r="650" spans="1:49" x14ac:dyDescent="0.25">
      <c r="A650" s="77">
        <v>7</v>
      </c>
      <c r="B650" s="78" t="s">
        <v>1112</v>
      </c>
      <c r="C650" s="77">
        <v>6</v>
      </c>
      <c r="D650" s="77">
        <v>1</v>
      </c>
      <c r="E650" s="77">
        <v>0</v>
      </c>
      <c r="F650" s="77">
        <v>5</v>
      </c>
      <c r="G650" s="77">
        <v>53</v>
      </c>
      <c r="H650" s="79" t="s">
        <v>1026</v>
      </c>
      <c r="I650" s="80">
        <v>72</v>
      </c>
      <c r="J650" s="77">
        <v>2</v>
      </c>
      <c r="K650" s="17" t="s">
        <v>3141</v>
      </c>
      <c r="L650" s="17">
        <v>10</v>
      </c>
      <c r="M650" s="17">
        <v>8</v>
      </c>
      <c r="N650" s="17">
        <v>1955</v>
      </c>
      <c r="O650" s="19" t="s">
        <v>1442</v>
      </c>
      <c r="P650" s="24" t="s">
        <v>1026</v>
      </c>
      <c r="Q650" s="19" t="s">
        <v>1112</v>
      </c>
      <c r="R650" s="17">
        <v>15</v>
      </c>
      <c r="S650" s="24" t="s">
        <v>1026</v>
      </c>
      <c r="T650" s="17">
        <v>8</v>
      </c>
      <c r="U650" s="17">
        <v>200</v>
      </c>
      <c r="AM650"/>
      <c r="AN650"/>
      <c r="AP650"/>
      <c r="AQ650"/>
      <c r="AR650"/>
      <c r="AS650"/>
      <c r="AT650"/>
      <c r="AU650"/>
      <c r="AV650"/>
      <c r="AW650"/>
    </row>
    <row r="651" spans="1:49" x14ac:dyDescent="0.25">
      <c r="B651" s="20" t="s">
        <v>2</v>
      </c>
      <c r="C651" s="14">
        <f>SUM(C644:C650)</f>
        <v>42</v>
      </c>
      <c r="D651" s="14">
        <f>SUM(D644:D650)</f>
        <v>20</v>
      </c>
      <c r="E651" s="14">
        <f>SUM(E644:E650)</f>
        <v>2</v>
      </c>
      <c r="F651" s="14">
        <f>SUM(F644:F650)</f>
        <v>20</v>
      </c>
      <c r="G651" s="14">
        <f>SUM(G644:G650)</f>
        <v>406</v>
      </c>
      <c r="H651" s="74" t="s">
        <v>1026</v>
      </c>
      <c r="I651" s="75">
        <f>SUM(I644:I650)</f>
        <v>406</v>
      </c>
      <c r="J651" s="14">
        <f>SUM(J644:J650)</f>
        <v>42</v>
      </c>
      <c r="K651" s="17" t="s">
        <v>3011</v>
      </c>
      <c r="L651" s="17">
        <v>14</v>
      </c>
      <c r="M651" s="17">
        <v>8</v>
      </c>
      <c r="N651" s="17">
        <v>1955</v>
      </c>
      <c r="O651" s="19" t="s">
        <v>565</v>
      </c>
      <c r="P651" s="24" t="s">
        <v>1026</v>
      </c>
      <c r="Q651" s="19" t="s">
        <v>1112</v>
      </c>
      <c r="R651" s="17">
        <v>13</v>
      </c>
      <c r="S651" s="24" t="s">
        <v>1026</v>
      </c>
      <c r="T651" s="17">
        <v>17</v>
      </c>
      <c r="AM651"/>
      <c r="AN651"/>
      <c r="AP651"/>
      <c r="AQ651"/>
      <c r="AR651"/>
      <c r="AS651"/>
      <c r="AT651"/>
      <c r="AU651"/>
      <c r="AV651"/>
      <c r="AW651"/>
    </row>
    <row r="652" spans="1:49" x14ac:dyDescent="0.25">
      <c r="K652" s="17" t="s">
        <v>3011</v>
      </c>
      <c r="L652" s="17">
        <v>14</v>
      </c>
      <c r="M652" s="17">
        <v>8</v>
      </c>
      <c r="N652" s="17">
        <v>1955</v>
      </c>
      <c r="O652" s="19" t="s">
        <v>856</v>
      </c>
      <c r="P652" s="24" t="s">
        <v>1026</v>
      </c>
      <c r="Q652" s="19" t="s">
        <v>3012</v>
      </c>
      <c r="R652" s="17">
        <v>26</v>
      </c>
      <c r="S652" s="24" t="s">
        <v>1026</v>
      </c>
      <c r="T652" s="17">
        <v>10</v>
      </c>
      <c r="AM652"/>
      <c r="AN652"/>
      <c r="AP652"/>
      <c r="AQ652"/>
      <c r="AR652"/>
      <c r="AS652"/>
      <c r="AT652"/>
      <c r="AU652"/>
      <c r="AV652"/>
      <c r="AW652"/>
    </row>
    <row r="653" spans="1:49" x14ac:dyDescent="0.25">
      <c r="B653" s="20" t="s">
        <v>1131</v>
      </c>
      <c r="H653" s="14"/>
      <c r="K653" s="17" t="s">
        <v>3011</v>
      </c>
      <c r="L653" s="17">
        <v>14</v>
      </c>
      <c r="M653" s="17">
        <v>8</v>
      </c>
      <c r="N653" s="17">
        <v>1955</v>
      </c>
      <c r="O653" s="19" t="s">
        <v>1442</v>
      </c>
      <c r="P653" s="24" t="s">
        <v>1026</v>
      </c>
      <c r="Q653" s="19" t="s">
        <v>1756</v>
      </c>
      <c r="R653" s="17">
        <v>26</v>
      </c>
      <c r="S653" s="24" t="s">
        <v>1026</v>
      </c>
      <c r="T653" s="17">
        <v>5</v>
      </c>
      <c r="AM653"/>
      <c r="AN653"/>
      <c r="AP653"/>
      <c r="AQ653"/>
      <c r="AR653"/>
      <c r="AS653"/>
      <c r="AT653"/>
      <c r="AU653"/>
      <c r="AV653"/>
      <c r="AW653"/>
    </row>
    <row r="654" spans="1:49" x14ac:dyDescent="0.25">
      <c r="A654" s="14">
        <v>1</v>
      </c>
      <c r="B654" s="20" t="s">
        <v>1132</v>
      </c>
      <c r="C654" s="20" t="s">
        <v>1133</v>
      </c>
      <c r="H654" s="14"/>
      <c r="K654" s="17" t="s">
        <v>3011</v>
      </c>
      <c r="L654" s="17">
        <v>21</v>
      </c>
      <c r="M654" s="17">
        <v>8</v>
      </c>
      <c r="N654" s="17">
        <v>1955</v>
      </c>
      <c r="O654" s="19" t="s">
        <v>1112</v>
      </c>
      <c r="P654" s="24" t="s">
        <v>1026</v>
      </c>
      <c r="Q654" s="19" t="s">
        <v>856</v>
      </c>
      <c r="R654" s="17">
        <v>7</v>
      </c>
      <c r="S654" s="24" t="s">
        <v>1026</v>
      </c>
      <c r="T654" s="17">
        <v>9</v>
      </c>
      <c r="AM654"/>
      <c r="AN654"/>
      <c r="AO654"/>
      <c r="AP654"/>
      <c r="AQ654"/>
      <c r="AR654"/>
      <c r="AS654"/>
      <c r="AT654"/>
      <c r="AU654"/>
      <c r="AV654"/>
      <c r="AW654"/>
    </row>
    <row r="655" spans="1:49" x14ac:dyDescent="0.25">
      <c r="A655" s="14">
        <v>2</v>
      </c>
      <c r="B655" s="20" t="s">
        <v>1134</v>
      </c>
      <c r="C655" s="20" t="s">
        <v>1135</v>
      </c>
      <c r="H655" s="14"/>
      <c r="K655" s="17" t="s">
        <v>3011</v>
      </c>
      <c r="L655" s="17">
        <v>21</v>
      </c>
      <c r="M655" s="17">
        <v>8</v>
      </c>
      <c r="N655" s="17">
        <v>1955</v>
      </c>
      <c r="O655" s="19" t="s">
        <v>3012</v>
      </c>
      <c r="P655" s="24" t="s">
        <v>1026</v>
      </c>
      <c r="Q655" s="19" t="s">
        <v>565</v>
      </c>
      <c r="R655" s="17">
        <v>14</v>
      </c>
      <c r="S655" s="24" t="s">
        <v>1026</v>
      </c>
      <c r="T655" s="17">
        <v>9</v>
      </c>
      <c r="AM655"/>
      <c r="AN655"/>
      <c r="AO655"/>
      <c r="AP655"/>
      <c r="AQ655"/>
      <c r="AR655"/>
      <c r="AS655"/>
      <c r="AT655"/>
      <c r="AU655"/>
      <c r="AV655"/>
      <c r="AW655"/>
    </row>
    <row r="656" spans="1:49" x14ac:dyDescent="0.25">
      <c r="A656" s="14">
        <v>3</v>
      </c>
      <c r="B656" s="20" t="s">
        <v>265</v>
      </c>
      <c r="C656" s="20" t="s">
        <v>266</v>
      </c>
      <c r="H656" s="14"/>
      <c r="K656" s="17" t="s">
        <v>3011</v>
      </c>
      <c r="L656" s="17">
        <v>21</v>
      </c>
      <c r="M656" s="17">
        <v>8</v>
      </c>
      <c r="N656" s="17">
        <v>1955</v>
      </c>
      <c r="O656" s="19" t="s">
        <v>1756</v>
      </c>
      <c r="P656" s="24" t="s">
        <v>1026</v>
      </c>
      <c r="Q656" s="19" t="s">
        <v>132</v>
      </c>
      <c r="R656" s="17">
        <v>2</v>
      </c>
      <c r="S656" s="24" t="s">
        <v>1026</v>
      </c>
      <c r="T656" s="17">
        <v>2</v>
      </c>
      <c r="AM656"/>
      <c r="AN656"/>
      <c r="AO656"/>
      <c r="AP656"/>
      <c r="AQ656"/>
      <c r="AR656"/>
      <c r="AS656"/>
      <c r="AT656"/>
      <c r="AU656"/>
      <c r="AV656"/>
      <c r="AW656"/>
    </row>
    <row r="657" spans="1:49" x14ac:dyDescent="0.25">
      <c r="A657" s="14">
        <v>4</v>
      </c>
      <c r="B657" s="20" t="s">
        <v>267</v>
      </c>
      <c r="C657" s="20" t="s">
        <v>268</v>
      </c>
      <c r="H657" s="14"/>
      <c r="K657" s="17" t="s">
        <v>3011</v>
      </c>
      <c r="L657" s="17">
        <v>28</v>
      </c>
      <c r="M657" s="17">
        <v>8</v>
      </c>
      <c r="N657" s="17">
        <v>1955</v>
      </c>
      <c r="O657" s="19" t="s">
        <v>1112</v>
      </c>
      <c r="P657" s="24" t="s">
        <v>1026</v>
      </c>
      <c r="Q657" s="19" t="s">
        <v>132</v>
      </c>
      <c r="R657" s="17">
        <v>7</v>
      </c>
      <c r="S657" s="24" t="s">
        <v>1026</v>
      </c>
      <c r="T657" s="17">
        <v>12</v>
      </c>
      <c r="AM657"/>
      <c r="AN657"/>
      <c r="AO657"/>
      <c r="AP657"/>
      <c r="AQ657"/>
      <c r="AR657"/>
      <c r="AS657"/>
      <c r="AT657"/>
      <c r="AU657"/>
      <c r="AV657"/>
      <c r="AW657"/>
    </row>
    <row r="658" spans="1:49" x14ac:dyDescent="0.25">
      <c r="A658" s="14">
        <v>5</v>
      </c>
      <c r="B658" s="20" t="s">
        <v>269</v>
      </c>
      <c r="C658" s="20" t="s">
        <v>270</v>
      </c>
      <c r="H658" s="14"/>
      <c r="K658" s="17" t="s">
        <v>3011</v>
      </c>
      <c r="L658" s="17">
        <v>28</v>
      </c>
      <c r="M658" s="17">
        <v>8</v>
      </c>
      <c r="N658" s="17">
        <v>1955</v>
      </c>
      <c r="O658" s="19" t="s">
        <v>856</v>
      </c>
      <c r="P658" s="24" t="s">
        <v>1026</v>
      </c>
      <c r="Q658" s="19" t="s">
        <v>565</v>
      </c>
      <c r="R658" s="17">
        <v>8</v>
      </c>
      <c r="S658" s="24" t="s">
        <v>1026</v>
      </c>
      <c r="T658" s="17">
        <v>10</v>
      </c>
      <c r="AM658"/>
      <c r="AN658"/>
      <c r="AO658"/>
      <c r="AP658"/>
      <c r="AQ658"/>
      <c r="AR658"/>
      <c r="AS658"/>
      <c r="AT658"/>
      <c r="AU658"/>
      <c r="AV658"/>
      <c r="AW658"/>
    </row>
    <row r="659" spans="1:49" x14ac:dyDescent="0.25">
      <c r="A659" s="14">
        <v>6</v>
      </c>
      <c r="B659" s="20" t="s">
        <v>1218</v>
      </c>
      <c r="C659" s="20" t="s">
        <v>1219</v>
      </c>
      <c r="H659" s="14"/>
      <c r="K659" s="17" t="s">
        <v>3011</v>
      </c>
      <c r="L659" s="17">
        <v>28</v>
      </c>
      <c r="M659" s="17">
        <v>8</v>
      </c>
      <c r="N659" s="17">
        <v>1955</v>
      </c>
      <c r="O659" s="19" t="s">
        <v>3012</v>
      </c>
      <c r="P659" s="24" t="s">
        <v>1026</v>
      </c>
      <c r="Q659" s="19" t="s">
        <v>1442</v>
      </c>
      <c r="R659" s="17">
        <v>10</v>
      </c>
      <c r="S659" s="24" t="s">
        <v>1026</v>
      </c>
      <c r="T659" s="17">
        <v>11</v>
      </c>
      <c r="AM659"/>
      <c r="AN659"/>
      <c r="AO659"/>
      <c r="AP659"/>
      <c r="AQ659"/>
      <c r="AR659"/>
      <c r="AS659"/>
      <c r="AT659"/>
      <c r="AU659"/>
      <c r="AV659"/>
      <c r="AW659"/>
    </row>
    <row r="660" spans="1:49" x14ac:dyDescent="0.25">
      <c r="A660" s="14">
        <v>7</v>
      </c>
      <c r="B660" s="20" t="s">
        <v>1220</v>
      </c>
      <c r="C660" s="20" t="s">
        <v>1221</v>
      </c>
      <c r="H660" s="14"/>
      <c r="K660" s="17" t="s">
        <v>3011</v>
      </c>
      <c r="L660" s="17">
        <v>4</v>
      </c>
      <c r="M660" s="17">
        <v>9</v>
      </c>
      <c r="N660" s="17">
        <v>1955</v>
      </c>
      <c r="O660" s="19" t="s">
        <v>565</v>
      </c>
      <c r="P660" s="24" t="s">
        <v>1026</v>
      </c>
      <c r="Q660" s="19" t="s">
        <v>1756</v>
      </c>
      <c r="R660" s="17">
        <v>8</v>
      </c>
      <c r="S660" s="24" t="s">
        <v>1026</v>
      </c>
      <c r="T660" s="17">
        <v>6</v>
      </c>
      <c r="AM660"/>
      <c r="AN660"/>
      <c r="AO660"/>
      <c r="AP660"/>
      <c r="AQ660"/>
      <c r="AR660"/>
      <c r="AS660"/>
      <c r="AT660"/>
      <c r="AU660"/>
      <c r="AV660"/>
      <c r="AW660"/>
    </row>
    <row r="661" spans="1:49" x14ac:dyDescent="0.25">
      <c r="A661" s="14">
        <v>8</v>
      </c>
      <c r="B661" s="20" t="s">
        <v>1222</v>
      </c>
      <c r="C661" s="20" t="s">
        <v>1223</v>
      </c>
      <c r="H661" s="14"/>
      <c r="K661" s="17" t="s">
        <v>3011</v>
      </c>
      <c r="L661" s="17">
        <v>4</v>
      </c>
      <c r="M661" s="17">
        <v>9</v>
      </c>
      <c r="N661" s="17">
        <v>1955</v>
      </c>
      <c r="O661" s="19" t="s">
        <v>132</v>
      </c>
      <c r="P661" s="24" t="s">
        <v>1026</v>
      </c>
      <c r="Q661" s="19" t="s">
        <v>3012</v>
      </c>
      <c r="R661" s="17">
        <v>10</v>
      </c>
      <c r="S661" s="24" t="s">
        <v>1026</v>
      </c>
      <c r="T661" s="17">
        <v>3</v>
      </c>
      <c r="AM661"/>
      <c r="AN661"/>
      <c r="AO661"/>
      <c r="AP661"/>
      <c r="AQ661"/>
      <c r="AR661"/>
      <c r="AS661"/>
      <c r="AT661"/>
      <c r="AU661"/>
      <c r="AV661"/>
      <c r="AW661"/>
    </row>
    <row r="662" spans="1:49" x14ac:dyDescent="0.25">
      <c r="A662" s="14">
        <v>9</v>
      </c>
      <c r="B662" s="20" t="s">
        <v>1224</v>
      </c>
      <c r="C662" s="20" t="s">
        <v>1225</v>
      </c>
      <c r="H662" s="14"/>
      <c r="K662" s="17" t="s">
        <v>3011</v>
      </c>
      <c r="L662" s="17">
        <v>11</v>
      </c>
      <c r="M662" s="17">
        <v>9</v>
      </c>
      <c r="N662" s="17">
        <v>1955</v>
      </c>
      <c r="O662" s="19" t="s">
        <v>1112</v>
      </c>
      <c r="P662" s="24" t="s">
        <v>1026</v>
      </c>
      <c r="Q662" s="19" t="s">
        <v>3012</v>
      </c>
      <c r="R662" s="17">
        <v>11</v>
      </c>
      <c r="S662" s="24" t="s">
        <v>1026</v>
      </c>
      <c r="T662" s="17">
        <v>12</v>
      </c>
      <c r="AM662"/>
      <c r="AN662"/>
      <c r="AO662"/>
      <c r="AP662"/>
      <c r="AQ662"/>
      <c r="AR662"/>
      <c r="AS662"/>
      <c r="AT662"/>
      <c r="AU662"/>
      <c r="AV662"/>
      <c r="AW662"/>
    </row>
    <row r="663" spans="1:49" x14ac:dyDescent="0.25">
      <c r="A663" s="14">
        <v>10</v>
      </c>
      <c r="B663" s="20" t="s">
        <v>1226</v>
      </c>
      <c r="C663" s="20" t="s">
        <v>1227</v>
      </c>
      <c r="H663" s="14"/>
      <c r="K663" s="17" t="s">
        <v>3011</v>
      </c>
      <c r="L663" s="17">
        <v>11</v>
      </c>
      <c r="M663" s="17">
        <v>9</v>
      </c>
      <c r="N663" s="17">
        <v>1955</v>
      </c>
      <c r="O663" s="19" t="s">
        <v>132</v>
      </c>
      <c r="P663" s="24" t="s">
        <v>1026</v>
      </c>
      <c r="Q663" s="19" t="s">
        <v>1442</v>
      </c>
      <c r="R663" s="17">
        <v>16</v>
      </c>
      <c r="S663" s="24" t="s">
        <v>1026</v>
      </c>
      <c r="T663" s="17">
        <v>8</v>
      </c>
      <c r="U663" s="17">
        <v>700</v>
      </c>
      <c r="AM663"/>
      <c r="AN663"/>
      <c r="AO663"/>
      <c r="AP663"/>
      <c r="AQ663"/>
      <c r="AR663"/>
      <c r="AS663"/>
      <c r="AT663"/>
      <c r="AU663"/>
      <c r="AV663"/>
      <c r="AW663"/>
    </row>
    <row r="664" spans="1:49" x14ac:dyDescent="0.25">
      <c r="K664" s="17" t="s">
        <v>3011</v>
      </c>
      <c r="L664" s="17">
        <v>11</v>
      </c>
      <c r="M664" s="17">
        <v>9</v>
      </c>
      <c r="N664" s="17">
        <v>1955</v>
      </c>
      <c r="O664" s="19" t="s">
        <v>1756</v>
      </c>
      <c r="P664" s="24" t="s">
        <v>1026</v>
      </c>
      <c r="Q664" s="19" t="s">
        <v>856</v>
      </c>
      <c r="R664" s="17">
        <v>14</v>
      </c>
      <c r="S664" s="24" t="s">
        <v>1026</v>
      </c>
      <c r="T664" s="17">
        <v>4</v>
      </c>
      <c r="AM664"/>
      <c r="AN664"/>
      <c r="AO664"/>
      <c r="AP664"/>
      <c r="AQ664"/>
      <c r="AR664"/>
      <c r="AS664"/>
      <c r="AT664"/>
      <c r="AU664"/>
      <c r="AV664"/>
      <c r="AW664"/>
    </row>
    <row r="665" spans="1:49" x14ac:dyDescent="0.25">
      <c r="B665" s="20" t="s">
        <v>1228</v>
      </c>
      <c r="R665" s="17">
        <f>SUM(R644:R664)</f>
        <v>236</v>
      </c>
      <c r="S665" s="24" t="s">
        <v>1026</v>
      </c>
      <c r="T665" s="17">
        <f>SUM(T644:T664)</f>
        <v>170</v>
      </c>
      <c r="AM665"/>
      <c r="AN665"/>
      <c r="AO665"/>
      <c r="AP665"/>
      <c r="AQ665"/>
      <c r="AR665"/>
      <c r="AS665"/>
      <c r="AT665"/>
      <c r="AU665"/>
      <c r="AV665"/>
      <c r="AW665"/>
    </row>
    <row r="666" spans="1:49" x14ac:dyDescent="0.25">
      <c r="N666" s="17">
        <f>COUNT(N644:N665)</f>
        <v>21</v>
      </c>
      <c r="Q666" s="19" t="s">
        <v>567</v>
      </c>
      <c r="R666" s="81">
        <f>PRODUCT(R665/N666)</f>
        <v>11.238095238095237</v>
      </c>
      <c r="S666" s="24" t="s">
        <v>1026</v>
      </c>
      <c r="T666" s="81">
        <f>PRODUCT(T665/N666)</f>
        <v>8.0952380952380949</v>
      </c>
      <c r="U666" s="82"/>
      <c r="AM666"/>
      <c r="AN666"/>
      <c r="AO666"/>
      <c r="AP666"/>
      <c r="AQ666"/>
      <c r="AR666"/>
      <c r="AS666"/>
      <c r="AT666"/>
      <c r="AU666"/>
      <c r="AV666"/>
      <c r="AW666"/>
    </row>
    <row r="667" spans="1:49" x14ac:dyDescent="0.25">
      <c r="AM667"/>
      <c r="AN667"/>
      <c r="AO667"/>
      <c r="AP667"/>
      <c r="AQ667"/>
      <c r="AR667"/>
      <c r="AS667"/>
      <c r="AT667"/>
      <c r="AU667"/>
      <c r="AV667"/>
      <c r="AW667"/>
    </row>
    <row r="668" spans="1:49" x14ac:dyDescent="0.25">
      <c r="AM668"/>
      <c r="AN668"/>
      <c r="AO668"/>
      <c r="AP668"/>
      <c r="AQ668"/>
      <c r="AR668"/>
      <c r="AS668"/>
      <c r="AT668"/>
      <c r="AU668"/>
      <c r="AV668"/>
      <c r="AW668"/>
    </row>
    <row r="669" spans="1:49" x14ac:dyDescent="0.25">
      <c r="A669" s="21" t="s">
        <v>3179</v>
      </c>
      <c r="B669" s="22" t="s">
        <v>1229</v>
      </c>
      <c r="C669" s="21" t="s">
        <v>3016</v>
      </c>
      <c r="D669" s="21" t="s">
        <v>3017</v>
      </c>
      <c r="E669" s="21" t="s">
        <v>1030</v>
      </c>
      <c r="F669" s="21" t="s">
        <v>3018</v>
      </c>
      <c r="G669" s="21" t="s">
        <v>3019</v>
      </c>
      <c r="H669" s="21"/>
      <c r="I669" s="68" t="s">
        <v>3020</v>
      </c>
      <c r="J669" s="21" t="s">
        <v>1031</v>
      </c>
      <c r="K669" s="21"/>
      <c r="L669" s="21"/>
      <c r="M669" s="21"/>
      <c r="N669" s="21"/>
      <c r="O669" s="23" t="s">
        <v>1229</v>
      </c>
      <c r="P669" s="23"/>
      <c r="Q669" s="22"/>
      <c r="R669" s="21"/>
      <c r="S669" s="21"/>
      <c r="T669" s="21"/>
      <c r="U669" s="21"/>
      <c r="V669" s="22"/>
      <c r="AM669"/>
      <c r="AN669"/>
      <c r="AO669"/>
      <c r="AP669" s="6"/>
      <c r="AQ669" s="6"/>
      <c r="AR669" s="6"/>
      <c r="AS669" s="6"/>
      <c r="AT669" s="6"/>
      <c r="AU669" s="6"/>
      <c r="AV669" s="6"/>
      <c r="AW669" s="6"/>
    </row>
    <row r="670" spans="1:49" x14ac:dyDescent="0.25">
      <c r="A670" s="14">
        <v>1</v>
      </c>
      <c r="B670" s="20" t="s">
        <v>1442</v>
      </c>
      <c r="C670" s="14">
        <v>6</v>
      </c>
      <c r="D670" s="14">
        <v>6</v>
      </c>
      <c r="E670" s="14">
        <v>0</v>
      </c>
      <c r="F670" s="14">
        <v>0</v>
      </c>
      <c r="G670" s="14">
        <v>102</v>
      </c>
      <c r="H670" s="74" t="s">
        <v>1026</v>
      </c>
      <c r="I670" s="75">
        <v>28</v>
      </c>
      <c r="J670" s="14">
        <v>12</v>
      </c>
      <c r="K670" s="17" t="s">
        <v>3011</v>
      </c>
      <c r="L670" s="17">
        <v>10</v>
      </c>
      <c r="M670" s="32">
        <v>6</v>
      </c>
      <c r="N670" s="17">
        <v>1956</v>
      </c>
      <c r="O670" s="19" t="s">
        <v>132</v>
      </c>
      <c r="P670" s="24" t="s">
        <v>1026</v>
      </c>
      <c r="Q670" s="19" t="s">
        <v>1756</v>
      </c>
      <c r="R670" s="17">
        <v>7</v>
      </c>
      <c r="S670" s="24" t="s">
        <v>1026</v>
      </c>
      <c r="T670" s="17">
        <v>4</v>
      </c>
      <c r="AM670"/>
      <c r="AN670"/>
      <c r="AO670"/>
      <c r="AP670"/>
      <c r="AQ670"/>
      <c r="AR670"/>
      <c r="AS670"/>
      <c r="AT670"/>
      <c r="AU670"/>
      <c r="AV670"/>
      <c r="AW670"/>
    </row>
    <row r="671" spans="1:49" x14ac:dyDescent="0.25">
      <c r="A671" s="14">
        <v>2</v>
      </c>
      <c r="B671" s="20" t="s">
        <v>132</v>
      </c>
      <c r="C671" s="14">
        <v>6</v>
      </c>
      <c r="D671" s="14">
        <v>3</v>
      </c>
      <c r="E671" s="14">
        <v>2</v>
      </c>
      <c r="F671" s="14">
        <v>1</v>
      </c>
      <c r="G671" s="14">
        <v>58</v>
      </c>
      <c r="H671" s="74" t="s">
        <v>1026</v>
      </c>
      <c r="I671" s="75">
        <v>42</v>
      </c>
      <c r="J671" s="14">
        <v>8</v>
      </c>
      <c r="K671" s="17" t="s">
        <v>3011</v>
      </c>
      <c r="L671" s="17">
        <v>10</v>
      </c>
      <c r="M671" s="17">
        <v>6</v>
      </c>
      <c r="N671" s="17">
        <v>1956</v>
      </c>
      <c r="O671" s="19" t="s">
        <v>856</v>
      </c>
      <c r="P671" s="24" t="s">
        <v>1026</v>
      </c>
      <c r="Q671" s="19" t="s">
        <v>565</v>
      </c>
      <c r="R671" s="17">
        <v>5</v>
      </c>
      <c r="S671" s="24" t="s">
        <v>1026</v>
      </c>
      <c r="T671" s="17">
        <v>21</v>
      </c>
      <c r="U671" s="17">
        <v>300</v>
      </c>
      <c r="AM671"/>
      <c r="AN671"/>
      <c r="AO671"/>
      <c r="AP671"/>
      <c r="AQ671"/>
      <c r="AR671"/>
      <c r="AS671"/>
      <c r="AT671"/>
      <c r="AU671"/>
      <c r="AV671"/>
      <c r="AW671"/>
    </row>
    <row r="672" spans="1:49" x14ac:dyDescent="0.25">
      <c r="A672" s="14">
        <v>3</v>
      </c>
      <c r="B672" s="20" t="s">
        <v>565</v>
      </c>
      <c r="C672" s="14">
        <v>6</v>
      </c>
      <c r="D672" s="14">
        <v>3</v>
      </c>
      <c r="E672" s="14">
        <v>1</v>
      </c>
      <c r="F672" s="14">
        <v>2</v>
      </c>
      <c r="G672" s="14">
        <v>65</v>
      </c>
      <c r="H672" s="74" t="s">
        <v>1026</v>
      </c>
      <c r="I672" s="75">
        <v>56</v>
      </c>
      <c r="J672" s="14">
        <v>7</v>
      </c>
      <c r="K672" s="17" t="s">
        <v>3011</v>
      </c>
      <c r="L672" s="17">
        <v>10</v>
      </c>
      <c r="M672" s="17">
        <v>6</v>
      </c>
      <c r="N672" s="17">
        <v>1956</v>
      </c>
      <c r="O672" s="19" t="s">
        <v>1230</v>
      </c>
      <c r="P672" s="24" t="s">
        <v>1026</v>
      </c>
      <c r="Q672" s="19" t="s">
        <v>133</v>
      </c>
      <c r="R672" s="17">
        <v>5</v>
      </c>
      <c r="S672" s="24" t="s">
        <v>1026</v>
      </c>
      <c r="T672" s="17">
        <v>2</v>
      </c>
      <c r="U672" s="17">
        <v>400</v>
      </c>
      <c r="AM672"/>
      <c r="AN672"/>
      <c r="AO672"/>
      <c r="AP672"/>
      <c r="AQ672"/>
      <c r="AR672"/>
      <c r="AS672"/>
      <c r="AT672"/>
      <c r="AU672"/>
      <c r="AV672"/>
      <c r="AW672"/>
    </row>
    <row r="673" spans="1:49" x14ac:dyDescent="0.25">
      <c r="A673" s="14">
        <v>4</v>
      </c>
      <c r="B673" s="20" t="s">
        <v>1756</v>
      </c>
      <c r="C673" s="14">
        <v>6</v>
      </c>
      <c r="D673" s="14">
        <v>3</v>
      </c>
      <c r="E673" s="14">
        <v>0</v>
      </c>
      <c r="F673" s="14">
        <v>3</v>
      </c>
      <c r="G673" s="14">
        <v>43</v>
      </c>
      <c r="H673" s="74" t="s">
        <v>1026</v>
      </c>
      <c r="I673" s="75">
        <v>32</v>
      </c>
      <c r="J673" s="14">
        <v>6</v>
      </c>
      <c r="K673" s="17" t="s">
        <v>3011</v>
      </c>
      <c r="L673" s="17">
        <v>17</v>
      </c>
      <c r="M673" s="17">
        <v>6</v>
      </c>
      <c r="N673" s="17">
        <v>1956</v>
      </c>
      <c r="O673" s="19" t="s">
        <v>565</v>
      </c>
      <c r="P673" s="24" t="s">
        <v>1026</v>
      </c>
      <c r="Q673" s="19" t="s">
        <v>1230</v>
      </c>
      <c r="R673" s="17">
        <v>13</v>
      </c>
      <c r="S673" s="24" t="s">
        <v>1026</v>
      </c>
      <c r="T673" s="17">
        <v>5</v>
      </c>
      <c r="U673" s="17">
        <v>600</v>
      </c>
      <c r="AM673"/>
      <c r="AN673"/>
      <c r="AO673"/>
      <c r="AP673"/>
      <c r="AQ673"/>
      <c r="AR673"/>
      <c r="AS673"/>
      <c r="AT673"/>
      <c r="AU673"/>
      <c r="AV673"/>
      <c r="AW673"/>
    </row>
    <row r="674" spans="1:49" ht="15.75" thickBot="1" x14ac:dyDescent="0.3">
      <c r="A674" s="37">
        <v>5</v>
      </c>
      <c r="B674" s="28" t="s">
        <v>856</v>
      </c>
      <c r="C674" s="37">
        <v>6</v>
      </c>
      <c r="D674" s="37">
        <v>2</v>
      </c>
      <c r="E674" s="37">
        <v>1</v>
      </c>
      <c r="F674" s="37">
        <v>3</v>
      </c>
      <c r="G674" s="37">
        <v>44</v>
      </c>
      <c r="H674" s="73" t="s">
        <v>1026</v>
      </c>
      <c r="I674" s="76">
        <v>54</v>
      </c>
      <c r="J674" s="37">
        <v>5</v>
      </c>
      <c r="K674" s="32" t="s">
        <v>3011</v>
      </c>
      <c r="L674" s="17">
        <v>17</v>
      </c>
      <c r="M674" s="17">
        <v>6</v>
      </c>
      <c r="N674" s="17">
        <v>1956</v>
      </c>
      <c r="O674" s="19" t="s">
        <v>1442</v>
      </c>
      <c r="P674" s="24" t="s">
        <v>1026</v>
      </c>
      <c r="Q674" s="19" t="s">
        <v>856</v>
      </c>
      <c r="R674" s="17">
        <v>19</v>
      </c>
      <c r="S674" s="24" t="s">
        <v>1026</v>
      </c>
      <c r="T674" s="17">
        <v>7</v>
      </c>
      <c r="AM674"/>
      <c r="AN674"/>
      <c r="AO674"/>
      <c r="AP674"/>
      <c r="AQ674"/>
      <c r="AR674"/>
      <c r="AS674"/>
      <c r="AT674"/>
      <c r="AU674"/>
      <c r="AV674"/>
      <c r="AW674"/>
    </row>
    <row r="675" spans="1:49" x14ac:dyDescent="0.25">
      <c r="A675" s="77">
        <v>6</v>
      </c>
      <c r="B675" s="78" t="s">
        <v>1230</v>
      </c>
      <c r="C675" s="77">
        <v>6</v>
      </c>
      <c r="D675" s="77">
        <v>1</v>
      </c>
      <c r="E675" s="77">
        <v>0</v>
      </c>
      <c r="F675" s="77">
        <v>5</v>
      </c>
      <c r="G675" s="77">
        <v>19</v>
      </c>
      <c r="H675" s="79" t="s">
        <v>1026</v>
      </c>
      <c r="I675" s="80">
        <v>52</v>
      </c>
      <c r="J675" s="77">
        <v>2</v>
      </c>
      <c r="K675" s="17" t="s">
        <v>3011</v>
      </c>
      <c r="L675" s="17">
        <v>17</v>
      </c>
      <c r="M675" s="17">
        <v>6</v>
      </c>
      <c r="N675" s="17">
        <v>1956</v>
      </c>
      <c r="O675" s="19" t="s">
        <v>133</v>
      </c>
      <c r="P675" s="24" t="s">
        <v>1026</v>
      </c>
      <c r="Q675" s="19" t="s">
        <v>132</v>
      </c>
      <c r="R675" s="17">
        <v>9</v>
      </c>
      <c r="S675" s="24" t="s">
        <v>1026</v>
      </c>
      <c r="T675" s="17">
        <v>30</v>
      </c>
      <c r="AM675"/>
      <c r="AN675"/>
      <c r="AO675"/>
      <c r="AP675"/>
      <c r="AQ675"/>
      <c r="AR675"/>
      <c r="AS675"/>
      <c r="AT675"/>
      <c r="AU675"/>
      <c r="AV675"/>
      <c r="AW675"/>
    </row>
    <row r="676" spans="1:49" x14ac:dyDescent="0.25">
      <c r="A676" s="77">
        <v>7</v>
      </c>
      <c r="B676" s="78" t="s">
        <v>133</v>
      </c>
      <c r="C676" s="77">
        <v>6</v>
      </c>
      <c r="D676" s="77">
        <v>1</v>
      </c>
      <c r="E676" s="77">
        <v>0</v>
      </c>
      <c r="F676" s="77">
        <v>5</v>
      </c>
      <c r="G676" s="77">
        <v>31</v>
      </c>
      <c r="H676" s="79" t="s">
        <v>1026</v>
      </c>
      <c r="I676" s="80">
        <v>98</v>
      </c>
      <c r="J676" s="77">
        <v>2</v>
      </c>
      <c r="K676" s="17" t="s">
        <v>3011</v>
      </c>
      <c r="L676" s="17">
        <v>29</v>
      </c>
      <c r="M676" s="17">
        <v>7</v>
      </c>
      <c r="N676" s="17">
        <v>1956</v>
      </c>
      <c r="O676" s="19" t="s">
        <v>565</v>
      </c>
      <c r="P676" s="24" t="s">
        <v>1026</v>
      </c>
      <c r="Q676" s="19" t="s">
        <v>1442</v>
      </c>
      <c r="R676" s="17">
        <v>7</v>
      </c>
      <c r="S676" s="24" t="s">
        <v>1026</v>
      </c>
      <c r="T676" s="17">
        <v>23</v>
      </c>
      <c r="AM676"/>
      <c r="AN676"/>
      <c r="AO676"/>
      <c r="AP676"/>
      <c r="AQ676"/>
      <c r="AR676"/>
      <c r="AS676"/>
      <c r="AT676"/>
      <c r="AU676"/>
      <c r="AV676"/>
      <c r="AW676"/>
    </row>
    <row r="677" spans="1:49" x14ac:dyDescent="0.25">
      <c r="B677" s="20" t="s">
        <v>2</v>
      </c>
      <c r="C677" s="14">
        <f>SUM(C670:C676)</f>
        <v>42</v>
      </c>
      <c r="D677" s="14">
        <f>SUM(D670:D676)</f>
        <v>19</v>
      </c>
      <c r="E677" s="14">
        <f>SUM(E670:E676)</f>
        <v>4</v>
      </c>
      <c r="F677" s="14">
        <f>SUM(F670:F676)</f>
        <v>19</v>
      </c>
      <c r="G677" s="14">
        <f>SUM(G670:G676)</f>
        <v>362</v>
      </c>
      <c r="H677" s="74" t="s">
        <v>1026</v>
      </c>
      <c r="I677" s="75">
        <f>SUM(I670:I676)</f>
        <v>362</v>
      </c>
      <c r="J677" s="14">
        <f>SUM(J670:J676)</f>
        <v>42</v>
      </c>
      <c r="K677" s="17" t="s">
        <v>3011</v>
      </c>
      <c r="L677" s="17">
        <v>29</v>
      </c>
      <c r="M677" s="17">
        <v>7</v>
      </c>
      <c r="N677" s="17">
        <v>1956</v>
      </c>
      <c r="O677" s="19" t="s">
        <v>1756</v>
      </c>
      <c r="P677" s="24" t="s">
        <v>1026</v>
      </c>
      <c r="Q677" s="19" t="s">
        <v>856</v>
      </c>
      <c r="R677" s="17">
        <v>9</v>
      </c>
      <c r="S677" s="24" t="s">
        <v>1026</v>
      </c>
      <c r="T677" s="17">
        <v>3</v>
      </c>
      <c r="AM677"/>
      <c r="AN677"/>
      <c r="AO677"/>
      <c r="AP677"/>
      <c r="AQ677"/>
      <c r="AR677"/>
      <c r="AS677"/>
      <c r="AT677"/>
      <c r="AU677"/>
      <c r="AV677"/>
      <c r="AW677"/>
    </row>
    <row r="678" spans="1:49" x14ac:dyDescent="0.25">
      <c r="K678" s="17" t="s">
        <v>3011</v>
      </c>
      <c r="L678" s="17">
        <v>5</v>
      </c>
      <c r="M678" s="17">
        <v>8</v>
      </c>
      <c r="N678" s="17">
        <v>1956</v>
      </c>
      <c r="O678" s="19" t="s">
        <v>856</v>
      </c>
      <c r="P678" s="24" t="s">
        <v>1026</v>
      </c>
      <c r="Q678" s="19" t="s">
        <v>1230</v>
      </c>
      <c r="R678" s="17">
        <v>14</v>
      </c>
      <c r="S678" s="24" t="s">
        <v>1026</v>
      </c>
      <c r="T678" s="17">
        <v>1</v>
      </c>
      <c r="AM678"/>
      <c r="AN678"/>
      <c r="AO678"/>
      <c r="AP678"/>
      <c r="AQ678"/>
      <c r="AR678"/>
      <c r="AS678"/>
      <c r="AT678"/>
      <c r="AU678"/>
      <c r="AV678"/>
      <c r="AW678"/>
    </row>
    <row r="679" spans="1:49" x14ac:dyDescent="0.25">
      <c r="K679" s="17" t="s">
        <v>3011</v>
      </c>
      <c r="L679" s="17">
        <v>5</v>
      </c>
      <c r="M679" s="17">
        <v>8</v>
      </c>
      <c r="N679" s="17">
        <v>1956</v>
      </c>
      <c r="O679" s="19" t="s">
        <v>1442</v>
      </c>
      <c r="P679" s="24" t="s">
        <v>1026</v>
      </c>
      <c r="Q679" s="19" t="s">
        <v>132</v>
      </c>
      <c r="R679" s="17">
        <v>14</v>
      </c>
      <c r="S679" s="24" t="s">
        <v>1026</v>
      </c>
      <c r="T679" s="17">
        <v>3</v>
      </c>
      <c r="AM679"/>
      <c r="AN679"/>
      <c r="AO679"/>
      <c r="AP679"/>
      <c r="AQ679"/>
      <c r="AR679"/>
      <c r="AS679"/>
      <c r="AT679"/>
      <c r="AU679"/>
      <c r="AV679"/>
      <c r="AW679"/>
    </row>
    <row r="680" spans="1:49" x14ac:dyDescent="0.25">
      <c r="K680" s="17" t="s">
        <v>3027</v>
      </c>
      <c r="L680" s="17">
        <v>11</v>
      </c>
      <c r="M680" s="17">
        <v>8</v>
      </c>
      <c r="N680" s="17">
        <v>1956</v>
      </c>
      <c r="O680" s="19" t="s">
        <v>133</v>
      </c>
      <c r="P680" s="24" t="s">
        <v>1026</v>
      </c>
      <c r="Q680" s="19" t="s">
        <v>1756</v>
      </c>
      <c r="R680" s="17">
        <v>6</v>
      </c>
      <c r="S680" s="24" t="s">
        <v>1026</v>
      </c>
      <c r="T680" s="17">
        <v>18</v>
      </c>
      <c r="AM680"/>
      <c r="AN680"/>
      <c r="AO680"/>
      <c r="AP680"/>
      <c r="AQ680"/>
      <c r="AR680"/>
      <c r="AS680"/>
      <c r="AT680"/>
      <c r="AU680"/>
      <c r="AV680"/>
      <c r="AW680"/>
    </row>
    <row r="681" spans="1:49" x14ac:dyDescent="0.25">
      <c r="K681" s="17" t="s">
        <v>3011</v>
      </c>
      <c r="L681" s="17">
        <v>12</v>
      </c>
      <c r="M681" s="17">
        <v>8</v>
      </c>
      <c r="N681" s="17">
        <v>1956</v>
      </c>
      <c r="O681" s="19" t="s">
        <v>565</v>
      </c>
      <c r="P681" s="24" t="s">
        <v>1026</v>
      </c>
      <c r="Q681" s="19" t="s">
        <v>1756</v>
      </c>
      <c r="R681" s="17">
        <v>9</v>
      </c>
      <c r="S681" s="24" t="s">
        <v>1026</v>
      </c>
      <c r="T681" s="17">
        <v>5</v>
      </c>
      <c r="AM681"/>
      <c r="AN681"/>
      <c r="AO681"/>
      <c r="AP681"/>
      <c r="AQ681"/>
      <c r="AR681"/>
      <c r="AS681"/>
      <c r="AT681"/>
      <c r="AU681"/>
      <c r="AV681"/>
      <c r="AW681"/>
    </row>
    <row r="682" spans="1:49" x14ac:dyDescent="0.25">
      <c r="K682" s="17" t="s">
        <v>3011</v>
      </c>
      <c r="L682" s="17">
        <v>12</v>
      </c>
      <c r="M682" s="17">
        <v>8</v>
      </c>
      <c r="N682" s="17">
        <v>1956</v>
      </c>
      <c r="O682" s="19" t="s">
        <v>1230</v>
      </c>
      <c r="P682" s="24" t="s">
        <v>1026</v>
      </c>
      <c r="Q682" s="19" t="s">
        <v>132</v>
      </c>
      <c r="R682" s="17">
        <v>3</v>
      </c>
      <c r="S682" s="24" t="s">
        <v>1026</v>
      </c>
      <c r="T682" s="17">
        <v>6</v>
      </c>
      <c r="AM682"/>
      <c r="AN682"/>
      <c r="AO682"/>
      <c r="AP682"/>
      <c r="AQ682"/>
      <c r="AR682"/>
      <c r="AS682"/>
      <c r="AT682"/>
      <c r="AU682"/>
      <c r="AV682"/>
      <c r="AW682"/>
    </row>
    <row r="683" spans="1:49" x14ac:dyDescent="0.25">
      <c r="K683" s="17" t="s">
        <v>3011</v>
      </c>
      <c r="L683" s="17">
        <v>19</v>
      </c>
      <c r="M683" s="17">
        <v>8</v>
      </c>
      <c r="N683" s="17">
        <v>1956</v>
      </c>
      <c r="O683" s="19" t="s">
        <v>1230</v>
      </c>
      <c r="P683" s="24" t="s">
        <v>1026</v>
      </c>
      <c r="Q683" s="19" t="s">
        <v>1442</v>
      </c>
      <c r="R683" s="17">
        <v>3</v>
      </c>
      <c r="S683" s="24" t="s">
        <v>1026</v>
      </c>
      <c r="T683" s="17">
        <v>14</v>
      </c>
      <c r="AM683"/>
      <c r="AN683"/>
      <c r="AO683"/>
      <c r="AP683"/>
      <c r="AQ683"/>
      <c r="AR683"/>
      <c r="AS683"/>
      <c r="AT683"/>
      <c r="AU683"/>
      <c r="AV683"/>
      <c r="AW683"/>
    </row>
    <row r="684" spans="1:49" x14ac:dyDescent="0.25">
      <c r="K684" s="17" t="s">
        <v>3013</v>
      </c>
      <c r="L684" s="17">
        <v>20</v>
      </c>
      <c r="M684" s="17">
        <v>8</v>
      </c>
      <c r="N684" s="17">
        <v>1956</v>
      </c>
      <c r="O684" s="19" t="s">
        <v>1756</v>
      </c>
      <c r="P684" s="24" t="s">
        <v>1026</v>
      </c>
      <c r="Q684" s="19" t="s">
        <v>1442</v>
      </c>
      <c r="R684" s="17">
        <v>4</v>
      </c>
      <c r="S684" s="24" t="s">
        <v>1026</v>
      </c>
      <c r="T684" s="17">
        <v>5</v>
      </c>
      <c r="AM684"/>
      <c r="AN684"/>
      <c r="AO684"/>
      <c r="AP684"/>
      <c r="AQ684"/>
      <c r="AR684"/>
      <c r="AS684"/>
      <c r="AT684"/>
      <c r="AU684"/>
      <c r="AV684"/>
      <c r="AW684"/>
    </row>
    <row r="685" spans="1:49" x14ac:dyDescent="0.25">
      <c r="K685" s="17" t="s">
        <v>3027</v>
      </c>
      <c r="L685" s="17">
        <v>25</v>
      </c>
      <c r="M685" s="17">
        <v>8</v>
      </c>
      <c r="N685" s="17">
        <v>1956</v>
      </c>
      <c r="O685" s="19" t="s">
        <v>1442</v>
      </c>
      <c r="P685" s="24" t="s">
        <v>1026</v>
      </c>
      <c r="Q685" s="19" t="s">
        <v>133</v>
      </c>
      <c r="R685" s="17">
        <v>27</v>
      </c>
      <c r="S685" s="24" t="s">
        <v>1026</v>
      </c>
      <c r="T685" s="17">
        <v>4</v>
      </c>
      <c r="AM685"/>
      <c r="AN685"/>
      <c r="AO685"/>
      <c r="AP685"/>
      <c r="AQ685"/>
      <c r="AR685"/>
      <c r="AS685"/>
      <c r="AT685"/>
      <c r="AU685"/>
      <c r="AV685"/>
      <c r="AW685"/>
    </row>
    <row r="686" spans="1:49" x14ac:dyDescent="0.25">
      <c r="K686" s="17" t="s">
        <v>3011</v>
      </c>
      <c r="L686" s="17">
        <v>26</v>
      </c>
      <c r="M686" s="17">
        <v>8</v>
      </c>
      <c r="N686" s="17">
        <v>1956</v>
      </c>
      <c r="O686" s="19" t="s">
        <v>132</v>
      </c>
      <c r="P686" s="24" t="s">
        <v>1026</v>
      </c>
      <c r="Q686" s="19" t="s">
        <v>565</v>
      </c>
      <c r="R686" s="17">
        <v>8</v>
      </c>
      <c r="S686" s="24" t="s">
        <v>1026</v>
      </c>
      <c r="T686" s="17">
        <v>8</v>
      </c>
      <c r="U686" s="17">
        <v>150</v>
      </c>
      <c r="AM686"/>
      <c r="AN686"/>
      <c r="AO686"/>
      <c r="AP686"/>
      <c r="AQ686"/>
      <c r="AR686"/>
      <c r="AS686"/>
      <c r="AT686"/>
      <c r="AU686"/>
      <c r="AV686"/>
      <c r="AW686"/>
    </row>
    <row r="687" spans="1:49" x14ac:dyDescent="0.25">
      <c r="K687" s="17" t="s">
        <v>3011</v>
      </c>
      <c r="L687" s="17">
        <v>26</v>
      </c>
      <c r="M687" s="17">
        <v>8</v>
      </c>
      <c r="N687" s="17">
        <v>1956</v>
      </c>
      <c r="O687" s="19" t="s">
        <v>856</v>
      </c>
      <c r="P687" s="24" t="s">
        <v>1026</v>
      </c>
      <c r="Q687" s="19" t="s">
        <v>133</v>
      </c>
      <c r="R687" s="17">
        <v>11</v>
      </c>
      <c r="S687" s="24" t="s">
        <v>1026</v>
      </c>
      <c r="T687" s="17">
        <v>0</v>
      </c>
      <c r="AM687"/>
      <c r="AN687"/>
      <c r="AO687"/>
      <c r="AP687"/>
      <c r="AQ687"/>
      <c r="AR687"/>
      <c r="AS687"/>
      <c r="AT687"/>
      <c r="AU687"/>
      <c r="AV687"/>
      <c r="AW687"/>
    </row>
    <row r="688" spans="1:49" x14ac:dyDescent="0.25">
      <c r="K688" s="17" t="s">
        <v>3011</v>
      </c>
      <c r="L688" s="17">
        <v>2</v>
      </c>
      <c r="M688" s="17">
        <v>9</v>
      </c>
      <c r="N688" s="17">
        <v>1956</v>
      </c>
      <c r="O688" s="19" t="s">
        <v>132</v>
      </c>
      <c r="P688" s="24" t="s">
        <v>1026</v>
      </c>
      <c r="Q688" s="19" t="s">
        <v>856</v>
      </c>
      <c r="R688" s="17">
        <v>4</v>
      </c>
      <c r="S688" s="24" t="s">
        <v>1026</v>
      </c>
      <c r="T688" s="17">
        <v>4</v>
      </c>
      <c r="AM688"/>
      <c r="AN688"/>
      <c r="AO688"/>
      <c r="AP688"/>
      <c r="AQ688"/>
      <c r="AR688"/>
      <c r="AS688"/>
      <c r="AT688"/>
      <c r="AU688"/>
      <c r="AV688"/>
      <c r="AW688"/>
    </row>
    <row r="689" spans="1:49" x14ac:dyDescent="0.25">
      <c r="K689" s="17" t="s">
        <v>3011</v>
      </c>
      <c r="L689" s="17">
        <v>2</v>
      </c>
      <c r="M689" s="17">
        <v>9</v>
      </c>
      <c r="N689" s="17">
        <v>1956</v>
      </c>
      <c r="O689" s="19" t="s">
        <v>133</v>
      </c>
      <c r="P689" s="24" t="s">
        <v>1026</v>
      </c>
      <c r="Q689" s="19" t="s">
        <v>565</v>
      </c>
      <c r="R689" s="17">
        <v>10</v>
      </c>
      <c r="S689" s="24" t="s">
        <v>1026</v>
      </c>
      <c r="T689" s="17">
        <v>7</v>
      </c>
      <c r="AM689"/>
      <c r="AN689"/>
      <c r="AO689"/>
      <c r="AP689"/>
      <c r="AQ689"/>
      <c r="AR689"/>
      <c r="AS689"/>
      <c r="AT689"/>
      <c r="AU689"/>
      <c r="AV689"/>
      <c r="AW689"/>
    </row>
    <row r="690" spans="1:49" x14ac:dyDescent="0.25">
      <c r="K690" s="17" t="s">
        <v>3011</v>
      </c>
      <c r="L690" s="17">
        <v>2</v>
      </c>
      <c r="M690" s="17">
        <v>9</v>
      </c>
      <c r="N690" s="17">
        <v>1956</v>
      </c>
      <c r="O690" s="19" t="s">
        <v>1756</v>
      </c>
      <c r="P690" s="24" t="s">
        <v>1026</v>
      </c>
      <c r="Q690" s="19" t="s">
        <v>1230</v>
      </c>
      <c r="R690" s="17">
        <v>3</v>
      </c>
      <c r="S690" s="24" t="s">
        <v>1026</v>
      </c>
      <c r="T690" s="17">
        <v>2</v>
      </c>
      <c r="AM690"/>
      <c r="AN690"/>
      <c r="AO690"/>
      <c r="AP690"/>
      <c r="AQ690"/>
      <c r="AR690"/>
      <c r="AS690"/>
      <c r="AT690"/>
      <c r="AU690"/>
      <c r="AV690"/>
      <c r="AW690"/>
    </row>
    <row r="691" spans="1:49" x14ac:dyDescent="0.25">
      <c r="R691" s="17">
        <f>SUM(R670:R690)</f>
        <v>190</v>
      </c>
      <c r="S691" s="24" t="s">
        <v>1026</v>
      </c>
      <c r="T691" s="17">
        <f>SUM(T670:T690)</f>
        <v>172</v>
      </c>
      <c r="AM691"/>
      <c r="AN691"/>
      <c r="AO691"/>
      <c r="AP691"/>
      <c r="AQ691"/>
      <c r="AR691"/>
      <c r="AS691"/>
      <c r="AT691"/>
      <c r="AU691"/>
      <c r="AV691"/>
      <c r="AW691"/>
    </row>
    <row r="692" spans="1:49" x14ac:dyDescent="0.25">
      <c r="N692" s="17">
        <f>COUNT(N670:N691)</f>
        <v>21</v>
      </c>
      <c r="Q692" s="19" t="s">
        <v>567</v>
      </c>
      <c r="R692" s="81">
        <f>PRODUCT(R691/N692)</f>
        <v>9.0476190476190474</v>
      </c>
      <c r="S692" s="24" t="s">
        <v>1026</v>
      </c>
      <c r="T692" s="81">
        <f>PRODUCT(T691/N692)</f>
        <v>8.1904761904761898</v>
      </c>
      <c r="AM692"/>
      <c r="AN692"/>
      <c r="AO692"/>
      <c r="AP692"/>
      <c r="AQ692"/>
      <c r="AR692"/>
      <c r="AS692"/>
      <c r="AT692"/>
      <c r="AU692"/>
      <c r="AV692"/>
      <c r="AW692"/>
    </row>
    <row r="693" spans="1:49" x14ac:dyDescent="0.25">
      <c r="AM693"/>
      <c r="AN693"/>
      <c r="AO693"/>
      <c r="AP693"/>
      <c r="AQ693"/>
      <c r="AR693"/>
      <c r="AS693"/>
      <c r="AT693"/>
      <c r="AU693"/>
      <c r="AV693"/>
      <c r="AW693"/>
    </row>
    <row r="694" spans="1:49" x14ac:dyDescent="0.25">
      <c r="AM694"/>
      <c r="AN694"/>
      <c r="AO694"/>
      <c r="AP694"/>
      <c r="AQ694"/>
      <c r="AR694"/>
      <c r="AS694"/>
      <c r="AT694"/>
      <c r="AU694"/>
      <c r="AV694"/>
      <c r="AW694"/>
    </row>
    <row r="695" spans="1:49" x14ac:dyDescent="0.25">
      <c r="A695" s="21" t="s">
        <v>3179</v>
      </c>
      <c r="B695" s="22" t="s">
        <v>501</v>
      </c>
      <c r="C695" s="21" t="s">
        <v>3016</v>
      </c>
      <c r="D695" s="21" t="s">
        <v>3017</v>
      </c>
      <c r="E695" s="21" t="s">
        <v>1030</v>
      </c>
      <c r="F695" s="21" t="s">
        <v>3018</v>
      </c>
      <c r="G695" s="21" t="s">
        <v>3019</v>
      </c>
      <c r="H695" s="21"/>
      <c r="I695" s="68" t="s">
        <v>3020</v>
      </c>
      <c r="J695" s="21" t="s">
        <v>1031</v>
      </c>
      <c r="K695" s="21"/>
      <c r="L695" s="21"/>
      <c r="M695" s="21"/>
      <c r="N695" s="21"/>
      <c r="O695" s="23" t="s">
        <v>501</v>
      </c>
      <c r="P695" s="23"/>
      <c r="Q695" s="22"/>
      <c r="R695" s="21"/>
      <c r="S695" s="21"/>
      <c r="T695" s="21"/>
      <c r="U695" s="21"/>
      <c r="V695" s="22"/>
      <c r="AM695"/>
      <c r="AN695"/>
      <c r="AO695"/>
      <c r="AP695" s="4"/>
      <c r="AQ695" s="4"/>
      <c r="AR695" s="4"/>
      <c r="AS695" s="4"/>
      <c r="AT695" s="4"/>
      <c r="AU695" s="4"/>
      <c r="AV695" s="4"/>
      <c r="AW695" s="4"/>
    </row>
    <row r="696" spans="1:49" x14ac:dyDescent="0.25">
      <c r="A696" s="14">
        <v>1</v>
      </c>
      <c r="B696" s="20" t="s">
        <v>565</v>
      </c>
      <c r="C696" s="14">
        <v>6</v>
      </c>
      <c r="D696" s="14">
        <v>5</v>
      </c>
      <c r="E696" s="14">
        <v>0</v>
      </c>
      <c r="F696" s="14">
        <v>1</v>
      </c>
      <c r="G696" s="14">
        <v>46</v>
      </c>
      <c r="H696" s="74" t="s">
        <v>1026</v>
      </c>
      <c r="I696" s="75">
        <v>28</v>
      </c>
      <c r="J696" s="14">
        <v>10</v>
      </c>
      <c r="K696" s="17" t="s">
        <v>3013</v>
      </c>
      <c r="L696" s="17">
        <v>10</v>
      </c>
      <c r="M696" s="17">
        <v>6</v>
      </c>
      <c r="N696" s="17">
        <v>1957</v>
      </c>
      <c r="O696" s="19" t="s">
        <v>1442</v>
      </c>
      <c r="P696" s="24" t="s">
        <v>1026</v>
      </c>
      <c r="Q696" s="19" t="s">
        <v>1112</v>
      </c>
      <c r="R696" s="17">
        <v>11</v>
      </c>
      <c r="S696" s="24" t="s">
        <v>1026</v>
      </c>
      <c r="T696" s="17">
        <v>18</v>
      </c>
      <c r="AM696"/>
      <c r="AN696"/>
      <c r="AO696"/>
    </row>
    <row r="697" spans="1:49" x14ac:dyDescent="0.25">
      <c r="A697" s="14">
        <v>2</v>
      </c>
      <c r="B697" s="20" t="s">
        <v>1442</v>
      </c>
      <c r="C697" s="14">
        <v>6</v>
      </c>
      <c r="D697" s="14">
        <v>4</v>
      </c>
      <c r="E697" s="14">
        <v>0</v>
      </c>
      <c r="F697" s="14">
        <v>2</v>
      </c>
      <c r="G697" s="14">
        <v>58</v>
      </c>
      <c r="H697" s="74" t="s">
        <v>1026</v>
      </c>
      <c r="I697" s="75">
        <v>44</v>
      </c>
      <c r="J697" s="14">
        <v>8</v>
      </c>
      <c r="K697" s="17" t="s">
        <v>3013</v>
      </c>
      <c r="L697" s="17">
        <v>10</v>
      </c>
      <c r="M697" s="17">
        <v>6</v>
      </c>
      <c r="N697" s="17">
        <v>1957</v>
      </c>
      <c r="O697" s="19" t="s">
        <v>565</v>
      </c>
      <c r="P697" s="24" t="s">
        <v>1026</v>
      </c>
      <c r="Q697" s="19" t="s">
        <v>132</v>
      </c>
      <c r="R697" s="17">
        <v>5</v>
      </c>
      <c r="S697" s="24" t="s">
        <v>1026</v>
      </c>
      <c r="T697" s="17">
        <v>0</v>
      </c>
      <c r="AM697"/>
      <c r="AN697"/>
      <c r="AO697"/>
    </row>
    <row r="698" spans="1:49" x14ac:dyDescent="0.25">
      <c r="A698" s="14">
        <v>3</v>
      </c>
      <c r="B698" s="20" t="s">
        <v>1112</v>
      </c>
      <c r="C698" s="14">
        <v>6</v>
      </c>
      <c r="D698" s="14">
        <v>4</v>
      </c>
      <c r="E698" s="14">
        <v>0</v>
      </c>
      <c r="F698" s="14">
        <v>2</v>
      </c>
      <c r="G698" s="14">
        <v>57</v>
      </c>
      <c r="H698" s="74" t="s">
        <v>1026</v>
      </c>
      <c r="I698" s="75">
        <v>44</v>
      </c>
      <c r="J698" s="14">
        <v>8</v>
      </c>
      <c r="K698" s="17" t="s">
        <v>3013</v>
      </c>
      <c r="L698" s="17">
        <v>10</v>
      </c>
      <c r="M698" s="17">
        <v>6</v>
      </c>
      <c r="N698" s="17">
        <v>1957</v>
      </c>
      <c r="O698" s="19" t="s">
        <v>856</v>
      </c>
      <c r="P698" s="24" t="s">
        <v>1026</v>
      </c>
      <c r="Q698" s="19" t="s">
        <v>1756</v>
      </c>
      <c r="R698" s="17">
        <v>6</v>
      </c>
      <c r="S698" s="24" t="s">
        <v>1026</v>
      </c>
      <c r="T698" s="17">
        <v>8</v>
      </c>
      <c r="U698" s="17">
        <v>300</v>
      </c>
      <c r="AM698"/>
      <c r="AN698"/>
      <c r="AO698"/>
    </row>
    <row r="699" spans="1:49" x14ac:dyDescent="0.25">
      <c r="A699" s="14">
        <v>4</v>
      </c>
      <c r="B699" s="20" t="s">
        <v>1756</v>
      </c>
      <c r="C699" s="14">
        <v>6</v>
      </c>
      <c r="D699" s="14">
        <v>3</v>
      </c>
      <c r="E699" s="14">
        <v>1</v>
      </c>
      <c r="F699" s="14">
        <v>2</v>
      </c>
      <c r="G699" s="14">
        <v>47</v>
      </c>
      <c r="H699" s="74" t="s">
        <v>1026</v>
      </c>
      <c r="I699" s="75">
        <v>40</v>
      </c>
      <c r="J699" s="14">
        <v>7</v>
      </c>
      <c r="K699" s="17" t="s">
        <v>3011</v>
      </c>
      <c r="L699" s="17">
        <v>16</v>
      </c>
      <c r="M699" s="17">
        <v>6</v>
      </c>
      <c r="N699" s="17">
        <v>1957</v>
      </c>
      <c r="O699" s="19" t="s">
        <v>132</v>
      </c>
      <c r="P699" s="24" t="s">
        <v>1026</v>
      </c>
      <c r="Q699" s="19" t="s">
        <v>1112</v>
      </c>
      <c r="R699" s="17">
        <v>5</v>
      </c>
      <c r="S699" s="24" t="s">
        <v>1026</v>
      </c>
      <c r="T699" s="17">
        <v>14</v>
      </c>
      <c r="AM699"/>
      <c r="AN699"/>
      <c r="AO699"/>
    </row>
    <row r="700" spans="1:49" ht="15.75" thickBot="1" x14ac:dyDescent="0.3">
      <c r="A700" s="37">
        <v>5</v>
      </c>
      <c r="B700" s="28" t="s">
        <v>856</v>
      </c>
      <c r="C700" s="37">
        <v>6</v>
      </c>
      <c r="D700" s="37">
        <v>2</v>
      </c>
      <c r="E700" s="37">
        <v>0</v>
      </c>
      <c r="F700" s="37">
        <v>4</v>
      </c>
      <c r="G700" s="37">
        <v>36</v>
      </c>
      <c r="H700" s="73" t="s">
        <v>1026</v>
      </c>
      <c r="I700" s="76">
        <v>41</v>
      </c>
      <c r="J700" s="37">
        <v>4</v>
      </c>
      <c r="K700" s="32" t="s">
        <v>3011</v>
      </c>
      <c r="L700" s="17">
        <v>16</v>
      </c>
      <c r="M700" s="17">
        <v>6</v>
      </c>
      <c r="N700" s="17">
        <v>1957</v>
      </c>
      <c r="O700" s="19" t="s">
        <v>856</v>
      </c>
      <c r="P700" s="24" t="s">
        <v>1026</v>
      </c>
      <c r="Q700" s="19" t="s">
        <v>1442</v>
      </c>
      <c r="R700" s="17">
        <v>7</v>
      </c>
      <c r="S700" s="24" t="s">
        <v>1026</v>
      </c>
      <c r="T700" s="17">
        <v>12</v>
      </c>
      <c r="AM700"/>
      <c r="AN700"/>
      <c r="AO700"/>
    </row>
    <row r="701" spans="1:49" x14ac:dyDescent="0.25">
      <c r="A701" s="77">
        <v>6</v>
      </c>
      <c r="B701" s="78" t="s">
        <v>1774</v>
      </c>
      <c r="C701" s="77">
        <v>6</v>
      </c>
      <c r="D701" s="77">
        <v>2</v>
      </c>
      <c r="E701" s="77">
        <v>0</v>
      </c>
      <c r="F701" s="77">
        <v>4</v>
      </c>
      <c r="G701" s="77">
        <v>35</v>
      </c>
      <c r="H701" s="79" t="s">
        <v>1026</v>
      </c>
      <c r="I701" s="80">
        <v>47</v>
      </c>
      <c r="J701" s="77">
        <v>4</v>
      </c>
      <c r="K701" s="17" t="s">
        <v>3011</v>
      </c>
      <c r="L701" s="17">
        <v>16</v>
      </c>
      <c r="M701" s="17">
        <v>6</v>
      </c>
      <c r="N701" s="17">
        <v>1957</v>
      </c>
      <c r="O701" s="19" t="s">
        <v>1774</v>
      </c>
      <c r="P701" s="24" t="s">
        <v>1026</v>
      </c>
      <c r="Q701" s="19" t="s">
        <v>565</v>
      </c>
      <c r="R701" s="17">
        <v>2</v>
      </c>
      <c r="S701" s="24" t="s">
        <v>1026</v>
      </c>
      <c r="T701" s="17">
        <v>7</v>
      </c>
      <c r="U701" s="17">
        <v>500</v>
      </c>
      <c r="AM701"/>
      <c r="AN701"/>
      <c r="AO701"/>
    </row>
    <row r="702" spans="1:49" x14ac:dyDescent="0.25">
      <c r="A702" s="77">
        <v>7</v>
      </c>
      <c r="B702" s="78" t="s">
        <v>132</v>
      </c>
      <c r="C702" s="77">
        <v>6</v>
      </c>
      <c r="D702" s="77">
        <v>0</v>
      </c>
      <c r="E702" s="77">
        <v>1</v>
      </c>
      <c r="F702" s="77">
        <v>5</v>
      </c>
      <c r="G702" s="77">
        <v>15</v>
      </c>
      <c r="H702" s="79" t="s">
        <v>1026</v>
      </c>
      <c r="I702" s="80">
        <v>50</v>
      </c>
      <c r="J702" s="77">
        <v>2</v>
      </c>
      <c r="K702" s="17" t="s">
        <v>3011</v>
      </c>
      <c r="L702" s="17">
        <v>28</v>
      </c>
      <c r="M702" s="17">
        <v>7</v>
      </c>
      <c r="N702" s="17">
        <v>1957</v>
      </c>
      <c r="O702" s="19" t="s">
        <v>1756</v>
      </c>
      <c r="P702" s="24" t="s">
        <v>1026</v>
      </c>
      <c r="Q702" s="19" t="s">
        <v>1774</v>
      </c>
      <c r="R702" s="17">
        <v>8</v>
      </c>
      <c r="S702" s="24" t="s">
        <v>1026</v>
      </c>
      <c r="T702" s="17">
        <v>4</v>
      </c>
      <c r="AM702"/>
      <c r="AN702"/>
      <c r="AO702"/>
    </row>
    <row r="703" spans="1:49" x14ac:dyDescent="0.25">
      <c r="B703" s="20" t="s">
        <v>2</v>
      </c>
      <c r="C703" s="14">
        <f>SUM(C696:C702)</f>
        <v>42</v>
      </c>
      <c r="D703" s="14">
        <f>SUM(D696:D702)</f>
        <v>20</v>
      </c>
      <c r="E703" s="14">
        <f>SUM(E696:E702)</f>
        <v>2</v>
      </c>
      <c r="F703" s="14">
        <f>SUM(F696:F702)</f>
        <v>20</v>
      </c>
      <c r="G703" s="14">
        <f>SUM(G696:G702)</f>
        <v>294</v>
      </c>
      <c r="H703" s="74" t="s">
        <v>1026</v>
      </c>
      <c r="I703" s="75">
        <f>SUM(I696:I702)</f>
        <v>294</v>
      </c>
      <c r="J703" s="14">
        <f>SUM(J696:J702)</f>
        <v>43</v>
      </c>
      <c r="K703" s="17" t="s">
        <v>3027</v>
      </c>
      <c r="L703" s="17">
        <v>3</v>
      </c>
      <c r="M703" s="17">
        <v>8</v>
      </c>
      <c r="N703" s="17">
        <v>1957</v>
      </c>
      <c r="O703" s="19" t="s">
        <v>1442</v>
      </c>
      <c r="P703" s="24" t="s">
        <v>1026</v>
      </c>
      <c r="Q703" s="19" t="s">
        <v>565</v>
      </c>
      <c r="R703" s="17">
        <v>7</v>
      </c>
      <c r="S703" s="24" t="s">
        <v>1026</v>
      </c>
      <c r="T703" s="17">
        <v>5</v>
      </c>
      <c r="V703" s="19" t="s">
        <v>4355</v>
      </c>
      <c r="W703" s="11" t="s">
        <v>4356</v>
      </c>
      <c r="AM703"/>
      <c r="AN703"/>
      <c r="AO703"/>
    </row>
    <row r="704" spans="1:49" x14ac:dyDescent="0.25">
      <c r="K704" s="17" t="s">
        <v>3011</v>
      </c>
      <c r="L704" s="17">
        <v>3</v>
      </c>
      <c r="M704" s="17">
        <v>8</v>
      </c>
      <c r="N704" s="17">
        <v>1957</v>
      </c>
      <c r="O704" s="19" t="s">
        <v>1774</v>
      </c>
      <c r="P704" s="24" t="s">
        <v>1026</v>
      </c>
      <c r="Q704" s="19" t="s">
        <v>856</v>
      </c>
      <c r="R704" s="17">
        <v>5</v>
      </c>
      <c r="S704" s="24" t="s">
        <v>1026</v>
      </c>
      <c r="T704" s="17">
        <v>2</v>
      </c>
      <c r="AM704"/>
      <c r="AN704"/>
      <c r="AO704"/>
    </row>
    <row r="705" spans="11:41" x14ac:dyDescent="0.25">
      <c r="K705" s="17" t="s">
        <v>3011</v>
      </c>
      <c r="L705" s="17">
        <v>4</v>
      </c>
      <c r="M705" s="17">
        <v>8</v>
      </c>
      <c r="N705" s="17">
        <v>1957</v>
      </c>
      <c r="O705" s="19" t="s">
        <v>1112</v>
      </c>
      <c r="P705" s="24" t="s">
        <v>1026</v>
      </c>
      <c r="Q705" s="19" t="s">
        <v>565</v>
      </c>
      <c r="R705" s="17">
        <v>3</v>
      </c>
      <c r="S705" s="24" t="s">
        <v>1026</v>
      </c>
      <c r="T705" s="17">
        <v>5</v>
      </c>
      <c r="U705" s="17">
        <v>120</v>
      </c>
      <c r="AM705"/>
      <c r="AN705"/>
      <c r="AO705"/>
    </row>
    <row r="706" spans="11:41" x14ac:dyDescent="0.25">
      <c r="K706" s="17" t="s">
        <v>3027</v>
      </c>
      <c r="L706" s="17">
        <v>10</v>
      </c>
      <c r="M706" s="17">
        <v>8</v>
      </c>
      <c r="N706" s="17">
        <v>1957</v>
      </c>
      <c r="O706" s="19" t="s">
        <v>1112</v>
      </c>
      <c r="P706" s="24" t="s">
        <v>1026</v>
      </c>
      <c r="Q706" s="19" t="s">
        <v>1774</v>
      </c>
      <c r="R706" s="17">
        <v>7</v>
      </c>
      <c r="S706" s="24" t="s">
        <v>1026</v>
      </c>
      <c r="T706" s="17">
        <v>5</v>
      </c>
      <c r="AM706"/>
      <c r="AN706"/>
      <c r="AO706"/>
    </row>
    <row r="707" spans="11:41" x14ac:dyDescent="0.25">
      <c r="K707" s="17" t="s">
        <v>3011</v>
      </c>
      <c r="L707" s="17">
        <v>11</v>
      </c>
      <c r="M707" s="17">
        <v>8</v>
      </c>
      <c r="N707" s="17">
        <v>1957</v>
      </c>
      <c r="O707" s="19" t="s">
        <v>1442</v>
      </c>
      <c r="P707" s="24" t="s">
        <v>1026</v>
      </c>
      <c r="Q707" s="19" t="s">
        <v>1774</v>
      </c>
      <c r="R707" s="17">
        <v>20</v>
      </c>
      <c r="S707" s="24" t="s">
        <v>1026</v>
      </c>
      <c r="T707" s="17">
        <v>7</v>
      </c>
      <c r="U707" s="17">
        <v>400</v>
      </c>
      <c r="AM707"/>
      <c r="AN707"/>
    </row>
    <row r="708" spans="11:41" x14ac:dyDescent="0.25">
      <c r="K708" s="17" t="s">
        <v>3011</v>
      </c>
      <c r="L708" s="17">
        <v>11</v>
      </c>
      <c r="M708" s="17">
        <v>8</v>
      </c>
      <c r="N708" s="17">
        <v>1957</v>
      </c>
      <c r="O708" s="19" t="s">
        <v>132</v>
      </c>
      <c r="P708" s="24" t="s">
        <v>1026</v>
      </c>
      <c r="Q708" s="19" t="s">
        <v>1756</v>
      </c>
      <c r="R708" s="17">
        <v>6</v>
      </c>
      <c r="S708" s="24" t="s">
        <v>1026</v>
      </c>
      <c r="T708" s="17">
        <v>6</v>
      </c>
      <c r="AM708"/>
      <c r="AN708"/>
    </row>
    <row r="709" spans="11:41" x14ac:dyDescent="0.25">
      <c r="K709" s="17" t="s">
        <v>3011</v>
      </c>
      <c r="L709" s="17">
        <v>18</v>
      </c>
      <c r="M709" s="17">
        <v>8</v>
      </c>
      <c r="N709" s="17">
        <v>1957</v>
      </c>
      <c r="O709" s="19" t="s">
        <v>856</v>
      </c>
      <c r="P709" s="24" t="s">
        <v>1026</v>
      </c>
      <c r="Q709" s="19" t="s">
        <v>132</v>
      </c>
      <c r="R709" s="17">
        <v>6</v>
      </c>
      <c r="S709" s="24" t="s">
        <v>1026</v>
      </c>
      <c r="T709" s="17">
        <v>0</v>
      </c>
      <c r="AM709"/>
      <c r="AN709"/>
    </row>
    <row r="710" spans="11:41" x14ac:dyDescent="0.25">
      <c r="K710" s="17" t="s">
        <v>3011</v>
      </c>
      <c r="L710" s="17">
        <v>18</v>
      </c>
      <c r="M710" s="17">
        <v>8</v>
      </c>
      <c r="N710" s="17">
        <v>1957</v>
      </c>
      <c r="O710" s="19" t="s">
        <v>1756</v>
      </c>
      <c r="P710" s="24" t="s">
        <v>1026</v>
      </c>
      <c r="Q710" s="19" t="s">
        <v>1442</v>
      </c>
      <c r="R710" s="17">
        <v>6</v>
      </c>
      <c r="S710" s="24" t="s">
        <v>1026</v>
      </c>
      <c r="T710" s="17">
        <v>1</v>
      </c>
      <c r="U710" s="17">
        <v>300</v>
      </c>
      <c r="AM710"/>
      <c r="AN710"/>
    </row>
    <row r="711" spans="11:41" x14ac:dyDescent="0.25">
      <c r="K711" s="17" t="s">
        <v>3011</v>
      </c>
      <c r="L711" s="17">
        <v>25</v>
      </c>
      <c r="M711" s="17">
        <v>8</v>
      </c>
      <c r="N711" s="17">
        <v>1957</v>
      </c>
      <c r="O711" s="19" t="s">
        <v>565</v>
      </c>
      <c r="P711" s="24" t="s">
        <v>1026</v>
      </c>
      <c r="Q711" s="19" t="s">
        <v>1756</v>
      </c>
      <c r="R711" s="17">
        <v>16</v>
      </c>
      <c r="S711" s="24" t="s">
        <v>1026</v>
      </c>
      <c r="T711" s="17">
        <v>13</v>
      </c>
      <c r="U711" s="17">
        <v>100</v>
      </c>
      <c r="AM711"/>
      <c r="AN711"/>
    </row>
    <row r="712" spans="11:41" x14ac:dyDescent="0.25">
      <c r="K712" s="17" t="s">
        <v>3011</v>
      </c>
      <c r="L712" s="17">
        <v>25</v>
      </c>
      <c r="M712" s="17">
        <v>8</v>
      </c>
      <c r="N712" s="17">
        <v>1957</v>
      </c>
      <c r="O712" s="19" t="s">
        <v>1774</v>
      </c>
      <c r="P712" s="24" t="s">
        <v>1026</v>
      </c>
      <c r="Q712" s="19" t="s">
        <v>132</v>
      </c>
      <c r="R712" s="17">
        <v>12</v>
      </c>
      <c r="S712" s="24" t="s">
        <v>1026</v>
      </c>
      <c r="T712" s="17">
        <v>3</v>
      </c>
      <c r="U712" s="17">
        <v>300</v>
      </c>
      <c r="AM712"/>
      <c r="AN712"/>
    </row>
    <row r="713" spans="11:41" x14ac:dyDescent="0.25">
      <c r="K713" s="17" t="s">
        <v>3011</v>
      </c>
      <c r="L713" s="17">
        <v>25</v>
      </c>
      <c r="M713" s="17">
        <v>8</v>
      </c>
      <c r="N713" s="17">
        <v>1957</v>
      </c>
      <c r="O713" s="19" t="s">
        <v>1112</v>
      </c>
      <c r="P713" s="24" t="s">
        <v>1026</v>
      </c>
      <c r="Q713" s="19" t="s">
        <v>856</v>
      </c>
      <c r="R713" s="17">
        <v>8</v>
      </c>
      <c r="S713" s="24" t="s">
        <v>1026</v>
      </c>
      <c r="T713" s="17">
        <v>12</v>
      </c>
      <c r="AM713"/>
      <c r="AN713"/>
    </row>
    <row r="714" spans="11:41" x14ac:dyDescent="0.25">
      <c r="K714" s="17" t="s">
        <v>3011</v>
      </c>
      <c r="L714" s="17">
        <v>1</v>
      </c>
      <c r="M714" s="17">
        <v>9</v>
      </c>
      <c r="N714" s="17">
        <v>1957</v>
      </c>
      <c r="O714" s="19" t="s">
        <v>565</v>
      </c>
      <c r="P714" s="24" t="s">
        <v>1026</v>
      </c>
      <c r="Q714" s="19" t="s">
        <v>856</v>
      </c>
      <c r="R714" s="17">
        <v>8</v>
      </c>
      <c r="S714" s="24" t="s">
        <v>1026</v>
      </c>
      <c r="T714" s="17">
        <v>3</v>
      </c>
      <c r="U714" s="17">
        <v>500</v>
      </c>
      <c r="AM714"/>
      <c r="AN714"/>
    </row>
    <row r="715" spans="11:41" x14ac:dyDescent="0.25">
      <c r="K715" s="17" t="s">
        <v>3011</v>
      </c>
      <c r="L715" s="17">
        <v>1</v>
      </c>
      <c r="M715" s="17">
        <v>9</v>
      </c>
      <c r="N715" s="17">
        <v>1957</v>
      </c>
      <c r="O715" s="19" t="s">
        <v>1756</v>
      </c>
      <c r="P715" s="24" t="s">
        <v>1026</v>
      </c>
      <c r="Q715" s="19" t="s">
        <v>1112</v>
      </c>
      <c r="R715" s="17">
        <v>6</v>
      </c>
      <c r="S715" s="24" t="s">
        <v>1026</v>
      </c>
      <c r="T715" s="17">
        <v>7</v>
      </c>
      <c r="AM715"/>
      <c r="AN715"/>
    </row>
    <row r="716" spans="11:41" x14ac:dyDescent="0.25">
      <c r="K716" s="17" t="s">
        <v>3011</v>
      </c>
      <c r="L716" s="17">
        <v>1</v>
      </c>
      <c r="M716" s="17">
        <v>9</v>
      </c>
      <c r="N716" s="17">
        <v>1957</v>
      </c>
      <c r="O716" s="19" t="s">
        <v>132</v>
      </c>
      <c r="P716" s="24" t="s">
        <v>1026</v>
      </c>
      <c r="Q716" s="19" t="s">
        <v>1442</v>
      </c>
      <c r="R716" s="17">
        <v>1</v>
      </c>
      <c r="S716" s="24" t="s">
        <v>1026</v>
      </c>
      <c r="T716" s="17">
        <v>7</v>
      </c>
      <c r="AM716"/>
      <c r="AN716"/>
    </row>
    <row r="717" spans="11:41" x14ac:dyDescent="0.25">
      <c r="R717" s="17">
        <f>SUM(R696:R716)</f>
        <v>155</v>
      </c>
      <c r="S717" s="24" t="s">
        <v>1026</v>
      </c>
      <c r="T717" s="17">
        <f>SUM(T696:T716)</f>
        <v>139</v>
      </c>
      <c r="AM717"/>
      <c r="AN717"/>
    </row>
    <row r="718" spans="11:41" x14ac:dyDescent="0.25">
      <c r="N718" s="17">
        <f>COUNT(N696:N717)</f>
        <v>21</v>
      </c>
      <c r="Q718" s="19" t="s">
        <v>567</v>
      </c>
      <c r="R718" s="81">
        <f>PRODUCT(R717/N718)</f>
        <v>7.3809523809523814</v>
      </c>
      <c r="S718" s="24" t="s">
        <v>1026</v>
      </c>
      <c r="T718" s="81">
        <f>PRODUCT(T717/N718)</f>
        <v>6.6190476190476186</v>
      </c>
      <c r="AM718"/>
      <c r="AN718"/>
    </row>
    <row r="719" spans="11:41" x14ac:dyDescent="0.25">
      <c r="AM719"/>
      <c r="AN719"/>
    </row>
    <row r="720" spans="11:41" x14ac:dyDescent="0.25">
      <c r="AM720"/>
      <c r="AN720"/>
    </row>
    <row r="721" spans="1:49" x14ac:dyDescent="0.25">
      <c r="A721" s="21" t="s">
        <v>3179</v>
      </c>
      <c r="B721" s="22" t="s">
        <v>752</v>
      </c>
      <c r="C721" s="21" t="s">
        <v>3016</v>
      </c>
      <c r="D721" s="21" t="s">
        <v>3017</v>
      </c>
      <c r="E721" s="21" t="s">
        <v>1030</v>
      </c>
      <c r="F721" s="21" t="s">
        <v>3018</v>
      </c>
      <c r="G721" s="21" t="s">
        <v>3019</v>
      </c>
      <c r="H721" s="21"/>
      <c r="I721" s="68" t="s">
        <v>3020</v>
      </c>
      <c r="J721" s="21" t="s">
        <v>1031</v>
      </c>
      <c r="K721" s="21"/>
      <c r="L721" s="21"/>
      <c r="M721" s="21"/>
      <c r="N721" s="21"/>
      <c r="O721" s="23" t="s">
        <v>752</v>
      </c>
      <c r="P721" s="23"/>
      <c r="Q721" s="22"/>
      <c r="R721" s="21"/>
      <c r="S721" s="21"/>
      <c r="T721" s="21"/>
      <c r="U721" s="21"/>
      <c r="V721" s="22"/>
      <c r="AM721"/>
      <c r="AN721"/>
      <c r="AP721" s="4"/>
      <c r="AQ721" s="4"/>
      <c r="AR721" s="4"/>
      <c r="AS721" s="4"/>
      <c r="AT721" s="4"/>
      <c r="AU721" s="4"/>
      <c r="AV721" s="4"/>
      <c r="AW721" s="4"/>
    </row>
    <row r="722" spans="1:49" x14ac:dyDescent="0.25">
      <c r="A722" s="14">
        <v>1</v>
      </c>
      <c r="B722" s="20" t="s">
        <v>1442</v>
      </c>
      <c r="C722" s="14">
        <v>6</v>
      </c>
      <c r="D722" s="14">
        <v>5</v>
      </c>
      <c r="E722" s="14">
        <v>0</v>
      </c>
      <c r="F722" s="14">
        <v>1</v>
      </c>
      <c r="G722" s="14">
        <v>102</v>
      </c>
      <c r="H722" s="74" t="s">
        <v>1026</v>
      </c>
      <c r="I722" s="75">
        <v>49</v>
      </c>
      <c r="J722" s="14">
        <v>10</v>
      </c>
      <c r="K722" s="17" t="s">
        <v>3011</v>
      </c>
      <c r="L722" s="17">
        <v>8</v>
      </c>
      <c r="M722" s="17">
        <v>6</v>
      </c>
      <c r="N722" s="17">
        <v>1958</v>
      </c>
      <c r="O722" s="19" t="s">
        <v>1442</v>
      </c>
      <c r="P722" s="24" t="s">
        <v>1026</v>
      </c>
      <c r="Q722" s="38" t="s">
        <v>1434</v>
      </c>
      <c r="R722" s="17">
        <v>22</v>
      </c>
      <c r="S722" s="24" t="s">
        <v>1026</v>
      </c>
      <c r="T722" s="17">
        <v>4</v>
      </c>
      <c r="AM722"/>
      <c r="AN722"/>
    </row>
    <row r="723" spans="1:49" x14ac:dyDescent="0.25">
      <c r="A723" s="14">
        <v>2</v>
      </c>
      <c r="B723" s="20" t="s">
        <v>565</v>
      </c>
      <c r="C723" s="14">
        <v>6</v>
      </c>
      <c r="D723" s="14">
        <v>3</v>
      </c>
      <c r="E723" s="14">
        <v>0</v>
      </c>
      <c r="F723" s="14">
        <v>3</v>
      </c>
      <c r="G723" s="14">
        <v>43</v>
      </c>
      <c r="H723" s="74" t="s">
        <v>1026</v>
      </c>
      <c r="I723" s="75">
        <v>33</v>
      </c>
      <c r="J723" s="14">
        <v>6</v>
      </c>
      <c r="K723" s="17" t="s">
        <v>3011</v>
      </c>
      <c r="L723" s="17">
        <v>8</v>
      </c>
      <c r="M723" s="17">
        <v>6</v>
      </c>
      <c r="N723" s="17">
        <v>1958</v>
      </c>
      <c r="O723" s="19" t="s">
        <v>856</v>
      </c>
      <c r="P723" s="24" t="s">
        <v>1026</v>
      </c>
      <c r="Q723" s="19" t="s">
        <v>565</v>
      </c>
      <c r="R723" s="17">
        <v>6</v>
      </c>
      <c r="S723" s="24" t="s">
        <v>1026</v>
      </c>
      <c r="T723" s="17">
        <v>10</v>
      </c>
      <c r="U723" s="17">
        <v>200</v>
      </c>
      <c r="AM723"/>
      <c r="AN723"/>
    </row>
    <row r="724" spans="1:49" x14ac:dyDescent="0.25">
      <c r="A724" s="14">
        <v>3</v>
      </c>
      <c r="B724" s="20" t="s">
        <v>856</v>
      </c>
      <c r="C724" s="14">
        <v>6</v>
      </c>
      <c r="D724" s="14">
        <v>3</v>
      </c>
      <c r="E724" s="14">
        <v>0</v>
      </c>
      <c r="F724" s="14">
        <v>3</v>
      </c>
      <c r="G724" s="14">
        <v>47</v>
      </c>
      <c r="H724" s="74" t="s">
        <v>1026</v>
      </c>
      <c r="I724" s="75">
        <v>46</v>
      </c>
      <c r="J724" s="14">
        <v>6</v>
      </c>
      <c r="K724" s="17" t="s">
        <v>3011</v>
      </c>
      <c r="L724" s="17">
        <v>8</v>
      </c>
      <c r="M724" s="17">
        <v>6</v>
      </c>
      <c r="N724" s="17">
        <v>1958</v>
      </c>
      <c r="O724" s="19" t="s">
        <v>753</v>
      </c>
      <c r="P724" s="24" t="s">
        <v>1026</v>
      </c>
      <c r="Q724" s="19" t="s">
        <v>1756</v>
      </c>
      <c r="R724" s="17">
        <v>12</v>
      </c>
      <c r="S724" s="24" t="s">
        <v>1026</v>
      </c>
      <c r="T724" s="17">
        <v>14</v>
      </c>
      <c r="AM724"/>
      <c r="AN724"/>
    </row>
    <row r="725" spans="1:49" x14ac:dyDescent="0.25">
      <c r="A725" s="14">
        <v>4</v>
      </c>
      <c r="B725" s="20" t="s">
        <v>1756</v>
      </c>
      <c r="C725" s="14">
        <v>6</v>
      </c>
      <c r="D725" s="14">
        <v>3</v>
      </c>
      <c r="E725" s="14">
        <v>0</v>
      </c>
      <c r="F725" s="14">
        <v>3</v>
      </c>
      <c r="G725" s="14">
        <v>45</v>
      </c>
      <c r="H725" s="74" t="s">
        <v>1026</v>
      </c>
      <c r="I725" s="75">
        <v>58</v>
      </c>
      <c r="J725" s="14">
        <v>6</v>
      </c>
      <c r="K725" s="17" t="s">
        <v>3011</v>
      </c>
      <c r="L725" s="17">
        <v>15</v>
      </c>
      <c r="M725" s="17">
        <v>6</v>
      </c>
      <c r="N725" s="17">
        <v>1958</v>
      </c>
      <c r="O725" s="19" t="s">
        <v>565</v>
      </c>
      <c r="P725" s="24" t="s">
        <v>1026</v>
      </c>
      <c r="Q725" s="19" t="s">
        <v>753</v>
      </c>
      <c r="R725" s="17">
        <v>5</v>
      </c>
      <c r="S725" s="24" t="s">
        <v>1026</v>
      </c>
      <c r="T725" s="17">
        <v>2</v>
      </c>
      <c r="U725" s="17">
        <v>100</v>
      </c>
      <c r="AM725"/>
      <c r="AN725"/>
    </row>
    <row r="726" spans="1:49" ht="15.75" thickBot="1" x14ac:dyDescent="0.3">
      <c r="A726" s="37">
        <v>5</v>
      </c>
      <c r="B726" s="28" t="s">
        <v>1434</v>
      </c>
      <c r="C726" s="37">
        <v>6</v>
      </c>
      <c r="D726" s="37">
        <v>3</v>
      </c>
      <c r="E726" s="37">
        <v>0</v>
      </c>
      <c r="F726" s="37">
        <v>3</v>
      </c>
      <c r="G726" s="37">
        <v>28</v>
      </c>
      <c r="H726" s="73" t="s">
        <v>1026</v>
      </c>
      <c r="I726" s="76">
        <v>54</v>
      </c>
      <c r="J726" s="37">
        <v>6</v>
      </c>
      <c r="K726" s="32" t="s">
        <v>3011</v>
      </c>
      <c r="L726" s="17">
        <v>15</v>
      </c>
      <c r="M726" s="17">
        <v>6</v>
      </c>
      <c r="N726" s="17">
        <v>1958</v>
      </c>
      <c r="O726" s="38" t="s">
        <v>1434</v>
      </c>
      <c r="P726" s="24" t="s">
        <v>1026</v>
      </c>
      <c r="Q726" s="19" t="s">
        <v>1112</v>
      </c>
      <c r="R726" s="17">
        <v>7</v>
      </c>
      <c r="S726" s="24" t="s">
        <v>1026</v>
      </c>
      <c r="T726" s="17">
        <v>6</v>
      </c>
      <c r="AM726"/>
      <c r="AN726"/>
    </row>
    <row r="727" spans="1:49" x14ac:dyDescent="0.25">
      <c r="A727" s="77">
        <v>6</v>
      </c>
      <c r="B727" s="78" t="s">
        <v>753</v>
      </c>
      <c r="C727" s="77">
        <v>6</v>
      </c>
      <c r="D727" s="77">
        <v>2</v>
      </c>
      <c r="E727" s="77">
        <v>0</v>
      </c>
      <c r="F727" s="77">
        <v>4</v>
      </c>
      <c r="G727" s="77">
        <v>48</v>
      </c>
      <c r="H727" s="79" t="s">
        <v>1026</v>
      </c>
      <c r="I727" s="80">
        <v>56</v>
      </c>
      <c r="J727" s="77">
        <v>4</v>
      </c>
      <c r="K727" s="17" t="s">
        <v>3011</v>
      </c>
      <c r="L727" s="17">
        <v>15</v>
      </c>
      <c r="M727" s="17">
        <v>6</v>
      </c>
      <c r="N727" s="17">
        <v>1958</v>
      </c>
      <c r="O727" s="19" t="s">
        <v>1756</v>
      </c>
      <c r="P727" s="24" t="s">
        <v>1026</v>
      </c>
      <c r="Q727" s="19" t="s">
        <v>856</v>
      </c>
      <c r="R727" s="17">
        <v>3</v>
      </c>
      <c r="S727" s="24" t="s">
        <v>1026</v>
      </c>
      <c r="T727" s="17">
        <v>10</v>
      </c>
      <c r="U727" s="17">
        <v>300</v>
      </c>
      <c r="AM727"/>
      <c r="AN727"/>
    </row>
    <row r="728" spans="1:49" x14ac:dyDescent="0.25">
      <c r="A728" s="77">
        <v>7</v>
      </c>
      <c r="B728" s="78" t="s">
        <v>1112</v>
      </c>
      <c r="C728" s="77">
        <v>6</v>
      </c>
      <c r="D728" s="77">
        <v>2</v>
      </c>
      <c r="E728" s="77">
        <v>0</v>
      </c>
      <c r="F728" s="77">
        <v>4</v>
      </c>
      <c r="G728" s="77">
        <v>27</v>
      </c>
      <c r="H728" s="79" t="s">
        <v>1026</v>
      </c>
      <c r="I728" s="80">
        <v>44</v>
      </c>
      <c r="J728" s="77">
        <v>4</v>
      </c>
      <c r="K728" s="17" t="s">
        <v>3144</v>
      </c>
      <c r="L728" s="17">
        <v>17</v>
      </c>
      <c r="M728" s="17">
        <v>6</v>
      </c>
      <c r="N728" s="17">
        <v>1958</v>
      </c>
      <c r="O728" s="19" t="s">
        <v>1112</v>
      </c>
      <c r="P728" s="24" t="s">
        <v>1026</v>
      </c>
      <c r="Q728" s="19" t="s">
        <v>1442</v>
      </c>
      <c r="R728" s="17">
        <v>4</v>
      </c>
      <c r="S728" s="24" t="s">
        <v>1026</v>
      </c>
      <c r="T728" s="17">
        <v>11</v>
      </c>
      <c r="AM728"/>
      <c r="AN728"/>
    </row>
    <row r="729" spans="1:49" x14ac:dyDescent="0.25">
      <c r="B729" s="20" t="s">
        <v>2</v>
      </c>
      <c r="C729" s="14">
        <f>SUM(C722:C728)</f>
        <v>42</v>
      </c>
      <c r="D729" s="14">
        <f>SUM(D722:D728)</f>
        <v>21</v>
      </c>
      <c r="E729" s="14">
        <f>SUM(E722:E728)</f>
        <v>0</v>
      </c>
      <c r="F729" s="14">
        <f>SUM(F722:F728)</f>
        <v>21</v>
      </c>
      <c r="G729" s="14">
        <f>SUM(G722:G728)</f>
        <v>340</v>
      </c>
      <c r="H729" s="74" t="s">
        <v>1026</v>
      </c>
      <c r="I729" s="75">
        <f>SUM(I722:I728)</f>
        <v>340</v>
      </c>
      <c r="J729" s="14">
        <f>SUM(J722:J728)</f>
        <v>42</v>
      </c>
      <c r="K729" s="17" t="s">
        <v>3027</v>
      </c>
      <c r="L729" s="17">
        <v>9</v>
      </c>
      <c r="M729" s="17">
        <v>8</v>
      </c>
      <c r="N729" s="17">
        <v>1958</v>
      </c>
      <c r="O729" s="19" t="s">
        <v>753</v>
      </c>
      <c r="P729" s="24" t="s">
        <v>1026</v>
      </c>
      <c r="Q729" s="19" t="s">
        <v>1434</v>
      </c>
      <c r="R729" s="17">
        <v>7</v>
      </c>
      <c r="S729" s="24" t="s">
        <v>1026</v>
      </c>
      <c r="T729" s="17">
        <v>2</v>
      </c>
      <c r="AM729"/>
      <c r="AN729"/>
    </row>
    <row r="730" spans="1:49" x14ac:dyDescent="0.25">
      <c r="K730" s="17" t="s">
        <v>3011</v>
      </c>
      <c r="L730" s="17">
        <v>10</v>
      </c>
      <c r="M730" s="17">
        <v>8</v>
      </c>
      <c r="N730" s="17">
        <v>1958</v>
      </c>
      <c r="O730" s="19" t="s">
        <v>1756</v>
      </c>
      <c r="P730" s="24" t="s">
        <v>1026</v>
      </c>
      <c r="Q730" s="19" t="s">
        <v>1434</v>
      </c>
      <c r="R730" s="17">
        <v>7</v>
      </c>
      <c r="S730" s="24" t="s">
        <v>1026</v>
      </c>
      <c r="T730" s="17">
        <v>1</v>
      </c>
      <c r="U730" s="17">
        <v>100</v>
      </c>
      <c r="AM730"/>
      <c r="AN730"/>
    </row>
    <row r="731" spans="1:49" x14ac:dyDescent="0.25">
      <c r="K731" s="17" t="s">
        <v>3011</v>
      </c>
      <c r="L731" s="17">
        <v>10</v>
      </c>
      <c r="M731" s="17">
        <v>8</v>
      </c>
      <c r="N731" s="17">
        <v>1958</v>
      </c>
      <c r="O731" s="19" t="s">
        <v>565</v>
      </c>
      <c r="P731" s="24" t="s">
        <v>1026</v>
      </c>
      <c r="Q731" s="19" t="s">
        <v>1112</v>
      </c>
      <c r="R731" s="17">
        <v>3</v>
      </c>
      <c r="S731" s="24" t="s">
        <v>1026</v>
      </c>
      <c r="T731" s="17">
        <v>4</v>
      </c>
      <c r="AM731"/>
      <c r="AN731"/>
    </row>
    <row r="732" spans="1:49" x14ac:dyDescent="0.25">
      <c r="K732" s="17" t="s">
        <v>3011</v>
      </c>
      <c r="L732" s="17">
        <v>17</v>
      </c>
      <c r="M732" s="17">
        <v>8</v>
      </c>
      <c r="N732" s="17">
        <v>1958</v>
      </c>
      <c r="O732" s="19" t="s">
        <v>1442</v>
      </c>
      <c r="P732" s="24" t="s">
        <v>1026</v>
      </c>
      <c r="Q732" s="19" t="s">
        <v>856</v>
      </c>
      <c r="R732" s="17">
        <v>20</v>
      </c>
      <c r="S732" s="24" t="s">
        <v>1026</v>
      </c>
      <c r="T732" s="17">
        <v>7</v>
      </c>
      <c r="AM732"/>
      <c r="AN732"/>
    </row>
    <row r="733" spans="1:49" x14ac:dyDescent="0.25">
      <c r="K733" s="17" t="s">
        <v>3011</v>
      </c>
      <c r="L733" s="17">
        <v>17</v>
      </c>
      <c r="M733" s="17">
        <v>8</v>
      </c>
      <c r="N733" s="17">
        <v>1958</v>
      </c>
      <c r="O733" s="19" t="s">
        <v>1434</v>
      </c>
      <c r="P733" s="24" t="s">
        <v>1026</v>
      </c>
      <c r="Q733" s="19" t="s">
        <v>565</v>
      </c>
      <c r="R733" s="17">
        <v>5</v>
      </c>
      <c r="S733" s="24" t="s">
        <v>1026</v>
      </c>
      <c r="T733" s="17">
        <v>4</v>
      </c>
      <c r="AM733"/>
      <c r="AN733"/>
    </row>
    <row r="734" spans="1:49" x14ac:dyDescent="0.25">
      <c r="K734" s="17" t="s">
        <v>3011</v>
      </c>
      <c r="L734" s="17">
        <v>24</v>
      </c>
      <c r="M734" s="17">
        <v>8</v>
      </c>
      <c r="N734" s="17">
        <v>1958</v>
      </c>
      <c r="O734" s="19" t="s">
        <v>565</v>
      </c>
      <c r="P734" s="24" t="s">
        <v>1026</v>
      </c>
      <c r="Q734" s="19" t="s">
        <v>1442</v>
      </c>
      <c r="R734" s="17">
        <v>18</v>
      </c>
      <c r="S734" s="24" t="s">
        <v>1026</v>
      </c>
      <c r="T734" s="17">
        <v>8</v>
      </c>
      <c r="U734" s="17">
        <v>200</v>
      </c>
      <c r="AM734"/>
      <c r="AN734"/>
    </row>
    <row r="735" spans="1:49" x14ac:dyDescent="0.25">
      <c r="K735" s="17" t="s">
        <v>3011</v>
      </c>
      <c r="L735" s="17">
        <v>24</v>
      </c>
      <c r="M735" s="17">
        <v>8</v>
      </c>
      <c r="N735" s="17">
        <v>1958</v>
      </c>
      <c r="O735" s="19" t="s">
        <v>856</v>
      </c>
      <c r="P735" s="24" t="s">
        <v>1026</v>
      </c>
      <c r="Q735" s="19" t="s">
        <v>753</v>
      </c>
      <c r="R735" s="17">
        <v>13</v>
      </c>
      <c r="S735" s="24" t="s">
        <v>1026</v>
      </c>
      <c r="T735" s="17">
        <v>4</v>
      </c>
      <c r="AM735"/>
      <c r="AN735"/>
    </row>
    <row r="736" spans="1:49" x14ac:dyDescent="0.25">
      <c r="K736" s="17" t="s">
        <v>3013</v>
      </c>
      <c r="L736" s="17">
        <v>25</v>
      </c>
      <c r="M736" s="17">
        <v>8</v>
      </c>
      <c r="N736" s="17">
        <v>1958</v>
      </c>
      <c r="O736" s="19" t="s">
        <v>1112</v>
      </c>
      <c r="P736" s="24" t="s">
        <v>1026</v>
      </c>
      <c r="Q736" s="19" t="s">
        <v>753</v>
      </c>
      <c r="R736" s="17">
        <v>2</v>
      </c>
      <c r="S736" s="24" t="s">
        <v>1026</v>
      </c>
      <c r="T736" s="17">
        <v>14</v>
      </c>
      <c r="AM736"/>
      <c r="AN736"/>
    </row>
    <row r="737" spans="1:49" x14ac:dyDescent="0.25">
      <c r="K737" s="17" t="s">
        <v>3027</v>
      </c>
      <c r="L737" s="17">
        <v>30</v>
      </c>
      <c r="M737" s="17">
        <v>8</v>
      </c>
      <c r="N737" s="17">
        <v>1958</v>
      </c>
      <c r="O737" s="19" t="s">
        <v>1442</v>
      </c>
      <c r="P737" s="24" t="s">
        <v>1026</v>
      </c>
      <c r="Q737" s="19" t="s">
        <v>1756</v>
      </c>
      <c r="R737" s="17">
        <v>21</v>
      </c>
      <c r="S737" s="24" t="s">
        <v>1026</v>
      </c>
      <c r="T737" s="17">
        <v>7</v>
      </c>
      <c r="AM737"/>
      <c r="AN737"/>
    </row>
    <row r="738" spans="1:49" x14ac:dyDescent="0.25">
      <c r="K738" s="17" t="s">
        <v>3011</v>
      </c>
      <c r="L738" s="17">
        <v>31</v>
      </c>
      <c r="M738" s="17">
        <v>8</v>
      </c>
      <c r="N738" s="17">
        <v>1958</v>
      </c>
      <c r="O738" s="19" t="s">
        <v>1112</v>
      </c>
      <c r="P738" s="24" t="s">
        <v>1026</v>
      </c>
      <c r="Q738" s="19" t="s">
        <v>1756</v>
      </c>
      <c r="R738" s="17">
        <v>11</v>
      </c>
      <c r="S738" s="24" t="s">
        <v>1026</v>
      </c>
      <c r="T738" s="17">
        <v>6</v>
      </c>
      <c r="AM738"/>
      <c r="AN738"/>
    </row>
    <row r="739" spans="1:49" x14ac:dyDescent="0.25">
      <c r="K739" s="17" t="s">
        <v>3011</v>
      </c>
      <c r="L739" s="17">
        <v>31</v>
      </c>
      <c r="M739" s="17">
        <v>8</v>
      </c>
      <c r="N739" s="17">
        <v>1958</v>
      </c>
      <c r="O739" s="19" t="s">
        <v>1434</v>
      </c>
      <c r="P739" s="24" t="s">
        <v>1026</v>
      </c>
      <c r="Q739" s="19" t="s">
        <v>856</v>
      </c>
      <c r="R739" s="17">
        <v>9</v>
      </c>
      <c r="S739" s="24" t="s">
        <v>1026</v>
      </c>
      <c r="T739" s="17">
        <v>8</v>
      </c>
      <c r="AM739"/>
      <c r="AN739"/>
    </row>
    <row r="740" spans="1:49" x14ac:dyDescent="0.25">
      <c r="K740" s="17" t="s">
        <v>3011</v>
      </c>
      <c r="L740" s="17">
        <v>14</v>
      </c>
      <c r="M740" s="17">
        <v>9</v>
      </c>
      <c r="N740" s="17">
        <v>1958</v>
      </c>
      <c r="O740" s="19" t="s">
        <v>1756</v>
      </c>
      <c r="P740" s="24" t="s">
        <v>1026</v>
      </c>
      <c r="Q740" s="19" t="s">
        <v>565</v>
      </c>
      <c r="R740" s="17">
        <v>8</v>
      </c>
      <c r="S740" s="24" t="s">
        <v>1026</v>
      </c>
      <c r="T740" s="17">
        <v>3</v>
      </c>
      <c r="U740" s="17">
        <v>400</v>
      </c>
      <c r="AM740"/>
      <c r="AN740"/>
    </row>
    <row r="741" spans="1:49" x14ac:dyDescent="0.25">
      <c r="K741" s="17" t="s">
        <v>3011</v>
      </c>
      <c r="L741" s="17">
        <v>14</v>
      </c>
      <c r="M741" s="17">
        <v>9</v>
      </c>
      <c r="N741" s="17">
        <v>1958</v>
      </c>
      <c r="O741" s="19" t="s">
        <v>856</v>
      </c>
      <c r="P741" s="24" t="s">
        <v>1026</v>
      </c>
      <c r="Q741" s="19" t="s">
        <v>1112</v>
      </c>
      <c r="R741" s="17">
        <v>3</v>
      </c>
      <c r="S741" s="24" t="s">
        <v>1026</v>
      </c>
      <c r="T741" s="17">
        <v>0</v>
      </c>
      <c r="AM741"/>
      <c r="AN741"/>
    </row>
    <row r="742" spans="1:49" x14ac:dyDescent="0.25">
      <c r="K742" s="17" t="s">
        <v>3011</v>
      </c>
      <c r="L742" s="17">
        <v>14</v>
      </c>
      <c r="M742" s="17">
        <v>9</v>
      </c>
      <c r="N742" s="17">
        <v>1958</v>
      </c>
      <c r="O742" s="19" t="s">
        <v>753</v>
      </c>
      <c r="P742" s="24" t="s">
        <v>1026</v>
      </c>
      <c r="Q742" s="19" t="s">
        <v>1442</v>
      </c>
      <c r="R742" s="17">
        <v>9</v>
      </c>
      <c r="S742" s="24" t="s">
        <v>1026</v>
      </c>
      <c r="T742" s="17">
        <v>20</v>
      </c>
      <c r="U742" s="17">
        <v>550</v>
      </c>
      <c r="AM742"/>
      <c r="AN742"/>
    </row>
    <row r="743" spans="1:49" x14ac:dyDescent="0.25">
      <c r="R743" s="17">
        <f>SUM(R722:R742)</f>
        <v>195</v>
      </c>
      <c r="S743" s="24" t="s">
        <v>1026</v>
      </c>
      <c r="T743" s="17">
        <f>SUM(T722:T742)</f>
        <v>145</v>
      </c>
      <c r="AM743"/>
      <c r="AN743"/>
    </row>
    <row r="744" spans="1:49" x14ac:dyDescent="0.25">
      <c r="N744" s="17">
        <f>COUNT(N722:N743)</f>
        <v>21</v>
      </c>
      <c r="Q744" s="19" t="s">
        <v>567</v>
      </c>
      <c r="R744" s="81">
        <f>PRODUCT(R743/N744)</f>
        <v>9.2857142857142865</v>
      </c>
      <c r="S744" s="24" t="s">
        <v>1026</v>
      </c>
      <c r="T744" s="81">
        <f>PRODUCT(T743/N744)</f>
        <v>6.9047619047619051</v>
      </c>
      <c r="AM744"/>
      <c r="AN744"/>
    </row>
    <row r="745" spans="1:49" x14ac:dyDescent="0.25">
      <c r="AM745"/>
      <c r="AN745"/>
    </row>
    <row r="746" spans="1:49" x14ac:dyDescent="0.25">
      <c r="AM746"/>
      <c r="AN746"/>
    </row>
    <row r="747" spans="1:49" x14ac:dyDescent="0.25">
      <c r="A747" s="21" t="s">
        <v>3179</v>
      </c>
      <c r="B747" s="22" t="s">
        <v>1231</v>
      </c>
      <c r="C747" s="21" t="s">
        <v>3016</v>
      </c>
      <c r="D747" s="21" t="s">
        <v>3017</v>
      </c>
      <c r="E747" s="21" t="s">
        <v>1030</v>
      </c>
      <c r="F747" s="21" t="s">
        <v>3018</v>
      </c>
      <c r="G747" s="21" t="s">
        <v>3019</v>
      </c>
      <c r="H747" s="21"/>
      <c r="I747" s="68" t="s">
        <v>3020</v>
      </c>
      <c r="J747" s="21" t="s">
        <v>1031</v>
      </c>
      <c r="K747" s="21"/>
      <c r="L747" s="21"/>
      <c r="M747" s="21"/>
      <c r="N747" s="21"/>
      <c r="O747" s="23" t="s">
        <v>1231</v>
      </c>
      <c r="P747" s="23"/>
      <c r="Q747" s="22"/>
      <c r="R747" s="21"/>
      <c r="S747" s="21"/>
      <c r="T747" s="21"/>
      <c r="U747" s="21"/>
      <c r="V747" s="22"/>
      <c r="AM747"/>
      <c r="AN747"/>
      <c r="AP747" s="4"/>
      <c r="AQ747" s="4"/>
      <c r="AR747" s="4"/>
      <c r="AS747" s="4"/>
      <c r="AT747" s="4"/>
      <c r="AU747" s="4"/>
      <c r="AV747" s="4"/>
      <c r="AW747" s="4"/>
    </row>
    <row r="748" spans="1:49" x14ac:dyDescent="0.25">
      <c r="A748" s="14">
        <v>1</v>
      </c>
      <c r="B748" s="20" t="s">
        <v>1442</v>
      </c>
      <c r="C748" s="14">
        <v>8</v>
      </c>
      <c r="D748" s="14">
        <v>7</v>
      </c>
      <c r="E748" s="14">
        <v>0</v>
      </c>
      <c r="F748" s="14">
        <v>1</v>
      </c>
      <c r="G748" s="14">
        <v>135</v>
      </c>
      <c r="H748" s="74" t="s">
        <v>1026</v>
      </c>
      <c r="I748" s="75">
        <v>30</v>
      </c>
      <c r="J748" s="14">
        <v>14</v>
      </c>
      <c r="K748" s="17" t="s">
        <v>3011</v>
      </c>
      <c r="L748" s="17">
        <v>31</v>
      </c>
      <c r="M748" s="17">
        <v>5</v>
      </c>
      <c r="N748" s="17">
        <v>1959</v>
      </c>
      <c r="O748" s="19" t="s">
        <v>1442</v>
      </c>
      <c r="P748" s="24" t="s">
        <v>1026</v>
      </c>
      <c r="Q748" s="19" t="s">
        <v>753</v>
      </c>
      <c r="R748" s="17">
        <v>30</v>
      </c>
      <c r="S748" s="24" t="s">
        <v>1026</v>
      </c>
      <c r="T748" s="17">
        <v>3</v>
      </c>
      <c r="AM748"/>
      <c r="AN748"/>
    </row>
    <row r="749" spans="1:49" x14ac:dyDescent="0.25">
      <c r="A749" s="14">
        <v>2</v>
      </c>
      <c r="B749" s="20" t="s">
        <v>856</v>
      </c>
      <c r="C749" s="14">
        <v>8</v>
      </c>
      <c r="D749" s="14">
        <v>6</v>
      </c>
      <c r="E749" s="14">
        <v>0</v>
      </c>
      <c r="F749" s="14">
        <v>2</v>
      </c>
      <c r="G749" s="14">
        <v>86</v>
      </c>
      <c r="H749" s="74" t="s">
        <v>1026</v>
      </c>
      <c r="I749" s="75">
        <v>62</v>
      </c>
      <c r="J749" s="14">
        <v>12</v>
      </c>
      <c r="K749" s="17" t="s">
        <v>3011</v>
      </c>
      <c r="L749" s="17">
        <v>31</v>
      </c>
      <c r="M749" s="17">
        <v>5</v>
      </c>
      <c r="N749" s="17">
        <v>1959</v>
      </c>
      <c r="O749" s="38" t="s">
        <v>132</v>
      </c>
      <c r="P749" s="24" t="s">
        <v>1026</v>
      </c>
      <c r="Q749" s="19" t="s">
        <v>565</v>
      </c>
      <c r="R749" s="17">
        <v>4</v>
      </c>
      <c r="S749" s="24" t="s">
        <v>1026</v>
      </c>
      <c r="T749" s="17">
        <v>2</v>
      </c>
      <c r="AM749"/>
      <c r="AN749"/>
    </row>
    <row r="750" spans="1:49" x14ac:dyDescent="0.25">
      <c r="A750" s="14">
        <v>3</v>
      </c>
      <c r="B750" s="20" t="s">
        <v>565</v>
      </c>
      <c r="C750" s="14">
        <v>8</v>
      </c>
      <c r="D750" s="14">
        <v>6</v>
      </c>
      <c r="E750" s="14">
        <v>0</v>
      </c>
      <c r="F750" s="14">
        <v>2</v>
      </c>
      <c r="G750" s="14">
        <v>52</v>
      </c>
      <c r="H750" s="74" t="s">
        <v>1026</v>
      </c>
      <c r="I750" s="75">
        <v>35</v>
      </c>
      <c r="J750" s="14">
        <v>12</v>
      </c>
      <c r="K750" s="17" t="s">
        <v>3011</v>
      </c>
      <c r="L750" s="17">
        <v>31</v>
      </c>
      <c r="M750" s="17">
        <v>5</v>
      </c>
      <c r="N750" s="17">
        <v>1959</v>
      </c>
      <c r="O750" s="19" t="s">
        <v>2921</v>
      </c>
      <c r="P750" s="24" t="s">
        <v>1026</v>
      </c>
      <c r="Q750" s="19" t="s">
        <v>856</v>
      </c>
      <c r="R750" s="17">
        <v>14</v>
      </c>
      <c r="S750" s="24" t="s">
        <v>1026</v>
      </c>
      <c r="T750" s="17">
        <v>13</v>
      </c>
      <c r="U750" s="17">
        <v>300</v>
      </c>
      <c r="AM750"/>
      <c r="AN750"/>
    </row>
    <row r="751" spans="1:49" x14ac:dyDescent="0.25">
      <c r="A751" s="29">
        <v>4</v>
      </c>
      <c r="B751" s="41" t="s">
        <v>753</v>
      </c>
      <c r="C751" s="29">
        <v>8</v>
      </c>
      <c r="D751" s="29">
        <v>4</v>
      </c>
      <c r="E751" s="29">
        <v>0</v>
      </c>
      <c r="F751" s="29">
        <v>4</v>
      </c>
      <c r="G751" s="29">
        <v>50</v>
      </c>
      <c r="H751" s="83" t="s">
        <v>1026</v>
      </c>
      <c r="I751" s="84">
        <v>77</v>
      </c>
      <c r="J751" s="29">
        <v>8</v>
      </c>
      <c r="K751" s="32" t="s">
        <v>3013</v>
      </c>
      <c r="L751" s="32">
        <v>1</v>
      </c>
      <c r="M751" s="17">
        <v>6</v>
      </c>
      <c r="N751" s="17">
        <v>1959</v>
      </c>
      <c r="O751" s="19" t="s">
        <v>1434</v>
      </c>
      <c r="P751" s="24" t="s">
        <v>1026</v>
      </c>
      <c r="Q751" s="19" t="s">
        <v>753</v>
      </c>
      <c r="R751" s="17">
        <v>5</v>
      </c>
      <c r="S751" s="24" t="s">
        <v>1026</v>
      </c>
      <c r="T751" s="17">
        <v>6</v>
      </c>
      <c r="U751" s="17">
        <v>200</v>
      </c>
      <c r="AM751"/>
      <c r="AN751"/>
    </row>
    <row r="752" spans="1:49" x14ac:dyDescent="0.25">
      <c r="A752" s="29">
        <v>5</v>
      </c>
      <c r="B752" s="41" t="s">
        <v>132</v>
      </c>
      <c r="C752" s="29">
        <v>8</v>
      </c>
      <c r="D752" s="29">
        <v>3</v>
      </c>
      <c r="E752" s="29">
        <v>1</v>
      </c>
      <c r="F752" s="29">
        <v>4</v>
      </c>
      <c r="G752" s="29">
        <v>38</v>
      </c>
      <c r="H752" s="83" t="s">
        <v>1026</v>
      </c>
      <c r="I752" s="84">
        <v>70</v>
      </c>
      <c r="J752" s="29">
        <v>7</v>
      </c>
      <c r="K752" s="32" t="s">
        <v>3027</v>
      </c>
      <c r="L752" s="32">
        <v>6</v>
      </c>
      <c r="M752" s="17">
        <v>6</v>
      </c>
      <c r="N752" s="17">
        <v>1959</v>
      </c>
      <c r="O752" s="19" t="s">
        <v>753</v>
      </c>
      <c r="P752" s="24" t="s">
        <v>1026</v>
      </c>
      <c r="Q752" s="19" t="s">
        <v>1112</v>
      </c>
      <c r="R752" s="17">
        <v>6</v>
      </c>
      <c r="S752" s="24" t="s">
        <v>1026</v>
      </c>
      <c r="T752" s="17">
        <v>3</v>
      </c>
      <c r="U752" s="17">
        <v>400</v>
      </c>
      <c r="AM752"/>
      <c r="AN752"/>
    </row>
    <row r="753" spans="1:40" x14ac:dyDescent="0.25">
      <c r="A753" s="14">
        <v>6</v>
      </c>
      <c r="B753" s="20" t="s">
        <v>1112</v>
      </c>
      <c r="C753" s="14">
        <v>8</v>
      </c>
      <c r="D753" s="14">
        <v>3</v>
      </c>
      <c r="E753" s="14">
        <v>0</v>
      </c>
      <c r="F753" s="14">
        <v>5</v>
      </c>
      <c r="G753" s="14">
        <v>59</v>
      </c>
      <c r="H753" s="74" t="s">
        <v>1026</v>
      </c>
      <c r="I753" s="75">
        <v>59</v>
      </c>
      <c r="J753" s="14">
        <v>6</v>
      </c>
      <c r="K753" s="17" t="s">
        <v>3011</v>
      </c>
      <c r="L753" s="17">
        <v>7</v>
      </c>
      <c r="M753" s="17">
        <v>6</v>
      </c>
      <c r="N753" s="17">
        <v>1959</v>
      </c>
      <c r="O753" s="19" t="s">
        <v>565</v>
      </c>
      <c r="P753" s="24" t="s">
        <v>1026</v>
      </c>
      <c r="Q753" s="19" t="s">
        <v>2921</v>
      </c>
      <c r="R753" s="17">
        <v>7</v>
      </c>
      <c r="S753" s="24" t="s">
        <v>1026</v>
      </c>
      <c r="T753" s="17">
        <v>3</v>
      </c>
      <c r="AM753"/>
      <c r="AN753"/>
    </row>
    <row r="754" spans="1:40" ht="15.75" thickBot="1" x14ac:dyDescent="0.3">
      <c r="A754" s="37">
        <v>7</v>
      </c>
      <c r="B754" s="28" t="s">
        <v>2921</v>
      </c>
      <c r="C754" s="37">
        <v>8</v>
      </c>
      <c r="D754" s="37">
        <v>3</v>
      </c>
      <c r="E754" s="37">
        <v>0</v>
      </c>
      <c r="F754" s="37">
        <v>5</v>
      </c>
      <c r="G754" s="37">
        <v>59</v>
      </c>
      <c r="H754" s="73" t="s">
        <v>1026</v>
      </c>
      <c r="I754" s="76">
        <v>73</v>
      </c>
      <c r="J754" s="37">
        <v>6</v>
      </c>
      <c r="K754" s="32" t="s">
        <v>3011</v>
      </c>
      <c r="L754" s="17">
        <v>7</v>
      </c>
      <c r="M754" s="17">
        <v>6</v>
      </c>
      <c r="N754" s="17">
        <v>1959</v>
      </c>
      <c r="O754" s="19" t="s">
        <v>1756</v>
      </c>
      <c r="P754" s="24" t="s">
        <v>1026</v>
      </c>
      <c r="Q754" s="19" t="s">
        <v>1112</v>
      </c>
      <c r="R754" s="17">
        <v>8</v>
      </c>
      <c r="S754" s="24" t="s">
        <v>1026</v>
      </c>
      <c r="T754" s="17">
        <v>7</v>
      </c>
      <c r="AM754"/>
      <c r="AN754"/>
    </row>
    <row r="755" spans="1:40" x14ac:dyDescent="0.25">
      <c r="A755" s="77">
        <v>8</v>
      </c>
      <c r="B755" s="78" t="s">
        <v>1434</v>
      </c>
      <c r="C755" s="77">
        <v>8</v>
      </c>
      <c r="D755" s="77">
        <v>2</v>
      </c>
      <c r="E755" s="77">
        <v>0</v>
      </c>
      <c r="F755" s="77">
        <v>6</v>
      </c>
      <c r="G755" s="77">
        <v>42</v>
      </c>
      <c r="H755" s="79" t="s">
        <v>1026</v>
      </c>
      <c r="I755" s="80">
        <v>74</v>
      </c>
      <c r="J755" s="85">
        <v>4</v>
      </c>
      <c r="K755" s="32" t="s">
        <v>3011</v>
      </c>
      <c r="L755" s="17">
        <v>7</v>
      </c>
      <c r="M755" s="17">
        <v>6</v>
      </c>
      <c r="N755" s="17">
        <v>1959</v>
      </c>
      <c r="O755" s="19" t="s">
        <v>1434</v>
      </c>
      <c r="P755" s="24" t="s">
        <v>1026</v>
      </c>
      <c r="Q755" s="19" t="s">
        <v>1442</v>
      </c>
      <c r="R755" s="17">
        <v>2</v>
      </c>
      <c r="S755" s="24" t="s">
        <v>1026</v>
      </c>
      <c r="T755" s="17">
        <v>18</v>
      </c>
      <c r="AM755"/>
      <c r="AN755"/>
    </row>
    <row r="756" spans="1:40" x14ac:dyDescent="0.25">
      <c r="A756" s="77">
        <v>9</v>
      </c>
      <c r="B756" s="78" t="s">
        <v>1756</v>
      </c>
      <c r="C756" s="77">
        <v>8</v>
      </c>
      <c r="D756" s="77">
        <v>1</v>
      </c>
      <c r="E756" s="77">
        <v>1</v>
      </c>
      <c r="F756" s="77">
        <v>6</v>
      </c>
      <c r="G756" s="77">
        <v>39</v>
      </c>
      <c r="H756" s="79" t="s">
        <v>1026</v>
      </c>
      <c r="I756" s="80">
        <v>80</v>
      </c>
      <c r="J756" s="77">
        <v>3</v>
      </c>
      <c r="K756" s="17" t="s">
        <v>3027</v>
      </c>
      <c r="L756" s="17">
        <v>13</v>
      </c>
      <c r="M756" s="17">
        <v>6</v>
      </c>
      <c r="N756" s="17">
        <v>1959</v>
      </c>
      <c r="O756" s="19" t="s">
        <v>1442</v>
      </c>
      <c r="P756" s="24" t="s">
        <v>1026</v>
      </c>
      <c r="Q756" s="38" t="s">
        <v>132</v>
      </c>
      <c r="R756" s="17">
        <v>30</v>
      </c>
      <c r="S756" s="24" t="s">
        <v>1026</v>
      </c>
      <c r="T756" s="17">
        <v>1</v>
      </c>
      <c r="AM756"/>
      <c r="AN756"/>
    </row>
    <row r="757" spans="1:40" x14ac:dyDescent="0.25">
      <c r="B757" s="20" t="s">
        <v>2</v>
      </c>
      <c r="C757" s="14">
        <f>SUM(C748:C756)</f>
        <v>72</v>
      </c>
      <c r="D757" s="14">
        <f>SUM(D748:D756)</f>
        <v>35</v>
      </c>
      <c r="E757" s="14">
        <f>SUM(E748:E756)</f>
        <v>2</v>
      </c>
      <c r="F757" s="14">
        <f>SUM(F748:F756)</f>
        <v>35</v>
      </c>
      <c r="G757" s="14">
        <f>SUM(G748:G756)</f>
        <v>560</v>
      </c>
      <c r="H757" s="74" t="s">
        <v>1026</v>
      </c>
      <c r="I757" s="14">
        <f>SUM(I748:I756)</f>
        <v>560</v>
      </c>
      <c r="J757" s="14">
        <f>SUM(J748:J756)</f>
        <v>72</v>
      </c>
      <c r="K757" s="17" t="s">
        <v>3027</v>
      </c>
      <c r="L757" s="17">
        <v>13</v>
      </c>
      <c r="M757" s="17">
        <v>6</v>
      </c>
      <c r="N757" s="17">
        <v>1959</v>
      </c>
      <c r="O757" s="19" t="s">
        <v>856</v>
      </c>
      <c r="P757" s="24" t="s">
        <v>1026</v>
      </c>
      <c r="Q757" s="19" t="s">
        <v>1756</v>
      </c>
      <c r="R757" s="17">
        <v>12</v>
      </c>
      <c r="S757" s="24" t="s">
        <v>1026</v>
      </c>
      <c r="T757" s="17">
        <v>6</v>
      </c>
      <c r="AM757"/>
      <c r="AN757"/>
    </row>
    <row r="758" spans="1:40" x14ac:dyDescent="0.25">
      <c r="K758" s="17" t="s">
        <v>3011</v>
      </c>
      <c r="L758" s="17">
        <v>14</v>
      </c>
      <c r="M758" s="17">
        <v>6</v>
      </c>
      <c r="N758" s="17">
        <v>1959</v>
      </c>
      <c r="O758" s="19" t="s">
        <v>1112</v>
      </c>
      <c r="P758" s="24" t="s">
        <v>1026</v>
      </c>
      <c r="Q758" s="19" t="s">
        <v>132</v>
      </c>
      <c r="R758" s="17">
        <v>12</v>
      </c>
      <c r="S758" s="24" t="s">
        <v>1026</v>
      </c>
      <c r="T758" s="17">
        <v>8</v>
      </c>
      <c r="AM758"/>
      <c r="AN758"/>
    </row>
    <row r="759" spans="1:40" x14ac:dyDescent="0.25">
      <c r="K759" s="17" t="s">
        <v>3011</v>
      </c>
      <c r="L759" s="17">
        <v>14</v>
      </c>
      <c r="M759" s="17">
        <v>6</v>
      </c>
      <c r="N759" s="17">
        <v>1959</v>
      </c>
      <c r="O759" s="19" t="s">
        <v>2921</v>
      </c>
      <c r="P759" s="24" t="s">
        <v>1026</v>
      </c>
      <c r="Q759" s="19" t="s">
        <v>1756</v>
      </c>
      <c r="R759" s="17">
        <v>11</v>
      </c>
      <c r="S759" s="24" t="s">
        <v>1026</v>
      </c>
      <c r="T759" s="17">
        <v>4</v>
      </c>
      <c r="AM759"/>
      <c r="AN759"/>
    </row>
    <row r="760" spans="1:40" x14ac:dyDescent="0.25">
      <c r="K760" s="17" t="s">
        <v>3011</v>
      </c>
      <c r="L760" s="17">
        <v>14</v>
      </c>
      <c r="M760" s="17">
        <v>6</v>
      </c>
      <c r="N760" s="17">
        <v>1959</v>
      </c>
      <c r="O760" s="19" t="s">
        <v>753</v>
      </c>
      <c r="P760" s="24" t="s">
        <v>1026</v>
      </c>
      <c r="Q760" s="19" t="s">
        <v>565</v>
      </c>
      <c r="R760" s="17">
        <v>2</v>
      </c>
      <c r="S760" s="24" t="s">
        <v>1026</v>
      </c>
      <c r="T760" s="17">
        <v>8</v>
      </c>
      <c r="U760" s="17">
        <v>300</v>
      </c>
      <c r="AM760"/>
      <c r="AN760"/>
    </row>
    <row r="761" spans="1:40" x14ac:dyDescent="0.25">
      <c r="K761" s="17" t="s">
        <v>3011</v>
      </c>
      <c r="L761" s="17">
        <v>28</v>
      </c>
      <c r="M761" s="17">
        <v>6</v>
      </c>
      <c r="N761" s="17">
        <v>1959</v>
      </c>
      <c r="O761" s="19" t="s">
        <v>565</v>
      </c>
      <c r="P761" s="24" t="s">
        <v>1026</v>
      </c>
      <c r="Q761" s="19" t="s">
        <v>856</v>
      </c>
      <c r="R761" s="17">
        <v>7</v>
      </c>
      <c r="S761" s="24" t="s">
        <v>1026</v>
      </c>
      <c r="T761" s="17">
        <v>4</v>
      </c>
      <c r="AM761"/>
      <c r="AN761"/>
    </row>
    <row r="762" spans="1:40" x14ac:dyDescent="0.25">
      <c r="K762" s="17" t="s">
        <v>3011</v>
      </c>
      <c r="L762" s="17">
        <v>28</v>
      </c>
      <c r="M762" s="17">
        <v>6</v>
      </c>
      <c r="N762" s="17">
        <v>1959</v>
      </c>
      <c r="O762" s="19" t="s">
        <v>132</v>
      </c>
      <c r="P762" s="24" t="s">
        <v>1026</v>
      </c>
      <c r="Q762" s="19" t="s">
        <v>2921</v>
      </c>
      <c r="R762" s="17">
        <v>7</v>
      </c>
      <c r="S762" s="24" t="s">
        <v>1026</v>
      </c>
      <c r="T762" s="17">
        <v>5</v>
      </c>
      <c r="U762" s="17">
        <v>150</v>
      </c>
      <c r="AM762"/>
      <c r="AN762"/>
    </row>
    <row r="763" spans="1:40" x14ac:dyDescent="0.25">
      <c r="K763" s="17" t="s">
        <v>3011</v>
      </c>
      <c r="L763" s="17">
        <v>28</v>
      </c>
      <c r="M763" s="17">
        <v>6</v>
      </c>
      <c r="N763" s="17">
        <v>1959</v>
      </c>
      <c r="O763" s="19" t="s">
        <v>1112</v>
      </c>
      <c r="P763" s="24" t="s">
        <v>1026</v>
      </c>
      <c r="Q763" s="19" t="s">
        <v>1434</v>
      </c>
      <c r="R763" s="17">
        <v>6</v>
      </c>
      <c r="S763" s="24" t="s">
        <v>1026</v>
      </c>
      <c r="T763" s="17">
        <v>5</v>
      </c>
      <c r="AM763"/>
      <c r="AN763"/>
    </row>
    <row r="764" spans="1:40" x14ac:dyDescent="0.25">
      <c r="K764" s="17" t="s">
        <v>3011</v>
      </c>
      <c r="L764" s="17">
        <v>28</v>
      </c>
      <c r="M764" s="17">
        <v>6</v>
      </c>
      <c r="N764" s="17">
        <v>1959</v>
      </c>
      <c r="O764" s="19" t="s">
        <v>1756</v>
      </c>
      <c r="P764" s="24" t="s">
        <v>1026</v>
      </c>
      <c r="Q764" s="19" t="s">
        <v>1442</v>
      </c>
      <c r="R764" s="17">
        <v>4</v>
      </c>
      <c r="S764" s="24" t="s">
        <v>1026</v>
      </c>
      <c r="T764" s="17">
        <v>18</v>
      </c>
      <c r="AM764"/>
      <c r="AN764"/>
    </row>
    <row r="765" spans="1:40" x14ac:dyDescent="0.25">
      <c r="K765" s="17" t="s">
        <v>3011</v>
      </c>
      <c r="L765" s="17">
        <v>9</v>
      </c>
      <c r="M765" s="17">
        <v>8</v>
      </c>
      <c r="N765" s="17">
        <v>1959</v>
      </c>
      <c r="O765" s="19" t="s">
        <v>856</v>
      </c>
      <c r="P765" s="24" t="s">
        <v>1026</v>
      </c>
      <c r="Q765" s="19" t="s">
        <v>1434</v>
      </c>
      <c r="R765" s="17">
        <v>15</v>
      </c>
      <c r="S765" s="24" t="s">
        <v>1026</v>
      </c>
      <c r="T765" s="17">
        <v>4</v>
      </c>
      <c r="AM765"/>
      <c r="AN765"/>
    </row>
    <row r="766" spans="1:40" x14ac:dyDescent="0.25">
      <c r="K766" s="17" t="s">
        <v>3011</v>
      </c>
      <c r="L766" s="17">
        <v>9</v>
      </c>
      <c r="M766" s="17">
        <v>8</v>
      </c>
      <c r="N766" s="17">
        <v>1959</v>
      </c>
      <c r="O766" s="19" t="s">
        <v>565</v>
      </c>
      <c r="P766" s="24" t="s">
        <v>1026</v>
      </c>
      <c r="Q766" s="19" t="s">
        <v>1756</v>
      </c>
      <c r="R766" s="17">
        <v>7</v>
      </c>
      <c r="S766" s="24" t="s">
        <v>1026</v>
      </c>
      <c r="T766" s="17">
        <v>2</v>
      </c>
      <c r="AM766"/>
      <c r="AN766"/>
    </row>
    <row r="767" spans="1:40" x14ac:dyDescent="0.25">
      <c r="K767" s="17" t="s">
        <v>3011</v>
      </c>
      <c r="L767" s="17">
        <v>9</v>
      </c>
      <c r="M767" s="17">
        <v>8</v>
      </c>
      <c r="N767" s="17">
        <v>1959</v>
      </c>
      <c r="O767" s="19" t="s">
        <v>2921</v>
      </c>
      <c r="P767" s="24" t="s">
        <v>1026</v>
      </c>
      <c r="Q767" s="19" t="s">
        <v>1112</v>
      </c>
      <c r="R767" s="17">
        <v>4</v>
      </c>
      <c r="S767" s="24" t="s">
        <v>1026</v>
      </c>
      <c r="T767" s="17">
        <v>13</v>
      </c>
      <c r="AM767"/>
      <c r="AN767"/>
    </row>
    <row r="768" spans="1:40" x14ac:dyDescent="0.25">
      <c r="K768" s="17" t="s">
        <v>3011</v>
      </c>
      <c r="L768" s="17">
        <v>16</v>
      </c>
      <c r="M768" s="17">
        <v>8</v>
      </c>
      <c r="N768" s="17">
        <v>1959</v>
      </c>
      <c r="O768" s="19" t="s">
        <v>1442</v>
      </c>
      <c r="P768" s="24" t="s">
        <v>1026</v>
      </c>
      <c r="Q768" s="19" t="s">
        <v>565</v>
      </c>
      <c r="R768" s="17">
        <v>14</v>
      </c>
      <c r="S768" s="24" t="s">
        <v>1026</v>
      </c>
      <c r="T768" s="17">
        <v>3</v>
      </c>
      <c r="AM768"/>
      <c r="AN768"/>
    </row>
    <row r="769" spans="11:40" x14ac:dyDescent="0.25">
      <c r="K769" s="17" t="s">
        <v>3011</v>
      </c>
      <c r="L769" s="17">
        <v>16</v>
      </c>
      <c r="M769" s="17">
        <v>8</v>
      </c>
      <c r="N769" s="17">
        <v>1959</v>
      </c>
      <c r="O769" s="19" t="s">
        <v>1434</v>
      </c>
      <c r="P769" s="24" t="s">
        <v>1026</v>
      </c>
      <c r="Q769" s="19" t="s">
        <v>1756</v>
      </c>
      <c r="R769" s="17">
        <v>13</v>
      </c>
      <c r="S769" s="24" t="s">
        <v>1026</v>
      </c>
      <c r="T769" s="17">
        <v>6</v>
      </c>
      <c r="AM769"/>
      <c r="AN769"/>
    </row>
    <row r="770" spans="11:40" x14ac:dyDescent="0.25">
      <c r="K770" s="17" t="s">
        <v>3011</v>
      </c>
      <c r="L770" s="17">
        <v>16</v>
      </c>
      <c r="M770" s="17">
        <v>8</v>
      </c>
      <c r="N770" s="17">
        <v>1959</v>
      </c>
      <c r="O770" s="19" t="s">
        <v>856</v>
      </c>
      <c r="P770" s="24" t="s">
        <v>1026</v>
      </c>
      <c r="Q770" s="19" t="s">
        <v>132</v>
      </c>
      <c r="R770" s="17">
        <v>11</v>
      </c>
      <c r="S770" s="24" t="s">
        <v>1026</v>
      </c>
      <c r="T770" s="17">
        <v>4</v>
      </c>
      <c r="AM770"/>
      <c r="AN770"/>
    </row>
    <row r="771" spans="11:40" x14ac:dyDescent="0.25">
      <c r="K771" s="17" t="s">
        <v>3011</v>
      </c>
      <c r="L771" s="17">
        <v>16</v>
      </c>
      <c r="M771" s="17">
        <v>8</v>
      </c>
      <c r="N771" s="17">
        <v>1959</v>
      </c>
      <c r="O771" s="19" t="s">
        <v>753</v>
      </c>
      <c r="P771" s="24" t="s">
        <v>1026</v>
      </c>
      <c r="Q771" s="19" t="s">
        <v>2921</v>
      </c>
      <c r="R771" s="17">
        <v>13</v>
      </c>
      <c r="S771" s="24" t="s">
        <v>1026</v>
      </c>
      <c r="T771" s="17">
        <v>15</v>
      </c>
      <c r="U771" s="17">
        <v>500</v>
      </c>
      <c r="AM771"/>
      <c r="AN771"/>
    </row>
    <row r="772" spans="11:40" x14ac:dyDescent="0.25">
      <c r="K772" s="17" t="s">
        <v>3013</v>
      </c>
      <c r="L772" s="17">
        <v>17</v>
      </c>
      <c r="M772" s="17">
        <v>8</v>
      </c>
      <c r="N772" s="17">
        <v>1959</v>
      </c>
      <c r="O772" s="19" t="s">
        <v>1112</v>
      </c>
      <c r="P772" s="24" t="s">
        <v>1026</v>
      </c>
      <c r="Q772" s="19" t="s">
        <v>565</v>
      </c>
      <c r="R772" s="17">
        <v>1</v>
      </c>
      <c r="S772" s="24" t="s">
        <v>1026</v>
      </c>
      <c r="T772" s="17">
        <v>9</v>
      </c>
      <c r="AM772"/>
      <c r="AN772"/>
    </row>
    <row r="773" spans="11:40" x14ac:dyDescent="0.25">
      <c r="K773" s="17" t="s">
        <v>3011</v>
      </c>
      <c r="L773" s="17">
        <v>23</v>
      </c>
      <c r="M773" s="17">
        <v>8</v>
      </c>
      <c r="N773" s="17">
        <v>1959</v>
      </c>
      <c r="O773" s="19" t="s">
        <v>132</v>
      </c>
      <c r="P773" s="24" t="s">
        <v>1026</v>
      </c>
      <c r="Q773" s="19" t="s">
        <v>1434</v>
      </c>
      <c r="R773" s="17">
        <v>11</v>
      </c>
      <c r="S773" s="24" t="s">
        <v>1026</v>
      </c>
      <c r="T773" s="17">
        <v>4</v>
      </c>
      <c r="AM773"/>
      <c r="AN773"/>
    </row>
    <row r="774" spans="11:40" x14ac:dyDescent="0.25">
      <c r="K774" s="17" t="s">
        <v>3011</v>
      </c>
      <c r="L774" s="17">
        <v>23</v>
      </c>
      <c r="M774" s="17">
        <v>8</v>
      </c>
      <c r="N774" s="17">
        <v>1959</v>
      </c>
      <c r="O774" s="19" t="s">
        <v>1756</v>
      </c>
      <c r="P774" s="24" t="s">
        <v>1026</v>
      </c>
      <c r="Q774" s="19" t="s">
        <v>753</v>
      </c>
      <c r="R774" s="17">
        <v>6</v>
      </c>
      <c r="S774" s="24" t="s">
        <v>1026</v>
      </c>
      <c r="T774" s="17">
        <v>9</v>
      </c>
      <c r="U774" s="17">
        <v>150</v>
      </c>
      <c r="AM774"/>
      <c r="AN774"/>
    </row>
    <row r="775" spans="11:40" x14ac:dyDescent="0.25">
      <c r="K775" s="17" t="s">
        <v>3011</v>
      </c>
      <c r="L775" s="17">
        <v>23</v>
      </c>
      <c r="M775" s="17">
        <v>8</v>
      </c>
      <c r="N775" s="17">
        <v>1959</v>
      </c>
      <c r="O775" s="19" t="s">
        <v>2921</v>
      </c>
      <c r="P775" s="24" t="s">
        <v>1026</v>
      </c>
      <c r="Q775" s="19" t="s">
        <v>1442</v>
      </c>
      <c r="R775" s="17">
        <v>4</v>
      </c>
      <c r="S775" s="24" t="s">
        <v>1026</v>
      </c>
      <c r="T775" s="17">
        <v>12</v>
      </c>
      <c r="U775" s="17">
        <v>300</v>
      </c>
      <c r="AM775"/>
      <c r="AN775"/>
    </row>
    <row r="776" spans="11:40" x14ac:dyDescent="0.25">
      <c r="K776" s="17" t="s">
        <v>3011</v>
      </c>
      <c r="L776" s="17">
        <v>23</v>
      </c>
      <c r="M776" s="17">
        <v>8</v>
      </c>
      <c r="N776" s="17">
        <v>1959</v>
      </c>
      <c r="O776" s="19" t="s">
        <v>1112</v>
      </c>
      <c r="P776" s="24" t="s">
        <v>1026</v>
      </c>
      <c r="Q776" s="19" t="s">
        <v>856</v>
      </c>
      <c r="R776" s="17">
        <v>12</v>
      </c>
      <c r="S776" s="24" t="s">
        <v>1026</v>
      </c>
      <c r="T776" s="17">
        <v>13</v>
      </c>
      <c r="AM776"/>
      <c r="AN776"/>
    </row>
    <row r="777" spans="11:40" x14ac:dyDescent="0.25">
      <c r="K777" s="17" t="s">
        <v>3011</v>
      </c>
      <c r="L777" s="17">
        <v>30</v>
      </c>
      <c r="M777" s="17">
        <v>8</v>
      </c>
      <c r="N777" s="17">
        <v>1959</v>
      </c>
      <c r="O777" s="19" t="s">
        <v>565</v>
      </c>
      <c r="P777" s="24" t="s">
        <v>1026</v>
      </c>
      <c r="Q777" s="19" t="s">
        <v>1434</v>
      </c>
      <c r="R777" s="17">
        <v>9</v>
      </c>
      <c r="S777" s="24" t="s">
        <v>1026</v>
      </c>
      <c r="T777" s="17">
        <v>5</v>
      </c>
      <c r="AM777"/>
      <c r="AN777"/>
    </row>
    <row r="778" spans="11:40" x14ac:dyDescent="0.25">
      <c r="K778" s="17" t="s">
        <v>3011</v>
      </c>
      <c r="L778" s="17">
        <v>30</v>
      </c>
      <c r="M778" s="17">
        <v>8</v>
      </c>
      <c r="N778" s="17">
        <v>1959</v>
      </c>
      <c r="O778" s="19" t="s">
        <v>856</v>
      </c>
      <c r="P778" s="24" t="s">
        <v>1026</v>
      </c>
      <c r="Q778" s="19" t="s">
        <v>1442</v>
      </c>
      <c r="R778" s="17">
        <v>8</v>
      </c>
      <c r="S778" s="24" t="s">
        <v>1026</v>
      </c>
      <c r="T778" s="17">
        <v>7</v>
      </c>
      <c r="U778" s="17">
        <v>300</v>
      </c>
      <c r="AM778"/>
      <c r="AN778"/>
    </row>
    <row r="779" spans="11:40" x14ac:dyDescent="0.25">
      <c r="K779" s="17" t="s">
        <v>3011</v>
      </c>
      <c r="L779" s="17">
        <v>30</v>
      </c>
      <c r="M779" s="17">
        <v>8</v>
      </c>
      <c r="N779" s="17">
        <v>1959</v>
      </c>
      <c r="O779" s="19" t="s">
        <v>132</v>
      </c>
      <c r="P779" s="24" t="s">
        <v>1026</v>
      </c>
      <c r="Q779" s="19" t="s">
        <v>753</v>
      </c>
      <c r="R779" s="17">
        <v>0</v>
      </c>
      <c r="S779" s="24" t="s">
        <v>1026</v>
      </c>
      <c r="T779" s="17">
        <v>3</v>
      </c>
      <c r="AM779"/>
      <c r="AN779"/>
    </row>
    <row r="780" spans="11:40" x14ac:dyDescent="0.25">
      <c r="K780" s="17" t="s">
        <v>3011</v>
      </c>
      <c r="L780" s="17">
        <v>6</v>
      </c>
      <c r="M780" s="17">
        <v>9</v>
      </c>
      <c r="N780" s="17">
        <v>1959</v>
      </c>
      <c r="O780" s="19" t="s">
        <v>1442</v>
      </c>
      <c r="P780" s="24" t="s">
        <v>1026</v>
      </c>
      <c r="Q780" s="19" t="s">
        <v>1112</v>
      </c>
      <c r="R780" s="17">
        <v>6</v>
      </c>
      <c r="S780" s="24" t="s">
        <v>1026</v>
      </c>
      <c r="T780" s="17">
        <v>5</v>
      </c>
      <c r="U780" s="17">
        <v>200</v>
      </c>
      <c r="AM780"/>
      <c r="AN780"/>
    </row>
    <row r="781" spans="11:40" x14ac:dyDescent="0.25">
      <c r="K781" s="17" t="s">
        <v>3011</v>
      </c>
      <c r="L781" s="17">
        <v>6</v>
      </c>
      <c r="M781" s="17">
        <v>9</v>
      </c>
      <c r="N781" s="17">
        <v>1959</v>
      </c>
      <c r="O781" s="19" t="s">
        <v>1434</v>
      </c>
      <c r="P781" s="24" t="s">
        <v>1026</v>
      </c>
      <c r="Q781" s="19" t="s">
        <v>2921</v>
      </c>
      <c r="R781" s="17">
        <v>4</v>
      </c>
      <c r="S781" s="24" t="s">
        <v>1026</v>
      </c>
      <c r="T781" s="17">
        <v>3</v>
      </c>
      <c r="AM781"/>
      <c r="AN781"/>
    </row>
    <row r="782" spans="11:40" x14ac:dyDescent="0.25">
      <c r="K782" s="17" t="s">
        <v>3011</v>
      </c>
      <c r="L782" s="17">
        <v>6</v>
      </c>
      <c r="M782" s="17">
        <v>9</v>
      </c>
      <c r="N782" s="17">
        <v>1959</v>
      </c>
      <c r="O782" s="19" t="s">
        <v>1756</v>
      </c>
      <c r="P782" s="24" t="s">
        <v>1026</v>
      </c>
      <c r="Q782" s="19" t="s">
        <v>132</v>
      </c>
      <c r="R782" s="17">
        <v>3</v>
      </c>
      <c r="S782" s="24" t="s">
        <v>1026</v>
      </c>
      <c r="T782" s="17">
        <v>3</v>
      </c>
      <c r="U782" s="17">
        <v>150</v>
      </c>
      <c r="AM782"/>
      <c r="AN782"/>
    </row>
    <row r="783" spans="11:40" x14ac:dyDescent="0.25">
      <c r="K783" s="17" t="s">
        <v>3011</v>
      </c>
      <c r="L783" s="17">
        <v>6</v>
      </c>
      <c r="M783" s="17">
        <v>9</v>
      </c>
      <c r="N783" s="17">
        <v>1959</v>
      </c>
      <c r="O783" s="19" t="s">
        <v>753</v>
      </c>
      <c r="P783" s="24" t="s">
        <v>1026</v>
      </c>
      <c r="Q783" s="19" t="s">
        <v>856</v>
      </c>
      <c r="R783" s="17">
        <v>8</v>
      </c>
      <c r="S783" s="24" t="s">
        <v>1026</v>
      </c>
      <c r="T783" s="17">
        <v>10</v>
      </c>
      <c r="U783" s="17">
        <v>400</v>
      </c>
      <c r="AM783"/>
      <c r="AN783"/>
    </row>
    <row r="784" spans="11:40" x14ac:dyDescent="0.25">
      <c r="R784" s="17">
        <f>SUM(R748:R783)</f>
        <v>316</v>
      </c>
      <c r="S784" s="24" t="s">
        <v>1026</v>
      </c>
      <c r="T784" s="17">
        <f>SUM(T748:T783)</f>
        <v>244</v>
      </c>
      <c r="AM784"/>
      <c r="AN784"/>
    </row>
    <row r="785" spans="1:40" x14ac:dyDescent="0.25">
      <c r="N785" s="17">
        <f>COUNT(N748:N784)</f>
        <v>36</v>
      </c>
      <c r="Q785" s="19" t="s">
        <v>567</v>
      </c>
      <c r="R785" s="81">
        <f>PRODUCT(R784/N785)</f>
        <v>8.7777777777777786</v>
      </c>
      <c r="S785" s="24" t="s">
        <v>1026</v>
      </c>
      <c r="T785" s="81">
        <f>PRODUCT(T784/N785)</f>
        <v>6.7777777777777777</v>
      </c>
      <c r="AM785"/>
      <c r="AN785"/>
    </row>
    <row r="786" spans="1:40" x14ac:dyDescent="0.25">
      <c r="S786" s="24"/>
      <c r="AM786"/>
      <c r="AN786"/>
    </row>
    <row r="787" spans="1:40" x14ac:dyDescent="0.25">
      <c r="AM787"/>
      <c r="AN787"/>
    </row>
    <row r="788" spans="1:40" x14ac:dyDescent="0.25">
      <c r="A788" s="21" t="s">
        <v>3179</v>
      </c>
      <c r="B788" s="22" t="s">
        <v>1245</v>
      </c>
      <c r="C788" s="21" t="s">
        <v>3016</v>
      </c>
      <c r="D788" s="21" t="s">
        <v>3017</v>
      </c>
      <c r="E788" s="21" t="s">
        <v>1030</v>
      </c>
      <c r="F788" s="21" t="s">
        <v>3018</v>
      </c>
      <c r="G788" s="21" t="s">
        <v>3019</v>
      </c>
      <c r="H788" s="21"/>
      <c r="I788" s="68" t="s">
        <v>3020</v>
      </c>
      <c r="J788" s="21" t="s">
        <v>1031</v>
      </c>
      <c r="K788" s="21"/>
      <c r="L788" s="33"/>
      <c r="M788" s="33"/>
      <c r="N788" s="33"/>
      <c r="O788" s="23" t="s">
        <v>1245</v>
      </c>
      <c r="P788" s="43"/>
      <c r="Q788" s="35"/>
      <c r="R788" s="33"/>
      <c r="S788" s="33"/>
      <c r="T788" s="33"/>
      <c r="U788" s="33"/>
      <c r="AM788"/>
      <c r="AN788"/>
    </row>
    <row r="789" spans="1:40" x14ac:dyDescent="0.25">
      <c r="A789" s="14">
        <v>1</v>
      </c>
      <c r="B789" s="20" t="s">
        <v>1246</v>
      </c>
      <c r="C789" s="14">
        <v>8</v>
      </c>
      <c r="D789" s="14">
        <v>7</v>
      </c>
      <c r="E789" s="14">
        <v>0</v>
      </c>
      <c r="F789" s="14">
        <v>1</v>
      </c>
      <c r="G789" s="14">
        <v>126</v>
      </c>
      <c r="H789" s="74" t="s">
        <v>1026</v>
      </c>
      <c r="I789" s="75">
        <v>40</v>
      </c>
      <c r="J789" s="14">
        <v>14</v>
      </c>
      <c r="K789" s="17" t="s">
        <v>3011</v>
      </c>
      <c r="L789" s="17">
        <v>22</v>
      </c>
      <c r="M789" s="17">
        <v>5</v>
      </c>
      <c r="N789" s="17">
        <v>1960</v>
      </c>
      <c r="O789" s="19" t="s">
        <v>565</v>
      </c>
      <c r="P789" s="24" t="s">
        <v>1026</v>
      </c>
      <c r="Q789" s="19" t="s">
        <v>1442</v>
      </c>
      <c r="R789" s="17">
        <v>11</v>
      </c>
      <c r="S789" s="24" t="s">
        <v>1026</v>
      </c>
      <c r="T789" s="17">
        <v>12</v>
      </c>
      <c r="W789" s="334" t="s">
        <v>4776</v>
      </c>
      <c r="X789" s="335" t="s">
        <v>6072</v>
      </c>
      <c r="AM789"/>
      <c r="AN789"/>
    </row>
    <row r="790" spans="1:40" x14ac:dyDescent="0.25">
      <c r="A790" s="14">
        <v>2</v>
      </c>
      <c r="B790" s="20" t="s">
        <v>1442</v>
      </c>
      <c r="C790" s="14">
        <v>8</v>
      </c>
      <c r="D790" s="14">
        <v>7</v>
      </c>
      <c r="E790" s="14">
        <v>0</v>
      </c>
      <c r="F790" s="14">
        <v>1</v>
      </c>
      <c r="G790" s="14">
        <v>126</v>
      </c>
      <c r="H790" s="74" t="s">
        <v>1026</v>
      </c>
      <c r="I790" s="75">
        <v>60</v>
      </c>
      <c r="J790" s="14">
        <v>14</v>
      </c>
      <c r="K790" s="17" t="s">
        <v>3011</v>
      </c>
      <c r="L790" s="17">
        <v>22</v>
      </c>
      <c r="M790" s="17">
        <v>5</v>
      </c>
      <c r="N790" s="17">
        <v>1960</v>
      </c>
      <c r="O790" s="19" t="s">
        <v>1112</v>
      </c>
      <c r="P790" s="24" t="s">
        <v>1026</v>
      </c>
      <c r="Q790" s="19" t="s">
        <v>2921</v>
      </c>
      <c r="R790" s="17">
        <v>48</v>
      </c>
      <c r="S790" s="24" t="s">
        <v>1026</v>
      </c>
      <c r="T790" s="17">
        <v>16</v>
      </c>
      <c r="W790" s="335" t="s">
        <v>6073</v>
      </c>
      <c r="X790" s="334" t="s">
        <v>4777</v>
      </c>
      <c r="AM790"/>
      <c r="AN790"/>
    </row>
    <row r="791" spans="1:40" x14ac:dyDescent="0.25">
      <c r="A791" s="14">
        <v>3</v>
      </c>
      <c r="B791" s="20" t="s">
        <v>856</v>
      </c>
      <c r="C791" s="14">
        <v>8</v>
      </c>
      <c r="D791" s="14">
        <v>6</v>
      </c>
      <c r="E791" s="14">
        <v>0</v>
      </c>
      <c r="F791" s="14">
        <v>2</v>
      </c>
      <c r="G791" s="14">
        <v>86</v>
      </c>
      <c r="H791" s="74" t="s">
        <v>1026</v>
      </c>
      <c r="I791" s="75">
        <v>58</v>
      </c>
      <c r="J791" s="14">
        <v>12</v>
      </c>
      <c r="K791" s="17" t="s">
        <v>3011</v>
      </c>
      <c r="L791" s="17">
        <v>22</v>
      </c>
      <c r="M791" s="17">
        <v>5</v>
      </c>
      <c r="N791" s="17">
        <v>1960</v>
      </c>
      <c r="O791" s="19" t="s">
        <v>1230</v>
      </c>
      <c r="P791" s="24" t="s">
        <v>1026</v>
      </c>
      <c r="Q791" s="19" t="s">
        <v>856</v>
      </c>
      <c r="R791" s="17">
        <v>2</v>
      </c>
      <c r="S791" s="24" t="s">
        <v>1026</v>
      </c>
      <c r="T791" s="17">
        <v>10</v>
      </c>
      <c r="W791" s="197" t="s">
        <v>4778</v>
      </c>
      <c r="X791" s="335" t="s">
        <v>6074</v>
      </c>
      <c r="AM791"/>
      <c r="AN791"/>
    </row>
    <row r="792" spans="1:40" x14ac:dyDescent="0.25">
      <c r="A792" s="14">
        <v>4</v>
      </c>
      <c r="B792" s="41" t="s">
        <v>565</v>
      </c>
      <c r="C792" s="29">
        <v>8</v>
      </c>
      <c r="D792" s="29">
        <v>4</v>
      </c>
      <c r="E792" s="29">
        <v>1</v>
      </c>
      <c r="F792" s="29">
        <v>3</v>
      </c>
      <c r="G792" s="29">
        <v>65</v>
      </c>
      <c r="H792" s="83" t="s">
        <v>1026</v>
      </c>
      <c r="I792" s="84">
        <v>71</v>
      </c>
      <c r="J792" s="29">
        <v>9</v>
      </c>
      <c r="K792" s="32" t="s">
        <v>3011</v>
      </c>
      <c r="L792" s="17">
        <v>23</v>
      </c>
      <c r="M792" s="17">
        <v>5</v>
      </c>
      <c r="N792" s="17">
        <v>1960</v>
      </c>
      <c r="O792" s="19" t="s">
        <v>132</v>
      </c>
      <c r="P792" s="24" t="s">
        <v>1026</v>
      </c>
      <c r="Q792" s="19" t="s">
        <v>1442</v>
      </c>
      <c r="R792" s="17">
        <v>7</v>
      </c>
      <c r="S792" s="24" t="s">
        <v>1026</v>
      </c>
      <c r="T792" s="17">
        <v>14</v>
      </c>
      <c r="U792" s="17">
        <v>300</v>
      </c>
      <c r="W792" s="335" t="s">
        <v>6075</v>
      </c>
      <c r="X792" s="334" t="s">
        <v>4779</v>
      </c>
      <c r="AM792"/>
      <c r="AN792"/>
    </row>
    <row r="793" spans="1:40" x14ac:dyDescent="0.25">
      <c r="A793" s="14">
        <v>5</v>
      </c>
      <c r="B793" s="41" t="s">
        <v>753</v>
      </c>
      <c r="C793" s="29">
        <v>8</v>
      </c>
      <c r="D793" s="29">
        <v>4</v>
      </c>
      <c r="E793" s="29">
        <v>1</v>
      </c>
      <c r="F793" s="29">
        <v>3</v>
      </c>
      <c r="G793" s="29">
        <v>50</v>
      </c>
      <c r="H793" s="83" t="s">
        <v>1026</v>
      </c>
      <c r="I793" s="84">
        <v>62</v>
      </c>
      <c r="J793" s="29">
        <v>9</v>
      </c>
      <c r="K793" s="32" t="s">
        <v>3027</v>
      </c>
      <c r="L793" s="17">
        <v>29</v>
      </c>
      <c r="M793" s="17">
        <v>5</v>
      </c>
      <c r="N793" s="17">
        <v>1960</v>
      </c>
      <c r="O793" s="19" t="s">
        <v>2921</v>
      </c>
      <c r="P793" s="24" t="s">
        <v>1026</v>
      </c>
      <c r="Q793" s="19" t="s">
        <v>132</v>
      </c>
      <c r="R793" s="17">
        <v>9</v>
      </c>
      <c r="S793" s="24" t="s">
        <v>1026</v>
      </c>
      <c r="T793" s="17">
        <v>14</v>
      </c>
      <c r="W793" s="334" t="s">
        <v>4780</v>
      </c>
      <c r="X793" s="334" t="s">
        <v>4781</v>
      </c>
      <c r="AM793"/>
      <c r="AN793"/>
    </row>
    <row r="794" spans="1:40" x14ac:dyDescent="0.25">
      <c r="A794" s="14">
        <v>6</v>
      </c>
      <c r="B794" s="20" t="s">
        <v>1112</v>
      </c>
      <c r="C794" s="14">
        <v>8</v>
      </c>
      <c r="D794" s="14">
        <v>2</v>
      </c>
      <c r="E794" s="14">
        <v>1</v>
      </c>
      <c r="F794" s="14">
        <v>5</v>
      </c>
      <c r="G794" s="14">
        <v>105</v>
      </c>
      <c r="H794" s="74" t="s">
        <v>1026</v>
      </c>
      <c r="I794" s="75">
        <v>110</v>
      </c>
      <c r="J794" s="14">
        <v>5</v>
      </c>
      <c r="K794" s="17" t="s">
        <v>3027</v>
      </c>
      <c r="L794" s="17">
        <v>29</v>
      </c>
      <c r="M794" s="17">
        <v>5</v>
      </c>
      <c r="N794" s="17">
        <v>1960</v>
      </c>
      <c r="O794" s="19" t="s">
        <v>753</v>
      </c>
      <c r="P794" s="24" t="s">
        <v>1026</v>
      </c>
      <c r="Q794" s="19" t="s">
        <v>1230</v>
      </c>
      <c r="R794" s="17">
        <v>3</v>
      </c>
      <c r="S794" s="24" t="s">
        <v>1026</v>
      </c>
      <c r="T794" s="17">
        <v>7</v>
      </c>
      <c r="U794" s="17">
        <v>300</v>
      </c>
      <c r="W794" s="334" t="s">
        <v>4663</v>
      </c>
      <c r="X794" s="334" t="s">
        <v>4782</v>
      </c>
      <c r="AM794"/>
      <c r="AN794"/>
    </row>
    <row r="795" spans="1:40" ht="15.75" thickBot="1" x14ac:dyDescent="0.3">
      <c r="A795" s="37">
        <v>7</v>
      </c>
      <c r="B795" s="28" t="s">
        <v>132</v>
      </c>
      <c r="C795" s="37">
        <v>8</v>
      </c>
      <c r="D795" s="37">
        <v>2</v>
      </c>
      <c r="E795" s="37">
        <v>1</v>
      </c>
      <c r="F795" s="37">
        <v>5</v>
      </c>
      <c r="G795" s="37">
        <v>47</v>
      </c>
      <c r="H795" s="73" t="s">
        <v>1026</v>
      </c>
      <c r="I795" s="76">
        <v>72</v>
      </c>
      <c r="J795" s="37">
        <v>5</v>
      </c>
      <c r="K795" s="32" t="s">
        <v>3011</v>
      </c>
      <c r="L795" s="17">
        <v>30</v>
      </c>
      <c r="M795" s="17">
        <v>5</v>
      </c>
      <c r="N795" s="17">
        <v>1960</v>
      </c>
      <c r="O795" s="19" t="s">
        <v>1246</v>
      </c>
      <c r="P795" s="24" t="s">
        <v>1026</v>
      </c>
      <c r="Q795" s="19" t="s">
        <v>132</v>
      </c>
      <c r="R795" s="17">
        <v>16</v>
      </c>
      <c r="S795" s="24" t="s">
        <v>1026</v>
      </c>
      <c r="T795" s="17">
        <v>5</v>
      </c>
      <c r="U795" s="17">
        <v>200</v>
      </c>
      <c r="W795" s="334" t="s">
        <v>4783</v>
      </c>
      <c r="X795" s="335" t="s">
        <v>6076</v>
      </c>
      <c r="AM795"/>
      <c r="AN795"/>
    </row>
    <row r="796" spans="1:40" x14ac:dyDescent="0.25">
      <c r="A796" s="77">
        <v>8</v>
      </c>
      <c r="B796" s="78" t="s">
        <v>1230</v>
      </c>
      <c r="C796" s="77">
        <v>8</v>
      </c>
      <c r="D796" s="77">
        <v>2</v>
      </c>
      <c r="E796" s="77">
        <v>0</v>
      </c>
      <c r="F796" s="77">
        <v>6</v>
      </c>
      <c r="G796" s="77">
        <v>59</v>
      </c>
      <c r="H796" s="79" t="s">
        <v>1026</v>
      </c>
      <c r="I796" s="80">
        <v>55</v>
      </c>
      <c r="J796" s="85">
        <v>4</v>
      </c>
      <c r="K796" s="32" t="s">
        <v>3011</v>
      </c>
      <c r="L796" s="17">
        <v>5</v>
      </c>
      <c r="M796" s="17">
        <v>6</v>
      </c>
      <c r="N796" s="17">
        <v>1960</v>
      </c>
      <c r="O796" s="19" t="s">
        <v>753</v>
      </c>
      <c r="P796" s="24" t="s">
        <v>1026</v>
      </c>
      <c r="Q796" s="19" t="s">
        <v>1246</v>
      </c>
      <c r="R796" s="17">
        <v>11</v>
      </c>
      <c r="S796" s="24" t="s">
        <v>1026</v>
      </c>
      <c r="T796" s="17">
        <v>9</v>
      </c>
      <c r="U796" s="17">
        <v>250</v>
      </c>
      <c r="W796" s="334" t="s">
        <v>4784</v>
      </c>
      <c r="X796" s="335" t="s">
        <v>6077</v>
      </c>
      <c r="AM796"/>
      <c r="AN796"/>
    </row>
    <row r="797" spans="1:40" x14ac:dyDescent="0.25">
      <c r="A797" s="77">
        <v>9</v>
      </c>
      <c r="B797" s="78" t="s">
        <v>2921</v>
      </c>
      <c r="C797" s="77">
        <v>8</v>
      </c>
      <c r="D797" s="77">
        <v>0</v>
      </c>
      <c r="E797" s="77">
        <v>0</v>
      </c>
      <c r="F797" s="77">
        <v>8</v>
      </c>
      <c r="G797" s="77">
        <v>43</v>
      </c>
      <c r="H797" s="79" t="s">
        <v>1026</v>
      </c>
      <c r="I797" s="80">
        <v>179</v>
      </c>
      <c r="J797" s="77">
        <v>0</v>
      </c>
      <c r="K797" s="17" t="s">
        <v>3013</v>
      </c>
      <c r="L797" s="17">
        <v>6</v>
      </c>
      <c r="M797" s="17">
        <v>6</v>
      </c>
      <c r="N797" s="17">
        <v>1960</v>
      </c>
      <c r="O797" s="19" t="s">
        <v>1442</v>
      </c>
      <c r="P797" s="24" t="s">
        <v>1026</v>
      </c>
      <c r="Q797" s="19" t="s">
        <v>856</v>
      </c>
      <c r="R797" s="17">
        <v>15</v>
      </c>
      <c r="S797" s="24" t="s">
        <v>1026</v>
      </c>
      <c r="T797" s="17">
        <v>8</v>
      </c>
      <c r="W797" s="334" t="s">
        <v>4785</v>
      </c>
      <c r="X797" s="335" t="s">
        <v>6078</v>
      </c>
      <c r="AM797"/>
      <c r="AN797"/>
    </row>
    <row r="798" spans="1:40" x14ac:dyDescent="0.25">
      <c r="B798" s="20" t="s">
        <v>2</v>
      </c>
      <c r="C798" s="14">
        <f>SUM(C789:C797)</f>
        <v>72</v>
      </c>
      <c r="D798" s="14">
        <f>SUM(D789:D797)</f>
        <v>34</v>
      </c>
      <c r="E798" s="14">
        <f>SUM(E789:E797)</f>
        <v>4</v>
      </c>
      <c r="F798" s="14">
        <f>SUM(F789:F797)</f>
        <v>34</v>
      </c>
      <c r="G798" s="14">
        <f>SUM(G789:G797)</f>
        <v>707</v>
      </c>
      <c r="H798" s="74" t="s">
        <v>1026</v>
      </c>
      <c r="I798" s="14">
        <f>SUM(I789:I797)</f>
        <v>707</v>
      </c>
      <c r="J798" s="14">
        <f>SUM(J789:J797)</f>
        <v>72</v>
      </c>
      <c r="K798" s="17" t="s">
        <v>3013</v>
      </c>
      <c r="L798" s="17">
        <v>6</v>
      </c>
      <c r="M798" s="17">
        <v>6</v>
      </c>
      <c r="N798" s="17">
        <v>1960</v>
      </c>
      <c r="O798" s="19" t="s">
        <v>1230</v>
      </c>
      <c r="P798" s="24" t="s">
        <v>1026</v>
      </c>
      <c r="Q798" s="19" t="s">
        <v>1246</v>
      </c>
      <c r="R798" s="17">
        <v>10</v>
      </c>
      <c r="S798" s="24" t="s">
        <v>1026</v>
      </c>
      <c r="T798" s="17">
        <v>12</v>
      </c>
      <c r="W798" s="334" t="s">
        <v>4786</v>
      </c>
      <c r="X798" s="335" t="s">
        <v>6079</v>
      </c>
      <c r="AM798"/>
      <c r="AN798"/>
    </row>
    <row r="799" spans="1:40" x14ac:dyDescent="0.25">
      <c r="K799" s="17" t="s">
        <v>3013</v>
      </c>
      <c r="L799" s="17">
        <v>6</v>
      </c>
      <c r="M799" s="17">
        <v>6</v>
      </c>
      <c r="N799" s="17">
        <v>1960</v>
      </c>
      <c r="O799" s="19" t="s">
        <v>565</v>
      </c>
      <c r="P799" s="24" t="s">
        <v>1026</v>
      </c>
      <c r="Q799" s="19" t="s">
        <v>1112</v>
      </c>
      <c r="R799" s="17">
        <v>16</v>
      </c>
      <c r="S799" s="24" t="s">
        <v>1026</v>
      </c>
      <c r="T799" s="17">
        <v>12</v>
      </c>
      <c r="U799" s="17">
        <v>250</v>
      </c>
      <c r="W799" s="335" t="s">
        <v>6080</v>
      </c>
      <c r="X799" s="334" t="s">
        <v>4787</v>
      </c>
      <c r="AM799"/>
      <c r="AN799"/>
    </row>
    <row r="800" spans="1:40" x14ac:dyDescent="0.25">
      <c r="K800" s="17" t="s">
        <v>3027</v>
      </c>
      <c r="L800" s="17">
        <v>11</v>
      </c>
      <c r="M800" s="17">
        <v>6</v>
      </c>
      <c r="N800" s="17">
        <v>1960</v>
      </c>
      <c r="O800" s="19" t="s">
        <v>856</v>
      </c>
      <c r="P800" s="24" t="s">
        <v>1026</v>
      </c>
      <c r="Q800" s="38" t="s">
        <v>565</v>
      </c>
      <c r="R800" s="17">
        <v>12</v>
      </c>
      <c r="S800" s="24" t="s">
        <v>1026</v>
      </c>
      <c r="T800" s="17">
        <v>7</v>
      </c>
      <c r="W800" s="334" t="s">
        <v>4788</v>
      </c>
      <c r="X800" s="335" t="s">
        <v>6081</v>
      </c>
      <c r="AM800"/>
      <c r="AN800"/>
    </row>
    <row r="801" spans="11:40" x14ac:dyDescent="0.25">
      <c r="K801" s="17" t="s">
        <v>3011</v>
      </c>
      <c r="L801" s="17">
        <v>12</v>
      </c>
      <c r="M801" s="17">
        <v>6</v>
      </c>
      <c r="N801" s="17">
        <v>1960</v>
      </c>
      <c r="O801" s="19" t="s">
        <v>1246</v>
      </c>
      <c r="P801" s="24" t="s">
        <v>1026</v>
      </c>
      <c r="Q801" s="19" t="s">
        <v>1112</v>
      </c>
      <c r="R801" s="17">
        <v>23</v>
      </c>
      <c r="S801" s="24" t="s">
        <v>1026</v>
      </c>
      <c r="T801" s="17">
        <v>2</v>
      </c>
      <c r="W801" s="334" t="s">
        <v>4789</v>
      </c>
      <c r="X801" s="335" t="s">
        <v>6082</v>
      </c>
      <c r="AM801"/>
      <c r="AN801"/>
    </row>
    <row r="802" spans="11:40" x14ac:dyDescent="0.25">
      <c r="K802" s="17" t="s">
        <v>3011</v>
      </c>
      <c r="L802" s="17">
        <v>12</v>
      </c>
      <c r="M802" s="17">
        <v>6</v>
      </c>
      <c r="N802" s="17">
        <v>1960</v>
      </c>
      <c r="O802" s="19" t="s">
        <v>2921</v>
      </c>
      <c r="P802" s="24" t="s">
        <v>1026</v>
      </c>
      <c r="Q802" s="19" t="s">
        <v>565</v>
      </c>
      <c r="R802" s="17">
        <v>4</v>
      </c>
      <c r="S802" s="24" t="s">
        <v>1026</v>
      </c>
      <c r="T802" s="17">
        <v>17</v>
      </c>
      <c r="U802" s="17">
        <v>200</v>
      </c>
      <c r="W802" s="334" t="s">
        <v>4790</v>
      </c>
      <c r="X802" s="335" t="s">
        <v>6083</v>
      </c>
      <c r="AM802"/>
      <c r="AN802"/>
    </row>
    <row r="803" spans="11:40" x14ac:dyDescent="0.25">
      <c r="K803" s="17" t="s">
        <v>3011</v>
      </c>
      <c r="L803" s="17">
        <v>19</v>
      </c>
      <c r="M803" s="17">
        <v>6</v>
      </c>
      <c r="N803" s="17">
        <v>1960</v>
      </c>
      <c r="O803" s="19" t="s">
        <v>132</v>
      </c>
      <c r="P803" s="24" t="s">
        <v>1026</v>
      </c>
      <c r="Q803" s="19" t="s">
        <v>1230</v>
      </c>
      <c r="R803" s="17">
        <v>2</v>
      </c>
      <c r="S803" s="24" t="s">
        <v>1026</v>
      </c>
      <c r="T803" s="17">
        <v>1</v>
      </c>
      <c r="U803" s="17">
        <v>50</v>
      </c>
      <c r="W803" s="334" t="s">
        <v>4791</v>
      </c>
      <c r="X803" s="335" t="s">
        <v>6084</v>
      </c>
      <c r="AM803"/>
      <c r="AN803"/>
    </row>
    <row r="804" spans="11:40" x14ac:dyDescent="0.25">
      <c r="K804" s="17" t="s">
        <v>3011</v>
      </c>
      <c r="L804" s="17">
        <v>19</v>
      </c>
      <c r="M804" s="17">
        <v>6</v>
      </c>
      <c r="N804" s="17">
        <v>1960</v>
      </c>
      <c r="O804" s="19" t="s">
        <v>856</v>
      </c>
      <c r="P804" s="24" t="s">
        <v>1026</v>
      </c>
      <c r="Q804" s="19" t="s">
        <v>753</v>
      </c>
      <c r="R804" s="17">
        <v>7</v>
      </c>
      <c r="S804" s="24" t="s">
        <v>1026</v>
      </c>
      <c r="T804" s="17">
        <v>4</v>
      </c>
      <c r="W804" s="334" t="s">
        <v>4792</v>
      </c>
      <c r="X804" s="335" t="s">
        <v>6085</v>
      </c>
      <c r="AM804"/>
      <c r="AN804"/>
    </row>
    <row r="805" spans="11:40" x14ac:dyDescent="0.25">
      <c r="K805" s="17" t="s">
        <v>3011</v>
      </c>
      <c r="L805" s="17">
        <v>19</v>
      </c>
      <c r="M805" s="17">
        <v>6</v>
      </c>
      <c r="N805" s="17">
        <v>1960</v>
      </c>
      <c r="O805" s="19" t="s">
        <v>1442</v>
      </c>
      <c r="P805" s="24" t="s">
        <v>1026</v>
      </c>
      <c r="Q805" s="19" t="s">
        <v>2921</v>
      </c>
      <c r="R805" s="17">
        <v>25</v>
      </c>
      <c r="S805" s="24" t="s">
        <v>1026</v>
      </c>
      <c r="T805" s="17">
        <v>2</v>
      </c>
      <c r="U805" s="17">
        <v>150</v>
      </c>
      <c r="W805" s="334" t="s">
        <v>4793</v>
      </c>
      <c r="X805" s="335" t="s">
        <v>6086</v>
      </c>
      <c r="AM805"/>
      <c r="AN805"/>
    </row>
    <row r="806" spans="11:40" x14ac:dyDescent="0.25">
      <c r="K806" s="17" t="s">
        <v>3013</v>
      </c>
      <c r="L806" s="17">
        <v>20</v>
      </c>
      <c r="M806" s="17">
        <v>6</v>
      </c>
      <c r="N806" s="17">
        <v>1960</v>
      </c>
      <c r="O806" s="19" t="s">
        <v>1112</v>
      </c>
      <c r="P806" s="24" t="s">
        <v>1026</v>
      </c>
      <c r="Q806" s="19" t="s">
        <v>753</v>
      </c>
      <c r="R806" s="17">
        <v>4</v>
      </c>
      <c r="S806" s="24" t="s">
        <v>1026</v>
      </c>
      <c r="T806" s="17">
        <v>6</v>
      </c>
      <c r="W806" s="334" t="s">
        <v>4794</v>
      </c>
      <c r="X806" s="335" t="s">
        <v>6087</v>
      </c>
      <c r="AM806"/>
      <c r="AN806"/>
    </row>
    <row r="807" spans="11:40" x14ac:dyDescent="0.25">
      <c r="K807" s="17" t="s">
        <v>3011</v>
      </c>
      <c r="L807" s="17">
        <v>7</v>
      </c>
      <c r="M807" s="17">
        <v>8</v>
      </c>
      <c r="N807" s="17">
        <v>1960</v>
      </c>
      <c r="O807" s="19" t="s">
        <v>1246</v>
      </c>
      <c r="P807" s="24" t="s">
        <v>1026</v>
      </c>
      <c r="Q807" s="19" t="s">
        <v>565</v>
      </c>
      <c r="R807" s="17">
        <v>22</v>
      </c>
      <c r="S807" s="24" t="s">
        <v>1026</v>
      </c>
      <c r="T807" s="17">
        <v>0</v>
      </c>
      <c r="U807" s="17">
        <v>200</v>
      </c>
      <c r="W807" s="334" t="s">
        <v>4795</v>
      </c>
      <c r="X807" s="334" t="s">
        <v>4796</v>
      </c>
      <c r="AM807"/>
      <c r="AN807"/>
    </row>
    <row r="808" spans="11:40" x14ac:dyDescent="0.25">
      <c r="K808" s="17" t="s">
        <v>3011</v>
      </c>
      <c r="L808" s="17">
        <v>7</v>
      </c>
      <c r="M808" s="17">
        <v>8</v>
      </c>
      <c r="N808" s="17">
        <v>1960</v>
      </c>
      <c r="O808" s="19" t="s">
        <v>856</v>
      </c>
      <c r="P808" s="24" t="s">
        <v>1026</v>
      </c>
      <c r="Q808" s="19" t="s">
        <v>1112</v>
      </c>
      <c r="R808" s="17">
        <v>17</v>
      </c>
      <c r="S808" s="24" t="s">
        <v>1026</v>
      </c>
      <c r="T808" s="17">
        <v>9</v>
      </c>
      <c r="W808" s="334" t="s">
        <v>4797</v>
      </c>
      <c r="X808" s="335" t="s">
        <v>6088</v>
      </c>
      <c r="AM808"/>
      <c r="AN808"/>
    </row>
    <row r="809" spans="11:40" x14ac:dyDescent="0.25">
      <c r="K809" s="17" t="s">
        <v>3011</v>
      </c>
      <c r="L809" s="17">
        <v>7</v>
      </c>
      <c r="M809" s="17">
        <v>8</v>
      </c>
      <c r="N809" s="17">
        <v>1960</v>
      </c>
      <c r="O809" s="19" t="s">
        <v>1230</v>
      </c>
      <c r="P809" s="24" t="s">
        <v>1026</v>
      </c>
      <c r="Q809" s="19" t="s">
        <v>2921</v>
      </c>
      <c r="R809" s="17">
        <v>32</v>
      </c>
      <c r="S809" s="24" t="s">
        <v>1026</v>
      </c>
      <c r="T809" s="17">
        <v>2</v>
      </c>
      <c r="W809" s="334" t="s">
        <v>4798</v>
      </c>
      <c r="X809" s="335" t="s">
        <v>6089</v>
      </c>
      <c r="AM809"/>
      <c r="AN809"/>
    </row>
    <row r="810" spans="11:40" x14ac:dyDescent="0.25">
      <c r="K810" s="17" t="s">
        <v>3011</v>
      </c>
      <c r="L810" s="17">
        <v>7</v>
      </c>
      <c r="M810" s="17">
        <v>8</v>
      </c>
      <c r="N810" s="17">
        <v>1960</v>
      </c>
      <c r="O810" s="19" t="s">
        <v>753</v>
      </c>
      <c r="P810" s="24" t="s">
        <v>1026</v>
      </c>
      <c r="Q810" s="19" t="s">
        <v>1442</v>
      </c>
      <c r="R810" s="17">
        <v>3</v>
      </c>
      <c r="S810" s="24" t="s">
        <v>1026</v>
      </c>
      <c r="T810" s="17">
        <v>24</v>
      </c>
      <c r="U810" s="17">
        <v>250</v>
      </c>
      <c r="W810" s="197" t="s">
        <v>4799</v>
      </c>
      <c r="X810" s="334" t="s">
        <v>4800</v>
      </c>
      <c r="AM810"/>
      <c r="AN810"/>
    </row>
    <row r="811" spans="11:40" x14ac:dyDescent="0.25">
      <c r="K811" s="17" t="s">
        <v>3011</v>
      </c>
      <c r="L811" s="17">
        <v>14</v>
      </c>
      <c r="M811" s="17">
        <v>8</v>
      </c>
      <c r="N811" s="17">
        <v>1960</v>
      </c>
      <c r="O811" s="19" t="s">
        <v>1112</v>
      </c>
      <c r="P811" s="24" t="s">
        <v>1026</v>
      </c>
      <c r="Q811" s="19" t="s">
        <v>1230</v>
      </c>
      <c r="R811" s="17">
        <v>11</v>
      </c>
      <c r="S811" s="24" t="s">
        <v>1026</v>
      </c>
      <c r="T811" s="17">
        <v>3</v>
      </c>
      <c r="W811" s="335" t="s">
        <v>6090</v>
      </c>
      <c r="X811" s="334" t="s">
        <v>4801</v>
      </c>
      <c r="AM811"/>
      <c r="AN811"/>
    </row>
    <row r="812" spans="11:40" x14ac:dyDescent="0.25">
      <c r="K812" s="17" t="s">
        <v>3011</v>
      </c>
      <c r="L812" s="17">
        <v>14</v>
      </c>
      <c r="M812" s="17">
        <v>8</v>
      </c>
      <c r="N812" s="17">
        <v>1960</v>
      </c>
      <c r="O812" s="19" t="s">
        <v>565</v>
      </c>
      <c r="P812" s="24" t="s">
        <v>1026</v>
      </c>
      <c r="Q812" s="19" t="s">
        <v>132</v>
      </c>
      <c r="R812" s="17">
        <v>5</v>
      </c>
      <c r="S812" s="24" t="s">
        <v>1026</v>
      </c>
      <c r="T812" s="17">
        <v>3</v>
      </c>
      <c r="U812" s="17">
        <v>100</v>
      </c>
      <c r="W812" s="334" t="s">
        <v>4802</v>
      </c>
      <c r="X812" s="335" t="s">
        <v>6091</v>
      </c>
      <c r="AM812"/>
      <c r="AN812"/>
    </row>
    <row r="813" spans="11:40" x14ac:dyDescent="0.25">
      <c r="K813" s="17" t="s">
        <v>3011</v>
      </c>
      <c r="L813" s="17">
        <v>14</v>
      </c>
      <c r="M813" s="17">
        <v>8</v>
      </c>
      <c r="N813" s="17">
        <v>1960</v>
      </c>
      <c r="O813" s="19" t="s">
        <v>2921</v>
      </c>
      <c r="P813" s="24" t="s">
        <v>1026</v>
      </c>
      <c r="Q813" s="19" t="s">
        <v>753</v>
      </c>
      <c r="R813" s="17">
        <v>4</v>
      </c>
      <c r="S813" s="24" t="s">
        <v>1026</v>
      </c>
      <c r="T813" s="17">
        <v>12</v>
      </c>
      <c r="W813" s="334" t="s">
        <v>4803</v>
      </c>
      <c r="X813" s="334" t="s">
        <v>4804</v>
      </c>
      <c r="AM813"/>
      <c r="AN813"/>
    </row>
    <row r="814" spans="11:40" x14ac:dyDescent="0.25">
      <c r="K814" s="17" t="s">
        <v>3013</v>
      </c>
      <c r="L814" s="17">
        <v>15</v>
      </c>
      <c r="M814" s="17">
        <v>8</v>
      </c>
      <c r="N814" s="17">
        <v>1960</v>
      </c>
      <c r="O814" s="19" t="s">
        <v>1442</v>
      </c>
      <c r="P814" s="24" t="s">
        <v>1026</v>
      </c>
      <c r="Q814" s="19" t="s">
        <v>1230</v>
      </c>
      <c r="R814" s="17">
        <v>10</v>
      </c>
      <c r="S814" s="24" t="s">
        <v>1026</v>
      </c>
      <c r="T814" s="17">
        <v>2</v>
      </c>
      <c r="W814" s="334" t="s">
        <v>4805</v>
      </c>
      <c r="X814" s="335" t="s">
        <v>6092</v>
      </c>
      <c r="AM814"/>
      <c r="AN814"/>
    </row>
    <row r="815" spans="11:40" x14ac:dyDescent="0.25">
      <c r="K815" s="17" t="s">
        <v>3027</v>
      </c>
      <c r="L815" s="17">
        <v>20</v>
      </c>
      <c r="M815" s="17">
        <v>8</v>
      </c>
      <c r="N815" s="17">
        <v>1960</v>
      </c>
      <c r="O815" s="19" t="s">
        <v>1112</v>
      </c>
      <c r="P815" s="24" t="s">
        <v>1026</v>
      </c>
      <c r="Q815" s="19" t="s">
        <v>1442</v>
      </c>
      <c r="R815" s="17">
        <v>11</v>
      </c>
      <c r="S815" s="24" t="s">
        <v>1026</v>
      </c>
      <c r="T815" s="17">
        <v>21</v>
      </c>
      <c r="W815" s="335" t="s">
        <v>6093</v>
      </c>
      <c r="X815" s="334" t="s">
        <v>4806</v>
      </c>
    </row>
    <row r="816" spans="11:40" x14ac:dyDescent="0.25">
      <c r="K816" s="17" t="s">
        <v>3011</v>
      </c>
      <c r="L816" s="17">
        <v>21</v>
      </c>
      <c r="M816" s="17">
        <v>8</v>
      </c>
      <c r="N816" s="17">
        <v>1960</v>
      </c>
      <c r="O816" s="19" t="s">
        <v>132</v>
      </c>
      <c r="P816" s="24" t="s">
        <v>1026</v>
      </c>
      <c r="Q816" s="19" t="s">
        <v>856</v>
      </c>
      <c r="R816" s="17">
        <v>5</v>
      </c>
      <c r="S816" s="24" t="s">
        <v>1026</v>
      </c>
      <c r="T816" s="17">
        <v>12</v>
      </c>
      <c r="U816" s="17">
        <v>150</v>
      </c>
      <c r="W816" s="335" t="s">
        <v>6094</v>
      </c>
      <c r="X816" s="334" t="s">
        <v>4807</v>
      </c>
    </row>
    <row r="817" spans="1:24" x14ac:dyDescent="0.25">
      <c r="K817" s="17" t="s">
        <v>3011</v>
      </c>
      <c r="L817" s="17">
        <v>21</v>
      </c>
      <c r="M817" s="17">
        <v>8</v>
      </c>
      <c r="N817" s="17">
        <v>1960</v>
      </c>
      <c r="O817" s="19" t="s">
        <v>2921</v>
      </c>
      <c r="P817" s="24" t="s">
        <v>1026</v>
      </c>
      <c r="Q817" s="19" t="s">
        <v>1246</v>
      </c>
      <c r="R817" s="17">
        <v>4</v>
      </c>
      <c r="S817" s="24" t="s">
        <v>1026</v>
      </c>
      <c r="T817" s="17">
        <v>14</v>
      </c>
      <c r="W817" s="335" t="s">
        <v>6095</v>
      </c>
      <c r="X817" s="334" t="s">
        <v>4808</v>
      </c>
    </row>
    <row r="818" spans="1:24" x14ac:dyDescent="0.25">
      <c r="K818" s="17" t="s">
        <v>3011</v>
      </c>
      <c r="L818" s="17">
        <v>21</v>
      </c>
      <c r="M818" s="17">
        <v>8</v>
      </c>
      <c r="N818" s="17">
        <v>1960</v>
      </c>
      <c r="O818" s="19" t="s">
        <v>1230</v>
      </c>
      <c r="P818" s="24" t="s">
        <v>1026</v>
      </c>
      <c r="Q818" s="19" t="s">
        <v>565</v>
      </c>
      <c r="R818" s="17">
        <v>2</v>
      </c>
      <c r="S818" s="24" t="s">
        <v>1026</v>
      </c>
      <c r="T818" s="17">
        <v>5</v>
      </c>
      <c r="U818" s="17">
        <v>200</v>
      </c>
      <c r="W818" s="335" t="s">
        <v>6096</v>
      </c>
      <c r="X818" s="334" t="s">
        <v>4809</v>
      </c>
    </row>
    <row r="819" spans="1:24" x14ac:dyDescent="0.25">
      <c r="K819" s="17" t="s">
        <v>3143</v>
      </c>
      <c r="L819" s="17">
        <v>26</v>
      </c>
      <c r="M819" s="17">
        <v>8</v>
      </c>
      <c r="N819" s="17">
        <v>1960</v>
      </c>
      <c r="O819" s="19" t="s">
        <v>753</v>
      </c>
      <c r="P819" s="24" t="s">
        <v>1026</v>
      </c>
      <c r="Q819" s="19" t="s">
        <v>132</v>
      </c>
      <c r="R819" s="17">
        <v>7</v>
      </c>
      <c r="S819" s="24" t="s">
        <v>1026</v>
      </c>
      <c r="T819" s="17">
        <v>3</v>
      </c>
      <c r="W819" s="334"/>
      <c r="X819" s="334"/>
    </row>
    <row r="820" spans="1:24" x14ac:dyDescent="0.25">
      <c r="K820" s="17" t="s">
        <v>3011</v>
      </c>
      <c r="L820" s="17">
        <v>28</v>
      </c>
      <c r="M820" s="17">
        <v>8</v>
      </c>
      <c r="N820" s="17">
        <v>1960</v>
      </c>
      <c r="O820" s="19" t="s">
        <v>1246</v>
      </c>
      <c r="P820" s="24" t="s">
        <v>1026</v>
      </c>
      <c r="Q820" s="19" t="s">
        <v>856</v>
      </c>
      <c r="R820" s="17">
        <v>14</v>
      </c>
      <c r="S820" s="24" t="s">
        <v>1026</v>
      </c>
      <c r="T820" s="17">
        <v>3</v>
      </c>
      <c r="W820" s="335" t="s">
        <v>6097</v>
      </c>
      <c r="X820" s="334" t="s">
        <v>4810</v>
      </c>
    </row>
    <row r="821" spans="1:24" x14ac:dyDescent="0.25">
      <c r="K821" s="17" t="s">
        <v>3011</v>
      </c>
      <c r="L821" s="17">
        <v>4</v>
      </c>
      <c r="M821" s="17">
        <v>9</v>
      </c>
      <c r="N821" s="17">
        <v>1960</v>
      </c>
      <c r="O821" s="19" t="s">
        <v>1442</v>
      </c>
      <c r="P821" s="24" t="s">
        <v>1026</v>
      </c>
      <c r="Q821" s="19" t="s">
        <v>1246</v>
      </c>
      <c r="R821" s="17">
        <v>5</v>
      </c>
      <c r="S821" s="24" t="s">
        <v>1026</v>
      </c>
      <c r="T821" s="17">
        <v>16</v>
      </c>
      <c r="W821" s="335" t="s">
        <v>6098</v>
      </c>
      <c r="X821" s="334" t="s">
        <v>4811</v>
      </c>
    </row>
    <row r="822" spans="1:24" x14ac:dyDescent="0.25">
      <c r="K822" s="17" t="s">
        <v>3011</v>
      </c>
      <c r="L822" s="17">
        <v>4</v>
      </c>
      <c r="M822" s="17">
        <v>9</v>
      </c>
      <c r="N822" s="17">
        <v>1960</v>
      </c>
      <c r="O822" s="19" t="s">
        <v>132</v>
      </c>
      <c r="P822" s="24" t="s">
        <v>1026</v>
      </c>
      <c r="Q822" s="19" t="s">
        <v>1112</v>
      </c>
      <c r="R822" s="17">
        <v>8</v>
      </c>
      <c r="S822" s="24" t="s">
        <v>1026</v>
      </c>
      <c r="T822" s="17">
        <v>8</v>
      </c>
      <c r="U822" s="17">
        <v>300</v>
      </c>
      <c r="W822" s="334" t="s">
        <v>4812</v>
      </c>
      <c r="X822" s="335" t="s">
        <v>6099</v>
      </c>
    </row>
    <row r="823" spans="1:24" x14ac:dyDescent="0.25">
      <c r="K823" s="17" t="s">
        <v>3011</v>
      </c>
      <c r="L823" s="17">
        <v>4</v>
      </c>
      <c r="M823" s="17">
        <v>9</v>
      </c>
      <c r="N823" s="17">
        <v>1960</v>
      </c>
      <c r="O823" s="19" t="s">
        <v>565</v>
      </c>
      <c r="P823" s="24" t="s">
        <v>1026</v>
      </c>
      <c r="Q823" s="19" t="s">
        <v>753</v>
      </c>
      <c r="R823" s="17">
        <v>4</v>
      </c>
      <c r="S823" s="24" t="s">
        <v>1026</v>
      </c>
      <c r="T823" s="17">
        <v>4</v>
      </c>
      <c r="U823" s="17">
        <v>200</v>
      </c>
      <c r="W823" s="334" t="s">
        <v>4813</v>
      </c>
      <c r="X823" s="335" t="s">
        <v>6100</v>
      </c>
    </row>
    <row r="824" spans="1:24" x14ac:dyDescent="0.25">
      <c r="K824" s="17" t="s">
        <v>3011</v>
      </c>
      <c r="L824" s="17">
        <v>4</v>
      </c>
      <c r="M824" s="17">
        <v>9</v>
      </c>
      <c r="N824" s="17">
        <v>1960</v>
      </c>
      <c r="O824" s="19" t="s">
        <v>856</v>
      </c>
      <c r="P824" s="24" t="s">
        <v>1026</v>
      </c>
      <c r="Q824" s="19" t="s">
        <v>2921</v>
      </c>
      <c r="R824" s="17">
        <v>17</v>
      </c>
      <c r="S824" s="24" t="s">
        <v>1026</v>
      </c>
      <c r="T824" s="17">
        <v>2</v>
      </c>
      <c r="W824" s="334"/>
      <c r="X824" s="334"/>
    </row>
    <row r="825" spans="1:24" x14ac:dyDescent="0.25">
      <c r="R825" s="17">
        <f>SUM(R789:R824)</f>
        <v>406</v>
      </c>
      <c r="S825" s="24" t="s">
        <v>1026</v>
      </c>
      <c r="T825" s="17">
        <f>SUM(T789:T824)</f>
        <v>301</v>
      </c>
      <c r="W825" s="86"/>
      <c r="X825" s="86"/>
    </row>
    <row r="826" spans="1:24" x14ac:dyDescent="0.25">
      <c r="N826" s="17">
        <f>COUNT(N789:N825)</f>
        <v>36</v>
      </c>
      <c r="Q826" s="19" t="s">
        <v>567</v>
      </c>
      <c r="R826" s="81">
        <f>PRODUCT(R825/N826)</f>
        <v>11.277777777777779</v>
      </c>
      <c r="S826" s="24" t="s">
        <v>1026</v>
      </c>
      <c r="T826" s="81">
        <f>PRODUCT(T825/N826)</f>
        <v>8.3611111111111107</v>
      </c>
    </row>
    <row r="828" spans="1:24" x14ac:dyDescent="0.25">
      <c r="O828" s="19" t="s">
        <v>1247</v>
      </c>
    </row>
    <row r="829" spans="1:24" x14ac:dyDescent="0.25">
      <c r="K829" s="17" t="s">
        <v>3011</v>
      </c>
      <c r="L829" s="17">
        <v>11</v>
      </c>
      <c r="M829" s="17">
        <v>9</v>
      </c>
      <c r="N829" s="17">
        <v>1960</v>
      </c>
      <c r="O829" s="19" t="s">
        <v>1246</v>
      </c>
      <c r="Q829" s="19" t="s">
        <v>1442</v>
      </c>
      <c r="R829" s="17">
        <v>10</v>
      </c>
      <c r="S829" s="24" t="s">
        <v>1026</v>
      </c>
      <c r="T829" s="17">
        <v>7</v>
      </c>
      <c r="V829" s="19" t="s">
        <v>1248</v>
      </c>
      <c r="W829" s="333" t="s">
        <v>6071</v>
      </c>
      <c r="X829" s="11" t="s">
        <v>4814</v>
      </c>
    </row>
    <row r="830" spans="1:24" x14ac:dyDescent="0.25">
      <c r="S830" s="24"/>
    </row>
    <row r="832" spans="1:24" x14ac:dyDescent="0.25">
      <c r="A832" s="21" t="s">
        <v>3179</v>
      </c>
      <c r="B832" s="22" t="s">
        <v>1249</v>
      </c>
      <c r="C832" s="21" t="s">
        <v>3016</v>
      </c>
      <c r="D832" s="21" t="s">
        <v>3017</v>
      </c>
      <c r="E832" s="21" t="s">
        <v>1030</v>
      </c>
      <c r="F832" s="21" t="s">
        <v>3018</v>
      </c>
      <c r="G832" s="21" t="s">
        <v>3019</v>
      </c>
      <c r="H832" s="21"/>
      <c r="I832" s="68" t="s">
        <v>3020</v>
      </c>
      <c r="J832" s="21" t="s">
        <v>1031</v>
      </c>
      <c r="K832" s="21"/>
      <c r="L832" s="33"/>
      <c r="M832" s="33"/>
      <c r="N832" s="33"/>
      <c r="O832" s="23" t="s">
        <v>1249</v>
      </c>
      <c r="P832" s="43"/>
      <c r="Q832" s="35"/>
      <c r="R832" s="33"/>
      <c r="S832" s="33"/>
      <c r="T832" s="33"/>
      <c r="U832" s="33"/>
    </row>
    <row r="833" spans="1:21" x14ac:dyDescent="0.25">
      <c r="A833" s="14">
        <v>1</v>
      </c>
      <c r="B833" s="20" t="s">
        <v>1246</v>
      </c>
      <c r="C833" s="14">
        <v>8</v>
      </c>
      <c r="D833" s="14">
        <v>8</v>
      </c>
      <c r="E833" s="14">
        <v>0</v>
      </c>
      <c r="F833" s="14">
        <v>0</v>
      </c>
      <c r="G833" s="14">
        <v>143</v>
      </c>
      <c r="H833" s="74" t="s">
        <v>1026</v>
      </c>
      <c r="I833" s="75">
        <v>22</v>
      </c>
      <c r="J833" s="14">
        <v>16</v>
      </c>
      <c r="K833" s="17" t="s">
        <v>3011</v>
      </c>
      <c r="L833" s="17">
        <v>21</v>
      </c>
      <c r="M833" s="17">
        <v>5</v>
      </c>
      <c r="N833" s="17">
        <v>1961</v>
      </c>
      <c r="O833" s="19" t="s">
        <v>753</v>
      </c>
      <c r="P833" s="24" t="s">
        <v>1026</v>
      </c>
      <c r="Q833" s="19" t="s">
        <v>1112</v>
      </c>
      <c r="R833" s="17">
        <v>5</v>
      </c>
      <c r="S833" s="24" t="s">
        <v>1026</v>
      </c>
      <c r="T833" s="17">
        <v>15</v>
      </c>
      <c r="U833" s="17">
        <v>300</v>
      </c>
    </row>
    <row r="834" spans="1:21" x14ac:dyDescent="0.25">
      <c r="A834" s="14">
        <v>2</v>
      </c>
      <c r="B834" s="20" t="s">
        <v>1442</v>
      </c>
      <c r="C834" s="14">
        <v>8</v>
      </c>
      <c r="D834" s="14">
        <v>6</v>
      </c>
      <c r="E834" s="14">
        <v>1</v>
      </c>
      <c r="F834" s="14">
        <v>1</v>
      </c>
      <c r="G834" s="14">
        <v>137</v>
      </c>
      <c r="H834" s="74" t="s">
        <v>1026</v>
      </c>
      <c r="I834" s="75">
        <v>46</v>
      </c>
      <c r="J834" s="14">
        <v>13</v>
      </c>
      <c r="K834" s="17" t="s">
        <v>3011</v>
      </c>
      <c r="L834" s="17">
        <v>21</v>
      </c>
      <c r="M834" s="17">
        <v>5</v>
      </c>
      <c r="N834" s="17">
        <v>1961</v>
      </c>
      <c r="O834" s="19" t="s">
        <v>565</v>
      </c>
      <c r="P834" s="24" t="s">
        <v>1026</v>
      </c>
      <c r="Q834" s="19" t="s">
        <v>1246</v>
      </c>
      <c r="R834" s="17">
        <v>3</v>
      </c>
      <c r="S834" s="24" t="s">
        <v>1026</v>
      </c>
      <c r="T834" s="17">
        <v>13</v>
      </c>
      <c r="U834" s="17">
        <v>200</v>
      </c>
    </row>
    <row r="835" spans="1:21" x14ac:dyDescent="0.25">
      <c r="A835" s="14">
        <v>3</v>
      </c>
      <c r="B835" s="20" t="s">
        <v>132</v>
      </c>
      <c r="C835" s="14">
        <v>8</v>
      </c>
      <c r="D835" s="14">
        <v>6</v>
      </c>
      <c r="E835" s="14">
        <v>1</v>
      </c>
      <c r="F835" s="14">
        <v>1</v>
      </c>
      <c r="G835" s="14">
        <v>111</v>
      </c>
      <c r="H835" s="74" t="s">
        <v>1026</v>
      </c>
      <c r="I835" s="75">
        <v>39</v>
      </c>
      <c r="J835" s="14">
        <v>13</v>
      </c>
      <c r="K835" s="17" t="s">
        <v>3013</v>
      </c>
      <c r="L835" s="17">
        <v>22</v>
      </c>
      <c r="M835" s="17">
        <v>5</v>
      </c>
      <c r="N835" s="17">
        <v>1961</v>
      </c>
      <c r="O835" s="19" t="s">
        <v>564</v>
      </c>
      <c r="P835" s="24" t="s">
        <v>1026</v>
      </c>
      <c r="Q835" s="19" t="s">
        <v>1112</v>
      </c>
      <c r="R835" s="17">
        <v>8</v>
      </c>
      <c r="S835" s="24" t="s">
        <v>1026</v>
      </c>
      <c r="T835" s="17">
        <v>11</v>
      </c>
    </row>
    <row r="836" spans="1:21" x14ac:dyDescent="0.25">
      <c r="A836" s="14">
        <v>4</v>
      </c>
      <c r="B836" s="41" t="s">
        <v>856</v>
      </c>
      <c r="C836" s="29">
        <v>8</v>
      </c>
      <c r="D836" s="29">
        <v>5</v>
      </c>
      <c r="E836" s="29">
        <v>0</v>
      </c>
      <c r="F836" s="29">
        <v>3</v>
      </c>
      <c r="G836" s="29">
        <v>96</v>
      </c>
      <c r="H836" s="83" t="s">
        <v>1026</v>
      </c>
      <c r="I836" s="84">
        <v>83</v>
      </c>
      <c r="J836" s="29">
        <v>10</v>
      </c>
      <c r="K836" s="32" t="s">
        <v>3013</v>
      </c>
      <c r="L836" s="17">
        <v>22</v>
      </c>
      <c r="M836" s="17">
        <v>5</v>
      </c>
      <c r="N836" s="17">
        <v>1961</v>
      </c>
      <c r="O836" s="19" t="s">
        <v>132</v>
      </c>
      <c r="P836" s="24" t="s">
        <v>1026</v>
      </c>
      <c r="Q836" s="19" t="s">
        <v>1246</v>
      </c>
      <c r="R836" s="17">
        <v>2</v>
      </c>
      <c r="S836" s="24" t="s">
        <v>1026</v>
      </c>
      <c r="T836" s="17">
        <v>6</v>
      </c>
      <c r="U836" s="17">
        <v>200</v>
      </c>
    </row>
    <row r="837" spans="1:21" x14ac:dyDescent="0.25">
      <c r="A837" s="14">
        <v>5</v>
      </c>
      <c r="B837" s="41" t="s">
        <v>565</v>
      </c>
      <c r="C837" s="29">
        <v>8</v>
      </c>
      <c r="D837" s="29">
        <v>3</v>
      </c>
      <c r="E837" s="29">
        <v>0</v>
      </c>
      <c r="F837" s="29">
        <v>5</v>
      </c>
      <c r="G837" s="29">
        <v>57</v>
      </c>
      <c r="H837" s="83" t="s">
        <v>1026</v>
      </c>
      <c r="I837" s="84">
        <v>63</v>
      </c>
      <c r="J837" s="29">
        <v>6</v>
      </c>
      <c r="K837" s="32" t="s">
        <v>3013</v>
      </c>
      <c r="L837" s="17">
        <v>22</v>
      </c>
      <c r="M837" s="17">
        <v>5</v>
      </c>
      <c r="N837" s="17">
        <v>1961</v>
      </c>
      <c r="O837" s="19" t="s">
        <v>1250</v>
      </c>
      <c r="P837" s="24" t="s">
        <v>1026</v>
      </c>
      <c r="Q837" s="19" t="s">
        <v>1442</v>
      </c>
      <c r="R837" s="17">
        <v>2</v>
      </c>
      <c r="S837" s="24" t="s">
        <v>1026</v>
      </c>
      <c r="T837" s="17">
        <v>19</v>
      </c>
    </row>
    <row r="838" spans="1:21" x14ac:dyDescent="0.25">
      <c r="A838" s="14">
        <v>6</v>
      </c>
      <c r="B838" s="20" t="s">
        <v>1112</v>
      </c>
      <c r="C838" s="14">
        <v>8</v>
      </c>
      <c r="D838" s="14">
        <v>3</v>
      </c>
      <c r="E838" s="14">
        <v>0</v>
      </c>
      <c r="F838" s="14">
        <v>5</v>
      </c>
      <c r="G838" s="14">
        <v>45</v>
      </c>
      <c r="H838" s="74" t="s">
        <v>1026</v>
      </c>
      <c r="I838" s="75">
        <v>93</v>
      </c>
      <c r="J838" s="14">
        <v>6</v>
      </c>
      <c r="K838" s="17" t="s">
        <v>3027</v>
      </c>
      <c r="L838" s="17">
        <v>27</v>
      </c>
      <c r="M838" s="17">
        <v>5</v>
      </c>
      <c r="N838" s="17">
        <v>1961</v>
      </c>
      <c r="O838" s="19" t="s">
        <v>1112</v>
      </c>
      <c r="P838" s="24" t="s">
        <v>1026</v>
      </c>
      <c r="Q838" s="19" t="s">
        <v>565</v>
      </c>
      <c r="R838" s="17">
        <v>1</v>
      </c>
      <c r="S838" s="24" t="s">
        <v>1026</v>
      </c>
      <c r="T838" s="17">
        <v>3</v>
      </c>
    </row>
    <row r="839" spans="1:21" ht="15.75" thickBot="1" x14ac:dyDescent="0.3">
      <c r="A839" s="37">
        <v>7</v>
      </c>
      <c r="B839" s="28" t="s">
        <v>753</v>
      </c>
      <c r="C839" s="37">
        <v>8</v>
      </c>
      <c r="D839" s="37">
        <v>2</v>
      </c>
      <c r="E839" s="37">
        <v>0</v>
      </c>
      <c r="F839" s="37">
        <v>6</v>
      </c>
      <c r="G839" s="37">
        <v>46</v>
      </c>
      <c r="H839" s="73" t="s">
        <v>1026</v>
      </c>
      <c r="I839" s="76">
        <v>100</v>
      </c>
      <c r="J839" s="37">
        <v>4</v>
      </c>
      <c r="K839" s="32" t="s">
        <v>3011</v>
      </c>
      <c r="L839" s="17">
        <v>28</v>
      </c>
      <c r="M839" s="17">
        <v>5</v>
      </c>
      <c r="N839" s="17">
        <v>1961</v>
      </c>
      <c r="O839" s="19" t="s">
        <v>1442</v>
      </c>
      <c r="P839" s="24" t="s">
        <v>1026</v>
      </c>
      <c r="Q839" s="19" t="s">
        <v>565</v>
      </c>
      <c r="R839" s="17">
        <v>15</v>
      </c>
      <c r="S839" s="24" t="s">
        <v>1026</v>
      </c>
      <c r="T839" s="17">
        <v>7</v>
      </c>
    </row>
    <row r="840" spans="1:21" x14ac:dyDescent="0.25">
      <c r="A840" s="77">
        <v>8</v>
      </c>
      <c r="B840" s="78" t="s">
        <v>1250</v>
      </c>
      <c r="C840" s="77">
        <v>8</v>
      </c>
      <c r="D840" s="77">
        <v>2</v>
      </c>
      <c r="E840" s="77">
        <v>0</v>
      </c>
      <c r="F840" s="77">
        <v>6</v>
      </c>
      <c r="G840" s="77">
        <v>35</v>
      </c>
      <c r="H840" s="79" t="s">
        <v>1026</v>
      </c>
      <c r="I840" s="80">
        <v>107</v>
      </c>
      <c r="J840" s="85">
        <v>4</v>
      </c>
      <c r="K840" s="32" t="s">
        <v>3011</v>
      </c>
      <c r="L840" s="17">
        <v>28</v>
      </c>
      <c r="M840" s="17">
        <v>5</v>
      </c>
      <c r="N840" s="17">
        <v>1961</v>
      </c>
      <c r="O840" s="19" t="s">
        <v>856</v>
      </c>
      <c r="P840" s="24" t="s">
        <v>1026</v>
      </c>
      <c r="Q840" s="19" t="s">
        <v>1250</v>
      </c>
      <c r="R840" s="17">
        <v>19</v>
      </c>
      <c r="S840" s="24" t="s">
        <v>1026</v>
      </c>
      <c r="T840" s="17">
        <v>4</v>
      </c>
    </row>
    <row r="841" spans="1:21" x14ac:dyDescent="0.25">
      <c r="A841" s="77">
        <v>9</v>
      </c>
      <c r="B841" s="78" t="s">
        <v>564</v>
      </c>
      <c r="C841" s="77">
        <v>8</v>
      </c>
      <c r="D841" s="77">
        <v>0</v>
      </c>
      <c r="E841" s="77">
        <v>0</v>
      </c>
      <c r="F841" s="77">
        <v>8</v>
      </c>
      <c r="G841" s="77">
        <v>35</v>
      </c>
      <c r="H841" s="79" t="s">
        <v>1026</v>
      </c>
      <c r="I841" s="80">
        <v>152</v>
      </c>
      <c r="J841" s="77">
        <v>0</v>
      </c>
      <c r="K841" s="17" t="s">
        <v>3027</v>
      </c>
      <c r="L841" s="17">
        <v>3</v>
      </c>
      <c r="M841" s="17">
        <v>6</v>
      </c>
      <c r="N841" s="17">
        <v>1961</v>
      </c>
      <c r="O841" s="19" t="s">
        <v>1442</v>
      </c>
      <c r="P841" s="24" t="s">
        <v>1026</v>
      </c>
      <c r="Q841" s="19" t="s">
        <v>753</v>
      </c>
      <c r="R841" s="17">
        <v>28</v>
      </c>
      <c r="S841" s="24" t="s">
        <v>1026</v>
      </c>
      <c r="T841" s="17">
        <v>7</v>
      </c>
    </row>
    <row r="842" spans="1:21" x14ac:dyDescent="0.25">
      <c r="B842" s="20" t="s">
        <v>2</v>
      </c>
      <c r="C842" s="14">
        <f>SUM(C833:C841)</f>
        <v>72</v>
      </c>
      <c r="D842" s="14">
        <f>SUM(D833:D841)</f>
        <v>35</v>
      </c>
      <c r="E842" s="14">
        <f>SUM(E833:E841)</f>
        <v>2</v>
      </c>
      <c r="F842" s="14">
        <f>SUM(F833:F841)</f>
        <v>35</v>
      </c>
      <c r="G842" s="14">
        <f>SUM(G833:G841)</f>
        <v>705</v>
      </c>
      <c r="H842" s="74" t="s">
        <v>1026</v>
      </c>
      <c r="I842" s="14">
        <f>SUM(I833:I841)</f>
        <v>705</v>
      </c>
      <c r="J842" s="14">
        <f>SUM(J833:J841)</f>
        <v>72</v>
      </c>
      <c r="K842" s="17" t="s">
        <v>3011</v>
      </c>
      <c r="L842" s="17">
        <v>4</v>
      </c>
      <c r="M842" s="17">
        <v>6</v>
      </c>
      <c r="N842" s="17">
        <v>1961</v>
      </c>
      <c r="O842" s="19" t="s">
        <v>1246</v>
      </c>
      <c r="P842" s="24" t="s">
        <v>1026</v>
      </c>
      <c r="Q842" s="19" t="s">
        <v>753</v>
      </c>
      <c r="R842" s="17">
        <v>8</v>
      </c>
      <c r="S842" s="24" t="s">
        <v>1026</v>
      </c>
      <c r="T842" s="17">
        <v>3</v>
      </c>
    </row>
    <row r="843" spans="1:21" x14ac:dyDescent="0.25">
      <c r="K843" s="17" t="s">
        <v>3011</v>
      </c>
      <c r="L843" s="17">
        <v>4</v>
      </c>
      <c r="M843" s="17">
        <v>6</v>
      </c>
      <c r="N843" s="17">
        <v>1961</v>
      </c>
      <c r="O843" s="19" t="s">
        <v>132</v>
      </c>
      <c r="P843" s="24" t="s">
        <v>1026</v>
      </c>
      <c r="Q843" s="19" t="s">
        <v>564</v>
      </c>
      <c r="R843" s="17">
        <v>49</v>
      </c>
      <c r="S843" s="24" t="s">
        <v>1026</v>
      </c>
      <c r="T843" s="17">
        <v>10</v>
      </c>
      <c r="U843" s="17">
        <v>100</v>
      </c>
    </row>
    <row r="844" spans="1:21" x14ac:dyDescent="0.25">
      <c r="K844" s="17" t="s">
        <v>3011</v>
      </c>
      <c r="L844" s="17">
        <v>4</v>
      </c>
      <c r="M844" s="17">
        <v>6</v>
      </c>
      <c r="N844" s="17">
        <v>1961</v>
      </c>
      <c r="O844" s="19" t="s">
        <v>565</v>
      </c>
      <c r="P844" s="24" t="s">
        <v>1026</v>
      </c>
      <c r="Q844" s="19" t="s">
        <v>856</v>
      </c>
      <c r="R844" s="17">
        <v>5</v>
      </c>
      <c r="S844" s="24" t="s">
        <v>1026</v>
      </c>
      <c r="T844" s="17">
        <v>16</v>
      </c>
      <c r="U844" s="17">
        <v>150</v>
      </c>
    </row>
    <row r="845" spans="1:21" x14ac:dyDescent="0.25">
      <c r="K845" s="17" t="s">
        <v>3011</v>
      </c>
      <c r="L845" s="17">
        <v>11</v>
      </c>
      <c r="M845" s="17">
        <v>6</v>
      </c>
      <c r="N845" s="17">
        <v>1961</v>
      </c>
      <c r="O845" s="19" t="s">
        <v>1112</v>
      </c>
      <c r="P845" s="24" t="s">
        <v>1026</v>
      </c>
      <c r="Q845" s="19" t="s">
        <v>132</v>
      </c>
      <c r="R845" s="17">
        <v>3</v>
      </c>
      <c r="S845" s="24" t="s">
        <v>1026</v>
      </c>
      <c r="T845" s="17">
        <v>5</v>
      </c>
    </row>
    <row r="846" spans="1:21" x14ac:dyDescent="0.25">
      <c r="K846" s="17" t="s">
        <v>3011</v>
      </c>
      <c r="L846" s="17">
        <v>11</v>
      </c>
      <c r="M846" s="17">
        <v>6</v>
      </c>
      <c r="N846" s="17">
        <v>1961</v>
      </c>
      <c r="O846" s="19" t="s">
        <v>565</v>
      </c>
      <c r="P846" s="24" t="s">
        <v>1026</v>
      </c>
      <c r="Q846" s="19" t="s">
        <v>1250</v>
      </c>
      <c r="R846" s="17">
        <v>20</v>
      </c>
      <c r="S846" s="24" t="s">
        <v>1026</v>
      </c>
      <c r="T846" s="17">
        <v>6</v>
      </c>
    </row>
    <row r="847" spans="1:21" x14ac:dyDescent="0.25">
      <c r="K847" s="17" t="s">
        <v>3011</v>
      </c>
      <c r="L847" s="17">
        <v>11</v>
      </c>
      <c r="M847" s="17">
        <v>6</v>
      </c>
      <c r="N847" s="17">
        <v>1961</v>
      </c>
      <c r="O847" s="19" t="s">
        <v>753</v>
      </c>
      <c r="P847" s="24" t="s">
        <v>1026</v>
      </c>
      <c r="Q847" s="19" t="s">
        <v>856</v>
      </c>
      <c r="R847" s="17">
        <v>8</v>
      </c>
      <c r="S847" s="24" t="s">
        <v>1026</v>
      </c>
      <c r="T847" s="17">
        <v>11</v>
      </c>
    </row>
    <row r="848" spans="1:21" x14ac:dyDescent="0.25">
      <c r="K848" s="17" t="s">
        <v>3011</v>
      </c>
      <c r="L848" s="17">
        <v>11</v>
      </c>
      <c r="M848" s="17">
        <v>6</v>
      </c>
      <c r="N848" s="17">
        <v>1961</v>
      </c>
      <c r="O848" s="19" t="s">
        <v>564</v>
      </c>
      <c r="P848" s="24" t="s">
        <v>1026</v>
      </c>
      <c r="Q848" s="19" t="s">
        <v>1442</v>
      </c>
      <c r="R848" s="17">
        <v>5</v>
      </c>
      <c r="S848" s="24" t="s">
        <v>1026</v>
      </c>
      <c r="T848" s="17">
        <v>14</v>
      </c>
      <c r="U848" s="17">
        <v>300</v>
      </c>
    </row>
    <row r="849" spans="11:21" x14ac:dyDescent="0.25">
      <c r="K849" s="17" t="s">
        <v>3027</v>
      </c>
      <c r="L849" s="17">
        <v>17</v>
      </c>
      <c r="M849" s="17">
        <v>6</v>
      </c>
      <c r="N849" s="17">
        <v>1961</v>
      </c>
      <c r="O849" s="19" t="s">
        <v>753</v>
      </c>
      <c r="P849" s="24" t="s">
        <v>1026</v>
      </c>
      <c r="Q849" s="19" t="s">
        <v>564</v>
      </c>
      <c r="R849" s="17">
        <v>5</v>
      </c>
      <c r="S849" s="24" t="s">
        <v>1026</v>
      </c>
      <c r="T849" s="17">
        <v>4</v>
      </c>
    </row>
    <row r="850" spans="11:21" x14ac:dyDescent="0.25">
      <c r="K850" s="17" t="s">
        <v>3027</v>
      </c>
      <c r="L850" s="17">
        <v>17</v>
      </c>
      <c r="M850" s="17">
        <v>6</v>
      </c>
      <c r="N850" s="17">
        <v>1961</v>
      </c>
      <c r="O850" s="19" t="s">
        <v>1250</v>
      </c>
      <c r="P850" s="24" t="s">
        <v>1026</v>
      </c>
      <c r="Q850" s="19" t="s">
        <v>132</v>
      </c>
      <c r="R850" s="17">
        <v>3</v>
      </c>
      <c r="S850" s="24" t="s">
        <v>1026</v>
      </c>
      <c r="T850" s="17">
        <v>19</v>
      </c>
    </row>
    <row r="851" spans="11:21" x14ac:dyDescent="0.25">
      <c r="K851" s="17" t="s">
        <v>3011</v>
      </c>
      <c r="L851" s="17">
        <v>18</v>
      </c>
      <c r="M851" s="17">
        <v>6</v>
      </c>
      <c r="N851" s="17">
        <v>1961</v>
      </c>
      <c r="O851" s="19" t="s">
        <v>1246</v>
      </c>
      <c r="P851" s="24" t="s">
        <v>1026</v>
      </c>
      <c r="Q851" s="19" t="s">
        <v>564</v>
      </c>
      <c r="R851" s="17">
        <v>44</v>
      </c>
      <c r="S851" s="24" t="s">
        <v>1026</v>
      </c>
      <c r="T851" s="17">
        <v>0</v>
      </c>
    </row>
    <row r="852" spans="11:21" x14ac:dyDescent="0.25">
      <c r="K852" s="17" t="s">
        <v>3011</v>
      </c>
      <c r="L852" s="17">
        <v>18</v>
      </c>
      <c r="M852" s="17">
        <v>6</v>
      </c>
      <c r="N852" s="17">
        <v>1961</v>
      </c>
      <c r="O852" s="19" t="s">
        <v>856</v>
      </c>
      <c r="P852" s="24" t="s">
        <v>1026</v>
      </c>
      <c r="Q852" s="19" t="s">
        <v>132</v>
      </c>
      <c r="R852" s="17">
        <v>6</v>
      </c>
      <c r="S852" s="24" t="s">
        <v>1026</v>
      </c>
      <c r="T852" s="17">
        <v>9</v>
      </c>
    </row>
    <row r="853" spans="11:21" x14ac:dyDescent="0.25">
      <c r="K853" s="17" t="s">
        <v>3011</v>
      </c>
      <c r="L853" s="17">
        <v>30</v>
      </c>
      <c r="M853" s="17">
        <v>7</v>
      </c>
      <c r="N853" s="17">
        <v>1961</v>
      </c>
      <c r="O853" s="19" t="s">
        <v>1246</v>
      </c>
      <c r="P853" s="24" t="s">
        <v>1026</v>
      </c>
      <c r="Q853" s="19" t="s">
        <v>1250</v>
      </c>
      <c r="R853" s="17">
        <v>19</v>
      </c>
      <c r="S853" s="24" t="s">
        <v>1026</v>
      </c>
      <c r="T853" s="17">
        <v>1</v>
      </c>
      <c r="U853" s="17">
        <v>200</v>
      </c>
    </row>
    <row r="854" spans="11:21" x14ac:dyDescent="0.25">
      <c r="K854" s="17" t="s">
        <v>3011</v>
      </c>
      <c r="L854" s="17">
        <v>30</v>
      </c>
      <c r="M854" s="17">
        <v>7</v>
      </c>
      <c r="N854" s="17">
        <v>1961</v>
      </c>
      <c r="O854" s="19" t="s">
        <v>132</v>
      </c>
      <c r="P854" s="24" t="s">
        <v>1026</v>
      </c>
      <c r="Q854" s="19" t="s">
        <v>753</v>
      </c>
      <c r="R854" s="17">
        <v>18</v>
      </c>
      <c r="S854" s="24" t="s">
        <v>1026</v>
      </c>
      <c r="T854" s="17">
        <v>6</v>
      </c>
      <c r="U854" s="17">
        <v>100</v>
      </c>
    </row>
    <row r="855" spans="11:21" x14ac:dyDescent="0.25">
      <c r="K855" s="17" t="s">
        <v>3141</v>
      </c>
      <c r="L855" s="17">
        <v>3</v>
      </c>
      <c r="M855" s="17">
        <v>8</v>
      </c>
      <c r="N855" s="17">
        <v>1961</v>
      </c>
      <c r="O855" s="19" t="s">
        <v>1442</v>
      </c>
      <c r="P855" s="24" t="s">
        <v>1026</v>
      </c>
      <c r="Q855" s="19" t="s">
        <v>1112</v>
      </c>
      <c r="R855" s="17">
        <v>32</v>
      </c>
      <c r="S855" s="24" t="s">
        <v>1026</v>
      </c>
      <c r="T855" s="17">
        <v>2</v>
      </c>
    </row>
    <row r="856" spans="11:21" x14ac:dyDescent="0.25">
      <c r="K856" s="17" t="s">
        <v>3011</v>
      </c>
      <c r="L856" s="17">
        <v>6</v>
      </c>
      <c r="M856" s="17">
        <v>8</v>
      </c>
      <c r="N856" s="17">
        <v>1961</v>
      </c>
      <c r="O856" s="19" t="s">
        <v>1112</v>
      </c>
      <c r="P856" s="24" t="s">
        <v>1026</v>
      </c>
      <c r="Q856" s="19" t="s">
        <v>856</v>
      </c>
      <c r="R856" s="17">
        <v>7</v>
      </c>
      <c r="S856" s="24" t="s">
        <v>1026</v>
      </c>
      <c r="T856" s="17">
        <v>16</v>
      </c>
    </row>
    <row r="857" spans="11:21" x14ac:dyDescent="0.25">
      <c r="K857" s="17" t="s">
        <v>3011</v>
      </c>
      <c r="L857" s="17">
        <v>6</v>
      </c>
      <c r="M857" s="17">
        <v>8</v>
      </c>
      <c r="N857" s="17">
        <v>1961</v>
      </c>
      <c r="O857" s="19" t="s">
        <v>564</v>
      </c>
      <c r="P857" s="24" t="s">
        <v>1026</v>
      </c>
      <c r="Q857" s="19" t="s">
        <v>1250</v>
      </c>
      <c r="R857" s="17">
        <v>1</v>
      </c>
      <c r="S857" s="24" t="s">
        <v>1026</v>
      </c>
      <c r="T857" s="17">
        <v>4</v>
      </c>
      <c r="U857" s="17">
        <v>300</v>
      </c>
    </row>
    <row r="858" spans="11:21" x14ac:dyDescent="0.25">
      <c r="K858" s="17" t="s">
        <v>3011</v>
      </c>
      <c r="L858" s="17">
        <v>6</v>
      </c>
      <c r="M858" s="17">
        <v>8</v>
      </c>
      <c r="N858" s="17">
        <v>1961</v>
      </c>
      <c r="O858" s="19" t="s">
        <v>753</v>
      </c>
      <c r="P858" s="24" t="s">
        <v>1026</v>
      </c>
      <c r="Q858" s="19" t="s">
        <v>565</v>
      </c>
      <c r="R858" s="17">
        <v>7</v>
      </c>
      <c r="S858" s="24" t="s">
        <v>1026</v>
      </c>
      <c r="T858" s="17">
        <v>5</v>
      </c>
    </row>
    <row r="859" spans="11:21" x14ac:dyDescent="0.25">
      <c r="K859" s="17" t="s">
        <v>3027</v>
      </c>
      <c r="L859" s="17">
        <v>12</v>
      </c>
      <c r="M859" s="17">
        <v>8</v>
      </c>
      <c r="N859" s="17">
        <v>1961</v>
      </c>
      <c r="O859" s="19" t="s">
        <v>856</v>
      </c>
      <c r="P859" s="24" t="s">
        <v>1026</v>
      </c>
      <c r="Q859" s="19" t="s">
        <v>1442</v>
      </c>
      <c r="R859" s="17">
        <v>10</v>
      </c>
      <c r="S859" s="24" t="s">
        <v>1026</v>
      </c>
      <c r="T859" s="17">
        <v>19</v>
      </c>
      <c r="U859" s="17">
        <v>200</v>
      </c>
    </row>
    <row r="860" spans="11:21" x14ac:dyDescent="0.25">
      <c r="K860" s="17" t="s">
        <v>3027</v>
      </c>
      <c r="L860" s="17">
        <v>12</v>
      </c>
      <c r="M860" s="17">
        <v>8</v>
      </c>
      <c r="N860" s="17">
        <v>1961</v>
      </c>
      <c r="O860" s="19" t="s">
        <v>1112</v>
      </c>
      <c r="P860" s="24" t="s">
        <v>1026</v>
      </c>
      <c r="Q860" s="19" t="s">
        <v>1246</v>
      </c>
      <c r="R860" s="17">
        <v>1</v>
      </c>
      <c r="S860" s="24" t="s">
        <v>1026</v>
      </c>
      <c r="T860" s="17">
        <v>20</v>
      </c>
    </row>
    <row r="861" spans="11:21" x14ac:dyDescent="0.25">
      <c r="K861" s="17" t="s">
        <v>3011</v>
      </c>
      <c r="L861" s="17">
        <v>13</v>
      </c>
      <c r="M861" s="17">
        <v>8</v>
      </c>
      <c r="N861" s="17">
        <v>1961</v>
      </c>
      <c r="O861" s="19" t="s">
        <v>1442</v>
      </c>
      <c r="P861" s="24" t="s">
        <v>1026</v>
      </c>
      <c r="Q861" s="19" t="s">
        <v>132</v>
      </c>
      <c r="R861" s="17">
        <v>5</v>
      </c>
      <c r="S861" s="24" t="s">
        <v>1026</v>
      </c>
      <c r="T861" s="17">
        <v>5</v>
      </c>
    </row>
    <row r="862" spans="11:21" x14ac:dyDescent="0.25">
      <c r="K862" s="17" t="s">
        <v>3011</v>
      </c>
      <c r="L862" s="17">
        <v>13</v>
      </c>
      <c r="M862" s="17">
        <v>8</v>
      </c>
      <c r="N862" s="17">
        <v>1961</v>
      </c>
      <c r="O862" s="19" t="s">
        <v>856</v>
      </c>
      <c r="P862" s="24" t="s">
        <v>1026</v>
      </c>
      <c r="Q862" s="19" t="s">
        <v>1246</v>
      </c>
      <c r="R862" s="17">
        <v>7</v>
      </c>
      <c r="S862" s="24" t="s">
        <v>1026</v>
      </c>
      <c r="T862" s="17">
        <v>25</v>
      </c>
    </row>
    <row r="863" spans="11:21" x14ac:dyDescent="0.25">
      <c r="K863" s="17" t="s">
        <v>3011</v>
      </c>
      <c r="L863" s="17">
        <v>13</v>
      </c>
      <c r="M863" s="17">
        <v>8</v>
      </c>
      <c r="N863" s="17">
        <v>1961</v>
      </c>
      <c r="O863" s="19" t="s">
        <v>565</v>
      </c>
      <c r="P863" s="24" t="s">
        <v>1026</v>
      </c>
      <c r="Q863" s="19" t="s">
        <v>564</v>
      </c>
      <c r="R863" s="17">
        <v>14</v>
      </c>
      <c r="S863" s="24" t="s">
        <v>1026</v>
      </c>
      <c r="T863" s="17">
        <v>1</v>
      </c>
      <c r="U863" s="17">
        <v>200</v>
      </c>
    </row>
    <row r="864" spans="11:21" x14ac:dyDescent="0.25">
      <c r="K864" s="17" t="s">
        <v>3011</v>
      </c>
      <c r="L864" s="17">
        <v>13</v>
      </c>
      <c r="M864" s="17">
        <v>8</v>
      </c>
      <c r="N864" s="17">
        <v>1961</v>
      </c>
      <c r="O864" s="19" t="s">
        <v>1250</v>
      </c>
      <c r="P864" s="24" t="s">
        <v>1026</v>
      </c>
      <c r="Q864" s="19" t="s">
        <v>753</v>
      </c>
      <c r="R864" s="17">
        <v>11</v>
      </c>
      <c r="S864" s="24" t="s">
        <v>1026</v>
      </c>
      <c r="T864" s="17">
        <v>5</v>
      </c>
      <c r="U864" s="17">
        <v>100</v>
      </c>
    </row>
    <row r="865" spans="1:24" x14ac:dyDescent="0.25">
      <c r="K865" s="17" t="s">
        <v>3011</v>
      </c>
      <c r="L865" s="17">
        <v>20</v>
      </c>
      <c r="M865" s="17">
        <v>8</v>
      </c>
      <c r="N865" s="17">
        <v>1961</v>
      </c>
      <c r="O865" s="19" t="s">
        <v>132</v>
      </c>
      <c r="P865" s="24" t="s">
        <v>1026</v>
      </c>
      <c r="Q865" s="19" t="s">
        <v>565</v>
      </c>
      <c r="R865" s="17">
        <v>4</v>
      </c>
      <c r="S865" s="24" t="s">
        <v>1026</v>
      </c>
      <c r="T865" s="17">
        <v>0</v>
      </c>
      <c r="U865" s="17">
        <v>200</v>
      </c>
    </row>
    <row r="866" spans="1:24" x14ac:dyDescent="0.25">
      <c r="K866" s="17" t="s">
        <v>3011</v>
      </c>
      <c r="L866" s="17">
        <v>20</v>
      </c>
      <c r="M866" s="17">
        <v>8</v>
      </c>
      <c r="N866" s="17">
        <v>1961</v>
      </c>
      <c r="O866" s="19" t="s">
        <v>1246</v>
      </c>
      <c r="P866" s="24" t="s">
        <v>1026</v>
      </c>
      <c r="Q866" s="19" t="s">
        <v>1442</v>
      </c>
      <c r="R866" s="17">
        <v>8</v>
      </c>
      <c r="S866" s="24" t="s">
        <v>1026</v>
      </c>
      <c r="T866" s="17">
        <v>5</v>
      </c>
    </row>
    <row r="867" spans="1:24" x14ac:dyDescent="0.25">
      <c r="K867" s="17" t="s">
        <v>3011</v>
      </c>
      <c r="L867" s="17">
        <v>20</v>
      </c>
      <c r="M867" s="17">
        <v>8</v>
      </c>
      <c r="N867" s="17">
        <v>1961</v>
      </c>
      <c r="O867" s="19" t="s">
        <v>564</v>
      </c>
      <c r="P867" s="24" t="s">
        <v>1026</v>
      </c>
      <c r="Q867" s="19" t="s">
        <v>856</v>
      </c>
      <c r="R867" s="17">
        <v>6</v>
      </c>
      <c r="S867" s="24" t="s">
        <v>1026</v>
      </c>
      <c r="T867" s="17">
        <v>11</v>
      </c>
    </row>
    <row r="868" spans="1:24" x14ac:dyDescent="0.25">
      <c r="K868" s="17" t="s">
        <v>3011</v>
      </c>
      <c r="L868" s="17">
        <v>20</v>
      </c>
      <c r="M868" s="17">
        <v>8</v>
      </c>
      <c r="N868" s="17">
        <v>1961</v>
      </c>
      <c r="O868" s="19" t="s">
        <v>1250</v>
      </c>
      <c r="P868" s="24" t="s">
        <v>1026</v>
      </c>
      <c r="Q868" s="19" t="s">
        <v>1112</v>
      </c>
      <c r="R868" s="17">
        <v>4</v>
      </c>
      <c r="S868" s="24" t="s">
        <v>1026</v>
      </c>
      <c r="T868" s="17">
        <v>5</v>
      </c>
    </row>
    <row r="869" spans="1:24" x14ac:dyDescent="0.25">
      <c r="R869" s="17">
        <f>SUM(R833:R868)</f>
        <v>393</v>
      </c>
      <c r="S869" s="24" t="s">
        <v>1026</v>
      </c>
      <c r="T869" s="17">
        <f>SUM(T833:T868)</f>
        <v>312</v>
      </c>
    </row>
    <row r="870" spans="1:24" x14ac:dyDescent="0.25">
      <c r="N870" s="17">
        <f>COUNT(N833:N869)</f>
        <v>36</v>
      </c>
      <c r="Q870" s="19" t="s">
        <v>567</v>
      </c>
      <c r="R870" s="81">
        <f>PRODUCT(R869/N870)</f>
        <v>10.916666666666666</v>
      </c>
      <c r="S870" s="24" t="s">
        <v>1026</v>
      </c>
      <c r="T870" s="81">
        <f>PRODUCT(T869/N870)</f>
        <v>8.6666666666666661</v>
      </c>
    </row>
    <row r="871" spans="1:24" x14ac:dyDescent="0.25">
      <c r="R871" s="81"/>
      <c r="S871" s="24"/>
      <c r="T871" s="81"/>
    </row>
    <row r="872" spans="1:24" x14ac:dyDescent="0.25">
      <c r="B872" s="70"/>
      <c r="C872" s="69"/>
      <c r="D872" s="103"/>
      <c r="E872" s="103"/>
      <c r="F872" s="103"/>
      <c r="G872" s="103"/>
      <c r="H872" s="103"/>
      <c r="I872" s="103"/>
      <c r="J872" s="103"/>
      <c r="K872" s="72"/>
      <c r="L872" s="72"/>
      <c r="M872" s="72"/>
      <c r="N872" s="72"/>
      <c r="O872" s="70" t="s">
        <v>5897</v>
      </c>
      <c r="P872" s="105"/>
      <c r="Q872" s="87"/>
      <c r="R872" s="72"/>
      <c r="S872" s="72"/>
      <c r="T872" s="72"/>
    </row>
    <row r="873" spans="1:24" x14ac:dyDescent="0.25">
      <c r="B873" s="70" t="s">
        <v>6070</v>
      </c>
      <c r="C873" s="69"/>
      <c r="D873" s="103"/>
      <c r="E873" s="103"/>
      <c r="F873" s="103"/>
      <c r="G873" s="103"/>
      <c r="H873" s="103"/>
      <c r="I873" s="103"/>
      <c r="J873" s="103"/>
      <c r="K873" s="72" t="s">
        <v>3011</v>
      </c>
      <c r="L873" s="72">
        <v>27</v>
      </c>
      <c r="M873" s="72">
        <v>8</v>
      </c>
      <c r="N873" s="72">
        <v>1961</v>
      </c>
      <c r="O873" s="87" t="s">
        <v>753</v>
      </c>
      <c r="P873" s="88" t="s">
        <v>1026</v>
      </c>
      <c r="Q873" s="87" t="s">
        <v>1250</v>
      </c>
      <c r="R873" s="72">
        <v>9</v>
      </c>
      <c r="S873" s="88" t="s">
        <v>1026</v>
      </c>
      <c r="T873" s="72">
        <v>7</v>
      </c>
    </row>
    <row r="874" spans="1:24" x14ac:dyDescent="0.25">
      <c r="R874" s="81"/>
      <c r="S874" s="24"/>
      <c r="T874" s="81"/>
    </row>
    <row r="875" spans="1:24" x14ac:dyDescent="0.25">
      <c r="R875" s="81"/>
      <c r="S875" s="24"/>
      <c r="T875" s="81"/>
    </row>
    <row r="876" spans="1:24" x14ac:dyDescent="0.25">
      <c r="A876" s="21" t="s">
        <v>3179</v>
      </c>
      <c r="B876" s="22" t="s">
        <v>1251</v>
      </c>
      <c r="C876" s="21" t="s">
        <v>3016</v>
      </c>
      <c r="D876" s="21" t="s">
        <v>3017</v>
      </c>
      <c r="E876" s="21" t="s">
        <v>1030</v>
      </c>
      <c r="F876" s="21" t="s">
        <v>3018</v>
      </c>
      <c r="G876" s="21" t="s">
        <v>3019</v>
      </c>
      <c r="H876" s="21"/>
      <c r="I876" s="68" t="s">
        <v>3020</v>
      </c>
      <c r="J876" s="21" t="s">
        <v>1031</v>
      </c>
      <c r="K876" s="21"/>
      <c r="L876" s="33"/>
      <c r="M876" s="33"/>
      <c r="N876" s="33"/>
      <c r="O876" s="23" t="s">
        <v>1251</v>
      </c>
      <c r="P876" s="43"/>
      <c r="Q876" s="35"/>
      <c r="R876" s="33"/>
      <c r="S876" s="33"/>
      <c r="T876" s="33"/>
      <c r="U876" s="33"/>
    </row>
    <row r="877" spans="1:24" x14ac:dyDescent="0.25">
      <c r="A877" s="14">
        <v>1</v>
      </c>
      <c r="B877" s="20" t="s">
        <v>1246</v>
      </c>
      <c r="C877" s="14">
        <v>8</v>
      </c>
      <c r="D877" s="14">
        <v>8</v>
      </c>
      <c r="E877" s="14">
        <v>0</v>
      </c>
      <c r="F877" s="14">
        <v>0</v>
      </c>
      <c r="G877" s="14">
        <v>158</v>
      </c>
      <c r="H877" s="74" t="s">
        <v>1026</v>
      </c>
      <c r="I877" s="75">
        <v>22</v>
      </c>
      <c r="J877" s="14">
        <v>16</v>
      </c>
      <c r="K877" s="17" t="s">
        <v>3011</v>
      </c>
      <c r="L877" s="17">
        <v>20</v>
      </c>
      <c r="M877" s="17">
        <v>5</v>
      </c>
      <c r="N877" s="17">
        <v>1962</v>
      </c>
      <c r="O877" s="19" t="s">
        <v>856</v>
      </c>
      <c r="P877" s="24" t="s">
        <v>1026</v>
      </c>
      <c r="Q877" s="19" t="s">
        <v>1252</v>
      </c>
      <c r="R877" s="17">
        <v>16</v>
      </c>
      <c r="S877" s="24" t="s">
        <v>1026</v>
      </c>
      <c r="T877" s="17">
        <v>9</v>
      </c>
      <c r="W877" s="335" t="s">
        <v>6101</v>
      </c>
      <c r="X877" s="197" t="s">
        <v>4815</v>
      </c>
    </row>
    <row r="878" spans="1:24" x14ac:dyDescent="0.25">
      <c r="A878" s="14">
        <v>2</v>
      </c>
      <c r="B878" s="20" t="s">
        <v>1442</v>
      </c>
      <c r="C878" s="14">
        <v>8</v>
      </c>
      <c r="D878" s="14">
        <v>7</v>
      </c>
      <c r="E878" s="14">
        <v>0</v>
      </c>
      <c r="F878" s="14">
        <v>1</v>
      </c>
      <c r="G878" s="14">
        <v>127</v>
      </c>
      <c r="H878" s="74" t="s">
        <v>1026</v>
      </c>
      <c r="I878" s="75">
        <v>37</v>
      </c>
      <c r="J878" s="14">
        <v>14</v>
      </c>
      <c r="K878" s="17" t="s">
        <v>3011</v>
      </c>
      <c r="L878" s="17">
        <v>20</v>
      </c>
      <c r="M878" s="17">
        <v>5</v>
      </c>
      <c r="N878" s="17">
        <v>1962</v>
      </c>
      <c r="O878" s="19" t="s">
        <v>1442</v>
      </c>
      <c r="P878" s="24" t="s">
        <v>1026</v>
      </c>
      <c r="Q878" s="19" t="s">
        <v>2921</v>
      </c>
      <c r="R878" s="17">
        <v>10</v>
      </c>
      <c r="S878" s="24" t="s">
        <v>1026</v>
      </c>
      <c r="T878" s="17">
        <v>5</v>
      </c>
      <c r="W878" s="197" t="s">
        <v>4816</v>
      </c>
      <c r="X878" s="335" t="s">
        <v>6102</v>
      </c>
    </row>
    <row r="879" spans="1:24" x14ac:dyDescent="0.25">
      <c r="A879" s="14">
        <v>3</v>
      </c>
      <c r="B879" s="20" t="s">
        <v>132</v>
      </c>
      <c r="C879" s="14">
        <v>8</v>
      </c>
      <c r="D879" s="14">
        <v>6</v>
      </c>
      <c r="E879" s="14">
        <v>0</v>
      </c>
      <c r="F879" s="14">
        <v>2</v>
      </c>
      <c r="G879" s="14">
        <v>101</v>
      </c>
      <c r="H879" s="74" t="s">
        <v>1026</v>
      </c>
      <c r="I879" s="75">
        <v>75</v>
      </c>
      <c r="J879" s="14">
        <v>12</v>
      </c>
      <c r="K879" s="17" t="s">
        <v>3011</v>
      </c>
      <c r="L879" s="17">
        <v>20</v>
      </c>
      <c r="M879" s="17">
        <v>5</v>
      </c>
      <c r="N879" s="17">
        <v>1962</v>
      </c>
      <c r="O879" s="19" t="s">
        <v>565</v>
      </c>
      <c r="P879" s="24" t="s">
        <v>1026</v>
      </c>
      <c r="Q879" s="19" t="s">
        <v>1253</v>
      </c>
      <c r="R879" s="17">
        <v>25</v>
      </c>
      <c r="S879" s="24" t="s">
        <v>1026</v>
      </c>
      <c r="T879" s="17">
        <v>7</v>
      </c>
      <c r="W879" s="197" t="s">
        <v>4817</v>
      </c>
      <c r="X879" s="197" t="s">
        <v>4818</v>
      </c>
    </row>
    <row r="880" spans="1:24" x14ac:dyDescent="0.25">
      <c r="A880" s="14">
        <v>4</v>
      </c>
      <c r="B880" s="41" t="s">
        <v>856</v>
      </c>
      <c r="C880" s="29">
        <v>8</v>
      </c>
      <c r="D880" s="29">
        <v>4</v>
      </c>
      <c r="E880" s="29">
        <v>0</v>
      </c>
      <c r="F880" s="29">
        <v>4</v>
      </c>
      <c r="G880" s="29">
        <v>72</v>
      </c>
      <c r="H880" s="83" t="s">
        <v>1026</v>
      </c>
      <c r="I880" s="84">
        <v>104</v>
      </c>
      <c r="J880" s="29">
        <v>8</v>
      </c>
      <c r="K880" s="32" t="s">
        <v>3013</v>
      </c>
      <c r="L880" s="17">
        <v>21</v>
      </c>
      <c r="M880" s="17">
        <v>5</v>
      </c>
      <c r="N880" s="17">
        <v>1962</v>
      </c>
      <c r="O880" s="19" t="s">
        <v>1246</v>
      </c>
      <c r="P880" s="24" t="s">
        <v>1026</v>
      </c>
      <c r="Q880" s="19" t="s">
        <v>1112</v>
      </c>
      <c r="R880" s="17">
        <v>26</v>
      </c>
      <c r="S880" s="24" t="s">
        <v>1026</v>
      </c>
      <c r="T880" s="17">
        <v>4</v>
      </c>
      <c r="W880" s="197" t="s">
        <v>4819</v>
      </c>
      <c r="X880" s="335" t="s">
        <v>6103</v>
      </c>
    </row>
    <row r="881" spans="1:24" x14ac:dyDescent="0.25">
      <c r="A881" s="14">
        <v>5</v>
      </c>
      <c r="B881" s="41" t="s">
        <v>565</v>
      </c>
      <c r="C881" s="29">
        <v>8</v>
      </c>
      <c r="D881" s="29">
        <v>3</v>
      </c>
      <c r="E881" s="29">
        <v>0</v>
      </c>
      <c r="F881" s="29">
        <v>5</v>
      </c>
      <c r="G881" s="29">
        <v>80</v>
      </c>
      <c r="H881" s="83" t="s">
        <v>1026</v>
      </c>
      <c r="I881" s="84">
        <v>66</v>
      </c>
      <c r="J881" s="29">
        <v>6</v>
      </c>
      <c r="K881" s="32" t="s">
        <v>3011</v>
      </c>
      <c r="L881" s="17">
        <v>27</v>
      </c>
      <c r="M881" s="17">
        <v>5</v>
      </c>
      <c r="N881" s="17">
        <v>1962</v>
      </c>
      <c r="O881" s="19" t="s">
        <v>1252</v>
      </c>
      <c r="P881" s="24" t="s">
        <v>1026</v>
      </c>
      <c r="Q881" s="19" t="s">
        <v>132</v>
      </c>
      <c r="R881" s="17">
        <v>8</v>
      </c>
      <c r="S881" s="24" t="s">
        <v>1026</v>
      </c>
      <c r="T881" s="17">
        <v>18</v>
      </c>
      <c r="U881" s="17">
        <v>400</v>
      </c>
      <c r="W881" s="197" t="s">
        <v>4820</v>
      </c>
      <c r="X881" s="335" t="s">
        <v>6104</v>
      </c>
    </row>
    <row r="882" spans="1:24" x14ac:dyDescent="0.25">
      <c r="A882" s="14">
        <v>6</v>
      </c>
      <c r="B882" s="20" t="s">
        <v>1112</v>
      </c>
      <c r="C882" s="14">
        <v>8</v>
      </c>
      <c r="D882" s="14">
        <v>3</v>
      </c>
      <c r="E882" s="14">
        <v>0</v>
      </c>
      <c r="F882" s="14">
        <v>5</v>
      </c>
      <c r="G882" s="14">
        <v>58</v>
      </c>
      <c r="H882" s="74" t="s">
        <v>1026</v>
      </c>
      <c r="I882" s="75">
        <v>104</v>
      </c>
      <c r="J882" s="14">
        <v>6</v>
      </c>
      <c r="K882" s="17" t="s">
        <v>3011</v>
      </c>
      <c r="L882" s="17">
        <v>27</v>
      </c>
      <c r="M882" s="17">
        <v>5</v>
      </c>
      <c r="N882" s="17">
        <v>1962</v>
      </c>
      <c r="O882" s="19" t="s">
        <v>1253</v>
      </c>
      <c r="P882" s="24" t="s">
        <v>1026</v>
      </c>
      <c r="Q882" s="19" t="s">
        <v>1246</v>
      </c>
      <c r="R882" s="17">
        <v>3</v>
      </c>
      <c r="S882" s="24" t="s">
        <v>1026</v>
      </c>
      <c r="T882" s="17">
        <v>34</v>
      </c>
      <c r="U882" s="17">
        <v>300</v>
      </c>
      <c r="W882" s="197" t="s">
        <v>4821</v>
      </c>
      <c r="X882" s="197" t="s">
        <v>4822</v>
      </c>
    </row>
    <row r="883" spans="1:24" ht="15.75" thickBot="1" x14ac:dyDescent="0.3">
      <c r="A883" s="37">
        <v>7</v>
      </c>
      <c r="B883" s="28" t="s">
        <v>2921</v>
      </c>
      <c r="C883" s="37">
        <v>8</v>
      </c>
      <c r="D883" s="37">
        <v>2</v>
      </c>
      <c r="E883" s="37">
        <v>1</v>
      </c>
      <c r="F883" s="37">
        <v>5</v>
      </c>
      <c r="G883" s="37">
        <v>65</v>
      </c>
      <c r="H883" s="73" t="s">
        <v>1026</v>
      </c>
      <c r="I883" s="76">
        <v>90</v>
      </c>
      <c r="J883" s="37">
        <v>5</v>
      </c>
      <c r="K883" s="32" t="s">
        <v>3027</v>
      </c>
      <c r="L883" s="17">
        <v>2</v>
      </c>
      <c r="M883" s="17">
        <v>6</v>
      </c>
      <c r="N883" s="17">
        <v>1962</v>
      </c>
      <c r="O883" s="19" t="s">
        <v>2921</v>
      </c>
      <c r="P883" s="24" t="s">
        <v>1026</v>
      </c>
      <c r="Q883" s="19" t="s">
        <v>565</v>
      </c>
      <c r="R883" s="17">
        <v>9</v>
      </c>
      <c r="S883" s="24" t="s">
        <v>1026</v>
      </c>
      <c r="T883" s="17">
        <v>5</v>
      </c>
      <c r="U883" s="17">
        <v>100</v>
      </c>
      <c r="W883" s="335" t="s">
        <v>6105</v>
      </c>
      <c r="X883" s="197" t="s">
        <v>4823</v>
      </c>
    </row>
    <row r="884" spans="1:24" x14ac:dyDescent="0.25">
      <c r="A884" s="77">
        <v>8</v>
      </c>
      <c r="B884" s="78" t="s">
        <v>1252</v>
      </c>
      <c r="C884" s="77">
        <v>8</v>
      </c>
      <c r="D884" s="77">
        <v>2</v>
      </c>
      <c r="E884" s="77">
        <v>0</v>
      </c>
      <c r="F884" s="77">
        <v>6</v>
      </c>
      <c r="G884" s="77">
        <v>80</v>
      </c>
      <c r="H884" s="79" t="s">
        <v>1026</v>
      </c>
      <c r="I884" s="80">
        <v>118</v>
      </c>
      <c r="J884" s="85">
        <v>4</v>
      </c>
      <c r="K884" s="32" t="s">
        <v>3011</v>
      </c>
      <c r="L884" s="17">
        <v>3</v>
      </c>
      <c r="M884" s="17">
        <v>6</v>
      </c>
      <c r="N884" s="17">
        <v>1962</v>
      </c>
      <c r="O884" s="19" t="s">
        <v>1112</v>
      </c>
      <c r="P884" s="24" t="s">
        <v>1026</v>
      </c>
      <c r="Q884" s="19" t="s">
        <v>1253</v>
      </c>
      <c r="R884" s="17">
        <v>19</v>
      </c>
      <c r="S884" s="24" t="s">
        <v>1026</v>
      </c>
      <c r="T884" s="17">
        <v>17</v>
      </c>
      <c r="U884" s="17">
        <v>300</v>
      </c>
      <c r="W884" s="197" t="s">
        <v>4824</v>
      </c>
      <c r="X884" s="335" t="s">
        <v>6106</v>
      </c>
    </row>
    <row r="885" spans="1:24" x14ac:dyDescent="0.25">
      <c r="A885" s="77">
        <v>9</v>
      </c>
      <c r="B885" s="78" t="s">
        <v>1253</v>
      </c>
      <c r="C885" s="77">
        <v>8</v>
      </c>
      <c r="D885" s="77">
        <v>0</v>
      </c>
      <c r="E885" s="77">
        <v>1</v>
      </c>
      <c r="F885" s="77">
        <v>7</v>
      </c>
      <c r="G885" s="77">
        <v>62</v>
      </c>
      <c r="H885" s="79" t="s">
        <v>1026</v>
      </c>
      <c r="I885" s="80">
        <v>187</v>
      </c>
      <c r="J885" s="77">
        <v>1</v>
      </c>
      <c r="K885" s="17" t="s">
        <v>3011</v>
      </c>
      <c r="L885" s="17">
        <v>3</v>
      </c>
      <c r="M885" s="17">
        <v>6</v>
      </c>
      <c r="N885" s="17">
        <v>1962</v>
      </c>
      <c r="O885" s="19" t="s">
        <v>132</v>
      </c>
      <c r="P885" s="24" t="s">
        <v>1026</v>
      </c>
      <c r="Q885" s="19" t="s">
        <v>1442</v>
      </c>
      <c r="R885" s="17">
        <v>3</v>
      </c>
      <c r="S885" s="24" t="s">
        <v>1026</v>
      </c>
      <c r="T885" s="17">
        <v>13</v>
      </c>
      <c r="U885" s="17">
        <v>150</v>
      </c>
      <c r="W885" s="197" t="s">
        <v>4825</v>
      </c>
      <c r="X885" s="335" t="s">
        <v>6107</v>
      </c>
    </row>
    <row r="886" spans="1:24" x14ac:dyDescent="0.25">
      <c r="B886" s="20" t="s">
        <v>2</v>
      </c>
      <c r="C886" s="14">
        <f>SUM(C877:C885)</f>
        <v>72</v>
      </c>
      <c r="D886" s="14">
        <f>SUM(D877:D885)</f>
        <v>35</v>
      </c>
      <c r="E886" s="14">
        <f>SUM(E877:E885)</f>
        <v>2</v>
      </c>
      <c r="F886" s="14">
        <f>SUM(F877:F885)</f>
        <v>35</v>
      </c>
      <c r="G886" s="14">
        <f>SUM(G877:G885)</f>
        <v>803</v>
      </c>
      <c r="H886" s="74" t="s">
        <v>1026</v>
      </c>
      <c r="I886" s="14">
        <f>SUM(I877:I885)</f>
        <v>803</v>
      </c>
      <c r="J886" s="14">
        <f>SUM(J877:J885)</f>
        <v>72</v>
      </c>
      <c r="K886" s="17" t="s">
        <v>3011</v>
      </c>
      <c r="L886" s="17">
        <v>3</v>
      </c>
      <c r="M886" s="17">
        <v>6</v>
      </c>
      <c r="N886" s="17">
        <v>1962</v>
      </c>
      <c r="O886" s="19" t="s">
        <v>1252</v>
      </c>
      <c r="P886" s="24" t="s">
        <v>1026</v>
      </c>
      <c r="Q886" s="19" t="s">
        <v>1246</v>
      </c>
      <c r="R886" s="17">
        <v>2</v>
      </c>
      <c r="S886" s="24" t="s">
        <v>1026</v>
      </c>
      <c r="T886" s="17">
        <v>21</v>
      </c>
      <c r="U886" s="17">
        <v>350</v>
      </c>
      <c r="W886" s="335" t="s">
        <v>6089</v>
      </c>
      <c r="X886" s="197" t="s">
        <v>4826</v>
      </c>
    </row>
    <row r="887" spans="1:24" x14ac:dyDescent="0.25">
      <c r="K887" s="17" t="s">
        <v>3011</v>
      </c>
      <c r="L887" s="17">
        <v>3</v>
      </c>
      <c r="M887" s="17">
        <v>6</v>
      </c>
      <c r="N887" s="17">
        <v>1962</v>
      </c>
      <c r="O887" s="19" t="s">
        <v>856</v>
      </c>
      <c r="P887" s="24" t="s">
        <v>1026</v>
      </c>
      <c r="Q887" s="19" t="s">
        <v>565</v>
      </c>
      <c r="R887" s="17">
        <v>4</v>
      </c>
      <c r="S887" s="24" t="s">
        <v>1026</v>
      </c>
      <c r="T887" s="17">
        <v>11</v>
      </c>
      <c r="W887" s="197"/>
      <c r="X887" s="197"/>
    </row>
    <row r="888" spans="1:24" x14ac:dyDescent="0.25">
      <c r="K888" s="17" t="s">
        <v>3011</v>
      </c>
      <c r="L888" s="17">
        <v>10</v>
      </c>
      <c r="M888" s="17">
        <v>6</v>
      </c>
      <c r="N888" s="17">
        <v>1962</v>
      </c>
      <c r="O888" s="19" t="s">
        <v>1246</v>
      </c>
      <c r="P888" s="24" t="s">
        <v>1026</v>
      </c>
      <c r="Q888" s="19" t="s">
        <v>856</v>
      </c>
      <c r="R888" s="17">
        <v>24</v>
      </c>
      <c r="S888" s="24" t="s">
        <v>1026</v>
      </c>
      <c r="T888" s="17">
        <v>1</v>
      </c>
      <c r="U888" s="17">
        <v>200</v>
      </c>
      <c r="W888" s="197" t="s">
        <v>4827</v>
      </c>
      <c r="X888" s="197" t="s">
        <v>4586</v>
      </c>
    </row>
    <row r="889" spans="1:24" x14ac:dyDescent="0.25">
      <c r="K889" s="17" t="s">
        <v>3011</v>
      </c>
      <c r="L889" s="17">
        <v>10</v>
      </c>
      <c r="M889" s="17">
        <v>6</v>
      </c>
      <c r="N889" s="17">
        <v>1962</v>
      </c>
      <c r="O889" s="19" t="s">
        <v>1253</v>
      </c>
      <c r="P889" s="24" t="s">
        <v>1026</v>
      </c>
      <c r="Q889" s="19" t="s">
        <v>132</v>
      </c>
      <c r="R889" s="17">
        <v>1</v>
      </c>
      <c r="S889" s="24" t="s">
        <v>1026</v>
      </c>
      <c r="T889" s="17">
        <v>12</v>
      </c>
      <c r="U889" s="17">
        <v>150</v>
      </c>
      <c r="W889" s="197" t="s">
        <v>4731</v>
      </c>
      <c r="X889" s="197" t="s">
        <v>4828</v>
      </c>
    </row>
    <row r="890" spans="1:24" x14ac:dyDescent="0.25">
      <c r="K890" s="17" t="s">
        <v>3013</v>
      </c>
      <c r="L890" s="17">
        <v>11</v>
      </c>
      <c r="M890" s="17">
        <v>6</v>
      </c>
      <c r="N890" s="17">
        <v>1962</v>
      </c>
      <c r="O890" s="19" t="s">
        <v>1112</v>
      </c>
      <c r="P890" s="24" t="s">
        <v>1026</v>
      </c>
      <c r="Q890" s="19" t="s">
        <v>2921</v>
      </c>
      <c r="R890" s="17">
        <v>2</v>
      </c>
      <c r="S890" s="24" t="s">
        <v>1026</v>
      </c>
      <c r="T890" s="17">
        <v>10</v>
      </c>
      <c r="W890" s="197" t="s">
        <v>4829</v>
      </c>
      <c r="X890" s="335" t="s">
        <v>6108</v>
      </c>
    </row>
    <row r="891" spans="1:24" x14ac:dyDescent="0.25">
      <c r="K891" s="17" t="s">
        <v>3013</v>
      </c>
      <c r="L891" s="17">
        <v>11</v>
      </c>
      <c r="M891" s="17">
        <v>6</v>
      </c>
      <c r="N891" s="17">
        <v>1962</v>
      </c>
      <c r="O891" s="19" t="s">
        <v>565</v>
      </c>
      <c r="P891" s="24" t="s">
        <v>1026</v>
      </c>
      <c r="Q891" s="19" t="s">
        <v>1442</v>
      </c>
      <c r="R891" s="17">
        <v>5</v>
      </c>
      <c r="S891" s="24" t="s">
        <v>1026</v>
      </c>
      <c r="T891" s="17">
        <v>8</v>
      </c>
      <c r="U891" s="17">
        <v>61</v>
      </c>
      <c r="W891" s="197" t="s">
        <v>4830</v>
      </c>
      <c r="X891" s="335" t="s">
        <v>6109</v>
      </c>
    </row>
    <row r="892" spans="1:24" x14ac:dyDescent="0.25">
      <c r="K892" s="17" t="s">
        <v>3011</v>
      </c>
      <c r="L892" s="17">
        <v>17</v>
      </c>
      <c r="M892" s="17">
        <v>6</v>
      </c>
      <c r="N892" s="17">
        <v>1962</v>
      </c>
      <c r="O892" s="19" t="s">
        <v>1442</v>
      </c>
      <c r="P892" s="24" t="s">
        <v>1026</v>
      </c>
      <c r="Q892" s="19" t="s">
        <v>1252</v>
      </c>
      <c r="R892" s="17">
        <v>29</v>
      </c>
      <c r="S892" s="24" t="s">
        <v>1026</v>
      </c>
      <c r="T892" s="17">
        <v>1</v>
      </c>
      <c r="W892" s="197" t="s">
        <v>4831</v>
      </c>
      <c r="X892" s="335" t="s">
        <v>6110</v>
      </c>
    </row>
    <row r="893" spans="1:24" x14ac:dyDescent="0.25">
      <c r="K893" s="17" t="s">
        <v>3011</v>
      </c>
      <c r="L893" s="17">
        <v>17</v>
      </c>
      <c r="M893" s="17">
        <v>6</v>
      </c>
      <c r="N893" s="17">
        <v>1962</v>
      </c>
      <c r="O893" s="19" t="s">
        <v>2921</v>
      </c>
      <c r="P893" s="24" t="s">
        <v>1026</v>
      </c>
      <c r="Q893" s="19" t="s">
        <v>856</v>
      </c>
      <c r="R893" s="17">
        <v>6</v>
      </c>
      <c r="S893" s="24" t="s">
        <v>1026</v>
      </c>
      <c r="T893" s="17">
        <v>9</v>
      </c>
      <c r="U893" s="17">
        <v>200</v>
      </c>
      <c r="W893" s="335" t="s">
        <v>6111</v>
      </c>
      <c r="X893" s="197" t="s">
        <v>4832</v>
      </c>
    </row>
    <row r="894" spans="1:24" x14ac:dyDescent="0.25">
      <c r="K894" s="17" t="s">
        <v>3011</v>
      </c>
      <c r="L894" s="17">
        <v>17</v>
      </c>
      <c r="M894" s="17">
        <v>6</v>
      </c>
      <c r="N894" s="17">
        <v>1962</v>
      </c>
      <c r="O894" s="19" t="s">
        <v>132</v>
      </c>
      <c r="P894" s="24" t="s">
        <v>1026</v>
      </c>
      <c r="Q894" s="19" t="s">
        <v>1112</v>
      </c>
      <c r="R894" s="17">
        <v>8</v>
      </c>
      <c r="S894" s="24" t="s">
        <v>1026</v>
      </c>
      <c r="T894" s="17">
        <v>5</v>
      </c>
      <c r="W894" s="197" t="s">
        <v>4833</v>
      </c>
      <c r="X894" s="335" t="s">
        <v>6112</v>
      </c>
    </row>
    <row r="895" spans="1:24" x14ac:dyDescent="0.25">
      <c r="K895" s="17" t="s">
        <v>3011</v>
      </c>
      <c r="L895" s="17">
        <v>5</v>
      </c>
      <c r="M895" s="17">
        <v>8</v>
      </c>
      <c r="N895" s="17">
        <v>1962</v>
      </c>
      <c r="O895" s="19" t="s">
        <v>856</v>
      </c>
      <c r="P895" s="24" t="s">
        <v>1026</v>
      </c>
      <c r="Q895" s="19" t="s">
        <v>1112</v>
      </c>
      <c r="R895" s="17">
        <v>9</v>
      </c>
      <c r="S895" s="24" t="s">
        <v>1026</v>
      </c>
      <c r="T895" s="17">
        <v>6</v>
      </c>
      <c r="W895" s="197" t="s">
        <v>4834</v>
      </c>
      <c r="X895" s="335" t="s">
        <v>6113</v>
      </c>
    </row>
    <row r="896" spans="1:24" x14ac:dyDescent="0.25">
      <c r="K896" s="17" t="s">
        <v>3011</v>
      </c>
      <c r="L896" s="17">
        <v>5</v>
      </c>
      <c r="M896" s="17">
        <v>8</v>
      </c>
      <c r="N896" s="17">
        <v>1962</v>
      </c>
      <c r="O896" s="19" t="s">
        <v>1252</v>
      </c>
      <c r="P896" s="24" t="s">
        <v>1026</v>
      </c>
      <c r="Q896" s="19" t="s">
        <v>1253</v>
      </c>
      <c r="R896" s="17">
        <v>41</v>
      </c>
      <c r="S896" s="24" t="s">
        <v>1026</v>
      </c>
      <c r="T896" s="17">
        <v>7</v>
      </c>
      <c r="W896" s="197" t="s">
        <v>4835</v>
      </c>
      <c r="X896" s="335" t="s">
        <v>6114</v>
      </c>
    </row>
    <row r="897" spans="11:24" x14ac:dyDescent="0.25">
      <c r="K897" s="17" t="s">
        <v>3011</v>
      </c>
      <c r="L897" s="17">
        <v>5</v>
      </c>
      <c r="M897" s="17">
        <v>8</v>
      </c>
      <c r="N897" s="17">
        <v>1962</v>
      </c>
      <c r="O897" s="19" t="s">
        <v>1246</v>
      </c>
      <c r="P897" s="24" t="s">
        <v>1026</v>
      </c>
      <c r="Q897" s="19" t="s">
        <v>565</v>
      </c>
      <c r="R897" s="17">
        <v>14</v>
      </c>
      <c r="S897" s="24" t="s">
        <v>1026</v>
      </c>
      <c r="T897" s="17">
        <v>4</v>
      </c>
      <c r="W897" s="335" t="s">
        <v>6115</v>
      </c>
      <c r="X897" s="197" t="s">
        <v>4836</v>
      </c>
    </row>
    <row r="898" spans="11:24" x14ac:dyDescent="0.25">
      <c r="K898" s="17" t="s">
        <v>3011</v>
      </c>
      <c r="L898" s="17">
        <v>5</v>
      </c>
      <c r="M898" s="17">
        <v>8</v>
      </c>
      <c r="N898" s="17">
        <v>1962</v>
      </c>
      <c r="O898" s="19" t="s">
        <v>132</v>
      </c>
      <c r="P898" s="24" t="s">
        <v>1026</v>
      </c>
      <c r="Q898" s="19" t="s">
        <v>2921</v>
      </c>
      <c r="R898" s="17">
        <v>26</v>
      </c>
      <c r="S898" s="24" t="s">
        <v>1026</v>
      </c>
      <c r="T898" s="17">
        <v>12</v>
      </c>
      <c r="W898" s="197" t="s">
        <v>4837</v>
      </c>
      <c r="X898" s="197" t="s">
        <v>4838</v>
      </c>
    </row>
    <row r="899" spans="11:24" x14ac:dyDescent="0.25">
      <c r="K899" s="17" t="s">
        <v>3143</v>
      </c>
      <c r="L899" s="17">
        <v>10</v>
      </c>
      <c r="M899" s="17">
        <v>8</v>
      </c>
      <c r="N899" s="17">
        <v>1962</v>
      </c>
      <c r="O899" s="19" t="s">
        <v>1112</v>
      </c>
      <c r="P899" s="24" t="s">
        <v>1026</v>
      </c>
      <c r="Q899" s="19" t="s">
        <v>1442</v>
      </c>
      <c r="R899" s="17">
        <v>6</v>
      </c>
      <c r="S899" s="24" t="s">
        <v>1026</v>
      </c>
      <c r="T899" s="17">
        <v>20</v>
      </c>
      <c r="W899" s="335" t="s">
        <v>6116</v>
      </c>
      <c r="X899" s="197" t="s">
        <v>4839</v>
      </c>
    </row>
    <row r="900" spans="11:24" x14ac:dyDescent="0.25">
      <c r="K900" s="17" t="s">
        <v>3011</v>
      </c>
      <c r="L900" s="17">
        <v>12</v>
      </c>
      <c r="M900" s="17">
        <v>8</v>
      </c>
      <c r="N900" s="17">
        <v>1962</v>
      </c>
      <c r="O900" s="19" t="s">
        <v>1246</v>
      </c>
      <c r="P900" s="24" t="s">
        <v>1026</v>
      </c>
      <c r="Q900" s="19" t="s">
        <v>132</v>
      </c>
      <c r="R900" s="17">
        <v>18</v>
      </c>
      <c r="S900" s="24" t="s">
        <v>1026</v>
      </c>
      <c r="T900" s="17">
        <v>3</v>
      </c>
      <c r="W900" s="197" t="s">
        <v>4840</v>
      </c>
      <c r="X900" s="197" t="s">
        <v>4841</v>
      </c>
    </row>
    <row r="901" spans="11:24" x14ac:dyDescent="0.25">
      <c r="K901" s="17" t="s">
        <v>3011</v>
      </c>
      <c r="L901" s="17">
        <v>12</v>
      </c>
      <c r="M901" s="17">
        <v>8</v>
      </c>
      <c r="N901" s="17">
        <v>1962</v>
      </c>
      <c r="O901" s="19" t="s">
        <v>565</v>
      </c>
      <c r="P901" s="24" t="s">
        <v>1026</v>
      </c>
      <c r="Q901" s="19" t="s">
        <v>1112</v>
      </c>
      <c r="R901" s="17">
        <v>7</v>
      </c>
      <c r="S901" s="24" t="s">
        <v>1026</v>
      </c>
      <c r="T901" s="17">
        <v>8</v>
      </c>
      <c r="W901" s="335" t="s">
        <v>6117</v>
      </c>
      <c r="X901" s="197" t="s">
        <v>4842</v>
      </c>
    </row>
    <row r="902" spans="11:24" x14ac:dyDescent="0.25">
      <c r="K902" s="17" t="s">
        <v>3011</v>
      </c>
      <c r="L902" s="17">
        <v>12</v>
      </c>
      <c r="M902" s="17">
        <v>8</v>
      </c>
      <c r="N902" s="17">
        <v>1962</v>
      </c>
      <c r="O902" s="19" t="s">
        <v>2921</v>
      </c>
      <c r="P902" s="24" t="s">
        <v>1026</v>
      </c>
      <c r="Q902" s="19" t="s">
        <v>1252</v>
      </c>
      <c r="R902" s="17">
        <v>8</v>
      </c>
      <c r="S902" s="24" t="s">
        <v>1026</v>
      </c>
      <c r="T902" s="17">
        <v>10</v>
      </c>
      <c r="W902" s="335" t="s">
        <v>6118</v>
      </c>
      <c r="X902" s="197" t="s">
        <v>4843</v>
      </c>
    </row>
    <row r="903" spans="11:24" x14ac:dyDescent="0.25">
      <c r="K903" s="17" t="s">
        <v>3011</v>
      </c>
      <c r="L903" s="17">
        <v>12</v>
      </c>
      <c r="M903" s="17">
        <v>8</v>
      </c>
      <c r="N903" s="17">
        <v>1962</v>
      </c>
      <c r="O903" s="19" t="s">
        <v>1253</v>
      </c>
      <c r="P903" s="24" t="s">
        <v>1026</v>
      </c>
      <c r="Q903" s="19" t="s">
        <v>1442</v>
      </c>
      <c r="R903" s="17">
        <v>8</v>
      </c>
      <c r="S903" s="24" t="s">
        <v>1026</v>
      </c>
      <c r="T903" s="17">
        <v>19</v>
      </c>
      <c r="W903" s="197" t="s">
        <v>4844</v>
      </c>
      <c r="X903" s="197" t="s">
        <v>4845</v>
      </c>
    </row>
    <row r="904" spans="11:24" x14ac:dyDescent="0.25">
      <c r="K904" s="17" t="s">
        <v>3141</v>
      </c>
      <c r="L904" s="17">
        <v>16</v>
      </c>
      <c r="M904" s="17">
        <v>8</v>
      </c>
      <c r="N904" s="17">
        <v>1962</v>
      </c>
      <c r="O904" s="19" t="s">
        <v>1442</v>
      </c>
      <c r="P904" s="24" t="s">
        <v>1026</v>
      </c>
      <c r="Q904" s="19" t="s">
        <v>856</v>
      </c>
      <c r="R904" s="17">
        <v>25</v>
      </c>
      <c r="S904" s="24" t="s">
        <v>1026</v>
      </c>
      <c r="T904" s="17">
        <v>3</v>
      </c>
      <c r="W904" s="197" t="s">
        <v>4846</v>
      </c>
      <c r="X904" s="335" t="s">
        <v>6119</v>
      </c>
    </row>
    <row r="905" spans="11:24" x14ac:dyDescent="0.25">
      <c r="K905" s="17" t="s">
        <v>3011</v>
      </c>
      <c r="L905" s="17">
        <v>19</v>
      </c>
      <c r="M905" s="17">
        <v>8</v>
      </c>
      <c r="N905" s="17">
        <v>1962</v>
      </c>
      <c r="O905" s="19" t="s">
        <v>2921</v>
      </c>
      <c r="P905" s="24" t="s">
        <v>1026</v>
      </c>
      <c r="Q905" s="19" t="s">
        <v>1246</v>
      </c>
      <c r="R905" s="17">
        <v>2</v>
      </c>
      <c r="S905" s="24" t="s">
        <v>1026</v>
      </c>
      <c r="T905" s="17">
        <v>15</v>
      </c>
      <c r="U905" s="17">
        <v>50</v>
      </c>
      <c r="W905" s="197" t="s">
        <v>4774</v>
      </c>
      <c r="X905" s="335" t="s">
        <v>6120</v>
      </c>
    </row>
    <row r="906" spans="11:24" x14ac:dyDescent="0.25">
      <c r="K906" s="17" t="s">
        <v>3011</v>
      </c>
      <c r="L906" s="17">
        <v>19</v>
      </c>
      <c r="M906" s="17">
        <v>8</v>
      </c>
      <c r="N906" s="17">
        <v>1962</v>
      </c>
      <c r="O906" s="19" t="s">
        <v>565</v>
      </c>
      <c r="P906" s="24" t="s">
        <v>1026</v>
      </c>
      <c r="Q906" s="19" t="s">
        <v>132</v>
      </c>
      <c r="R906" s="17">
        <v>12</v>
      </c>
      <c r="S906" s="24" t="s">
        <v>1026</v>
      </c>
      <c r="T906" s="17">
        <v>14</v>
      </c>
      <c r="W906" s="197" t="s">
        <v>4847</v>
      </c>
      <c r="X906" s="197" t="s">
        <v>4848</v>
      </c>
    </row>
    <row r="907" spans="11:24" x14ac:dyDescent="0.25">
      <c r="K907" s="17" t="s">
        <v>3011</v>
      </c>
      <c r="L907" s="17">
        <v>19</v>
      </c>
      <c r="M907" s="17">
        <v>8</v>
      </c>
      <c r="N907" s="17">
        <v>1962</v>
      </c>
      <c r="O907" s="19" t="s">
        <v>1112</v>
      </c>
      <c r="P907" s="24" t="s">
        <v>1026</v>
      </c>
      <c r="Q907" s="19" t="s">
        <v>1252</v>
      </c>
      <c r="R907" s="17">
        <v>8</v>
      </c>
      <c r="S907" s="24" t="s">
        <v>1026</v>
      </c>
      <c r="T907" s="17">
        <v>7</v>
      </c>
      <c r="W907" s="197" t="s">
        <v>4849</v>
      </c>
      <c r="X907" s="335" t="s">
        <v>6121</v>
      </c>
    </row>
    <row r="908" spans="11:24" x14ac:dyDescent="0.25">
      <c r="K908" s="17" t="s">
        <v>3011</v>
      </c>
      <c r="L908" s="17">
        <v>19</v>
      </c>
      <c r="M908" s="17">
        <v>8</v>
      </c>
      <c r="N908" s="17">
        <v>1962</v>
      </c>
      <c r="O908" s="19" t="s">
        <v>856</v>
      </c>
      <c r="P908" s="24" t="s">
        <v>1026</v>
      </c>
      <c r="Q908" s="19" t="s">
        <v>1253</v>
      </c>
      <c r="R908" s="17">
        <v>24</v>
      </c>
      <c r="S908" s="24" t="s">
        <v>1026</v>
      </c>
      <c r="T908" s="17">
        <v>6</v>
      </c>
      <c r="W908" s="197" t="s">
        <v>4850</v>
      </c>
      <c r="X908" s="335" t="s">
        <v>6122</v>
      </c>
    </row>
    <row r="909" spans="11:24" x14ac:dyDescent="0.25">
      <c r="K909" s="17" t="s">
        <v>3011</v>
      </c>
      <c r="L909" s="17">
        <v>26</v>
      </c>
      <c r="M909" s="17">
        <v>8</v>
      </c>
      <c r="N909" s="17">
        <v>1962</v>
      </c>
      <c r="O909" s="19" t="s">
        <v>1442</v>
      </c>
      <c r="P909" s="24" t="s">
        <v>1026</v>
      </c>
      <c r="Q909" s="19" t="s">
        <v>1246</v>
      </c>
      <c r="R909" s="17">
        <v>3</v>
      </c>
      <c r="S909" s="24" t="s">
        <v>1026</v>
      </c>
      <c r="T909" s="17">
        <v>6</v>
      </c>
      <c r="W909" s="335" t="s">
        <v>6123</v>
      </c>
      <c r="X909" s="197" t="s">
        <v>4601</v>
      </c>
    </row>
    <row r="910" spans="11:24" x14ac:dyDescent="0.25">
      <c r="K910" s="17" t="s">
        <v>3011</v>
      </c>
      <c r="L910" s="17">
        <v>26</v>
      </c>
      <c r="M910" s="17">
        <v>8</v>
      </c>
      <c r="N910" s="17">
        <v>1962</v>
      </c>
      <c r="O910" s="19" t="s">
        <v>132</v>
      </c>
      <c r="P910" s="24" t="s">
        <v>1026</v>
      </c>
      <c r="Q910" s="19" t="s">
        <v>856</v>
      </c>
      <c r="R910" s="17">
        <v>17</v>
      </c>
      <c r="S910" s="24" t="s">
        <v>1026</v>
      </c>
      <c r="T910" s="17">
        <v>6</v>
      </c>
      <c r="W910" s="197" t="s">
        <v>4851</v>
      </c>
      <c r="X910" s="335" t="s">
        <v>6124</v>
      </c>
    </row>
    <row r="911" spans="11:24" x14ac:dyDescent="0.25">
      <c r="K911" s="17" t="s">
        <v>3011</v>
      </c>
      <c r="L911" s="17">
        <v>26</v>
      </c>
      <c r="M911" s="17">
        <v>8</v>
      </c>
      <c r="N911" s="17">
        <v>1962</v>
      </c>
      <c r="O911" s="19" t="s">
        <v>1253</v>
      </c>
      <c r="P911" s="24" t="s">
        <v>1026</v>
      </c>
      <c r="Q911" s="19" t="s">
        <v>2921</v>
      </c>
      <c r="R911" s="17">
        <v>13</v>
      </c>
      <c r="S911" s="24" t="s">
        <v>1026</v>
      </c>
      <c r="T911" s="17">
        <v>13</v>
      </c>
      <c r="W911" s="197" t="s">
        <v>4852</v>
      </c>
      <c r="X911" s="197" t="s">
        <v>4853</v>
      </c>
    </row>
    <row r="912" spans="11:24" x14ac:dyDescent="0.25">
      <c r="K912" s="17" t="s">
        <v>3011</v>
      </c>
      <c r="L912" s="17">
        <v>26</v>
      </c>
      <c r="M912" s="17">
        <v>8</v>
      </c>
      <c r="N912" s="17">
        <v>1962</v>
      </c>
      <c r="O912" s="19" t="s">
        <v>1252</v>
      </c>
      <c r="P912" s="24" t="s">
        <v>1026</v>
      </c>
      <c r="Q912" s="19" t="s">
        <v>565</v>
      </c>
      <c r="R912" s="17">
        <v>2</v>
      </c>
      <c r="S912" s="24" t="s">
        <v>1026</v>
      </c>
      <c r="T912" s="17">
        <v>11</v>
      </c>
      <c r="U912" s="17">
        <v>200</v>
      </c>
      <c r="W912" s="197" t="s">
        <v>4854</v>
      </c>
      <c r="X912" s="335" t="s">
        <v>6125</v>
      </c>
    </row>
    <row r="913" spans="1:24" x14ac:dyDescent="0.25">
      <c r="R913" s="17">
        <f>SUM(R877:R912)</f>
        <v>443</v>
      </c>
      <c r="S913" s="24" t="s">
        <v>1026</v>
      </c>
      <c r="T913" s="17">
        <f>SUM(T877:T912)</f>
        <v>360</v>
      </c>
    </row>
    <row r="914" spans="1:24" x14ac:dyDescent="0.25">
      <c r="N914" s="17">
        <f>COUNT(N877:N913)</f>
        <v>36</v>
      </c>
      <c r="Q914" s="19" t="s">
        <v>567</v>
      </c>
      <c r="R914" s="81">
        <f>PRODUCT(R913/N914)</f>
        <v>12.305555555555555</v>
      </c>
      <c r="S914" s="24" t="s">
        <v>1026</v>
      </c>
      <c r="T914" s="81">
        <f>PRODUCT(T913/N914)</f>
        <v>10</v>
      </c>
    </row>
    <row r="915" spans="1:24" x14ac:dyDescent="0.25">
      <c r="S915" s="24"/>
    </row>
    <row r="917" spans="1:24" x14ac:dyDescent="0.25">
      <c r="A917" s="21" t="s">
        <v>3179</v>
      </c>
      <c r="B917" s="22" t="s">
        <v>1254</v>
      </c>
      <c r="C917" s="21" t="s">
        <v>3016</v>
      </c>
      <c r="D917" s="21" t="s">
        <v>3017</v>
      </c>
      <c r="E917" s="21" t="s">
        <v>1030</v>
      </c>
      <c r="F917" s="21" t="s">
        <v>3018</v>
      </c>
      <c r="G917" s="21" t="s">
        <v>3019</v>
      </c>
      <c r="H917" s="21"/>
      <c r="I917" s="68" t="s">
        <v>3020</v>
      </c>
      <c r="J917" s="21" t="s">
        <v>1031</v>
      </c>
      <c r="K917" s="21"/>
      <c r="L917" s="33"/>
      <c r="M917" s="33"/>
      <c r="N917" s="33"/>
      <c r="O917" s="23" t="s">
        <v>1254</v>
      </c>
      <c r="P917" s="43"/>
      <c r="Q917" s="35"/>
      <c r="R917" s="33"/>
      <c r="S917" s="33"/>
      <c r="T917" s="33"/>
      <c r="U917" s="33"/>
      <c r="V917" s="35"/>
      <c r="W917" s="35"/>
      <c r="X917" s="35"/>
    </row>
    <row r="918" spans="1:24" x14ac:dyDescent="0.25">
      <c r="A918" s="14">
        <v>1</v>
      </c>
      <c r="B918" s="20" t="s">
        <v>1442</v>
      </c>
      <c r="C918" s="14">
        <v>10</v>
      </c>
      <c r="D918" s="14">
        <v>10</v>
      </c>
      <c r="E918" s="14">
        <v>0</v>
      </c>
      <c r="F918" s="14">
        <v>0</v>
      </c>
      <c r="G918" s="14">
        <v>172</v>
      </c>
      <c r="H918" s="74" t="s">
        <v>1026</v>
      </c>
      <c r="I918" s="14">
        <v>62</v>
      </c>
      <c r="J918" s="14">
        <v>20</v>
      </c>
      <c r="K918" s="17" t="s">
        <v>3027</v>
      </c>
      <c r="L918" s="17">
        <v>18</v>
      </c>
      <c r="M918" s="17">
        <v>5</v>
      </c>
      <c r="N918" s="17">
        <v>1963</v>
      </c>
      <c r="O918" s="19" t="s">
        <v>1255</v>
      </c>
      <c r="P918" s="24" t="s">
        <v>1026</v>
      </c>
      <c r="Q918" s="19" t="s">
        <v>565</v>
      </c>
      <c r="R918" s="17">
        <v>13</v>
      </c>
      <c r="S918" s="24" t="s">
        <v>1026</v>
      </c>
      <c r="T918" s="17">
        <v>7</v>
      </c>
      <c r="U918" s="17">
        <v>200</v>
      </c>
      <c r="W918" s="11" t="s">
        <v>4855</v>
      </c>
      <c r="X918" s="333" t="s">
        <v>6126</v>
      </c>
    </row>
    <row r="919" spans="1:24" x14ac:dyDescent="0.25">
      <c r="A919" s="14">
        <v>2</v>
      </c>
      <c r="B919" s="20" t="s">
        <v>1246</v>
      </c>
      <c r="C919" s="14">
        <v>10</v>
      </c>
      <c r="D919" s="14">
        <v>9</v>
      </c>
      <c r="E919" s="14">
        <v>0</v>
      </c>
      <c r="F919" s="14">
        <v>1</v>
      </c>
      <c r="G919" s="14">
        <v>252</v>
      </c>
      <c r="H919" s="74" t="s">
        <v>1026</v>
      </c>
      <c r="I919" s="14">
        <v>53</v>
      </c>
      <c r="J919" s="14">
        <v>18</v>
      </c>
      <c r="K919" s="17" t="s">
        <v>3011</v>
      </c>
      <c r="L919" s="17">
        <v>19</v>
      </c>
      <c r="M919" s="17">
        <v>5</v>
      </c>
      <c r="N919" s="17">
        <v>1963</v>
      </c>
      <c r="O919" s="19" t="s">
        <v>1112</v>
      </c>
      <c r="P919" s="24" t="s">
        <v>1026</v>
      </c>
      <c r="Q919" s="19" t="s">
        <v>565</v>
      </c>
      <c r="R919" s="17">
        <v>7</v>
      </c>
      <c r="S919" s="24" t="s">
        <v>1026</v>
      </c>
      <c r="T919" s="17">
        <v>8</v>
      </c>
      <c r="U919" s="17">
        <v>100</v>
      </c>
      <c r="W919" s="11" t="s">
        <v>4856</v>
      </c>
      <c r="X919" s="333" t="s">
        <v>6127</v>
      </c>
    </row>
    <row r="920" spans="1:24" x14ac:dyDescent="0.25">
      <c r="A920" s="14">
        <v>3</v>
      </c>
      <c r="B920" s="20" t="s">
        <v>132</v>
      </c>
      <c r="C920" s="14">
        <v>10</v>
      </c>
      <c r="D920" s="14">
        <v>7</v>
      </c>
      <c r="E920" s="14">
        <v>0</v>
      </c>
      <c r="F920" s="14">
        <v>3</v>
      </c>
      <c r="G920" s="14">
        <v>181</v>
      </c>
      <c r="H920" s="74" t="s">
        <v>1026</v>
      </c>
      <c r="I920" s="14">
        <v>91</v>
      </c>
      <c r="J920" s="14">
        <v>14</v>
      </c>
      <c r="K920" s="17" t="s">
        <v>3011</v>
      </c>
      <c r="L920" s="17">
        <v>19</v>
      </c>
      <c r="M920" s="17">
        <v>5</v>
      </c>
      <c r="N920" s="17">
        <v>1963</v>
      </c>
      <c r="O920" s="19" t="s">
        <v>563</v>
      </c>
      <c r="P920" s="24" t="s">
        <v>1026</v>
      </c>
      <c r="Q920" s="19" t="s">
        <v>856</v>
      </c>
      <c r="R920" s="17">
        <v>14</v>
      </c>
      <c r="S920" s="24" t="s">
        <v>1026</v>
      </c>
      <c r="T920" s="17">
        <v>19</v>
      </c>
      <c r="U920" s="17">
        <v>300</v>
      </c>
      <c r="W920" s="333" t="s">
        <v>6128</v>
      </c>
      <c r="X920" s="11" t="s">
        <v>4857</v>
      </c>
    </row>
    <row r="921" spans="1:24" x14ac:dyDescent="0.25">
      <c r="A921" s="14">
        <v>4</v>
      </c>
      <c r="B921" s="41" t="s">
        <v>856</v>
      </c>
      <c r="C921" s="14">
        <v>10</v>
      </c>
      <c r="D921" s="14">
        <v>6</v>
      </c>
      <c r="E921" s="14">
        <v>0</v>
      </c>
      <c r="F921" s="14">
        <v>4</v>
      </c>
      <c r="G921" s="14">
        <v>113</v>
      </c>
      <c r="H921" s="74" t="s">
        <v>1026</v>
      </c>
      <c r="I921" s="14">
        <v>137</v>
      </c>
      <c r="J921" s="14">
        <v>12</v>
      </c>
      <c r="K921" s="17" t="s">
        <v>3011</v>
      </c>
      <c r="L921" s="17">
        <v>19</v>
      </c>
      <c r="M921" s="17">
        <v>5</v>
      </c>
      <c r="N921" s="17">
        <v>1963</v>
      </c>
      <c r="O921" s="19" t="s">
        <v>132</v>
      </c>
      <c r="P921" s="24" t="s">
        <v>1026</v>
      </c>
      <c r="Q921" s="19" t="s">
        <v>566</v>
      </c>
      <c r="R921" s="17">
        <v>36</v>
      </c>
      <c r="S921" s="24" t="s">
        <v>1026</v>
      </c>
      <c r="T921" s="17">
        <v>11</v>
      </c>
      <c r="U921" s="17">
        <v>300</v>
      </c>
      <c r="W921" s="333" t="s">
        <v>6129</v>
      </c>
      <c r="X921" s="11" t="s">
        <v>4858</v>
      </c>
    </row>
    <row r="922" spans="1:24" x14ac:dyDescent="0.25">
      <c r="A922" s="14">
        <v>5</v>
      </c>
      <c r="B922" s="41" t="s">
        <v>565</v>
      </c>
      <c r="C922" s="14">
        <v>10</v>
      </c>
      <c r="D922" s="14">
        <v>5</v>
      </c>
      <c r="E922" s="14">
        <v>0</v>
      </c>
      <c r="F922" s="14">
        <v>5</v>
      </c>
      <c r="G922" s="14">
        <v>114</v>
      </c>
      <c r="H922" s="74" t="s">
        <v>1026</v>
      </c>
      <c r="I922" s="14">
        <v>117</v>
      </c>
      <c r="J922" s="14">
        <v>10</v>
      </c>
      <c r="K922" s="17" t="s">
        <v>3011</v>
      </c>
      <c r="L922" s="17">
        <v>19</v>
      </c>
      <c r="M922" s="17">
        <v>5</v>
      </c>
      <c r="N922" s="17">
        <v>1963</v>
      </c>
      <c r="O922" s="19" t="s">
        <v>2921</v>
      </c>
      <c r="P922" s="24" t="s">
        <v>1026</v>
      </c>
      <c r="Q922" s="19" t="s">
        <v>1442</v>
      </c>
      <c r="R922" s="17">
        <v>5</v>
      </c>
      <c r="S922" s="24" t="s">
        <v>1026</v>
      </c>
      <c r="T922" s="17">
        <v>24</v>
      </c>
      <c r="W922" s="11" t="s">
        <v>4859</v>
      </c>
      <c r="X922" s="333" t="s">
        <v>6130</v>
      </c>
    </row>
    <row r="923" spans="1:24" x14ac:dyDescent="0.25">
      <c r="A923" s="14">
        <v>6</v>
      </c>
      <c r="B923" s="20" t="s">
        <v>564</v>
      </c>
      <c r="C923" s="14">
        <v>10</v>
      </c>
      <c r="D923" s="14">
        <v>4</v>
      </c>
      <c r="E923" s="14">
        <v>1</v>
      </c>
      <c r="F923" s="14">
        <v>5</v>
      </c>
      <c r="G923" s="14">
        <v>121</v>
      </c>
      <c r="H923" s="74" t="s">
        <v>1026</v>
      </c>
      <c r="I923" s="14">
        <v>117</v>
      </c>
      <c r="J923" s="14">
        <v>9</v>
      </c>
      <c r="K923" s="17" t="s">
        <v>3141</v>
      </c>
      <c r="L923" s="17">
        <v>23</v>
      </c>
      <c r="M923" s="17">
        <v>5</v>
      </c>
      <c r="N923" s="17">
        <v>1963</v>
      </c>
      <c r="O923" s="19" t="s">
        <v>566</v>
      </c>
      <c r="P923" s="24" t="s">
        <v>1026</v>
      </c>
      <c r="Q923" s="19" t="s">
        <v>563</v>
      </c>
      <c r="R923" s="17">
        <v>19</v>
      </c>
      <c r="S923" s="24" t="s">
        <v>1026</v>
      </c>
      <c r="T923" s="17">
        <v>1</v>
      </c>
      <c r="U923" s="17">
        <v>200</v>
      </c>
      <c r="W923" s="333" t="s">
        <v>6131</v>
      </c>
      <c r="X923" s="11" t="s">
        <v>4860</v>
      </c>
    </row>
    <row r="924" spans="1:24" x14ac:dyDescent="0.25">
      <c r="A924" s="14">
        <v>7</v>
      </c>
      <c r="B924" s="20" t="s">
        <v>566</v>
      </c>
      <c r="C924" s="14">
        <v>10</v>
      </c>
      <c r="D924" s="14">
        <v>4</v>
      </c>
      <c r="E924" s="14">
        <v>1</v>
      </c>
      <c r="F924" s="14">
        <v>5</v>
      </c>
      <c r="G924" s="14">
        <v>114</v>
      </c>
      <c r="H924" s="74" t="s">
        <v>1026</v>
      </c>
      <c r="I924" s="14">
        <v>145</v>
      </c>
      <c r="J924" s="14">
        <v>9</v>
      </c>
      <c r="K924" s="17" t="s">
        <v>3141</v>
      </c>
      <c r="L924" s="17">
        <v>23</v>
      </c>
      <c r="M924" s="17">
        <v>5</v>
      </c>
      <c r="N924" s="17">
        <v>1963</v>
      </c>
      <c r="O924" s="19" t="s">
        <v>564</v>
      </c>
      <c r="P924" s="24" t="s">
        <v>1026</v>
      </c>
      <c r="Q924" s="19" t="s">
        <v>1255</v>
      </c>
      <c r="R924" s="17">
        <v>4</v>
      </c>
      <c r="S924" s="24" t="s">
        <v>1026</v>
      </c>
      <c r="T924" s="17">
        <v>6</v>
      </c>
      <c r="U924" s="17">
        <v>300</v>
      </c>
      <c r="W924" s="333" t="s">
        <v>6132</v>
      </c>
      <c r="X924" s="11" t="s">
        <v>4861</v>
      </c>
    </row>
    <row r="925" spans="1:24" ht="15.75" thickBot="1" x14ac:dyDescent="0.3">
      <c r="A925" s="37">
        <v>8</v>
      </c>
      <c r="B925" s="28" t="s">
        <v>1256</v>
      </c>
      <c r="C925" s="37">
        <v>10</v>
      </c>
      <c r="D925" s="37">
        <v>4</v>
      </c>
      <c r="E925" s="37">
        <v>0</v>
      </c>
      <c r="F925" s="37">
        <v>6</v>
      </c>
      <c r="G925" s="37">
        <v>65</v>
      </c>
      <c r="H925" s="73" t="s">
        <v>1026</v>
      </c>
      <c r="I925" s="37">
        <v>115</v>
      </c>
      <c r="J925" s="37">
        <v>8</v>
      </c>
      <c r="K925" s="32" t="s">
        <v>3141</v>
      </c>
      <c r="L925" s="17">
        <v>23</v>
      </c>
      <c r="M925" s="17">
        <v>5</v>
      </c>
      <c r="N925" s="17">
        <v>1963</v>
      </c>
      <c r="O925" s="19" t="s">
        <v>1246</v>
      </c>
      <c r="P925" s="24" t="s">
        <v>1026</v>
      </c>
      <c r="Q925" s="19" t="s">
        <v>2921</v>
      </c>
      <c r="R925" s="17">
        <v>51</v>
      </c>
      <c r="S925" s="24" t="s">
        <v>1026</v>
      </c>
      <c r="T925" s="17">
        <v>1</v>
      </c>
      <c r="U925" s="17">
        <v>400</v>
      </c>
      <c r="W925" s="336" t="s">
        <v>4862</v>
      </c>
      <c r="X925" s="11" t="s">
        <v>4860</v>
      </c>
    </row>
    <row r="926" spans="1:24" x14ac:dyDescent="0.25">
      <c r="A926" s="77">
        <v>9</v>
      </c>
      <c r="B926" s="78" t="s">
        <v>563</v>
      </c>
      <c r="C926" s="77">
        <v>10</v>
      </c>
      <c r="D926" s="77">
        <v>2</v>
      </c>
      <c r="E926" s="77">
        <v>0</v>
      </c>
      <c r="F926" s="77">
        <v>8</v>
      </c>
      <c r="G926" s="77">
        <v>67</v>
      </c>
      <c r="H926" s="79" t="s">
        <v>1026</v>
      </c>
      <c r="I926" s="77">
        <v>126</v>
      </c>
      <c r="J926" s="77">
        <v>4</v>
      </c>
      <c r="K926" s="17" t="s">
        <v>3011</v>
      </c>
      <c r="L926" s="17">
        <v>26</v>
      </c>
      <c r="M926" s="17">
        <v>5</v>
      </c>
      <c r="N926" s="17">
        <v>1963</v>
      </c>
      <c r="O926" s="19" t="s">
        <v>565</v>
      </c>
      <c r="P926" s="24" t="s">
        <v>1026</v>
      </c>
      <c r="Q926" s="19" t="s">
        <v>856</v>
      </c>
      <c r="R926" s="17">
        <v>19</v>
      </c>
      <c r="S926" s="24" t="s">
        <v>1026</v>
      </c>
      <c r="T926" s="17">
        <v>13</v>
      </c>
      <c r="W926" s="11" t="s">
        <v>4863</v>
      </c>
      <c r="X926" s="11" t="s">
        <v>4864</v>
      </c>
    </row>
    <row r="927" spans="1:24" x14ac:dyDescent="0.25">
      <c r="A927" s="77">
        <v>10</v>
      </c>
      <c r="B927" s="78" t="s">
        <v>1112</v>
      </c>
      <c r="C927" s="77">
        <v>10</v>
      </c>
      <c r="D927" s="77">
        <v>2</v>
      </c>
      <c r="E927" s="77">
        <v>0</v>
      </c>
      <c r="F927" s="77">
        <v>8</v>
      </c>
      <c r="G927" s="77">
        <v>70</v>
      </c>
      <c r="H927" s="79" t="s">
        <v>1026</v>
      </c>
      <c r="I927" s="77">
        <v>154</v>
      </c>
      <c r="J927" s="77">
        <v>4</v>
      </c>
      <c r="K927" s="17" t="s">
        <v>3011</v>
      </c>
      <c r="L927" s="17">
        <v>26</v>
      </c>
      <c r="M927" s="17">
        <v>5</v>
      </c>
      <c r="N927" s="17">
        <v>1963</v>
      </c>
      <c r="O927" s="19" t="s">
        <v>564</v>
      </c>
      <c r="P927" s="24" t="s">
        <v>1026</v>
      </c>
      <c r="Q927" s="19" t="s">
        <v>1246</v>
      </c>
      <c r="R927" s="17">
        <v>7</v>
      </c>
      <c r="S927" s="24" t="s">
        <v>1026</v>
      </c>
      <c r="T927" s="17">
        <v>28</v>
      </c>
      <c r="U927" s="17">
        <v>400</v>
      </c>
      <c r="W927" s="11" t="s">
        <v>4865</v>
      </c>
      <c r="X927" s="333" t="s">
        <v>6133</v>
      </c>
    </row>
    <row r="928" spans="1:24" x14ac:dyDescent="0.25">
      <c r="A928" s="77">
        <v>11</v>
      </c>
      <c r="B928" s="78" t="s">
        <v>2921</v>
      </c>
      <c r="C928" s="77">
        <v>10</v>
      </c>
      <c r="D928" s="77">
        <v>1</v>
      </c>
      <c r="E928" s="77">
        <v>0</v>
      </c>
      <c r="F928" s="77">
        <v>9</v>
      </c>
      <c r="G928" s="77">
        <v>59</v>
      </c>
      <c r="H928" s="79" t="s">
        <v>1026</v>
      </c>
      <c r="I928" s="77">
        <v>211</v>
      </c>
      <c r="J928" s="77">
        <v>2</v>
      </c>
      <c r="K928" s="17" t="s">
        <v>3011</v>
      </c>
      <c r="L928" s="17">
        <v>26</v>
      </c>
      <c r="M928" s="17">
        <v>5</v>
      </c>
      <c r="N928" s="17">
        <v>1963</v>
      </c>
      <c r="O928" s="19" t="s">
        <v>1255</v>
      </c>
      <c r="P928" s="24" t="s">
        <v>1026</v>
      </c>
      <c r="Q928" s="19" t="s">
        <v>566</v>
      </c>
      <c r="R928" s="17">
        <v>12</v>
      </c>
      <c r="S928" s="24" t="s">
        <v>1026</v>
      </c>
      <c r="T928" s="17">
        <v>9</v>
      </c>
      <c r="U928" s="17">
        <v>229</v>
      </c>
      <c r="W928" s="333" t="s">
        <v>6134</v>
      </c>
      <c r="X928" s="11" t="s">
        <v>4866</v>
      </c>
    </row>
    <row r="929" spans="1:24" x14ac:dyDescent="0.25">
      <c r="B929" s="20" t="s">
        <v>2</v>
      </c>
      <c r="C929" s="14">
        <f>SUM(C918:C928)</f>
        <v>110</v>
      </c>
      <c r="D929" s="14">
        <f>SUM(D918:D928)</f>
        <v>54</v>
      </c>
      <c r="E929" s="14">
        <f>SUM(E918:E928)</f>
        <v>2</v>
      </c>
      <c r="F929" s="14">
        <f>SUM(F918:F928)</f>
        <v>54</v>
      </c>
      <c r="G929" s="14">
        <f>SUM(G918:G928)</f>
        <v>1328</v>
      </c>
      <c r="H929" s="74" t="s">
        <v>1026</v>
      </c>
      <c r="I929" s="14">
        <f>SUM(I918:I928)</f>
        <v>1328</v>
      </c>
      <c r="J929" s="14">
        <f>SUM(J918:J928)</f>
        <v>110</v>
      </c>
      <c r="K929" s="17" t="s">
        <v>3011</v>
      </c>
      <c r="L929" s="17">
        <v>26</v>
      </c>
      <c r="M929" s="17">
        <v>5</v>
      </c>
      <c r="N929" s="17">
        <v>1963</v>
      </c>
      <c r="O929" s="19" t="s">
        <v>2921</v>
      </c>
      <c r="P929" s="24" t="s">
        <v>1026</v>
      </c>
      <c r="Q929" s="19" t="s">
        <v>1112</v>
      </c>
      <c r="R929" s="17">
        <v>3</v>
      </c>
      <c r="S929" s="24" t="s">
        <v>1026</v>
      </c>
      <c r="T929" s="17">
        <v>19</v>
      </c>
      <c r="U929" s="17">
        <v>50</v>
      </c>
      <c r="W929" s="11" t="s">
        <v>4663</v>
      </c>
      <c r="X929" s="333" t="s">
        <v>6135</v>
      </c>
    </row>
    <row r="930" spans="1:24" x14ac:dyDescent="0.25">
      <c r="D930" s="14"/>
      <c r="E930" s="14"/>
      <c r="F930" s="14"/>
      <c r="G930" s="14"/>
      <c r="H930" s="74"/>
      <c r="I930" s="14"/>
      <c r="J930" s="14"/>
      <c r="K930" s="72" t="s">
        <v>3141</v>
      </c>
      <c r="L930" s="72">
        <v>30</v>
      </c>
      <c r="M930" s="72">
        <v>5</v>
      </c>
      <c r="N930" s="72">
        <v>1963</v>
      </c>
      <c r="O930" s="87" t="s">
        <v>1442</v>
      </c>
      <c r="P930" s="88" t="s">
        <v>1026</v>
      </c>
      <c r="Q930" s="87" t="s">
        <v>563</v>
      </c>
      <c r="R930" s="72">
        <v>15</v>
      </c>
      <c r="S930" s="88" t="s">
        <v>1026</v>
      </c>
      <c r="T930" s="72">
        <v>0</v>
      </c>
      <c r="U930" s="17">
        <v>60</v>
      </c>
      <c r="W930" s="11" t="s">
        <v>4867</v>
      </c>
      <c r="X930" s="333" t="s">
        <v>6136</v>
      </c>
    </row>
    <row r="931" spans="1:24" x14ac:dyDescent="0.25">
      <c r="K931" s="72" t="s">
        <v>3013</v>
      </c>
      <c r="L931" s="72">
        <v>3</v>
      </c>
      <c r="M931" s="72">
        <v>6</v>
      </c>
      <c r="N931" s="72">
        <v>1963</v>
      </c>
      <c r="O931" s="87" t="s">
        <v>1112</v>
      </c>
      <c r="P931" s="88" t="s">
        <v>1026</v>
      </c>
      <c r="Q931" s="87" t="s">
        <v>132</v>
      </c>
      <c r="R931" s="72">
        <v>2</v>
      </c>
      <c r="S931" s="88" t="s">
        <v>1026</v>
      </c>
      <c r="T931" s="72">
        <v>32</v>
      </c>
      <c r="U931" s="17">
        <v>100</v>
      </c>
      <c r="W931" s="11" t="s">
        <v>4868</v>
      </c>
      <c r="X931" s="333" t="s">
        <v>6137</v>
      </c>
    </row>
    <row r="932" spans="1:24" x14ac:dyDescent="0.25">
      <c r="K932" s="72" t="s">
        <v>3013</v>
      </c>
      <c r="L932" s="72">
        <v>3</v>
      </c>
      <c r="M932" s="72">
        <v>6</v>
      </c>
      <c r="N932" s="72">
        <v>1963</v>
      </c>
      <c r="O932" s="87" t="s">
        <v>563</v>
      </c>
      <c r="P932" s="88" t="s">
        <v>1026</v>
      </c>
      <c r="Q932" s="87" t="s">
        <v>2921</v>
      </c>
      <c r="R932" s="72">
        <v>9</v>
      </c>
      <c r="S932" s="88" t="s">
        <v>1026</v>
      </c>
      <c r="T932" s="72">
        <v>3</v>
      </c>
      <c r="U932" s="17">
        <v>200</v>
      </c>
      <c r="W932" s="11" t="s">
        <v>4869</v>
      </c>
      <c r="X932" s="333" t="s">
        <v>6138</v>
      </c>
    </row>
    <row r="933" spans="1:24" x14ac:dyDescent="0.25">
      <c r="A933" s="11"/>
      <c r="B933" s="19"/>
      <c r="C933" s="11"/>
      <c r="D933" s="11"/>
      <c r="E933" s="11"/>
      <c r="F933" s="11"/>
      <c r="G933" s="11"/>
      <c r="H933" s="11"/>
      <c r="I933" s="11"/>
      <c r="J933" s="11"/>
      <c r="K933" s="72" t="s">
        <v>3013</v>
      </c>
      <c r="L933" s="72">
        <v>3</v>
      </c>
      <c r="M933" s="72">
        <v>6</v>
      </c>
      <c r="N933" s="72">
        <v>1963</v>
      </c>
      <c r="O933" s="87" t="s">
        <v>856</v>
      </c>
      <c r="P933" s="88" t="s">
        <v>1026</v>
      </c>
      <c r="Q933" s="87" t="s">
        <v>564</v>
      </c>
      <c r="R933" s="72">
        <v>17</v>
      </c>
      <c r="S933" s="88" t="s">
        <v>1026</v>
      </c>
      <c r="T933" s="72">
        <v>12</v>
      </c>
      <c r="U933" s="17">
        <v>200</v>
      </c>
      <c r="W933" s="333" t="s">
        <v>6139</v>
      </c>
      <c r="X933" s="11" t="s">
        <v>4870</v>
      </c>
    </row>
    <row r="934" spans="1:24" x14ac:dyDescent="0.25">
      <c r="A934" s="11"/>
      <c r="B934" s="19"/>
      <c r="C934" s="11"/>
      <c r="D934" s="11"/>
      <c r="E934" s="11"/>
      <c r="F934" s="11"/>
      <c r="G934" s="11"/>
      <c r="H934" s="11"/>
      <c r="I934" s="11"/>
      <c r="J934" s="11"/>
      <c r="K934" s="72" t="s">
        <v>3011</v>
      </c>
      <c r="L934" s="72">
        <v>9</v>
      </c>
      <c r="M934" s="72">
        <v>6</v>
      </c>
      <c r="N934" s="72">
        <v>1963</v>
      </c>
      <c r="O934" s="87" t="s">
        <v>1112</v>
      </c>
      <c r="P934" s="88" t="s">
        <v>1026</v>
      </c>
      <c r="Q934" s="87" t="s">
        <v>856</v>
      </c>
      <c r="R934" s="72">
        <v>4</v>
      </c>
      <c r="S934" s="88" t="s">
        <v>1026</v>
      </c>
      <c r="T934" s="72">
        <v>10</v>
      </c>
      <c r="W934" s="11" t="s">
        <v>4871</v>
      </c>
      <c r="X934" s="333" t="s">
        <v>6140</v>
      </c>
    </row>
    <row r="935" spans="1:24" x14ac:dyDescent="0.25">
      <c r="A935" s="11"/>
      <c r="B935" s="19"/>
      <c r="C935" s="11"/>
      <c r="D935" s="11"/>
      <c r="E935" s="11"/>
      <c r="F935" s="11"/>
      <c r="G935" s="11"/>
      <c r="H935" s="11"/>
      <c r="I935" s="11"/>
      <c r="J935" s="11"/>
      <c r="K935" s="72" t="s">
        <v>3011</v>
      </c>
      <c r="L935" s="72">
        <v>9</v>
      </c>
      <c r="M935" s="72">
        <v>6</v>
      </c>
      <c r="N935" s="72">
        <v>1963</v>
      </c>
      <c r="O935" s="87" t="s">
        <v>565</v>
      </c>
      <c r="P935" s="88" t="s">
        <v>1026</v>
      </c>
      <c r="Q935" s="87" t="s">
        <v>566</v>
      </c>
      <c r="R935" s="72">
        <v>15</v>
      </c>
      <c r="S935" s="88" t="s">
        <v>1026</v>
      </c>
      <c r="T935" s="72">
        <v>16</v>
      </c>
      <c r="U935" s="17">
        <v>100</v>
      </c>
      <c r="W935" s="11" t="s">
        <v>4872</v>
      </c>
      <c r="X935" s="333" t="s">
        <v>6141</v>
      </c>
    </row>
    <row r="936" spans="1:24" x14ac:dyDescent="0.25">
      <c r="A936" s="11"/>
      <c r="B936" s="19"/>
      <c r="C936" s="11"/>
      <c r="D936" s="11"/>
      <c r="E936" s="11"/>
      <c r="F936" s="11"/>
      <c r="G936" s="11"/>
      <c r="H936" s="11"/>
      <c r="I936" s="11"/>
      <c r="J936" s="11"/>
      <c r="K936" s="72" t="s">
        <v>3011</v>
      </c>
      <c r="L936" s="72">
        <v>9</v>
      </c>
      <c r="M936" s="72">
        <v>6</v>
      </c>
      <c r="N936" s="72">
        <v>1963</v>
      </c>
      <c r="O936" s="87" t="s">
        <v>132</v>
      </c>
      <c r="P936" s="88" t="s">
        <v>1026</v>
      </c>
      <c r="Q936" s="87" t="s">
        <v>1255</v>
      </c>
      <c r="R936" s="72">
        <v>12</v>
      </c>
      <c r="S936" s="88" t="s">
        <v>1026</v>
      </c>
      <c r="T936" s="72">
        <v>3</v>
      </c>
      <c r="U936" s="17">
        <v>250</v>
      </c>
      <c r="W936" s="11" t="s">
        <v>4873</v>
      </c>
      <c r="X936" s="333" t="s">
        <v>6142</v>
      </c>
    </row>
    <row r="937" spans="1:24" x14ac:dyDescent="0.25">
      <c r="A937" s="11"/>
      <c r="B937" s="19"/>
      <c r="C937" s="11"/>
      <c r="D937" s="11"/>
      <c r="E937" s="11"/>
      <c r="F937" s="11"/>
      <c r="G937" s="11"/>
      <c r="H937" s="11"/>
      <c r="I937" s="11"/>
      <c r="J937" s="11"/>
      <c r="K937" s="72" t="s">
        <v>3141</v>
      </c>
      <c r="L937" s="72">
        <v>13</v>
      </c>
      <c r="M937" s="72">
        <v>6</v>
      </c>
      <c r="N937" s="72">
        <v>1963</v>
      </c>
      <c r="O937" s="87" t="s">
        <v>1246</v>
      </c>
      <c r="P937" s="88" t="s">
        <v>1026</v>
      </c>
      <c r="Q937" s="87" t="s">
        <v>563</v>
      </c>
      <c r="R937" s="72">
        <v>14</v>
      </c>
      <c r="S937" s="88" t="s">
        <v>1026</v>
      </c>
      <c r="T937" s="72">
        <v>0</v>
      </c>
      <c r="U937" s="17">
        <v>150</v>
      </c>
      <c r="W937" s="333" t="s">
        <v>6143</v>
      </c>
      <c r="X937" s="11" t="s">
        <v>4796</v>
      </c>
    </row>
    <row r="938" spans="1:24" x14ac:dyDescent="0.25">
      <c r="A938" s="11"/>
      <c r="B938" s="19"/>
      <c r="C938" s="11"/>
      <c r="D938" s="11"/>
      <c r="E938" s="11"/>
      <c r="F938" s="11"/>
      <c r="G938" s="11"/>
      <c r="H938" s="11"/>
      <c r="I938" s="11"/>
      <c r="J938" s="11"/>
      <c r="K938" s="72" t="s">
        <v>3027</v>
      </c>
      <c r="L938" s="72">
        <v>15</v>
      </c>
      <c r="M938" s="72">
        <v>6</v>
      </c>
      <c r="N938" s="72">
        <v>1963</v>
      </c>
      <c r="O938" s="87" t="s">
        <v>2921</v>
      </c>
      <c r="P938" s="88" t="s">
        <v>1026</v>
      </c>
      <c r="Q938" s="87" t="s">
        <v>132</v>
      </c>
      <c r="R938" s="72">
        <v>5</v>
      </c>
      <c r="S938" s="88" t="s">
        <v>1026</v>
      </c>
      <c r="T938" s="72">
        <v>40</v>
      </c>
      <c r="U938" s="17">
        <v>50</v>
      </c>
      <c r="W938" s="11" t="s">
        <v>4874</v>
      </c>
      <c r="X938" s="11" t="s">
        <v>4875</v>
      </c>
    </row>
    <row r="939" spans="1:24" x14ac:dyDescent="0.25">
      <c r="A939" s="11"/>
      <c r="B939" s="19"/>
      <c r="C939" s="11"/>
      <c r="D939" s="11"/>
      <c r="E939" s="11"/>
      <c r="F939" s="11"/>
      <c r="G939" s="11"/>
      <c r="H939" s="11"/>
      <c r="I939" s="11"/>
      <c r="J939" s="11"/>
      <c r="K939" s="72" t="s">
        <v>3011</v>
      </c>
      <c r="L939" s="72">
        <v>16</v>
      </c>
      <c r="M939" s="72">
        <v>6</v>
      </c>
      <c r="N939" s="72">
        <v>1963</v>
      </c>
      <c r="O939" s="87" t="s">
        <v>856</v>
      </c>
      <c r="P939" s="88" t="s">
        <v>1026</v>
      </c>
      <c r="Q939" s="87" t="s">
        <v>132</v>
      </c>
      <c r="R939" s="72">
        <v>9</v>
      </c>
      <c r="S939" s="88" t="s">
        <v>1026</v>
      </c>
      <c r="T939" s="72">
        <v>13</v>
      </c>
      <c r="U939" s="17">
        <v>150</v>
      </c>
      <c r="W939" s="333" t="s">
        <v>6144</v>
      </c>
      <c r="X939" s="11" t="s">
        <v>4876</v>
      </c>
    </row>
    <row r="940" spans="1:24" x14ac:dyDescent="0.25">
      <c r="A940" s="11"/>
      <c r="B940" s="19"/>
      <c r="C940" s="11"/>
      <c r="D940" s="11"/>
      <c r="E940" s="11"/>
      <c r="F940" s="11"/>
      <c r="G940" s="11"/>
      <c r="H940" s="11"/>
      <c r="I940" s="11"/>
      <c r="J940" s="11"/>
      <c r="K940" s="72" t="s">
        <v>3011</v>
      </c>
      <c r="L940" s="72">
        <v>16</v>
      </c>
      <c r="M940" s="72">
        <v>6</v>
      </c>
      <c r="N940" s="72">
        <v>1963</v>
      </c>
      <c r="O940" s="87" t="s">
        <v>566</v>
      </c>
      <c r="P940" s="88" t="s">
        <v>1026</v>
      </c>
      <c r="Q940" s="87" t="s">
        <v>1442</v>
      </c>
      <c r="R940" s="72">
        <v>10</v>
      </c>
      <c r="S940" s="88" t="s">
        <v>1026</v>
      </c>
      <c r="T940" s="72">
        <v>14</v>
      </c>
      <c r="U940" s="72">
        <v>100</v>
      </c>
      <c r="W940" s="333" t="s">
        <v>6145</v>
      </c>
      <c r="X940" s="11" t="s">
        <v>4877</v>
      </c>
    </row>
    <row r="941" spans="1:24" x14ac:dyDescent="0.25">
      <c r="A941" s="11"/>
      <c r="B941" s="19"/>
      <c r="C941" s="11"/>
      <c r="D941" s="11"/>
      <c r="E941" s="11"/>
      <c r="F941" s="11"/>
      <c r="G941" s="11"/>
      <c r="H941" s="11"/>
      <c r="I941" s="11"/>
      <c r="J941" s="11"/>
      <c r="K941" s="72" t="s">
        <v>3144</v>
      </c>
      <c r="L941" s="72">
        <v>18</v>
      </c>
      <c r="M941" s="72">
        <v>6</v>
      </c>
      <c r="N941" s="72">
        <v>1963</v>
      </c>
      <c r="O941" s="87" t="s">
        <v>1442</v>
      </c>
      <c r="P941" s="88" t="s">
        <v>1026</v>
      </c>
      <c r="Q941" s="87" t="s">
        <v>1112</v>
      </c>
      <c r="R941" s="72">
        <v>24</v>
      </c>
      <c r="S941" s="88" t="s">
        <v>1026</v>
      </c>
      <c r="T941" s="72">
        <v>10</v>
      </c>
      <c r="U941" s="72"/>
      <c r="W941" s="333" t="s">
        <v>6146</v>
      </c>
      <c r="X941" s="11" t="s">
        <v>4878</v>
      </c>
    </row>
    <row r="942" spans="1:24" x14ac:dyDescent="0.25">
      <c r="A942" s="11"/>
      <c r="B942" s="19"/>
      <c r="C942" s="11"/>
      <c r="D942" s="11"/>
      <c r="E942" s="11"/>
      <c r="F942" s="11"/>
      <c r="G942" s="11"/>
      <c r="H942" s="11"/>
      <c r="I942" s="11"/>
      <c r="J942" s="11"/>
      <c r="K942" s="72" t="s">
        <v>3141</v>
      </c>
      <c r="L942" s="72">
        <v>20</v>
      </c>
      <c r="M942" s="72">
        <v>6</v>
      </c>
      <c r="N942" s="72">
        <v>1963</v>
      </c>
      <c r="O942" s="87" t="s">
        <v>1246</v>
      </c>
      <c r="P942" s="88" t="s">
        <v>1026</v>
      </c>
      <c r="Q942" s="87" t="s">
        <v>1255</v>
      </c>
      <c r="R942" s="72">
        <v>34</v>
      </c>
      <c r="S942" s="89" t="s">
        <v>1026</v>
      </c>
      <c r="T942" s="72">
        <v>7</v>
      </c>
      <c r="U942" s="72"/>
      <c r="W942" s="333" t="s">
        <v>6147</v>
      </c>
      <c r="X942" s="11" t="s">
        <v>4879</v>
      </c>
    </row>
    <row r="943" spans="1:24" x14ac:dyDescent="0.25">
      <c r="A943" s="11"/>
      <c r="B943" s="19"/>
      <c r="C943" s="11"/>
      <c r="D943" s="11"/>
      <c r="E943" s="11"/>
      <c r="F943" s="11"/>
      <c r="G943" s="11"/>
      <c r="H943" s="11"/>
      <c r="I943" s="11"/>
      <c r="J943" s="11"/>
      <c r="K943" s="72" t="s">
        <v>3011</v>
      </c>
      <c r="L943" s="72">
        <v>30</v>
      </c>
      <c r="M943" s="72">
        <v>6</v>
      </c>
      <c r="N943" s="72">
        <v>1963</v>
      </c>
      <c r="O943" s="87" t="s">
        <v>565</v>
      </c>
      <c r="P943" s="88" t="s">
        <v>1026</v>
      </c>
      <c r="Q943" s="87" t="s">
        <v>1246</v>
      </c>
      <c r="R943" s="72">
        <v>9</v>
      </c>
      <c r="S943" s="88" t="s">
        <v>1026</v>
      </c>
      <c r="T943" s="72">
        <v>15</v>
      </c>
      <c r="W943" s="11" t="s">
        <v>4880</v>
      </c>
      <c r="X943" s="333" t="s">
        <v>6148</v>
      </c>
    </row>
    <row r="944" spans="1:24" x14ac:dyDescent="0.25">
      <c r="A944" s="11"/>
      <c r="B944" s="19"/>
      <c r="C944" s="11"/>
      <c r="D944" s="11"/>
      <c r="E944" s="11"/>
      <c r="F944" s="11"/>
      <c r="G944" s="11"/>
      <c r="H944" s="11"/>
      <c r="I944" s="11"/>
      <c r="J944" s="11"/>
      <c r="K944" s="72" t="s">
        <v>3011</v>
      </c>
      <c r="L944" s="72">
        <v>30</v>
      </c>
      <c r="M944" s="72">
        <v>6</v>
      </c>
      <c r="N944" s="72">
        <v>1963</v>
      </c>
      <c r="O944" s="87" t="s">
        <v>1442</v>
      </c>
      <c r="P944" s="88" t="s">
        <v>1026</v>
      </c>
      <c r="Q944" s="87" t="s">
        <v>564</v>
      </c>
      <c r="R944" s="72">
        <v>20</v>
      </c>
      <c r="S944" s="88" t="s">
        <v>1026</v>
      </c>
      <c r="T944" s="72">
        <v>6</v>
      </c>
      <c r="U944" s="17">
        <v>100</v>
      </c>
      <c r="W944" s="11" t="s">
        <v>4881</v>
      </c>
      <c r="X944" s="333" t="s">
        <v>6149</v>
      </c>
    </row>
    <row r="945" spans="1:24" x14ac:dyDescent="0.25">
      <c r="A945" s="11"/>
      <c r="B945" s="19"/>
      <c r="C945" s="11"/>
      <c r="D945" s="11"/>
      <c r="E945" s="11"/>
      <c r="F945" s="11"/>
      <c r="G945" s="11"/>
      <c r="H945" s="11"/>
      <c r="I945" s="11"/>
      <c r="J945" s="11"/>
      <c r="K945" s="72" t="s">
        <v>3011</v>
      </c>
      <c r="L945" s="72">
        <v>28</v>
      </c>
      <c r="M945" s="72">
        <v>7</v>
      </c>
      <c r="N945" s="72">
        <v>1963</v>
      </c>
      <c r="O945" s="87" t="s">
        <v>563</v>
      </c>
      <c r="P945" s="88" t="s">
        <v>1026</v>
      </c>
      <c r="Q945" s="87" t="s">
        <v>1112</v>
      </c>
      <c r="R945" s="72">
        <v>13</v>
      </c>
      <c r="S945" s="88" t="s">
        <v>1026</v>
      </c>
      <c r="T945" s="72">
        <v>7</v>
      </c>
      <c r="U945" s="17">
        <v>200</v>
      </c>
      <c r="W945" s="11" t="s">
        <v>4882</v>
      </c>
      <c r="X945" s="333" t="s">
        <v>6150</v>
      </c>
    </row>
    <row r="946" spans="1:24" x14ac:dyDescent="0.25">
      <c r="A946" s="11"/>
      <c r="B946" s="19"/>
      <c r="C946" s="11"/>
      <c r="D946" s="11"/>
      <c r="E946" s="11"/>
      <c r="F946" s="11"/>
      <c r="G946" s="11"/>
      <c r="H946" s="11"/>
      <c r="I946" s="11"/>
      <c r="J946" s="11"/>
      <c r="K946" s="72" t="s">
        <v>3011</v>
      </c>
      <c r="L946" s="72">
        <v>28</v>
      </c>
      <c r="M946" s="72">
        <v>7</v>
      </c>
      <c r="N946" s="72">
        <v>1963</v>
      </c>
      <c r="O946" s="87" t="s">
        <v>132</v>
      </c>
      <c r="P946" s="88" t="s">
        <v>1026</v>
      </c>
      <c r="Q946" s="87" t="s">
        <v>565</v>
      </c>
      <c r="R946" s="72">
        <v>6</v>
      </c>
      <c r="S946" s="88" t="s">
        <v>1026</v>
      </c>
      <c r="T946" s="72">
        <v>11</v>
      </c>
      <c r="U946" s="17">
        <v>200</v>
      </c>
      <c r="W946" s="333" t="s">
        <v>6151</v>
      </c>
      <c r="X946" s="11" t="s">
        <v>4883</v>
      </c>
    </row>
    <row r="947" spans="1:24" x14ac:dyDescent="0.25">
      <c r="A947" s="11"/>
      <c r="B947" s="19"/>
      <c r="C947" s="11"/>
      <c r="D947" s="11"/>
      <c r="E947" s="11"/>
      <c r="F947" s="11"/>
      <c r="G947" s="11"/>
      <c r="H947" s="11"/>
      <c r="I947" s="11"/>
      <c r="J947" s="11"/>
      <c r="K947" s="72" t="s">
        <v>3011</v>
      </c>
      <c r="L947" s="72">
        <v>28</v>
      </c>
      <c r="M947" s="72">
        <v>7</v>
      </c>
      <c r="N947" s="72">
        <v>1963</v>
      </c>
      <c r="O947" s="87" t="s">
        <v>564</v>
      </c>
      <c r="P947" s="88" t="s">
        <v>1026</v>
      </c>
      <c r="Q947" s="87" t="s">
        <v>566</v>
      </c>
      <c r="R947" s="72">
        <v>13</v>
      </c>
      <c r="S947" s="88" t="s">
        <v>1026</v>
      </c>
      <c r="T947" s="72">
        <v>13</v>
      </c>
      <c r="U947" s="17">
        <v>256</v>
      </c>
      <c r="W947" s="11" t="s">
        <v>4884</v>
      </c>
      <c r="X947" s="333" t="s">
        <v>6152</v>
      </c>
    </row>
    <row r="948" spans="1:24" x14ac:dyDescent="0.25">
      <c r="A948" s="11"/>
      <c r="B948" s="19"/>
      <c r="C948" s="11"/>
      <c r="D948" s="11"/>
      <c r="E948" s="11"/>
      <c r="F948" s="11"/>
      <c r="G948" s="11"/>
      <c r="H948" s="11"/>
      <c r="I948" s="11"/>
      <c r="J948" s="11"/>
      <c r="K948" s="72" t="s">
        <v>3011</v>
      </c>
      <c r="L948" s="72">
        <v>28</v>
      </c>
      <c r="M948" s="72">
        <v>7</v>
      </c>
      <c r="N948" s="72">
        <v>1963</v>
      </c>
      <c r="O948" s="87" t="s">
        <v>1255</v>
      </c>
      <c r="P948" s="88" t="s">
        <v>1026</v>
      </c>
      <c r="Q948" s="87" t="s">
        <v>856</v>
      </c>
      <c r="R948" s="72">
        <v>5</v>
      </c>
      <c r="S948" s="88" t="s">
        <v>1026</v>
      </c>
      <c r="T948" s="72">
        <v>9</v>
      </c>
      <c r="U948" s="17">
        <v>45</v>
      </c>
      <c r="W948" s="11" t="s">
        <v>4885</v>
      </c>
      <c r="X948" s="333" t="s">
        <v>6153</v>
      </c>
    </row>
    <row r="949" spans="1:24" x14ac:dyDescent="0.25">
      <c r="A949" s="11"/>
      <c r="B949" s="19"/>
      <c r="C949" s="11"/>
      <c r="D949" s="11"/>
      <c r="E949" s="11"/>
      <c r="F949" s="11"/>
      <c r="G949" s="11"/>
      <c r="H949" s="11"/>
      <c r="I949" s="11"/>
      <c r="J949" s="11"/>
      <c r="K949" s="72" t="s">
        <v>3144</v>
      </c>
      <c r="L949" s="72">
        <v>30</v>
      </c>
      <c r="M949" s="72">
        <v>7</v>
      </c>
      <c r="N949" s="72">
        <v>1963</v>
      </c>
      <c r="O949" s="87" t="s">
        <v>1112</v>
      </c>
      <c r="P949" s="88" t="s">
        <v>1026</v>
      </c>
      <c r="Q949" s="87" t="s">
        <v>1246</v>
      </c>
      <c r="R949" s="72">
        <v>0</v>
      </c>
      <c r="S949" s="88" t="s">
        <v>1026</v>
      </c>
      <c r="T949" s="72">
        <v>29</v>
      </c>
      <c r="U949" s="17">
        <v>100</v>
      </c>
      <c r="W949" s="11" t="s">
        <v>4796</v>
      </c>
      <c r="X949" s="11" t="s">
        <v>4886</v>
      </c>
    </row>
    <row r="950" spans="1:24" x14ac:dyDescent="0.25">
      <c r="A950" s="11"/>
      <c r="B950" s="19"/>
      <c r="C950" s="11"/>
      <c r="D950" s="11"/>
      <c r="E950" s="11"/>
      <c r="F950" s="11"/>
      <c r="G950" s="11"/>
      <c r="H950" s="11"/>
      <c r="I950" s="11"/>
      <c r="J950" s="11"/>
      <c r="K950" s="72" t="s">
        <v>3011</v>
      </c>
      <c r="L950" s="72">
        <v>2</v>
      </c>
      <c r="M950" s="72">
        <v>8</v>
      </c>
      <c r="N950" s="72">
        <v>1963</v>
      </c>
      <c r="O950" s="87" t="s">
        <v>566</v>
      </c>
      <c r="P950" s="88" t="s">
        <v>1026</v>
      </c>
      <c r="Q950" s="87" t="s">
        <v>2921</v>
      </c>
      <c r="R950" s="72">
        <v>20</v>
      </c>
      <c r="S950" s="88" t="s">
        <v>1026</v>
      </c>
      <c r="T950" s="72">
        <v>13</v>
      </c>
      <c r="U950" s="17">
        <v>200</v>
      </c>
      <c r="W950" s="11" t="s">
        <v>4887</v>
      </c>
      <c r="X950" s="333" t="s">
        <v>6154</v>
      </c>
    </row>
    <row r="951" spans="1:24" x14ac:dyDescent="0.25">
      <c r="A951" s="11"/>
      <c r="B951" s="19"/>
      <c r="C951" s="11"/>
      <c r="D951" s="11"/>
      <c r="E951" s="11"/>
      <c r="F951" s="11"/>
      <c r="G951" s="11"/>
      <c r="H951" s="11"/>
      <c r="I951" s="11"/>
      <c r="J951" s="11"/>
      <c r="K951" s="72" t="s">
        <v>3011</v>
      </c>
      <c r="L951" s="72">
        <v>4</v>
      </c>
      <c r="M951" s="72">
        <v>8</v>
      </c>
      <c r="N951" s="72">
        <v>1963</v>
      </c>
      <c r="O951" s="87" t="s">
        <v>132</v>
      </c>
      <c r="P951" s="88" t="s">
        <v>1026</v>
      </c>
      <c r="Q951" s="87" t="s">
        <v>563</v>
      </c>
      <c r="R951" s="72">
        <v>14</v>
      </c>
      <c r="S951" s="88" t="s">
        <v>1026</v>
      </c>
      <c r="T951" s="72">
        <v>2</v>
      </c>
      <c r="U951" s="17">
        <v>250</v>
      </c>
      <c r="W951" s="333" t="s">
        <v>6155</v>
      </c>
      <c r="X951" s="11" t="s">
        <v>4653</v>
      </c>
    </row>
    <row r="952" spans="1:24" x14ac:dyDescent="0.25">
      <c r="A952" s="11"/>
      <c r="B952" s="19"/>
      <c r="C952" s="11"/>
      <c r="D952" s="11"/>
      <c r="E952" s="11"/>
      <c r="F952" s="11"/>
      <c r="G952" s="11"/>
      <c r="H952" s="11"/>
      <c r="I952" s="11"/>
      <c r="J952" s="11"/>
      <c r="K952" s="72" t="s">
        <v>3011</v>
      </c>
      <c r="L952" s="72">
        <v>4</v>
      </c>
      <c r="M952" s="72">
        <v>8</v>
      </c>
      <c r="N952" s="72">
        <v>1963</v>
      </c>
      <c r="O952" s="87" t="s">
        <v>856</v>
      </c>
      <c r="P952" s="88" t="s">
        <v>1026</v>
      </c>
      <c r="Q952" s="87" t="s">
        <v>1442</v>
      </c>
      <c r="R952" s="72">
        <v>12</v>
      </c>
      <c r="S952" s="88" t="s">
        <v>1026</v>
      </c>
      <c r="T952" s="72">
        <v>21</v>
      </c>
      <c r="W952" s="11" t="s">
        <v>4888</v>
      </c>
      <c r="X952" s="11" t="s">
        <v>4889</v>
      </c>
    </row>
    <row r="953" spans="1:24" x14ac:dyDescent="0.25">
      <c r="A953" s="11"/>
      <c r="B953" s="19"/>
      <c r="C953" s="11"/>
      <c r="D953" s="11"/>
      <c r="E953" s="11"/>
      <c r="F953" s="11"/>
      <c r="G953" s="11"/>
      <c r="H953" s="11"/>
      <c r="I953" s="11"/>
      <c r="J953" s="11"/>
      <c r="K953" s="72" t="s">
        <v>3142</v>
      </c>
      <c r="L953" s="72">
        <v>7</v>
      </c>
      <c r="M953" s="72">
        <v>8</v>
      </c>
      <c r="N953" s="72">
        <v>1963</v>
      </c>
      <c r="O953" s="87" t="s">
        <v>1255</v>
      </c>
      <c r="P953" s="88" t="s">
        <v>1026</v>
      </c>
      <c r="Q953" s="87" t="s">
        <v>1442</v>
      </c>
      <c r="R953" s="72">
        <v>1</v>
      </c>
      <c r="S953" s="88" t="s">
        <v>1026</v>
      </c>
      <c r="T953" s="72">
        <v>7</v>
      </c>
      <c r="U953" s="17">
        <v>100</v>
      </c>
      <c r="W953" s="11" t="s">
        <v>4731</v>
      </c>
      <c r="X953" s="333" t="s">
        <v>6156</v>
      </c>
    </row>
    <row r="954" spans="1:24" x14ac:dyDescent="0.25">
      <c r="A954" s="11"/>
      <c r="B954" s="19"/>
      <c r="C954" s="11"/>
      <c r="D954" s="11"/>
      <c r="E954" s="11"/>
      <c r="F954" s="11"/>
      <c r="G954" s="11"/>
      <c r="H954" s="11"/>
      <c r="I954" s="11"/>
      <c r="J954" s="11"/>
      <c r="K954" s="72" t="s">
        <v>3027</v>
      </c>
      <c r="L954" s="72">
        <v>10</v>
      </c>
      <c r="M954" s="72">
        <v>8</v>
      </c>
      <c r="N954" s="72">
        <v>1963</v>
      </c>
      <c r="O954" s="87" t="s">
        <v>1112</v>
      </c>
      <c r="P954" s="88" t="s">
        <v>1026</v>
      </c>
      <c r="Q954" s="87" t="s">
        <v>564</v>
      </c>
      <c r="R954" s="72">
        <v>3</v>
      </c>
      <c r="S954" s="88" t="s">
        <v>1026</v>
      </c>
      <c r="T954" s="72">
        <v>24</v>
      </c>
      <c r="U954" s="72"/>
      <c r="W954" s="11" t="s">
        <v>4825</v>
      </c>
      <c r="X954" s="333" t="s">
        <v>6157</v>
      </c>
    </row>
    <row r="955" spans="1:24" x14ac:dyDescent="0.25">
      <c r="A955" s="11"/>
      <c r="B955" s="19"/>
      <c r="C955" s="11"/>
      <c r="D955" s="11"/>
      <c r="E955" s="11"/>
      <c r="F955" s="11"/>
      <c r="G955" s="11"/>
      <c r="H955" s="11"/>
      <c r="I955" s="11"/>
      <c r="J955" s="11"/>
      <c r="K955" s="72" t="s">
        <v>3011</v>
      </c>
      <c r="L955" s="72">
        <v>11</v>
      </c>
      <c r="M955" s="72">
        <v>8</v>
      </c>
      <c r="N955" s="72">
        <v>1963</v>
      </c>
      <c r="O955" s="87" t="s">
        <v>563</v>
      </c>
      <c r="P955" s="88" t="s">
        <v>1026</v>
      </c>
      <c r="Q955" s="87" t="s">
        <v>564</v>
      </c>
      <c r="R955" s="72">
        <v>9</v>
      </c>
      <c r="S955" s="88" t="s">
        <v>1026</v>
      </c>
      <c r="T955" s="72">
        <v>12</v>
      </c>
      <c r="U955" s="72"/>
      <c r="W955" s="333" t="s">
        <v>6158</v>
      </c>
      <c r="X955" s="11" t="s">
        <v>4890</v>
      </c>
    </row>
    <row r="956" spans="1:24" x14ac:dyDescent="0.25">
      <c r="K956" s="72" t="s">
        <v>3011</v>
      </c>
      <c r="L956" s="72">
        <v>11</v>
      </c>
      <c r="M956" s="72">
        <v>8</v>
      </c>
      <c r="N956" s="72">
        <v>1963</v>
      </c>
      <c r="O956" s="87" t="s">
        <v>856</v>
      </c>
      <c r="P956" s="88" t="s">
        <v>1026</v>
      </c>
      <c r="Q956" s="87" t="s">
        <v>1246</v>
      </c>
      <c r="R956" s="72">
        <v>5</v>
      </c>
      <c r="S956" s="88" t="s">
        <v>1026</v>
      </c>
      <c r="T956" s="72">
        <v>36</v>
      </c>
      <c r="U956" s="72"/>
      <c r="W956" s="11" t="s">
        <v>4891</v>
      </c>
      <c r="X956" s="11" t="s">
        <v>6159</v>
      </c>
    </row>
    <row r="957" spans="1:24" x14ac:dyDescent="0.25">
      <c r="K957" s="72" t="s">
        <v>3013</v>
      </c>
      <c r="L957" s="72">
        <v>12</v>
      </c>
      <c r="M957" s="72">
        <v>8</v>
      </c>
      <c r="N957" s="72">
        <v>1963</v>
      </c>
      <c r="O957" s="87" t="s">
        <v>2921</v>
      </c>
      <c r="P957" s="88" t="s">
        <v>1026</v>
      </c>
      <c r="Q957" s="87" t="s">
        <v>1255</v>
      </c>
      <c r="R957" s="72">
        <v>14</v>
      </c>
      <c r="S957" s="88" t="s">
        <v>1026</v>
      </c>
      <c r="T957" s="72">
        <v>5</v>
      </c>
      <c r="U957" s="72"/>
      <c r="W957" s="11" t="s">
        <v>4892</v>
      </c>
      <c r="X957" s="11" t="s">
        <v>4893</v>
      </c>
    </row>
    <row r="958" spans="1:24" x14ac:dyDescent="0.25">
      <c r="K958" s="72" t="s">
        <v>3011</v>
      </c>
      <c r="L958" s="72">
        <v>18</v>
      </c>
      <c r="M958" s="72">
        <v>8</v>
      </c>
      <c r="N958" s="72">
        <v>1963</v>
      </c>
      <c r="O958" s="87" t="s">
        <v>565</v>
      </c>
      <c r="P958" s="88" t="s">
        <v>1026</v>
      </c>
      <c r="Q958" s="87" t="s">
        <v>2921</v>
      </c>
      <c r="R958" s="72">
        <v>18</v>
      </c>
      <c r="S958" s="88" t="s">
        <v>1026</v>
      </c>
      <c r="T958" s="72">
        <v>4</v>
      </c>
      <c r="U958" s="72"/>
      <c r="W958" s="11" t="s">
        <v>4894</v>
      </c>
      <c r="X958" s="333" t="s">
        <v>6160</v>
      </c>
    </row>
    <row r="959" spans="1:24" x14ac:dyDescent="0.25">
      <c r="K959" s="72" t="s">
        <v>3011</v>
      </c>
      <c r="L959" s="72">
        <v>18</v>
      </c>
      <c r="M959" s="72">
        <v>8</v>
      </c>
      <c r="N959" s="72">
        <v>1963</v>
      </c>
      <c r="O959" s="87" t="s">
        <v>1442</v>
      </c>
      <c r="P959" s="88" t="s">
        <v>1026</v>
      </c>
      <c r="Q959" s="87" t="s">
        <v>132</v>
      </c>
      <c r="R959" s="72">
        <v>17</v>
      </c>
      <c r="S959" s="88" t="s">
        <v>1026</v>
      </c>
      <c r="T959" s="72">
        <v>10</v>
      </c>
      <c r="U959" s="72"/>
      <c r="W959" s="11" t="s">
        <v>4895</v>
      </c>
      <c r="X959" s="11" t="s">
        <v>4896</v>
      </c>
    </row>
    <row r="960" spans="1:24" x14ac:dyDescent="0.25">
      <c r="K960" s="72" t="s">
        <v>3011</v>
      </c>
      <c r="L960" s="72">
        <v>18</v>
      </c>
      <c r="M960" s="72">
        <v>8</v>
      </c>
      <c r="N960" s="72">
        <v>1963</v>
      </c>
      <c r="O960" s="87" t="s">
        <v>566</v>
      </c>
      <c r="P960" s="88" t="s">
        <v>1026</v>
      </c>
      <c r="Q960" s="87" t="s">
        <v>856</v>
      </c>
      <c r="R960" s="72">
        <v>8</v>
      </c>
      <c r="S960" s="88" t="s">
        <v>1026</v>
      </c>
      <c r="T960" s="72">
        <v>13</v>
      </c>
      <c r="U960" s="72">
        <v>100</v>
      </c>
      <c r="W960" s="11" t="s">
        <v>4897</v>
      </c>
      <c r="X960" s="333" t="s">
        <v>6161</v>
      </c>
    </row>
    <row r="961" spans="11:24" x14ac:dyDescent="0.25">
      <c r="K961" s="72" t="s">
        <v>3144</v>
      </c>
      <c r="L961" s="72">
        <v>20</v>
      </c>
      <c r="M961" s="72">
        <v>8</v>
      </c>
      <c r="N961" s="72">
        <v>1963</v>
      </c>
      <c r="O961" s="87" t="s">
        <v>1255</v>
      </c>
      <c r="P961" s="88" t="s">
        <v>1026</v>
      </c>
      <c r="Q961" s="87" t="s">
        <v>1112</v>
      </c>
      <c r="R961" s="72">
        <v>4</v>
      </c>
      <c r="S961" s="88" t="s">
        <v>1026</v>
      </c>
      <c r="T961" s="72">
        <v>12</v>
      </c>
      <c r="U961" s="72">
        <v>100</v>
      </c>
      <c r="W961" s="333" t="s">
        <v>6162</v>
      </c>
      <c r="X961" s="11" t="s">
        <v>4898</v>
      </c>
    </row>
    <row r="962" spans="11:24" x14ac:dyDescent="0.25">
      <c r="K962" s="72" t="s">
        <v>3011</v>
      </c>
      <c r="L962" s="72">
        <v>25</v>
      </c>
      <c r="M962" s="72">
        <v>8</v>
      </c>
      <c r="N962" s="72">
        <v>1963</v>
      </c>
      <c r="O962" s="87" t="s">
        <v>565</v>
      </c>
      <c r="P962" s="88" t="s">
        <v>1026</v>
      </c>
      <c r="Q962" s="87" t="s">
        <v>563</v>
      </c>
      <c r="R962" s="72">
        <v>14</v>
      </c>
      <c r="S962" s="88" t="s">
        <v>1026</v>
      </c>
      <c r="T962" s="72">
        <v>12</v>
      </c>
      <c r="U962" s="72"/>
      <c r="W962" s="333" t="s">
        <v>6163</v>
      </c>
      <c r="X962" s="11" t="s">
        <v>4899</v>
      </c>
    </row>
    <row r="963" spans="11:24" x14ac:dyDescent="0.25">
      <c r="K963" s="17" t="s">
        <v>3011</v>
      </c>
      <c r="L963" s="17">
        <v>25</v>
      </c>
      <c r="M963" s="17">
        <v>8</v>
      </c>
      <c r="N963" s="17">
        <v>1963</v>
      </c>
      <c r="O963" s="19" t="s">
        <v>564</v>
      </c>
      <c r="P963" s="24" t="s">
        <v>1026</v>
      </c>
      <c r="Q963" s="19" t="s">
        <v>132</v>
      </c>
      <c r="R963" s="17">
        <v>8</v>
      </c>
      <c r="S963" s="24" t="s">
        <v>1026</v>
      </c>
      <c r="T963" s="17">
        <v>10</v>
      </c>
      <c r="U963" s="72">
        <v>250</v>
      </c>
      <c r="W963" s="11" t="s">
        <v>4900</v>
      </c>
      <c r="X963" s="333" t="s">
        <v>6164</v>
      </c>
    </row>
    <row r="964" spans="11:24" x14ac:dyDescent="0.25">
      <c r="K964" s="17" t="s">
        <v>3011</v>
      </c>
      <c r="L964" s="17">
        <v>25</v>
      </c>
      <c r="M964" s="17">
        <v>8</v>
      </c>
      <c r="N964" s="17">
        <v>1963</v>
      </c>
      <c r="O964" s="19" t="s">
        <v>1246</v>
      </c>
      <c r="P964" s="24" t="s">
        <v>1026</v>
      </c>
      <c r="Q964" s="19" t="s">
        <v>566</v>
      </c>
      <c r="R964" s="17">
        <v>22</v>
      </c>
      <c r="S964" s="24" t="s">
        <v>1026</v>
      </c>
      <c r="T964" s="17">
        <v>1</v>
      </c>
      <c r="U964" s="72">
        <v>200</v>
      </c>
      <c r="W964" s="11" t="s">
        <v>4901</v>
      </c>
      <c r="X964" s="333" t="s">
        <v>6165</v>
      </c>
    </row>
    <row r="965" spans="11:24" x14ac:dyDescent="0.25">
      <c r="K965" s="17" t="s">
        <v>3011</v>
      </c>
      <c r="L965" s="17">
        <v>1</v>
      </c>
      <c r="M965" s="17">
        <v>9</v>
      </c>
      <c r="N965" s="17">
        <v>1963</v>
      </c>
      <c r="O965" s="19" t="s">
        <v>132</v>
      </c>
      <c r="P965" s="24" t="s">
        <v>1026</v>
      </c>
      <c r="Q965" s="19" t="s">
        <v>1246</v>
      </c>
      <c r="R965" s="17">
        <v>8</v>
      </c>
      <c r="S965" s="24" t="s">
        <v>1026</v>
      </c>
      <c r="T965" s="17">
        <v>23</v>
      </c>
      <c r="U965" s="72">
        <v>200</v>
      </c>
      <c r="W965" s="11" t="s">
        <v>4902</v>
      </c>
      <c r="X965" s="333" t="s">
        <v>6166</v>
      </c>
    </row>
    <row r="966" spans="11:24" x14ac:dyDescent="0.25">
      <c r="K966" s="17" t="s">
        <v>3011</v>
      </c>
      <c r="L966" s="17">
        <v>1</v>
      </c>
      <c r="M966" s="17">
        <v>9</v>
      </c>
      <c r="N966" s="17">
        <v>1963</v>
      </c>
      <c r="O966" s="19" t="s">
        <v>1442</v>
      </c>
      <c r="P966" s="24" t="s">
        <v>1026</v>
      </c>
      <c r="Q966" s="19" t="s">
        <v>565</v>
      </c>
      <c r="R966" s="17">
        <v>15</v>
      </c>
      <c r="S966" s="24" t="s">
        <v>1026</v>
      </c>
      <c r="T966" s="17">
        <v>8</v>
      </c>
      <c r="U966" s="72">
        <v>150</v>
      </c>
      <c r="W966" s="337" t="s">
        <v>4903</v>
      </c>
      <c r="X966" s="11" t="s">
        <v>6167</v>
      </c>
    </row>
    <row r="967" spans="11:24" x14ac:dyDescent="0.25">
      <c r="K967" s="17" t="s">
        <v>3011</v>
      </c>
      <c r="L967" s="17">
        <v>1</v>
      </c>
      <c r="M967" s="17">
        <v>9</v>
      </c>
      <c r="N967" s="17">
        <v>1963</v>
      </c>
      <c r="O967" s="19" t="s">
        <v>2921</v>
      </c>
      <c r="P967" s="24" t="s">
        <v>1026</v>
      </c>
      <c r="Q967" s="19" t="s">
        <v>564</v>
      </c>
      <c r="R967" s="17">
        <v>6</v>
      </c>
      <c r="S967" s="24" t="s">
        <v>1026</v>
      </c>
      <c r="T967" s="17">
        <v>19</v>
      </c>
      <c r="U967" s="72">
        <v>50</v>
      </c>
      <c r="W967" s="11" t="s">
        <v>4904</v>
      </c>
      <c r="X967" s="11" t="s">
        <v>6168</v>
      </c>
    </row>
    <row r="968" spans="11:24" x14ac:dyDescent="0.25">
      <c r="K968" s="17" t="s">
        <v>3011</v>
      </c>
      <c r="L968" s="17">
        <v>15</v>
      </c>
      <c r="M968" s="17">
        <v>9</v>
      </c>
      <c r="N968" s="17">
        <v>1963</v>
      </c>
      <c r="O968" s="19" t="s">
        <v>563</v>
      </c>
      <c r="P968" s="24" t="s">
        <v>1026</v>
      </c>
      <c r="Q968" s="19" t="s">
        <v>1255</v>
      </c>
      <c r="R968" s="17">
        <v>7</v>
      </c>
      <c r="S968" s="24" t="s">
        <v>1026</v>
      </c>
      <c r="T968" s="17">
        <v>9</v>
      </c>
      <c r="U968" s="72">
        <v>200</v>
      </c>
      <c r="W968" s="11" t="s">
        <v>4905</v>
      </c>
      <c r="X968" s="11" t="s">
        <v>4906</v>
      </c>
    </row>
    <row r="969" spans="11:24" x14ac:dyDescent="0.25">
      <c r="K969" s="17" t="s">
        <v>3011</v>
      </c>
      <c r="L969" s="17">
        <v>15</v>
      </c>
      <c r="M969" s="17">
        <v>9</v>
      </c>
      <c r="N969" s="17">
        <v>1963</v>
      </c>
      <c r="O969" s="19" t="s">
        <v>856</v>
      </c>
      <c r="P969" s="24" t="s">
        <v>1026</v>
      </c>
      <c r="Q969" s="19" t="s">
        <v>2921</v>
      </c>
      <c r="R969" s="17">
        <v>6</v>
      </c>
      <c r="S969" s="24" t="s">
        <v>1026</v>
      </c>
      <c r="T969" s="17">
        <v>5</v>
      </c>
      <c r="U969" s="72"/>
    </row>
    <row r="970" spans="11:24" x14ac:dyDescent="0.25">
      <c r="K970" s="17" t="s">
        <v>3011</v>
      </c>
      <c r="L970" s="17">
        <v>15</v>
      </c>
      <c r="M970" s="17">
        <v>9</v>
      </c>
      <c r="N970" s="17">
        <v>1963</v>
      </c>
      <c r="O970" s="19" t="s">
        <v>564</v>
      </c>
      <c r="P970" s="24" t="s">
        <v>1026</v>
      </c>
      <c r="Q970" s="19" t="s">
        <v>565</v>
      </c>
      <c r="R970" s="17">
        <v>16</v>
      </c>
      <c r="S970" s="24" t="s">
        <v>1026</v>
      </c>
      <c r="T970" s="17">
        <v>5</v>
      </c>
      <c r="U970" s="72"/>
      <c r="W970" s="333" t="s">
        <v>6169</v>
      </c>
      <c r="X970" s="11" t="s">
        <v>4907</v>
      </c>
    </row>
    <row r="971" spans="11:24" x14ac:dyDescent="0.25">
      <c r="K971" s="17" t="s">
        <v>3011</v>
      </c>
      <c r="L971" s="17">
        <v>15</v>
      </c>
      <c r="M971" s="17">
        <v>9</v>
      </c>
      <c r="N971" s="17">
        <v>1963</v>
      </c>
      <c r="O971" s="19" t="s">
        <v>566</v>
      </c>
      <c r="P971" s="24" t="s">
        <v>1026</v>
      </c>
      <c r="Q971" s="19" t="s">
        <v>1112</v>
      </c>
      <c r="R971" s="17">
        <v>7</v>
      </c>
      <c r="S971" s="24" t="s">
        <v>1026</v>
      </c>
      <c r="T971" s="17">
        <v>6</v>
      </c>
      <c r="U971" s="72"/>
      <c r="W971" s="333" t="s">
        <v>6170</v>
      </c>
      <c r="X971" s="11" t="s">
        <v>4908</v>
      </c>
    </row>
    <row r="972" spans="11:24" x14ac:dyDescent="0.25">
      <c r="K972" s="17" t="s">
        <v>3011</v>
      </c>
      <c r="L972" s="17">
        <v>15</v>
      </c>
      <c r="M972" s="17">
        <v>9</v>
      </c>
      <c r="N972" s="17">
        <v>1963</v>
      </c>
      <c r="O972" s="19" t="s">
        <v>1246</v>
      </c>
      <c r="P972" s="24" t="s">
        <v>1026</v>
      </c>
      <c r="Q972" s="19" t="s">
        <v>1442</v>
      </c>
      <c r="R972" s="17">
        <v>0</v>
      </c>
      <c r="S972" s="24" t="s">
        <v>1026</v>
      </c>
      <c r="T972" s="17">
        <v>15</v>
      </c>
      <c r="U972" s="72">
        <v>350</v>
      </c>
      <c r="W972" s="333" t="s">
        <v>6136</v>
      </c>
      <c r="X972" s="11" t="s">
        <v>4909</v>
      </c>
    </row>
    <row r="973" spans="11:24" x14ac:dyDescent="0.25">
      <c r="Q973" s="19" t="s">
        <v>2</v>
      </c>
      <c r="R973" s="17">
        <f>SUM(R918:R972)</f>
        <v>660</v>
      </c>
      <c r="S973" s="24" t="s">
        <v>1026</v>
      </c>
      <c r="T973" s="17">
        <f>SUM(T918:T972)</f>
        <v>668</v>
      </c>
    </row>
    <row r="974" spans="11:24" x14ac:dyDescent="0.25">
      <c r="N974" s="17">
        <f>COUNT(N918:N972)</f>
        <v>55</v>
      </c>
      <c r="Q974" s="19" t="s">
        <v>567</v>
      </c>
      <c r="R974" s="81">
        <f>PRODUCT(R973/N974)</f>
        <v>12</v>
      </c>
      <c r="S974" s="24" t="s">
        <v>1026</v>
      </c>
      <c r="T974" s="81">
        <f>PRODUCT(T973/N974)</f>
        <v>12.145454545454545</v>
      </c>
    </row>
    <row r="975" spans="11:24" x14ac:dyDescent="0.25">
      <c r="R975" s="81"/>
      <c r="S975" s="24"/>
      <c r="T975" s="81"/>
    </row>
    <row r="977" spans="1:24" x14ac:dyDescent="0.25">
      <c r="A977" s="21" t="s">
        <v>3179</v>
      </c>
      <c r="B977" s="22" t="s">
        <v>962</v>
      </c>
      <c r="C977" s="21" t="s">
        <v>3016</v>
      </c>
      <c r="D977" s="21" t="s">
        <v>3017</v>
      </c>
      <c r="E977" s="21" t="s">
        <v>1030</v>
      </c>
      <c r="F977" s="21" t="s">
        <v>3018</v>
      </c>
      <c r="G977" s="21" t="s">
        <v>3019</v>
      </c>
      <c r="H977" s="21"/>
      <c r="I977" s="68" t="s">
        <v>3020</v>
      </c>
      <c r="J977" s="21" t="s">
        <v>1031</v>
      </c>
      <c r="K977" s="21"/>
      <c r="L977" s="33"/>
      <c r="M977" s="33"/>
      <c r="N977" s="33"/>
      <c r="O977" s="23" t="s">
        <v>962</v>
      </c>
      <c r="P977" s="43"/>
      <c r="Q977" s="35"/>
      <c r="R977" s="33"/>
      <c r="S977" s="33"/>
      <c r="T977" s="33"/>
      <c r="U977" s="33"/>
      <c r="V977" s="35"/>
    </row>
    <row r="978" spans="1:24" x14ac:dyDescent="0.25">
      <c r="A978" s="14">
        <v>1</v>
      </c>
      <c r="B978" s="20" t="s">
        <v>1442</v>
      </c>
      <c r="C978" s="14">
        <v>10</v>
      </c>
      <c r="D978" s="14">
        <v>9</v>
      </c>
      <c r="E978" s="14">
        <v>0</v>
      </c>
      <c r="F978" s="14">
        <v>1</v>
      </c>
      <c r="G978" s="14">
        <v>226</v>
      </c>
      <c r="H978" s="74" t="s">
        <v>1026</v>
      </c>
      <c r="I978" s="14">
        <v>64</v>
      </c>
      <c r="J978" s="14">
        <v>18</v>
      </c>
      <c r="K978" s="17" t="s">
        <v>3011</v>
      </c>
      <c r="L978" s="17">
        <v>24</v>
      </c>
      <c r="M978" s="17">
        <v>5</v>
      </c>
      <c r="N978" s="17">
        <v>1964</v>
      </c>
      <c r="O978" s="19" t="s">
        <v>565</v>
      </c>
      <c r="P978" s="24" t="s">
        <v>1026</v>
      </c>
      <c r="Q978" s="19" t="s">
        <v>132</v>
      </c>
      <c r="R978" s="17">
        <v>10</v>
      </c>
      <c r="S978" s="24" t="s">
        <v>1026</v>
      </c>
      <c r="T978" s="17">
        <v>5</v>
      </c>
      <c r="U978" s="17">
        <v>62</v>
      </c>
      <c r="V978" s="87"/>
      <c r="W978" s="333" t="s">
        <v>6171</v>
      </c>
      <c r="X978" s="11" t="s">
        <v>4576</v>
      </c>
    </row>
    <row r="979" spans="1:24" x14ac:dyDescent="0.25">
      <c r="A979" s="14">
        <v>2</v>
      </c>
      <c r="B979" s="20" t="s">
        <v>564</v>
      </c>
      <c r="C979" s="14">
        <v>10</v>
      </c>
      <c r="D979" s="14">
        <v>9</v>
      </c>
      <c r="E979" s="14">
        <v>0</v>
      </c>
      <c r="F979" s="14">
        <v>1</v>
      </c>
      <c r="G979" s="14">
        <v>142</v>
      </c>
      <c r="H979" s="74" t="s">
        <v>1026</v>
      </c>
      <c r="I979" s="14">
        <v>78</v>
      </c>
      <c r="J979" s="14">
        <v>18</v>
      </c>
      <c r="K979" s="17" t="s">
        <v>3011</v>
      </c>
      <c r="L979" s="17">
        <v>24</v>
      </c>
      <c r="M979" s="17">
        <v>5</v>
      </c>
      <c r="N979" s="17">
        <v>1964</v>
      </c>
      <c r="O979" s="19" t="s">
        <v>564</v>
      </c>
      <c r="P979" s="24" t="s">
        <v>1026</v>
      </c>
      <c r="Q979" s="19" t="s">
        <v>963</v>
      </c>
      <c r="R979" s="17">
        <v>18</v>
      </c>
      <c r="S979" s="24" t="s">
        <v>1026</v>
      </c>
      <c r="T979" s="17">
        <v>6</v>
      </c>
      <c r="U979" s="17">
        <v>250</v>
      </c>
      <c r="V979" s="87"/>
      <c r="W979" s="333" t="s">
        <v>6172</v>
      </c>
      <c r="X979" s="11" t="s">
        <v>4577</v>
      </c>
    </row>
    <row r="980" spans="1:24" x14ac:dyDescent="0.25">
      <c r="A980" s="14">
        <v>3</v>
      </c>
      <c r="B980" s="41" t="s">
        <v>1256</v>
      </c>
      <c r="C980" s="14">
        <v>10</v>
      </c>
      <c r="D980" s="14">
        <v>8</v>
      </c>
      <c r="E980" s="14">
        <v>0</v>
      </c>
      <c r="F980" s="14">
        <v>2</v>
      </c>
      <c r="G980" s="14">
        <v>149</v>
      </c>
      <c r="H980" s="74" t="s">
        <v>1026</v>
      </c>
      <c r="I980" s="14">
        <v>63</v>
      </c>
      <c r="J980" s="14">
        <v>16</v>
      </c>
      <c r="K980" s="17" t="s">
        <v>3011</v>
      </c>
      <c r="L980" s="17">
        <v>24</v>
      </c>
      <c r="M980" s="17">
        <v>5</v>
      </c>
      <c r="N980" s="17">
        <v>1964</v>
      </c>
      <c r="O980" s="19" t="s">
        <v>964</v>
      </c>
      <c r="P980" s="24" t="s">
        <v>1026</v>
      </c>
      <c r="Q980" s="19" t="s">
        <v>1255</v>
      </c>
      <c r="R980" s="17">
        <v>9</v>
      </c>
      <c r="S980" s="24" t="s">
        <v>1026</v>
      </c>
      <c r="T980" s="17">
        <v>24</v>
      </c>
      <c r="U980" s="17">
        <v>300</v>
      </c>
      <c r="V980" s="87"/>
      <c r="W980" s="11" t="s">
        <v>4578</v>
      </c>
      <c r="X980" s="333" t="s">
        <v>6173</v>
      </c>
    </row>
    <row r="981" spans="1:24" x14ac:dyDescent="0.25">
      <c r="A981" s="14">
        <v>4</v>
      </c>
      <c r="B981" s="20" t="s">
        <v>1246</v>
      </c>
      <c r="C981" s="14">
        <v>10</v>
      </c>
      <c r="D981" s="14">
        <v>7</v>
      </c>
      <c r="E981" s="14">
        <v>1</v>
      </c>
      <c r="F981" s="14">
        <v>2</v>
      </c>
      <c r="G981" s="14">
        <v>139</v>
      </c>
      <c r="H981" s="74" t="s">
        <v>1026</v>
      </c>
      <c r="I981" s="14">
        <v>62</v>
      </c>
      <c r="J981" s="14">
        <v>15</v>
      </c>
      <c r="K981" s="17" t="s">
        <v>3011</v>
      </c>
      <c r="L981" s="17">
        <v>24</v>
      </c>
      <c r="M981" s="17">
        <v>5</v>
      </c>
      <c r="N981" s="17">
        <v>1964</v>
      </c>
      <c r="O981" s="19" t="s">
        <v>1442</v>
      </c>
      <c r="P981" s="24" t="s">
        <v>1026</v>
      </c>
      <c r="Q981" s="19" t="s">
        <v>856</v>
      </c>
      <c r="R981" s="17">
        <v>13</v>
      </c>
      <c r="S981" s="24" t="s">
        <v>1026</v>
      </c>
      <c r="T981" s="17">
        <v>3</v>
      </c>
      <c r="U981" s="17">
        <v>200</v>
      </c>
      <c r="V981" s="87"/>
      <c r="W981" s="333" t="s">
        <v>6174</v>
      </c>
      <c r="X981" s="11" t="s">
        <v>4579</v>
      </c>
    </row>
    <row r="982" spans="1:24" x14ac:dyDescent="0.25">
      <c r="A982" s="14">
        <v>5</v>
      </c>
      <c r="B982" s="41" t="s">
        <v>565</v>
      </c>
      <c r="C982" s="14">
        <v>10</v>
      </c>
      <c r="D982" s="14">
        <v>6</v>
      </c>
      <c r="E982" s="14">
        <v>0</v>
      </c>
      <c r="F982" s="14">
        <v>4</v>
      </c>
      <c r="G982" s="14">
        <v>103</v>
      </c>
      <c r="H982" s="74" t="s">
        <v>1026</v>
      </c>
      <c r="I982" s="14">
        <v>96</v>
      </c>
      <c r="J982" s="14">
        <v>12</v>
      </c>
      <c r="K982" s="17" t="s">
        <v>3011</v>
      </c>
      <c r="L982" s="17">
        <v>24</v>
      </c>
      <c r="M982" s="17">
        <v>5</v>
      </c>
      <c r="N982" s="17">
        <v>1964</v>
      </c>
      <c r="O982" s="19" t="s">
        <v>566</v>
      </c>
      <c r="P982" s="24" t="s">
        <v>1026</v>
      </c>
      <c r="Q982" s="19" t="s">
        <v>1246</v>
      </c>
      <c r="R982" s="17">
        <v>5</v>
      </c>
      <c r="S982" s="24" t="s">
        <v>1026</v>
      </c>
      <c r="T982" s="17">
        <v>25</v>
      </c>
      <c r="V982" s="87"/>
      <c r="W982" s="11" t="s">
        <v>4580</v>
      </c>
      <c r="X982" s="333" t="s">
        <v>6175</v>
      </c>
    </row>
    <row r="983" spans="1:24" x14ac:dyDescent="0.25">
      <c r="A983" s="14">
        <v>6</v>
      </c>
      <c r="B983" s="20" t="s">
        <v>132</v>
      </c>
      <c r="C983" s="14">
        <v>10</v>
      </c>
      <c r="D983" s="14">
        <v>5</v>
      </c>
      <c r="E983" s="14">
        <v>1</v>
      </c>
      <c r="F983" s="14">
        <v>4</v>
      </c>
      <c r="G983" s="14">
        <v>126</v>
      </c>
      <c r="H983" s="74" t="s">
        <v>1026</v>
      </c>
      <c r="I983" s="14">
        <v>67</v>
      </c>
      <c r="J983" s="14">
        <v>11</v>
      </c>
      <c r="K983" s="17" t="s">
        <v>3011</v>
      </c>
      <c r="L983" s="17">
        <v>31</v>
      </c>
      <c r="M983" s="17">
        <v>5</v>
      </c>
      <c r="N983" s="17">
        <v>1964</v>
      </c>
      <c r="O983" s="19" t="s">
        <v>963</v>
      </c>
      <c r="P983" s="24" t="s">
        <v>1026</v>
      </c>
      <c r="Q983" s="19" t="s">
        <v>565</v>
      </c>
      <c r="R983" s="17">
        <v>12</v>
      </c>
      <c r="S983" s="24" t="s">
        <v>1026</v>
      </c>
      <c r="T983" s="17">
        <v>13</v>
      </c>
      <c r="U983" s="17">
        <v>50</v>
      </c>
      <c r="V983" s="87"/>
      <c r="W983" s="333" t="s">
        <v>6176</v>
      </c>
      <c r="X983" s="11" t="s">
        <v>4581</v>
      </c>
    </row>
    <row r="984" spans="1:24" x14ac:dyDescent="0.25">
      <c r="A984" s="14">
        <v>7</v>
      </c>
      <c r="B984" s="20" t="s">
        <v>856</v>
      </c>
      <c r="C984" s="14">
        <v>10</v>
      </c>
      <c r="D984" s="14">
        <v>3</v>
      </c>
      <c r="E984" s="14">
        <v>1</v>
      </c>
      <c r="F984" s="14">
        <v>6</v>
      </c>
      <c r="G984" s="14">
        <v>84</v>
      </c>
      <c r="H984" s="74" t="s">
        <v>1026</v>
      </c>
      <c r="I984" s="14">
        <v>140</v>
      </c>
      <c r="J984" s="14">
        <v>7</v>
      </c>
      <c r="K984" s="17" t="s">
        <v>3011</v>
      </c>
      <c r="L984" s="17">
        <v>31</v>
      </c>
      <c r="M984" s="17">
        <v>5</v>
      </c>
      <c r="N984" s="17">
        <v>1964</v>
      </c>
      <c r="O984" s="19" t="s">
        <v>132</v>
      </c>
      <c r="P984" s="24" t="s">
        <v>1026</v>
      </c>
      <c r="Q984" s="19" t="s">
        <v>564</v>
      </c>
      <c r="R984" s="17">
        <v>6</v>
      </c>
      <c r="S984" s="24" t="s">
        <v>1026</v>
      </c>
      <c r="T984" s="17">
        <v>12</v>
      </c>
      <c r="V984" s="87"/>
      <c r="W984" s="333" t="s">
        <v>6177</v>
      </c>
      <c r="X984" s="11" t="s">
        <v>4582</v>
      </c>
    </row>
    <row r="985" spans="1:24" ht="15.75" thickBot="1" x14ac:dyDescent="0.3">
      <c r="A985" s="37">
        <v>8</v>
      </c>
      <c r="B985" s="28" t="s">
        <v>964</v>
      </c>
      <c r="C985" s="37">
        <v>10</v>
      </c>
      <c r="D985" s="37">
        <v>2</v>
      </c>
      <c r="E985" s="37">
        <v>1</v>
      </c>
      <c r="F985" s="37">
        <v>7</v>
      </c>
      <c r="G985" s="37">
        <v>75</v>
      </c>
      <c r="H985" s="73" t="s">
        <v>1026</v>
      </c>
      <c r="I985" s="37">
        <v>128</v>
      </c>
      <c r="J985" s="37">
        <v>5</v>
      </c>
      <c r="K985" s="17" t="s">
        <v>3011</v>
      </c>
      <c r="L985" s="17">
        <v>31</v>
      </c>
      <c r="M985" s="17">
        <v>5</v>
      </c>
      <c r="N985" s="17">
        <v>1964</v>
      </c>
      <c r="O985" s="19" t="s">
        <v>1041</v>
      </c>
      <c r="P985" s="24" t="s">
        <v>1026</v>
      </c>
      <c r="Q985" s="19" t="s">
        <v>566</v>
      </c>
      <c r="R985" s="17">
        <v>7</v>
      </c>
      <c r="S985" s="24" t="s">
        <v>1026</v>
      </c>
      <c r="T985" s="17">
        <v>4</v>
      </c>
      <c r="V985" s="87"/>
      <c r="W985" s="11" t="s">
        <v>4583</v>
      </c>
      <c r="X985" s="11" t="s">
        <v>4584</v>
      </c>
    </row>
    <row r="986" spans="1:24" x14ac:dyDescent="0.25">
      <c r="A986" s="77">
        <v>9</v>
      </c>
      <c r="B986" s="78" t="s">
        <v>1041</v>
      </c>
      <c r="C986" s="77">
        <v>10</v>
      </c>
      <c r="D986" s="77">
        <v>2</v>
      </c>
      <c r="E986" s="77">
        <v>0</v>
      </c>
      <c r="F986" s="77">
        <v>8</v>
      </c>
      <c r="G986" s="77">
        <v>68</v>
      </c>
      <c r="H986" s="79" t="s">
        <v>1026</v>
      </c>
      <c r="I986" s="77">
        <v>154</v>
      </c>
      <c r="J986" s="77">
        <v>4</v>
      </c>
      <c r="K986" s="17" t="s">
        <v>3011</v>
      </c>
      <c r="L986" s="17">
        <v>31</v>
      </c>
      <c r="M986" s="17">
        <v>5</v>
      </c>
      <c r="N986" s="17">
        <v>1964</v>
      </c>
      <c r="O986" s="19" t="s">
        <v>1246</v>
      </c>
      <c r="P986" s="24" t="s">
        <v>1026</v>
      </c>
      <c r="Q986" s="19" t="s">
        <v>856</v>
      </c>
      <c r="R986" s="17">
        <v>22</v>
      </c>
      <c r="S986" s="24" t="s">
        <v>1026</v>
      </c>
      <c r="T986" s="17">
        <v>5</v>
      </c>
      <c r="U986" s="17">
        <v>200</v>
      </c>
      <c r="V986" s="87"/>
      <c r="W986" s="11" t="s">
        <v>4585</v>
      </c>
      <c r="X986" s="333" t="s">
        <v>6178</v>
      </c>
    </row>
    <row r="987" spans="1:24" x14ac:dyDescent="0.25">
      <c r="A987" s="77">
        <v>10</v>
      </c>
      <c r="B987" s="78" t="s">
        <v>963</v>
      </c>
      <c r="C987" s="77">
        <v>10</v>
      </c>
      <c r="D987" s="77">
        <v>1</v>
      </c>
      <c r="E987" s="77">
        <v>1</v>
      </c>
      <c r="F987" s="77">
        <v>8</v>
      </c>
      <c r="G987" s="77">
        <v>50</v>
      </c>
      <c r="H987" s="79" t="s">
        <v>1026</v>
      </c>
      <c r="I987" s="77">
        <v>125</v>
      </c>
      <c r="J987" s="77">
        <v>3</v>
      </c>
      <c r="K987" s="17" t="s">
        <v>3142</v>
      </c>
      <c r="L987" s="17">
        <v>3</v>
      </c>
      <c r="M987" s="17">
        <v>6</v>
      </c>
      <c r="N987" s="17">
        <v>1964</v>
      </c>
      <c r="O987" s="19" t="s">
        <v>1255</v>
      </c>
      <c r="P987" s="24" t="s">
        <v>1026</v>
      </c>
      <c r="Q987" s="19" t="s">
        <v>963</v>
      </c>
      <c r="R987" s="17">
        <v>27</v>
      </c>
      <c r="S987" s="24" t="s">
        <v>1026</v>
      </c>
      <c r="T987" s="17">
        <v>1</v>
      </c>
      <c r="V987" s="87"/>
      <c r="W987" s="333" t="s">
        <v>6179</v>
      </c>
      <c r="X987" s="11" t="s">
        <v>4586</v>
      </c>
    </row>
    <row r="988" spans="1:24" x14ac:dyDescent="0.25">
      <c r="A988" s="77">
        <v>11</v>
      </c>
      <c r="B988" s="78" t="s">
        <v>566</v>
      </c>
      <c r="C988" s="77">
        <v>10</v>
      </c>
      <c r="D988" s="77">
        <v>0</v>
      </c>
      <c r="E988" s="77">
        <v>1</v>
      </c>
      <c r="F988" s="77">
        <v>9</v>
      </c>
      <c r="G988" s="77">
        <v>48</v>
      </c>
      <c r="H988" s="79" t="s">
        <v>1026</v>
      </c>
      <c r="I988" s="77">
        <v>233</v>
      </c>
      <c r="J988" s="77">
        <v>1</v>
      </c>
      <c r="K988" s="17" t="s">
        <v>3027</v>
      </c>
      <c r="L988" s="17">
        <v>6</v>
      </c>
      <c r="M988" s="17">
        <v>6</v>
      </c>
      <c r="N988" s="17">
        <v>1964</v>
      </c>
      <c r="O988" s="19" t="s">
        <v>132</v>
      </c>
      <c r="P988" s="24" t="s">
        <v>1026</v>
      </c>
      <c r="Q988" s="19" t="s">
        <v>1442</v>
      </c>
      <c r="R988" s="17">
        <v>7</v>
      </c>
      <c r="S988" s="24" t="s">
        <v>1026</v>
      </c>
      <c r="T988" s="17">
        <v>11</v>
      </c>
      <c r="U988" s="17">
        <v>100</v>
      </c>
      <c r="V988" s="87"/>
      <c r="W988" s="333" t="s">
        <v>6180</v>
      </c>
      <c r="X988" s="11" t="s">
        <v>4587</v>
      </c>
    </row>
    <row r="989" spans="1:24" x14ac:dyDescent="0.25">
      <c r="C989" s="14">
        <f>SUM(C978:C988)</f>
        <v>110</v>
      </c>
      <c r="D989" s="14">
        <f>SUM(D978:D988)</f>
        <v>52</v>
      </c>
      <c r="E989" s="14">
        <f>SUM(E978:E988)</f>
        <v>6</v>
      </c>
      <c r="F989" s="14">
        <f>SUM(F978:F988)</f>
        <v>52</v>
      </c>
      <c r="G989" s="14">
        <f>SUM(G978:G988)</f>
        <v>1210</v>
      </c>
      <c r="H989" s="74" t="s">
        <v>1026</v>
      </c>
      <c r="I989" s="14">
        <f>SUM(I978:I988)</f>
        <v>1210</v>
      </c>
      <c r="J989" s="14">
        <f>SUM(J978:J988)</f>
        <v>110</v>
      </c>
      <c r="K989" s="17" t="s">
        <v>3011</v>
      </c>
      <c r="L989" s="17">
        <v>7</v>
      </c>
      <c r="M989" s="17">
        <v>6</v>
      </c>
      <c r="N989" s="17">
        <v>1964</v>
      </c>
      <c r="O989" s="19" t="s">
        <v>856</v>
      </c>
      <c r="P989" s="24" t="s">
        <v>1026</v>
      </c>
      <c r="Q989" s="19" t="s">
        <v>1255</v>
      </c>
      <c r="R989" s="17">
        <v>5</v>
      </c>
      <c r="S989" s="24" t="s">
        <v>1026</v>
      </c>
      <c r="T989" s="17">
        <v>19</v>
      </c>
      <c r="V989" s="87"/>
      <c r="W989" s="333" t="s">
        <v>6181</v>
      </c>
      <c r="X989" s="11" t="s">
        <v>4588</v>
      </c>
    </row>
    <row r="990" spans="1:24" x14ac:dyDescent="0.25">
      <c r="K990" s="17" t="s">
        <v>3011</v>
      </c>
      <c r="L990" s="17">
        <v>7</v>
      </c>
      <c r="M990" s="17">
        <v>6</v>
      </c>
      <c r="N990" s="17">
        <v>1964</v>
      </c>
      <c r="O990" s="19" t="s">
        <v>564</v>
      </c>
      <c r="P990" s="24" t="s">
        <v>1026</v>
      </c>
      <c r="Q990" s="19" t="s">
        <v>1041</v>
      </c>
      <c r="R990" s="17">
        <v>13</v>
      </c>
      <c r="S990" s="24" t="s">
        <v>1026</v>
      </c>
      <c r="T990" s="17">
        <v>4</v>
      </c>
      <c r="U990" s="17">
        <v>350</v>
      </c>
      <c r="V990" s="87"/>
      <c r="W990" s="333" t="s">
        <v>6182</v>
      </c>
      <c r="X990" s="11" t="s">
        <v>4589</v>
      </c>
    </row>
    <row r="991" spans="1:24" x14ac:dyDescent="0.25">
      <c r="B991" s="20" t="s">
        <v>1247</v>
      </c>
      <c r="K991" s="17" t="s">
        <v>3011</v>
      </c>
      <c r="L991" s="17">
        <v>7</v>
      </c>
      <c r="M991" s="17">
        <v>6</v>
      </c>
      <c r="N991" s="17">
        <v>1964</v>
      </c>
      <c r="O991" s="19" t="s">
        <v>964</v>
      </c>
      <c r="P991" s="24" t="s">
        <v>1026</v>
      </c>
      <c r="Q991" s="19" t="s">
        <v>1442</v>
      </c>
      <c r="R991" s="17">
        <v>5</v>
      </c>
      <c r="S991" s="24" t="s">
        <v>1026</v>
      </c>
      <c r="T991" s="17">
        <v>20</v>
      </c>
      <c r="U991" s="17">
        <v>50</v>
      </c>
      <c r="V991" s="87"/>
      <c r="W991" s="11" t="s">
        <v>4590</v>
      </c>
      <c r="X991" s="333" t="s">
        <v>6183</v>
      </c>
    </row>
    <row r="992" spans="1:24" x14ac:dyDescent="0.25">
      <c r="B992" s="20" t="s">
        <v>1442</v>
      </c>
      <c r="C992" s="14">
        <v>2</v>
      </c>
      <c r="D992" s="14">
        <v>2</v>
      </c>
      <c r="E992" s="14">
        <v>0</v>
      </c>
      <c r="F992" s="14">
        <v>0</v>
      </c>
      <c r="G992" s="14">
        <v>44</v>
      </c>
      <c r="H992" s="74" t="s">
        <v>1026</v>
      </c>
      <c r="I992" s="14">
        <v>19</v>
      </c>
      <c r="J992" s="14">
        <v>4</v>
      </c>
      <c r="K992" s="17" t="s">
        <v>3011</v>
      </c>
      <c r="L992" s="17">
        <v>7</v>
      </c>
      <c r="M992" s="17">
        <v>6</v>
      </c>
      <c r="N992" s="17">
        <v>1964</v>
      </c>
      <c r="O992" s="19" t="s">
        <v>1246</v>
      </c>
      <c r="P992" s="24" t="s">
        <v>1026</v>
      </c>
      <c r="Q992" s="19" t="s">
        <v>565</v>
      </c>
      <c r="R992" s="17">
        <v>13</v>
      </c>
      <c r="S992" s="24" t="s">
        <v>1026</v>
      </c>
      <c r="T992" s="17">
        <v>2</v>
      </c>
      <c r="U992" s="17">
        <v>200</v>
      </c>
      <c r="V992" s="87"/>
      <c r="W992" s="333" t="s">
        <v>6184</v>
      </c>
      <c r="X992" s="11" t="s">
        <v>4591</v>
      </c>
    </row>
    <row r="993" spans="2:24" x14ac:dyDescent="0.25">
      <c r="B993" s="20" t="s">
        <v>564</v>
      </c>
      <c r="C993" s="14">
        <v>2</v>
      </c>
      <c r="D993" s="14">
        <v>0</v>
      </c>
      <c r="E993" s="14">
        <v>0</v>
      </c>
      <c r="F993" s="14">
        <v>2</v>
      </c>
      <c r="G993" s="14">
        <v>19</v>
      </c>
      <c r="H993" s="74" t="s">
        <v>1026</v>
      </c>
      <c r="I993" s="14">
        <v>44</v>
      </c>
      <c r="J993" s="14">
        <v>0</v>
      </c>
      <c r="K993" s="17" t="s">
        <v>3011</v>
      </c>
      <c r="L993" s="17">
        <v>14</v>
      </c>
      <c r="M993" s="17">
        <v>6</v>
      </c>
      <c r="N993" s="17">
        <v>1964</v>
      </c>
      <c r="O993" s="19" t="s">
        <v>1442</v>
      </c>
      <c r="P993" s="24" t="s">
        <v>1026</v>
      </c>
      <c r="Q993" s="19" t="s">
        <v>1041</v>
      </c>
      <c r="R993" s="17">
        <v>54</v>
      </c>
      <c r="S993" s="24" t="s">
        <v>1026</v>
      </c>
      <c r="T993" s="17">
        <v>12</v>
      </c>
      <c r="U993" s="17">
        <v>50</v>
      </c>
      <c r="V993" s="87"/>
      <c r="W993" s="333" t="s">
        <v>6185</v>
      </c>
      <c r="X993" s="11" t="s">
        <v>4592</v>
      </c>
    </row>
    <row r="994" spans="2:24" x14ac:dyDescent="0.25">
      <c r="C994" s="14">
        <f>SUM(C992:C993)</f>
        <v>4</v>
      </c>
      <c r="D994" s="14">
        <f>SUM(D992:D993)</f>
        <v>2</v>
      </c>
      <c r="E994" s="14">
        <f>SUM(E992:E993)</f>
        <v>0</v>
      </c>
      <c r="F994" s="14">
        <f>SUM(F992:F993)</f>
        <v>2</v>
      </c>
      <c r="G994" s="14">
        <f>SUM(G992:G993)</f>
        <v>63</v>
      </c>
      <c r="H994" s="74" t="s">
        <v>1026</v>
      </c>
      <c r="I994" s="14">
        <f>SUM(I992:I993)</f>
        <v>63</v>
      </c>
      <c r="J994" s="14">
        <f>SUM(J992:J993)</f>
        <v>4</v>
      </c>
      <c r="K994" s="17" t="s">
        <v>3011</v>
      </c>
      <c r="L994" s="17">
        <v>14</v>
      </c>
      <c r="M994" s="17">
        <v>6</v>
      </c>
      <c r="N994" s="17">
        <v>1964</v>
      </c>
      <c r="O994" s="19" t="s">
        <v>566</v>
      </c>
      <c r="P994" s="24" t="s">
        <v>1026</v>
      </c>
      <c r="Q994" s="19" t="s">
        <v>132</v>
      </c>
      <c r="R994" s="17">
        <v>3</v>
      </c>
      <c r="S994" s="24" t="s">
        <v>1026</v>
      </c>
      <c r="T994" s="17">
        <v>13</v>
      </c>
      <c r="V994" s="87"/>
      <c r="W994" s="11" t="s">
        <v>4593</v>
      </c>
      <c r="X994" s="333" t="s">
        <v>6186</v>
      </c>
    </row>
    <row r="995" spans="2:24" x14ac:dyDescent="0.25">
      <c r="D995" s="14"/>
      <c r="E995" s="14"/>
      <c r="F995" s="14"/>
      <c r="G995" s="14"/>
      <c r="H995" s="74"/>
      <c r="I995" s="14"/>
      <c r="J995" s="14"/>
      <c r="K995" s="17" t="s">
        <v>3142</v>
      </c>
      <c r="L995" s="17">
        <v>17</v>
      </c>
      <c r="M995" s="17">
        <v>6</v>
      </c>
      <c r="N995" s="17">
        <v>1964</v>
      </c>
      <c r="O995" s="19" t="s">
        <v>1255</v>
      </c>
      <c r="P995" s="24" t="s">
        <v>1026</v>
      </c>
      <c r="Q995" s="19" t="s">
        <v>1246</v>
      </c>
      <c r="R995" s="17">
        <v>5</v>
      </c>
      <c r="S995" s="24" t="s">
        <v>1026</v>
      </c>
      <c r="T995" s="17">
        <v>0</v>
      </c>
      <c r="U995" s="17">
        <v>250</v>
      </c>
      <c r="V995" s="87"/>
      <c r="W995" s="11" t="s">
        <v>4594</v>
      </c>
      <c r="X995" s="333" t="s">
        <v>6136</v>
      </c>
    </row>
    <row r="996" spans="2:24" x14ac:dyDescent="0.25">
      <c r="B996" s="20" t="s">
        <v>4636</v>
      </c>
      <c r="K996" s="17" t="s">
        <v>3027</v>
      </c>
      <c r="L996" s="17">
        <v>20</v>
      </c>
      <c r="M996" s="17">
        <v>6</v>
      </c>
      <c r="N996" s="17">
        <v>1964</v>
      </c>
      <c r="O996" s="19" t="s">
        <v>963</v>
      </c>
      <c r="P996" s="24" t="s">
        <v>1026</v>
      </c>
      <c r="Q996" s="19" t="s">
        <v>566</v>
      </c>
      <c r="R996" s="17">
        <v>6</v>
      </c>
      <c r="S996" s="24" t="s">
        <v>1026</v>
      </c>
      <c r="T996" s="17">
        <v>6</v>
      </c>
      <c r="V996" s="87"/>
      <c r="W996" s="333" t="s">
        <v>6187</v>
      </c>
      <c r="X996" s="11" t="s">
        <v>4595</v>
      </c>
    </row>
    <row r="997" spans="2:24" x14ac:dyDescent="0.25">
      <c r="B997" s="19" t="s">
        <v>4637</v>
      </c>
      <c r="K997" s="17" t="s">
        <v>3011</v>
      </c>
      <c r="L997" s="17">
        <v>21</v>
      </c>
      <c r="M997" s="17">
        <v>6</v>
      </c>
      <c r="N997" s="17">
        <v>1964</v>
      </c>
      <c r="O997" s="19" t="s">
        <v>565</v>
      </c>
      <c r="P997" s="24" t="s">
        <v>1026</v>
      </c>
      <c r="Q997" s="19" t="s">
        <v>964</v>
      </c>
      <c r="R997" s="17">
        <v>9</v>
      </c>
      <c r="S997" s="24" t="s">
        <v>1026</v>
      </c>
      <c r="T997" s="17">
        <v>7</v>
      </c>
      <c r="U997" s="17">
        <v>28</v>
      </c>
      <c r="V997" s="87"/>
      <c r="W997" s="11" t="s">
        <v>4596</v>
      </c>
      <c r="X997" s="333" t="s">
        <v>6188</v>
      </c>
    </row>
    <row r="998" spans="2:24" x14ac:dyDescent="0.25">
      <c r="B998" s="19" t="s">
        <v>4638</v>
      </c>
      <c r="K998" s="17" t="s">
        <v>3011</v>
      </c>
      <c r="L998" s="17">
        <v>21</v>
      </c>
      <c r="M998" s="17">
        <v>6</v>
      </c>
      <c r="N998" s="17">
        <v>1964</v>
      </c>
      <c r="O998" s="19" t="s">
        <v>1041</v>
      </c>
      <c r="P998" s="24" t="s">
        <v>1026</v>
      </c>
      <c r="Q998" s="19" t="s">
        <v>856</v>
      </c>
      <c r="R998" s="17">
        <v>8</v>
      </c>
      <c r="S998" s="24" t="s">
        <v>1026</v>
      </c>
      <c r="T998" s="17">
        <v>11</v>
      </c>
      <c r="U998" s="17">
        <v>100</v>
      </c>
      <c r="V998" s="87"/>
      <c r="W998" s="11" t="s">
        <v>4597</v>
      </c>
      <c r="X998" s="333" t="s">
        <v>6189</v>
      </c>
    </row>
    <row r="999" spans="2:24" x14ac:dyDescent="0.25">
      <c r="B999" s="19" t="s">
        <v>4639</v>
      </c>
      <c r="K999" s="17" t="s">
        <v>3011</v>
      </c>
      <c r="L999" s="17">
        <v>21</v>
      </c>
      <c r="M999" s="17">
        <v>6</v>
      </c>
      <c r="N999" s="17">
        <v>1964</v>
      </c>
      <c r="O999" s="19" t="s">
        <v>1442</v>
      </c>
      <c r="P999" s="24" t="s">
        <v>1026</v>
      </c>
      <c r="Q999" s="19" t="s">
        <v>566</v>
      </c>
      <c r="R999" s="17">
        <v>64</v>
      </c>
      <c r="S999" s="24" t="s">
        <v>1026</v>
      </c>
      <c r="T999" s="17">
        <v>7</v>
      </c>
      <c r="V999" s="87"/>
      <c r="W999" s="11" t="s">
        <v>4598</v>
      </c>
      <c r="X999" s="333" t="s">
        <v>6190</v>
      </c>
    </row>
    <row r="1000" spans="2:24" x14ac:dyDescent="0.25">
      <c r="B1000" s="19" t="s">
        <v>4640</v>
      </c>
      <c r="K1000" s="17" t="s">
        <v>3027</v>
      </c>
      <c r="L1000" s="17">
        <v>27</v>
      </c>
      <c r="M1000" s="17">
        <v>6</v>
      </c>
      <c r="N1000" s="17">
        <v>1964</v>
      </c>
      <c r="O1000" s="19" t="s">
        <v>1246</v>
      </c>
      <c r="P1000" s="24" t="s">
        <v>1026</v>
      </c>
      <c r="Q1000" s="19" t="s">
        <v>564</v>
      </c>
      <c r="R1000" s="17">
        <v>22</v>
      </c>
      <c r="S1000" s="24" t="s">
        <v>1026</v>
      </c>
      <c r="T1000" s="17">
        <v>6</v>
      </c>
      <c r="U1000" s="17">
        <v>200</v>
      </c>
      <c r="V1000" s="87"/>
      <c r="W1000" s="11" t="s">
        <v>4599</v>
      </c>
      <c r="X1000" s="333" t="s">
        <v>6191</v>
      </c>
    </row>
    <row r="1001" spans="2:24" x14ac:dyDescent="0.25">
      <c r="B1001" s="19" t="s">
        <v>4641</v>
      </c>
      <c r="K1001" s="72" t="s">
        <v>3011</v>
      </c>
      <c r="L1001" s="72">
        <v>28</v>
      </c>
      <c r="M1001" s="17">
        <v>6</v>
      </c>
      <c r="N1001" s="17">
        <v>1964</v>
      </c>
      <c r="O1001" s="19" t="s">
        <v>1041</v>
      </c>
      <c r="P1001" s="24" t="s">
        <v>1026</v>
      </c>
      <c r="Q1001" s="19" t="s">
        <v>565</v>
      </c>
      <c r="R1001" s="17">
        <v>6</v>
      </c>
      <c r="S1001" s="24" t="s">
        <v>1026</v>
      </c>
      <c r="T1001" s="17">
        <v>9</v>
      </c>
      <c r="U1001" s="17">
        <v>100</v>
      </c>
      <c r="V1001" s="87"/>
      <c r="W1001" s="11" t="s">
        <v>4600</v>
      </c>
      <c r="X1001" s="333" t="s">
        <v>6192</v>
      </c>
    </row>
    <row r="1002" spans="2:24" x14ac:dyDescent="0.25">
      <c r="B1002" s="19" t="s">
        <v>4642</v>
      </c>
      <c r="K1002" s="72" t="s">
        <v>3011</v>
      </c>
      <c r="L1002" s="72">
        <v>28</v>
      </c>
      <c r="M1002" s="17">
        <v>6</v>
      </c>
      <c r="N1002" s="17">
        <v>1964</v>
      </c>
      <c r="O1002" s="87" t="s">
        <v>856</v>
      </c>
      <c r="P1002" s="88" t="s">
        <v>1026</v>
      </c>
      <c r="Q1002" s="87" t="s">
        <v>963</v>
      </c>
      <c r="R1002" s="72">
        <v>14</v>
      </c>
      <c r="S1002" s="88" t="s">
        <v>1026</v>
      </c>
      <c r="T1002" s="72">
        <v>6</v>
      </c>
      <c r="U1002" s="72">
        <v>200</v>
      </c>
      <c r="V1002" s="87"/>
      <c r="W1002" s="333" t="s">
        <v>6193</v>
      </c>
      <c r="X1002" s="11" t="s">
        <v>4601</v>
      </c>
    </row>
    <row r="1003" spans="2:24" x14ac:dyDescent="0.25">
      <c r="B1003" s="19" t="s">
        <v>4643</v>
      </c>
      <c r="K1003" s="72" t="s">
        <v>3011</v>
      </c>
      <c r="L1003" s="72">
        <v>28</v>
      </c>
      <c r="M1003" s="17">
        <v>6</v>
      </c>
      <c r="N1003" s="17">
        <v>1964</v>
      </c>
      <c r="O1003" s="19" t="s">
        <v>132</v>
      </c>
      <c r="P1003" s="88" t="s">
        <v>1026</v>
      </c>
      <c r="Q1003" s="19" t="s">
        <v>964</v>
      </c>
      <c r="R1003" s="17">
        <v>16</v>
      </c>
      <c r="S1003" s="88" t="s">
        <v>1026</v>
      </c>
      <c r="T1003" s="17">
        <v>1</v>
      </c>
      <c r="U1003" s="17">
        <v>150</v>
      </c>
      <c r="V1003" s="87"/>
      <c r="W1003" s="11" t="s">
        <v>4602</v>
      </c>
      <c r="X1003" s="333" t="s">
        <v>6165</v>
      </c>
    </row>
    <row r="1004" spans="2:24" x14ac:dyDescent="0.25">
      <c r="K1004" s="17" t="s">
        <v>3011</v>
      </c>
      <c r="L1004" s="17">
        <v>19</v>
      </c>
      <c r="M1004" s="17">
        <v>7</v>
      </c>
      <c r="N1004" s="17">
        <v>1964</v>
      </c>
      <c r="O1004" s="19" t="s">
        <v>963</v>
      </c>
      <c r="P1004" s="24" t="s">
        <v>1026</v>
      </c>
      <c r="Q1004" s="19" t="s">
        <v>1442</v>
      </c>
      <c r="R1004" s="17">
        <v>2</v>
      </c>
      <c r="S1004" s="24" t="s">
        <v>1026</v>
      </c>
      <c r="T1004" s="17">
        <v>9</v>
      </c>
      <c r="V1004" s="87"/>
      <c r="W1004" s="11" t="s">
        <v>4603</v>
      </c>
      <c r="X1004" s="11" t="s">
        <v>4604</v>
      </c>
    </row>
    <row r="1005" spans="2:24" x14ac:dyDescent="0.25">
      <c r="K1005" s="17" t="s">
        <v>3011</v>
      </c>
      <c r="L1005" s="17">
        <v>19</v>
      </c>
      <c r="M1005" s="17">
        <v>7</v>
      </c>
      <c r="N1005" s="17">
        <v>1964</v>
      </c>
      <c r="O1005" s="19" t="s">
        <v>564</v>
      </c>
      <c r="P1005" s="24" t="s">
        <v>1026</v>
      </c>
      <c r="Q1005" s="19" t="s">
        <v>856</v>
      </c>
      <c r="R1005" s="17">
        <v>17</v>
      </c>
      <c r="S1005" s="24" t="s">
        <v>1026</v>
      </c>
      <c r="T1005" s="17">
        <v>10</v>
      </c>
      <c r="V1005" s="87"/>
      <c r="W1005" s="333" t="s">
        <v>6194</v>
      </c>
      <c r="X1005" s="11" t="s">
        <v>4605</v>
      </c>
    </row>
    <row r="1006" spans="2:24" x14ac:dyDescent="0.25">
      <c r="K1006" s="17" t="s">
        <v>3011</v>
      </c>
      <c r="L1006" s="17">
        <v>19</v>
      </c>
      <c r="M1006" s="17">
        <v>7</v>
      </c>
      <c r="N1006" s="17">
        <v>1964</v>
      </c>
      <c r="O1006" s="19" t="s">
        <v>566</v>
      </c>
      <c r="P1006" s="24" t="s">
        <v>1026</v>
      </c>
      <c r="Q1006" s="19" t="s">
        <v>1255</v>
      </c>
      <c r="R1006" s="17">
        <v>1</v>
      </c>
      <c r="S1006" s="24" t="s">
        <v>1026</v>
      </c>
      <c r="T1006" s="17">
        <v>26</v>
      </c>
      <c r="U1006" s="17">
        <v>40</v>
      </c>
      <c r="V1006" s="87"/>
      <c r="W1006" s="11" t="s">
        <v>4606</v>
      </c>
      <c r="X1006" s="338" t="s">
        <v>6195</v>
      </c>
    </row>
    <row r="1007" spans="2:24" x14ac:dyDescent="0.25">
      <c r="K1007" s="17" t="s">
        <v>3013</v>
      </c>
      <c r="L1007" s="17">
        <v>20</v>
      </c>
      <c r="M1007" s="17">
        <v>7</v>
      </c>
      <c r="N1007" s="17">
        <v>1964</v>
      </c>
      <c r="O1007" s="19" t="s">
        <v>564</v>
      </c>
      <c r="P1007" s="24" t="s">
        <v>1026</v>
      </c>
      <c r="Q1007" s="19" t="s">
        <v>1255</v>
      </c>
      <c r="R1007" s="17">
        <v>17</v>
      </c>
      <c r="S1007" s="24" t="s">
        <v>1026</v>
      </c>
      <c r="T1007" s="17">
        <v>9</v>
      </c>
      <c r="U1007" s="17">
        <v>400</v>
      </c>
      <c r="V1007" s="87"/>
      <c r="W1007" s="11" t="s">
        <v>4607</v>
      </c>
      <c r="X1007" s="333" t="s">
        <v>6196</v>
      </c>
    </row>
    <row r="1008" spans="2:24" x14ac:dyDescent="0.25">
      <c r="K1008" s="17" t="s">
        <v>3027</v>
      </c>
      <c r="L1008" s="17">
        <v>25</v>
      </c>
      <c r="M1008" s="17">
        <v>7</v>
      </c>
      <c r="N1008" s="17">
        <v>1964</v>
      </c>
      <c r="O1008" s="19" t="s">
        <v>132</v>
      </c>
      <c r="P1008" s="24" t="s">
        <v>1026</v>
      </c>
      <c r="Q1008" s="19" t="s">
        <v>1041</v>
      </c>
      <c r="R1008" s="17">
        <v>19</v>
      </c>
      <c r="S1008" s="24" t="s">
        <v>1026</v>
      </c>
      <c r="T1008" s="17">
        <v>5</v>
      </c>
      <c r="U1008" s="17">
        <v>30</v>
      </c>
      <c r="V1008" s="87"/>
      <c r="W1008" s="11" t="s">
        <v>4608</v>
      </c>
      <c r="X1008" s="333" t="s">
        <v>6197</v>
      </c>
    </row>
    <row r="1009" spans="11:24" x14ac:dyDescent="0.25">
      <c r="K1009" s="17" t="s">
        <v>3011</v>
      </c>
      <c r="L1009" s="17">
        <v>26</v>
      </c>
      <c r="M1009" s="17">
        <v>7</v>
      </c>
      <c r="N1009" s="17">
        <v>1964</v>
      </c>
      <c r="O1009" s="19" t="s">
        <v>964</v>
      </c>
      <c r="P1009" s="24" t="s">
        <v>1026</v>
      </c>
      <c r="Q1009" s="19" t="s">
        <v>1041</v>
      </c>
      <c r="R1009" s="17">
        <v>13</v>
      </c>
      <c r="S1009" s="24" t="s">
        <v>1026</v>
      </c>
      <c r="T1009" s="17">
        <v>11</v>
      </c>
      <c r="U1009" s="17">
        <v>150</v>
      </c>
      <c r="V1009" s="87"/>
      <c r="W1009" s="11" t="s">
        <v>4609</v>
      </c>
      <c r="X1009" s="333" t="s">
        <v>6198</v>
      </c>
    </row>
    <row r="1010" spans="11:24" x14ac:dyDescent="0.25">
      <c r="K1010" s="17" t="s">
        <v>3011</v>
      </c>
      <c r="L1010" s="17">
        <v>26</v>
      </c>
      <c r="M1010" s="17">
        <v>7</v>
      </c>
      <c r="N1010" s="17">
        <v>1964</v>
      </c>
      <c r="O1010" s="19" t="s">
        <v>1442</v>
      </c>
      <c r="P1010" s="24" t="s">
        <v>1026</v>
      </c>
      <c r="Q1010" s="19" t="s">
        <v>1246</v>
      </c>
      <c r="R1010" s="17">
        <v>22</v>
      </c>
      <c r="S1010" s="24" t="s">
        <v>1026</v>
      </c>
      <c r="T1010" s="17">
        <v>10</v>
      </c>
      <c r="U1010" s="17">
        <v>100</v>
      </c>
      <c r="V1010" s="87"/>
      <c r="W1010" s="11" t="s">
        <v>4610</v>
      </c>
      <c r="X1010" s="333" t="s">
        <v>6199</v>
      </c>
    </row>
    <row r="1011" spans="11:24" x14ac:dyDescent="0.25">
      <c r="K1011" s="17" t="s">
        <v>3011</v>
      </c>
      <c r="L1011" s="17">
        <v>26</v>
      </c>
      <c r="M1011" s="17">
        <v>7</v>
      </c>
      <c r="N1011" s="17">
        <v>1964</v>
      </c>
      <c r="O1011" s="19" t="s">
        <v>566</v>
      </c>
      <c r="P1011" s="24" t="s">
        <v>1026</v>
      </c>
      <c r="Q1011" s="19" t="s">
        <v>564</v>
      </c>
      <c r="R1011" s="17">
        <v>4</v>
      </c>
      <c r="S1011" s="24" t="s">
        <v>1026</v>
      </c>
      <c r="T1011" s="17">
        <v>24</v>
      </c>
      <c r="V1011" s="87"/>
      <c r="W1011" s="11" t="s">
        <v>4611</v>
      </c>
      <c r="X1011" s="333" t="s">
        <v>6200</v>
      </c>
    </row>
    <row r="1012" spans="11:24" x14ac:dyDescent="0.25">
      <c r="K1012" s="17" t="s">
        <v>3027</v>
      </c>
      <c r="L1012" s="17">
        <v>1</v>
      </c>
      <c r="M1012" s="17">
        <v>8</v>
      </c>
      <c r="N1012" s="17">
        <v>1964</v>
      </c>
      <c r="O1012" s="19" t="s">
        <v>1255</v>
      </c>
      <c r="P1012" s="24" t="s">
        <v>1026</v>
      </c>
      <c r="Q1012" s="19" t="s">
        <v>132</v>
      </c>
      <c r="R1012" s="17">
        <v>6</v>
      </c>
      <c r="S1012" s="24" t="s">
        <v>1026</v>
      </c>
      <c r="T1012" s="17">
        <v>3</v>
      </c>
      <c r="U1012" s="17">
        <v>104</v>
      </c>
      <c r="V1012" s="87"/>
      <c r="W1012" s="333" t="s">
        <v>6201</v>
      </c>
      <c r="X1012" s="11" t="s">
        <v>4612</v>
      </c>
    </row>
    <row r="1013" spans="11:24" x14ac:dyDescent="0.25">
      <c r="K1013" s="17" t="s">
        <v>3011</v>
      </c>
      <c r="L1013" s="17">
        <v>2</v>
      </c>
      <c r="M1013" s="17">
        <v>8</v>
      </c>
      <c r="N1013" s="17">
        <v>1964</v>
      </c>
      <c r="O1013" s="19" t="s">
        <v>963</v>
      </c>
      <c r="P1013" s="24" t="s">
        <v>1026</v>
      </c>
      <c r="Q1013" s="19" t="s">
        <v>132</v>
      </c>
      <c r="R1013" s="17">
        <v>4</v>
      </c>
      <c r="S1013" s="24" t="s">
        <v>1026</v>
      </c>
      <c r="T1013" s="17">
        <v>16</v>
      </c>
      <c r="V1013" s="87"/>
      <c r="W1013" s="11" t="s">
        <v>4613</v>
      </c>
      <c r="X1013" s="11" t="s">
        <v>4614</v>
      </c>
    </row>
    <row r="1014" spans="11:24" x14ac:dyDescent="0.25">
      <c r="K1014" s="17" t="s">
        <v>3011</v>
      </c>
      <c r="L1014" s="17">
        <v>2</v>
      </c>
      <c r="M1014" s="17">
        <v>8</v>
      </c>
      <c r="N1014" s="17">
        <v>1964</v>
      </c>
      <c r="O1014" s="19" t="s">
        <v>964</v>
      </c>
      <c r="P1014" s="24" t="s">
        <v>1026</v>
      </c>
      <c r="Q1014" s="19" t="s">
        <v>566</v>
      </c>
      <c r="R1014" s="17">
        <v>21</v>
      </c>
      <c r="S1014" s="24" t="s">
        <v>1026</v>
      </c>
      <c r="T1014" s="17">
        <v>9</v>
      </c>
      <c r="U1014" s="17">
        <v>200</v>
      </c>
      <c r="V1014" s="87"/>
      <c r="W1014" s="11" t="s">
        <v>4615</v>
      </c>
      <c r="X1014" s="333" t="s">
        <v>6202</v>
      </c>
    </row>
    <row r="1015" spans="11:24" x14ac:dyDescent="0.25">
      <c r="K1015" s="17" t="s">
        <v>3011</v>
      </c>
      <c r="L1015" s="17">
        <v>2</v>
      </c>
      <c r="M1015" s="17">
        <v>8</v>
      </c>
      <c r="N1015" s="17">
        <v>1964</v>
      </c>
      <c r="O1015" s="19" t="s">
        <v>856</v>
      </c>
      <c r="P1015" s="74" t="s">
        <v>1026</v>
      </c>
      <c r="Q1015" s="19" t="s">
        <v>565</v>
      </c>
      <c r="R1015" s="17">
        <v>7</v>
      </c>
      <c r="S1015" s="74" t="s">
        <v>1026</v>
      </c>
      <c r="T1015" s="17">
        <v>8</v>
      </c>
      <c r="V1015" s="87"/>
      <c r="W1015" s="11" t="s">
        <v>4616</v>
      </c>
      <c r="X1015" s="333" t="s">
        <v>6203</v>
      </c>
    </row>
    <row r="1016" spans="11:24" x14ac:dyDescent="0.25">
      <c r="K1016" s="17" t="s">
        <v>3027</v>
      </c>
      <c r="L1016" s="17">
        <v>8</v>
      </c>
      <c r="M1016" s="17">
        <v>8</v>
      </c>
      <c r="N1016" s="17">
        <v>1964</v>
      </c>
      <c r="O1016" s="19" t="s">
        <v>856</v>
      </c>
      <c r="P1016" s="24" t="s">
        <v>1026</v>
      </c>
      <c r="Q1016" s="19" t="s">
        <v>964</v>
      </c>
      <c r="R1016" s="17">
        <v>9</v>
      </c>
      <c r="S1016" s="24" t="s">
        <v>1026</v>
      </c>
      <c r="T1016" s="17">
        <v>9</v>
      </c>
      <c r="V1016" s="87"/>
    </row>
    <row r="1017" spans="11:24" x14ac:dyDescent="0.25">
      <c r="K1017" s="17" t="s">
        <v>3011</v>
      </c>
      <c r="L1017" s="17">
        <v>9</v>
      </c>
      <c r="M1017" s="17">
        <v>8</v>
      </c>
      <c r="N1017" s="17">
        <v>1964</v>
      </c>
      <c r="O1017" s="19" t="s">
        <v>565</v>
      </c>
      <c r="P1017" s="24" t="s">
        <v>1026</v>
      </c>
      <c r="Q1017" s="19" t="s">
        <v>1255</v>
      </c>
      <c r="R1017" s="17">
        <v>12</v>
      </c>
      <c r="S1017" s="24" t="s">
        <v>1026</v>
      </c>
      <c r="T1017" s="17">
        <v>15</v>
      </c>
      <c r="V1017" s="87"/>
      <c r="W1017" s="11" t="s">
        <v>4617</v>
      </c>
      <c r="X1017" s="333" t="s">
        <v>6204</v>
      </c>
    </row>
    <row r="1018" spans="11:24" x14ac:dyDescent="0.25">
      <c r="K1018" s="17" t="s">
        <v>3011</v>
      </c>
      <c r="L1018" s="17">
        <v>9</v>
      </c>
      <c r="M1018" s="17">
        <v>8</v>
      </c>
      <c r="N1018" s="17">
        <v>1964</v>
      </c>
      <c r="O1018" s="19" t="s">
        <v>564</v>
      </c>
      <c r="P1018" s="24" t="s">
        <v>1026</v>
      </c>
      <c r="Q1018" s="19" t="s">
        <v>1442</v>
      </c>
      <c r="R1018" s="17">
        <v>12</v>
      </c>
      <c r="S1018" s="24" t="s">
        <v>1026</v>
      </c>
      <c r="T1018" s="17">
        <v>6</v>
      </c>
      <c r="U1018" s="17">
        <v>600</v>
      </c>
      <c r="V1018" s="87"/>
      <c r="W1018" s="333" t="s">
        <v>6205</v>
      </c>
      <c r="X1018" s="11" t="s">
        <v>4618</v>
      </c>
    </row>
    <row r="1019" spans="11:24" x14ac:dyDescent="0.25">
      <c r="K1019" s="17" t="s">
        <v>3011</v>
      </c>
      <c r="L1019" s="17">
        <v>9</v>
      </c>
      <c r="M1019" s="17">
        <v>8</v>
      </c>
      <c r="N1019" s="17">
        <v>1964</v>
      </c>
      <c r="O1019" s="19" t="s">
        <v>1246</v>
      </c>
      <c r="P1019" s="24" t="s">
        <v>1026</v>
      </c>
      <c r="Q1019" s="19" t="s">
        <v>964</v>
      </c>
      <c r="R1019" s="17">
        <v>9</v>
      </c>
      <c r="S1019" s="24" t="s">
        <v>1026</v>
      </c>
      <c r="T1019" s="17">
        <v>1</v>
      </c>
      <c r="U1019" s="17">
        <v>200</v>
      </c>
      <c r="V1019" s="87"/>
      <c r="W1019" s="333" t="s">
        <v>6206</v>
      </c>
      <c r="X1019" s="11" t="s">
        <v>4619</v>
      </c>
    </row>
    <row r="1020" spans="11:24" x14ac:dyDescent="0.25">
      <c r="K1020" s="17" t="s">
        <v>3011</v>
      </c>
      <c r="L1020" s="17">
        <v>16</v>
      </c>
      <c r="M1020" s="17">
        <v>8</v>
      </c>
      <c r="N1020" s="17">
        <v>1964</v>
      </c>
      <c r="O1020" s="19" t="s">
        <v>132</v>
      </c>
      <c r="P1020" s="24" t="s">
        <v>1026</v>
      </c>
      <c r="Q1020" s="19" t="s">
        <v>856</v>
      </c>
      <c r="R1020" s="17">
        <v>31</v>
      </c>
      <c r="S1020" s="24" t="s">
        <v>1026</v>
      </c>
      <c r="T1020" s="17">
        <v>5</v>
      </c>
      <c r="V1020" s="87"/>
      <c r="W1020" s="333" t="s">
        <v>6207</v>
      </c>
      <c r="X1020" s="11" t="s">
        <v>4620</v>
      </c>
    </row>
    <row r="1021" spans="11:24" x14ac:dyDescent="0.25">
      <c r="K1021" s="17" t="s">
        <v>3011</v>
      </c>
      <c r="L1021" s="17">
        <v>16</v>
      </c>
      <c r="M1021" s="17">
        <v>8</v>
      </c>
      <c r="N1021" s="17">
        <v>1964</v>
      </c>
      <c r="O1021" s="19" t="s">
        <v>1041</v>
      </c>
      <c r="P1021" s="24" t="s">
        <v>1026</v>
      </c>
      <c r="Q1021" s="19" t="s">
        <v>1246</v>
      </c>
      <c r="R1021" s="17">
        <v>3</v>
      </c>
      <c r="S1021" s="24" t="s">
        <v>1026</v>
      </c>
      <c r="T1021" s="17">
        <v>12</v>
      </c>
      <c r="U1021" s="17">
        <v>100</v>
      </c>
      <c r="V1021" s="87"/>
      <c r="W1021" s="11" t="s">
        <v>4621</v>
      </c>
      <c r="X1021" s="11" t="s">
        <v>4622</v>
      </c>
    </row>
    <row r="1022" spans="11:24" x14ac:dyDescent="0.25">
      <c r="K1022" s="17" t="s">
        <v>3011</v>
      </c>
      <c r="L1022" s="17">
        <v>16</v>
      </c>
      <c r="M1022" s="17">
        <v>8</v>
      </c>
      <c r="N1022" s="17">
        <v>1964</v>
      </c>
      <c r="O1022" s="19" t="s">
        <v>566</v>
      </c>
      <c r="P1022" s="74" t="s">
        <v>1026</v>
      </c>
      <c r="Q1022" s="19" t="s">
        <v>565</v>
      </c>
      <c r="R1022" s="17">
        <v>2</v>
      </c>
      <c r="S1022" s="24" t="s">
        <v>1026</v>
      </c>
      <c r="T1022" s="17">
        <v>32</v>
      </c>
      <c r="U1022" s="17">
        <v>30</v>
      </c>
      <c r="V1022" s="87"/>
      <c r="W1022" s="333" t="s">
        <v>6208</v>
      </c>
      <c r="X1022" s="11" t="s">
        <v>4623</v>
      </c>
    </row>
    <row r="1023" spans="11:24" x14ac:dyDescent="0.25">
      <c r="K1023" s="17" t="s">
        <v>3011</v>
      </c>
      <c r="L1023" s="17">
        <v>16</v>
      </c>
      <c r="M1023" s="17">
        <v>8</v>
      </c>
      <c r="N1023" s="17">
        <v>1964</v>
      </c>
      <c r="O1023" s="19" t="s">
        <v>964</v>
      </c>
      <c r="P1023" s="24" t="s">
        <v>1026</v>
      </c>
      <c r="Q1023" s="19" t="s">
        <v>963</v>
      </c>
      <c r="R1023" s="17">
        <v>2</v>
      </c>
      <c r="S1023" s="24" t="s">
        <v>1026</v>
      </c>
      <c r="T1023" s="17">
        <v>7</v>
      </c>
      <c r="U1023" s="17">
        <v>100</v>
      </c>
      <c r="V1023" s="87"/>
      <c r="W1023" s="333" t="s">
        <v>6209</v>
      </c>
      <c r="X1023" s="11" t="s">
        <v>4624</v>
      </c>
    </row>
    <row r="1024" spans="11:24" x14ac:dyDescent="0.25">
      <c r="K1024" s="17" t="s">
        <v>3143</v>
      </c>
      <c r="L1024" s="17">
        <v>21</v>
      </c>
      <c r="M1024" s="17">
        <v>8</v>
      </c>
      <c r="N1024" s="17">
        <v>1964</v>
      </c>
      <c r="O1024" s="19" t="s">
        <v>1442</v>
      </c>
      <c r="P1024" s="24" t="s">
        <v>1026</v>
      </c>
      <c r="Q1024" s="19" t="s">
        <v>1255</v>
      </c>
      <c r="R1024" s="17">
        <v>8</v>
      </c>
      <c r="S1024" s="24" t="s">
        <v>1026</v>
      </c>
      <c r="T1024" s="17">
        <v>2</v>
      </c>
      <c r="U1024" s="17">
        <v>200</v>
      </c>
      <c r="V1024" s="87"/>
      <c r="W1024" s="333" t="s">
        <v>6210</v>
      </c>
      <c r="X1024" s="11" t="s">
        <v>4625</v>
      </c>
    </row>
    <row r="1025" spans="2:24" x14ac:dyDescent="0.25">
      <c r="K1025" s="17" t="s">
        <v>3011</v>
      </c>
      <c r="L1025" s="17">
        <v>23</v>
      </c>
      <c r="M1025" s="17">
        <v>8</v>
      </c>
      <c r="N1025" s="17">
        <v>1964</v>
      </c>
      <c r="O1025" s="19" t="s">
        <v>565</v>
      </c>
      <c r="P1025" s="24" t="s">
        <v>1026</v>
      </c>
      <c r="Q1025" s="19" t="s">
        <v>564</v>
      </c>
      <c r="R1025" s="17">
        <v>4</v>
      </c>
      <c r="S1025" s="24" t="s">
        <v>1026</v>
      </c>
      <c r="T1025" s="17">
        <v>9</v>
      </c>
      <c r="U1025" s="17">
        <v>36</v>
      </c>
      <c r="V1025" s="87"/>
      <c r="W1025" s="11" t="s">
        <v>4626</v>
      </c>
      <c r="X1025" s="333" t="s">
        <v>6211</v>
      </c>
    </row>
    <row r="1026" spans="2:24" x14ac:dyDescent="0.25">
      <c r="K1026" s="17" t="s">
        <v>3011</v>
      </c>
      <c r="L1026" s="17">
        <v>23</v>
      </c>
      <c r="M1026" s="17">
        <v>8</v>
      </c>
      <c r="N1026" s="17">
        <v>1964</v>
      </c>
      <c r="O1026" s="19" t="s">
        <v>963</v>
      </c>
      <c r="P1026" s="24" t="s">
        <v>1026</v>
      </c>
      <c r="Q1026" s="19" t="s">
        <v>1246</v>
      </c>
      <c r="R1026" s="17">
        <v>3</v>
      </c>
      <c r="S1026" s="24" t="s">
        <v>1026</v>
      </c>
      <c r="T1026" s="17">
        <v>16</v>
      </c>
      <c r="V1026" s="87"/>
      <c r="W1026" s="333" t="s">
        <v>6212</v>
      </c>
      <c r="X1026" s="11" t="s">
        <v>4627</v>
      </c>
    </row>
    <row r="1027" spans="2:24" x14ac:dyDescent="0.25">
      <c r="K1027" s="17" t="s">
        <v>3011</v>
      </c>
      <c r="L1027" s="17">
        <v>23</v>
      </c>
      <c r="M1027" s="17">
        <v>8</v>
      </c>
      <c r="N1027" s="17">
        <v>1964</v>
      </c>
      <c r="O1027" s="19" t="s">
        <v>1255</v>
      </c>
      <c r="P1027" s="24" t="s">
        <v>1026</v>
      </c>
      <c r="Q1027" s="19" t="s">
        <v>1041</v>
      </c>
      <c r="R1027" s="17">
        <v>16</v>
      </c>
      <c r="S1027" s="24" t="s">
        <v>1026</v>
      </c>
      <c r="T1027" s="17">
        <v>7</v>
      </c>
      <c r="U1027" s="17">
        <v>60</v>
      </c>
      <c r="V1027" s="87"/>
      <c r="W1027" s="333" t="s">
        <v>6213</v>
      </c>
      <c r="X1027" s="11" t="s">
        <v>4628</v>
      </c>
    </row>
    <row r="1028" spans="2:24" x14ac:dyDescent="0.25">
      <c r="K1028" s="17" t="s">
        <v>3011</v>
      </c>
      <c r="L1028" s="17">
        <v>30</v>
      </c>
      <c r="M1028" s="17">
        <v>8</v>
      </c>
      <c r="N1028" s="17">
        <v>1964</v>
      </c>
      <c r="O1028" s="19" t="s">
        <v>565</v>
      </c>
      <c r="P1028" s="24" t="s">
        <v>1026</v>
      </c>
      <c r="Q1028" s="19" t="s">
        <v>1442</v>
      </c>
      <c r="R1028" s="17">
        <v>4</v>
      </c>
      <c r="S1028" s="24" t="s">
        <v>1026</v>
      </c>
      <c r="T1028" s="17">
        <v>19</v>
      </c>
      <c r="U1028" s="17">
        <v>100</v>
      </c>
      <c r="V1028" s="87"/>
      <c r="W1028" s="11" t="s">
        <v>4629</v>
      </c>
      <c r="X1028" s="11" t="s">
        <v>4630</v>
      </c>
    </row>
    <row r="1029" spans="2:24" x14ac:dyDescent="0.25">
      <c r="K1029" s="17" t="s">
        <v>3011</v>
      </c>
      <c r="L1029" s="17">
        <v>30</v>
      </c>
      <c r="M1029" s="17">
        <v>8</v>
      </c>
      <c r="N1029" s="17">
        <v>1964</v>
      </c>
      <c r="O1029" s="19" t="s">
        <v>1041</v>
      </c>
      <c r="P1029" s="24" t="s">
        <v>1026</v>
      </c>
      <c r="Q1029" s="19" t="s">
        <v>963</v>
      </c>
      <c r="R1029" s="17">
        <v>5</v>
      </c>
      <c r="S1029" s="24" t="s">
        <v>1026</v>
      </c>
      <c r="T1029" s="17">
        <v>3</v>
      </c>
      <c r="U1029" s="17">
        <v>100</v>
      </c>
      <c r="V1029" s="87"/>
      <c r="W1029" s="11" t="s">
        <v>4631</v>
      </c>
      <c r="X1029" s="11" t="s">
        <v>4632</v>
      </c>
    </row>
    <row r="1030" spans="2:24" x14ac:dyDescent="0.25">
      <c r="K1030" s="17" t="s">
        <v>3011</v>
      </c>
      <c r="L1030" s="17">
        <v>30</v>
      </c>
      <c r="M1030" s="17">
        <v>8</v>
      </c>
      <c r="N1030" s="17">
        <v>1964</v>
      </c>
      <c r="O1030" s="19" t="s">
        <v>856</v>
      </c>
      <c r="P1030" s="24" t="s">
        <v>1026</v>
      </c>
      <c r="Q1030" s="19" t="s">
        <v>566</v>
      </c>
      <c r="R1030" s="17">
        <v>15</v>
      </c>
      <c r="S1030" s="24" t="s">
        <v>1026</v>
      </c>
      <c r="T1030" s="17">
        <v>7</v>
      </c>
      <c r="U1030" s="17">
        <v>200</v>
      </c>
      <c r="V1030" s="87"/>
      <c r="W1030" s="11" t="s">
        <v>4633</v>
      </c>
      <c r="X1030" s="333" t="s">
        <v>6214</v>
      </c>
    </row>
    <row r="1031" spans="2:24" x14ac:dyDescent="0.25">
      <c r="K1031" s="17" t="s">
        <v>3011</v>
      </c>
      <c r="L1031" s="17">
        <v>30</v>
      </c>
      <c r="M1031" s="17">
        <v>8</v>
      </c>
      <c r="N1031" s="17">
        <v>1964</v>
      </c>
      <c r="O1031" s="19" t="s">
        <v>564</v>
      </c>
      <c r="P1031" s="24" t="s">
        <v>1026</v>
      </c>
      <c r="Q1031" s="19" t="s">
        <v>964</v>
      </c>
      <c r="R1031" s="17">
        <v>14</v>
      </c>
      <c r="S1031" s="24" t="s">
        <v>1026</v>
      </c>
      <c r="T1031" s="17">
        <v>7</v>
      </c>
      <c r="U1031" s="17">
        <v>250</v>
      </c>
      <c r="V1031" s="87"/>
      <c r="W1031" s="333" t="s">
        <v>6215</v>
      </c>
      <c r="X1031" s="11" t="s">
        <v>4634</v>
      </c>
    </row>
    <row r="1032" spans="2:24" x14ac:dyDescent="0.25">
      <c r="K1032" s="17" t="s">
        <v>3011</v>
      </c>
      <c r="L1032" s="17">
        <v>30</v>
      </c>
      <c r="M1032" s="17">
        <v>8</v>
      </c>
      <c r="N1032" s="17">
        <v>1964</v>
      </c>
      <c r="O1032" s="19" t="s">
        <v>1246</v>
      </c>
      <c r="P1032" s="24" t="s">
        <v>1026</v>
      </c>
      <c r="Q1032" s="19" t="s">
        <v>132</v>
      </c>
      <c r="R1032" s="17">
        <v>10</v>
      </c>
      <c r="S1032" s="24" t="s">
        <v>1026</v>
      </c>
      <c r="T1032" s="17">
        <v>10</v>
      </c>
      <c r="V1032" s="87"/>
      <c r="W1032" s="333" t="s">
        <v>6216</v>
      </c>
      <c r="X1032" s="11" t="s">
        <v>4635</v>
      </c>
    </row>
    <row r="1033" spans="2:24" x14ac:dyDescent="0.25">
      <c r="P1033" s="24"/>
      <c r="Q1033" s="19" t="s">
        <v>2</v>
      </c>
      <c r="R1033" s="17">
        <f>SUM(R978:R1032)</f>
        <v>671</v>
      </c>
      <c r="S1033" s="24" t="s">
        <v>1026</v>
      </c>
      <c r="T1033" s="17">
        <f>SUM(T978:T1032)</f>
        <v>539</v>
      </c>
    </row>
    <row r="1034" spans="2:24" x14ac:dyDescent="0.25">
      <c r="N1034" s="17">
        <f>COUNT(N978:N1032)</f>
        <v>55</v>
      </c>
      <c r="P1034" s="24"/>
      <c r="Q1034" s="19" t="s">
        <v>567</v>
      </c>
      <c r="R1034" s="81">
        <f>PRODUCT(R1033/N1034)</f>
        <v>12.2</v>
      </c>
      <c r="S1034" s="24" t="s">
        <v>1026</v>
      </c>
      <c r="T1034" s="81">
        <f>PRODUCT(T1033/N1034)</f>
        <v>9.8000000000000007</v>
      </c>
    </row>
    <row r="1035" spans="2:24" x14ac:dyDescent="0.25">
      <c r="P1035" s="24"/>
      <c r="S1035" s="24"/>
    </row>
    <row r="1036" spans="2:24" x14ac:dyDescent="0.25">
      <c r="O1036" s="20" t="s">
        <v>1247</v>
      </c>
    </row>
    <row r="1037" spans="2:24" x14ac:dyDescent="0.25">
      <c r="K1037" s="17" t="s">
        <v>3011</v>
      </c>
      <c r="L1037" s="17">
        <v>20</v>
      </c>
      <c r="M1037" s="17">
        <v>9</v>
      </c>
      <c r="N1037" s="17">
        <v>1964</v>
      </c>
      <c r="O1037" s="19" t="s">
        <v>564</v>
      </c>
      <c r="P1037" s="24" t="s">
        <v>1026</v>
      </c>
      <c r="Q1037" s="19" t="s">
        <v>1442</v>
      </c>
      <c r="R1037" s="17">
        <v>10</v>
      </c>
      <c r="S1037" s="24" t="s">
        <v>1026</v>
      </c>
      <c r="T1037" s="17">
        <v>24</v>
      </c>
    </row>
    <row r="1038" spans="2:24" x14ac:dyDescent="0.25">
      <c r="B1038" s="20" t="s">
        <v>3182</v>
      </c>
      <c r="K1038" s="17" t="s">
        <v>3011</v>
      </c>
      <c r="L1038" s="17">
        <v>27</v>
      </c>
      <c r="M1038" s="17">
        <v>9</v>
      </c>
      <c r="N1038" s="17">
        <v>1964</v>
      </c>
      <c r="O1038" s="19" t="s">
        <v>1442</v>
      </c>
      <c r="P1038" s="24" t="s">
        <v>1026</v>
      </c>
      <c r="Q1038" s="19" t="s">
        <v>564</v>
      </c>
      <c r="R1038" s="17">
        <v>20</v>
      </c>
      <c r="S1038" s="24" t="s">
        <v>1026</v>
      </c>
      <c r="T1038" s="17">
        <v>9</v>
      </c>
      <c r="U1038" s="17">
        <v>300</v>
      </c>
    </row>
    <row r="1042" spans="1:24" x14ac:dyDescent="0.25">
      <c r="A1042" s="21" t="s">
        <v>3179</v>
      </c>
      <c r="B1042" s="22" t="s">
        <v>965</v>
      </c>
      <c r="C1042" s="21" t="s">
        <v>3016</v>
      </c>
      <c r="D1042" s="21" t="s">
        <v>3017</v>
      </c>
      <c r="E1042" s="21" t="s">
        <v>1030</v>
      </c>
      <c r="F1042" s="21" t="s">
        <v>3018</v>
      </c>
      <c r="G1042" s="21" t="s">
        <v>3019</v>
      </c>
      <c r="H1042" s="21"/>
      <c r="I1042" s="68" t="s">
        <v>3020</v>
      </c>
      <c r="J1042" s="21" t="s">
        <v>1031</v>
      </c>
      <c r="K1042" s="21"/>
      <c r="L1042" s="33"/>
      <c r="M1042" s="33"/>
      <c r="N1042" s="33"/>
      <c r="O1042" s="23" t="s">
        <v>965</v>
      </c>
      <c r="P1042" s="43"/>
      <c r="Q1042" s="35"/>
      <c r="R1042" s="33"/>
      <c r="S1042" s="33"/>
      <c r="T1042" s="33"/>
      <c r="U1042" s="33"/>
      <c r="V1042" s="35"/>
    </row>
    <row r="1043" spans="1:24" x14ac:dyDescent="0.25">
      <c r="A1043" s="14">
        <v>1</v>
      </c>
      <c r="B1043" s="20" t="s">
        <v>1442</v>
      </c>
      <c r="C1043" s="14">
        <v>10</v>
      </c>
      <c r="D1043" s="14">
        <v>10</v>
      </c>
      <c r="E1043" s="14">
        <v>0</v>
      </c>
      <c r="F1043" s="14">
        <v>0</v>
      </c>
      <c r="G1043" s="14">
        <v>287</v>
      </c>
      <c r="H1043" s="74" t="s">
        <v>1026</v>
      </c>
      <c r="I1043" s="14">
        <v>56</v>
      </c>
      <c r="J1043" s="14">
        <v>20</v>
      </c>
      <c r="K1043" s="17" t="s">
        <v>3011</v>
      </c>
      <c r="L1043" s="17">
        <v>23</v>
      </c>
      <c r="M1043" s="17">
        <v>5</v>
      </c>
      <c r="N1043" s="17">
        <v>1965</v>
      </c>
      <c r="O1043" s="19" t="s">
        <v>1255</v>
      </c>
      <c r="P1043" s="24" t="s">
        <v>1026</v>
      </c>
      <c r="Q1043" s="19" t="s">
        <v>964</v>
      </c>
      <c r="R1043" s="17">
        <v>26</v>
      </c>
      <c r="S1043" s="24" t="s">
        <v>1026</v>
      </c>
      <c r="T1043" s="17">
        <v>3</v>
      </c>
      <c r="U1043" s="17">
        <v>168</v>
      </c>
      <c r="W1043" s="11" t="s">
        <v>4644</v>
      </c>
      <c r="X1043" s="333" t="s">
        <v>6217</v>
      </c>
    </row>
    <row r="1044" spans="1:24" x14ac:dyDescent="0.25">
      <c r="A1044" s="14">
        <v>2</v>
      </c>
      <c r="B1044" s="20" t="s">
        <v>1246</v>
      </c>
      <c r="C1044" s="14">
        <v>10</v>
      </c>
      <c r="D1044" s="14">
        <v>9</v>
      </c>
      <c r="E1044" s="14">
        <v>0</v>
      </c>
      <c r="F1044" s="14">
        <v>1</v>
      </c>
      <c r="G1044" s="14">
        <v>153</v>
      </c>
      <c r="H1044" s="74" t="s">
        <v>1026</v>
      </c>
      <c r="I1044" s="14">
        <v>67</v>
      </c>
      <c r="J1044" s="14">
        <v>18</v>
      </c>
      <c r="K1044" s="17" t="s">
        <v>3011</v>
      </c>
      <c r="L1044" s="17">
        <v>23</v>
      </c>
      <c r="M1044" s="17">
        <v>5</v>
      </c>
      <c r="N1044" s="17">
        <v>1965</v>
      </c>
      <c r="O1044" s="19" t="s">
        <v>966</v>
      </c>
      <c r="P1044" s="24" t="s">
        <v>1026</v>
      </c>
      <c r="Q1044" s="19" t="s">
        <v>1442</v>
      </c>
      <c r="R1044" s="17">
        <v>6</v>
      </c>
      <c r="S1044" s="24" t="s">
        <v>1026</v>
      </c>
      <c r="T1044" s="17">
        <v>35</v>
      </c>
      <c r="W1044" s="11" t="s">
        <v>4645</v>
      </c>
      <c r="X1044" s="333" t="s">
        <v>6218</v>
      </c>
    </row>
    <row r="1045" spans="1:24" x14ac:dyDescent="0.25">
      <c r="A1045" s="14">
        <v>3</v>
      </c>
      <c r="B1045" s="41" t="s">
        <v>1256</v>
      </c>
      <c r="C1045" s="14">
        <v>10</v>
      </c>
      <c r="D1045" s="14">
        <v>8</v>
      </c>
      <c r="E1045" s="14">
        <v>0</v>
      </c>
      <c r="F1045" s="14">
        <v>2</v>
      </c>
      <c r="G1045" s="14">
        <v>176</v>
      </c>
      <c r="H1045" s="74" t="s">
        <v>1026</v>
      </c>
      <c r="I1045" s="14">
        <v>52</v>
      </c>
      <c r="J1045" s="14">
        <v>16</v>
      </c>
      <c r="K1045" s="17" t="s">
        <v>3011</v>
      </c>
      <c r="L1045" s="17">
        <v>23</v>
      </c>
      <c r="M1045" s="17">
        <v>5</v>
      </c>
      <c r="N1045" s="17">
        <v>1965</v>
      </c>
      <c r="O1045" s="19" t="s">
        <v>132</v>
      </c>
      <c r="P1045" s="24" t="s">
        <v>1026</v>
      </c>
      <c r="Q1045" s="19" t="s">
        <v>565</v>
      </c>
      <c r="R1045" s="17">
        <v>7</v>
      </c>
      <c r="S1045" s="24" t="s">
        <v>1026</v>
      </c>
      <c r="T1045" s="17">
        <v>6</v>
      </c>
      <c r="V1045" s="87"/>
      <c r="W1045" s="11" t="s">
        <v>4646</v>
      </c>
      <c r="X1045" s="333" t="s">
        <v>6219</v>
      </c>
    </row>
    <row r="1046" spans="1:24" x14ac:dyDescent="0.25">
      <c r="A1046" s="14">
        <v>4</v>
      </c>
      <c r="B1046" s="20" t="s">
        <v>564</v>
      </c>
      <c r="C1046" s="14">
        <v>10</v>
      </c>
      <c r="D1046" s="14">
        <v>7</v>
      </c>
      <c r="E1046" s="14">
        <v>0</v>
      </c>
      <c r="F1046" s="14">
        <v>3</v>
      </c>
      <c r="G1046" s="69">
        <v>190</v>
      </c>
      <c r="H1046" s="90" t="s">
        <v>1026</v>
      </c>
      <c r="I1046" s="69">
        <v>114</v>
      </c>
      <c r="J1046" s="14">
        <v>14</v>
      </c>
      <c r="K1046" s="17" t="s">
        <v>3011</v>
      </c>
      <c r="L1046" s="17">
        <v>23</v>
      </c>
      <c r="M1046" s="17">
        <v>5</v>
      </c>
      <c r="N1046" s="17">
        <v>1965</v>
      </c>
      <c r="O1046" s="19" t="s">
        <v>856</v>
      </c>
      <c r="P1046" s="24" t="s">
        <v>1026</v>
      </c>
      <c r="Q1046" s="19" t="s">
        <v>1246</v>
      </c>
      <c r="R1046" s="17">
        <v>3</v>
      </c>
      <c r="S1046" s="24" t="s">
        <v>1026</v>
      </c>
      <c r="T1046" s="17">
        <v>23</v>
      </c>
      <c r="V1046" s="87"/>
      <c r="W1046" s="333" t="s">
        <v>6220</v>
      </c>
      <c r="X1046" s="11" t="s">
        <v>4647</v>
      </c>
    </row>
    <row r="1047" spans="1:24" x14ac:dyDescent="0.25">
      <c r="A1047" s="14">
        <v>5</v>
      </c>
      <c r="B1047" s="41" t="s">
        <v>565</v>
      </c>
      <c r="C1047" s="14">
        <v>10</v>
      </c>
      <c r="D1047" s="14">
        <v>5</v>
      </c>
      <c r="E1047" s="14">
        <v>0</v>
      </c>
      <c r="F1047" s="14">
        <v>5</v>
      </c>
      <c r="G1047" s="69">
        <v>113</v>
      </c>
      <c r="H1047" s="90" t="s">
        <v>1026</v>
      </c>
      <c r="I1047" s="69">
        <v>109</v>
      </c>
      <c r="J1047" s="14">
        <v>10</v>
      </c>
      <c r="K1047" s="17" t="s">
        <v>3011</v>
      </c>
      <c r="L1047" s="17">
        <v>23</v>
      </c>
      <c r="M1047" s="17">
        <v>5</v>
      </c>
      <c r="N1047" s="17">
        <v>1965</v>
      </c>
      <c r="O1047" s="19" t="s">
        <v>564</v>
      </c>
      <c r="P1047" s="24" t="s">
        <v>1026</v>
      </c>
      <c r="Q1047" s="19" t="s">
        <v>563</v>
      </c>
      <c r="R1047" s="17">
        <v>25</v>
      </c>
      <c r="S1047" s="24" t="s">
        <v>1026</v>
      </c>
      <c r="T1047" s="17">
        <v>6</v>
      </c>
      <c r="U1047" s="17">
        <v>400</v>
      </c>
      <c r="V1047" s="87"/>
      <c r="W1047" s="11" t="s">
        <v>4648</v>
      </c>
      <c r="X1047" s="333" t="s">
        <v>6221</v>
      </c>
    </row>
    <row r="1048" spans="1:24" x14ac:dyDescent="0.25">
      <c r="A1048" s="14">
        <v>6</v>
      </c>
      <c r="B1048" s="20" t="s">
        <v>132</v>
      </c>
      <c r="C1048" s="14">
        <v>10</v>
      </c>
      <c r="D1048" s="14">
        <v>5</v>
      </c>
      <c r="E1048" s="14">
        <v>0</v>
      </c>
      <c r="F1048" s="14">
        <v>5</v>
      </c>
      <c r="G1048" s="69">
        <v>99</v>
      </c>
      <c r="H1048" s="90" t="s">
        <v>1026</v>
      </c>
      <c r="I1048" s="69">
        <v>196</v>
      </c>
      <c r="J1048" s="14">
        <v>10</v>
      </c>
      <c r="K1048" s="17" t="s">
        <v>3011</v>
      </c>
      <c r="L1048" s="17">
        <v>30</v>
      </c>
      <c r="M1048" s="17">
        <v>5</v>
      </c>
      <c r="N1048" s="17">
        <v>1965</v>
      </c>
      <c r="O1048" s="19" t="s">
        <v>1442</v>
      </c>
      <c r="P1048" s="24" t="s">
        <v>1026</v>
      </c>
      <c r="Q1048" s="19" t="s">
        <v>564</v>
      </c>
      <c r="R1048" s="17">
        <v>25</v>
      </c>
      <c r="S1048" s="24" t="s">
        <v>1026</v>
      </c>
      <c r="T1048" s="17">
        <v>3</v>
      </c>
      <c r="U1048" s="17">
        <v>200</v>
      </c>
      <c r="V1048" s="87"/>
      <c r="W1048" s="333" t="s">
        <v>6222</v>
      </c>
      <c r="X1048" s="11" t="s">
        <v>4649</v>
      </c>
    </row>
    <row r="1049" spans="1:24" ht="15.75" thickBot="1" x14ac:dyDescent="0.3">
      <c r="A1049" s="37">
        <v>7</v>
      </c>
      <c r="B1049" s="28" t="s">
        <v>563</v>
      </c>
      <c r="C1049" s="37">
        <v>10</v>
      </c>
      <c r="D1049" s="37">
        <v>3</v>
      </c>
      <c r="E1049" s="37">
        <v>0</v>
      </c>
      <c r="F1049" s="37">
        <v>7</v>
      </c>
      <c r="G1049" s="91">
        <v>104</v>
      </c>
      <c r="H1049" s="92" t="s">
        <v>1026</v>
      </c>
      <c r="I1049" s="91">
        <v>155</v>
      </c>
      <c r="J1049" s="37">
        <v>6</v>
      </c>
      <c r="K1049" s="17" t="s">
        <v>3011</v>
      </c>
      <c r="L1049" s="17">
        <v>30</v>
      </c>
      <c r="M1049" s="17">
        <v>5</v>
      </c>
      <c r="N1049" s="17">
        <v>1965</v>
      </c>
      <c r="O1049" s="19" t="s">
        <v>967</v>
      </c>
      <c r="P1049" s="24" t="s">
        <v>1026</v>
      </c>
      <c r="Q1049" s="19" t="s">
        <v>1255</v>
      </c>
      <c r="R1049" s="17">
        <v>2</v>
      </c>
      <c r="S1049" s="24" t="s">
        <v>1026</v>
      </c>
      <c r="T1049" s="17">
        <v>11</v>
      </c>
      <c r="U1049" s="17">
        <v>400</v>
      </c>
      <c r="V1049" s="87"/>
      <c r="W1049" s="11" t="s">
        <v>4650</v>
      </c>
      <c r="X1049" s="333" t="s">
        <v>6223</v>
      </c>
    </row>
    <row r="1050" spans="1:24" ht="15.75" thickBot="1" x14ac:dyDescent="0.3">
      <c r="A1050" s="37">
        <v>8</v>
      </c>
      <c r="B1050" s="28" t="s">
        <v>967</v>
      </c>
      <c r="C1050" s="37">
        <v>10</v>
      </c>
      <c r="D1050" s="37">
        <v>3</v>
      </c>
      <c r="E1050" s="37">
        <v>0</v>
      </c>
      <c r="F1050" s="37">
        <v>7</v>
      </c>
      <c r="G1050" s="91">
        <v>75</v>
      </c>
      <c r="H1050" s="92" t="s">
        <v>1026</v>
      </c>
      <c r="I1050" s="91">
        <v>128</v>
      </c>
      <c r="J1050" s="37">
        <v>6</v>
      </c>
      <c r="K1050" s="32" t="s">
        <v>3011</v>
      </c>
      <c r="L1050" s="17">
        <v>30</v>
      </c>
      <c r="M1050" s="17">
        <v>5</v>
      </c>
      <c r="N1050" s="17">
        <v>1965</v>
      </c>
      <c r="O1050" s="19" t="s">
        <v>964</v>
      </c>
      <c r="P1050" s="24" t="s">
        <v>1026</v>
      </c>
      <c r="Q1050" s="19" t="s">
        <v>856</v>
      </c>
      <c r="R1050" s="17">
        <v>32</v>
      </c>
      <c r="S1050" s="24" t="s">
        <v>1026</v>
      </c>
      <c r="T1050" s="17">
        <v>7</v>
      </c>
      <c r="U1050" s="17">
        <v>250</v>
      </c>
      <c r="V1050" s="87"/>
      <c r="W1050" s="11" t="s">
        <v>4651</v>
      </c>
      <c r="X1050" s="333" t="s">
        <v>6224</v>
      </c>
    </row>
    <row r="1051" spans="1:24" x14ac:dyDescent="0.25">
      <c r="A1051" s="77">
        <v>9</v>
      </c>
      <c r="B1051" s="78" t="s">
        <v>966</v>
      </c>
      <c r="C1051" s="77">
        <v>10</v>
      </c>
      <c r="D1051" s="77">
        <v>2</v>
      </c>
      <c r="E1051" s="77">
        <v>0</v>
      </c>
      <c r="F1051" s="77">
        <v>8</v>
      </c>
      <c r="G1051" s="93">
        <v>87</v>
      </c>
      <c r="H1051" s="94" t="s">
        <v>1026</v>
      </c>
      <c r="I1051" s="93">
        <v>166</v>
      </c>
      <c r="J1051" s="77">
        <v>4</v>
      </c>
      <c r="K1051" s="17" t="s">
        <v>3011</v>
      </c>
      <c r="L1051" s="17">
        <v>30</v>
      </c>
      <c r="M1051" s="17">
        <v>5</v>
      </c>
      <c r="N1051" s="17">
        <v>1965</v>
      </c>
      <c r="O1051" s="19" t="s">
        <v>565</v>
      </c>
      <c r="P1051" s="24" t="s">
        <v>1026</v>
      </c>
      <c r="Q1051" s="19" t="s">
        <v>966</v>
      </c>
      <c r="R1051" s="17">
        <v>10</v>
      </c>
      <c r="S1051" s="24" t="s">
        <v>1026</v>
      </c>
      <c r="T1051" s="17">
        <v>2</v>
      </c>
      <c r="V1051" s="87"/>
      <c r="W1051" s="11" t="s">
        <v>4652</v>
      </c>
      <c r="X1051" s="11" t="s">
        <v>4653</v>
      </c>
    </row>
    <row r="1052" spans="1:24" x14ac:dyDescent="0.25">
      <c r="A1052" s="77">
        <v>10</v>
      </c>
      <c r="B1052" s="78" t="s">
        <v>856</v>
      </c>
      <c r="C1052" s="77">
        <v>10</v>
      </c>
      <c r="D1052" s="77">
        <v>2</v>
      </c>
      <c r="E1052" s="77">
        <v>0</v>
      </c>
      <c r="F1052" s="77">
        <v>8</v>
      </c>
      <c r="G1052" s="93">
        <v>78</v>
      </c>
      <c r="H1052" s="94" t="s">
        <v>1026</v>
      </c>
      <c r="I1052" s="93">
        <v>200</v>
      </c>
      <c r="J1052" s="77">
        <v>4</v>
      </c>
      <c r="K1052" s="17" t="s">
        <v>3141</v>
      </c>
      <c r="L1052" s="17">
        <v>3</v>
      </c>
      <c r="M1052" s="17">
        <v>6</v>
      </c>
      <c r="N1052" s="17">
        <v>1965</v>
      </c>
      <c r="O1052" s="19" t="s">
        <v>1246</v>
      </c>
      <c r="P1052" s="24" t="s">
        <v>1026</v>
      </c>
      <c r="Q1052" s="19" t="s">
        <v>563</v>
      </c>
      <c r="R1052" s="17">
        <v>15</v>
      </c>
      <c r="S1052" s="24" t="s">
        <v>1026</v>
      </c>
      <c r="T1052" s="17">
        <v>10</v>
      </c>
      <c r="V1052" s="87"/>
      <c r="W1052" s="11" t="s">
        <v>4654</v>
      </c>
      <c r="X1052" s="11" t="s">
        <v>4655</v>
      </c>
    </row>
    <row r="1053" spans="1:24" x14ac:dyDescent="0.25">
      <c r="A1053" s="77">
        <v>11</v>
      </c>
      <c r="B1053" s="78" t="s">
        <v>964</v>
      </c>
      <c r="C1053" s="77">
        <v>10</v>
      </c>
      <c r="D1053" s="77">
        <v>1</v>
      </c>
      <c r="E1053" s="77">
        <v>0</v>
      </c>
      <c r="F1053" s="77">
        <v>9</v>
      </c>
      <c r="G1053" s="77">
        <v>109</v>
      </c>
      <c r="H1053" s="79" t="s">
        <v>1026</v>
      </c>
      <c r="I1053" s="77">
        <v>228</v>
      </c>
      <c r="J1053" s="77">
        <v>2</v>
      </c>
      <c r="K1053" s="17" t="s">
        <v>3011</v>
      </c>
      <c r="L1053" s="17">
        <v>6</v>
      </c>
      <c r="M1053" s="17">
        <v>6</v>
      </c>
      <c r="N1053" s="17">
        <v>1965</v>
      </c>
      <c r="O1053" s="19" t="s">
        <v>964</v>
      </c>
      <c r="P1053" s="24" t="s">
        <v>1026</v>
      </c>
      <c r="Q1053" s="19" t="s">
        <v>132</v>
      </c>
      <c r="R1053" s="17">
        <v>17</v>
      </c>
      <c r="S1053" s="24" t="s">
        <v>1026</v>
      </c>
      <c r="T1053" s="17">
        <v>19</v>
      </c>
      <c r="U1053" s="17">
        <v>200</v>
      </c>
      <c r="W1053" s="11" t="s">
        <v>4656</v>
      </c>
      <c r="X1053" s="333" t="s">
        <v>6225</v>
      </c>
    </row>
    <row r="1054" spans="1:24" x14ac:dyDescent="0.25">
      <c r="B1054" s="20" t="s">
        <v>2</v>
      </c>
      <c r="C1054" s="14">
        <f>SUM(C1043:C1053)</f>
        <v>110</v>
      </c>
      <c r="D1054" s="14">
        <f>SUM(D1043:D1053)</f>
        <v>55</v>
      </c>
      <c r="E1054" s="14">
        <f>SUM(E1043:E1053)</f>
        <v>0</v>
      </c>
      <c r="F1054" s="14">
        <f>SUM(F1043:F1053)</f>
        <v>55</v>
      </c>
      <c r="G1054" s="14">
        <f>SUM(G1043:G1053)</f>
        <v>1471</v>
      </c>
      <c r="H1054" s="74" t="s">
        <v>1026</v>
      </c>
      <c r="I1054" s="14">
        <f>SUM(I1043:I1053)</f>
        <v>1471</v>
      </c>
      <c r="J1054" s="14">
        <f>SUM(J1043:J1053)</f>
        <v>110</v>
      </c>
      <c r="K1054" s="17" t="s">
        <v>3013</v>
      </c>
      <c r="L1054" s="17">
        <v>7</v>
      </c>
      <c r="M1054" s="17">
        <v>6</v>
      </c>
      <c r="N1054" s="17">
        <v>1965</v>
      </c>
      <c r="O1054" s="19" t="s">
        <v>563</v>
      </c>
      <c r="P1054" s="24" t="s">
        <v>1026</v>
      </c>
      <c r="Q1054" s="19" t="s">
        <v>967</v>
      </c>
      <c r="R1054" s="17">
        <v>19</v>
      </c>
      <c r="S1054" s="24" t="s">
        <v>1026</v>
      </c>
      <c r="T1054" s="17">
        <v>6</v>
      </c>
      <c r="U1054" s="17">
        <v>200</v>
      </c>
      <c r="W1054" s="11" t="s">
        <v>4657</v>
      </c>
      <c r="X1054" s="333" t="s">
        <v>6226</v>
      </c>
    </row>
    <row r="1055" spans="1:24" x14ac:dyDescent="0.25">
      <c r="K1055" s="17" t="s">
        <v>3013</v>
      </c>
      <c r="L1055" s="17">
        <v>7</v>
      </c>
      <c r="M1055" s="17">
        <v>6</v>
      </c>
      <c r="N1055" s="17">
        <v>1965</v>
      </c>
      <c r="O1055" s="19" t="s">
        <v>966</v>
      </c>
      <c r="P1055" s="24" t="s">
        <v>1026</v>
      </c>
      <c r="Q1055" s="19" t="s">
        <v>1255</v>
      </c>
      <c r="R1055" s="17">
        <v>2</v>
      </c>
      <c r="S1055" s="24" t="s">
        <v>1026</v>
      </c>
      <c r="T1055" s="17">
        <v>25</v>
      </c>
      <c r="W1055" s="333" t="s">
        <v>6227</v>
      </c>
      <c r="X1055" s="11" t="s">
        <v>4658</v>
      </c>
    </row>
    <row r="1056" spans="1:24" x14ac:dyDescent="0.25">
      <c r="B1056" s="20" t="s">
        <v>1869</v>
      </c>
      <c r="K1056" s="17" t="s">
        <v>3027</v>
      </c>
      <c r="L1056" s="17">
        <v>12</v>
      </c>
      <c r="M1056" s="17">
        <v>6</v>
      </c>
      <c r="N1056" s="17">
        <v>1965</v>
      </c>
      <c r="O1056" s="19" t="s">
        <v>1255</v>
      </c>
      <c r="P1056" s="24" t="s">
        <v>1026</v>
      </c>
      <c r="Q1056" s="19" t="s">
        <v>565</v>
      </c>
      <c r="R1056" s="17">
        <v>10</v>
      </c>
      <c r="S1056" s="24" t="s">
        <v>1026</v>
      </c>
      <c r="T1056" s="17">
        <v>2</v>
      </c>
      <c r="W1056" s="11" t="s">
        <v>4659</v>
      </c>
      <c r="X1056" s="333" t="s">
        <v>6228</v>
      </c>
    </row>
    <row r="1057" spans="1:41" x14ac:dyDescent="0.25">
      <c r="B1057" s="20" t="s">
        <v>1870</v>
      </c>
      <c r="K1057" s="17" t="s">
        <v>3027</v>
      </c>
      <c r="L1057" s="17">
        <v>12</v>
      </c>
      <c r="M1057" s="17">
        <v>6</v>
      </c>
      <c r="N1057" s="17">
        <v>1965</v>
      </c>
      <c r="O1057" s="19" t="s">
        <v>856</v>
      </c>
      <c r="P1057" s="24" t="s">
        <v>1026</v>
      </c>
      <c r="Q1057" s="19" t="s">
        <v>564</v>
      </c>
      <c r="R1057" s="17">
        <v>11</v>
      </c>
      <c r="S1057" s="24" t="s">
        <v>1026</v>
      </c>
      <c r="T1057" s="17">
        <v>26</v>
      </c>
      <c r="W1057" s="11" t="s">
        <v>4660</v>
      </c>
      <c r="X1057" s="86" t="s">
        <v>4661</v>
      </c>
    </row>
    <row r="1058" spans="1:41" x14ac:dyDescent="0.25">
      <c r="K1058" s="17" t="s">
        <v>3011</v>
      </c>
      <c r="L1058" s="17">
        <v>13</v>
      </c>
      <c r="M1058" s="17">
        <v>6</v>
      </c>
      <c r="N1058" s="17">
        <v>1965</v>
      </c>
      <c r="O1058" s="19" t="s">
        <v>1442</v>
      </c>
      <c r="P1058" s="24" t="s">
        <v>1026</v>
      </c>
      <c r="Q1058" s="19" t="s">
        <v>565</v>
      </c>
      <c r="R1058" s="17">
        <v>18</v>
      </c>
      <c r="S1058" s="24" t="s">
        <v>1026</v>
      </c>
      <c r="T1058" s="17">
        <v>12</v>
      </c>
      <c r="U1058" s="17">
        <v>100</v>
      </c>
      <c r="W1058" s="333" t="s">
        <v>6229</v>
      </c>
      <c r="X1058" s="11" t="s">
        <v>4662</v>
      </c>
    </row>
    <row r="1059" spans="1:41" x14ac:dyDescent="0.25">
      <c r="K1059" s="17" t="s">
        <v>3011</v>
      </c>
      <c r="L1059" s="17">
        <v>13</v>
      </c>
      <c r="M1059" s="17">
        <v>6</v>
      </c>
      <c r="N1059" s="17">
        <v>1965</v>
      </c>
      <c r="O1059" s="19" t="s">
        <v>967</v>
      </c>
      <c r="P1059" s="24" t="s">
        <v>1026</v>
      </c>
      <c r="Q1059" s="19" t="s">
        <v>564</v>
      </c>
      <c r="R1059" s="17">
        <v>3</v>
      </c>
      <c r="S1059" s="24" t="s">
        <v>1026</v>
      </c>
      <c r="T1059" s="17">
        <v>13</v>
      </c>
      <c r="U1059" s="17">
        <v>200</v>
      </c>
      <c r="W1059" s="11" t="s">
        <v>4663</v>
      </c>
      <c r="X1059" s="11" t="s">
        <v>4664</v>
      </c>
    </row>
    <row r="1060" spans="1:41" x14ac:dyDescent="0.25">
      <c r="A1060" s="72"/>
      <c r="B1060" s="95"/>
      <c r="C1060" s="96"/>
      <c r="D1060" s="97"/>
      <c r="E1060" s="97"/>
      <c r="F1060" s="98"/>
      <c r="G1060" s="97"/>
      <c r="H1060" s="99"/>
      <c r="I1060" s="95"/>
      <c r="K1060" s="17" t="s">
        <v>3011</v>
      </c>
      <c r="L1060" s="17">
        <v>13</v>
      </c>
      <c r="M1060" s="17">
        <v>6</v>
      </c>
      <c r="N1060" s="17">
        <v>1965</v>
      </c>
      <c r="O1060" s="19" t="s">
        <v>132</v>
      </c>
      <c r="P1060" s="24" t="s">
        <v>1026</v>
      </c>
      <c r="Q1060" s="19" t="s">
        <v>966</v>
      </c>
      <c r="R1060" s="17">
        <v>21</v>
      </c>
      <c r="S1060" s="24" t="s">
        <v>1026</v>
      </c>
      <c r="T1060" s="17">
        <v>7</v>
      </c>
      <c r="W1060" s="333" t="s">
        <v>6230</v>
      </c>
      <c r="X1060" s="11" t="s">
        <v>4665</v>
      </c>
    </row>
    <row r="1061" spans="1:41" x14ac:dyDescent="0.25">
      <c r="A1061" s="72"/>
      <c r="B1061" s="95"/>
      <c r="C1061" s="96"/>
      <c r="D1061" s="97"/>
      <c r="E1061" s="97"/>
      <c r="F1061" s="98"/>
      <c r="G1061" s="97"/>
      <c r="H1061" s="99"/>
      <c r="I1061" s="95"/>
      <c r="K1061" s="72" t="s">
        <v>3144</v>
      </c>
      <c r="L1061" s="72">
        <v>15</v>
      </c>
      <c r="M1061" s="72">
        <v>6</v>
      </c>
      <c r="N1061" s="72">
        <v>1965</v>
      </c>
      <c r="O1061" s="87" t="s">
        <v>563</v>
      </c>
      <c r="P1061" s="88" t="s">
        <v>1026</v>
      </c>
      <c r="Q1061" s="87" t="s">
        <v>1442</v>
      </c>
      <c r="R1061" s="72">
        <v>7</v>
      </c>
      <c r="S1061" s="88" t="s">
        <v>1026</v>
      </c>
      <c r="T1061" s="72">
        <v>39</v>
      </c>
      <c r="U1061" s="72"/>
      <c r="W1061" s="11" t="s">
        <v>4666</v>
      </c>
      <c r="X1061" s="339" t="s">
        <v>6231</v>
      </c>
    </row>
    <row r="1062" spans="1:41" x14ac:dyDescent="0.25">
      <c r="A1062" s="72"/>
      <c r="B1062" s="95"/>
      <c r="C1062" s="96"/>
      <c r="D1062" s="97"/>
      <c r="E1062" s="97"/>
      <c r="F1062" s="98"/>
      <c r="G1062" s="97"/>
      <c r="H1062" s="99"/>
      <c r="I1062" s="95"/>
      <c r="K1062" s="72" t="s">
        <v>3142</v>
      </c>
      <c r="L1062" s="72">
        <v>16</v>
      </c>
      <c r="M1062" s="72">
        <v>6</v>
      </c>
      <c r="N1062" s="72">
        <v>1965</v>
      </c>
      <c r="O1062" s="87" t="s">
        <v>1246</v>
      </c>
      <c r="P1062" s="88" t="s">
        <v>1026</v>
      </c>
      <c r="Q1062" s="87" t="s">
        <v>1255</v>
      </c>
      <c r="R1062" s="72">
        <v>14</v>
      </c>
      <c r="S1062" s="88" t="s">
        <v>1026</v>
      </c>
      <c r="T1062" s="72">
        <v>6</v>
      </c>
      <c r="U1062" s="72"/>
      <c r="W1062" s="11" t="s">
        <v>4667</v>
      </c>
      <c r="X1062" s="333" t="s">
        <v>6232</v>
      </c>
    </row>
    <row r="1063" spans="1:41" x14ac:dyDescent="0.25">
      <c r="A1063" s="72"/>
      <c r="B1063" s="95"/>
      <c r="C1063" s="96"/>
      <c r="D1063" s="97"/>
      <c r="E1063" s="97"/>
      <c r="F1063" s="98"/>
      <c r="G1063" s="97"/>
      <c r="H1063" s="99"/>
      <c r="I1063" s="95"/>
      <c r="K1063" s="72" t="s">
        <v>3011</v>
      </c>
      <c r="L1063" s="72">
        <v>20</v>
      </c>
      <c r="M1063" s="72">
        <v>6</v>
      </c>
      <c r="N1063" s="72">
        <v>1965</v>
      </c>
      <c r="O1063" s="87" t="s">
        <v>1442</v>
      </c>
      <c r="P1063" s="88" t="s">
        <v>1026</v>
      </c>
      <c r="Q1063" s="87" t="s">
        <v>967</v>
      </c>
      <c r="R1063" s="72">
        <v>27</v>
      </c>
      <c r="S1063" s="88" t="s">
        <v>1026</v>
      </c>
      <c r="T1063" s="72">
        <v>2</v>
      </c>
      <c r="U1063" s="72">
        <v>80</v>
      </c>
      <c r="W1063" s="11" t="s">
        <v>4668</v>
      </c>
      <c r="X1063" s="333" t="s">
        <v>6233</v>
      </c>
    </row>
    <row r="1064" spans="1:41" x14ac:dyDescent="0.25">
      <c r="A1064" s="72"/>
      <c r="B1064" s="95"/>
      <c r="C1064" s="96"/>
      <c r="D1064" s="97"/>
      <c r="E1064" s="97"/>
      <c r="F1064" s="98"/>
      <c r="G1064" s="97"/>
      <c r="H1064" s="99"/>
      <c r="I1064" s="95"/>
      <c r="K1064" s="72" t="s">
        <v>3011</v>
      </c>
      <c r="L1064" s="72">
        <v>20</v>
      </c>
      <c r="M1064" s="72">
        <v>6</v>
      </c>
      <c r="N1064" s="72">
        <v>1965</v>
      </c>
      <c r="O1064" s="87" t="s">
        <v>564</v>
      </c>
      <c r="P1064" s="88" t="s">
        <v>1026</v>
      </c>
      <c r="Q1064" s="87" t="s">
        <v>1246</v>
      </c>
      <c r="R1064" s="72">
        <v>5</v>
      </c>
      <c r="S1064" s="88" t="s">
        <v>1026</v>
      </c>
      <c r="T1064" s="72">
        <v>10</v>
      </c>
      <c r="U1064" s="72">
        <v>600</v>
      </c>
      <c r="W1064" s="11" t="s">
        <v>4669</v>
      </c>
      <c r="X1064" s="333" t="s">
        <v>6234</v>
      </c>
    </row>
    <row r="1065" spans="1:41" x14ac:dyDescent="0.25">
      <c r="A1065" s="72"/>
      <c r="B1065" s="95"/>
      <c r="C1065" s="96"/>
      <c r="D1065" s="97"/>
      <c r="E1065" s="97"/>
      <c r="F1065" s="98"/>
      <c r="G1065" s="97"/>
      <c r="H1065" s="99"/>
      <c r="I1065" s="95"/>
      <c r="K1065" s="72" t="s">
        <v>3011</v>
      </c>
      <c r="L1065" s="72">
        <v>20</v>
      </c>
      <c r="M1065" s="72">
        <v>6</v>
      </c>
      <c r="N1065" s="72">
        <v>1965</v>
      </c>
      <c r="O1065" s="87" t="s">
        <v>856</v>
      </c>
      <c r="P1065" s="88" t="s">
        <v>1026</v>
      </c>
      <c r="Q1065" s="87" t="s">
        <v>132</v>
      </c>
      <c r="R1065" s="72">
        <v>12</v>
      </c>
      <c r="S1065" s="88" t="s">
        <v>1026</v>
      </c>
      <c r="T1065" s="72">
        <v>8</v>
      </c>
      <c r="U1065" s="72"/>
      <c r="W1065" s="11" t="s">
        <v>4670</v>
      </c>
      <c r="X1065" s="333" t="s">
        <v>6235</v>
      </c>
    </row>
    <row r="1066" spans="1:41" x14ac:dyDescent="0.25">
      <c r="A1066" s="72"/>
      <c r="B1066" s="95"/>
      <c r="C1066" s="96"/>
      <c r="D1066" s="97"/>
      <c r="E1066" s="97"/>
      <c r="F1066" s="98"/>
      <c r="G1066" s="97"/>
      <c r="H1066" s="99"/>
      <c r="I1066" s="95"/>
      <c r="K1066" s="72" t="s">
        <v>3011</v>
      </c>
      <c r="L1066" s="72">
        <v>20</v>
      </c>
      <c r="M1066" s="72">
        <v>6</v>
      </c>
      <c r="N1066" s="72">
        <v>1965</v>
      </c>
      <c r="O1066" s="87" t="s">
        <v>565</v>
      </c>
      <c r="P1066" s="88" t="s">
        <v>1026</v>
      </c>
      <c r="Q1066" s="87" t="s">
        <v>563</v>
      </c>
      <c r="R1066" s="72">
        <v>12</v>
      </c>
      <c r="S1066" s="88" t="s">
        <v>1026</v>
      </c>
      <c r="T1066" s="72">
        <v>8</v>
      </c>
      <c r="U1066" s="72"/>
      <c r="W1066" s="11" t="s">
        <v>4671</v>
      </c>
      <c r="X1066" s="11" t="s">
        <v>4672</v>
      </c>
    </row>
    <row r="1067" spans="1:41" x14ac:dyDescent="0.25">
      <c r="A1067" s="72"/>
      <c r="B1067" s="95"/>
      <c r="C1067" s="96"/>
      <c r="D1067" s="97"/>
      <c r="E1067" s="97"/>
      <c r="F1067" s="98"/>
      <c r="G1067" s="97"/>
      <c r="H1067" s="99"/>
      <c r="I1067" s="95"/>
      <c r="K1067" s="72" t="s">
        <v>3011</v>
      </c>
      <c r="L1067" s="72">
        <v>20</v>
      </c>
      <c r="M1067" s="72">
        <v>6</v>
      </c>
      <c r="N1067" s="72">
        <v>1965</v>
      </c>
      <c r="O1067" s="87" t="s">
        <v>966</v>
      </c>
      <c r="P1067" s="88" t="s">
        <v>1026</v>
      </c>
      <c r="Q1067" s="87" t="s">
        <v>964</v>
      </c>
      <c r="R1067" s="72">
        <v>29</v>
      </c>
      <c r="S1067" s="88" t="s">
        <v>1026</v>
      </c>
      <c r="T1067" s="72">
        <v>9</v>
      </c>
      <c r="U1067" s="72">
        <v>200</v>
      </c>
      <c r="W1067" s="333" t="s">
        <v>6236</v>
      </c>
      <c r="X1067" s="11" t="s">
        <v>4673</v>
      </c>
    </row>
    <row r="1068" spans="1:41" x14ac:dyDescent="0.25">
      <c r="A1068" s="72"/>
      <c r="B1068" s="95"/>
      <c r="C1068" s="96"/>
      <c r="D1068" s="97"/>
      <c r="E1068" s="97"/>
      <c r="F1068" s="98"/>
      <c r="G1068" s="97"/>
      <c r="H1068" s="99"/>
      <c r="I1068" s="95"/>
      <c r="K1068" s="72" t="s">
        <v>3142</v>
      </c>
      <c r="L1068" s="72">
        <v>23</v>
      </c>
      <c r="M1068" s="72">
        <v>6</v>
      </c>
      <c r="N1068" s="72">
        <v>1965</v>
      </c>
      <c r="O1068" s="87" t="s">
        <v>1255</v>
      </c>
      <c r="P1068" s="88" t="s">
        <v>1026</v>
      </c>
      <c r="Q1068" s="87" t="s">
        <v>856</v>
      </c>
      <c r="R1068" s="72">
        <v>29</v>
      </c>
      <c r="S1068" s="88" t="s">
        <v>1026</v>
      </c>
      <c r="T1068" s="72">
        <v>6</v>
      </c>
      <c r="U1068" s="72">
        <v>100</v>
      </c>
      <c r="W1068" s="11" t="s">
        <v>4674</v>
      </c>
      <c r="X1068" s="333" t="s">
        <v>6237</v>
      </c>
    </row>
    <row r="1069" spans="1:41" x14ac:dyDescent="0.25">
      <c r="A1069" s="72"/>
      <c r="B1069" s="95"/>
      <c r="C1069" s="96"/>
      <c r="D1069" s="97"/>
      <c r="E1069" s="97"/>
      <c r="F1069" s="98"/>
      <c r="G1069" s="97"/>
      <c r="H1069" s="99"/>
      <c r="I1069" s="95"/>
      <c r="K1069" s="72" t="s">
        <v>3011</v>
      </c>
      <c r="L1069" s="72">
        <v>27</v>
      </c>
      <c r="M1069" s="72">
        <v>6</v>
      </c>
      <c r="N1069" s="72">
        <v>1965</v>
      </c>
      <c r="O1069" s="87" t="s">
        <v>1246</v>
      </c>
      <c r="P1069" s="88" t="s">
        <v>1026</v>
      </c>
      <c r="Q1069" s="87" t="s">
        <v>967</v>
      </c>
      <c r="R1069" s="72">
        <v>17</v>
      </c>
      <c r="S1069" s="88" t="s">
        <v>1026</v>
      </c>
      <c r="T1069" s="72">
        <v>7</v>
      </c>
      <c r="U1069" s="72">
        <v>200</v>
      </c>
      <c r="W1069" s="11" t="s">
        <v>4675</v>
      </c>
      <c r="X1069" s="11" t="s">
        <v>4676</v>
      </c>
    </row>
    <row r="1070" spans="1:41" x14ac:dyDescent="0.25">
      <c r="A1070" s="72"/>
      <c r="B1070" s="95"/>
      <c r="C1070" s="96"/>
      <c r="D1070" s="97"/>
      <c r="E1070" s="97"/>
      <c r="F1070" s="98"/>
      <c r="G1070" s="97"/>
      <c r="H1070" s="99"/>
      <c r="I1070" s="95"/>
      <c r="K1070" s="72" t="s">
        <v>3011</v>
      </c>
      <c r="L1070" s="72">
        <v>27</v>
      </c>
      <c r="M1070" s="72">
        <v>6</v>
      </c>
      <c r="N1070" s="72">
        <v>1965</v>
      </c>
      <c r="O1070" s="87" t="s">
        <v>964</v>
      </c>
      <c r="P1070" s="88" t="s">
        <v>1026</v>
      </c>
      <c r="Q1070" s="87" t="s">
        <v>565</v>
      </c>
      <c r="R1070" s="72">
        <v>12</v>
      </c>
      <c r="S1070" s="88" t="s">
        <v>1026</v>
      </c>
      <c r="T1070" s="72">
        <v>13</v>
      </c>
      <c r="U1070" s="72"/>
      <c r="W1070" s="333" t="s">
        <v>6238</v>
      </c>
      <c r="X1070" s="11" t="s">
        <v>4677</v>
      </c>
      <c r="AM1070"/>
      <c r="AN1070"/>
      <c r="AO1070"/>
    </row>
    <row r="1071" spans="1:41" x14ac:dyDescent="0.25">
      <c r="K1071" s="72" t="s">
        <v>3027</v>
      </c>
      <c r="L1071" s="72">
        <v>24</v>
      </c>
      <c r="M1071" s="72">
        <v>7</v>
      </c>
      <c r="N1071" s="72">
        <v>1965</v>
      </c>
      <c r="O1071" s="87" t="s">
        <v>856</v>
      </c>
      <c r="P1071" s="88" t="s">
        <v>1026</v>
      </c>
      <c r="Q1071" s="87" t="s">
        <v>966</v>
      </c>
      <c r="R1071" s="72">
        <v>9</v>
      </c>
      <c r="S1071" s="88" t="s">
        <v>1026</v>
      </c>
      <c r="T1071" s="72">
        <v>15</v>
      </c>
      <c r="U1071" s="72">
        <v>40</v>
      </c>
      <c r="W1071" s="11" t="s">
        <v>4678</v>
      </c>
      <c r="X1071" s="11" t="s">
        <v>4679</v>
      </c>
      <c r="AM1071"/>
      <c r="AN1071"/>
      <c r="AO1071"/>
    </row>
    <row r="1072" spans="1:41" x14ac:dyDescent="0.25">
      <c r="K1072" s="72" t="s">
        <v>3011</v>
      </c>
      <c r="L1072" s="72">
        <v>24</v>
      </c>
      <c r="M1072" s="72">
        <v>7</v>
      </c>
      <c r="N1072" s="72">
        <v>1965</v>
      </c>
      <c r="O1072" s="87" t="s">
        <v>563</v>
      </c>
      <c r="P1072" s="88" t="s">
        <v>1026</v>
      </c>
      <c r="Q1072" s="87" t="s">
        <v>964</v>
      </c>
      <c r="R1072" s="72">
        <v>16</v>
      </c>
      <c r="S1072" s="88" t="s">
        <v>1026</v>
      </c>
      <c r="T1072" s="72">
        <v>9</v>
      </c>
      <c r="U1072" s="72">
        <v>60</v>
      </c>
      <c r="W1072" s="11" t="s">
        <v>4680</v>
      </c>
      <c r="X1072" s="333" t="s">
        <v>6239</v>
      </c>
      <c r="AM1072"/>
      <c r="AN1072"/>
      <c r="AO1072"/>
    </row>
    <row r="1073" spans="11:41" x14ac:dyDescent="0.25">
      <c r="K1073" s="72" t="s">
        <v>3011</v>
      </c>
      <c r="L1073" s="72">
        <v>25</v>
      </c>
      <c r="M1073" s="72">
        <v>7</v>
      </c>
      <c r="N1073" s="72">
        <v>1965</v>
      </c>
      <c r="O1073" s="87" t="s">
        <v>1442</v>
      </c>
      <c r="P1073" s="88" t="s">
        <v>1026</v>
      </c>
      <c r="Q1073" s="87" t="s">
        <v>964</v>
      </c>
      <c r="R1073" s="72">
        <v>55</v>
      </c>
      <c r="S1073" s="88" t="s">
        <v>1026</v>
      </c>
      <c r="T1073" s="72">
        <v>5</v>
      </c>
      <c r="U1073" s="72">
        <v>100</v>
      </c>
      <c r="W1073" s="11" t="s">
        <v>4681</v>
      </c>
      <c r="X1073" s="333" t="s">
        <v>6240</v>
      </c>
      <c r="AM1073"/>
      <c r="AN1073"/>
      <c r="AO1073"/>
    </row>
    <row r="1074" spans="11:41" x14ac:dyDescent="0.25">
      <c r="K1074" s="72" t="s">
        <v>3011</v>
      </c>
      <c r="L1074" s="72">
        <v>25</v>
      </c>
      <c r="M1074" s="72">
        <v>7</v>
      </c>
      <c r="N1074" s="72">
        <v>1965</v>
      </c>
      <c r="O1074" s="87" t="s">
        <v>967</v>
      </c>
      <c r="P1074" s="88" t="s">
        <v>1026</v>
      </c>
      <c r="Q1074" s="87" t="s">
        <v>966</v>
      </c>
      <c r="R1074" s="72">
        <v>9</v>
      </c>
      <c r="S1074" s="88" t="s">
        <v>1026</v>
      </c>
      <c r="T1074" s="72">
        <v>4</v>
      </c>
      <c r="U1074" s="72">
        <v>150</v>
      </c>
      <c r="W1074" s="11" t="s">
        <v>4682</v>
      </c>
      <c r="X1074" s="11" t="s">
        <v>4683</v>
      </c>
      <c r="AM1074"/>
      <c r="AN1074"/>
      <c r="AO1074"/>
    </row>
    <row r="1075" spans="11:41" x14ac:dyDescent="0.25">
      <c r="K1075" s="72" t="s">
        <v>3011</v>
      </c>
      <c r="L1075" s="72">
        <v>25</v>
      </c>
      <c r="M1075" s="72">
        <v>7</v>
      </c>
      <c r="N1075" s="72">
        <v>1965</v>
      </c>
      <c r="O1075" s="87" t="s">
        <v>564</v>
      </c>
      <c r="P1075" s="88" t="s">
        <v>1026</v>
      </c>
      <c r="Q1075" s="87" t="s">
        <v>132</v>
      </c>
      <c r="R1075" s="72">
        <v>49</v>
      </c>
      <c r="S1075" s="88" t="s">
        <v>1026</v>
      </c>
      <c r="T1075" s="72">
        <v>1</v>
      </c>
      <c r="U1075" s="72">
        <v>300</v>
      </c>
      <c r="W1075" s="11" t="s">
        <v>4684</v>
      </c>
      <c r="X1075" s="333" t="s">
        <v>6241</v>
      </c>
      <c r="AM1075"/>
      <c r="AN1075"/>
      <c r="AO1075"/>
    </row>
    <row r="1076" spans="11:41" x14ac:dyDescent="0.25">
      <c r="K1076" s="72" t="s">
        <v>3141</v>
      </c>
      <c r="L1076" s="72">
        <v>29</v>
      </c>
      <c r="M1076" s="72">
        <v>7</v>
      </c>
      <c r="N1076" s="72">
        <v>1965</v>
      </c>
      <c r="O1076" s="87" t="s">
        <v>1246</v>
      </c>
      <c r="P1076" s="88" t="s">
        <v>1026</v>
      </c>
      <c r="Q1076" s="87" t="s">
        <v>1442</v>
      </c>
      <c r="R1076" s="72">
        <v>8</v>
      </c>
      <c r="S1076" s="88" t="s">
        <v>1026</v>
      </c>
      <c r="T1076" s="72">
        <v>18</v>
      </c>
      <c r="U1076" s="72"/>
      <c r="W1076" s="11" t="s">
        <v>4685</v>
      </c>
      <c r="X1076" s="333" t="s">
        <v>6242</v>
      </c>
      <c r="AM1076"/>
      <c r="AN1076"/>
      <c r="AO1076"/>
    </row>
    <row r="1077" spans="11:41" x14ac:dyDescent="0.25">
      <c r="K1077" s="72" t="s">
        <v>3011</v>
      </c>
      <c r="L1077" s="72">
        <v>1</v>
      </c>
      <c r="M1077" s="72">
        <v>8</v>
      </c>
      <c r="N1077" s="72">
        <v>1965</v>
      </c>
      <c r="O1077" s="87" t="s">
        <v>1255</v>
      </c>
      <c r="P1077" s="88" t="s">
        <v>1026</v>
      </c>
      <c r="Q1077" s="87" t="s">
        <v>563</v>
      </c>
      <c r="R1077" s="72">
        <v>18</v>
      </c>
      <c r="S1077" s="88" t="s">
        <v>1026</v>
      </c>
      <c r="T1077" s="72">
        <v>8</v>
      </c>
      <c r="U1077" s="72">
        <v>60</v>
      </c>
      <c r="W1077" s="11" t="s">
        <v>4686</v>
      </c>
      <c r="X1077" s="333" t="s">
        <v>6243</v>
      </c>
      <c r="AM1077"/>
      <c r="AN1077"/>
      <c r="AO1077"/>
    </row>
    <row r="1078" spans="11:41" x14ac:dyDescent="0.25">
      <c r="K1078" s="72" t="s">
        <v>3011</v>
      </c>
      <c r="L1078" s="72">
        <v>1</v>
      </c>
      <c r="M1078" s="72">
        <v>8</v>
      </c>
      <c r="N1078" s="72">
        <v>1965</v>
      </c>
      <c r="O1078" s="87" t="s">
        <v>565</v>
      </c>
      <c r="P1078" s="88" t="s">
        <v>1026</v>
      </c>
      <c r="Q1078" s="87" t="s">
        <v>856</v>
      </c>
      <c r="R1078" s="72">
        <v>25</v>
      </c>
      <c r="S1078" s="88" t="s">
        <v>1026</v>
      </c>
      <c r="T1078" s="72">
        <v>6</v>
      </c>
      <c r="U1078" s="72"/>
      <c r="W1078" s="11" t="s">
        <v>4687</v>
      </c>
      <c r="X1078" s="11" t="s">
        <v>4688</v>
      </c>
      <c r="AM1078"/>
      <c r="AN1078"/>
      <c r="AO1078"/>
    </row>
    <row r="1079" spans="11:41" x14ac:dyDescent="0.25">
      <c r="K1079" s="72" t="s">
        <v>3011</v>
      </c>
      <c r="L1079" s="72">
        <v>1</v>
      </c>
      <c r="M1079" s="72">
        <v>8</v>
      </c>
      <c r="N1079" s="72">
        <v>1965</v>
      </c>
      <c r="O1079" s="87" t="s">
        <v>966</v>
      </c>
      <c r="P1079" s="88" t="s">
        <v>1026</v>
      </c>
      <c r="Q1079" s="87" t="s">
        <v>564</v>
      </c>
      <c r="R1079" s="72">
        <v>15</v>
      </c>
      <c r="S1079" s="88" t="s">
        <v>1026</v>
      </c>
      <c r="T1079" s="72">
        <v>18</v>
      </c>
      <c r="U1079" s="72"/>
      <c r="W1079" s="11" t="s">
        <v>4689</v>
      </c>
      <c r="X1079" s="333" t="s">
        <v>6244</v>
      </c>
      <c r="AM1079"/>
      <c r="AN1079"/>
      <c r="AO1079"/>
    </row>
    <row r="1080" spans="11:41" x14ac:dyDescent="0.25">
      <c r="K1080" s="72" t="s">
        <v>3027</v>
      </c>
      <c r="L1080" s="72">
        <v>7</v>
      </c>
      <c r="M1080" s="72">
        <v>8</v>
      </c>
      <c r="N1080" s="72">
        <v>1965</v>
      </c>
      <c r="O1080" s="87" t="s">
        <v>964</v>
      </c>
      <c r="P1080" s="88" t="s">
        <v>1026</v>
      </c>
      <c r="Q1080" s="87" t="s">
        <v>1246</v>
      </c>
      <c r="R1080" s="72">
        <v>2</v>
      </c>
      <c r="S1080" s="88" t="s">
        <v>1026</v>
      </c>
      <c r="T1080" s="72">
        <v>19</v>
      </c>
      <c r="U1080" s="72">
        <v>50</v>
      </c>
      <c r="W1080" s="11" t="s">
        <v>4690</v>
      </c>
      <c r="X1080" s="333" t="s">
        <v>6245</v>
      </c>
      <c r="AM1080"/>
      <c r="AN1080"/>
      <c r="AO1080"/>
    </row>
    <row r="1081" spans="11:41" x14ac:dyDescent="0.25">
      <c r="K1081" s="72" t="s">
        <v>3011</v>
      </c>
      <c r="L1081" s="72">
        <v>8</v>
      </c>
      <c r="M1081" s="72">
        <v>8</v>
      </c>
      <c r="N1081" s="72">
        <v>1965</v>
      </c>
      <c r="O1081" s="87" t="s">
        <v>132</v>
      </c>
      <c r="P1081" s="88" t="s">
        <v>1026</v>
      </c>
      <c r="Q1081" s="87" t="s">
        <v>1246</v>
      </c>
      <c r="R1081" s="72">
        <v>5</v>
      </c>
      <c r="S1081" s="88" t="s">
        <v>1026</v>
      </c>
      <c r="T1081" s="72">
        <v>12</v>
      </c>
      <c r="U1081" s="72">
        <v>50</v>
      </c>
      <c r="W1081" s="11" t="s">
        <v>4691</v>
      </c>
      <c r="X1081" s="333" t="s">
        <v>6246</v>
      </c>
      <c r="AM1081"/>
      <c r="AN1081"/>
      <c r="AO1081"/>
    </row>
    <row r="1082" spans="11:41" x14ac:dyDescent="0.25">
      <c r="K1082" s="72" t="s">
        <v>3011</v>
      </c>
      <c r="L1082" s="72">
        <v>8</v>
      </c>
      <c r="M1082" s="72">
        <v>8</v>
      </c>
      <c r="N1082" s="72">
        <v>1965</v>
      </c>
      <c r="O1082" s="87" t="s">
        <v>564</v>
      </c>
      <c r="P1082" s="88" t="s">
        <v>1026</v>
      </c>
      <c r="Q1082" s="87" t="s">
        <v>565</v>
      </c>
      <c r="R1082" s="72">
        <v>26</v>
      </c>
      <c r="S1082" s="88" t="s">
        <v>1026</v>
      </c>
      <c r="T1082" s="72">
        <v>18</v>
      </c>
      <c r="U1082" s="72">
        <v>100</v>
      </c>
      <c r="W1082" s="333" t="s">
        <v>6247</v>
      </c>
      <c r="X1082" s="11" t="s">
        <v>4692</v>
      </c>
      <c r="AM1082"/>
      <c r="AN1082"/>
      <c r="AO1082"/>
    </row>
    <row r="1083" spans="11:41" x14ac:dyDescent="0.25">
      <c r="K1083" s="72" t="s">
        <v>3011</v>
      </c>
      <c r="L1083" s="72">
        <v>8</v>
      </c>
      <c r="M1083" s="72">
        <v>8</v>
      </c>
      <c r="N1083" s="72">
        <v>1965</v>
      </c>
      <c r="O1083" s="87" t="s">
        <v>967</v>
      </c>
      <c r="P1083" s="88" t="s">
        <v>1026</v>
      </c>
      <c r="Q1083" s="87" t="s">
        <v>856</v>
      </c>
      <c r="R1083" s="72">
        <v>9</v>
      </c>
      <c r="S1083" s="88" t="s">
        <v>1026</v>
      </c>
      <c r="T1083" s="72">
        <v>8</v>
      </c>
      <c r="U1083" s="72">
        <v>200</v>
      </c>
      <c r="W1083" s="11" t="s">
        <v>4693</v>
      </c>
      <c r="X1083" s="340" t="s">
        <v>4694</v>
      </c>
      <c r="AM1083"/>
      <c r="AN1083"/>
      <c r="AO1083"/>
    </row>
    <row r="1084" spans="11:41" x14ac:dyDescent="0.25">
      <c r="K1084" s="72" t="s">
        <v>3142</v>
      </c>
      <c r="L1084" s="72">
        <v>11</v>
      </c>
      <c r="M1084" s="72">
        <v>8</v>
      </c>
      <c r="N1084" s="72">
        <v>1965</v>
      </c>
      <c r="O1084" s="87" t="s">
        <v>1255</v>
      </c>
      <c r="P1084" s="88" t="s">
        <v>1026</v>
      </c>
      <c r="Q1084" s="87" t="s">
        <v>1442</v>
      </c>
      <c r="R1084" s="72">
        <v>6</v>
      </c>
      <c r="S1084" s="88" t="s">
        <v>1026</v>
      </c>
      <c r="T1084" s="72">
        <v>8</v>
      </c>
      <c r="U1084" s="72">
        <v>500</v>
      </c>
      <c r="W1084" s="11" t="s">
        <v>4695</v>
      </c>
      <c r="X1084" s="333" t="s">
        <v>6248</v>
      </c>
      <c r="AM1084"/>
      <c r="AN1084"/>
      <c r="AO1084"/>
    </row>
    <row r="1085" spans="11:41" x14ac:dyDescent="0.25">
      <c r="K1085" s="72" t="s">
        <v>3027</v>
      </c>
      <c r="L1085" s="72">
        <v>14</v>
      </c>
      <c r="M1085" s="72">
        <v>8</v>
      </c>
      <c r="N1085" s="72">
        <v>1965</v>
      </c>
      <c r="O1085" s="87" t="s">
        <v>565</v>
      </c>
      <c r="P1085" s="88" t="s">
        <v>1026</v>
      </c>
      <c r="Q1085" s="87" t="s">
        <v>967</v>
      </c>
      <c r="R1085" s="72">
        <v>10</v>
      </c>
      <c r="S1085" s="88" t="s">
        <v>1026</v>
      </c>
      <c r="T1085" s="72">
        <v>8</v>
      </c>
      <c r="U1085" s="72"/>
      <c r="W1085" s="333" t="s">
        <v>6249</v>
      </c>
      <c r="X1085" s="340" t="s">
        <v>4696</v>
      </c>
      <c r="AM1085"/>
      <c r="AN1085"/>
      <c r="AO1085"/>
    </row>
    <row r="1086" spans="11:41" x14ac:dyDescent="0.25">
      <c r="K1086" s="72" t="s">
        <v>3011</v>
      </c>
      <c r="L1086" s="72">
        <v>15</v>
      </c>
      <c r="M1086" s="72">
        <v>8</v>
      </c>
      <c r="N1086" s="72">
        <v>1965</v>
      </c>
      <c r="O1086" s="87" t="s">
        <v>132</v>
      </c>
      <c r="P1086" s="88" t="s">
        <v>1026</v>
      </c>
      <c r="Q1086" s="87" t="s">
        <v>967</v>
      </c>
      <c r="R1086" s="72">
        <v>12</v>
      </c>
      <c r="S1086" s="88" t="s">
        <v>1026</v>
      </c>
      <c r="T1086" s="72">
        <v>8</v>
      </c>
      <c r="U1086" s="72">
        <v>50</v>
      </c>
      <c r="W1086" s="11" t="s">
        <v>4697</v>
      </c>
      <c r="X1086" s="11" t="s">
        <v>4698</v>
      </c>
      <c r="AM1086"/>
      <c r="AN1086"/>
      <c r="AO1086"/>
    </row>
    <row r="1087" spans="11:41" x14ac:dyDescent="0.25">
      <c r="K1087" s="72" t="s">
        <v>3011</v>
      </c>
      <c r="L1087" s="72">
        <v>15</v>
      </c>
      <c r="M1087" s="72">
        <v>8</v>
      </c>
      <c r="N1087" s="72">
        <v>1965</v>
      </c>
      <c r="O1087" s="87" t="s">
        <v>856</v>
      </c>
      <c r="P1087" s="88" t="s">
        <v>1026</v>
      </c>
      <c r="Q1087" s="87" t="s">
        <v>1442</v>
      </c>
      <c r="R1087" s="72">
        <v>5</v>
      </c>
      <c r="S1087" s="88" t="s">
        <v>1026</v>
      </c>
      <c r="T1087" s="72">
        <v>23</v>
      </c>
      <c r="U1087" s="72"/>
      <c r="W1087" s="11" t="s">
        <v>4699</v>
      </c>
      <c r="X1087" s="333" t="s">
        <v>6250</v>
      </c>
      <c r="AM1087"/>
      <c r="AN1087"/>
      <c r="AO1087"/>
    </row>
    <row r="1088" spans="11:41" x14ac:dyDescent="0.25">
      <c r="K1088" s="72" t="s">
        <v>3011</v>
      </c>
      <c r="L1088" s="72">
        <v>15</v>
      </c>
      <c r="M1088" s="72">
        <v>8</v>
      </c>
      <c r="N1088" s="72">
        <v>1965</v>
      </c>
      <c r="O1088" s="87" t="s">
        <v>966</v>
      </c>
      <c r="P1088" s="88" t="s">
        <v>1026</v>
      </c>
      <c r="Q1088" s="87" t="s">
        <v>563</v>
      </c>
      <c r="R1088" s="72">
        <v>1</v>
      </c>
      <c r="S1088" s="88" t="s">
        <v>1026</v>
      </c>
      <c r="T1088" s="72">
        <v>7</v>
      </c>
      <c r="U1088" s="72">
        <v>150</v>
      </c>
      <c r="W1088" s="11" t="s">
        <v>4586</v>
      </c>
      <c r="X1088" s="333" t="s">
        <v>6251</v>
      </c>
      <c r="AM1088"/>
      <c r="AN1088"/>
      <c r="AO1088"/>
    </row>
    <row r="1089" spans="2:41" x14ac:dyDescent="0.25">
      <c r="K1089" s="72" t="s">
        <v>3011</v>
      </c>
      <c r="L1089" s="72">
        <v>15</v>
      </c>
      <c r="M1089" s="72">
        <v>8</v>
      </c>
      <c r="N1089" s="72">
        <v>1965</v>
      </c>
      <c r="O1089" s="87" t="s">
        <v>564</v>
      </c>
      <c r="P1089" s="88" t="s">
        <v>1026</v>
      </c>
      <c r="Q1089" s="87" t="s">
        <v>1255</v>
      </c>
      <c r="R1089" s="72">
        <v>2</v>
      </c>
      <c r="S1089" s="88" t="s">
        <v>1026</v>
      </c>
      <c r="T1089" s="72">
        <v>12</v>
      </c>
      <c r="U1089" s="72">
        <v>300</v>
      </c>
      <c r="W1089" s="333" t="s">
        <v>6252</v>
      </c>
      <c r="X1089" s="11" t="s">
        <v>4700</v>
      </c>
      <c r="AM1089"/>
      <c r="AN1089"/>
      <c r="AO1089"/>
    </row>
    <row r="1090" spans="2:41" x14ac:dyDescent="0.25">
      <c r="K1090" s="72" t="s">
        <v>3027</v>
      </c>
      <c r="L1090" s="72">
        <v>21</v>
      </c>
      <c r="M1090" s="72">
        <v>8</v>
      </c>
      <c r="N1090" s="72">
        <v>1965</v>
      </c>
      <c r="O1090" s="87" t="s">
        <v>1442</v>
      </c>
      <c r="P1090" s="88" t="s">
        <v>1026</v>
      </c>
      <c r="Q1090" s="87" t="s">
        <v>132</v>
      </c>
      <c r="R1090" s="72">
        <v>39</v>
      </c>
      <c r="S1090" s="88" t="s">
        <v>1026</v>
      </c>
      <c r="T1090" s="72">
        <v>2</v>
      </c>
      <c r="U1090" s="72">
        <v>20</v>
      </c>
      <c r="W1090" s="11" t="s">
        <v>4701</v>
      </c>
      <c r="X1090" s="333" t="s">
        <v>6253</v>
      </c>
      <c r="AM1090"/>
      <c r="AN1090"/>
      <c r="AO1090"/>
    </row>
    <row r="1091" spans="2:41" x14ac:dyDescent="0.25">
      <c r="K1091" s="72" t="s">
        <v>3011</v>
      </c>
      <c r="L1091" s="72">
        <v>22</v>
      </c>
      <c r="M1091" s="72">
        <v>8</v>
      </c>
      <c r="N1091" s="72">
        <v>1965</v>
      </c>
      <c r="O1091" s="87" t="s">
        <v>563</v>
      </c>
      <c r="P1091" s="88" t="s">
        <v>1026</v>
      </c>
      <c r="Q1091" s="87" t="s">
        <v>132</v>
      </c>
      <c r="R1091" s="72">
        <v>13</v>
      </c>
      <c r="S1091" s="88" t="s">
        <v>1026</v>
      </c>
      <c r="T1091" s="72">
        <v>19</v>
      </c>
      <c r="U1091" s="72"/>
      <c r="W1091" s="333" t="s">
        <v>6254</v>
      </c>
      <c r="X1091" s="11" t="s">
        <v>4702</v>
      </c>
      <c r="AM1091"/>
      <c r="AN1091"/>
      <c r="AO1091"/>
    </row>
    <row r="1092" spans="2:41" x14ac:dyDescent="0.25">
      <c r="K1092" s="17" t="s">
        <v>3011</v>
      </c>
      <c r="L1092" s="17">
        <v>22</v>
      </c>
      <c r="M1092" s="17">
        <v>8</v>
      </c>
      <c r="N1092" s="17">
        <v>1965</v>
      </c>
      <c r="O1092" s="19" t="s">
        <v>1246</v>
      </c>
      <c r="P1092" s="24" t="s">
        <v>1026</v>
      </c>
      <c r="Q1092" s="19" t="s">
        <v>966</v>
      </c>
      <c r="R1092" s="17">
        <v>23</v>
      </c>
      <c r="S1092" s="24" t="s">
        <v>1026</v>
      </c>
      <c r="T1092" s="17">
        <v>6</v>
      </c>
      <c r="W1092" s="333" t="s">
        <v>6255</v>
      </c>
      <c r="X1092" s="11" t="s">
        <v>4703</v>
      </c>
      <c r="AM1092"/>
      <c r="AN1092"/>
      <c r="AO1092"/>
    </row>
    <row r="1093" spans="2:41" x14ac:dyDescent="0.25">
      <c r="K1093" s="17" t="s">
        <v>3011</v>
      </c>
      <c r="L1093" s="17">
        <v>22</v>
      </c>
      <c r="M1093" s="17">
        <v>8</v>
      </c>
      <c r="N1093" s="17">
        <v>1965</v>
      </c>
      <c r="O1093" s="19" t="s">
        <v>964</v>
      </c>
      <c r="P1093" s="24" t="s">
        <v>1026</v>
      </c>
      <c r="Q1093" s="19" t="s">
        <v>564</v>
      </c>
      <c r="R1093" s="17">
        <v>13</v>
      </c>
      <c r="S1093" s="24" t="s">
        <v>1026</v>
      </c>
      <c r="T1093" s="17">
        <v>23</v>
      </c>
      <c r="U1093" s="17">
        <v>50</v>
      </c>
      <c r="W1093" s="11" t="s">
        <v>4704</v>
      </c>
      <c r="X1093" s="333" t="s">
        <v>6256</v>
      </c>
      <c r="AM1093"/>
      <c r="AN1093"/>
      <c r="AO1093"/>
    </row>
    <row r="1094" spans="2:41" x14ac:dyDescent="0.25">
      <c r="K1094" s="17" t="s">
        <v>3011</v>
      </c>
      <c r="L1094" s="17">
        <v>29</v>
      </c>
      <c r="M1094" s="17">
        <v>8</v>
      </c>
      <c r="N1094" s="17">
        <v>1965</v>
      </c>
      <c r="O1094" s="19" t="s">
        <v>132</v>
      </c>
      <c r="P1094" s="24" t="s">
        <v>1026</v>
      </c>
      <c r="Q1094" s="19" t="s">
        <v>1255</v>
      </c>
      <c r="R1094" s="17">
        <v>5</v>
      </c>
      <c r="S1094" s="24" t="s">
        <v>1026</v>
      </c>
      <c r="T1094" s="17">
        <v>33</v>
      </c>
      <c r="W1094" s="11" t="s">
        <v>4705</v>
      </c>
      <c r="X1094" s="333" t="s">
        <v>6257</v>
      </c>
      <c r="AM1094"/>
      <c r="AN1094"/>
      <c r="AO1094"/>
    </row>
    <row r="1095" spans="2:41" x14ac:dyDescent="0.25">
      <c r="K1095" s="17" t="s">
        <v>3011</v>
      </c>
      <c r="L1095" s="17">
        <v>29</v>
      </c>
      <c r="M1095" s="17">
        <v>8</v>
      </c>
      <c r="N1095" s="17">
        <v>1965</v>
      </c>
      <c r="O1095" s="19" t="s">
        <v>967</v>
      </c>
      <c r="P1095" s="24" t="s">
        <v>1026</v>
      </c>
      <c r="Q1095" s="19" t="s">
        <v>964</v>
      </c>
      <c r="R1095" s="17">
        <v>21</v>
      </c>
      <c r="S1095" s="24" t="s">
        <v>1026</v>
      </c>
      <c r="T1095" s="17">
        <v>7</v>
      </c>
      <c r="U1095" s="17">
        <v>100</v>
      </c>
      <c r="W1095" s="11" t="s">
        <v>4706</v>
      </c>
      <c r="X1095" s="11" t="s">
        <v>4707</v>
      </c>
      <c r="AM1095"/>
      <c r="AN1095"/>
      <c r="AO1095"/>
    </row>
    <row r="1096" spans="2:41" x14ac:dyDescent="0.25">
      <c r="K1096" s="17" t="s">
        <v>3011</v>
      </c>
      <c r="L1096" s="17">
        <v>29</v>
      </c>
      <c r="M1096" s="17">
        <v>8</v>
      </c>
      <c r="N1096" s="17">
        <v>1965</v>
      </c>
      <c r="O1096" s="19" t="s">
        <v>563</v>
      </c>
      <c r="P1096" s="24" t="s">
        <v>1026</v>
      </c>
      <c r="Q1096" s="19" t="s">
        <v>856</v>
      </c>
      <c r="R1096" s="17">
        <v>10</v>
      </c>
      <c r="S1096" s="24" t="s">
        <v>1026</v>
      </c>
      <c r="T1096" s="17">
        <v>11</v>
      </c>
      <c r="W1096" s="333" t="s">
        <v>6258</v>
      </c>
      <c r="X1096" s="11" t="s">
        <v>4708</v>
      </c>
      <c r="AM1096"/>
      <c r="AN1096"/>
      <c r="AO1096"/>
    </row>
    <row r="1097" spans="2:41" x14ac:dyDescent="0.25">
      <c r="J1097" s="101" t="s">
        <v>4709</v>
      </c>
      <c r="K1097" s="72" t="s">
        <v>3011</v>
      </c>
      <c r="L1097" s="72">
        <v>12</v>
      </c>
      <c r="M1097" s="72">
        <v>9</v>
      </c>
      <c r="N1097" s="17">
        <v>1965</v>
      </c>
      <c r="O1097" s="19" t="s">
        <v>565</v>
      </c>
      <c r="P1097" s="24" t="s">
        <v>1026</v>
      </c>
      <c r="Q1097" s="19" t="s">
        <v>1246</v>
      </c>
      <c r="R1097" s="17">
        <v>5</v>
      </c>
      <c r="S1097" s="24" t="s">
        <v>1026</v>
      </c>
      <c r="T1097" s="17">
        <v>12</v>
      </c>
      <c r="W1097" s="11" t="s">
        <v>4710</v>
      </c>
      <c r="X1097" s="11" t="s">
        <v>4711</v>
      </c>
      <c r="AM1097"/>
      <c r="AN1097"/>
      <c r="AO1097"/>
    </row>
    <row r="1098" spans="2:41" x14ac:dyDescent="0.25">
      <c r="R1098" s="17">
        <f>SUM(R1043:R1097)</f>
        <v>827</v>
      </c>
      <c r="S1098" s="24" t="s">
        <v>1026</v>
      </c>
      <c r="T1098" s="17">
        <f>SUM(T1043:T1097)</f>
        <v>644</v>
      </c>
      <c r="AM1098"/>
      <c r="AN1098"/>
      <c r="AO1098"/>
    </row>
    <row r="1099" spans="2:41" x14ac:dyDescent="0.25">
      <c r="N1099" s="17">
        <f>COUNT(R1043:R1097)</f>
        <v>55</v>
      </c>
      <c r="Q1099" s="19" t="s">
        <v>567</v>
      </c>
      <c r="R1099" s="81">
        <f>PRODUCT(R1098/N1099)</f>
        <v>15.036363636363637</v>
      </c>
      <c r="S1099" s="24" t="s">
        <v>1026</v>
      </c>
      <c r="T1099" s="81">
        <f>PRODUCT(T1098/N1099)</f>
        <v>11.709090909090909</v>
      </c>
      <c r="U1099" s="82"/>
      <c r="AM1099"/>
      <c r="AN1099"/>
      <c r="AO1099"/>
    </row>
    <row r="1100" spans="2:41" x14ac:dyDescent="0.25">
      <c r="R1100" s="81"/>
      <c r="S1100" s="24"/>
      <c r="T1100" s="81"/>
      <c r="U1100" s="82"/>
      <c r="AM1100"/>
      <c r="AN1100"/>
      <c r="AO1100"/>
    </row>
    <row r="1101" spans="2:41" x14ac:dyDescent="0.25">
      <c r="O1101" s="20" t="s">
        <v>2815</v>
      </c>
      <c r="R1101" s="81"/>
      <c r="S1101" s="24"/>
      <c r="T1101" s="81"/>
      <c r="U1101" s="82"/>
      <c r="AM1101"/>
      <c r="AN1101"/>
      <c r="AO1101"/>
    </row>
    <row r="1102" spans="2:41" x14ac:dyDescent="0.25">
      <c r="B1102" s="20" t="s">
        <v>3169</v>
      </c>
      <c r="K1102" s="17" t="s">
        <v>3011</v>
      </c>
      <c r="L1102" s="17">
        <v>12</v>
      </c>
      <c r="M1102" s="17">
        <v>9</v>
      </c>
      <c r="N1102" s="17">
        <v>1965</v>
      </c>
      <c r="O1102" s="19" t="s">
        <v>563</v>
      </c>
      <c r="P1102" s="24" t="s">
        <v>1026</v>
      </c>
      <c r="Q1102" s="19" t="s">
        <v>967</v>
      </c>
      <c r="R1102" s="82">
        <v>17</v>
      </c>
      <c r="S1102" s="24" t="s">
        <v>1026</v>
      </c>
      <c r="T1102" s="82">
        <v>3</v>
      </c>
      <c r="U1102" s="82"/>
      <c r="AM1102"/>
      <c r="AN1102"/>
      <c r="AO1102"/>
    </row>
    <row r="1103" spans="2:41" x14ac:dyDescent="0.25">
      <c r="R1103" s="82"/>
      <c r="S1103" s="82"/>
      <c r="T1103" s="82"/>
      <c r="U1103" s="82"/>
      <c r="AM1103"/>
      <c r="AN1103"/>
      <c r="AO1103"/>
    </row>
    <row r="1104" spans="2:41" x14ac:dyDescent="0.25">
      <c r="O1104" s="20" t="s">
        <v>2155</v>
      </c>
      <c r="R1104" s="82"/>
      <c r="S1104" s="82"/>
      <c r="T1104" s="82"/>
      <c r="U1104" s="82"/>
      <c r="AM1104"/>
      <c r="AN1104"/>
      <c r="AO1104"/>
    </row>
    <row r="1105" spans="1:41" x14ac:dyDescent="0.25">
      <c r="B1105" s="20" t="s">
        <v>3170</v>
      </c>
      <c r="K1105" s="17" t="s">
        <v>3011</v>
      </c>
      <c r="L1105" s="17">
        <v>3</v>
      </c>
      <c r="M1105" s="17">
        <v>10</v>
      </c>
      <c r="N1105" s="17">
        <v>1965</v>
      </c>
      <c r="O1105" s="19" t="s">
        <v>967</v>
      </c>
      <c r="P1105" s="24" t="s">
        <v>1026</v>
      </c>
      <c r="Q1105" s="19" t="s">
        <v>797</v>
      </c>
      <c r="R1105" s="82">
        <v>15</v>
      </c>
      <c r="S1105" s="24" t="s">
        <v>1026</v>
      </c>
      <c r="T1105" s="82">
        <v>1</v>
      </c>
      <c r="U1105" s="82"/>
      <c r="AM1105"/>
      <c r="AN1105"/>
      <c r="AO1105"/>
    </row>
    <row r="1106" spans="1:41" x14ac:dyDescent="0.25">
      <c r="S1106" s="24"/>
      <c r="AM1106"/>
      <c r="AN1106"/>
      <c r="AO1106"/>
    </row>
    <row r="1107" spans="1:41" x14ac:dyDescent="0.25">
      <c r="AM1107"/>
      <c r="AN1107"/>
      <c r="AO1107"/>
    </row>
    <row r="1108" spans="1:41" x14ac:dyDescent="0.25">
      <c r="A1108" s="21" t="s">
        <v>3179</v>
      </c>
      <c r="B1108" s="22" t="s">
        <v>969</v>
      </c>
      <c r="C1108" s="21" t="s">
        <v>3016</v>
      </c>
      <c r="D1108" s="21" t="s">
        <v>3017</v>
      </c>
      <c r="E1108" s="21" t="s">
        <v>1030</v>
      </c>
      <c r="F1108" s="21" t="s">
        <v>3018</v>
      </c>
      <c r="G1108" s="21" t="s">
        <v>3019</v>
      </c>
      <c r="H1108" s="21"/>
      <c r="I1108" s="68" t="s">
        <v>3020</v>
      </c>
      <c r="J1108" s="21" t="s">
        <v>1031</v>
      </c>
      <c r="K1108" s="21"/>
      <c r="L1108" s="33"/>
      <c r="M1108" s="33"/>
      <c r="N1108" s="33"/>
      <c r="O1108" s="23" t="s">
        <v>969</v>
      </c>
      <c r="P1108" s="43"/>
      <c r="Q1108" s="35"/>
      <c r="R1108" s="33"/>
      <c r="S1108" s="33"/>
      <c r="T1108" s="33"/>
      <c r="U1108" s="33"/>
      <c r="Y1108" s="19" t="s">
        <v>6350</v>
      </c>
      <c r="Z1108" s="19" t="s">
        <v>6350</v>
      </c>
      <c r="AM1108"/>
      <c r="AN1108"/>
      <c r="AO1108"/>
    </row>
    <row r="1109" spans="1:41" x14ac:dyDescent="0.25">
      <c r="A1109" s="14">
        <v>1</v>
      </c>
      <c r="B1109" s="20" t="s">
        <v>1442</v>
      </c>
      <c r="C1109" s="14">
        <v>10</v>
      </c>
      <c r="D1109" s="14">
        <v>10</v>
      </c>
      <c r="E1109" s="14">
        <v>0</v>
      </c>
      <c r="F1109" s="14">
        <v>0</v>
      </c>
      <c r="G1109" s="14">
        <v>242</v>
      </c>
      <c r="H1109" s="74" t="s">
        <v>1026</v>
      </c>
      <c r="I1109" s="14">
        <v>47</v>
      </c>
      <c r="J1109" s="14">
        <v>20</v>
      </c>
      <c r="K1109" s="17" t="s">
        <v>3011</v>
      </c>
      <c r="L1109" s="17">
        <v>22</v>
      </c>
      <c r="M1109" s="17">
        <v>5</v>
      </c>
      <c r="N1109" s="17">
        <v>1966</v>
      </c>
      <c r="O1109" s="19" t="s">
        <v>563</v>
      </c>
      <c r="P1109" s="24" t="s">
        <v>1026</v>
      </c>
      <c r="Q1109" s="19" t="s">
        <v>1246</v>
      </c>
      <c r="R1109" s="17">
        <v>20</v>
      </c>
      <c r="S1109" s="24" t="s">
        <v>1026</v>
      </c>
      <c r="T1109" s="17">
        <v>3</v>
      </c>
      <c r="U1109" s="17">
        <v>100</v>
      </c>
      <c r="W1109" s="333" t="s">
        <v>6259</v>
      </c>
      <c r="X1109" s="11" t="s">
        <v>4712</v>
      </c>
      <c r="Y1109" s="19"/>
      <c r="AM1109"/>
      <c r="AN1109"/>
      <c r="AO1109"/>
    </row>
    <row r="1110" spans="1:41" x14ac:dyDescent="0.25">
      <c r="A1110" s="14">
        <v>2</v>
      </c>
      <c r="B1110" s="41" t="s">
        <v>1256</v>
      </c>
      <c r="C1110" s="14">
        <v>10</v>
      </c>
      <c r="D1110" s="14">
        <v>7</v>
      </c>
      <c r="E1110" s="14">
        <v>0</v>
      </c>
      <c r="F1110" s="14">
        <v>3</v>
      </c>
      <c r="G1110" s="14">
        <v>181</v>
      </c>
      <c r="H1110" s="74" t="s">
        <v>1026</v>
      </c>
      <c r="I1110" s="14">
        <v>80</v>
      </c>
      <c r="J1110" s="14">
        <v>14</v>
      </c>
      <c r="K1110" s="17" t="s">
        <v>3011</v>
      </c>
      <c r="L1110" s="17">
        <v>22</v>
      </c>
      <c r="M1110" s="17">
        <v>5</v>
      </c>
      <c r="N1110" s="17">
        <v>1966</v>
      </c>
      <c r="O1110" s="19" t="s">
        <v>565</v>
      </c>
      <c r="P1110" s="24" t="s">
        <v>1026</v>
      </c>
      <c r="Q1110" s="19" t="s">
        <v>132</v>
      </c>
      <c r="R1110" s="17">
        <v>18</v>
      </c>
      <c r="S1110" s="24" t="s">
        <v>1026</v>
      </c>
      <c r="T1110" s="17">
        <v>5</v>
      </c>
      <c r="U1110" s="17">
        <v>50</v>
      </c>
      <c r="W1110" s="11" t="s">
        <v>4713</v>
      </c>
      <c r="X1110" s="333" t="s">
        <v>6260</v>
      </c>
      <c r="Y1110" s="19"/>
      <c r="AM1110"/>
      <c r="AN1110"/>
      <c r="AO1110"/>
    </row>
    <row r="1111" spans="1:41" x14ac:dyDescent="0.25">
      <c r="A1111" s="14">
        <v>3</v>
      </c>
      <c r="B1111" s="41" t="s">
        <v>565</v>
      </c>
      <c r="C1111" s="14">
        <v>10</v>
      </c>
      <c r="D1111" s="14">
        <v>7</v>
      </c>
      <c r="E1111" s="14">
        <v>0</v>
      </c>
      <c r="F1111" s="14">
        <v>3</v>
      </c>
      <c r="G1111" s="14">
        <v>194</v>
      </c>
      <c r="H1111" s="74" t="s">
        <v>1026</v>
      </c>
      <c r="I1111" s="14">
        <v>120</v>
      </c>
      <c r="J1111" s="14">
        <v>14</v>
      </c>
      <c r="K1111" s="17" t="s">
        <v>3011</v>
      </c>
      <c r="L1111" s="17">
        <v>22</v>
      </c>
      <c r="M1111" s="17">
        <v>5</v>
      </c>
      <c r="N1111" s="17">
        <v>1966</v>
      </c>
      <c r="O1111" s="19" t="s">
        <v>967</v>
      </c>
      <c r="P1111" s="24" t="s">
        <v>1026</v>
      </c>
      <c r="Q1111" s="19" t="s">
        <v>1442</v>
      </c>
      <c r="R1111" s="17">
        <v>4</v>
      </c>
      <c r="S1111" s="24" t="s">
        <v>1026</v>
      </c>
      <c r="T1111" s="17">
        <v>9</v>
      </c>
      <c r="U1111" s="17">
        <v>100</v>
      </c>
      <c r="W1111" s="11" t="s">
        <v>4714</v>
      </c>
      <c r="X1111" s="333" t="s">
        <v>6261</v>
      </c>
      <c r="Y1111" s="19" t="s">
        <v>6373</v>
      </c>
      <c r="Z1111" s="11" t="s">
        <v>6366</v>
      </c>
      <c r="AM1111"/>
      <c r="AN1111"/>
      <c r="AO1111"/>
    </row>
    <row r="1112" spans="1:41" x14ac:dyDescent="0.25">
      <c r="A1112" s="14">
        <v>4</v>
      </c>
      <c r="B1112" s="20" t="s">
        <v>563</v>
      </c>
      <c r="C1112" s="14">
        <v>10</v>
      </c>
      <c r="D1112" s="14">
        <v>7</v>
      </c>
      <c r="E1112" s="14">
        <v>0</v>
      </c>
      <c r="F1112" s="14">
        <v>3</v>
      </c>
      <c r="G1112" s="14">
        <v>141</v>
      </c>
      <c r="H1112" s="74" t="s">
        <v>1026</v>
      </c>
      <c r="I1112" s="14">
        <v>102</v>
      </c>
      <c r="J1112" s="14">
        <v>14</v>
      </c>
      <c r="K1112" s="17" t="s">
        <v>3011</v>
      </c>
      <c r="L1112" s="17">
        <v>22</v>
      </c>
      <c r="M1112" s="17">
        <v>5</v>
      </c>
      <c r="N1112" s="17">
        <v>1966</v>
      </c>
      <c r="O1112" s="19" t="s">
        <v>1255</v>
      </c>
      <c r="P1112" s="24" t="s">
        <v>1026</v>
      </c>
      <c r="Q1112" s="19" t="s">
        <v>1498</v>
      </c>
      <c r="R1112" s="17">
        <v>21</v>
      </c>
      <c r="S1112" s="24" t="s">
        <v>1026</v>
      </c>
      <c r="T1112" s="17">
        <v>11</v>
      </c>
      <c r="U1112" s="17">
        <v>100</v>
      </c>
      <c r="W1112" s="11" t="s">
        <v>4715</v>
      </c>
      <c r="X1112" s="333" t="s">
        <v>6262</v>
      </c>
      <c r="Y1112" s="19" t="s">
        <v>6356</v>
      </c>
      <c r="Z1112" s="11" t="s">
        <v>6364</v>
      </c>
      <c r="AM1112"/>
      <c r="AN1112"/>
      <c r="AO1112"/>
    </row>
    <row r="1113" spans="1:41" x14ac:dyDescent="0.25">
      <c r="A1113" s="14">
        <v>5</v>
      </c>
      <c r="B1113" s="20" t="s">
        <v>967</v>
      </c>
      <c r="C1113" s="14">
        <v>10</v>
      </c>
      <c r="D1113" s="14">
        <v>5</v>
      </c>
      <c r="E1113" s="14">
        <v>1</v>
      </c>
      <c r="F1113" s="14">
        <v>4</v>
      </c>
      <c r="G1113" s="14">
        <v>107</v>
      </c>
      <c r="H1113" s="74" t="s">
        <v>1026</v>
      </c>
      <c r="I1113" s="14">
        <v>118</v>
      </c>
      <c r="J1113" s="14">
        <v>11</v>
      </c>
      <c r="K1113" s="17" t="s">
        <v>3011</v>
      </c>
      <c r="L1113" s="17">
        <v>22</v>
      </c>
      <c r="M1113" s="17">
        <v>5</v>
      </c>
      <c r="N1113" s="17">
        <v>1966</v>
      </c>
      <c r="O1113" s="19" t="s">
        <v>970</v>
      </c>
      <c r="P1113" s="24" t="s">
        <v>1026</v>
      </c>
      <c r="Q1113" s="19" t="s">
        <v>971</v>
      </c>
      <c r="R1113" s="17">
        <v>19</v>
      </c>
      <c r="S1113" s="24" t="s">
        <v>1026</v>
      </c>
      <c r="T1113" s="17">
        <v>4</v>
      </c>
      <c r="U1113" s="17">
        <v>150</v>
      </c>
      <c r="W1113" s="333" t="s">
        <v>6263</v>
      </c>
      <c r="X1113" s="11" t="s">
        <v>4716</v>
      </c>
      <c r="Y1113" s="19"/>
      <c r="AM1113"/>
      <c r="AN1113"/>
      <c r="AO1113"/>
    </row>
    <row r="1114" spans="1:41" x14ac:dyDescent="0.25">
      <c r="A1114" s="14">
        <v>6</v>
      </c>
      <c r="B1114" s="20" t="s">
        <v>1246</v>
      </c>
      <c r="C1114" s="14">
        <v>10</v>
      </c>
      <c r="D1114" s="14">
        <v>5</v>
      </c>
      <c r="E1114" s="14">
        <v>1</v>
      </c>
      <c r="F1114" s="14">
        <v>4</v>
      </c>
      <c r="G1114" s="14">
        <v>92</v>
      </c>
      <c r="H1114" s="74" t="s">
        <v>1026</v>
      </c>
      <c r="I1114" s="14">
        <v>105</v>
      </c>
      <c r="J1114" s="14">
        <v>11</v>
      </c>
      <c r="K1114" s="17" t="s">
        <v>3011</v>
      </c>
      <c r="L1114" s="17">
        <v>29</v>
      </c>
      <c r="M1114" s="17">
        <v>5</v>
      </c>
      <c r="N1114" s="17">
        <v>1966</v>
      </c>
      <c r="O1114" s="19" t="s">
        <v>970</v>
      </c>
      <c r="P1114" s="24" t="s">
        <v>1026</v>
      </c>
      <c r="Q1114" s="19" t="s">
        <v>563</v>
      </c>
      <c r="R1114" s="17">
        <v>11</v>
      </c>
      <c r="S1114" s="24" t="s">
        <v>1026</v>
      </c>
      <c r="T1114" s="17">
        <v>12</v>
      </c>
      <c r="U1114" s="17">
        <v>65</v>
      </c>
      <c r="W1114" s="333" t="s">
        <v>6264</v>
      </c>
      <c r="X1114" s="11" t="s">
        <v>4717</v>
      </c>
      <c r="Y1114" s="19"/>
      <c r="AM1114"/>
      <c r="AN1114"/>
      <c r="AO1114"/>
    </row>
    <row r="1115" spans="1:41" ht="15.75" thickBot="1" x14ac:dyDescent="0.3">
      <c r="A1115" s="37">
        <v>7</v>
      </c>
      <c r="B1115" s="28" t="s">
        <v>564</v>
      </c>
      <c r="C1115" s="37">
        <v>10</v>
      </c>
      <c r="D1115" s="37">
        <v>5</v>
      </c>
      <c r="E1115" s="37">
        <v>0</v>
      </c>
      <c r="F1115" s="37">
        <v>5</v>
      </c>
      <c r="G1115" s="37">
        <v>122</v>
      </c>
      <c r="H1115" s="73" t="s">
        <v>1026</v>
      </c>
      <c r="I1115" s="37">
        <v>84</v>
      </c>
      <c r="J1115" s="37">
        <v>10</v>
      </c>
      <c r="K1115" s="17" t="s">
        <v>3011</v>
      </c>
      <c r="L1115" s="17">
        <v>29</v>
      </c>
      <c r="M1115" s="17">
        <v>5</v>
      </c>
      <c r="N1115" s="17">
        <v>1966</v>
      </c>
      <c r="O1115" s="19" t="s">
        <v>1246</v>
      </c>
      <c r="P1115" s="24" t="s">
        <v>1026</v>
      </c>
      <c r="Q1115" s="19" t="s">
        <v>564</v>
      </c>
      <c r="R1115" s="17">
        <v>10</v>
      </c>
      <c r="S1115" s="24" t="s">
        <v>1026</v>
      </c>
      <c r="T1115" s="17">
        <v>9</v>
      </c>
      <c r="U1115" s="17">
        <v>200</v>
      </c>
      <c r="W1115" s="333" t="s">
        <v>6265</v>
      </c>
      <c r="X1115" s="11" t="s">
        <v>4718</v>
      </c>
      <c r="Y1115" s="19" t="s">
        <v>6333</v>
      </c>
      <c r="Z1115" s="11" t="s">
        <v>6369</v>
      </c>
      <c r="AM1115"/>
      <c r="AN1115"/>
      <c r="AO1115"/>
    </row>
    <row r="1116" spans="1:41" ht="15.75" thickBot="1" x14ac:dyDescent="0.3">
      <c r="A1116" s="37">
        <v>8</v>
      </c>
      <c r="B1116" s="28" t="s">
        <v>970</v>
      </c>
      <c r="C1116" s="37">
        <v>10</v>
      </c>
      <c r="D1116" s="37">
        <v>4</v>
      </c>
      <c r="E1116" s="37">
        <v>0</v>
      </c>
      <c r="F1116" s="37">
        <v>6</v>
      </c>
      <c r="G1116" s="37">
        <v>122</v>
      </c>
      <c r="H1116" s="73" t="s">
        <v>1026</v>
      </c>
      <c r="I1116" s="37">
        <v>171</v>
      </c>
      <c r="J1116" s="37">
        <v>8</v>
      </c>
      <c r="K1116" s="32" t="s">
        <v>3013</v>
      </c>
      <c r="L1116" s="17">
        <v>30</v>
      </c>
      <c r="M1116" s="17">
        <v>5</v>
      </c>
      <c r="N1116" s="17">
        <v>1966</v>
      </c>
      <c r="O1116" s="19" t="s">
        <v>1498</v>
      </c>
      <c r="P1116" s="24" t="s">
        <v>1026</v>
      </c>
      <c r="Q1116" s="19" t="s">
        <v>565</v>
      </c>
      <c r="R1116" s="17">
        <v>16</v>
      </c>
      <c r="S1116" s="24" t="s">
        <v>1026</v>
      </c>
      <c r="T1116" s="17">
        <v>34</v>
      </c>
      <c r="U1116" s="17">
        <v>200</v>
      </c>
      <c r="W1116" s="333" t="s">
        <v>6266</v>
      </c>
      <c r="X1116" s="11" t="s">
        <v>4719</v>
      </c>
      <c r="Y1116" s="19"/>
      <c r="AM1116"/>
      <c r="AN1116"/>
      <c r="AO1116"/>
    </row>
    <row r="1117" spans="1:41" x14ac:dyDescent="0.25">
      <c r="A1117" s="77">
        <v>9</v>
      </c>
      <c r="B1117" s="78" t="s">
        <v>1498</v>
      </c>
      <c r="C1117" s="77">
        <v>10</v>
      </c>
      <c r="D1117" s="77">
        <v>2</v>
      </c>
      <c r="E1117" s="77">
        <v>0</v>
      </c>
      <c r="F1117" s="77">
        <v>8</v>
      </c>
      <c r="G1117" s="77">
        <v>95</v>
      </c>
      <c r="H1117" s="79" t="s">
        <v>1026</v>
      </c>
      <c r="I1117" s="77">
        <v>168</v>
      </c>
      <c r="J1117" s="77">
        <v>4</v>
      </c>
      <c r="K1117" s="17" t="s">
        <v>3013</v>
      </c>
      <c r="L1117" s="17">
        <v>30</v>
      </c>
      <c r="M1117" s="17">
        <v>5</v>
      </c>
      <c r="N1117" s="17">
        <v>1966</v>
      </c>
      <c r="O1117" s="19" t="s">
        <v>132</v>
      </c>
      <c r="P1117" s="24" t="s">
        <v>1026</v>
      </c>
      <c r="Q1117" s="19" t="s">
        <v>563</v>
      </c>
      <c r="R1117" s="17">
        <v>5</v>
      </c>
      <c r="S1117" s="24" t="s">
        <v>1026</v>
      </c>
      <c r="T1117" s="17">
        <v>19</v>
      </c>
      <c r="U1117" s="17">
        <v>50</v>
      </c>
      <c r="W1117" s="333" t="s">
        <v>6267</v>
      </c>
      <c r="X1117" s="11" t="s">
        <v>4720</v>
      </c>
      <c r="Y1117" s="19"/>
      <c r="AM1117"/>
      <c r="AN1117"/>
      <c r="AO1117"/>
    </row>
    <row r="1118" spans="1:41" x14ac:dyDescent="0.25">
      <c r="A1118" s="77">
        <v>10</v>
      </c>
      <c r="B1118" s="78" t="s">
        <v>132</v>
      </c>
      <c r="C1118" s="77">
        <v>10</v>
      </c>
      <c r="D1118" s="77">
        <v>2</v>
      </c>
      <c r="E1118" s="77">
        <v>0</v>
      </c>
      <c r="F1118" s="77">
        <v>8</v>
      </c>
      <c r="G1118" s="77">
        <v>77</v>
      </c>
      <c r="H1118" s="79" t="s">
        <v>1026</v>
      </c>
      <c r="I1118" s="77">
        <v>170</v>
      </c>
      <c r="J1118" s="77">
        <v>4</v>
      </c>
      <c r="K1118" s="17" t="s">
        <v>3013</v>
      </c>
      <c r="L1118" s="17">
        <v>30</v>
      </c>
      <c r="M1118" s="17">
        <v>5</v>
      </c>
      <c r="N1118" s="17">
        <v>1966</v>
      </c>
      <c r="O1118" s="19" t="s">
        <v>971</v>
      </c>
      <c r="P1118" s="24" t="s">
        <v>1026</v>
      </c>
      <c r="Q1118" s="19" t="s">
        <v>967</v>
      </c>
      <c r="R1118" s="17">
        <v>4</v>
      </c>
      <c r="S1118" s="24" t="s">
        <v>1026</v>
      </c>
      <c r="T1118" s="17">
        <v>7</v>
      </c>
      <c r="U1118" s="17">
        <v>250</v>
      </c>
      <c r="W1118" s="11" t="s">
        <v>4721</v>
      </c>
      <c r="X1118" s="11" t="s">
        <v>4722</v>
      </c>
      <c r="Y1118" s="19"/>
      <c r="AM1118"/>
      <c r="AN1118"/>
      <c r="AO1118"/>
    </row>
    <row r="1119" spans="1:41" x14ac:dyDescent="0.25">
      <c r="A1119" s="77">
        <v>11</v>
      </c>
      <c r="B1119" s="78" t="s">
        <v>971</v>
      </c>
      <c r="C1119" s="77">
        <v>10</v>
      </c>
      <c r="D1119" s="77">
        <v>0</v>
      </c>
      <c r="E1119" s="77">
        <v>0</v>
      </c>
      <c r="F1119" s="77">
        <v>10</v>
      </c>
      <c r="G1119" s="77">
        <v>41</v>
      </c>
      <c r="H1119" s="79" t="s">
        <v>1026</v>
      </c>
      <c r="I1119" s="77">
        <v>249</v>
      </c>
      <c r="J1119" s="77">
        <v>0</v>
      </c>
      <c r="K1119" s="17" t="s">
        <v>3013</v>
      </c>
      <c r="L1119" s="17">
        <v>30</v>
      </c>
      <c r="M1119" s="17">
        <v>5</v>
      </c>
      <c r="N1119" s="17">
        <v>1966</v>
      </c>
      <c r="O1119" s="19" t="s">
        <v>1255</v>
      </c>
      <c r="P1119" s="24" t="s">
        <v>1026</v>
      </c>
      <c r="Q1119" s="19" t="s">
        <v>564</v>
      </c>
      <c r="R1119" s="17">
        <v>9</v>
      </c>
      <c r="S1119" s="24" t="s">
        <v>1026</v>
      </c>
      <c r="T1119" s="17">
        <v>5</v>
      </c>
      <c r="W1119" s="11" t="s">
        <v>4723</v>
      </c>
      <c r="X1119" s="333" t="s">
        <v>6268</v>
      </c>
      <c r="Y1119" s="19" t="s">
        <v>6356</v>
      </c>
      <c r="Z1119" s="11" t="s">
        <v>6369</v>
      </c>
      <c r="AM1119"/>
      <c r="AN1119"/>
      <c r="AO1119"/>
    </row>
    <row r="1120" spans="1:41" x14ac:dyDescent="0.25">
      <c r="B1120" s="20" t="s">
        <v>2</v>
      </c>
      <c r="C1120" s="14">
        <f>SUM(C1109:C1119)</f>
        <v>110</v>
      </c>
      <c r="D1120" s="14">
        <f>SUM(D1109:D1119)</f>
        <v>54</v>
      </c>
      <c r="E1120" s="14">
        <f>SUM(E1109:E1119)</f>
        <v>2</v>
      </c>
      <c r="F1120" s="14">
        <f>SUM(F1109:F1119)</f>
        <v>54</v>
      </c>
      <c r="G1120" s="14">
        <f>SUM(G1109:G1119)</f>
        <v>1414</v>
      </c>
      <c r="H1120" s="74" t="s">
        <v>1026</v>
      </c>
      <c r="I1120" s="14">
        <f>SUM(I1109:I1119)</f>
        <v>1414</v>
      </c>
      <c r="J1120" s="14">
        <f>SUM(J1109:J1119)</f>
        <v>110</v>
      </c>
      <c r="K1120" s="17" t="s">
        <v>3141</v>
      </c>
      <c r="L1120" s="17">
        <v>2</v>
      </c>
      <c r="M1120" s="17">
        <v>6</v>
      </c>
      <c r="N1120" s="17">
        <v>1966</v>
      </c>
      <c r="O1120" s="19" t="s">
        <v>1442</v>
      </c>
      <c r="P1120" s="24" t="s">
        <v>1026</v>
      </c>
      <c r="Q1120" s="19" t="s">
        <v>563</v>
      </c>
      <c r="R1120" s="17">
        <v>20</v>
      </c>
      <c r="S1120" s="24" t="s">
        <v>1026</v>
      </c>
      <c r="T1120" s="17">
        <v>4</v>
      </c>
      <c r="U1120" s="17">
        <v>25</v>
      </c>
      <c r="W1120" s="11" t="s">
        <v>4724</v>
      </c>
      <c r="X1120" s="333" t="s">
        <v>6269</v>
      </c>
      <c r="Y1120" s="19" t="s">
        <v>6374</v>
      </c>
      <c r="Z1120" s="11" t="s">
        <v>6336</v>
      </c>
      <c r="AM1120"/>
      <c r="AN1120"/>
      <c r="AO1120"/>
    </row>
    <row r="1121" spans="2:41" x14ac:dyDescent="0.25">
      <c r="K1121" s="17" t="s">
        <v>3027</v>
      </c>
      <c r="L1121" s="17">
        <v>11</v>
      </c>
      <c r="M1121" s="17">
        <v>6</v>
      </c>
      <c r="N1121" s="17">
        <v>1966</v>
      </c>
      <c r="O1121" s="19" t="s">
        <v>1498</v>
      </c>
      <c r="P1121" s="24" t="s">
        <v>1026</v>
      </c>
      <c r="Q1121" s="19" t="s">
        <v>970</v>
      </c>
      <c r="R1121" s="17">
        <v>16</v>
      </c>
      <c r="S1121" s="24" t="s">
        <v>1026</v>
      </c>
      <c r="T1121" s="17">
        <v>18</v>
      </c>
      <c r="U1121" s="17">
        <v>100</v>
      </c>
      <c r="W1121" s="333" t="s">
        <v>6270</v>
      </c>
      <c r="X1121" s="11" t="s">
        <v>4725</v>
      </c>
      <c r="Y1121" s="19"/>
      <c r="AM1121"/>
      <c r="AN1121"/>
      <c r="AO1121"/>
    </row>
    <row r="1122" spans="2:41" x14ac:dyDescent="0.25">
      <c r="B1122" s="20" t="s">
        <v>1871</v>
      </c>
      <c r="K1122" s="17" t="s">
        <v>3011</v>
      </c>
      <c r="L1122" s="17">
        <v>12</v>
      </c>
      <c r="M1122" s="17">
        <v>6</v>
      </c>
      <c r="N1122" s="17">
        <v>1966</v>
      </c>
      <c r="O1122" s="19" t="s">
        <v>565</v>
      </c>
      <c r="P1122" s="24" t="s">
        <v>1026</v>
      </c>
      <c r="Q1122" s="19" t="s">
        <v>1255</v>
      </c>
      <c r="R1122" s="17">
        <v>16</v>
      </c>
      <c r="S1122" s="24" t="s">
        <v>1026</v>
      </c>
      <c r="T1122" s="17">
        <v>12</v>
      </c>
      <c r="W1122" s="11" t="s">
        <v>4726</v>
      </c>
      <c r="X1122" s="333" t="s">
        <v>6271</v>
      </c>
      <c r="Y1122" s="19"/>
      <c r="AM1122"/>
      <c r="AN1122"/>
      <c r="AO1122"/>
    </row>
    <row r="1123" spans="2:41" x14ac:dyDescent="0.25">
      <c r="K1123" s="17" t="s">
        <v>3011</v>
      </c>
      <c r="L1123" s="17">
        <v>12</v>
      </c>
      <c r="M1123" s="17">
        <v>6</v>
      </c>
      <c r="N1123" s="17">
        <v>1966</v>
      </c>
      <c r="O1123" s="19" t="s">
        <v>967</v>
      </c>
      <c r="P1123" s="24" t="s">
        <v>1026</v>
      </c>
      <c r="Q1123" s="19" t="s">
        <v>132</v>
      </c>
      <c r="R1123" s="17">
        <v>14</v>
      </c>
      <c r="S1123" s="24" t="s">
        <v>1026</v>
      </c>
      <c r="T1123" s="17">
        <v>9</v>
      </c>
      <c r="U1123" s="17">
        <v>100</v>
      </c>
      <c r="W1123" s="11" t="s">
        <v>4727</v>
      </c>
      <c r="X1123" s="11" t="s">
        <v>4728</v>
      </c>
      <c r="Y1123" s="19"/>
      <c r="AM1123"/>
      <c r="AN1123"/>
      <c r="AO1123"/>
    </row>
    <row r="1124" spans="2:41" x14ac:dyDescent="0.25">
      <c r="B1124" s="102" t="s">
        <v>4729</v>
      </c>
      <c r="K1124" s="17" t="s">
        <v>3011</v>
      </c>
      <c r="L1124" s="17">
        <v>12</v>
      </c>
      <c r="M1124" s="17">
        <v>6</v>
      </c>
      <c r="N1124" s="17">
        <v>1966</v>
      </c>
      <c r="O1124" s="19" t="s">
        <v>564</v>
      </c>
      <c r="P1124" s="24" t="s">
        <v>1026</v>
      </c>
      <c r="Q1124" s="19" t="s">
        <v>971</v>
      </c>
      <c r="R1124" s="72">
        <v>21</v>
      </c>
      <c r="S1124" s="24" t="s">
        <v>1026</v>
      </c>
      <c r="T1124" s="17">
        <v>1</v>
      </c>
      <c r="U1124" s="17">
        <v>231</v>
      </c>
      <c r="W1124" s="11" t="s">
        <v>4730</v>
      </c>
      <c r="X1124" s="11" t="s">
        <v>4731</v>
      </c>
      <c r="Y1124" s="19"/>
      <c r="AM1124"/>
      <c r="AN1124"/>
      <c r="AO1124"/>
    </row>
    <row r="1125" spans="2:41" x14ac:dyDescent="0.25">
      <c r="B1125" s="102" t="s">
        <v>4732</v>
      </c>
      <c r="K1125" s="17" t="s">
        <v>3011</v>
      </c>
      <c r="L1125" s="17">
        <v>12</v>
      </c>
      <c r="M1125" s="17">
        <v>6</v>
      </c>
      <c r="N1125" s="17">
        <v>1966</v>
      </c>
      <c r="O1125" s="19" t="s">
        <v>1442</v>
      </c>
      <c r="P1125" s="24" t="s">
        <v>1026</v>
      </c>
      <c r="Q1125" s="19" t="s">
        <v>970</v>
      </c>
      <c r="R1125" s="17">
        <v>52</v>
      </c>
      <c r="S1125" s="24" t="s">
        <v>1026</v>
      </c>
      <c r="T1125" s="17">
        <v>0</v>
      </c>
      <c r="U1125" s="17">
        <v>40</v>
      </c>
      <c r="W1125" s="11" t="s">
        <v>4733</v>
      </c>
      <c r="X1125" s="333" t="s">
        <v>6136</v>
      </c>
      <c r="Y1125" s="19" t="s">
        <v>6366</v>
      </c>
      <c r="Z1125" s="11" t="s">
        <v>6376</v>
      </c>
      <c r="AM1125"/>
      <c r="AN1125"/>
      <c r="AO1125"/>
    </row>
    <row r="1126" spans="2:41" x14ac:dyDescent="0.25">
      <c r="B1126" s="102" t="s">
        <v>4734</v>
      </c>
      <c r="K1126" s="17" t="s">
        <v>3027</v>
      </c>
      <c r="L1126" s="17">
        <v>18</v>
      </c>
      <c r="M1126" s="17">
        <v>6</v>
      </c>
      <c r="N1126" s="17">
        <v>1966</v>
      </c>
      <c r="O1126" s="19" t="s">
        <v>563</v>
      </c>
      <c r="P1126" s="24" t="s">
        <v>1026</v>
      </c>
      <c r="Q1126" s="19" t="s">
        <v>565</v>
      </c>
      <c r="R1126" s="17">
        <v>4</v>
      </c>
      <c r="S1126" s="24" t="s">
        <v>1026</v>
      </c>
      <c r="T1126" s="17">
        <v>30</v>
      </c>
      <c r="W1126" s="11" t="s">
        <v>4735</v>
      </c>
      <c r="X1126" s="333" t="s">
        <v>6272</v>
      </c>
      <c r="Y1126" s="19"/>
      <c r="AM1126"/>
      <c r="AN1126"/>
      <c r="AO1126"/>
    </row>
    <row r="1127" spans="2:41" x14ac:dyDescent="0.25">
      <c r="K1127" s="17" t="s">
        <v>3011</v>
      </c>
      <c r="L1127" s="17">
        <v>19</v>
      </c>
      <c r="M1127" s="17">
        <v>6</v>
      </c>
      <c r="N1127" s="17">
        <v>1966</v>
      </c>
      <c r="O1127" s="19" t="s">
        <v>564</v>
      </c>
      <c r="P1127" s="24" t="s">
        <v>1026</v>
      </c>
      <c r="Q1127" s="19" t="s">
        <v>1498</v>
      </c>
      <c r="R1127" s="17">
        <v>23</v>
      </c>
      <c r="S1127" s="24" t="s">
        <v>1026</v>
      </c>
      <c r="T1127" s="17">
        <v>3</v>
      </c>
      <c r="U1127" s="17">
        <v>161</v>
      </c>
      <c r="W1127" s="11" t="s">
        <v>4736</v>
      </c>
      <c r="X1127" s="333" t="s">
        <v>6273</v>
      </c>
      <c r="Y1127" s="19"/>
      <c r="AM1127"/>
      <c r="AN1127"/>
      <c r="AO1127"/>
    </row>
    <row r="1128" spans="2:41" x14ac:dyDescent="0.25">
      <c r="K1128" s="17" t="s">
        <v>3011</v>
      </c>
      <c r="L1128" s="17">
        <v>19</v>
      </c>
      <c r="M1128" s="17">
        <v>6</v>
      </c>
      <c r="N1128" s="17">
        <v>1966</v>
      </c>
      <c r="O1128" s="19" t="s">
        <v>971</v>
      </c>
      <c r="P1128" s="24" t="s">
        <v>1026</v>
      </c>
      <c r="Q1128" s="19" t="s">
        <v>1255</v>
      </c>
      <c r="R1128" s="17">
        <v>4</v>
      </c>
      <c r="S1128" s="24" t="s">
        <v>1026</v>
      </c>
      <c r="T1128" s="17">
        <v>42</v>
      </c>
      <c r="W1128" s="11" t="s">
        <v>4737</v>
      </c>
      <c r="X1128" s="333" t="s">
        <v>6274</v>
      </c>
      <c r="Y1128" s="19"/>
      <c r="AM1128"/>
      <c r="AN1128"/>
      <c r="AO1128"/>
    </row>
    <row r="1129" spans="2:41" x14ac:dyDescent="0.25">
      <c r="K1129" s="17" t="s">
        <v>3011</v>
      </c>
      <c r="L1129" s="17">
        <v>19</v>
      </c>
      <c r="M1129" s="17">
        <v>6</v>
      </c>
      <c r="N1129" s="17">
        <v>1966</v>
      </c>
      <c r="O1129" s="19" t="s">
        <v>1246</v>
      </c>
      <c r="P1129" s="24" t="s">
        <v>1026</v>
      </c>
      <c r="Q1129" s="19" t="s">
        <v>565</v>
      </c>
      <c r="R1129" s="17">
        <v>13</v>
      </c>
      <c r="S1129" s="24" t="s">
        <v>1026</v>
      </c>
      <c r="T1129" s="17">
        <v>23</v>
      </c>
      <c r="U1129" s="17">
        <v>100</v>
      </c>
      <c r="W1129" s="340" t="s">
        <v>4738</v>
      </c>
      <c r="X1129" s="333" t="s">
        <v>6275</v>
      </c>
      <c r="Y1129" s="19" t="s">
        <v>6367</v>
      </c>
      <c r="Z1129" s="11" t="s">
        <v>6347</v>
      </c>
      <c r="AM1129"/>
      <c r="AN1129"/>
      <c r="AO1129"/>
    </row>
    <row r="1130" spans="2:41" x14ac:dyDescent="0.25">
      <c r="K1130" s="17" t="s">
        <v>3011</v>
      </c>
      <c r="L1130" s="17">
        <v>26</v>
      </c>
      <c r="M1130" s="17">
        <v>6</v>
      </c>
      <c r="N1130" s="17">
        <v>1966</v>
      </c>
      <c r="O1130" s="19" t="s">
        <v>132</v>
      </c>
      <c r="P1130" s="24" t="s">
        <v>1026</v>
      </c>
      <c r="Q1130" s="19" t="s">
        <v>564</v>
      </c>
      <c r="R1130" s="17">
        <v>11</v>
      </c>
      <c r="S1130" s="24" t="s">
        <v>1026</v>
      </c>
      <c r="T1130" s="17">
        <v>20</v>
      </c>
      <c r="W1130" s="333" t="s">
        <v>6276</v>
      </c>
      <c r="X1130" s="11" t="s">
        <v>4739</v>
      </c>
      <c r="Y1130" s="19" t="s">
        <v>6370</v>
      </c>
      <c r="Z1130" s="11" t="s">
        <v>6354</v>
      </c>
      <c r="AM1130"/>
      <c r="AN1130"/>
      <c r="AO1130"/>
    </row>
    <row r="1131" spans="2:41" x14ac:dyDescent="0.25">
      <c r="K1131" s="17" t="s">
        <v>3011</v>
      </c>
      <c r="L1131" s="17">
        <v>26</v>
      </c>
      <c r="M1131" s="17">
        <v>6</v>
      </c>
      <c r="N1131" s="17">
        <v>1966</v>
      </c>
      <c r="O1131" s="19" t="s">
        <v>970</v>
      </c>
      <c r="P1131" s="24" t="s">
        <v>1026</v>
      </c>
      <c r="Q1131" s="19" t="s">
        <v>967</v>
      </c>
      <c r="R1131" s="17">
        <v>34</v>
      </c>
      <c r="S1131" s="24" t="s">
        <v>1026</v>
      </c>
      <c r="T1131" s="17">
        <v>14</v>
      </c>
      <c r="U1131" s="17">
        <v>100</v>
      </c>
      <c r="W1131" s="11" t="s">
        <v>4740</v>
      </c>
      <c r="X1131" s="333" t="s">
        <v>6277</v>
      </c>
      <c r="Y1131" s="19"/>
      <c r="AM1131"/>
      <c r="AN1131"/>
      <c r="AO1131"/>
    </row>
    <row r="1132" spans="2:41" x14ac:dyDescent="0.25">
      <c r="K1132" s="17" t="s">
        <v>3142</v>
      </c>
      <c r="L1132" s="17">
        <v>29</v>
      </c>
      <c r="M1132" s="17">
        <v>6</v>
      </c>
      <c r="N1132" s="17">
        <v>1966</v>
      </c>
      <c r="O1132" s="19" t="s">
        <v>1255</v>
      </c>
      <c r="P1132" s="24" t="s">
        <v>1026</v>
      </c>
      <c r="Q1132" s="19" t="s">
        <v>1246</v>
      </c>
      <c r="R1132" s="17">
        <v>11</v>
      </c>
      <c r="S1132" s="24" t="s">
        <v>1026</v>
      </c>
      <c r="T1132" s="17">
        <v>7</v>
      </c>
      <c r="U1132" s="17">
        <v>50</v>
      </c>
      <c r="W1132" s="333" t="s">
        <v>6278</v>
      </c>
      <c r="X1132" s="86" t="s">
        <v>4741</v>
      </c>
      <c r="Y1132" s="19" t="s">
        <v>6356</v>
      </c>
      <c r="Z1132" s="11" t="s">
        <v>6333</v>
      </c>
      <c r="AM1132"/>
      <c r="AN1132"/>
      <c r="AO1132"/>
    </row>
    <row r="1133" spans="2:41" x14ac:dyDescent="0.25">
      <c r="K1133" s="17" t="s">
        <v>3142</v>
      </c>
      <c r="L1133" s="17">
        <v>29</v>
      </c>
      <c r="M1133" s="17">
        <v>6</v>
      </c>
      <c r="N1133" s="17">
        <v>1966</v>
      </c>
      <c r="O1133" s="19" t="s">
        <v>1498</v>
      </c>
      <c r="P1133" s="24" t="s">
        <v>1026</v>
      </c>
      <c r="Q1133" s="19" t="s">
        <v>1442</v>
      </c>
      <c r="R1133" s="17">
        <v>2</v>
      </c>
      <c r="S1133" s="24" t="s">
        <v>1026</v>
      </c>
      <c r="T1133" s="17">
        <v>24</v>
      </c>
      <c r="W1133" s="86" t="s">
        <v>4653</v>
      </c>
      <c r="X1133" s="333" t="s">
        <v>6279</v>
      </c>
      <c r="Y1133" s="19"/>
      <c r="AM1133"/>
      <c r="AN1133"/>
      <c r="AO1133"/>
    </row>
    <row r="1134" spans="2:41" x14ac:dyDescent="0.25">
      <c r="K1134" s="17" t="s">
        <v>3027</v>
      </c>
      <c r="L1134" s="17">
        <v>2</v>
      </c>
      <c r="M1134" s="17">
        <v>7</v>
      </c>
      <c r="N1134" s="17">
        <v>1966</v>
      </c>
      <c r="O1134" s="19" t="s">
        <v>132</v>
      </c>
      <c r="P1134" s="24" t="s">
        <v>1026</v>
      </c>
      <c r="Q1134" s="19" t="s">
        <v>1442</v>
      </c>
      <c r="R1134" s="17">
        <v>3</v>
      </c>
      <c r="S1134" s="24" t="s">
        <v>1026</v>
      </c>
      <c r="T1134" s="17">
        <v>27</v>
      </c>
      <c r="W1134" s="333" t="s">
        <v>6280</v>
      </c>
      <c r="X1134" s="11" t="s">
        <v>4742</v>
      </c>
      <c r="Y1134" s="19" t="s">
        <v>6370</v>
      </c>
      <c r="Z1134" s="11" t="s">
        <v>6366</v>
      </c>
      <c r="AM1134"/>
      <c r="AN1134"/>
      <c r="AO1134"/>
    </row>
    <row r="1135" spans="2:41" x14ac:dyDescent="0.25">
      <c r="K1135" s="17" t="s">
        <v>3011</v>
      </c>
      <c r="L1135" s="17">
        <v>3</v>
      </c>
      <c r="M1135" s="17">
        <v>7</v>
      </c>
      <c r="N1135" s="17">
        <v>1966</v>
      </c>
      <c r="O1135" s="19" t="s">
        <v>565</v>
      </c>
      <c r="P1135" s="24" t="s">
        <v>1026</v>
      </c>
      <c r="Q1135" s="19" t="s">
        <v>1442</v>
      </c>
      <c r="R1135" s="17">
        <v>7</v>
      </c>
      <c r="S1135" s="24" t="s">
        <v>1026</v>
      </c>
      <c r="T1135" s="17">
        <v>19</v>
      </c>
      <c r="U1135" s="17">
        <v>120</v>
      </c>
      <c r="W1135" s="333" t="s">
        <v>6281</v>
      </c>
      <c r="X1135" s="11" t="s">
        <v>4743</v>
      </c>
      <c r="Y1135" s="19"/>
      <c r="AM1135"/>
      <c r="AN1135"/>
      <c r="AO1135"/>
    </row>
    <row r="1136" spans="2:41" x14ac:dyDescent="0.25">
      <c r="K1136" s="17" t="s">
        <v>3011</v>
      </c>
      <c r="L1136" s="17">
        <v>3</v>
      </c>
      <c r="M1136" s="17">
        <v>7</v>
      </c>
      <c r="N1136" s="17">
        <v>1966</v>
      </c>
      <c r="O1136" s="19" t="s">
        <v>967</v>
      </c>
      <c r="P1136" s="24" t="s">
        <v>1026</v>
      </c>
      <c r="Q1136" s="19" t="s">
        <v>1246</v>
      </c>
      <c r="R1136" s="17">
        <v>7</v>
      </c>
      <c r="S1136" s="24" t="s">
        <v>1026</v>
      </c>
      <c r="T1136" s="17">
        <v>7</v>
      </c>
      <c r="U1136" s="17">
        <v>100</v>
      </c>
      <c r="W1136" s="11" t="s">
        <v>4744</v>
      </c>
      <c r="X1136" s="11" t="s">
        <v>4745</v>
      </c>
      <c r="Y1136" s="19"/>
      <c r="AM1136"/>
      <c r="AN1136"/>
      <c r="AO1136"/>
    </row>
    <row r="1137" spans="2:41" x14ac:dyDescent="0.25">
      <c r="B1137" s="95"/>
      <c r="C1137" s="96"/>
      <c r="D1137" s="97"/>
      <c r="E1137" s="97"/>
      <c r="F1137" s="98"/>
      <c r="G1137" s="97"/>
      <c r="H1137" s="99"/>
      <c r="I1137" s="95"/>
      <c r="J1137" s="100"/>
      <c r="K1137" s="17" t="s">
        <v>3011</v>
      </c>
      <c r="L1137" s="17">
        <v>3</v>
      </c>
      <c r="M1137" s="17">
        <v>7</v>
      </c>
      <c r="N1137" s="17">
        <v>1966</v>
      </c>
      <c r="O1137" s="19" t="s">
        <v>971</v>
      </c>
      <c r="P1137" s="24" t="s">
        <v>1026</v>
      </c>
      <c r="Q1137" s="19" t="s">
        <v>563</v>
      </c>
      <c r="R1137" s="17">
        <v>4</v>
      </c>
      <c r="S1137" s="24" t="s">
        <v>1026</v>
      </c>
      <c r="T1137" s="17">
        <v>36</v>
      </c>
      <c r="U1137" s="17">
        <v>100</v>
      </c>
      <c r="W1137" s="11" t="s">
        <v>4746</v>
      </c>
      <c r="X1137" s="333" t="s">
        <v>6282</v>
      </c>
      <c r="Y1137" s="19"/>
      <c r="AM1137"/>
      <c r="AN1137"/>
      <c r="AO1137"/>
    </row>
    <row r="1138" spans="2:41" x14ac:dyDescent="0.25">
      <c r="B1138" s="95"/>
      <c r="C1138" s="96"/>
      <c r="D1138" s="97"/>
      <c r="E1138" s="97"/>
      <c r="F1138" s="98"/>
      <c r="G1138" s="97"/>
      <c r="H1138" s="99"/>
      <c r="I1138" s="95"/>
      <c r="J1138" s="100"/>
      <c r="K1138" s="17" t="s">
        <v>3011</v>
      </c>
      <c r="L1138" s="17">
        <v>31</v>
      </c>
      <c r="M1138" s="17">
        <v>7</v>
      </c>
      <c r="N1138" s="17">
        <v>1966</v>
      </c>
      <c r="O1138" s="19" t="s">
        <v>563</v>
      </c>
      <c r="P1138" s="24" t="s">
        <v>1026</v>
      </c>
      <c r="Q1138" s="19" t="s">
        <v>1498</v>
      </c>
      <c r="R1138" s="17">
        <v>15</v>
      </c>
      <c r="S1138" s="24" t="s">
        <v>1026</v>
      </c>
      <c r="T1138" s="17">
        <v>7</v>
      </c>
      <c r="W1138" s="11" t="s">
        <v>4747</v>
      </c>
      <c r="X1138" s="333" t="s">
        <v>6283</v>
      </c>
      <c r="Y1138" s="19"/>
      <c r="AM1138"/>
      <c r="AN1138"/>
      <c r="AO1138"/>
    </row>
    <row r="1139" spans="2:41" x14ac:dyDescent="0.25">
      <c r="B1139" s="95"/>
      <c r="C1139" s="96"/>
      <c r="D1139" s="97"/>
      <c r="E1139" s="97"/>
      <c r="F1139" s="98"/>
      <c r="G1139" s="97"/>
      <c r="H1139" s="99"/>
      <c r="I1139" s="95"/>
      <c r="J1139" s="100"/>
      <c r="K1139" s="17" t="s">
        <v>3011</v>
      </c>
      <c r="L1139" s="17">
        <v>31</v>
      </c>
      <c r="M1139" s="17">
        <v>7</v>
      </c>
      <c r="N1139" s="17">
        <v>1966</v>
      </c>
      <c r="O1139" s="19" t="s">
        <v>564</v>
      </c>
      <c r="P1139" s="24" t="s">
        <v>1026</v>
      </c>
      <c r="Q1139" s="19" t="s">
        <v>970</v>
      </c>
      <c r="R1139" s="17">
        <v>5</v>
      </c>
      <c r="S1139" s="24" t="s">
        <v>1026</v>
      </c>
      <c r="T1139" s="17">
        <v>2</v>
      </c>
      <c r="W1139" s="11" t="s">
        <v>4748</v>
      </c>
      <c r="X1139" s="333" t="s">
        <v>6284</v>
      </c>
      <c r="Y1139" s="19"/>
      <c r="AM1139"/>
      <c r="AN1139"/>
      <c r="AO1139"/>
    </row>
    <row r="1140" spans="2:41" x14ac:dyDescent="0.25">
      <c r="B1140" s="95"/>
      <c r="C1140" s="96"/>
      <c r="D1140" s="97"/>
      <c r="E1140" s="97"/>
      <c r="F1140" s="98"/>
      <c r="G1140" s="97"/>
      <c r="H1140" s="99"/>
      <c r="I1140" s="95"/>
      <c r="J1140" s="100"/>
      <c r="K1140" s="17" t="s">
        <v>3011</v>
      </c>
      <c r="L1140" s="17">
        <v>31</v>
      </c>
      <c r="M1140" s="17">
        <v>7</v>
      </c>
      <c r="N1140" s="17">
        <v>1966</v>
      </c>
      <c r="O1140" s="19" t="s">
        <v>1442</v>
      </c>
      <c r="P1140" s="24" t="s">
        <v>1026</v>
      </c>
      <c r="Q1140" s="19" t="s">
        <v>971</v>
      </c>
      <c r="R1140" s="17">
        <v>51</v>
      </c>
      <c r="S1140" s="24" t="s">
        <v>1026</v>
      </c>
      <c r="T1140" s="17">
        <v>1</v>
      </c>
      <c r="U1140" s="17">
        <v>120</v>
      </c>
      <c r="W1140" s="333" t="s">
        <v>6285</v>
      </c>
      <c r="X1140" s="11" t="s">
        <v>4749</v>
      </c>
      <c r="Y1140" s="19"/>
      <c r="AM1140"/>
      <c r="AN1140"/>
      <c r="AO1140"/>
    </row>
    <row r="1141" spans="2:41" x14ac:dyDescent="0.25">
      <c r="B1141" s="95"/>
      <c r="C1141" s="96"/>
      <c r="D1141" s="97"/>
      <c r="E1141" s="97"/>
      <c r="F1141" s="98"/>
      <c r="G1141" s="97"/>
      <c r="H1141" s="99"/>
      <c r="I1141" s="95"/>
      <c r="J1141" s="100"/>
      <c r="K1141" s="17" t="s">
        <v>3011</v>
      </c>
      <c r="L1141" s="17">
        <v>7</v>
      </c>
      <c r="M1141" s="17">
        <v>8</v>
      </c>
      <c r="N1141" s="17">
        <v>1966</v>
      </c>
      <c r="O1141" s="19" t="s">
        <v>565</v>
      </c>
      <c r="P1141" s="24" t="s">
        <v>1026</v>
      </c>
      <c r="Q1141" s="19" t="s">
        <v>564</v>
      </c>
      <c r="R1141" s="17">
        <v>7</v>
      </c>
      <c r="S1141" s="24" t="s">
        <v>1026</v>
      </c>
      <c r="T1141" s="17">
        <v>17</v>
      </c>
      <c r="U1141" s="17" t="s">
        <v>4750</v>
      </c>
      <c r="W1141" s="11" t="s">
        <v>4751</v>
      </c>
      <c r="X1141" s="333" t="s">
        <v>6286</v>
      </c>
      <c r="Y1141" s="19"/>
      <c r="AM1141"/>
      <c r="AN1141"/>
      <c r="AO1141"/>
    </row>
    <row r="1142" spans="2:41" x14ac:dyDescent="0.25">
      <c r="B1142" s="95"/>
      <c r="C1142" s="96"/>
      <c r="D1142" s="97"/>
      <c r="E1142" s="97"/>
      <c r="F1142" s="98"/>
      <c r="G1142" s="97"/>
      <c r="H1142" s="99"/>
      <c r="I1142" s="95"/>
      <c r="J1142" s="100"/>
      <c r="K1142" s="17" t="s">
        <v>3011</v>
      </c>
      <c r="L1142" s="17">
        <v>7</v>
      </c>
      <c r="M1142" s="17">
        <v>8</v>
      </c>
      <c r="N1142" s="17">
        <v>1966</v>
      </c>
      <c r="O1142" s="19" t="s">
        <v>132</v>
      </c>
      <c r="P1142" s="24" t="s">
        <v>1026</v>
      </c>
      <c r="Q1142" s="19" t="s">
        <v>970</v>
      </c>
      <c r="R1142" s="17">
        <v>13</v>
      </c>
      <c r="S1142" s="24" t="s">
        <v>1026</v>
      </c>
      <c r="T1142" s="17">
        <v>11</v>
      </c>
      <c r="U1142" s="17">
        <v>80</v>
      </c>
      <c r="W1142" s="333" t="s">
        <v>6287</v>
      </c>
      <c r="X1142" s="11" t="s">
        <v>4752</v>
      </c>
      <c r="Y1142" s="19" t="s">
        <v>6375</v>
      </c>
      <c r="Z1142" s="11" t="s">
        <v>6376</v>
      </c>
      <c r="AM1142"/>
      <c r="AN1142"/>
      <c r="AO1142"/>
    </row>
    <row r="1143" spans="2:41" x14ac:dyDescent="0.25">
      <c r="B1143" s="95"/>
      <c r="C1143" s="96"/>
      <c r="D1143" s="97"/>
      <c r="E1143" s="97"/>
      <c r="F1143" s="98"/>
      <c r="G1143" s="97"/>
      <c r="H1143" s="99"/>
      <c r="I1143" s="95"/>
      <c r="J1143" s="100"/>
      <c r="K1143" s="17" t="s">
        <v>3011</v>
      </c>
      <c r="L1143" s="17">
        <v>7</v>
      </c>
      <c r="M1143" s="17">
        <v>8</v>
      </c>
      <c r="N1143" s="17">
        <v>1966</v>
      </c>
      <c r="O1143" s="19" t="s">
        <v>967</v>
      </c>
      <c r="P1143" s="24" t="s">
        <v>1026</v>
      </c>
      <c r="Q1143" s="19" t="s">
        <v>563</v>
      </c>
      <c r="R1143" s="17">
        <v>13</v>
      </c>
      <c r="S1143" s="24" t="s">
        <v>1026</v>
      </c>
      <c r="T1143" s="17">
        <v>10</v>
      </c>
      <c r="U1143" s="17">
        <v>100</v>
      </c>
      <c r="W1143" s="11" t="s">
        <v>4753</v>
      </c>
      <c r="X1143" s="11" t="s">
        <v>4754</v>
      </c>
      <c r="Y1143" s="19"/>
      <c r="AM1143"/>
      <c r="AN1143"/>
      <c r="AO1143"/>
    </row>
    <row r="1144" spans="2:41" x14ac:dyDescent="0.25">
      <c r="B1144" s="95"/>
      <c r="C1144" s="96"/>
      <c r="D1144" s="97"/>
      <c r="E1144" s="97"/>
      <c r="F1144" s="98"/>
      <c r="G1144" s="97"/>
      <c r="H1144" s="99"/>
      <c r="I1144" s="95"/>
      <c r="J1144" s="100"/>
      <c r="K1144" s="17" t="s">
        <v>3142</v>
      </c>
      <c r="L1144" s="17">
        <v>10</v>
      </c>
      <c r="M1144" s="17">
        <v>8</v>
      </c>
      <c r="N1144" s="17">
        <v>1966</v>
      </c>
      <c r="O1144" s="19" t="s">
        <v>1442</v>
      </c>
      <c r="P1144" s="24" t="s">
        <v>1026</v>
      </c>
      <c r="Q1144" s="19" t="s">
        <v>1255</v>
      </c>
      <c r="R1144" s="17">
        <v>14</v>
      </c>
      <c r="S1144" s="24" t="s">
        <v>1026</v>
      </c>
      <c r="T1144" s="17">
        <v>12</v>
      </c>
      <c r="U1144" s="17">
        <v>100</v>
      </c>
      <c r="W1144" s="333" t="s">
        <v>6288</v>
      </c>
      <c r="X1144" s="11" t="s">
        <v>4755</v>
      </c>
      <c r="Y1144" s="19" t="s">
        <v>6374</v>
      </c>
      <c r="Z1144" s="11" t="s">
        <v>6356</v>
      </c>
      <c r="AM1144"/>
      <c r="AN1144"/>
      <c r="AO1144"/>
    </row>
    <row r="1145" spans="2:41" x14ac:dyDescent="0.25">
      <c r="B1145" s="95"/>
      <c r="C1145" s="96"/>
      <c r="D1145" s="97"/>
      <c r="E1145" s="97"/>
      <c r="F1145" s="98"/>
      <c r="G1145" s="97"/>
      <c r="H1145" s="99"/>
      <c r="I1145" s="95"/>
      <c r="J1145" s="100"/>
      <c r="K1145" s="17" t="s">
        <v>3011</v>
      </c>
      <c r="L1145" s="17">
        <v>14</v>
      </c>
      <c r="M1145" s="17">
        <v>8</v>
      </c>
      <c r="N1145" s="17">
        <v>1966</v>
      </c>
      <c r="O1145" s="19" t="s">
        <v>563</v>
      </c>
      <c r="P1145" s="24" t="s">
        <v>1026</v>
      </c>
      <c r="Q1145" s="19" t="s">
        <v>564</v>
      </c>
      <c r="R1145" s="17">
        <v>11</v>
      </c>
      <c r="S1145" s="24" t="s">
        <v>1026</v>
      </c>
      <c r="T1145" s="17">
        <v>7</v>
      </c>
      <c r="W1145" s="333" t="s">
        <v>6289</v>
      </c>
      <c r="X1145" s="11" t="s">
        <v>4756</v>
      </c>
      <c r="Y1145" s="19"/>
      <c r="AM1145"/>
      <c r="AN1145"/>
      <c r="AO1145"/>
    </row>
    <row r="1146" spans="2:41" x14ac:dyDescent="0.25">
      <c r="B1146" s="95"/>
      <c r="C1146" s="96"/>
      <c r="D1146" s="97"/>
      <c r="E1146" s="97"/>
      <c r="F1146" s="98"/>
      <c r="G1146" s="97"/>
      <c r="H1146" s="99"/>
      <c r="I1146" s="95"/>
      <c r="J1146" s="100"/>
      <c r="K1146" s="17" t="s">
        <v>3011</v>
      </c>
      <c r="L1146" s="17">
        <v>14</v>
      </c>
      <c r="M1146" s="17">
        <v>8</v>
      </c>
      <c r="N1146" s="17">
        <v>1966</v>
      </c>
      <c r="O1146" s="19" t="s">
        <v>971</v>
      </c>
      <c r="P1146" s="24" t="s">
        <v>1026</v>
      </c>
      <c r="Q1146" s="19" t="s">
        <v>1498</v>
      </c>
      <c r="R1146" s="17">
        <v>9</v>
      </c>
      <c r="S1146" s="24" t="s">
        <v>1026</v>
      </c>
      <c r="T1146" s="17">
        <v>25</v>
      </c>
      <c r="W1146" s="11" t="s">
        <v>4757</v>
      </c>
      <c r="X1146" s="333" t="s">
        <v>6290</v>
      </c>
      <c r="Y1146" s="19"/>
      <c r="AM1146"/>
      <c r="AN1146"/>
      <c r="AO1146"/>
    </row>
    <row r="1147" spans="2:41" x14ac:dyDescent="0.25">
      <c r="B1147" s="95"/>
      <c r="C1147" s="96"/>
      <c r="D1147" s="97"/>
      <c r="E1147" s="97"/>
      <c r="F1147" s="98"/>
      <c r="G1147" s="97"/>
      <c r="H1147" s="99"/>
      <c r="I1147" s="95"/>
      <c r="J1147" s="100"/>
      <c r="K1147" s="17" t="s">
        <v>3011</v>
      </c>
      <c r="L1147" s="17">
        <v>14</v>
      </c>
      <c r="M1147" s="17">
        <v>8</v>
      </c>
      <c r="N1147" s="17">
        <v>1966</v>
      </c>
      <c r="O1147" s="19" t="s">
        <v>1255</v>
      </c>
      <c r="P1147" s="24" t="s">
        <v>1026</v>
      </c>
      <c r="Q1147" s="19" t="s">
        <v>967</v>
      </c>
      <c r="R1147" s="17">
        <v>10</v>
      </c>
      <c r="S1147" s="24" t="s">
        <v>1026</v>
      </c>
      <c r="T1147" s="17">
        <v>7</v>
      </c>
      <c r="U1147" s="17">
        <v>100</v>
      </c>
      <c r="W1147" s="11" t="s">
        <v>4758</v>
      </c>
      <c r="X1147" s="333" t="s">
        <v>6291</v>
      </c>
      <c r="Y1147" s="19" t="s">
        <v>6356</v>
      </c>
      <c r="Z1147" s="11" t="s">
        <v>6373</v>
      </c>
      <c r="AM1147"/>
      <c r="AN1147"/>
      <c r="AO1147"/>
    </row>
    <row r="1148" spans="2:41" x14ac:dyDescent="0.25">
      <c r="B1148" s="70"/>
      <c r="C1148" s="69"/>
      <c r="D1148" s="103"/>
      <c r="E1148" s="103"/>
      <c r="F1148" s="103"/>
      <c r="G1148" s="103"/>
      <c r="H1148" s="103"/>
      <c r="I1148" s="103"/>
      <c r="J1148" s="103"/>
      <c r="K1148" s="17" t="s">
        <v>3011</v>
      </c>
      <c r="L1148" s="17">
        <v>14</v>
      </c>
      <c r="M1148" s="17">
        <v>8</v>
      </c>
      <c r="N1148" s="17">
        <v>1966</v>
      </c>
      <c r="O1148" s="19" t="s">
        <v>970</v>
      </c>
      <c r="P1148" s="24" t="s">
        <v>1026</v>
      </c>
      <c r="Q1148" s="19" t="s">
        <v>1246</v>
      </c>
      <c r="R1148" s="17">
        <v>15</v>
      </c>
      <c r="S1148" s="24" t="s">
        <v>1026</v>
      </c>
      <c r="T1148" s="17">
        <v>16</v>
      </c>
      <c r="U1148" s="17">
        <v>100</v>
      </c>
      <c r="W1148" s="11" t="s">
        <v>4759</v>
      </c>
      <c r="X1148" s="333" t="s">
        <v>6292</v>
      </c>
      <c r="Y1148" s="19"/>
      <c r="AM1148"/>
      <c r="AN1148"/>
      <c r="AO1148"/>
    </row>
    <row r="1149" spans="2:41" x14ac:dyDescent="0.25">
      <c r="B1149" s="70"/>
      <c r="C1149" s="69"/>
      <c r="D1149" s="103"/>
      <c r="E1149" s="103"/>
      <c r="F1149" s="103"/>
      <c r="G1149" s="103"/>
      <c r="H1149" s="103"/>
      <c r="I1149" s="103"/>
      <c r="J1149" s="103"/>
      <c r="K1149" s="17" t="s">
        <v>3027</v>
      </c>
      <c r="L1149" s="17">
        <v>20</v>
      </c>
      <c r="M1149" s="17">
        <v>8</v>
      </c>
      <c r="N1149" s="17">
        <v>1966</v>
      </c>
      <c r="O1149" s="19" t="s">
        <v>1255</v>
      </c>
      <c r="P1149" s="24" t="s">
        <v>1026</v>
      </c>
      <c r="Q1149" s="19" t="s">
        <v>132</v>
      </c>
      <c r="R1149" s="17">
        <v>32</v>
      </c>
      <c r="S1149" s="24" t="s">
        <v>1026</v>
      </c>
      <c r="T1149" s="17">
        <v>4</v>
      </c>
      <c r="W1149" s="333" t="s">
        <v>6293</v>
      </c>
      <c r="X1149" s="11" t="s">
        <v>4737</v>
      </c>
      <c r="Y1149" s="19" t="s">
        <v>6356</v>
      </c>
      <c r="Z1149" s="11" t="s">
        <v>6370</v>
      </c>
      <c r="AM1149"/>
      <c r="AN1149"/>
      <c r="AO1149"/>
    </row>
    <row r="1150" spans="2:41" x14ac:dyDescent="0.25">
      <c r="B1150" s="70"/>
      <c r="C1150" s="69"/>
      <c r="D1150" s="103"/>
      <c r="E1150" s="103"/>
      <c r="F1150" s="103"/>
      <c r="G1150" s="103"/>
      <c r="H1150" s="103"/>
      <c r="I1150" s="103"/>
      <c r="J1150" s="104"/>
      <c r="K1150" s="17" t="s">
        <v>3027</v>
      </c>
      <c r="L1150" s="17">
        <v>20</v>
      </c>
      <c r="M1150" s="17">
        <v>8</v>
      </c>
      <c r="N1150" s="17">
        <v>1966</v>
      </c>
      <c r="O1150" s="87" t="s">
        <v>971</v>
      </c>
      <c r="P1150" s="88" t="s">
        <v>1026</v>
      </c>
      <c r="Q1150" s="87" t="s">
        <v>1246</v>
      </c>
      <c r="R1150" s="72">
        <v>2</v>
      </c>
      <c r="S1150" s="88" t="s">
        <v>1026</v>
      </c>
      <c r="T1150" s="72">
        <v>12</v>
      </c>
      <c r="U1150" s="17">
        <v>720</v>
      </c>
      <c r="W1150" s="11" t="s">
        <v>4760</v>
      </c>
      <c r="X1150" s="333" t="s">
        <v>6294</v>
      </c>
      <c r="Y1150" s="19"/>
      <c r="AM1150"/>
      <c r="AN1150"/>
      <c r="AO1150"/>
    </row>
    <row r="1151" spans="2:41" x14ac:dyDescent="0.25">
      <c r="B1151" s="70"/>
      <c r="C1151" s="69"/>
      <c r="D1151" s="103"/>
      <c r="E1151" s="103"/>
      <c r="F1151" s="103"/>
      <c r="G1151" s="103"/>
      <c r="H1151" s="103"/>
      <c r="I1151" s="103"/>
      <c r="J1151" s="103"/>
      <c r="K1151" s="17" t="s">
        <v>3011</v>
      </c>
      <c r="L1151" s="17">
        <v>21</v>
      </c>
      <c r="M1151" s="17">
        <v>8</v>
      </c>
      <c r="N1151" s="17">
        <v>1966</v>
      </c>
      <c r="O1151" s="87" t="s">
        <v>1498</v>
      </c>
      <c r="P1151" s="88" t="s">
        <v>1026</v>
      </c>
      <c r="Q1151" s="87" t="s">
        <v>967</v>
      </c>
      <c r="R1151" s="72">
        <v>3</v>
      </c>
      <c r="S1151" s="88" t="s">
        <v>1026</v>
      </c>
      <c r="T1151" s="72">
        <v>6</v>
      </c>
      <c r="U1151" s="17">
        <v>160</v>
      </c>
      <c r="W1151" s="11" t="s">
        <v>4761</v>
      </c>
      <c r="X1151" s="333" t="s">
        <v>6295</v>
      </c>
      <c r="Y1151" s="19"/>
      <c r="AM1151"/>
      <c r="AN1151"/>
      <c r="AO1151"/>
    </row>
    <row r="1152" spans="2:41" x14ac:dyDescent="0.25">
      <c r="K1152" s="17" t="s">
        <v>3011</v>
      </c>
      <c r="L1152" s="17">
        <v>21</v>
      </c>
      <c r="M1152" s="17">
        <v>8</v>
      </c>
      <c r="N1152" s="17">
        <v>1966</v>
      </c>
      <c r="O1152" s="87" t="s">
        <v>565</v>
      </c>
      <c r="P1152" s="88" t="s">
        <v>1026</v>
      </c>
      <c r="Q1152" s="87" t="s">
        <v>970</v>
      </c>
      <c r="R1152" s="72">
        <v>9</v>
      </c>
      <c r="S1152" s="88" t="s">
        <v>1026</v>
      </c>
      <c r="T1152" s="72">
        <v>10</v>
      </c>
      <c r="W1152" s="333" t="s">
        <v>6296</v>
      </c>
      <c r="X1152" s="11" t="s">
        <v>4762</v>
      </c>
      <c r="Y1152" s="19"/>
      <c r="AM1152"/>
      <c r="AN1152"/>
      <c r="AO1152"/>
    </row>
    <row r="1153" spans="2:49" x14ac:dyDescent="0.25">
      <c r="K1153" s="17" t="s">
        <v>3011</v>
      </c>
      <c r="L1153" s="17">
        <v>21</v>
      </c>
      <c r="M1153" s="17">
        <v>8</v>
      </c>
      <c r="N1153" s="17">
        <v>1966</v>
      </c>
      <c r="O1153" s="87" t="s">
        <v>564</v>
      </c>
      <c r="P1153" s="88" t="s">
        <v>1026</v>
      </c>
      <c r="Q1153" s="87" t="s">
        <v>1442</v>
      </c>
      <c r="R1153" s="72">
        <v>10</v>
      </c>
      <c r="S1153" s="88" t="s">
        <v>1026</v>
      </c>
      <c r="T1153" s="72">
        <v>14</v>
      </c>
      <c r="U1153" s="17">
        <v>241</v>
      </c>
      <c r="W1153" s="11" t="s">
        <v>4763</v>
      </c>
      <c r="X1153" s="333" t="s">
        <v>6297</v>
      </c>
      <c r="Y1153" s="19"/>
      <c r="AM1153"/>
      <c r="AN1153"/>
      <c r="AO1153"/>
    </row>
    <row r="1154" spans="2:49" x14ac:dyDescent="0.25">
      <c r="K1154" s="17" t="s">
        <v>3011</v>
      </c>
      <c r="L1154" s="17">
        <v>21</v>
      </c>
      <c r="M1154" s="17">
        <v>8</v>
      </c>
      <c r="N1154" s="17">
        <v>1966</v>
      </c>
      <c r="O1154" s="87" t="s">
        <v>1246</v>
      </c>
      <c r="P1154" s="88" t="s">
        <v>1026</v>
      </c>
      <c r="Q1154" s="87" t="s">
        <v>132</v>
      </c>
      <c r="R1154" s="72">
        <v>11</v>
      </c>
      <c r="S1154" s="88" t="s">
        <v>1026</v>
      </c>
      <c r="T1154" s="72">
        <v>5</v>
      </c>
      <c r="U1154" s="17">
        <v>107</v>
      </c>
      <c r="W1154" s="11" t="s">
        <v>4764</v>
      </c>
      <c r="X1154" s="333" t="s">
        <v>6298</v>
      </c>
      <c r="Y1154" s="19" t="s">
        <v>6367</v>
      </c>
      <c r="Z1154" s="19" t="s">
        <v>6370</v>
      </c>
      <c r="AM1154"/>
      <c r="AN1154"/>
      <c r="AO1154"/>
    </row>
    <row r="1155" spans="2:49" x14ac:dyDescent="0.25">
      <c r="K1155" s="17" t="s">
        <v>3011</v>
      </c>
      <c r="L1155" s="17">
        <v>28</v>
      </c>
      <c r="M1155" s="17">
        <v>8</v>
      </c>
      <c r="N1155" s="17">
        <v>1966</v>
      </c>
      <c r="O1155" s="87" t="s">
        <v>563</v>
      </c>
      <c r="P1155" s="88" t="s">
        <v>1026</v>
      </c>
      <c r="Q1155" s="87" t="s">
        <v>1255</v>
      </c>
      <c r="R1155" s="72">
        <v>10</v>
      </c>
      <c r="S1155" s="88" t="s">
        <v>1026</v>
      </c>
      <c r="T1155" s="72">
        <v>2</v>
      </c>
      <c r="W1155" s="333" t="s">
        <v>6299</v>
      </c>
      <c r="X1155" s="11" t="s">
        <v>4765</v>
      </c>
      <c r="Y1155" s="19"/>
      <c r="AM1155"/>
      <c r="AN1155"/>
      <c r="AO1155"/>
    </row>
    <row r="1156" spans="2:49" x14ac:dyDescent="0.25">
      <c r="K1156" s="17" t="s">
        <v>3011</v>
      </c>
      <c r="L1156" s="17">
        <v>28</v>
      </c>
      <c r="M1156" s="17">
        <v>8</v>
      </c>
      <c r="N1156" s="17">
        <v>1966</v>
      </c>
      <c r="O1156" s="87" t="s">
        <v>132</v>
      </c>
      <c r="P1156" s="88" t="s">
        <v>1026</v>
      </c>
      <c r="Q1156" s="87" t="s">
        <v>971</v>
      </c>
      <c r="R1156" s="72">
        <v>13</v>
      </c>
      <c r="S1156" s="88" t="s">
        <v>1026</v>
      </c>
      <c r="T1156" s="72">
        <v>7</v>
      </c>
      <c r="U1156" s="17">
        <v>50</v>
      </c>
      <c r="W1156" s="333" t="s">
        <v>6300</v>
      </c>
      <c r="X1156" s="11" t="s">
        <v>4766</v>
      </c>
      <c r="Y1156" s="19" t="s">
        <v>6370</v>
      </c>
      <c r="Z1156" s="11" t="s">
        <v>6371</v>
      </c>
      <c r="AM1156"/>
      <c r="AN1156"/>
      <c r="AO1156"/>
    </row>
    <row r="1157" spans="2:49" x14ac:dyDescent="0.25">
      <c r="K1157" s="17" t="s">
        <v>3011</v>
      </c>
      <c r="L1157" s="17">
        <v>28</v>
      </c>
      <c r="M1157" s="17">
        <v>8</v>
      </c>
      <c r="N1157" s="17">
        <v>1966</v>
      </c>
      <c r="O1157" s="87" t="s">
        <v>967</v>
      </c>
      <c r="P1157" s="88" t="s">
        <v>1026</v>
      </c>
      <c r="Q1157" s="87" t="s">
        <v>565</v>
      </c>
      <c r="R1157" s="72">
        <v>19</v>
      </c>
      <c r="S1157" s="88" t="s">
        <v>1026</v>
      </c>
      <c r="T1157" s="72">
        <v>27</v>
      </c>
      <c r="U1157" s="17">
        <v>100</v>
      </c>
      <c r="W1157" s="11" t="s">
        <v>4767</v>
      </c>
      <c r="X1157" s="11" t="s">
        <v>4768</v>
      </c>
      <c r="Y1157" s="19"/>
      <c r="AM1157"/>
      <c r="AN1157"/>
      <c r="AO1157"/>
    </row>
    <row r="1158" spans="2:49" x14ac:dyDescent="0.25">
      <c r="K1158" s="17" t="s">
        <v>3011</v>
      </c>
      <c r="L1158" s="17">
        <v>28</v>
      </c>
      <c r="M1158" s="17">
        <v>8</v>
      </c>
      <c r="N1158" s="17">
        <v>1966</v>
      </c>
      <c r="O1158" s="87" t="s">
        <v>1246</v>
      </c>
      <c r="P1158" s="88" t="s">
        <v>1026</v>
      </c>
      <c r="Q1158" s="87" t="s">
        <v>1498</v>
      </c>
      <c r="R1158" s="72">
        <v>9</v>
      </c>
      <c r="S1158" s="88" t="s">
        <v>1026</v>
      </c>
      <c r="T1158" s="72">
        <v>1</v>
      </c>
      <c r="W1158" s="11" t="s">
        <v>4769</v>
      </c>
      <c r="X1158" s="333" t="s">
        <v>6110</v>
      </c>
      <c r="Y1158" s="19" t="s">
        <v>6367</v>
      </c>
      <c r="Z1158" s="11" t="s">
        <v>6372</v>
      </c>
      <c r="AM1158"/>
      <c r="AN1158"/>
      <c r="AO1158"/>
    </row>
    <row r="1159" spans="2:49" x14ac:dyDescent="0.25">
      <c r="K1159" s="17" t="s">
        <v>3011</v>
      </c>
      <c r="L1159" s="17">
        <v>4</v>
      </c>
      <c r="M1159" s="17">
        <v>9</v>
      </c>
      <c r="N1159" s="17">
        <v>1966</v>
      </c>
      <c r="O1159" s="87" t="s">
        <v>1498</v>
      </c>
      <c r="P1159" s="88" t="s">
        <v>1026</v>
      </c>
      <c r="Q1159" s="87" t="s">
        <v>132</v>
      </c>
      <c r="R1159" s="72">
        <v>11</v>
      </c>
      <c r="S1159" s="88" t="s">
        <v>1026</v>
      </c>
      <c r="T1159" s="72">
        <v>9</v>
      </c>
      <c r="U1159" s="17">
        <v>100</v>
      </c>
      <c r="W1159" s="333" t="s">
        <v>6301</v>
      </c>
      <c r="X1159" s="11" t="s">
        <v>4770</v>
      </c>
      <c r="Y1159" s="19"/>
      <c r="AM1159"/>
      <c r="AN1159"/>
      <c r="AO1159"/>
    </row>
    <row r="1160" spans="2:49" x14ac:dyDescent="0.25">
      <c r="K1160" s="17" t="s">
        <v>3011</v>
      </c>
      <c r="L1160" s="17">
        <v>4</v>
      </c>
      <c r="M1160" s="17">
        <v>9</v>
      </c>
      <c r="N1160" s="17">
        <v>1966</v>
      </c>
      <c r="O1160" s="87" t="s">
        <v>564</v>
      </c>
      <c r="P1160" s="88" t="s">
        <v>1026</v>
      </c>
      <c r="Q1160" s="87" t="s">
        <v>967</v>
      </c>
      <c r="R1160" s="72">
        <v>5</v>
      </c>
      <c r="S1160" s="88" t="s">
        <v>1026</v>
      </c>
      <c r="T1160" s="72">
        <v>16</v>
      </c>
      <c r="U1160" s="17">
        <v>152</v>
      </c>
      <c r="W1160" s="333" t="s">
        <v>6302</v>
      </c>
      <c r="X1160" s="11" t="s">
        <v>4771</v>
      </c>
      <c r="Y1160" s="19" t="s">
        <v>6369</v>
      </c>
      <c r="Z1160" s="11" t="s">
        <v>6368</v>
      </c>
      <c r="AM1160"/>
      <c r="AN1160"/>
      <c r="AO1160"/>
    </row>
    <row r="1161" spans="2:49" x14ac:dyDescent="0.25">
      <c r="K1161" s="17" t="s">
        <v>3011</v>
      </c>
      <c r="L1161" s="17">
        <v>4</v>
      </c>
      <c r="M1161" s="17">
        <v>9</v>
      </c>
      <c r="N1161" s="17">
        <v>1966</v>
      </c>
      <c r="O1161" s="87" t="s">
        <v>1442</v>
      </c>
      <c r="P1161" s="88" t="s">
        <v>1026</v>
      </c>
      <c r="Q1161" s="87" t="s">
        <v>1246</v>
      </c>
      <c r="R1161" s="72">
        <v>12</v>
      </c>
      <c r="S1161" s="88" t="s">
        <v>1026</v>
      </c>
      <c r="T1161" s="72">
        <v>4</v>
      </c>
      <c r="U1161" s="17">
        <v>62</v>
      </c>
      <c r="W1161" s="340" t="s">
        <v>4772</v>
      </c>
      <c r="X1161" s="333" t="s">
        <v>6303</v>
      </c>
      <c r="Y1161" s="19" t="s">
        <v>6366</v>
      </c>
      <c r="Z1161" s="11" t="s">
        <v>6367</v>
      </c>
      <c r="AM1161"/>
      <c r="AN1161"/>
      <c r="AO1161"/>
    </row>
    <row r="1162" spans="2:49" x14ac:dyDescent="0.25">
      <c r="K1162" s="17" t="s">
        <v>3011</v>
      </c>
      <c r="L1162" s="17">
        <v>4</v>
      </c>
      <c r="M1162" s="17">
        <v>9</v>
      </c>
      <c r="N1162" s="17">
        <v>1966</v>
      </c>
      <c r="O1162" s="87" t="s">
        <v>971</v>
      </c>
      <c r="P1162" s="88" t="s">
        <v>1026</v>
      </c>
      <c r="Q1162" s="87" t="s">
        <v>565</v>
      </c>
      <c r="R1162" s="72">
        <v>5</v>
      </c>
      <c r="S1162" s="88" t="s">
        <v>1026</v>
      </c>
      <c r="T1162" s="72">
        <v>23</v>
      </c>
      <c r="U1162" s="17">
        <v>41</v>
      </c>
      <c r="W1162" s="11" t="s">
        <v>4773</v>
      </c>
      <c r="X1162" s="333" t="s">
        <v>6304</v>
      </c>
      <c r="Y1162" s="19" t="s">
        <v>6365</v>
      </c>
      <c r="Z1162" s="11" t="s">
        <v>6347</v>
      </c>
      <c r="AM1162"/>
      <c r="AN1162"/>
      <c r="AO1162"/>
    </row>
    <row r="1163" spans="2:49" x14ac:dyDescent="0.25">
      <c r="K1163" s="17" t="s">
        <v>3011</v>
      </c>
      <c r="L1163" s="17">
        <v>4</v>
      </c>
      <c r="M1163" s="17">
        <v>9</v>
      </c>
      <c r="N1163" s="17">
        <v>1966</v>
      </c>
      <c r="O1163" s="87" t="s">
        <v>970</v>
      </c>
      <c r="P1163" s="88" t="s">
        <v>1026</v>
      </c>
      <c r="Q1163" s="87" t="s">
        <v>1255</v>
      </c>
      <c r="R1163" s="72">
        <v>2</v>
      </c>
      <c r="S1163" s="88" t="s">
        <v>1026</v>
      </c>
      <c r="T1163" s="72">
        <v>30</v>
      </c>
      <c r="U1163" s="17">
        <v>50</v>
      </c>
      <c r="W1163" s="11" t="s">
        <v>4774</v>
      </c>
      <c r="X1163" s="333" t="s">
        <v>6305</v>
      </c>
      <c r="Y1163" s="19"/>
      <c r="AM1163"/>
      <c r="AN1163"/>
      <c r="AO1163"/>
      <c r="AP1163" s="5"/>
      <c r="AQ1163" s="2"/>
      <c r="AR1163" s="7"/>
      <c r="AS1163" s="8"/>
      <c r="AT1163" s="7"/>
    </row>
    <row r="1164" spans="2:49" x14ac:dyDescent="0.25">
      <c r="O1164" s="87"/>
      <c r="P1164" s="105"/>
      <c r="Q1164" s="87" t="s">
        <v>2</v>
      </c>
      <c r="R1164" s="72">
        <f>SUM(R1109:R1163)</f>
        <v>715</v>
      </c>
      <c r="S1164" s="88" t="s">
        <v>1026</v>
      </c>
      <c r="T1164" s="72">
        <f>SUM(T1109:T1163)</f>
        <v>699</v>
      </c>
      <c r="Y1164" s="19"/>
      <c r="AM1164"/>
      <c r="AN1164"/>
      <c r="AO1164"/>
      <c r="AP1164" s="9"/>
      <c r="AQ1164" s="3"/>
      <c r="AR1164"/>
      <c r="AS1164"/>
      <c r="AT1164"/>
      <c r="AU1164"/>
      <c r="AV1164"/>
      <c r="AW1164"/>
    </row>
    <row r="1165" spans="2:49" x14ac:dyDescent="0.25">
      <c r="N1165" s="17">
        <f>COUNT(R1109:R1163)</f>
        <v>55</v>
      </c>
      <c r="O1165" s="87"/>
      <c r="P1165" s="105"/>
      <c r="Q1165" s="87" t="s">
        <v>567</v>
      </c>
      <c r="R1165" s="106">
        <f>PRODUCT(R1164/N1165)</f>
        <v>13</v>
      </c>
      <c r="S1165" s="88" t="s">
        <v>1026</v>
      </c>
      <c r="T1165" s="72">
        <f>PRODUCT(T1164/N1165)</f>
        <v>12.709090909090909</v>
      </c>
      <c r="Y1165" s="19"/>
      <c r="AM1165"/>
      <c r="AN1165"/>
      <c r="AO1165"/>
      <c r="AQ1165"/>
      <c r="AR1165"/>
      <c r="AS1165"/>
      <c r="AT1165"/>
      <c r="AU1165"/>
      <c r="AV1165"/>
      <c r="AW1165"/>
    </row>
    <row r="1166" spans="2:49" x14ac:dyDescent="0.25">
      <c r="O1166" s="87"/>
      <c r="P1166" s="105"/>
      <c r="Q1166" s="87"/>
      <c r="R1166" s="106"/>
      <c r="S1166" s="88"/>
      <c r="T1166" s="72"/>
      <c r="AM1166"/>
      <c r="AN1166"/>
      <c r="AO1166"/>
      <c r="AQ1166"/>
      <c r="AR1166"/>
      <c r="AS1166"/>
      <c r="AT1166"/>
      <c r="AU1166"/>
      <c r="AV1166"/>
      <c r="AW1166"/>
    </row>
    <row r="1167" spans="2:49" x14ac:dyDescent="0.25">
      <c r="O1167" s="70" t="s">
        <v>2155</v>
      </c>
      <c r="P1167" s="105"/>
      <c r="Q1167" s="87"/>
      <c r="R1167" s="106"/>
      <c r="S1167" s="88"/>
      <c r="T1167" s="72"/>
      <c r="AM1167"/>
      <c r="AN1167"/>
      <c r="AO1167"/>
      <c r="AQ1167"/>
      <c r="AR1167"/>
      <c r="AS1167"/>
      <c r="AT1167"/>
      <c r="AU1167"/>
      <c r="AV1167"/>
      <c r="AW1167"/>
    </row>
    <row r="1168" spans="2:49" x14ac:dyDescent="0.25">
      <c r="B1168" s="20" t="s">
        <v>4357</v>
      </c>
      <c r="K1168" s="17" t="s">
        <v>3011</v>
      </c>
      <c r="L1168" s="17">
        <v>25</v>
      </c>
      <c r="M1168" s="17">
        <v>9</v>
      </c>
      <c r="N1168" s="17">
        <v>1966</v>
      </c>
      <c r="O1168" s="87" t="s">
        <v>873</v>
      </c>
      <c r="P1168" s="88" t="s">
        <v>1026</v>
      </c>
      <c r="Q1168" s="87" t="s">
        <v>970</v>
      </c>
      <c r="R1168" s="72">
        <v>2</v>
      </c>
      <c r="S1168" s="88" t="s">
        <v>1026</v>
      </c>
      <c r="T1168" s="72">
        <v>28</v>
      </c>
      <c r="U1168" s="17">
        <v>100</v>
      </c>
      <c r="W1168" s="11" t="s">
        <v>4775</v>
      </c>
      <c r="X1168" s="333" t="s">
        <v>6306</v>
      </c>
      <c r="AM1168"/>
      <c r="AN1168"/>
      <c r="AO1168"/>
      <c r="AQ1168"/>
      <c r="AR1168"/>
      <c r="AS1168"/>
      <c r="AT1168"/>
      <c r="AU1168"/>
      <c r="AV1168"/>
      <c r="AW1168"/>
    </row>
    <row r="1169" spans="1:49" x14ac:dyDescent="0.25">
      <c r="AM1169"/>
      <c r="AN1169"/>
      <c r="AO1169"/>
      <c r="AQ1169"/>
      <c r="AR1169"/>
      <c r="AS1169"/>
      <c r="AT1169"/>
      <c r="AU1169"/>
      <c r="AV1169"/>
      <c r="AW1169"/>
    </row>
    <row r="1170" spans="1:49" x14ac:dyDescent="0.25">
      <c r="AM1170"/>
      <c r="AN1170"/>
      <c r="AO1170"/>
      <c r="AQ1170"/>
      <c r="AR1170"/>
      <c r="AS1170"/>
      <c r="AT1170"/>
      <c r="AU1170"/>
      <c r="AV1170"/>
      <c r="AW1170"/>
    </row>
    <row r="1171" spans="1:49" x14ac:dyDescent="0.25">
      <c r="A1171" s="21"/>
      <c r="B1171" s="22" t="s">
        <v>972</v>
      </c>
      <c r="C1171" s="21" t="s">
        <v>3016</v>
      </c>
      <c r="D1171" s="21" t="s">
        <v>3017</v>
      </c>
      <c r="E1171" s="21" t="s">
        <v>1030</v>
      </c>
      <c r="F1171" s="21" t="s">
        <v>3018</v>
      </c>
      <c r="G1171" s="21" t="s">
        <v>3019</v>
      </c>
      <c r="H1171" s="21"/>
      <c r="I1171" s="68" t="s">
        <v>3020</v>
      </c>
      <c r="J1171" s="21" t="s">
        <v>1031</v>
      </c>
      <c r="K1171" s="21"/>
      <c r="L1171" s="33"/>
      <c r="M1171" s="33"/>
      <c r="N1171" s="33"/>
      <c r="O1171" s="23" t="s">
        <v>972</v>
      </c>
      <c r="P1171" s="43"/>
      <c r="Q1171" s="35"/>
      <c r="R1171" s="33"/>
      <c r="S1171" s="33"/>
      <c r="T1171" s="33"/>
      <c r="U1171" s="33"/>
      <c r="V1171" s="35"/>
      <c r="AM1171"/>
      <c r="AN1171"/>
      <c r="AO1171"/>
      <c r="AQ1171"/>
      <c r="AR1171"/>
      <c r="AS1171"/>
      <c r="AT1171"/>
      <c r="AU1171"/>
      <c r="AV1171"/>
      <c r="AW1171"/>
    </row>
    <row r="1172" spans="1:49" x14ac:dyDescent="0.25">
      <c r="A1172" s="14">
        <v>1</v>
      </c>
      <c r="B1172" s="20" t="s">
        <v>1246</v>
      </c>
      <c r="C1172" s="14">
        <v>10</v>
      </c>
      <c r="D1172" s="14">
        <v>9</v>
      </c>
      <c r="E1172" s="14">
        <v>0</v>
      </c>
      <c r="F1172" s="14">
        <v>1</v>
      </c>
      <c r="G1172" s="14">
        <v>156</v>
      </c>
      <c r="H1172" s="74" t="s">
        <v>1026</v>
      </c>
      <c r="I1172" s="14">
        <v>57</v>
      </c>
      <c r="J1172" s="14">
        <v>18</v>
      </c>
      <c r="K1172" s="17" t="s">
        <v>3011</v>
      </c>
      <c r="L1172" s="17">
        <v>28</v>
      </c>
      <c r="M1172" s="17">
        <v>5</v>
      </c>
      <c r="N1172" s="17">
        <v>1967</v>
      </c>
      <c r="O1172" s="19" t="s">
        <v>1041</v>
      </c>
      <c r="P1172" s="24" t="s">
        <v>1026</v>
      </c>
      <c r="Q1172" s="38" t="s">
        <v>1442</v>
      </c>
      <c r="R1172" s="17">
        <v>5</v>
      </c>
      <c r="S1172" s="24" t="s">
        <v>1026</v>
      </c>
      <c r="T1172" s="17">
        <v>17</v>
      </c>
      <c r="AM1172"/>
      <c r="AN1172"/>
      <c r="AO1172"/>
      <c r="AQ1172"/>
      <c r="AR1172"/>
      <c r="AS1172"/>
      <c r="AT1172"/>
      <c r="AU1172"/>
      <c r="AV1172"/>
      <c r="AW1172"/>
    </row>
    <row r="1173" spans="1:49" x14ac:dyDescent="0.25">
      <c r="A1173" s="14">
        <v>2</v>
      </c>
      <c r="B1173" s="41" t="s">
        <v>1256</v>
      </c>
      <c r="C1173" s="14">
        <v>10</v>
      </c>
      <c r="D1173" s="14">
        <v>9</v>
      </c>
      <c r="E1173" s="14">
        <v>0</v>
      </c>
      <c r="F1173" s="14">
        <v>1</v>
      </c>
      <c r="G1173" s="14">
        <v>191</v>
      </c>
      <c r="H1173" s="74" t="s">
        <v>1026</v>
      </c>
      <c r="I1173" s="14">
        <v>65</v>
      </c>
      <c r="J1173" s="14">
        <v>18</v>
      </c>
      <c r="K1173" s="17" t="s">
        <v>3011</v>
      </c>
      <c r="L1173" s="17">
        <v>28</v>
      </c>
      <c r="M1173" s="17">
        <v>5</v>
      </c>
      <c r="N1173" s="17">
        <v>1967</v>
      </c>
      <c r="O1173" s="19" t="s">
        <v>856</v>
      </c>
      <c r="P1173" s="24" t="s">
        <v>1026</v>
      </c>
      <c r="Q1173" s="38" t="s">
        <v>1256</v>
      </c>
      <c r="R1173" s="17">
        <v>6</v>
      </c>
      <c r="S1173" s="24" t="s">
        <v>1026</v>
      </c>
      <c r="T1173" s="17">
        <v>24</v>
      </c>
      <c r="AM1173"/>
      <c r="AN1173"/>
      <c r="AO1173"/>
      <c r="AQ1173"/>
      <c r="AR1173"/>
      <c r="AS1173"/>
      <c r="AT1173"/>
      <c r="AU1173"/>
      <c r="AV1173"/>
      <c r="AW1173"/>
    </row>
    <row r="1174" spans="1:49" x14ac:dyDescent="0.25">
      <c r="A1174" s="14">
        <v>3</v>
      </c>
      <c r="B1174" s="41" t="s">
        <v>1442</v>
      </c>
      <c r="C1174" s="14">
        <v>10</v>
      </c>
      <c r="D1174" s="14">
        <v>8</v>
      </c>
      <c r="E1174" s="14">
        <v>0</v>
      </c>
      <c r="F1174" s="14">
        <v>2</v>
      </c>
      <c r="G1174" s="14">
        <v>206</v>
      </c>
      <c r="H1174" s="74" t="s">
        <v>1026</v>
      </c>
      <c r="I1174" s="14">
        <v>67</v>
      </c>
      <c r="J1174" s="14">
        <v>16</v>
      </c>
      <c r="K1174" s="17" t="s">
        <v>3011</v>
      </c>
      <c r="L1174" s="17">
        <v>28</v>
      </c>
      <c r="M1174" s="17">
        <v>5</v>
      </c>
      <c r="N1174" s="17">
        <v>1967</v>
      </c>
      <c r="O1174" s="19" t="s">
        <v>564</v>
      </c>
      <c r="P1174" s="24" t="s">
        <v>1026</v>
      </c>
      <c r="Q1174" s="19" t="s">
        <v>563</v>
      </c>
      <c r="R1174" s="17">
        <v>8</v>
      </c>
      <c r="S1174" s="24" t="s">
        <v>1026</v>
      </c>
      <c r="T1174" s="17">
        <v>4</v>
      </c>
      <c r="AM1174"/>
      <c r="AN1174"/>
      <c r="AO1174"/>
      <c r="AQ1174"/>
      <c r="AR1174"/>
      <c r="AS1174"/>
      <c r="AT1174"/>
      <c r="AU1174"/>
      <c r="AV1174"/>
      <c r="AW1174"/>
    </row>
    <row r="1175" spans="1:49" x14ac:dyDescent="0.25">
      <c r="A1175" s="14">
        <v>4</v>
      </c>
      <c r="B1175" s="20" t="s">
        <v>564</v>
      </c>
      <c r="C1175" s="14">
        <v>10</v>
      </c>
      <c r="D1175" s="14">
        <v>7</v>
      </c>
      <c r="E1175" s="14">
        <v>1</v>
      </c>
      <c r="F1175" s="14">
        <v>2</v>
      </c>
      <c r="G1175" s="14">
        <v>135</v>
      </c>
      <c r="H1175" s="74" t="s">
        <v>1026</v>
      </c>
      <c r="I1175" s="14">
        <v>95</v>
      </c>
      <c r="J1175" s="14">
        <v>15</v>
      </c>
      <c r="K1175" s="17" t="s">
        <v>3011</v>
      </c>
      <c r="L1175" s="17">
        <v>28</v>
      </c>
      <c r="M1175" s="17">
        <v>5</v>
      </c>
      <c r="N1175" s="17">
        <v>1967</v>
      </c>
      <c r="O1175" s="19" t="s">
        <v>970</v>
      </c>
      <c r="P1175" s="24" t="s">
        <v>1026</v>
      </c>
      <c r="Q1175" s="19" t="s">
        <v>565</v>
      </c>
      <c r="R1175" s="17">
        <v>25</v>
      </c>
      <c r="S1175" s="24" t="s">
        <v>1026</v>
      </c>
      <c r="T1175" s="17">
        <v>7</v>
      </c>
      <c r="AM1175"/>
      <c r="AN1175"/>
      <c r="AO1175"/>
      <c r="AQ1175"/>
      <c r="AR1175"/>
      <c r="AS1175"/>
      <c r="AT1175"/>
      <c r="AU1175"/>
      <c r="AV1175"/>
      <c r="AW1175"/>
    </row>
    <row r="1176" spans="1:49" x14ac:dyDescent="0.25">
      <c r="A1176" s="14">
        <v>5</v>
      </c>
      <c r="B1176" s="20" t="s">
        <v>565</v>
      </c>
      <c r="C1176" s="14">
        <v>10</v>
      </c>
      <c r="D1176" s="14">
        <v>5</v>
      </c>
      <c r="E1176" s="14">
        <v>0</v>
      </c>
      <c r="F1176" s="14">
        <v>5</v>
      </c>
      <c r="G1176" s="14">
        <v>89</v>
      </c>
      <c r="H1176" s="74" t="s">
        <v>1026</v>
      </c>
      <c r="I1176" s="14">
        <v>121</v>
      </c>
      <c r="J1176" s="14">
        <v>10</v>
      </c>
      <c r="K1176" s="17" t="s">
        <v>3011</v>
      </c>
      <c r="L1176" s="17">
        <v>28</v>
      </c>
      <c r="M1176" s="17">
        <v>5</v>
      </c>
      <c r="N1176" s="17">
        <v>1967</v>
      </c>
      <c r="O1176" s="19" t="s">
        <v>1246</v>
      </c>
      <c r="P1176" s="24" t="s">
        <v>1026</v>
      </c>
      <c r="Q1176" s="19" t="s">
        <v>967</v>
      </c>
      <c r="R1176" s="17">
        <v>18</v>
      </c>
      <c r="S1176" s="24" t="s">
        <v>1026</v>
      </c>
      <c r="T1176" s="17">
        <v>4</v>
      </c>
      <c r="AM1176"/>
      <c r="AN1176"/>
      <c r="AO1176"/>
      <c r="AQ1176"/>
      <c r="AR1176"/>
      <c r="AS1176"/>
      <c r="AT1176"/>
      <c r="AU1176"/>
      <c r="AV1176"/>
      <c r="AW1176"/>
    </row>
    <row r="1177" spans="1:49" x14ac:dyDescent="0.25">
      <c r="A1177" s="14">
        <v>6</v>
      </c>
      <c r="B1177" s="20" t="s">
        <v>563</v>
      </c>
      <c r="C1177" s="14">
        <v>10</v>
      </c>
      <c r="D1177" s="14">
        <v>5</v>
      </c>
      <c r="E1177" s="14">
        <v>0</v>
      </c>
      <c r="F1177" s="14">
        <v>5</v>
      </c>
      <c r="G1177" s="14">
        <v>83</v>
      </c>
      <c r="H1177" s="74" t="s">
        <v>1026</v>
      </c>
      <c r="I1177" s="14">
        <v>134</v>
      </c>
      <c r="J1177" s="14">
        <v>10</v>
      </c>
      <c r="K1177" s="17" t="s">
        <v>3144</v>
      </c>
      <c r="L1177" s="17">
        <v>30</v>
      </c>
      <c r="M1177" s="17">
        <v>5</v>
      </c>
      <c r="N1177" s="17">
        <v>1967</v>
      </c>
      <c r="O1177" s="19" t="s">
        <v>1256</v>
      </c>
      <c r="P1177" s="24" t="s">
        <v>1026</v>
      </c>
      <c r="Q1177" s="19" t="s">
        <v>1044</v>
      </c>
      <c r="R1177" s="17">
        <v>22</v>
      </c>
      <c r="S1177" s="24" t="s">
        <v>1026</v>
      </c>
      <c r="T1177" s="17">
        <v>2</v>
      </c>
      <c r="AM1177"/>
      <c r="AN1177"/>
      <c r="AO1177"/>
      <c r="AQ1177"/>
      <c r="AR1177"/>
      <c r="AS1177"/>
      <c r="AT1177"/>
      <c r="AU1177"/>
      <c r="AV1177"/>
      <c r="AW1177"/>
    </row>
    <row r="1178" spans="1:49" x14ac:dyDescent="0.25">
      <c r="A1178" s="14">
        <v>7</v>
      </c>
      <c r="B1178" s="20" t="s">
        <v>967</v>
      </c>
      <c r="C1178" s="14">
        <v>10</v>
      </c>
      <c r="D1178" s="14">
        <v>4</v>
      </c>
      <c r="E1178" s="14">
        <v>0</v>
      </c>
      <c r="F1178" s="14">
        <v>6</v>
      </c>
      <c r="G1178" s="14">
        <v>108</v>
      </c>
      <c r="H1178" s="74" t="s">
        <v>1026</v>
      </c>
      <c r="I1178" s="14">
        <v>140</v>
      </c>
      <c r="J1178" s="14">
        <v>8</v>
      </c>
      <c r="K1178" s="17" t="s">
        <v>3141</v>
      </c>
      <c r="L1178" s="17">
        <v>1</v>
      </c>
      <c r="M1178" s="17">
        <v>6</v>
      </c>
      <c r="N1178" s="17">
        <v>1967</v>
      </c>
      <c r="O1178" s="38" t="s">
        <v>1442</v>
      </c>
      <c r="P1178" s="24" t="s">
        <v>1026</v>
      </c>
      <c r="Q1178" s="38" t="s">
        <v>563</v>
      </c>
      <c r="R1178" s="17">
        <v>35</v>
      </c>
      <c r="S1178" s="24" t="s">
        <v>1026</v>
      </c>
      <c r="T1178" s="17">
        <v>4</v>
      </c>
      <c r="AM1178"/>
      <c r="AN1178"/>
      <c r="AO1178"/>
      <c r="AQ1178"/>
      <c r="AR1178"/>
      <c r="AS1178"/>
      <c r="AT1178"/>
      <c r="AU1178"/>
      <c r="AV1178"/>
      <c r="AW1178"/>
    </row>
    <row r="1179" spans="1:49" ht="15.75" thickBot="1" x14ac:dyDescent="0.3">
      <c r="A1179" s="37">
        <v>8</v>
      </c>
      <c r="B1179" s="28" t="s">
        <v>970</v>
      </c>
      <c r="C1179" s="37">
        <v>10</v>
      </c>
      <c r="D1179" s="37">
        <v>3</v>
      </c>
      <c r="E1179" s="37">
        <v>1</v>
      </c>
      <c r="F1179" s="37">
        <v>6</v>
      </c>
      <c r="G1179" s="37">
        <v>113</v>
      </c>
      <c r="H1179" s="73" t="s">
        <v>1026</v>
      </c>
      <c r="I1179" s="37">
        <v>155</v>
      </c>
      <c r="J1179" s="37">
        <v>7</v>
      </c>
      <c r="K1179" s="32" t="s">
        <v>3027</v>
      </c>
      <c r="L1179" s="17">
        <v>3</v>
      </c>
      <c r="M1179" s="17">
        <v>6</v>
      </c>
      <c r="N1179" s="17">
        <v>1967</v>
      </c>
      <c r="O1179" s="19" t="s">
        <v>1044</v>
      </c>
      <c r="P1179" s="24" t="s">
        <v>1026</v>
      </c>
      <c r="Q1179" s="19" t="s">
        <v>564</v>
      </c>
      <c r="R1179" s="17">
        <v>20</v>
      </c>
      <c r="S1179" s="24" t="s">
        <v>1026</v>
      </c>
      <c r="T1179" s="17">
        <v>25</v>
      </c>
      <c r="AM1179"/>
      <c r="AN1179"/>
      <c r="AO1179"/>
      <c r="AQ1179"/>
      <c r="AR1179"/>
      <c r="AS1179"/>
      <c r="AT1179"/>
      <c r="AU1179"/>
      <c r="AV1179"/>
      <c r="AW1179"/>
    </row>
    <row r="1180" spans="1:49" x14ac:dyDescent="0.25">
      <c r="A1180" s="77">
        <v>9</v>
      </c>
      <c r="B1180" s="78" t="s">
        <v>1044</v>
      </c>
      <c r="C1180" s="77">
        <v>10</v>
      </c>
      <c r="D1180" s="77">
        <v>2</v>
      </c>
      <c r="E1180" s="77">
        <v>0</v>
      </c>
      <c r="F1180" s="77">
        <v>8</v>
      </c>
      <c r="G1180" s="77">
        <v>96</v>
      </c>
      <c r="H1180" s="79" t="s">
        <v>1026</v>
      </c>
      <c r="I1180" s="77">
        <v>133</v>
      </c>
      <c r="J1180" s="77">
        <v>4</v>
      </c>
      <c r="K1180" s="17" t="s">
        <v>3011</v>
      </c>
      <c r="L1180" s="17">
        <v>4</v>
      </c>
      <c r="M1180" s="17">
        <v>6</v>
      </c>
      <c r="N1180" s="17">
        <v>1967</v>
      </c>
      <c r="O1180" s="19" t="s">
        <v>967</v>
      </c>
      <c r="P1180" s="24" t="s">
        <v>1026</v>
      </c>
      <c r="Q1180" s="38" t="s">
        <v>1041</v>
      </c>
      <c r="R1180" s="17">
        <v>10</v>
      </c>
      <c r="S1180" s="24" t="s">
        <v>1026</v>
      </c>
      <c r="T1180" s="17">
        <v>9</v>
      </c>
      <c r="AM1180"/>
      <c r="AN1180"/>
      <c r="AO1180"/>
      <c r="AQ1180"/>
      <c r="AR1180"/>
      <c r="AS1180"/>
      <c r="AT1180"/>
      <c r="AU1180"/>
      <c r="AV1180"/>
      <c r="AW1180"/>
    </row>
    <row r="1181" spans="1:49" x14ac:dyDescent="0.25">
      <c r="A1181" s="77">
        <v>10</v>
      </c>
      <c r="B1181" s="78" t="s">
        <v>1041</v>
      </c>
      <c r="C1181" s="77">
        <v>10</v>
      </c>
      <c r="D1181" s="77">
        <v>1</v>
      </c>
      <c r="E1181" s="77">
        <v>0</v>
      </c>
      <c r="F1181" s="77">
        <v>9</v>
      </c>
      <c r="G1181" s="77">
        <v>71</v>
      </c>
      <c r="H1181" s="79" t="s">
        <v>1026</v>
      </c>
      <c r="I1181" s="77">
        <v>149</v>
      </c>
      <c r="J1181" s="77">
        <v>2</v>
      </c>
      <c r="K1181" s="17" t="s">
        <v>3011</v>
      </c>
      <c r="L1181" s="17">
        <v>4</v>
      </c>
      <c r="M1181" s="17">
        <v>6</v>
      </c>
      <c r="N1181" s="17">
        <v>1967</v>
      </c>
      <c r="O1181" s="38" t="s">
        <v>1442</v>
      </c>
      <c r="P1181" s="24" t="s">
        <v>1026</v>
      </c>
      <c r="Q1181" s="19" t="s">
        <v>564</v>
      </c>
      <c r="R1181" s="17">
        <v>20</v>
      </c>
      <c r="S1181" s="24" t="s">
        <v>1026</v>
      </c>
      <c r="T1181" s="17">
        <v>8</v>
      </c>
      <c r="AM1181"/>
      <c r="AN1181"/>
      <c r="AO1181"/>
      <c r="AQ1181"/>
      <c r="AR1181"/>
      <c r="AS1181"/>
      <c r="AT1181"/>
      <c r="AU1181"/>
      <c r="AV1181"/>
      <c r="AW1181"/>
    </row>
    <row r="1182" spans="1:49" x14ac:dyDescent="0.25">
      <c r="A1182" s="77">
        <v>11</v>
      </c>
      <c r="B1182" s="78" t="s">
        <v>856</v>
      </c>
      <c r="C1182" s="77">
        <v>10</v>
      </c>
      <c r="D1182" s="77">
        <v>1</v>
      </c>
      <c r="E1182" s="77">
        <v>0</v>
      </c>
      <c r="F1182" s="77">
        <v>9</v>
      </c>
      <c r="G1182" s="77">
        <v>58</v>
      </c>
      <c r="H1182" s="79" t="s">
        <v>1026</v>
      </c>
      <c r="I1182" s="77">
        <v>190</v>
      </c>
      <c r="J1182" s="77">
        <v>2</v>
      </c>
      <c r="K1182" s="17" t="s">
        <v>3011</v>
      </c>
      <c r="L1182" s="17">
        <v>4</v>
      </c>
      <c r="M1182" s="17">
        <v>6</v>
      </c>
      <c r="N1182" s="17">
        <v>1967</v>
      </c>
      <c r="O1182" s="19" t="s">
        <v>970</v>
      </c>
      <c r="P1182" s="74" t="s">
        <v>1026</v>
      </c>
      <c r="Q1182" s="19" t="s">
        <v>856</v>
      </c>
      <c r="R1182" s="17">
        <v>29</v>
      </c>
      <c r="S1182" s="24" t="s">
        <v>1026</v>
      </c>
      <c r="T1182" s="17">
        <v>4</v>
      </c>
      <c r="AM1182"/>
      <c r="AN1182"/>
      <c r="AO1182"/>
      <c r="AQ1182"/>
      <c r="AR1182"/>
      <c r="AS1182"/>
      <c r="AT1182"/>
      <c r="AU1182"/>
      <c r="AV1182"/>
      <c r="AW1182"/>
    </row>
    <row r="1183" spans="1:49" x14ac:dyDescent="0.25">
      <c r="C1183" s="14">
        <f>SUM(C1172:C1182)</f>
        <v>110</v>
      </c>
      <c r="D1183" s="14">
        <f>SUM(D1172:D1182)</f>
        <v>54</v>
      </c>
      <c r="E1183" s="14">
        <f>SUM(E1172:E1182)</f>
        <v>2</v>
      </c>
      <c r="F1183" s="14">
        <f>SUM(F1172:F1182)</f>
        <v>54</v>
      </c>
      <c r="G1183" s="14">
        <f>SUM(G1172:G1182)</f>
        <v>1306</v>
      </c>
      <c r="H1183" s="74" t="s">
        <v>1026</v>
      </c>
      <c r="I1183" s="14">
        <f>SUM(I1172:I1182)</f>
        <v>1306</v>
      </c>
      <c r="J1183" s="14">
        <f>SUM(J1172:J1182)</f>
        <v>110</v>
      </c>
      <c r="K1183" s="17" t="s">
        <v>3027</v>
      </c>
      <c r="L1183" s="17">
        <v>10</v>
      </c>
      <c r="M1183" s="17">
        <v>6</v>
      </c>
      <c r="N1183" s="17">
        <v>1967</v>
      </c>
      <c r="O1183" s="19" t="s">
        <v>563</v>
      </c>
      <c r="P1183" s="24" t="s">
        <v>1026</v>
      </c>
      <c r="Q1183" s="19" t="s">
        <v>970</v>
      </c>
      <c r="R1183" s="17">
        <v>16</v>
      </c>
      <c r="S1183" s="24" t="s">
        <v>1026</v>
      </c>
      <c r="T1183" s="17">
        <v>7</v>
      </c>
      <c r="AM1183"/>
      <c r="AN1183"/>
      <c r="AO1183"/>
      <c r="AQ1183"/>
      <c r="AR1183"/>
      <c r="AS1183"/>
      <c r="AT1183"/>
      <c r="AU1183"/>
      <c r="AV1183"/>
      <c r="AW1183"/>
    </row>
    <row r="1184" spans="1:49" x14ac:dyDescent="0.25">
      <c r="B1184" s="41"/>
      <c r="K1184" s="17" t="s">
        <v>3027</v>
      </c>
      <c r="L1184" s="17">
        <v>10</v>
      </c>
      <c r="M1184" s="17">
        <v>6</v>
      </c>
      <c r="N1184" s="17">
        <v>1967</v>
      </c>
      <c r="O1184" s="19" t="s">
        <v>564</v>
      </c>
      <c r="Q1184" s="19" t="s">
        <v>1256</v>
      </c>
      <c r="R1184" s="17">
        <v>11</v>
      </c>
      <c r="S1184" s="24" t="s">
        <v>1026</v>
      </c>
      <c r="T1184" s="17">
        <v>13</v>
      </c>
      <c r="AM1184"/>
      <c r="AN1184"/>
      <c r="AO1184"/>
      <c r="AQ1184"/>
      <c r="AR1184"/>
      <c r="AS1184"/>
      <c r="AT1184"/>
      <c r="AU1184"/>
      <c r="AV1184"/>
      <c r="AW1184"/>
    </row>
    <row r="1185" spans="2:49" x14ac:dyDescent="0.25">
      <c r="B1185" s="41"/>
      <c r="K1185" s="17" t="s">
        <v>3011</v>
      </c>
      <c r="L1185" s="17">
        <v>11</v>
      </c>
      <c r="M1185" s="17">
        <v>6</v>
      </c>
      <c r="N1185" s="17">
        <v>1967</v>
      </c>
      <c r="O1185" s="19" t="s">
        <v>565</v>
      </c>
      <c r="P1185" s="24" t="s">
        <v>1026</v>
      </c>
      <c r="Q1185" s="19" t="s">
        <v>967</v>
      </c>
      <c r="R1185" s="17">
        <v>11</v>
      </c>
      <c r="S1185" s="24" t="s">
        <v>1026</v>
      </c>
      <c r="T1185" s="17">
        <v>7</v>
      </c>
      <c r="AM1185"/>
      <c r="AN1185"/>
      <c r="AO1185"/>
      <c r="AQ1185"/>
      <c r="AR1185"/>
      <c r="AS1185"/>
      <c r="AT1185"/>
      <c r="AU1185"/>
      <c r="AV1185"/>
      <c r="AW1185"/>
    </row>
    <row r="1186" spans="2:49" x14ac:dyDescent="0.25">
      <c r="B1186" s="41"/>
      <c r="K1186" s="17" t="s">
        <v>3011</v>
      </c>
      <c r="L1186" s="17">
        <v>11</v>
      </c>
      <c r="M1186" s="17">
        <v>6</v>
      </c>
      <c r="N1186" s="17">
        <v>1967</v>
      </c>
      <c r="O1186" s="38" t="s">
        <v>1041</v>
      </c>
      <c r="P1186" s="24" t="s">
        <v>1026</v>
      </c>
      <c r="Q1186" s="38" t="s">
        <v>1256</v>
      </c>
      <c r="R1186" s="17">
        <v>4</v>
      </c>
      <c r="S1186" s="24" t="s">
        <v>1026</v>
      </c>
      <c r="T1186" s="17">
        <v>21</v>
      </c>
      <c r="AM1186"/>
      <c r="AN1186"/>
      <c r="AO1186"/>
      <c r="AQ1186"/>
      <c r="AR1186"/>
      <c r="AS1186"/>
      <c r="AT1186"/>
      <c r="AU1186"/>
      <c r="AV1186"/>
      <c r="AW1186"/>
    </row>
    <row r="1187" spans="2:49" x14ac:dyDescent="0.25">
      <c r="B1187" s="41"/>
      <c r="K1187" s="17" t="s">
        <v>3011</v>
      </c>
      <c r="L1187" s="17">
        <v>11</v>
      </c>
      <c r="M1187" s="17">
        <v>6</v>
      </c>
      <c r="N1187" s="17">
        <v>1967</v>
      </c>
      <c r="O1187" s="19" t="s">
        <v>856</v>
      </c>
      <c r="P1187" s="24" t="s">
        <v>1026</v>
      </c>
      <c r="Q1187" s="19" t="s">
        <v>1246</v>
      </c>
      <c r="R1187" s="17">
        <v>2</v>
      </c>
      <c r="S1187" s="24" t="s">
        <v>1026</v>
      </c>
      <c r="T1187" s="17">
        <v>15</v>
      </c>
      <c r="AM1187"/>
      <c r="AN1187"/>
      <c r="AO1187"/>
      <c r="AQ1187"/>
      <c r="AR1187"/>
      <c r="AS1187"/>
      <c r="AT1187"/>
      <c r="AU1187"/>
      <c r="AV1187"/>
      <c r="AW1187"/>
    </row>
    <row r="1188" spans="2:49" x14ac:dyDescent="0.25">
      <c r="B1188" s="41"/>
      <c r="K1188" s="17" t="s">
        <v>3011</v>
      </c>
      <c r="L1188" s="17">
        <v>11</v>
      </c>
      <c r="M1188" s="17">
        <v>6</v>
      </c>
      <c r="N1188" s="17">
        <v>1967</v>
      </c>
      <c r="O1188" s="19" t="s">
        <v>1044</v>
      </c>
      <c r="P1188" s="24" t="s">
        <v>1026</v>
      </c>
      <c r="Q1188" s="38" t="s">
        <v>970</v>
      </c>
      <c r="R1188" s="17">
        <v>10</v>
      </c>
      <c r="S1188" s="24" t="s">
        <v>1026</v>
      </c>
      <c r="T1188" s="17">
        <v>6</v>
      </c>
      <c r="AM1188"/>
      <c r="AN1188"/>
      <c r="AO1188"/>
      <c r="AQ1188"/>
      <c r="AR1188"/>
      <c r="AS1188"/>
      <c r="AT1188"/>
      <c r="AU1188"/>
      <c r="AV1188"/>
      <c r="AW1188"/>
    </row>
    <row r="1189" spans="2:49" x14ac:dyDescent="0.25">
      <c r="B1189" s="41"/>
      <c r="K1189" s="17" t="s">
        <v>3013</v>
      </c>
      <c r="L1189" s="17">
        <v>12</v>
      </c>
      <c r="M1189" s="17">
        <v>6</v>
      </c>
      <c r="N1189" s="17">
        <v>1967</v>
      </c>
      <c r="O1189" s="19" t="s">
        <v>1246</v>
      </c>
      <c r="P1189" s="24" t="s">
        <v>1026</v>
      </c>
      <c r="Q1189" s="19" t="s">
        <v>563</v>
      </c>
      <c r="R1189" s="17">
        <v>18</v>
      </c>
      <c r="S1189" s="24" t="s">
        <v>1026</v>
      </c>
      <c r="T1189" s="17">
        <v>2</v>
      </c>
      <c r="AM1189"/>
      <c r="AN1189"/>
      <c r="AO1189"/>
      <c r="AQ1189"/>
      <c r="AR1189"/>
      <c r="AS1189"/>
      <c r="AT1189"/>
      <c r="AU1189"/>
      <c r="AV1189"/>
      <c r="AW1189"/>
    </row>
    <row r="1190" spans="2:49" x14ac:dyDescent="0.25">
      <c r="B1190" s="41"/>
      <c r="K1190" s="17" t="s">
        <v>3141</v>
      </c>
      <c r="L1190" s="17">
        <v>15</v>
      </c>
      <c r="M1190" s="17">
        <v>6</v>
      </c>
      <c r="N1190" s="17">
        <v>1967</v>
      </c>
      <c r="O1190" s="19" t="s">
        <v>1246</v>
      </c>
      <c r="P1190" s="24" t="s">
        <v>1026</v>
      </c>
      <c r="Q1190" s="19" t="s">
        <v>1442</v>
      </c>
      <c r="R1190" s="17">
        <v>10</v>
      </c>
      <c r="S1190" s="24" t="s">
        <v>1026</v>
      </c>
      <c r="T1190" s="17">
        <v>4</v>
      </c>
      <c r="U1190" s="17">
        <v>150</v>
      </c>
      <c r="AM1190"/>
      <c r="AN1190"/>
      <c r="AO1190"/>
      <c r="AQ1190"/>
      <c r="AR1190"/>
      <c r="AS1190"/>
      <c r="AT1190"/>
      <c r="AU1190"/>
      <c r="AV1190"/>
      <c r="AW1190"/>
    </row>
    <row r="1191" spans="2:49" x14ac:dyDescent="0.25">
      <c r="B1191" s="41"/>
      <c r="K1191" s="17" t="s">
        <v>3011</v>
      </c>
      <c r="L1191" s="17">
        <v>18</v>
      </c>
      <c r="M1191" s="17">
        <v>6</v>
      </c>
      <c r="N1191" s="17">
        <v>1967</v>
      </c>
      <c r="O1191" s="19" t="s">
        <v>856</v>
      </c>
      <c r="P1191" s="24" t="s">
        <v>1026</v>
      </c>
      <c r="Q1191" s="19" t="s">
        <v>565</v>
      </c>
      <c r="R1191" s="17">
        <v>11</v>
      </c>
      <c r="S1191" s="24" t="s">
        <v>1026</v>
      </c>
      <c r="T1191" s="17">
        <v>13</v>
      </c>
      <c r="AM1191"/>
      <c r="AN1191"/>
      <c r="AO1191"/>
      <c r="AQ1191"/>
      <c r="AR1191"/>
      <c r="AS1191"/>
      <c r="AT1191"/>
      <c r="AU1191"/>
      <c r="AV1191"/>
      <c r="AW1191"/>
    </row>
    <row r="1192" spans="2:49" x14ac:dyDescent="0.25">
      <c r="B1192" s="41"/>
      <c r="K1192" s="17" t="s">
        <v>3011</v>
      </c>
      <c r="L1192" s="17">
        <v>18</v>
      </c>
      <c r="M1192" s="17">
        <v>6</v>
      </c>
      <c r="N1192" s="17">
        <v>1967</v>
      </c>
      <c r="O1192" s="19" t="s">
        <v>967</v>
      </c>
      <c r="P1192" s="24" t="s">
        <v>1026</v>
      </c>
      <c r="Q1192" s="19" t="s">
        <v>1044</v>
      </c>
      <c r="R1192" s="17">
        <v>12</v>
      </c>
      <c r="S1192" s="24" t="s">
        <v>1026</v>
      </c>
      <c r="T1192" s="17">
        <v>9</v>
      </c>
      <c r="AM1192"/>
      <c r="AN1192"/>
      <c r="AO1192"/>
      <c r="AQ1192"/>
      <c r="AR1192"/>
      <c r="AS1192"/>
      <c r="AT1192"/>
      <c r="AU1192"/>
      <c r="AV1192"/>
      <c r="AW1192"/>
    </row>
    <row r="1193" spans="2:49" x14ac:dyDescent="0.25">
      <c r="B1193" s="41"/>
      <c r="K1193" s="17" t="s">
        <v>3011</v>
      </c>
      <c r="L1193" s="17">
        <v>18</v>
      </c>
      <c r="M1193" s="17">
        <v>6</v>
      </c>
      <c r="N1193" s="17">
        <v>1967</v>
      </c>
      <c r="O1193" s="19" t="s">
        <v>970</v>
      </c>
      <c r="P1193" s="24" t="s">
        <v>1026</v>
      </c>
      <c r="Q1193" s="38" t="s">
        <v>1041</v>
      </c>
      <c r="R1193" s="17">
        <v>14</v>
      </c>
      <c r="S1193" s="24" t="s">
        <v>1026</v>
      </c>
      <c r="T1193" s="17">
        <v>8</v>
      </c>
      <c r="AM1193"/>
      <c r="AN1193"/>
      <c r="AO1193"/>
      <c r="AQ1193"/>
      <c r="AR1193"/>
      <c r="AS1193"/>
      <c r="AT1193"/>
      <c r="AU1193"/>
      <c r="AV1193"/>
      <c r="AW1193"/>
    </row>
    <row r="1194" spans="2:49" x14ac:dyDescent="0.25">
      <c r="B1194" s="41"/>
      <c r="K1194" s="17" t="s">
        <v>3011</v>
      </c>
      <c r="L1194" s="17">
        <v>25</v>
      </c>
      <c r="M1194" s="17">
        <v>6</v>
      </c>
      <c r="N1194" s="17">
        <v>1967</v>
      </c>
      <c r="O1194" s="19" t="s">
        <v>565</v>
      </c>
      <c r="P1194" s="24" t="s">
        <v>1026</v>
      </c>
      <c r="Q1194" s="19" t="s">
        <v>1044</v>
      </c>
      <c r="R1194" s="17">
        <v>17</v>
      </c>
      <c r="S1194" s="24" t="s">
        <v>1026</v>
      </c>
      <c r="T1194" s="17">
        <v>13</v>
      </c>
      <c r="AM1194"/>
      <c r="AN1194"/>
      <c r="AO1194"/>
      <c r="AQ1194"/>
      <c r="AR1194"/>
      <c r="AS1194"/>
      <c r="AT1194"/>
      <c r="AU1194"/>
      <c r="AV1194"/>
      <c r="AW1194"/>
    </row>
    <row r="1195" spans="2:49" x14ac:dyDescent="0.25">
      <c r="B1195" s="41"/>
      <c r="K1195" s="17" t="s">
        <v>3011</v>
      </c>
      <c r="L1195" s="17">
        <v>25</v>
      </c>
      <c r="M1195" s="17">
        <v>6</v>
      </c>
      <c r="N1195" s="17">
        <v>1967</v>
      </c>
      <c r="O1195" s="19" t="s">
        <v>1041</v>
      </c>
      <c r="P1195" s="24" t="s">
        <v>1026</v>
      </c>
      <c r="Q1195" s="19" t="s">
        <v>1246</v>
      </c>
      <c r="R1195" s="17">
        <v>4</v>
      </c>
      <c r="S1195" s="24" t="s">
        <v>1026</v>
      </c>
      <c r="T1195" s="17">
        <v>11</v>
      </c>
      <c r="AM1195"/>
      <c r="AN1195"/>
      <c r="AO1195"/>
      <c r="AQ1195"/>
      <c r="AR1195"/>
      <c r="AS1195"/>
      <c r="AT1195"/>
      <c r="AU1195"/>
      <c r="AV1195"/>
      <c r="AW1195"/>
    </row>
    <row r="1196" spans="2:49" x14ac:dyDescent="0.25">
      <c r="B1196" s="41"/>
      <c r="K1196" s="17" t="s">
        <v>3011</v>
      </c>
      <c r="L1196" s="17">
        <v>25</v>
      </c>
      <c r="M1196" s="17">
        <v>6</v>
      </c>
      <c r="N1196" s="17">
        <v>1967</v>
      </c>
      <c r="O1196" s="19" t="s">
        <v>564</v>
      </c>
      <c r="P1196" s="24" t="s">
        <v>1026</v>
      </c>
      <c r="Q1196" s="19" t="s">
        <v>856</v>
      </c>
      <c r="R1196" s="17">
        <v>22</v>
      </c>
      <c r="S1196" s="24" t="s">
        <v>1026</v>
      </c>
      <c r="T1196" s="17">
        <v>9</v>
      </c>
      <c r="AM1196"/>
      <c r="AN1196"/>
      <c r="AO1196"/>
      <c r="AQ1196"/>
      <c r="AR1196"/>
      <c r="AS1196"/>
      <c r="AT1196"/>
      <c r="AU1196"/>
      <c r="AV1196"/>
      <c r="AW1196"/>
    </row>
    <row r="1197" spans="2:49" x14ac:dyDescent="0.25">
      <c r="B1197" s="41"/>
      <c r="K1197" s="17" t="s">
        <v>3141</v>
      </c>
      <c r="L1197" s="17">
        <v>29</v>
      </c>
      <c r="M1197" s="17">
        <v>6</v>
      </c>
      <c r="N1197" s="17">
        <v>1967</v>
      </c>
      <c r="O1197" s="19" t="s">
        <v>1256</v>
      </c>
      <c r="P1197" s="24" t="s">
        <v>1026</v>
      </c>
      <c r="Q1197" s="19" t="s">
        <v>563</v>
      </c>
      <c r="R1197" s="17">
        <v>28</v>
      </c>
      <c r="S1197" s="24" t="s">
        <v>1026</v>
      </c>
      <c r="T1197" s="17">
        <v>5</v>
      </c>
      <c r="AM1197"/>
      <c r="AN1197"/>
      <c r="AO1197"/>
      <c r="AQ1197"/>
      <c r="AR1197"/>
      <c r="AS1197"/>
      <c r="AT1197"/>
      <c r="AU1197"/>
      <c r="AV1197"/>
      <c r="AW1197"/>
    </row>
    <row r="1198" spans="2:49" x14ac:dyDescent="0.25">
      <c r="B1198" s="41"/>
      <c r="K1198" s="17" t="s">
        <v>3011</v>
      </c>
      <c r="L1198" s="17">
        <v>2</v>
      </c>
      <c r="M1198" s="17">
        <v>7</v>
      </c>
      <c r="N1198" s="17">
        <v>1967</v>
      </c>
      <c r="O1198" s="19" t="s">
        <v>565</v>
      </c>
      <c r="P1198" s="24" t="s">
        <v>1026</v>
      </c>
      <c r="Q1198" s="38" t="s">
        <v>1246</v>
      </c>
      <c r="R1198" s="17">
        <v>9</v>
      </c>
      <c r="S1198" s="24" t="s">
        <v>1026</v>
      </c>
      <c r="T1198" s="17">
        <v>14</v>
      </c>
      <c r="AM1198"/>
      <c r="AN1198"/>
      <c r="AO1198"/>
      <c r="AQ1198"/>
      <c r="AR1198"/>
      <c r="AS1198"/>
      <c r="AT1198"/>
      <c r="AU1198"/>
      <c r="AV1198"/>
      <c r="AW1198"/>
    </row>
    <row r="1199" spans="2:49" x14ac:dyDescent="0.25">
      <c r="B1199" s="41"/>
      <c r="K1199" s="17" t="s">
        <v>3011</v>
      </c>
      <c r="L1199" s="17">
        <v>2</v>
      </c>
      <c r="M1199" s="17">
        <v>7</v>
      </c>
      <c r="N1199" s="17">
        <v>1967</v>
      </c>
      <c r="O1199" s="19" t="s">
        <v>1442</v>
      </c>
      <c r="P1199" s="24" t="s">
        <v>1026</v>
      </c>
      <c r="Q1199" s="19" t="s">
        <v>967</v>
      </c>
      <c r="R1199" s="17">
        <v>32</v>
      </c>
      <c r="S1199" s="24" t="s">
        <v>1026</v>
      </c>
      <c r="T1199" s="17">
        <v>9</v>
      </c>
      <c r="AM1199"/>
      <c r="AN1199"/>
      <c r="AO1199"/>
      <c r="AQ1199"/>
      <c r="AR1199"/>
      <c r="AS1199"/>
      <c r="AT1199"/>
      <c r="AU1199"/>
      <c r="AV1199"/>
      <c r="AW1199"/>
    </row>
    <row r="1200" spans="2:49" x14ac:dyDescent="0.25">
      <c r="B1200" s="41"/>
      <c r="K1200" s="17" t="s">
        <v>3011</v>
      </c>
      <c r="L1200" s="17">
        <v>30</v>
      </c>
      <c r="M1200" s="17">
        <v>7</v>
      </c>
      <c r="N1200" s="17">
        <v>1967</v>
      </c>
      <c r="O1200" s="19" t="s">
        <v>1442</v>
      </c>
      <c r="P1200" s="24" t="s">
        <v>1026</v>
      </c>
      <c r="Q1200" s="19" t="s">
        <v>856</v>
      </c>
      <c r="R1200" s="17">
        <v>26</v>
      </c>
      <c r="S1200" s="24" t="s">
        <v>1026</v>
      </c>
      <c r="T1200" s="17">
        <v>5</v>
      </c>
      <c r="AM1200"/>
      <c r="AN1200"/>
      <c r="AO1200"/>
      <c r="AQ1200"/>
      <c r="AR1200"/>
      <c r="AS1200"/>
      <c r="AT1200"/>
      <c r="AU1200"/>
      <c r="AV1200"/>
      <c r="AW1200"/>
    </row>
    <row r="1201" spans="2:49" x14ac:dyDescent="0.25">
      <c r="B1201" s="41"/>
      <c r="K1201" s="17" t="s">
        <v>3011</v>
      </c>
      <c r="L1201" s="17">
        <v>30</v>
      </c>
      <c r="M1201" s="17">
        <v>7</v>
      </c>
      <c r="N1201" s="17">
        <v>1967</v>
      </c>
      <c r="O1201" s="19" t="s">
        <v>563</v>
      </c>
      <c r="P1201" s="24" t="s">
        <v>1026</v>
      </c>
      <c r="Q1201" s="19" t="s">
        <v>1041</v>
      </c>
      <c r="R1201" s="17">
        <v>16</v>
      </c>
      <c r="S1201" s="24" t="s">
        <v>1026</v>
      </c>
      <c r="T1201" s="17">
        <v>5</v>
      </c>
      <c r="AM1201"/>
      <c r="AN1201"/>
      <c r="AO1201"/>
      <c r="AQ1201"/>
      <c r="AR1201"/>
      <c r="AS1201"/>
      <c r="AT1201"/>
      <c r="AU1201"/>
      <c r="AV1201"/>
      <c r="AW1201"/>
    </row>
    <row r="1202" spans="2:49" x14ac:dyDescent="0.25">
      <c r="B1202" s="41"/>
      <c r="K1202" s="17" t="s">
        <v>3144</v>
      </c>
      <c r="L1202" s="17">
        <v>1</v>
      </c>
      <c r="M1202" s="17">
        <v>8</v>
      </c>
      <c r="N1202" s="17">
        <v>1967</v>
      </c>
      <c r="O1202" s="19" t="s">
        <v>1044</v>
      </c>
      <c r="P1202" s="24"/>
      <c r="Q1202" s="19" t="s">
        <v>1246</v>
      </c>
      <c r="R1202" s="17">
        <v>1</v>
      </c>
      <c r="S1202" s="24"/>
      <c r="T1202" s="17">
        <v>19</v>
      </c>
      <c r="AM1202"/>
      <c r="AN1202"/>
      <c r="AO1202"/>
      <c r="AQ1202"/>
      <c r="AR1202"/>
      <c r="AS1202"/>
      <c r="AT1202"/>
      <c r="AU1202"/>
      <c r="AV1202"/>
      <c r="AW1202"/>
    </row>
    <row r="1203" spans="2:49" x14ac:dyDescent="0.25">
      <c r="B1203" s="41"/>
      <c r="K1203" s="17" t="s">
        <v>3011</v>
      </c>
      <c r="L1203" s="17">
        <v>6</v>
      </c>
      <c r="M1203" s="17">
        <v>8</v>
      </c>
      <c r="N1203" s="17">
        <v>1967</v>
      </c>
      <c r="O1203" s="19" t="s">
        <v>856</v>
      </c>
      <c r="P1203" s="24" t="s">
        <v>1026</v>
      </c>
      <c r="Q1203" s="19" t="s">
        <v>563</v>
      </c>
      <c r="R1203" s="17">
        <v>7</v>
      </c>
      <c r="S1203" s="24" t="s">
        <v>1026</v>
      </c>
      <c r="T1203" s="17">
        <v>12</v>
      </c>
      <c r="AM1203"/>
      <c r="AN1203"/>
      <c r="AO1203"/>
      <c r="AQ1203"/>
      <c r="AR1203"/>
      <c r="AS1203"/>
      <c r="AT1203"/>
      <c r="AU1203"/>
      <c r="AV1203"/>
      <c r="AW1203"/>
    </row>
    <row r="1204" spans="2:49" x14ac:dyDescent="0.25">
      <c r="B1204" s="41"/>
      <c r="K1204" s="17" t="s">
        <v>3011</v>
      </c>
      <c r="L1204" s="17">
        <v>6</v>
      </c>
      <c r="M1204" s="17">
        <v>8</v>
      </c>
      <c r="N1204" s="17">
        <v>1967</v>
      </c>
      <c r="O1204" s="19" t="s">
        <v>967</v>
      </c>
      <c r="P1204" s="24" t="s">
        <v>1026</v>
      </c>
      <c r="Q1204" s="19" t="s">
        <v>1256</v>
      </c>
      <c r="R1204" s="17">
        <v>6</v>
      </c>
      <c r="S1204" s="24" t="s">
        <v>1026</v>
      </c>
      <c r="T1204" s="17">
        <v>30</v>
      </c>
      <c r="AM1204"/>
      <c r="AN1204"/>
      <c r="AO1204"/>
      <c r="AQ1204"/>
      <c r="AR1204"/>
      <c r="AS1204"/>
      <c r="AT1204"/>
      <c r="AU1204"/>
      <c r="AV1204"/>
      <c r="AW1204"/>
    </row>
    <row r="1205" spans="2:49" x14ac:dyDescent="0.25">
      <c r="B1205" s="41"/>
      <c r="K1205" s="17" t="s">
        <v>3011</v>
      </c>
      <c r="L1205" s="17">
        <v>6</v>
      </c>
      <c r="M1205" s="17">
        <v>8</v>
      </c>
      <c r="N1205" s="17">
        <v>1967</v>
      </c>
      <c r="O1205" s="19" t="s">
        <v>564</v>
      </c>
      <c r="P1205" s="24" t="s">
        <v>1026</v>
      </c>
      <c r="Q1205" s="19" t="s">
        <v>565</v>
      </c>
      <c r="R1205" s="17">
        <v>12</v>
      </c>
      <c r="S1205" s="24" t="s">
        <v>1026</v>
      </c>
      <c r="T1205" s="17">
        <v>1</v>
      </c>
      <c r="AM1205"/>
      <c r="AN1205"/>
      <c r="AO1205"/>
      <c r="AQ1205"/>
      <c r="AR1205"/>
      <c r="AS1205"/>
      <c r="AT1205"/>
      <c r="AU1205"/>
      <c r="AV1205"/>
      <c r="AW1205"/>
    </row>
    <row r="1206" spans="2:49" x14ac:dyDescent="0.25">
      <c r="B1206" s="41"/>
      <c r="K1206" s="17" t="s">
        <v>3011</v>
      </c>
      <c r="L1206" s="17">
        <v>6</v>
      </c>
      <c r="M1206" s="17">
        <v>8</v>
      </c>
      <c r="N1206" s="17">
        <v>1967</v>
      </c>
      <c r="O1206" s="19" t="s">
        <v>970</v>
      </c>
      <c r="P1206" s="24" t="s">
        <v>1026</v>
      </c>
      <c r="Q1206" s="19" t="s">
        <v>1442</v>
      </c>
      <c r="R1206" s="17">
        <v>4</v>
      </c>
      <c r="S1206" s="24" t="s">
        <v>1026</v>
      </c>
      <c r="T1206" s="17">
        <v>35</v>
      </c>
      <c r="AM1206"/>
      <c r="AN1206"/>
      <c r="AO1206"/>
      <c r="AQ1206"/>
      <c r="AR1206"/>
      <c r="AS1206"/>
      <c r="AT1206"/>
      <c r="AU1206"/>
      <c r="AV1206"/>
      <c r="AW1206"/>
    </row>
    <row r="1207" spans="2:49" x14ac:dyDescent="0.25">
      <c r="B1207" s="41"/>
      <c r="K1207" s="17" t="s">
        <v>3011</v>
      </c>
      <c r="L1207" s="17">
        <v>6</v>
      </c>
      <c r="M1207" s="17">
        <v>8</v>
      </c>
      <c r="N1207" s="17">
        <v>1967</v>
      </c>
      <c r="O1207" s="19" t="s">
        <v>1044</v>
      </c>
      <c r="P1207" s="24" t="s">
        <v>1026</v>
      </c>
      <c r="Q1207" s="19" t="s">
        <v>1041</v>
      </c>
      <c r="R1207" s="17">
        <v>26</v>
      </c>
      <c r="S1207" s="24" t="s">
        <v>1026</v>
      </c>
      <c r="T1207" s="17">
        <v>7</v>
      </c>
      <c r="AM1207"/>
      <c r="AN1207"/>
      <c r="AO1207"/>
      <c r="AQ1207"/>
      <c r="AR1207"/>
      <c r="AS1207"/>
      <c r="AT1207"/>
      <c r="AU1207"/>
      <c r="AV1207"/>
      <c r="AW1207"/>
    </row>
    <row r="1208" spans="2:49" x14ac:dyDescent="0.25">
      <c r="B1208" s="41"/>
      <c r="K1208" s="17" t="s">
        <v>3027</v>
      </c>
      <c r="L1208" s="17">
        <v>12</v>
      </c>
      <c r="M1208" s="17">
        <v>8</v>
      </c>
      <c r="N1208" s="17">
        <v>1967</v>
      </c>
      <c r="O1208" s="19" t="s">
        <v>967</v>
      </c>
      <c r="P1208" s="24" t="s">
        <v>1026</v>
      </c>
      <c r="Q1208" s="19" t="s">
        <v>564</v>
      </c>
      <c r="R1208" s="17">
        <v>7</v>
      </c>
      <c r="S1208" s="24" t="s">
        <v>1026</v>
      </c>
      <c r="T1208" s="17">
        <v>10</v>
      </c>
      <c r="AM1208"/>
      <c r="AN1208"/>
      <c r="AO1208"/>
      <c r="AQ1208"/>
      <c r="AR1208"/>
      <c r="AS1208"/>
      <c r="AT1208"/>
      <c r="AU1208"/>
      <c r="AV1208"/>
      <c r="AW1208"/>
    </row>
    <row r="1209" spans="2:49" x14ac:dyDescent="0.25">
      <c r="B1209" s="41"/>
      <c r="K1209" s="17" t="s">
        <v>3027</v>
      </c>
      <c r="L1209" s="17">
        <v>12</v>
      </c>
      <c r="M1209" s="17">
        <v>8</v>
      </c>
      <c r="N1209" s="17">
        <v>1967</v>
      </c>
      <c r="O1209" s="19" t="s">
        <v>1256</v>
      </c>
      <c r="P1209" s="24" t="s">
        <v>1026</v>
      </c>
      <c r="Q1209" s="19" t="s">
        <v>970</v>
      </c>
      <c r="R1209" s="17">
        <v>18</v>
      </c>
      <c r="S1209" s="24" t="s">
        <v>1026</v>
      </c>
      <c r="T1209" s="17">
        <v>6</v>
      </c>
      <c r="AM1209"/>
      <c r="AN1209"/>
      <c r="AO1209"/>
      <c r="AQ1209"/>
      <c r="AR1209"/>
      <c r="AS1209"/>
      <c r="AT1209"/>
      <c r="AU1209"/>
      <c r="AV1209"/>
      <c r="AW1209"/>
    </row>
    <row r="1210" spans="2:49" x14ac:dyDescent="0.25">
      <c r="B1210" s="41"/>
      <c r="K1210" s="17" t="s">
        <v>3011</v>
      </c>
      <c r="L1210" s="17">
        <v>13</v>
      </c>
      <c r="M1210" s="17">
        <v>8</v>
      </c>
      <c r="N1210" s="17">
        <v>1967</v>
      </c>
      <c r="O1210" s="19" t="s">
        <v>565</v>
      </c>
      <c r="P1210" s="24" t="s">
        <v>1026</v>
      </c>
      <c r="Q1210" s="19" t="s">
        <v>563</v>
      </c>
      <c r="R1210" s="17">
        <v>13</v>
      </c>
      <c r="S1210" s="24" t="s">
        <v>1026</v>
      </c>
      <c r="T1210" s="17">
        <v>6</v>
      </c>
      <c r="AM1210"/>
      <c r="AN1210"/>
      <c r="AO1210"/>
      <c r="AQ1210"/>
      <c r="AR1210"/>
      <c r="AS1210"/>
      <c r="AT1210"/>
      <c r="AU1210"/>
      <c r="AV1210"/>
      <c r="AW1210"/>
    </row>
    <row r="1211" spans="2:49" x14ac:dyDescent="0.25">
      <c r="K1211" s="17" t="s">
        <v>3011</v>
      </c>
      <c r="L1211" s="17">
        <v>13</v>
      </c>
      <c r="M1211" s="17">
        <v>8</v>
      </c>
      <c r="N1211" s="17">
        <v>1967</v>
      </c>
      <c r="O1211" s="19" t="s">
        <v>1041</v>
      </c>
      <c r="P1211" s="24" t="s">
        <v>1026</v>
      </c>
      <c r="Q1211" s="19" t="s">
        <v>564</v>
      </c>
      <c r="R1211" s="17">
        <v>1</v>
      </c>
      <c r="S1211" s="24" t="s">
        <v>1026</v>
      </c>
      <c r="T1211" s="17">
        <v>18</v>
      </c>
      <c r="AM1211"/>
      <c r="AN1211"/>
      <c r="AO1211"/>
      <c r="AQ1211"/>
      <c r="AR1211"/>
      <c r="AS1211"/>
      <c r="AT1211"/>
      <c r="AU1211"/>
      <c r="AV1211"/>
      <c r="AW1211"/>
    </row>
    <row r="1212" spans="2:49" x14ac:dyDescent="0.25">
      <c r="K1212" s="17" t="s">
        <v>3011</v>
      </c>
      <c r="L1212" s="17">
        <v>13</v>
      </c>
      <c r="M1212" s="17">
        <v>8</v>
      </c>
      <c r="N1212" s="17">
        <v>1967</v>
      </c>
      <c r="O1212" s="19" t="s">
        <v>1246</v>
      </c>
      <c r="P1212" s="24" t="s">
        <v>1026</v>
      </c>
      <c r="Q1212" s="19" t="s">
        <v>970</v>
      </c>
      <c r="R1212" s="17">
        <v>23</v>
      </c>
      <c r="S1212" s="24" t="s">
        <v>1026</v>
      </c>
      <c r="T1212" s="17">
        <v>5</v>
      </c>
      <c r="AM1212"/>
      <c r="AN1212"/>
      <c r="AO1212"/>
      <c r="AQ1212"/>
      <c r="AR1212"/>
      <c r="AS1212"/>
      <c r="AT1212"/>
      <c r="AU1212"/>
      <c r="AV1212"/>
      <c r="AW1212"/>
    </row>
    <row r="1213" spans="2:49" x14ac:dyDescent="0.25">
      <c r="K1213" s="17" t="s">
        <v>3142</v>
      </c>
      <c r="L1213" s="17">
        <v>16</v>
      </c>
      <c r="M1213" s="17">
        <v>8</v>
      </c>
      <c r="N1213" s="17">
        <v>1967</v>
      </c>
      <c r="O1213" s="19" t="s">
        <v>1442</v>
      </c>
      <c r="P1213" s="24"/>
      <c r="Q1213" s="19" t="s">
        <v>1044</v>
      </c>
      <c r="R1213" s="17">
        <v>12</v>
      </c>
      <c r="S1213" s="24" t="s">
        <v>1026</v>
      </c>
      <c r="T1213" s="17">
        <v>5</v>
      </c>
      <c r="AM1213"/>
      <c r="AN1213"/>
      <c r="AO1213"/>
      <c r="AQ1213"/>
      <c r="AR1213"/>
      <c r="AS1213"/>
      <c r="AT1213"/>
      <c r="AU1213"/>
      <c r="AV1213"/>
      <c r="AW1213"/>
    </row>
    <row r="1214" spans="2:49" x14ac:dyDescent="0.25">
      <c r="K1214" s="17" t="s">
        <v>3141</v>
      </c>
      <c r="L1214" s="17">
        <v>17</v>
      </c>
      <c r="M1214" s="17">
        <v>8</v>
      </c>
      <c r="N1214" s="17">
        <v>1967</v>
      </c>
      <c r="O1214" s="19" t="s">
        <v>1246</v>
      </c>
      <c r="P1214" s="24" t="s">
        <v>1026</v>
      </c>
      <c r="Q1214" s="19" t="s">
        <v>1256</v>
      </c>
      <c r="R1214" s="17">
        <v>19</v>
      </c>
      <c r="S1214" s="24" t="s">
        <v>1026</v>
      </c>
      <c r="T1214" s="17">
        <v>16</v>
      </c>
      <c r="AM1214"/>
      <c r="AN1214"/>
      <c r="AO1214"/>
      <c r="AQ1214"/>
      <c r="AR1214"/>
      <c r="AS1214"/>
      <c r="AT1214"/>
      <c r="AU1214"/>
      <c r="AV1214"/>
      <c r="AW1214"/>
    </row>
    <row r="1215" spans="2:49" x14ac:dyDescent="0.25">
      <c r="K1215" s="17" t="s">
        <v>3141</v>
      </c>
      <c r="L1215" s="17">
        <v>17</v>
      </c>
      <c r="M1215" s="17">
        <v>8</v>
      </c>
      <c r="N1215" s="17">
        <v>1967</v>
      </c>
      <c r="O1215" s="19" t="s">
        <v>856</v>
      </c>
      <c r="P1215" s="24" t="s">
        <v>1026</v>
      </c>
      <c r="Q1215" s="19" t="s">
        <v>967</v>
      </c>
      <c r="R1215" s="17">
        <v>3</v>
      </c>
      <c r="S1215" s="24" t="s">
        <v>1026</v>
      </c>
      <c r="T1215" s="17">
        <v>21</v>
      </c>
      <c r="AM1215"/>
      <c r="AN1215"/>
      <c r="AO1215"/>
      <c r="AQ1215"/>
      <c r="AR1215"/>
      <c r="AS1215"/>
      <c r="AT1215"/>
      <c r="AU1215"/>
      <c r="AV1215"/>
      <c r="AW1215"/>
    </row>
    <row r="1216" spans="2:49" x14ac:dyDescent="0.25">
      <c r="K1216" s="17" t="s">
        <v>3027</v>
      </c>
      <c r="L1216" s="17">
        <v>26</v>
      </c>
      <c r="M1216" s="17">
        <v>8</v>
      </c>
      <c r="N1216" s="17">
        <v>1967</v>
      </c>
      <c r="O1216" s="19" t="s">
        <v>1256</v>
      </c>
      <c r="P1216" s="24" t="s">
        <v>1026</v>
      </c>
      <c r="Q1216" s="38" t="s">
        <v>565</v>
      </c>
      <c r="R1216" s="17">
        <v>7</v>
      </c>
      <c r="S1216" s="24" t="s">
        <v>1026</v>
      </c>
      <c r="T1216" s="17">
        <v>1</v>
      </c>
      <c r="AM1216"/>
      <c r="AN1216"/>
      <c r="AO1216"/>
      <c r="AQ1216"/>
      <c r="AR1216"/>
      <c r="AS1216"/>
      <c r="AT1216"/>
      <c r="AU1216"/>
      <c r="AV1216"/>
      <c r="AW1216"/>
    </row>
    <row r="1217" spans="2:49" x14ac:dyDescent="0.25">
      <c r="K1217" s="17" t="s">
        <v>3011</v>
      </c>
      <c r="L1217" s="17">
        <v>27</v>
      </c>
      <c r="M1217" s="17">
        <v>8</v>
      </c>
      <c r="N1217" s="17">
        <v>1967</v>
      </c>
      <c r="O1217" s="19" t="s">
        <v>563</v>
      </c>
      <c r="P1217" s="24" t="s">
        <v>1026</v>
      </c>
      <c r="Q1217" s="19" t="s">
        <v>1044</v>
      </c>
      <c r="R1217" s="17">
        <v>6</v>
      </c>
      <c r="S1217" s="24" t="s">
        <v>1026</v>
      </c>
      <c r="T1217" s="17">
        <v>4</v>
      </c>
      <c r="AM1217"/>
      <c r="AN1217"/>
      <c r="AO1217"/>
      <c r="AQ1217"/>
      <c r="AR1217"/>
      <c r="AS1217"/>
      <c r="AT1217"/>
      <c r="AU1217"/>
      <c r="AV1217"/>
      <c r="AW1217"/>
    </row>
    <row r="1218" spans="2:49" x14ac:dyDescent="0.25">
      <c r="K1218" s="17" t="s">
        <v>3011</v>
      </c>
      <c r="L1218" s="17">
        <v>27</v>
      </c>
      <c r="M1218" s="17">
        <v>8</v>
      </c>
      <c r="N1218" s="17">
        <v>1967</v>
      </c>
      <c r="O1218" s="19" t="s">
        <v>1041</v>
      </c>
      <c r="P1218" s="24" t="s">
        <v>1026</v>
      </c>
      <c r="Q1218" s="19" t="s">
        <v>856</v>
      </c>
      <c r="R1218" s="17">
        <v>22</v>
      </c>
      <c r="S1218" s="24" t="s">
        <v>1026</v>
      </c>
      <c r="T1218" s="17">
        <v>4</v>
      </c>
      <c r="AM1218"/>
      <c r="AN1218"/>
      <c r="AO1218"/>
      <c r="AQ1218"/>
      <c r="AR1218"/>
      <c r="AS1218"/>
      <c r="AT1218"/>
      <c r="AU1218"/>
      <c r="AV1218"/>
      <c r="AW1218"/>
    </row>
    <row r="1219" spans="2:49" x14ac:dyDescent="0.25">
      <c r="K1219" s="17" t="s">
        <v>3011</v>
      </c>
      <c r="L1219" s="17">
        <v>27</v>
      </c>
      <c r="M1219" s="17">
        <v>8</v>
      </c>
      <c r="N1219" s="17">
        <v>1967</v>
      </c>
      <c r="O1219" s="19" t="s">
        <v>564</v>
      </c>
      <c r="P1219" s="24" t="s">
        <v>1026</v>
      </c>
      <c r="Q1219" s="19" t="s">
        <v>1246</v>
      </c>
      <c r="R1219" s="17">
        <v>10</v>
      </c>
      <c r="S1219" s="24" t="s">
        <v>1026</v>
      </c>
      <c r="T1219" s="17">
        <v>9</v>
      </c>
      <c r="AM1219"/>
      <c r="AN1219"/>
      <c r="AO1219"/>
      <c r="AQ1219"/>
      <c r="AR1219"/>
      <c r="AS1219"/>
      <c r="AT1219"/>
      <c r="AU1219"/>
      <c r="AV1219"/>
      <c r="AW1219"/>
    </row>
    <row r="1220" spans="2:49" x14ac:dyDescent="0.25">
      <c r="K1220" s="17" t="s">
        <v>3011</v>
      </c>
      <c r="L1220" s="17">
        <v>27</v>
      </c>
      <c r="M1220" s="17">
        <v>8</v>
      </c>
      <c r="N1220" s="17">
        <v>1967</v>
      </c>
      <c r="O1220" s="19" t="s">
        <v>1442</v>
      </c>
      <c r="P1220" s="24" t="s">
        <v>1026</v>
      </c>
      <c r="Q1220" s="19" t="s">
        <v>565</v>
      </c>
      <c r="R1220" s="17">
        <v>20</v>
      </c>
      <c r="S1220" s="24" t="s">
        <v>1026</v>
      </c>
      <c r="T1220" s="17">
        <v>5</v>
      </c>
      <c r="AM1220"/>
      <c r="AN1220"/>
      <c r="AO1220"/>
      <c r="AQ1220"/>
      <c r="AR1220"/>
      <c r="AS1220"/>
      <c r="AT1220"/>
      <c r="AU1220"/>
      <c r="AV1220"/>
      <c r="AW1220"/>
    </row>
    <row r="1221" spans="2:49" x14ac:dyDescent="0.25">
      <c r="K1221" s="17" t="s">
        <v>3011</v>
      </c>
      <c r="L1221" s="17">
        <v>27</v>
      </c>
      <c r="M1221" s="17">
        <v>8</v>
      </c>
      <c r="N1221" s="17">
        <v>1967</v>
      </c>
      <c r="O1221" s="19" t="s">
        <v>967</v>
      </c>
      <c r="P1221" s="24" t="s">
        <v>1026</v>
      </c>
      <c r="Q1221" s="19" t="s">
        <v>970</v>
      </c>
      <c r="R1221" s="17">
        <v>23</v>
      </c>
      <c r="S1221" s="24" t="s">
        <v>1026</v>
      </c>
      <c r="T1221" s="17">
        <v>6</v>
      </c>
      <c r="AM1221"/>
      <c r="AN1221"/>
      <c r="AO1221"/>
      <c r="AQ1221"/>
      <c r="AR1221"/>
      <c r="AS1221"/>
      <c r="AT1221"/>
      <c r="AU1221"/>
      <c r="AV1221"/>
      <c r="AW1221"/>
    </row>
    <row r="1222" spans="2:49" x14ac:dyDescent="0.25">
      <c r="K1222" s="17" t="s">
        <v>3011</v>
      </c>
      <c r="L1222" s="17">
        <v>3</v>
      </c>
      <c r="M1222" s="17">
        <v>9</v>
      </c>
      <c r="N1222" s="17">
        <v>1967</v>
      </c>
      <c r="O1222" s="19" t="s">
        <v>563</v>
      </c>
      <c r="P1222" s="24" t="s">
        <v>1026</v>
      </c>
      <c r="Q1222" s="19" t="s">
        <v>967</v>
      </c>
      <c r="R1222" s="17">
        <v>12</v>
      </c>
      <c r="S1222" s="24" t="s">
        <v>1026</v>
      </c>
      <c r="T1222" s="17">
        <v>9</v>
      </c>
      <c r="AM1222"/>
      <c r="AN1222"/>
      <c r="AO1222"/>
      <c r="AQ1222"/>
      <c r="AR1222"/>
      <c r="AS1222"/>
      <c r="AT1222"/>
      <c r="AU1222"/>
      <c r="AV1222"/>
      <c r="AW1222"/>
    </row>
    <row r="1223" spans="2:49" x14ac:dyDescent="0.25">
      <c r="K1223" s="17" t="s">
        <v>3011</v>
      </c>
      <c r="L1223" s="17">
        <v>3</v>
      </c>
      <c r="M1223" s="17">
        <v>9</v>
      </c>
      <c r="N1223" s="17">
        <v>1967</v>
      </c>
      <c r="O1223" s="19" t="s">
        <v>565</v>
      </c>
      <c r="P1223" s="24" t="s">
        <v>1026</v>
      </c>
      <c r="Q1223" s="19" t="s">
        <v>1041</v>
      </c>
      <c r="R1223" s="17">
        <v>12</v>
      </c>
      <c r="S1223" s="24" t="s">
        <v>1026</v>
      </c>
      <c r="T1223" s="17">
        <v>6</v>
      </c>
      <c r="AM1223"/>
      <c r="AN1223"/>
      <c r="AO1223"/>
      <c r="AQ1223"/>
      <c r="AR1223"/>
      <c r="AS1223"/>
      <c r="AT1223"/>
      <c r="AU1223"/>
      <c r="AV1223"/>
      <c r="AW1223"/>
    </row>
    <row r="1224" spans="2:49" x14ac:dyDescent="0.25">
      <c r="K1224" s="17" t="s">
        <v>3011</v>
      </c>
      <c r="L1224" s="17">
        <v>3</v>
      </c>
      <c r="M1224" s="17">
        <v>9</v>
      </c>
      <c r="N1224" s="17">
        <v>1967</v>
      </c>
      <c r="O1224" s="19" t="s">
        <v>1256</v>
      </c>
      <c r="P1224" s="24" t="s">
        <v>1026</v>
      </c>
      <c r="Q1224" s="19" t="s">
        <v>1442</v>
      </c>
      <c r="R1224" s="17">
        <v>12</v>
      </c>
      <c r="S1224" s="24" t="s">
        <v>1026</v>
      </c>
      <c r="T1224" s="17">
        <v>5</v>
      </c>
      <c r="AM1224"/>
      <c r="AN1224"/>
      <c r="AO1224"/>
      <c r="AQ1224"/>
      <c r="AR1224"/>
      <c r="AS1224"/>
      <c r="AT1224"/>
      <c r="AU1224"/>
      <c r="AV1224"/>
      <c r="AW1224"/>
    </row>
    <row r="1225" spans="2:49" x14ac:dyDescent="0.25">
      <c r="K1225" s="17" t="s">
        <v>3011</v>
      </c>
      <c r="L1225" s="17">
        <v>3</v>
      </c>
      <c r="M1225" s="17">
        <v>9</v>
      </c>
      <c r="N1225" s="17">
        <v>1967</v>
      </c>
      <c r="O1225" s="19" t="s">
        <v>970</v>
      </c>
      <c r="P1225" s="24" t="s">
        <v>1026</v>
      </c>
      <c r="Q1225" s="19" t="s">
        <v>564</v>
      </c>
      <c r="R1225" s="17">
        <v>11</v>
      </c>
      <c r="S1225" s="24" t="s">
        <v>1026</v>
      </c>
      <c r="T1225" s="17">
        <v>11</v>
      </c>
      <c r="AM1225"/>
      <c r="AN1225"/>
      <c r="AO1225"/>
      <c r="AQ1225"/>
      <c r="AR1225"/>
      <c r="AS1225"/>
      <c r="AT1225"/>
      <c r="AU1225"/>
      <c r="AV1225"/>
      <c r="AW1225"/>
    </row>
    <row r="1226" spans="2:49" x14ac:dyDescent="0.25">
      <c r="K1226" s="17" t="s">
        <v>3011</v>
      </c>
      <c r="L1226" s="17">
        <v>3</v>
      </c>
      <c r="M1226" s="17">
        <v>9</v>
      </c>
      <c r="N1226" s="17">
        <v>1967</v>
      </c>
      <c r="O1226" s="19" t="s">
        <v>1044</v>
      </c>
      <c r="P1226" s="24" t="s">
        <v>1026</v>
      </c>
      <c r="Q1226" s="19" t="s">
        <v>856</v>
      </c>
      <c r="R1226" s="17">
        <v>6</v>
      </c>
      <c r="S1226" s="24" t="s">
        <v>1026</v>
      </c>
      <c r="T1226" s="17">
        <v>7</v>
      </c>
      <c r="AM1226"/>
      <c r="AN1226"/>
      <c r="AO1226"/>
      <c r="AQ1226"/>
      <c r="AR1226"/>
      <c r="AS1226"/>
      <c r="AT1226"/>
      <c r="AU1226"/>
      <c r="AV1226"/>
      <c r="AW1226"/>
    </row>
    <row r="1227" spans="2:49" x14ac:dyDescent="0.25">
      <c r="Q1227" s="19" t="s">
        <v>2</v>
      </c>
      <c r="R1227" s="17">
        <f>SUM(R1172:R1226)</f>
        <v>764</v>
      </c>
      <c r="S1227" s="24" t="s">
        <v>1026</v>
      </c>
      <c r="T1227" s="17">
        <f>SUM(T1172:T1226)</f>
        <v>542</v>
      </c>
      <c r="AM1227"/>
      <c r="AN1227"/>
      <c r="AO1227"/>
      <c r="AQ1227"/>
      <c r="AR1227"/>
      <c r="AS1227"/>
      <c r="AT1227"/>
      <c r="AU1227"/>
      <c r="AV1227"/>
      <c r="AW1227"/>
    </row>
    <row r="1228" spans="2:49" x14ac:dyDescent="0.25">
      <c r="N1228" s="17">
        <f>COUNT(R1172:R1226)</f>
        <v>55</v>
      </c>
      <c r="Q1228" s="19" t="s">
        <v>567</v>
      </c>
      <c r="R1228" s="81">
        <f>PRODUCT(R1227/N1228)</f>
        <v>13.890909090909091</v>
      </c>
      <c r="S1228" s="24" t="s">
        <v>1026</v>
      </c>
      <c r="T1228" s="81">
        <f>PRODUCT(T1227/N1228)</f>
        <v>9.8545454545454554</v>
      </c>
      <c r="AM1228"/>
      <c r="AN1228"/>
      <c r="AO1228"/>
      <c r="AQ1228"/>
      <c r="AR1228"/>
      <c r="AS1228"/>
      <c r="AT1228"/>
      <c r="AU1228"/>
      <c r="AV1228"/>
      <c r="AW1228"/>
    </row>
    <row r="1229" spans="2:49" x14ac:dyDescent="0.25">
      <c r="P1229" s="24"/>
      <c r="S1229" s="24"/>
      <c r="AM1229"/>
      <c r="AN1229"/>
      <c r="AO1229"/>
      <c r="AQ1229"/>
      <c r="AR1229"/>
      <c r="AS1229"/>
      <c r="AT1229"/>
      <c r="AU1229"/>
      <c r="AV1229"/>
      <c r="AW1229"/>
    </row>
    <row r="1230" spans="2:49" x14ac:dyDescent="0.25">
      <c r="O1230" s="20" t="s">
        <v>979</v>
      </c>
      <c r="P1230" s="24"/>
      <c r="S1230" s="24"/>
      <c r="AM1230"/>
      <c r="AN1230"/>
      <c r="AO1230"/>
      <c r="AQ1230"/>
      <c r="AR1230"/>
      <c r="AS1230"/>
      <c r="AT1230"/>
      <c r="AU1230"/>
      <c r="AV1230"/>
      <c r="AW1230"/>
    </row>
    <row r="1231" spans="2:49" x14ac:dyDescent="0.25">
      <c r="B1231" s="20" t="s">
        <v>4358</v>
      </c>
      <c r="O1231" s="19" t="s">
        <v>1246</v>
      </c>
      <c r="P1231" s="24" t="s">
        <v>1026</v>
      </c>
      <c r="Q1231" s="19" t="s">
        <v>1256</v>
      </c>
      <c r="R1231" s="17">
        <v>14</v>
      </c>
      <c r="S1231" s="24" t="s">
        <v>1026</v>
      </c>
      <c r="T1231" s="17">
        <v>4</v>
      </c>
      <c r="AM1231"/>
      <c r="AN1231"/>
      <c r="AO1231"/>
      <c r="AQ1231"/>
      <c r="AR1231"/>
      <c r="AS1231"/>
      <c r="AT1231"/>
      <c r="AU1231"/>
      <c r="AV1231"/>
      <c r="AW1231"/>
    </row>
    <row r="1232" spans="2:49" x14ac:dyDescent="0.25">
      <c r="AM1232"/>
      <c r="AN1232"/>
      <c r="AO1232"/>
      <c r="AQ1232"/>
      <c r="AR1232"/>
      <c r="AS1232"/>
      <c r="AT1232"/>
      <c r="AU1232"/>
      <c r="AV1232"/>
      <c r="AW1232"/>
    </row>
    <row r="1233" spans="1:49" x14ac:dyDescent="0.25">
      <c r="AM1233"/>
      <c r="AN1233"/>
      <c r="AO1233"/>
      <c r="AQ1233"/>
      <c r="AR1233"/>
      <c r="AS1233"/>
      <c r="AT1233"/>
      <c r="AU1233"/>
      <c r="AV1233"/>
      <c r="AW1233"/>
    </row>
    <row r="1234" spans="1:49" x14ac:dyDescent="0.25">
      <c r="A1234" s="21" t="s">
        <v>3179</v>
      </c>
      <c r="B1234" s="22" t="s">
        <v>973</v>
      </c>
      <c r="C1234" s="21" t="s">
        <v>3016</v>
      </c>
      <c r="D1234" s="21" t="s">
        <v>3017</v>
      </c>
      <c r="E1234" s="21" t="s">
        <v>1030</v>
      </c>
      <c r="F1234" s="21" t="s">
        <v>3018</v>
      </c>
      <c r="G1234" s="21" t="s">
        <v>3019</v>
      </c>
      <c r="H1234" s="21"/>
      <c r="I1234" s="68" t="s">
        <v>3020</v>
      </c>
      <c r="J1234" s="21" t="s">
        <v>1031</v>
      </c>
      <c r="K1234" s="21"/>
      <c r="L1234" s="21"/>
      <c r="M1234" s="21"/>
      <c r="N1234" s="21"/>
      <c r="O1234" s="23" t="s">
        <v>973</v>
      </c>
      <c r="P1234" s="43"/>
      <c r="Q1234" s="35"/>
      <c r="R1234" s="33"/>
      <c r="S1234" s="33"/>
      <c r="T1234" s="33"/>
      <c r="U1234" s="33"/>
      <c r="V1234" s="19" t="s">
        <v>6350</v>
      </c>
      <c r="W1234" s="19" t="s">
        <v>6350</v>
      </c>
      <c r="AM1234"/>
      <c r="AN1234"/>
      <c r="AO1234"/>
      <c r="AQ1234"/>
      <c r="AR1234"/>
      <c r="AS1234"/>
      <c r="AT1234"/>
      <c r="AU1234"/>
      <c r="AV1234"/>
      <c r="AW1234"/>
    </row>
    <row r="1235" spans="1:49" x14ac:dyDescent="0.25">
      <c r="A1235" s="14">
        <v>1</v>
      </c>
      <c r="B1235" s="20" t="s">
        <v>1246</v>
      </c>
      <c r="C1235" s="14">
        <v>8</v>
      </c>
      <c r="D1235" s="14">
        <v>8</v>
      </c>
      <c r="E1235" s="14">
        <v>0</v>
      </c>
      <c r="F1235" s="14">
        <v>0</v>
      </c>
      <c r="G1235" s="14">
        <v>157</v>
      </c>
      <c r="H1235" s="74" t="s">
        <v>1026</v>
      </c>
      <c r="I1235" s="14">
        <v>31</v>
      </c>
      <c r="J1235" s="14">
        <v>16</v>
      </c>
      <c r="K1235" s="17" t="s">
        <v>3011</v>
      </c>
      <c r="L1235" s="17">
        <v>26</v>
      </c>
      <c r="M1235" s="17">
        <v>5</v>
      </c>
      <c r="N1235" s="17">
        <v>1968</v>
      </c>
      <c r="O1235" s="19" t="s">
        <v>974</v>
      </c>
      <c r="P1235" s="24" t="s">
        <v>1026</v>
      </c>
      <c r="Q1235" s="19" t="s">
        <v>563</v>
      </c>
      <c r="R1235" s="17">
        <v>10</v>
      </c>
      <c r="S1235" s="24" t="s">
        <v>1026</v>
      </c>
      <c r="T1235" s="17">
        <v>20</v>
      </c>
      <c r="U1235" s="17">
        <v>300</v>
      </c>
      <c r="V1235" s="19" t="s">
        <v>6360</v>
      </c>
      <c r="W1235" s="11" t="s">
        <v>6336</v>
      </c>
      <c r="AM1235"/>
      <c r="AN1235"/>
      <c r="AO1235"/>
      <c r="AQ1235"/>
      <c r="AR1235"/>
      <c r="AS1235"/>
      <c r="AT1235"/>
      <c r="AU1235"/>
      <c r="AV1235"/>
      <c r="AW1235"/>
    </row>
    <row r="1236" spans="1:49" x14ac:dyDescent="0.25">
      <c r="A1236" s="14">
        <v>2</v>
      </c>
      <c r="B1236" s="20" t="s">
        <v>1256</v>
      </c>
      <c r="C1236" s="14">
        <v>8</v>
      </c>
      <c r="D1236" s="14">
        <v>6</v>
      </c>
      <c r="E1236" s="14">
        <v>0</v>
      </c>
      <c r="F1236" s="14">
        <v>2</v>
      </c>
      <c r="G1236" s="14">
        <v>145</v>
      </c>
      <c r="H1236" s="74" t="s">
        <v>1026</v>
      </c>
      <c r="I1236" s="14">
        <v>61</v>
      </c>
      <c r="J1236" s="14">
        <v>12</v>
      </c>
      <c r="K1236" s="17" t="s">
        <v>3011</v>
      </c>
      <c r="L1236" s="17">
        <v>26</v>
      </c>
      <c r="M1236" s="17">
        <v>5</v>
      </c>
      <c r="N1236" s="17">
        <v>1968</v>
      </c>
      <c r="O1236" s="19" t="s">
        <v>565</v>
      </c>
      <c r="P1236" s="24" t="s">
        <v>1026</v>
      </c>
      <c r="Q1236" s="19" t="s">
        <v>1451</v>
      </c>
      <c r="R1236" s="17">
        <v>13</v>
      </c>
      <c r="S1236" s="24" t="s">
        <v>1026</v>
      </c>
      <c r="T1236" s="17">
        <v>16</v>
      </c>
      <c r="U1236" s="17">
        <v>200</v>
      </c>
      <c r="V1236" s="19" t="s">
        <v>6347</v>
      </c>
      <c r="W1236" s="11" t="s">
        <v>6363</v>
      </c>
      <c r="AM1236"/>
      <c r="AN1236"/>
      <c r="AO1236"/>
      <c r="AQ1236"/>
      <c r="AR1236"/>
      <c r="AS1236"/>
      <c r="AT1236"/>
      <c r="AU1236"/>
      <c r="AV1236"/>
      <c r="AW1236"/>
    </row>
    <row r="1237" spans="1:49" x14ac:dyDescent="0.25">
      <c r="A1237" s="14">
        <v>3</v>
      </c>
      <c r="B1237" s="20" t="s">
        <v>564</v>
      </c>
      <c r="C1237" s="14">
        <v>8</v>
      </c>
      <c r="D1237" s="14">
        <v>6</v>
      </c>
      <c r="E1237" s="14">
        <v>0</v>
      </c>
      <c r="F1237" s="14">
        <v>2</v>
      </c>
      <c r="G1237" s="14">
        <v>130</v>
      </c>
      <c r="H1237" s="74" t="s">
        <v>1026</v>
      </c>
      <c r="I1237" s="14">
        <v>76</v>
      </c>
      <c r="J1237" s="14">
        <v>12</v>
      </c>
      <c r="K1237" s="17" t="s">
        <v>3011</v>
      </c>
      <c r="L1237" s="17">
        <v>2</v>
      </c>
      <c r="M1237" s="17">
        <v>6</v>
      </c>
      <c r="N1237" s="17">
        <v>1968</v>
      </c>
      <c r="O1237" s="19" t="s">
        <v>1256</v>
      </c>
      <c r="P1237" s="24" t="s">
        <v>1026</v>
      </c>
      <c r="Q1237" s="19" t="s">
        <v>564</v>
      </c>
      <c r="R1237" s="17">
        <v>22</v>
      </c>
      <c r="S1237" s="24" t="s">
        <v>1026</v>
      </c>
      <c r="T1237" s="17">
        <v>8</v>
      </c>
      <c r="U1237" s="17">
        <v>125</v>
      </c>
      <c r="V1237" s="19" t="s">
        <v>6356</v>
      </c>
      <c r="W1237" s="11" t="s">
        <v>6335</v>
      </c>
      <c r="X1237" s="11" t="s">
        <v>6351</v>
      </c>
      <c r="AM1237"/>
      <c r="AN1237"/>
      <c r="AO1237"/>
      <c r="AQ1237"/>
      <c r="AR1237"/>
      <c r="AS1237"/>
      <c r="AT1237"/>
      <c r="AU1237"/>
      <c r="AV1237"/>
      <c r="AW1237"/>
    </row>
    <row r="1238" spans="1:49" x14ac:dyDescent="0.25">
      <c r="A1238" s="14">
        <v>4</v>
      </c>
      <c r="B1238" s="20" t="s">
        <v>967</v>
      </c>
      <c r="C1238" s="14">
        <v>8</v>
      </c>
      <c r="D1238" s="14">
        <v>6</v>
      </c>
      <c r="E1238" s="14">
        <v>0</v>
      </c>
      <c r="F1238" s="14">
        <v>2</v>
      </c>
      <c r="G1238" s="14">
        <v>126</v>
      </c>
      <c r="H1238" s="74" t="s">
        <v>1026</v>
      </c>
      <c r="I1238" s="14">
        <v>87</v>
      </c>
      <c r="J1238" s="14">
        <v>12</v>
      </c>
      <c r="K1238" s="17" t="s">
        <v>3013</v>
      </c>
      <c r="L1238" s="17">
        <v>3</v>
      </c>
      <c r="M1238" s="17">
        <v>6</v>
      </c>
      <c r="N1238" s="17">
        <v>1968</v>
      </c>
      <c r="O1238" s="19" t="s">
        <v>2969</v>
      </c>
      <c r="P1238" s="24" t="s">
        <v>1026</v>
      </c>
      <c r="Q1238" s="19" t="s">
        <v>974</v>
      </c>
      <c r="R1238" s="17">
        <v>44</v>
      </c>
      <c r="S1238" s="24" t="s">
        <v>1026</v>
      </c>
      <c r="T1238" s="17">
        <v>13</v>
      </c>
      <c r="U1238" s="17">
        <v>250</v>
      </c>
      <c r="V1238" s="19" t="s">
        <v>6359</v>
      </c>
      <c r="W1238" s="19" t="s">
        <v>6360</v>
      </c>
      <c r="X1238" s="11" t="s">
        <v>6351</v>
      </c>
      <c r="AM1238"/>
      <c r="AN1238"/>
      <c r="AO1238"/>
      <c r="AQ1238"/>
      <c r="AR1238"/>
      <c r="AS1238"/>
      <c r="AT1238"/>
      <c r="AU1238"/>
      <c r="AV1238"/>
      <c r="AW1238"/>
    </row>
    <row r="1239" spans="1:49" x14ac:dyDescent="0.25">
      <c r="A1239" s="14">
        <v>5</v>
      </c>
      <c r="B1239" s="20" t="s">
        <v>2969</v>
      </c>
      <c r="C1239" s="14">
        <v>8</v>
      </c>
      <c r="D1239" s="14">
        <v>3</v>
      </c>
      <c r="E1239" s="14">
        <v>0</v>
      </c>
      <c r="F1239" s="14">
        <v>5</v>
      </c>
      <c r="G1239" s="14">
        <v>142</v>
      </c>
      <c r="H1239" s="74" t="s">
        <v>1026</v>
      </c>
      <c r="I1239" s="14">
        <v>135</v>
      </c>
      <c r="J1239" s="14">
        <v>6</v>
      </c>
      <c r="K1239" s="17" t="s">
        <v>3013</v>
      </c>
      <c r="L1239" s="17">
        <v>3</v>
      </c>
      <c r="M1239" s="17">
        <v>6</v>
      </c>
      <c r="N1239" s="17">
        <v>1968</v>
      </c>
      <c r="O1239" s="19" t="s">
        <v>1451</v>
      </c>
      <c r="P1239" s="24" t="s">
        <v>1026</v>
      </c>
      <c r="Q1239" s="19" t="s">
        <v>967</v>
      </c>
      <c r="R1239" s="17">
        <v>3</v>
      </c>
      <c r="S1239" s="24" t="s">
        <v>1026</v>
      </c>
      <c r="T1239" s="17">
        <v>30</v>
      </c>
      <c r="U1239" s="17">
        <v>300</v>
      </c>
      <c r="V1239" s="19" t="s">
        <v>6363</v>
      </c>
      <c r="W1239" s="11" t="s">
        <v>6361</v>
      </c>
      <c r="AM1239"/>
      <c r="AN1239"/>
      <c r="AO1239"/>
      <c r="AQ1239"/>
      <c r="AR1239"/>
      <c r="AS1239"/>
      <c r="AT1239"/>
      <c r="AU1239"/>
      <c r="AV1239"/>
      <c r="AW1239"/>
    </row>
    <row r="1240" spans="1:49" x14ac:dyDescent="0.25">
      <c r="A1240" s="14">
        <v>6</v>
      </c>
      <c r="B1240" s="20" t="s">
        <v>565</v>
      </c>
      <c r="C1240" s="14">
        <v>8</v>
      </c>
      <c r="D1240" s="14">
        <v>2</v>
      </c>
      <c r="E1240" s="14">
        <v>1</v>
      </c>
      <c r="F1240" s="14">
        <v>5</v>
      </c>
      <c r="G1240" s="14">
        <v>77</v>
      </c>
      <c r="H1240" s="74" t="s">
        <v>1026</v>
      </c>
      <c r="I1240" s="14">
        <v>86</v>
      </c>
      <c r="J1240" s="14">
        <v>5</v>
      </c>
      <c r="K1240" s="17" t="s">
        <v>3013</v>
      </c>
      <c r="L1240" s="17">
        <v>3</v>
      </c>
      <c r="M1240" s="17">
        <v>6</v>
      </c>
      <c r="N1240" s="17">
        <v>1968</v>
      </c>
      <c r="O1240" s="19" t="s">
        <v>563</v>
      </c>
      <c r="P1240" s="24" t="s">
        <v>1026</v>
      </c>
      <c r="Q1240" s="19" t="s">
        <v>564</v>
      </c>
      <c r="R1240" s="17">
        <v>9</v>
      </c>
      <c r="S1240" s="24" t="s">
        <v>1026</v>
      </c>
      <c r="T1240" s="17">
        <v>19</v>
      </c>
      <c r="U1240" s="17">
        <v>100</v>
      </c>
      <c r="V1240" s="19" t="s">
        <v>6336</v>
      </c>
      <c r="W1240" s="11" t="s">
        <v>6335</v>
      </c>
      <c r="X1240" s="11" t="s">
        <v>6351</v>
      </c>
      <c r="AM1240"/>
      <c r="AN1240"/>
      <c r="AO1240"/>
      <c r="AQ1240"/>
      <c r="AR1240"/>
      <c r="AS1240"/>
      <c r="AT1240"/>
      <c r="AU1240"/>
      <c r="AV1240"/>
      <c r="AW1240"/>
    </row>
    <row r="1241" spans="1:49" x14ac:dyDescent="0.25">
      <c r="A1241" s="14">
        <v>7</v>
      </c>
      <c r="B1241" s="20" t="s">
        <v>563</v>
      </c>
      <c r="C1241" s="14">
        <v>8</v>
      </c>
      <c r="D1241" s="14">
        <v>2</v>
      </c>
      <c r="E1241" s="14">
        <v>1</v>
      </c>
      <c r="F1241" s="14">
        <v>5</v>
      </c>
      <c r="G1241" s="14">
        <v>85</v>
      </c>
      <c r="H1241" s="74" t="s">
        <v>1026</v>
      </c>
      <c r="I1241" s="14">
        <v>140</v>
      </c>
      <c r="J1241" s="14">
        <v>5</v>
      </c>
      <c r="K1241" s="17" t="s">
        <v>3013</v>
      </c>
      <c r="L1241" s="17">
        <v>3</v>
      </c>
      <c r="M1241" s="17">
        <v>6</v>
      </c>
      <c r="N1241" s="17">
        <v>1968</v>
      </c>
      <c r="O1241" s="19" t="s">
        <v>1246</v>
      </c>
      <c r="P1241" s="24" t="s">
        <v>1026</v>
      </c>
      <c r="Q1241" s="19" t="s">
        <v>565</v>
      </c>
      <c r="R1241" s="17">
        <v>15</v>
      </c>
      <c r="S1241" s="24" t="s">
        <v>1026</v>
      </c>
      <c r="T1241" s="17">
        <v>2</v>
      </c>
      <c r="U1241" s="17">
        <v>124</v>
      </c>
      <c r="V1241" s="11" t="s">
        <v>6333</v>
      </c>
      <c r="W1241" s="11" t="s">
        <v>6347</v>
      </c>
      <c r="X1241" s="11" t="s">
        <v>6351</v>
      </c>
      <c r="AM1241"/>
      <c r="AN1241"/>
      <c r="AO1241"/>
      <c r="AQ1241"/>
      <c r="AR1241"/>
      <c r="AS1241"/>
      <c r="AT1241"/>
      <c r="AU1241"/>
      <c r="AV1241"/>
      <c r="AW1241"/>
    </row>
    <row r="1242" spans="1:49" ht="15.75" thickBot="1" x14ac:dyDescent="0.3">
      <c r="A1242" s="37">
        <v>8</v>
      </c>
      <c r="B1242" s="28" t="s">
        <v>1451</v>
      </c>
      <c r="C1242" s="37">
        <v>8</v>
      </c>
      <c r="D1242" s="37">
        <v>2</v>
      </c>
      <c r="E1242" s="37">
        <v>0</v>
      </c>
      <c r="F1242" s="37">
        <v>6</v>
      </c>
      <c r="G1242" s="37">
        <v>59</v>
      </c>
      <c r="H1242" s="73" t="s">
        <v>1026</v>
      </c>
      <c r="I1242" s="37">
        <v>170</v>
      </c>
      <c r="J1242" s="37">
        <v>4</v>
      </c>
      <c r="K1242" s="32" t="s">
        <v>3011</v>
      </c>
      <c r="L1242" s="17">
        <v>9</v>
      </c>
      <c r="M1242" s="17">
        <v>6</v>
      </c>
      <c r="N1242" s="17">
        <v>1968</v>
      </c>
      <c r="O1242" s="19" t="s">
        <v>967</v>
      </c>
      <c r="P1242" s="24" t="s">
        <v>1026</v>
      </c>
      <c r="Q1242" s="19" t="s">
        <v>974</v>
      </c>
      <c r="R1242" s="17">
        <v>21</v>
      </c>
      <c r="S1242" s="24" t="s">
        <v>1026</v>
      </c>
      <c r="T1242" s="17">
        <v>1</v>
      </c>
      <c r="U1242" s="17">
        <v>475</v>
      </c>
      <c r="V1242" s="19" t="s">
        <v>6358</v>
      </c>
      <c r="W1242" s="19" t="s">
        <v>6360</v>
      </c>
      <c r="X1242" s="11" t="s">
        <v>6351</v>
      </c>
      <c r="AM1242"/>
      <c r="AN1242"/>
      <c r="AO1242"/>
      <c r="AQ1242"/>
      <c r="AR1242"/>
      <c r="AS1242"/>
      <c r="AT1242"/>
      <c r="AU1242"/>
      <c r="AV1242"/>
      <c r="AW1242"/>
    </row>
    <row r="1243" spans="1:49" x14ac:dyDescent="0.25">
      <c r="A1243" s="14">
        <v>9</v>
      </c>
      <c r="B1243" s="78" t="s">
        <v>974</v>
      </c>
      <c r="C1243" s="77">
        <v>8</v>
      </c>
      <c r="D1243" s="77">
        <v>0</v>
      </c>
      <c r="E1243" s="77">
        <v>0</v>
      </c>
      <c r="F1243" s="77">
        <v>8</v>
      </c>
      <c r="G1243" s="77">
        <v>52</v>
      </c>
      <c r="H1243" s="79" t="s">
        <v>1026</v>
      </c>
      <c r="I1243" s="77">
        <v>187</v>
      </c>
      <c r="J1243" s="77">
        <v>0</v>
      </c>
      <c r="K1243" s="17" t="s">
        <v>3011</v>
      </c>
      <c r="L1243" s="17">
        <v>9</v>
      </c>
      <c r="M1243" s="17">
        <v>6</v>
      </c>
      <c r="N1243" s="17">
        <v>1968</v>
      </c>
      <c r="O1243" s="19" t="s">
        <v>564</v>
      </c>
      <c r="P1243" s="24" t="s">
        <v>1026</v>
      </c>
      <c r="Q1243" s="19" t="s">
        <v>2969</v>
      </c>
      <c r="R1243" s="17">
        <v>13</v>
      </c>
      <c r="S1243" s="24" t="s">
        <v>1026</v>
      </c>
      <c r="T1243" s="17">
        <v>4</v>
      </c>
      <c r="U1243" s="17">
        <v>230</v>
      </c>
      <c r="V1243" s="19" t="s">
        <v>6335</v>
      </c>
      <c r="W1243" s="11" t="s">
        <v>6359</v>
      </c>
      <c r="X1243" s="11" t="s">
        <v>6351</v>
      </c>
      <c r="AM1243"/>
      <c r="AN1243"/>
      <c r="AO1243"/>
      <c r="AQ1243"/>
      <c r="AR1243"/>
      <c r="AS1243"/>
      <c r="AT1243"/>
      <c r="AU1243"/>
      <c r="AV1243"/>
      <c r="AW1243"/>
    </row>
    <row r="1244" spans="1:49" ht="15.75" x14ac:dyDescent="0.25">
      <c r="B1244" s="20" t="s">
        <v>2</v>
      </c>
      <c r="C1244" s="14">
        <f>SUM(C1235:C1243)</f>
        <v>72</v>
      </c>
      <c r="D1244" s="14">
        <f>SUM(D1235:D1243)</f>
        <v>35</v>
      </c>
      <c r="E1244" s="14">
        <f>SUM(E1235:E1243)</f>
        <v>2</v>
      </c>
      <c r="F1244" s="14">
        <f>SUM(F1235:F1243)</f>
        <v>35</v>
      </c>
      <c r="G1244" s="14">
        <f>SUM(G1235:G1243)</f>
        <v>973</v>
      </c>
      <c r="H1244" s="74" t="s">
        <v>1026</v>
      </c>
      <c r="I1244" s="14">
        <f>SUM(I1235:I1243)</f>
        <v>973</v>
      </c>
      <c r="J1244" s="14">
        <f>SUM(J1235:J1243)</f>
        <v>72</v>
      </c>
      <c r="K1244" s="17" t="s">
        <v>3013</v>
      </c>
      <c r="L1244" s="17">
        <v>10</v>
      </c>
      <c r="M1244" s="17">
        <v>6</v>
      </c>
      <c r="N1244" s="17">
        <v>1968</v>
      </c>
      <c r="O1244" s="19" t="s">
        <v>563</v>
      </c>
      <c r="P1244" s="24" t="s">
        <v>1026</v>
      </c>
      <c r="Q1244" s="107" t="s">
        <v>1246</v>
      </c>
      <c r="R1244" s="17">
        <v>6</v>
      </c>
      <c r="S1244" s="24" t="s">
        <v>1026</v>
      </c>
      <c r="T1244" s="17">
        <v>22</v>
      </c>
      <c r="U1244" s="17">
        <v>90</v>
      </c>
      <c r="V1244" s="19" t="s">
        <v>6336</v>
      </c>
      <c r="W1244" s="11" t="s">
        <v>6333</v>
      </c>
      <c r="X1244" s="11" t="s">
        <v>6351</v>
      </c>
      <c r="AM1244"/>
      <c r="AN1244"/>
      <c r="AO1244"/>
      <c r="AQ1244"/>
      <c r="AR1244"/>
      <c r="AS1244"/>
      <c r="AT1244"/>
      <c r="AU1244"/>
      <c r="AV1244"/>
      <c r="AW1244"/>
    </row>
    <row r="1245" spans="1:49" x14ac:dyDescent="0.25">
      <c r="K1245" s="17" t="s">
        <v>3141</v>
      </c>
      <c r="L1245" s="17">
        <v>13</v>
      </c>
      <c r="M1245" s="17">
        <v>6</v>
      </c>
      <c r="N1245" s="17">
        <v>1968</v>
      </c>
      <c r="O1245" s="19" t="s">
        <v>967</v>
      </c>
      <c r="P1245" s="24" t="s">
        <v>1026</v>
      </c>
      <c r="Q1245" s="19" t="s">
        <v>1246</v>
      </c>
      <c r="R1245" s="17">
        <v>1</v>
      </c>
      <c r="S1245" s="24" t="s">
        <v>1026</v>
      </c>
      <c r="T1245" s="17">
        <v>17</v>
      </c>
      <c r="U1245" s="17">
        <v>150</v>
      </c>
      <c r="V1245" s="19" t="s">
        <v>6361</v>
      </c>
      <c r="W1245" s="11" t="s">
        <v>6333</v>
      </c>
      <c r="AM1245"/>
      <c r="AN1245"/>
      <c r="AO1245"/>
      <c r="AQ1245"/>
      <c r="AR1245"/>
      <c r="AS1245"/>
      <c r="AT1245"/>
      <c r="AU1245"/>
      <c r="AV1245"/>
      <c r="AW1245"/>
    </row>
    <row r="1246" spans="1:49" x14ac:dyDescent="0.25">
      <c r="K1246" s="17" t="s">
        <v>3011</v>
      </c>
      <c r="L1246" s="17">
        <v>16</v>
      </c>
      <c r="M1246" s="17">
        <v>6</v>
      </c>
      <c r="N1246" s="17">
        <v>1968</v>
      </c>
      <c r="O1246" s="19" t="s">
        <v>974</v>
      </c>
      <c r="P1246" s="24" t="s">
        <v>1026</v>
      </c>
      <c r="Q1246" s="19" t="s">
        <v>565</v>
      </c>
      <c r="R1246" s="17">
        <v>4</v>
      </c>
      <c r="S1246" s="24" t="s">
        <v>1026</v>
      </c>
      <c r="T1246" s="17">
        <v>13</v>
      </c>
      <c r="U1246" s="17">
        <v>300</v>
      </c>
      <c r="V1246" s="19" t="s">
        <v>6360</v>
      </c>
      <c r="W1246" s="11" t="s">
        <v>6347</v>
      </c>
      <c r="X1246" s="11" t="s">
        <v>6351</v>
      </c>
      <c r="AM1246"/>
      <c r="AN1246"/>
      <c r="AO1246"/>
      <c r="AQ1246"/>
      <c r="AR1246"/>
      <c r="AS1246"/>
      <c r="AT1246"/>
      <c r="AU1246"/>
      <c r="AV1246"/>
      <c r="AW1246"/>
    </row>
    <row r="1247" spans="1:49" x14ac:dyDescent="0.25">
      <c r="K1247" s="17" t="s">
        <v>3011</v>
      </c>
      <c r="L1247" s="17">
        <v>16</v>
      </c>
      <c r="M1247" s="17">
        <v>6</v>
      </c>
      <c r="N1247" s="17">
        <v>1968</v>
      </c>
      <c r="O1247" s="19" t="s">
        <v>2969</v>
      </c>
      <c r="P1247" s="24" t="s">
        <v>1026</v>
      </c>
      <c r="Q1247" s="19" t="s">
        <v>563</v>
      </c>
      <c r="R1247" s="17">
        <v>27</v>
      </c>
      <c r="S1247" s="24" t="s">
        <v>1026</v>
      </c>
      <c r="T1247" s="17">
        <v>20</v>
      </c>
      <c r="U1247" s="17">
        <v>350</v>
      </c>
      <c r="V1247" s="19" t="s">
        <v>6359</v>
      </c>
      <c r="W1247" s="11" t="s">
        <v>6336</v>
      </c>
      <c r="X1247" s="11" t="s">
        <v>6351</v>
      </c>
      <c r="AM1247"/>
      <c r="AN1247"/>
      <c r="AO1247"/>
      <c r="AQ1247"/>
      <c r="AR1247"/>
      <c r="AS1247"/>
      <c r="AT1247"/>
      <c r="AU1247"/>
      <c r="AV1247"/>
      <c r="AW1247"/>
    </row>
    <row r="1248" spans="1:49" x14ac:dyDescent="0.25">
      <c r="K1248" s="17" t="s">
        <v>3011</v>
      </c>
      <c r="L1248" s="17">
        <v>16</v>
      </c>
      <c r="M1248" s="17">
        <v>6</v>
      </c>
      <c r="N1248" s="17">
        <v>1968</v>
      </c>
      <c r="O1248" s="19" t="s">
        <v>1256</v>
      </c>
      <c r="P1248" s="24" t="s">
        <v>1026</v>
      </c>
      <c r="Q1248" s="19" t="s">
        <v>967</v>
      </c>
      <c r="R1248" s="17">
        <v>8</v>
      </c>
      <c r="S1248" s="24" t="s">
        <v>1026</v>
      </c>
      <c r="T1248" s="17">
        <v>12</v>
      </c>
      <c r="U1248" s="17">
        <v>100</v>
      </c>
      <c r="V1248" s="19" t="s">
        <v>6356</v>
      </c>
      <c r="W1248" s="11" t="s">
        <v>6358</v>
      </c>
      <c r="X1248" s="11" t="s">
        <v>6351</v>
      </c>
      <c r="AM1248"/>
      <c r="AN1248"/>
      <c r="AO1248"/>
      <c r="AQ1248"/>
      <c r="AR1248"/>
      <c r="AS1248"/>
      <c r="AT1248"/>
      <c r="AU1248"/>
      <c r="AV1248"/>
      <c r="AW1248"/>
    </row>
    <row r="1249" spans="11:49" x14ac:dyDescent="0.25">
      <c r="K1249" s="17" t="s">
        <v>3144</v>
      </c>
      <c r="L1249" s="17">
        <v>18</v>
      </c>
      <c r="M1249" s="17">
        <v>6</v>
      </c>
      <c r="N1249" s="17">
        <v>1968</v>
      </c>
      <c r="O1249" s="19" t="s">
        <v>565</v>
      </c>
      <c r="P1249" s="24" t="s">
        <v>1026</v>
      </c>
      <c r="Q1249" s="19" t="s">
        <v>2969</v>
      </c>
      <c r="R1249" s="17">
        <v>22</v>
      </c>
      <c r="S1249" s="24" t="s">
        <v>1026</v>
      </c>
      <c r="T1249" s="17">
        <v>6</v>
      </c>
      <c r="U1249" s="17">
        <v>130</v>
      </c>
      <c r="V1249" s="19" t="s">
        <v>6347</v>
      </c>
      <c r="W1249" s="11" t="s">
        <v>6359</v>
      </c>
      <c r="AM1249"/>
      <c r="AN1249"/>
      <c r="AO1249"/>
      <c r="AQ1249"/>
      <c r="AR1249"/>
      <c r="AS1249"/>
      <c r="AT1249"/>
      <c r="AU1249"/>
      <c r="AV1249"/>
      <c r="AW1249"/>
    </row>
    <row r="1250" spans="11:49" x14ac:dyDescent="0.25">
      <c r="K1250" s="17" t="s">
        <v>3144</v>
      </c>
      <c r="L1250" s="17">
        <v>18</v>
      </c>
      <c r="M1250" s="17">
        <v>6</v>
      </c>
      <c r="N1250" s="17">
        <v>1968</v>
      </c>
      <c r="O1250" s="19" t="s">
        <v>1246</v>
      </c>
      <c r="P1250" s="24" t="s">
        <v>1026</v>
      </c>
      <c r="Q1250" s="19" t="s">
        <v>1451</v>
      </c>
      <c r="R1250" s="17">
        <v>31</v>
      </c>
      <c r="S1250" s="24" t="s">
        <v>1026</v>
      </c>
      <c r="T1250" s="17">
        <v>3</v>
      </c>
      <c r="U1250" s="17">
        <v>150</v>
      </c>
      <c r="V1250" s="11" t="s">
        <v>6333</v>
      </c>
      <c r="W1250" s="11" t="s">
        <v>6363</v>
      </c>
      <c r="AM1250"/>
      <c r="AN1250"/>
      <c r="AO1250"/>
      <c r="AQ1250"/>
      <c r="AR1250"/>
      <c r="AS1250"/>
      <c r="AT1250"/>
      <c r="AU1250"/>
      <c r="AV1250"/>
      <c r="AW1250"/>
    </row>
    <row r="1251" spans="11:49" ht="15.75" x14ac:dyDescent="0.25">
      <c r="K1251" s="17" t="s">
        <v>3142</v>
      </c>
      <c r="L1251" s="17">
        <v>19</v>
      </c>
      <c r="M1251" s="17">
        <v>6</v>
      </c>
      <c r="N1251" s="17">
        <v>1968</v>
      </c>
      <c r="O1251" s="19" t="s">
        <v>563</v>
      </c>
      <c r="P1251" s="24" t="s">
        <v>1026</v>
      </c>
      <c r="Q1251" s="107" t="s">
        <v>1256</v>
      </c>
      <c r="R1251" s="17">
        <v>5</v>
      </c>
      <c r="S1251" s="24" t="s">
        <v>1026</v>
      </c>
      <c r="T1251" s="17">
        <v>36</v>
      </c>
      <c r="U1251" s="17">
        <v>80</v>
      </c>
      <c r="V1251" s="19" t="s">
        <v>6336</v>
      </c>
      <c r="W1251" s="11" t="s">
        <v>6356</v>
      </c>
      <c r="X1251" s="11" t="s">
        <v>6351</v>
      </c>
      <c r="AM1251"/>
      <c r="AN1251"/>
      <c r="AO1251"/>
      <c r="AQ1251"/>
      <c r="AR1251"/>
      <c r="AS1251"/>
      <c r="AT1251"/>
      <c r="AU1251"/>
      <c r="AV1251"/>
      <c r="AW1251"/>
    </row>
    <row r="1252" spans="11:49" x14ac:dyDescent="0.25">
      <c r="K1252" s="17" t="s">
        <v>3142</v>
      </c>
      <c r="L1252" s="17">
        <v>26</v>
      </c>
      <c r="M1252" s="17">
        <v>6</v>
      </c>
      <c r="N1252" s="17">
        <v>1968</v>
      </c>
      <c r="O1252" s="19" t="s">
        <v>1451</v>
      </c>
      <c r="P1252" s="24" t="s">
        <v>1026</v>
      </c>
      <c r="Q1252" s="19" t="s">
        <v>1256</v>
      </c>
      <c r="R1252" s="17">
        <v>7</v>
      </c>
      <c r="S1252" s="24" t="s">
        <v>1026</v>
      </c>
      <c r="T1252" s="17">
        <v>19</v>
      </c>
      <c r="U1252" s="17">
        <v>200</v>
      </c>
      <c r="V1252" s="19" t="s">
        <v>6363</v>
      </c>
      <c r="W1252" s="11" t="s">
        <v>6356</v>
      </c>
      <c r="X1252" s="11" t="s">
        <v>6351</v>
      </c>
      <c r="AM1252"/>
      <c r="AN1252"/>
      <c r="AO1252"/>
      <c r="AQ1252"/>
      <c r="AR1252"/>
      <c r="AS1252"/>
      <c r="AT1252"/>
      <c r="AU1252"/>
      <c r="AV1252"/>
      <c r="AW1252"/>
    </row>
    <row r="1253" spans="11:49" x14ac:dyDescent="0.25">
      <c r="K1253" s="17" t="s">
        <v>3013</v>
      </c>
      <c r="L1253" s="17">
        <v>1</v>
      </c>
      <c r="M1253" s="17">
        <v>7</v>
      </c>
      <c r="N1253" s="17">
        <v>1968</v>
      </c>
      <c r="O1253" s="19" t="s">
        <v>564</v>
      </c>
      <c r="P1253" s="24" t="s">
        <v>1026</v>
      </c>
      <c r="Q1253" s="19" t="s">
        <v>974</v>
      </c>
      <c r="R1253" s="17">
        <v>24</v>
      </c>
      <c r="S1253" s="24" t="s">
        <v>1026</v>
      </c>
      <c r="T1253" s="17">
        <v>4</v>
      </c>
      <c r="U1253" s="17">
        <v>99</v>
      </c>
      <c r="V1253" s="19" t="s">
        <v>6335</v>
      </c>
      <c r="W1253" s="19" t="s">
        <v>6360</v>
      </c>
      <c r="X1253" s="11" t="s">
        <v>6351</v>
      </c>
      <c r="AM1253"/>
      <c r="AN1253"/>
      <c r="AO1253"/>
      <c r="AQ1253"/>
      <c r="AR1253"/>
      <c r="AS1253"/>
      <c r="AT1253"/>
      <c r="AU1253"/>
      <c r="AV1253"/>
      <c r="AW1253"/>
    </row>
    <row r="1254" spans="11:49" x14ac:dyDescent="0.25">
      <c r="K1254" s="17" t="s">
        <v>3011</v>
      </c>
      <c r="L1254" s="17">
        <v>28</v>
      </c>
      <c r="M1254" s="17">
        <v>7</v>
      </c>
      <c r="N1254" s="17">
        <v>1968</v>
      </c>
      <c r="O1254" s="19" t="s">
        <v>2969</v>
      </c>
      <c r="P1254" s="24" t="s">
        <v>1026</v>
      </c>
      <c r="Q1254" s="19" t="s">
        <v>1256</v>
      </c>
      <c r="R1254" s="17">
        <v>21</v>
      </c>
      <c r="S1254" s="24" t="s">
        <v>1026</v>
      </c>
      <c r="T1254" s="17">
        <v>12</v>
      </c>
      <c r="U1254" s="17">
        <v>200</v>
      </c>
      <c r="V1254" s="19" t="s">
        <v>6359</v>
      </c>
      <c r="W1254" s="11" t="s">
        <v>6356</v>
      </c>
      <c r="X1254" s="11" t="s">
        <v>6351</v>
      </c>
      <c r="AM1254"/>
      <c r="AN1254"/>
      <c r="AO1254"/>
      <c r="AQ1254"/>
      <c r="AR1254"/>
      <c r="AS1254"/>
      <c r="AT1254"/>
      <c r="AU1254"/>
      <c r="AV1254"/>
      <c r="AW1254"/>
    </row>
    <row r="1255" spans="11:49" x14ac:dyDescent="0.25">
      <c r="K1255" s="17" t="s">
        <v>3011</v>
      </c>
      <c r="L1255" s="17">
        <v>28</v>
      </c>
      <c r="M1255" s="17">
        <v>7</v>
      </c>
      <c r="N1255" s="17">
        <v>1968</v>
      </c>
      <c r="O1255" s="19" t="s">
        <v>974</v>
      </c>
      <c r="P1255" s="24" t="s">
        <v>1026</v>
      </c>
      <c r="Q1255" s="19" t="s">
        <v>1451</v>
      </c>
      <c r="R1255" s="17">
        <v>14</v>
      </c>
      <c r="S1255" s="24" t="s">
        <v>1026</v>
      </c>
      <c r="T1255" s="17">
        <v>15</v>
      </c>
      <c r="U1255" s="17">
        <v>200</v>
      </c>
      <c r="V1255" s="19" t="s">
        <v>6360</v>
      </c>
      <c r="W1255" s="19" t="s">
        <v>6363</v>
      </c>
      <c r="AM1255"/>
      <c r="AN1255"/>
      <c r="AO1255"/>
      <c r="AQ1255"/>
      <c r="AR1255"/>
      <c r="AS1255"/>
      <c r="AT1255"/>
      <c r="AU1255"/>
      <c r="AV1255"/>
      <c r="AW1255"/>
    </row>
    <row r="1256" spans="11:49" x14ac:dyDescent="0.25">
      <c r="K1256" s="17" t="s">
        <v>3011</v>
      </c>
      <c r="L1256" s="17">
        <v>28</v>
      </c>
      <c r="M1256" s="17">
        <v>7</v>
      </c>
      <c r="N1256" s="17">
        <v>1968</v>
      </c>
      <c r="O1256" s="19" t="s">
        <v>563</v>
      </c>
      <c r="P1256" s="24" t="s">
        <v>1026</v>
      </c>
      <c r="Q1256" s="19" t="s">
        <v>565</v>
      </c>
      <c r="R1256" s="17">
        <v>5</v>
      </c>
      <c r="S1256" s="24" t="s">
        <v>1026</v>
      </c>
      <c r="T1256" s="17">
        <v>5</v>
      </c>
      <c r="U1256" s="17">
        <v>100</v>
      </c>
      <c r="V1256" s="19" t="s">
        <v>6336</v>
      </c>
      <c r="W1256" s="11" t="s">
        <v>6347</v>
      </c>
      <c r="X1256" s="11" t="s">
        <v>6351</v>
      </c>
      <c r="AM1256"/>
      <c r="AN1256"/>
      <c r="AO1256"/>
      <c r="AQ1256"/>
      <c r="AR1256"/>
      <c r="AS1256"/>
      <c r="AT1256"/>
      <c r="AU1256"/>
      <c r="AV1256"/>
      <c r="AW1256"/>
    </row>
    <row r="1257" spans="11:49" x14ac:dyDescent="0.25">
      <c r="K1257" s="17" t="s">
        <v>3011</v>
      </c>
      <c r="L1257" s="17">
        <v>28</v>
      </c>
      <c r="M1257" s="17">
        <v>7</v>
      </c>
      <c r="N1257" s="17">
        <v>1968</v>
      </c>
      <c r="O1257" s="19" t="s">
        <v>564</v>
      </c>
      <c r="P1257" s="24" t="s">
        <v>1026</v>
      </c>
      <c r="Q1257" s="19" t="s">
        <v>967</v>
      </c>
      <c r="R1257" s="17">
        <v>20</v>
      </c>
      <c r="S1257" s="24" t="s">
        <v>1026</v>
      </c>
      <c r="T1257" s="17">
        <v>5</v>
      </c>
      <c r="U1257" s="17">
        <v>561</v>
      </c>
      <c r="V1257" s="19" t="s">
        <v>6362</v>
      </c>
      <c r="W1257" s="11" t="s">
        <v>6358</v>
      </c>
      <c r="AM1257"/>
      <c r="AN1257"/>
      <c r="AO1257"/>
      <c r="AQ1257"/>
      <c r="AR1257"/>
      <c r="AS1257"/>
      <c r="AT1257"/>
      <c r="AU1257"/>
      <c r="AV1257"/>
      <c r="AW1257"/>
    </row>
    <row r="1258" spans="11:49" x14ac:dyDescent="0.25">
      <c r="K1258" s="17" t="s">
        <v>3011</v>
      </c>
      <c r="L1258" s="17">
        <v>4</v>
      </c>
      <c r="M1258" s="17">
        <v>8</v>
      </c>
      <c r="N1258" s="17">
        <v>1968</v>
      </c>
      <c r="O1258" s="19" t="s">
        <v>1246</v>
      </c>
      <c r="P1258" s="24" t="s">
        <v>1026</v>
      </c>
      <c r="Q1258" s="19" t="s">
        <v>564</v>
      </c>
      <c r="R1258" s="17">
        <v>22</v>
      </c>
      <c r="S1258" s="24" t="s">
        <v>1026</v>
      </c>
      <c r="T1258" s="17">
        <v>5</v>
      </c>
      <c r="U1258" s="17">
        <v>100</v>
      </c>
      <c r="V1258" s="19" t="s">
        <v>6333</v>
      </c>
      <c r="W1258" s="11" t="s">
        <v>6335</v>
      </c>
      <c r="AM1258"/>
      <c r="AN1258"/>
      <c r="AO1258"/>
      <c r="AQ1258"/>
      <c r="AR1258"/>
      <c r="AS1258"/>
      <c r="AT1258"/>
      <c r="AU1258"/>
      <c r="AV1258"/>
      <c r="AW1258"/>
    </row>
    <row r="1259" spans="11:49" x14ac:dyDescent="0.25">
      <c r="K1259" s="17" t="s">
        <v>3011</v>
      </c>
      <c r="L1259" s="17">
        <v>4</v>
      </c>
      <c r="M1259" s="17">
        <v>8</v>
      </c>
      <c r="N1259" s="17">
        <v>1968</v>
      </c>
      <c r="O1259" s="19" t="s">
        <v>1256</v>
      </c>
      <c r="P1259" s="24" t="s">
        <v>1026</v>
      </c>
      <c r="Q1259" s="19" t="s">
        <v>974</v>
      </c>
      <c r="R1259" s="17">
        <v>27</v>
      </c>
      <c r="S1259" s="24" t="s">
        <v>1026</v>
      </c>
      <c r="T1259" s="17">
        <v>3</v>
      </c>
      <c r="U1259" s="17">
        <v>110</v>
      </c>
      <c r="V1259" s="19" t="s">
        <v>6356</v>
      </c>
      <c r="W1259" s="19" t="s">
        <v>6360</v>
      </c>
      <c r="X1259" s="11" t="s">
        <v>6351</v>
      </c>
      <c r="AM1259"/>
      <c r="AN1259"/>
      <c r="AO1259"/>
      <c r="AQ1259"/>
      <c r="AR1259"/>
      <c r="AS1259"/>
      <c r="AT1259"/>
      <c r="AU1259"/>
      <c r="AV1259"/>
      <c r="AW1259"/>
    </row>
    <row r="1260" spans="11:49" x14ac:dyDescent="0.25">
      <c r="K1260" s="17" t="s">
        <v>3011</v>
      </c>
      <c r="L1260" s="17">
        <v>4</v>
      </c>
      <c r="M1260" s="17">
        <v>8</v>
      </c>
      <c r="N1260" s="17">
        <v>1968</v>
      </c>
      <c r="O1260" s="19" t="s">
        <v>967</v>
      </c>
      <c r="P1260" s="24" t="s">
        <v>1026</v>
      </c>
      <c r="Q1260" s="19" t="s">
        <v>563</v>
      </c>
      <c r="R1260" s="17">
        <v>14</v>
      </c>
      <c r="S1260" s="24" t="s">
        <v>1026</v>
      </c>
      <c r="T1260" s="17">
        <v>10</v>
      </c>
      <c r="U1260" s="17">
        <v>200</v>
      </c>
      <c r="V1260" s="19" t="s">
        <v>6361</v>
      </c>
      <c r="W1260" s="11" t="s">
        <v>6336</v>
      </c>
      <c r="AM1260"/>
      <c r="AN1260"/>
      <c r="AO1260"/>
      <c r="AQ1260"/>
      <c r="AR1260"/>
      <c r="AS1260"/>
      <c r="AT1260"/>
      <c r="AU1260"/>
      <c r="AV1260"/>
      <c r="AW1260"/>
    </row>
    <row r="1261" spans="11:49" x14ac:dyDescent="0.25">
      <c r="K1261" s="17" t="s">
        <v>3011</v>
      </c>
      <c r="L1261" s="17">
        <v>4</v>
      </c>
      <c r="M1261" s="17">
        <v>8</v>
      </c>
      <c r="N1261" s="17">
        <v>1968</v>
      </c>
      <c r="O1261" s="19" t="s">
        <v>1451</v>
      </c>
      <c r="P1261" s="24" t="s">
        <v>1026</v>
      </c>
      <c r="Q1261" s="19" t="s">
        <v>2969</v>
      </c>
      <c r="R1261" s="17">
        <v>3</v>
      </c>
      <c r="S1261" s="24" t="s">
        <v>1026</v>
      </c>
      <c r="T1261" s="17">
        <v>25</v>
      </c>
      <c r="U1261" s="17">
        <v>100</v>
      </c>
      <c r="V1261" s="19" t="s">
        <v>6363</v>
      </c>
      <c r="W1261" s="11" t="s">
        <v>6359</v>
      </c>
      <c r="X1261" s="11" t="s">
        <v>6351</v>
      </c>
      <c r="AM1261"/>
      <c r="AN1261"/>
      <c r="AO1261"/>
      <c r="AQ1261"/>
      <c r="AR1261"/>
      <c r="AS1261"/>
      <c r="AT1261"/>
      <c r="AU1261"/>
      <c r="AV1261"/>
      <c r="AW1261"/>
    </row>
    <row r="1262" spans="11:49" x14ac:dyDescent="0.25">
      <c r="K1262" s="17" t="s">
        <v>3011</v>
      </c>
      <c r="L1262" s="17">
        <v>11</v>
      </c>
      <c r="M1262" s="17">
        <v>8</v>
      </c>
      <c r="N1262" s="17">
        <v>1968</v>
      </c>
      <c r="O1262" s="19" t="s">
        <v>565</v>
      </c>
      <c r="P1262" s="24" t="s">
        <v>1026</v>
      </c>
      <c r="Q1262" s="19" t="s">
        <v>1256</v>
      </c>
      <c r="R1262" s="17">
        <v>6</v>
      </c>
      <c r="S1262" s="24" t="s">
        <v>1026</v>
      </c>
      <c r="T1262" s="17">
        <v>8</v>
      </c>
      <c r="U1262" s="17">
        <v>160</v>
      </c>
      <c r="V1262" s="19" t="s">
        <v>6347</v>
      </c>
      <c r="W1262" s="19" t="s">
        <v>6356</v>
      </c>
      <c r="AM1262"/>
      <c r="AN1262"/>
      <c r="AO1262"/>
      <c r="AQ1262"/>
      <c r="AR1262"/>
      <c r="AS1262"/>
      <c r="AT1262"/>
      <c r="AU1262"/>
      <c r="AV1262"/>
      <c r="AW1262"/>
    </row>
    <row r="1263" spans="11:49" x14ac:dyDescent="0.25">
      <c r="K1263" s="17" t="s">
        <v>3011</v>
      </c>
      <c r="L1263" s="17">
        <v>11</v>
      </c>
      <c r="M1263" s="17">
        <v>8</v>
      </c>
      <c r="N1263" s="17">
        <v>1968</v>
      </c>
      <c r="O1263" s="19" t="s">
        <v>974</v>
      </c>
      <c r="P1263" s="24" t="s">
        <v>1026</v>
      </c>
      <c r="Q1263" s="19" t="s">
        <v>1246</v>
      </c>
      <c r="R1263" s="17">
        <v>3</v>
      </c>
      <c r="S1263" s="24" t="s">
        <v>1026</v>
      </c>
      <c r="T1263" s="17">
        <v>23</v>
      </c>
      <c r="U1263" s="17">
        <v>150</v>
      </c>
      <c r="V1263" s="19" t="s">
        <v>6360</v>
      </c>
      <c r="W1263" s="11" t="s">
        <v>6333</v>
      </c>
      <c r="AM1263"/>
      <c r="AN1263"/>
      <c r="AO1263"/>
      <c r="AQ1263"/>
      <c r="AR1263"/>
      <c r="AS1263"/>
      <c r="AT1263"/>
      <c r="AU1263"/>
      <c r="AV1263"/>
      <c r="AW1263"/>
    </row>
    <row r="1264" spans="11:49" x14ac:dyDescent="0.25">
      <c r="K1264" s="17" t="s">
        <v>3011</v>
      </c>
      <c r="L1264" s="17">
        <v>11</v>
      </c>
      <c r="M1264" s="17">
        <v>8</v>
      </c>
      <c r="N1264" s="17">
        <v>1968</v>
      </c>
      <c r="O1264" s="19" t="s">
        <v>2969</v>
      </c>
      <c r="P1264" s="24" t="s">
        <v>1026</v>
      </c>
      <c r="Q1264" s="19" t="s">
        <v>967</v>
      </c>
      <c r="R1264" s="17">
        <v>17</v>
      </c>
      <c r="S1264" s="24" t="s">
        <v>1026</v>
      </c>
      <c r="T1264" s="17">
        <v>24</v>
      </c>
      <c r="U1264" s="17">
        <v>150</v>
      </c>
      <c r="V1264" s="11" t="s">
        <v>6359</v>
      </c>
      <c r="W1264" s="19" t="s">
        <v>6358</v>
      </c>
      <c r="AM1264"/>
      <c r="AN1264"/>
      <c r="AO1264"/>
      <c r="AQ1264"/>
      <c r="AR1264"/>
      <c r="AS1264"/>
      <c r="AT1264"/>
      <c r="AU1264"/>
      <c r="AV1264"/>
      <c r="AW1264"/>
    </row>
    <row r="1265" spans="1:49" x14ac:dyDescent="0.25">
      <c r="K1265" s="17" t="s">
        <v>3011</v>
      </c>
      <c r="L1265" s="17">
        <v>18</v>
      </c>
      <c r="M1265" s="17">
        <v>8</v>
      </c>
      <c r="N1265" s="17">
        <v>1968</v>
      </c>
      <c r="O1265" s="19" t="s">
        <v>564</v>
      </c>
      <c r="P1265" s="24" t="s">
        <v>1026</v>
      </c>
      <c r="Q1265" s="19" t="s">
        <v>1451</v>
      </c>
      <c r="R1265" s="17">
        <v>28</v>
      </c>
      <c r="S1265" s="24" t="s">
        <v>1026</v>
      </c>
      <c r="T1265" s="17">
        <v>5</v>
      </c>
      <c r="U1265" s="17">
        <v>340</v>
      </c>
      <c r="V1265" s="19" t="s">
        <v>6335</v>
      </c>
      <c r="W1265" s="11" t="s">
        <v>6363</v>
      </c>
      <c r="X1265" s="11" t="s">
        <v>6351</v>
      </c>
      <c r="AM1265"/>
      <c r="AN1265"/>
      <c r="AO1265"/>
      <c r="AQ1265"/>
      <c r="AR1265"/>
      <c r="AS1265"/>
      <c r="AT1265"/>
      <c r="AU1265"/>
      <c r="AV1265"/>
      <c r="AW1265"/>
    </row>
    <row r="1266" spans="1:49" x14ac:dyDescent="0.25">
      <c r="K1266" s="17" t="s">
        <v>3011</v>
      </c>
      <c r="L1266" s="17">
        <v>18</v>
      </c>
      <c r="M1266" s="17">
        <v>8</v>
      </c>
      <c r="N1266" s="17">
        <v>1968</v>
      </c>
      <c r="O1266" s="19" t="s">
        <v>1246</v>
      </c>
      <c r="P1266" s="24" t="s">
        <v>1026</v>
      </c>
      <c r="Q1266" s="19" t="s">
        <v>2969</v>
      </c>
      <c r="R1266" s="17">
        <v>19</v>
      </c>
      <c r="S1266" s="24" t="s">
        <v>1026</v>
      </c>
      <c r="T1266" s="17">
        <v>7</v>
      </c>
      <c r="U1266" s="17">
        <v>150</v>
      </c>
      <c r="V1266" s="11" t="s">
        <v>6333</v>
      </c>
      <c r="W1266" s="11" t="s">
        <v>6359</v>
      </c>
      <c r="AM1266"/>
      <c r="AN1266"/>
      <c r="AO1266"/>
      <c r="AQ1266"/>
      <c r="AR1266"/>
      <c r="AS1266"/>
      <c r="AT1266"/>
      <c r="AU1266"/>
      <c r="AV1266"/>
      <c r="AW1266"/>
    </row>
    <row r="1267" spans="1:49" x14ac:dyDescent="0.25">
      <c r="K1267" s="17" t="s">
        <v>3011</v>
      </c>
      <c r="L1267" s="17">
        <v>18</v>
      </c>
      <c r="M1267" s="17">
        <v>8</v>
      </c>
      <c r="N1267" s="17">
        <v>1968</v>
      </c>
      <c r="O1267" s="19" t="s">
        <v>967</v>
      </c>
      <c r="P1267" s="24" t="s">
        <v>1026</v>
      </c>
      <c r="Q1267" s="19" t="s">
        <v>565</v>
      </c>
      <c r="R1267" s="17">
        <v>19</v>
      </c>
      <c r="S1267" s="24" t="s">
        <v>1026</v>
      </c>
      <c r="T1267" s="17">
        <v>11</v>
      </c>
      <c r="U1267" s="17">
        <v>100</v>
      </c>
      <c r="V1267" s="19" t="s">
        <v>6358</v>
      </c>
      <c r="W1267" s="11" t="s">
        <v>6347</v>
      </c>
      <c r="AM1267"/>
      <c r="AN1267"/>
      <c r="AO1267"/>
      <c r="AQ1267"/>
      <c r="AR1267"/>
      <c r="AS1267"/>
      <c r="AT1267"/>
      <c r="AU1267"/>
      <c r="AV1267"/>
      <c r="AW1267"/>
    </row>
    <row r="1268" spans="1:49" x14ac:dyDescent="0.25">
      <c r="K1268" s="17" t="s">
        <v>3027</v>
      </c>
      <c r="L1268" s="17">
        <v>24</v>
      </c>
      <c r="M1268" s="17">
        <v>8</v>
      </c>
      <c r="N1268" s="17">
        <v>1968</v>
      </c>
      <c r="O1268" s="19" t="s">
        <v>565</v>
      </c>
      <c r="P1268" s="24" t="s">
        <v>1026</v>
      </c>
      <c r="Q1268" s="19" t="s">
        <v>564</v>
      </c>
      <c r="R1268" s="17">
        <v>5</v>
      </c>
      <c r="S1268" s="24" t="s">
        <v>1026</v>
      </c>
      <c r="T1268" s="17">
        <v>13</v>
      </c>
      <c r="U1268" s="17">
        <v>200</v>
      </c>
      <c r="V1268" s="11" t="s">
        <v>6347</v>
      </c>
      <c r="W1268" s="19" t="s">
        <v>6335</v>
      </c>
      <c r="X1268" s="11" t="s">
        <v>6351</v>
      </c>
      <c r="AM1268"/>
      <c r="AN1268"/>
      <c r="AO1268"/>
      <c r="AQ1268"/>
      <c r="AR1268"/>
      <c r="AS1268"/>
      <c r="AT1268"/>
      <c r="AU1268"/>
      <c r="AV1268"/>
      <c r="AW1268"/>
    </row>
    <row r="1269" spans="1:49" x14ac:dyDescent="0.25">
      <c r="K1269" s="17" t="s">
        <v>3011</v>
      </c>
      <c r="L1269" s="17">
        <v>25</v>
      </c>
      <c r="M1269" s="17">
        <v>8</v>
      </c>
      <c r="N1269" s="17">
        <v>1968</v>
      </c>
      <c r="O1269" s="19" t="s">
        <v>1256</v>
      </c>
      <c r="P1269" s="24" t="s">
        <v>1026</v>
      </c>
      <c r="Q1269" s="19" t="s">
        <v>1246</v>
      </c>
      <c r="R1269" s="17">
        <v>4</v>
      </c>
      <c r="S1269" s="24" t="s">
        <v>1026</v>
      </c>
      <c r="T1269" s="17">
        <v>8</v>
      </c>
      <c r="U1269" s="17">
        <v>100</v>
      </c>
      <c r="V1269" s="19" t="s">
        <v>6356</v>
      </c>
      <c r="W1269" s="11" t="s">
        <v>6333</v>
      </c>
      <c r="AM1269"/>
      <c r="AN1269"/>
      <c r="AO1269"/>
      <c r="AQ1269"/>
      <c r="AR1269"/>
      <c r="AS1269"/>
      <c r="AT1269"/>
      <c r="AU1269"/>
      <c r="AV1269"/>
      <c r="AW1269"/>
    </row>
    <row r="1270" spans="1:49" x14ac:dyDescent="0.25">
      <c r="K1270" s="17" t="s">
        <v>3011</v>
      </c>
      <c r="L1270" s="17">
        <v>25</v>
      </c>
      <c r="M1270" s="17">
        <v>8</v>
      </c>
      <c r="N1270" s="17">
        <v>1968</v>
      </c>
      <c r="O1270" s="19" t="s">
        <v>1451</v>
      </c>
      <c r="P1270" s="24" t="s">
        <v>1026</v>
      </c>
      <c r="Q1270" s="19" t="s">
        <v>563</v>
      </c>
      <c r="R1270" s="17">
        <v>7</v>
      </c>
      <c r="S1270" s="24" t="s">
        <v>1026</v>
      </c>
      <c r="T1270" s="17">
        <v>10</v>
      </c>
      <c r="U1270" s="17">
        <v>150</v>
      </c>
      <c r="V1270" s="19" t="s">
        <v>6363</v>
      </c>
      <c r="W1270" s="11" t="s">
        <v>6336</v>
      </c>
      <c r="AM1270"/>
      <c r="AN1270"/>
      <c r="AO1270"/>
      <c r="AQ1270"/>
      <c r="AR1270"/>
      <c r="AS1270"/>
      <c r="AT1270"/>
      <c r="AU1270"/>
      <c r="AV1270"/>
      <c r="AW1270"/>
    </row>
    <row r="1271" spans="1:49" x14ac:dyDescent="0.25">
      <c r="Q1271" s="19" t="s">
        <v>2</v>
      </c>
      <c r="R1271" s="17">
        <f>SUM(R1235:R1270)</f>
        <v>519</v>
      </c>
      <c r="S1271" s="24" t="s">
        <v>1026</v>
      </c>
      <c r="T1271" s="17">
        <f>SUM(T1235:T1270)</f>
        <v>454</v>
      </c>
      <c r="U1271" s="17">
        <f>SUM(U1235:U1270)</f>
        <v>6824</v>
      </c>
      <c r="AM1271"/>
      <c r="AN1271"/>
      <c r="AO1271"/>
      <c r="AQ1271"/>
      <c r="AR1271"/>
      <c r="AS1271"/>
      <c r="AT1271"/>
      <c r="AU1271"/>
      <c r="AV1271"/>
      <c r="AW1271"/>
    </row>
    <row r="1272" spans="1:49" x14ac:dyDescent="0.25">
      <c r="N1272" s="17">
        <f>COUNT(R1235:R1270)</f>
        <v>36</v>
      </c>
      <c r="Q1272" s="19" t="s">
        <v>567</v>
      </c>
      <c r="R1272" s="81">
        <f>PRODUCT(R1271/N1272)</f>
        <v>14.416666666666666</v>
      </c>
      <c r="S1272" s="24" t="s">
        <v>1026</v>
      </c>
      <c r="T1272" s="17">
        <f>PRODUCT(T1271/N1272)</f>
        <v>12.611111111111111</v>
      </c>
      <c r="U1272" s="82">
        <f>PRODUCT(U1271/N1272)</f>
        <v>189.55555555555554</v>
      </c>
      <c r="AM1272"/>
      <c r="AN1272"/>
      <c r="AO1272"/>
      <c r="AQ1272"/>
      <c r="AR1272"/>
      <c r="AS1272"/>
      <c r="AT1272"/>
      <c r="AU1272"/>
      <c r="AV1272"/>
      <c r="AW1272"/>
    </row>
    <row r="1273" spans="1:49" x14ac:dyDescent="0.25">
      <c r="S1273" s="24"/>
      <c r="AM1273"/>
      <c r="AN1273"/>
      <c r="AO1273"/>
      <c r="AQ1273"/>
      <c r="AR1273"/>
      <c r="AS1273"/>
      <c r="AT1273"/>
      <c r="AU1273"/>
      <c r="AV1273"/>
      <c r="AW1273"/>
    </row>
    <row r="1274" spans="1:49" x14ac:dyDescent="0.25">
      <c r="AM1274"/>
      <c r="AN1274"/>
      <c r="AO1274"/>
      <c r="AQ1274"/>
      <c r="AR1274"/>
      <c r="AS1274"/>
      <c r="AT1274"/>
      <c r="AU1274"/>
      <c r="AV1274"/>
      <c r="AW1274"/>
    </row>
    <row r="1275" spans="1:49" x14ac:dyDescent="0.25">
      <c r="A1275" s="21" t="s">
        <v>3179</v>
      </c>
      <c r="B1275" s="22" t="s">
        <v>975</v>
      </c>
      <c r="C1275" s="21" t="s">
        <v>3016</v>
      </c>
      <c r="D1275" s="21" t="s">
        <v>3017</v>
      </c>
      <c r="E1275" s="21" t="s">
        <v>1030</v>
      </c>
      <c r="F1275" s="21" t="s">
        <v>3018</v>
      </c>
      <c r="G1275" s="21" t="s">
        <v>3019</v>
      </c>
      <c r="H1275" s="21"/>
      <c r="I1275" s="68" t="s">
        <v>3020</v>
      </c>
      <c r="J1275" s="21" t="s">
        <v>1031</v>
      </c>
      <c r="K1275" s="21"/>
      <c r="L1275" s="33"/>
      <c r="M1275" s="33"/>
      <c r="N1275" s="33"/>
      <c r="O1275" s="23" t="s">
        <v>975</v>
      </c>
      <c r="P1275" s="43"/>
      <c r="Q1275" s="35"/>
      <c r="R1275" s="33"/>
      <c r="S1275" s="33"/>
      <c r="T1275" s="33"/>
      <c r="U1275" s="33"/>
      <c r="V1275" s="19" t="s">
        <v>6350</v>
      </c>
      <c r="W1275" s="19" t="s">
        <v>6350</v>
      </c>
      <c r="AM1275"/>
      <c r="AN1275"/>
      <c r="AO1275"/>
      <c r="AQ1275"/>
      <c r="AR1275"/>
      <c r="AS1275"/>
      <c r="AT1275"/>
      <c r="AU1275"/>
      <c r="AV1275"/>
      <c r="AW1275"/>
    </row>
    <row r="1276" spans="1:49" x14ac:dyDescent="0.25">
      <c r="A1276" s="14">
        <v>1</v>
      </c>
      <c r="B1276" s="20" t="s">
        <v>1246</v>
      </c>
      <c r="C1276" s="14">
        <v>10</v>
      </c>
      <c r="D1276" s="14">
        <v>9</v>
      </c>
      <c r="E1276" s="14">
        <v>1</v>
      </c>
      <c r="F1276" s="14">
        <v>0</v>
      </c>
      <c r="G1276" s="14">
        <v>177</v>
      </c>
      <c r="H1276" s="74" t="s">
        <v>1026</v>
      </c>
      <c r="I1276" s="14">
        <v>58</v>
      </c>
      <c r="J1276" s="14">
        <v>19</v>
      </c>
      <c r="K1276" s="17" t="s">
        <v>3011</v>
      </c>
      <c r="L1276" s="17">
        <v>18</v>
      </c>
      <c r="M1276" s="17">
        <v>5</v>
      </c>
      <c r="N1276" s="17">
        <v>1969</v>
      </c>
      <c r="O1276" s="19" t="s">
        <v>563</v>
      </c>
      <c r="P1276" s="24" t="s">
        <v>1026</v>
      </c>
      <c r="Q1276" s="19" t="s">
        <v>2969</v>
      </c>
      <c r="R1276" s="17">
        <v>2</v>
      </c>
      <c r="S1276" s="24" t="s">
        <v>1026</v>
      </c>
      <c r="T1276" s="17">
        <v>10</v>
      </c>
      <c r="U1276" s="58" t="s">
        <v>5239</v>
      </c>
      <c r="V1276" s="19" t="s">
        <v>6336</v>
      </c>
      <c r="W1276" s="19" t="s">
        <v>6341</v>
      </c>
      <c r="X1276" s="11" t="s">
        <v>6351</v>
      </c>
      <c r="AM1276"/>
      <c r="AN1276"/>
      <c r="AO1276"/>
      <c r="AQ1276"/>
      <c r="AR1276"/>
      <c r="AS1276"/>
      <c r="AT1276"/>
      <c r="AU1276"/>
      <c r="AV1276"/>
      <c r="AW1276"/>
    </row>
    <row r="1277" spans="1:49" x14ac:dyDescent="0.25">
      <c r="A1277" s="14">
        <v>2</v>
      </c>
      <c r="B1277" s="20" t="s">
        <v>1256</v>
      </c>
      <c r="C1277" s="14">
        <v>10</v>
      </c>
      <c r="D1277" s="14">
        <v>8</v>
      </c>
      <c r="E1277" s="14">
        <v>1</v>
      </c>
      <c r="F1277" s="14">
        <v>1</v>
      </c>
      <c r="G1277" s="14">
        <v>214</v>
      </c>
      <c r="H1277" s="74" t="s">
        <v>1026</v>
      </c>
      <c r="I1277" s="14">
        <v>63</v>
      </c>
      <c r="J1277" s="14">
        <v>17</v>
      </c>
      <c r="K1277" s="17" t="s">
        <v>3011</v>
      </c>
      <c r="L1277" s="17">
        <v>18</v>
      </c>
      <c r="M1277" s="17">
        <v>5</v>
      </c>
      <c r="N1277" s="17">
        <v>1969</v>
      </c>
      <c r="O1277" s="19" t="s">
        <v>1451</v>
      </c>
      <c r="P1277" s="24" t="s">
        <v>1026</v>
      </c>
      <c r="Q1277" s="19" t="s">
        <v>565</v>
      </c>
      <c r="R1277" s="17">
        <v>3</v>
      </c>
      <c r="S1277" s="24" t="s">
        <v>1026</v>
      </c>
      <c r="T1277" s="17">
        <v>8</v>
      </c>
      <c r="U1277" s="17">
        <v>200</v>
      </c>
      <c r="V1277" s="19" t="s">
        <v>6348</v>
      </c>
      <c r="W1277" s="11" t="s">
        <v>6347</v>
      </c>
      <c r="AM1277"/>
      <c r="AN1277"/>
      <c r="AO1277"/>
      <c r="AQ1277"/>
      <c r="AR1277"/>
      <c r="AS1277"/>
      <c r="AT1277"/>
      <c r="AU1277"/>
      <c r="AV1277"/>
      <c r="AW1277"/>
    </row>
    <row r="1278" spans="1:49" x14ac:dyDescent="0.25">
      <c r="A1278" s="14">
        <v>3</v>
      </c>
      <c r="B1278" s="20" t="s">
        <v>564</v>
      </c>
      <c r="C1278" s="14">
        <v>10</v>
      </c>
      <c r="D1278" s="14">
        <v>5</v>
      </c>
      <c r="E1278" s="14">
        <v>3</v>
      </c>
      <c r="F1278" s="14">
        <v>2</v>
      </c>
      <c r="G1278" s="14">
        <v>140</v>
      </c>
      <c r="H1278" s="74" t="s">
        <v>1026</v>
      </c>
      <c r="I1278" s="14">
        <v>105</v>
      </c>
      <c r="J1278" s="14">
        <v>13</v>
      </c>
      <c r="K1278" s="17" t="s">
        <v>3011</v>
      </c>
      <c r="L1278" s="17">
        <v>18</v>
      </c>
      <c r="M1278" s="17">
        <v>5</v>
      </c>
      <c r="N1278" s="17">
        <v>1969</v>
      </c>
      <c r="O1278" s="19" t="s">
        <v>564</v>
      </c>
      <c r="P1278" s="24" t="s">
        <v>1026</v>
      </c>
      <c r="Q1278" s="19" t="s">
        <v>132</v>
      </c>
      <c r="R1278" s="17">
        <v>17</v>
      </c>
      <c r="S1278" s="24" t="s">
        <v>1026</v>
      </c>
      <c r="T1278" s="17">
        <v>7</v>
      </c>
      <c r="U1278" s="17">
        <v>400</v>
      </c>
      <c r="V1278" s="19" t="s">
        <v>6335</v>
      </c>
      <c r="W1278" s="11" t="s">
        <v>6349</v>
      </c>
      <c r="AM1278"/>
      <c r="AN1278"/>
      <c r="AO1278"/>
      <c r="AQ1278"/>
      <c r="AR1278"/>
      <c r="AS1278"/>
      <c r="AT1278"/>
      <c r="AU1278"/>
      <c r="AV1278"/>
      <c r="AW1278"/>
    </row>
    <row r="1279" spans="1:49" x14ac:dyDescent="0.25">
      <c r="A1279" s="14">
        <v>4</v>
      </c>
      <c r="B1279" s="20" t="s">
        <v>2969</v>
      </c>
      <c r="C1279" s="14">
        <v>10</v>
      </c>
      <c r="D1279" s="14">
        <v>6</v>
      </c>
      <c r="E1279" s="14">
        <v>1</v>
      </c>
      <c r="F1279" s="14">
        <v>3</v>
      </c>
      <c r="G1279" s="14">
        <v>114</v>
      </c>
      <c r="H1279" s="74" t="s">
        <v>1026</v>
      </c>
      <c r="I1279" s="14">
        <v>103</v>
      </c>
      <c r="J1279" s="14">
        <v>13</v>
      </c>
      <c r="K1279" s="17" t="s">
        <v>3011</v>
      </c>
      <c r="L1279" s="17">
        <v>18</v>
      </c>
      <c r="M1279" s="17">
        <v>5</v>
      </c>
      <c r="N1279" s="17">
        <v>1969</v>
      </c>
      <c r="O1279" s="19" t="s">
        <v>1044</v>
      </c>
      <c r="P1279" s="24" t="s">
        <v>1026</v>
      </c>
      <c r="Q1279" s="19" t="s">
        <v>967</v>
      </c>
      <c r="R1279" s="17">
        <v>5</v>
      </c>
      <c r="S1279" s="24" t="s">
        <v>1026</v>
      </c>
      <c r="T1279" s="17">
        <v>6</v>
      </c>
      <c r="U1279" s="17">
        <v>200</v>
      </c>
      <c r="V1279" s="19" t="s">
        <v>6330</v>
      </c>
      <c r="W1279" s="11" t="s">
        <v>6334</v>
      </c>
      <c r="AM1279"/>
      <c r="AN1279"/>
      <c r="AO1279"/>
      <c r="AQ1279"/>
      <c r="AR1279"/>
      <c r="AS1279"/>
      <c r="AT1279"/>
      <c r="AU1279"/>
      <c r="AV1279"/>
      <c r="AW1279"/>
    </row>
    <row r="1280" spans="1:49" x14ac:dyDescent="0.25">
      <c r="A1280" s="14">
        <v>5</v>
      </c>
      <c r="B1280" s="20" t="s">
        <v>1044</v>
      </c>
      <c r="C1280" s="14">
        <v>10</v>
      </c>
      <c r="D1280" s="14">
        <v>5</v>
      </c>
      <c r="E1280" s="14">
        <v>2</v>
      </c>
      <c r="F1280" s="14">
        <v>3</v>
      </c>
      <c r="G1280" s="14">
        <v>132</v>
      </c>
      <c r="H1280" s="74" t="s">
        <v>1026</v>
      </c>
      <c r="I1280" s="14">
        <v>111</v>
      </c>
      <c r="J1280" s="14">
        <v>12</v>
      </c>
      <c r="K1280" s="17" t="s">
        <v>3011</v>
      </c>
      <c r="L1280" s="17">
        <v>18</v>
      </c>
      <c r="M1280" s="17">
        <v>5</v>
      </c>
      <c r="N1280" s="17">
        <v>1969</v>
      </c>
      <c r="O1280" s="19" t="s">
        <v>1246</v>
      </c>
      <c r="P1280" s="24" t="s">
        <v>1026</v>
      </c>
      <c r="Q1280" s="19" t="s">
        <v>1041</v>
      </c>
      <c r="R1280" s="17">
        <v>21</v>
      </c>
      <c r="S1280" s="24" t="s">
        <v>1026</v>
      </c>
      <c r="T1280" s="17">
        <v>5</v>
      </c>
      <c r="U1280" s="58" t="s">
        <v>5239</v>
      </c>
      <c r="V1280" s="19" t="s">
        <v>6333</v>
      </c>
      <c r="W1280" s="11" t="s">
        <v>6346</v>
      </c>
      <c r="AM1280"/>
      <c r="AN1280"/>
      <c r="AO1280"/>
      <c r="AQ1280"/>
      <c r="AR1280"/>
      <c r="AS1280"/>
      <c r="AT1280"/>
      <c r="AU1280"/>
      <c r="AV1280"/>
      <c r="AW1280"/>
    </row>
    <row r="1281" spans="1:49" x14ac:dyDescent="0.25">
      <c r="A1281" s="14">
        <v>6</v>
      </c>
      <c r="B1281" s="20" t="s">
        <v>967</v>
      </c>
      <c r="C1281" s="14">
        <v>10</v>
      </c>
      <c r="D1281" s="14">
        <v>6</v>
      </c>
      <c r="E1281" s="14">
        <v>0</v>
      </c>
      <c r="F1281" s="14">
        <v>4</v>
      </c>
      <c r="G1281" s="14">
        <v>102</v>
      </c>
      <c r="H1281" s="74" t="s">
        <v>1026</v>
      </c>
      <c r="I1281" s="14">
        <v>103</v>
      </c>
      <c r="J1281" s="14">
        <v>12</v>
      </c>
      <c r="K1281" s="17" t="s">
        <v>3011</v>
      </c>
      <c r="L1281" s="17">
        <v>25</v>
      </c>
      <c r="M1281" s="17">
        <v>5</v>
      </c>
      <c r="N1281" s="17">
        <v>1969</v>
      </c>
      <c r="O1281" s="19" t="s">
        <v>565</v>
      </c>
      <c r="P1281" s="24" t="s">
        <v>1026</v>
      </c>
      <c r="Q1281" s="19" t="s">
        <v>1246</v>
      </c>
      <c r="R1281" s="17">
        <v>4</v>
      </c>
      <c r="S1281" s="24" t="s">
        <v>1026</v>
      </c>
      <c r="T1281" s="17">
        <v>7</v>
      </c>
      <c r="U1281" s="17">
        <v>100</v>
      </c>
      <c r="V1281" s="19" t="s">
        <v>6331</v>
      </c>
      <c r="W1281" s="11" t="s">
        <v>6333</v>
      </c>
      <c r="X1281" s="11" t="s">
        <v>6351</v>
      </c>
      <c r="AM1281"/>
      <c r="AN1281"/>
      <c r="AO1281"/>
      <c r="AQ1281"/>
      <c r="AR1281"/>
      <c r="AS1281"/>
      <c r="AT1281"/>
      <c r="AU1281"/>
      <c r="AV1281"/>
      <c r="AW1281"/>
    </row>
    <row r="1282" spans="1:49" x14ac:dyDescent="0.25">
      <c r="A1282" s="14">
        <v>7</v>
      </c>
      <c r="B1282" s="20" t="s">
        <v>565</v>
      </c>
      <c r="C1282" s="14">
        <v>10</v>
      </c>
      <c r="D1282" s="14">
        <v>4</v>
      </c>
      <c r="E1282" s="14">
        <v>0</v>
      </c>
      <c r="F1282" s="14">
        <v>6</v>
      </c>
      <c r="G1282" s="14">
        <v>66</v>
      </c>
      <c r="H1282" s="74" t="s">
        <v>1026</v>
      </c>
      <c r="I1282" s="14">
        <v>126</v>
      </c>
      <c r="J1282" s="14">
        <v>8</v>
      </c>
      <c r="K1282" s="17" t="s">
        <v>3011</v>
      </c>
      <c r="L1282" s="17">
        <v>25</v>
      </c>
      <c r="M1282" s="17">
        <v>5</v>
      </c>
      <c r="N1282" s="17">
        <v>1969</v>
      </c>
      <c r="O1282" s="19" t="s">
        <v>132</v>
      </c>
      <c r="P1282" s="24" t="s">
        <v>1026</v>
      </c>
      <c r="Q1282" s="19" t="s">
        <v>1451</v>
      </c>
      <c r="R1282" s="17">
        <v>8</v>
      </c>
      <c r="S1282" s="24" t="s">
        <v>1026</v>
      </c>
      <c r="T1282" s="17">
        <v>8</v>
      </c>
      <c r="U1282" s="58" t="s">
        <v>5239</v>
      </c>
      <c r="V1282" s="19" t="s">
        <v>6345</v>
      </c>
      <c r="W1282" s="11" t="s">
        <v>6344</v>
      </c>
      <c r="AM1282"/>
      <c r="AN1282"/>
      <c r="AO1282"/>
      <c r="AQ1282"/>
      <c r="AR1282"/>
      <c r="AS1282"/>
      <c r="AT1282"/>
      <c r="AU1282"/>
      <c r="AV1282"/>
      <c r="AW1282"/>
    </row>
    <row r="1283" spans="1:49" ht="15.75" thickBot="1" x14ac:dyDescent="0.3">
      <c r="A1283" s="37">
        <v>8</v>
      </c>
      <c r="B1283" s="28" t="s">
        <v>563</v>
      </c>
      <c r="C1283" s="37">
        <v>10</v>
      </c>
      <c r="D1283" s="37">
        <v>3</v>
      </c>
      <c r="E1283" s="37">
        <v>0</v>
      </c>
      <c r="F1283" s="37">
        <v>7</v>
      </c>
      <c r="G1283" s="37">
        <v>96</v>
      </c>
      <c r="H1283" s="73" t="s">
        <v>1026</v>
      </c>
      <c r="I1283" s="37">
        <v>147</v>
      </c>
      <c r="J1283" s="37">
        <v>6</v>
      </c>
      <c r="K1283" s="32" t="s">
        <v>3011</v>
      </c>
      <c r="L1283" s="17">
        <v>25</v>
      </c>
      <c r="M1283" s="17">
        <v>5</v>
      </c>
      <c r="N1283" s="17">
        <v>1969</v>
      </c>
      <c r="O1283" s="19" t="s">
        <v>1041</v>
      </c>
      <c r="P1283" s="24" t="s">
        <v>1026</v>
      </c>
      <c r="Q1283" s="19" t="s">
        <v>1044</v>
      </c>
      <c r="R1283" s="17">
        <v>5</v>
      </c>
      <c r="S1283" s="24" t="s">
        <v>1026</v>
      </c>
      <c r="T1283" s="17">
        <v>14</v>
      </c>
      <c r="U1283" s="58" t="s">
        <v>5239</v>
      </c>
      <c r="V1283" s="19" t="s">
        <v>6338</v>
      </c>
      <c r="W1283" s="11" t="s">
        <v>6330</v>
      </c>
      <c r="X1283" s="11" t="s">
        <v>6351</v>
      </c>
      <c r="AM1283"/>
      <c r="AN1283"/>
      <c r="AO1283"/>
      <c r="AQ1283"/>
      <c r="AR1283"/>
      <c r="AS1283"/>
      <c r="AT1283"/>
      <c r="AU1283"/>
      <c r="AV1283"/>
      <c r="AW1283"/>
    </row>
    <row r="1284" spans="1:49" x14ac:dyDescent="0.25">
      <c r="A1284" s="77">
        <v>9</v>
      </c>
      <c r="B1284" s="78" t="s">
        <v>1451</v>
      </c>
      <c r="C1284" s="77">
        <v>10</v>
      </c>
      <c r="D1284" s="77">
        <v>2</v>
      </c>
      <c r="E1284" s="77">
        <v>1</v>
      </c>
      <c r="F1284" s="77">
        <v>7</v>
      </c>
      <c r="G1284" s="77">
        <v>90</v>
      </c>
      <c r="H1284" s="79" t="s">
        <v>1026</v>
      </c>
      <c r="I1284" s="77">
        <v>147</v>
      </c>
      <c r="J1284" s="77">
        <v>5</v>
      </c>
      <c r="K1284" s="17" t="s">
        <v>3011</v>
      </c>
      <c r="L1284" s="17">
        <v>25</v>
      </c>
      <c r="M1284" s="17">
        <v>5</v>
      </c>
      <c r="N1284" s="17">
        <v>1969</v>
      </c>
      <c r="O1284" s="19" t="s">
        <v>967</v>
      </c>
      <c r="P1284" s="24" t="s">
        <v>1026</v>
      </c>
      <c r="Q1284" s="19" t="s">
        <v>564</v>
      </c>
      <c r="R1284" s="17">
        <v>6</v>
      </c>
      <c r="S1284" s="24" t="s">
        <v>1026</v>
      </c>
      <c r="T1284" s="17">
        <v>4</v>
      </c>
      <c r="U1284" s="17">
        <v>150</v>
      </c>
      <c r="V1284" s="19" t="s">
        <v>6334</v>
      </c>
      <c r="W1284" s="11" t="s">
        <v>6335</v>
      </c>
      <c r="X1284" s="11" t="s">
        <v>6351</v>
      </c>
      <c r="AM1284"/>
      <c r="AN1284"/>
      <c r="AO1284"/>
      <c r="AQ1284"/>
      <c r="AR1284"/>
      <c r="AS1284"/>
      <c r="AT1284"/>
      <c r="AU1284"/>
      <c r="AV1284"/>
      <c r="AW1284"/>
    </row>
    <row r="1285" spans="1:49" x14ac:dyDescent="0.25">
      <c r="A1285" s="77">
        <v>10</v>
      </c>
      <c r="B1285" s="78" t="s">
        <v>1041</v>
      </c>
      <c r="C1285" s="77">
        <v>10</v>
      </c>
      <c r="D1285" s="77">
        <v>2</v>
      </c>
      <c r="E1285" s="77">
        <v>0</v>
      </c>
      <c r="F1285" s="77">
        <v>8</v>
      </c>
      <c r="G1285" s="77">
        <v>79</v>
      </c>
      <c r="H1285" s="79" t="s">
        <v>1026</v>
      </c>
      <c r="I1285" s="77">
        <v>130</v>
      </c>
      <c r="J1285" s="77">
        <v>4</v>
      </c>
      <c r="K1285" s="17" t="s">
        <v>3142</v>
      </c>
      <c r="L1285" s="17">
        <v>28</v>
      </c>
      <c r="M1285" s="17">
        <v>5</v>
      </c>
      <c r="N1285" s="17">
        <v>1969</v>
      </c>
      <c r="O1285" s="19" t="s">
        <v>1256</v>
      </c>
      <c r="P1285" s="24" t="s">
        <v>1026</v>
      </c>
      <c r="Q1285" s="19" t="s">
        <v>563</v>
      </c>
      <c r="R1285" s="17">
        <v>27</v>
      </c>
      <c r="S1285" s="24" t="s">
        <v>1026</v>
      </c>
      <c r="T1285" s="17">
        <v>3</v>
      </c>
      <c r="U1285" s="58">
        <v>40</v>
      </c>
      <c r="V1285" s="19" t="s">
        <v>6329</v>
      </c>
      <c r="W1285" s="11" t="s">
        <v>6336</v>
      </c>
      <c r="AM1285"/>
      <c r="AN1285"/>
      <c r="AO1285"/>
      <c r="AQ1285"/>
      <c r="AR1285"/>
      <c r="AS1285"/>
      <c r="AT1285"/>
      <c r="AU1285"/>
      <c r="AV1285"/>
      <c r="AW1285"/>
    </row>
    <row r="1286" spans="1:49" x14ac:dyDescent="0.25">
      <c r="A1286" s="77">
        <v>11</v>
      </c>
      <c r="B1286" s="78" t="s">
        <v>132</v>
      </c>
      <c r="C1286" s="77">
        <v>10</v>
      </c>
      <c r="D1286" s="77">
        <v>0</v>
      </c>
      <c r="E1286" s="77">
        <v>1</v>
      </c>
      <c r="F1286" s="77">
        <v>9</v>
      </c>
      <c r="G1286" s="77">
        <v>47</v>
      </c>
      <c r="H1286" s="79" t="s">
        <v>1026</v>
      </c>
      <c r="I1286" s="77">
        <v>164</v>
      </c>
      <c r="J1286" s="77">
        <v>1</v>
      </c>
      <c r="K1286" s="17" t="s">
        <v>3011</v>
      </c>
      <c r="L1286" s="17">
        <v>1</v>
      </c>
      <c r="M1286" s="17">
        <v>6</v>
      </c>
      <c r="N1286" s="17">
        <v>1969</v>
      </c>
      <c r="O1286" s="19" t="s">
        <v>563</v>
      </c>
      <c r="P1286" s="24" t="s">
        <v>1026</v>
      </c>
      <c r="Q1286" s="19" t="s">
        <v>967</v>
      </c>
      <c r="R1286" s="17">
        <v>11</v>
      </c>
      <c r="S1286" s="24" t="s">
        <v>1026</v>
      </c>
      <c r="T1286" s="17">
        <v>16</v>
      </c>
      <c r="U1286" s="58" t="s">
        <v>5239</v>
      </c>
      <c r="V1286" s="19" t="s">
        <v>6336</v>
      </c>
      <c r="W1286" s="11" t="s">
        <v>6334</v>
      </c>
      <c r="X1286" s="11" t="s">
        <v>6351</v>
      </c>
      <c r="AM1286"/>
      <c r="AN1286"/>
      <c r="AO1286"/>
      <c r="AQ1286"/>
      <c r="AR1286"/>
      <c r="AS1286"/>
      <c r="AT1286"/>
      <c r="AU1286"/>
      <c r="AV1286"/>
      <c r="AW1286"/>
    </row>
    <row r="1287" spans="1:49" x14ac:dyDescent="0.25">
      <c r="B1287" s="20" t="s">
        <v>2</v>
      </c>
      <c r="C1287" s="14">
        <f>SUM(C1276:C1286)</f>
        <v>110</v>
      </c>
      <c r="D1287" s="14">
        <f>SUM(D1276:D1286)</f>
        <v>50</v>
      </c>
      <c r="E1287" s="14">
        <f>SUM(E1276:E1286)</f>
        <v>10</v>
      </c>
      <c r="F1287" s="14">
        <f>SUM(F1276:F1286)</f>
        <v>50</v>
      </c>
      <c r="G1287" s="14">
        <f>SUM(G1276:G1286)</f>
        <v>1257</v>
      </c>
      <c r="H1287" s="74" t="s">
        <v>1026</v>
      </c>
      <c r="I1287" s="14">
        <f>SUM(I1276:I1286)</f>
        <v>1257</v>
      </c>
      <c r="J1287" s="14">
        <f>SUM(J1276:J1286)</f>
        <v>110</v>
      </c>
      <c r="K1287" s="17" t="s">
        <v>3011</v>
      </c>
      <c r="L1287" s="17">
        <v>1</v>
      </c>
      <c r="M1287" s="17">
        <v>6</v>
      </c>
      <c r="N1287" s="17">
        <v>1969</v>
      </c>
      <c r="O1287" s="19" t="s">
        <v>2969</v>
      </c>
      <c r="P1287" s="24" t="s">
        <v>1026</v>
      </c>
      <c r="Q1287" s="19" t="s">
        <v>565</v>
      </c>
      <c r="R1287" s="17">
        <v>5</v>
      </c>
      <c r="S1287" s="24" t="s">
        <v>1026</v>
      </c>
      <c r="T1287" s="17">
        <v>12</v>
      </c>
      <c r="U1287" s="17">
        <v>320</v>
      </c>
      <c r="V1287" s="19" t="s">
        <v>6341</v>
      </c>
      <c r="W1287" s="19" t="s">
        <v>6331</v>
      </c>
      <c r="AM1287"/>
      <c r="AN1287"/>
      <c r="AO1287"/>
      <c r="AQ1287"/>
      <c r="AR1287"/>
      <c r="AS1287"/>
      <c r="AT1287"/>
      <c r="AU1287"/>
      <c r="AV1287"/>
      <c r="AW1287"/>
    </row>
    <row r="1288" spans="1:49" x14ac:dyDescent="0.25">
      <c r="D1288" s="14"/>
      <c r="E1288" s="14"/>
      <c r="F1288" s="14"/>
      <c r="G1288" s="14"/>
      <c r="H1288" s="14"/>
      <c r="I1288" s="14"/>
      <c r="J1288" s="14"/>
      <c r="K1288" s="17" t="s">
        <v>3011</v>
      </c>
      <c r="L1288" s="17">
        <v>1</v>
      </c>
      <c r="M1288" s="17">
        <v>6</v>
      </c>
      <c r="N1288" s="17">
        <v>1969</v>
      </c>
      <c r="O1288" s="19" t="s">
        <v>1451</v>
      </c>
      <c r="P1288" s="24" t="s">
        <v>1026</v>
      </c>
      <c r="Q1288" s="19" t="s">
        <v>1041</v>
      </c>
      <c r="R1288" s="17">
        <v>12</v>
      </c>
      <c r="S1288" s="24" t="s">
        <v>1026</v>
      </c>
      <c r="T1288" s="17">
        <v>3</v>
      </c>
      <c r="U1288" s="17">
        <v>100</v>
      </c>
      <c r="V1288" s="19" t="s">
        <v>6342</v>
      </c>
      <c r="W1288" s="19" t="s">
        <v>6338</v>
      </c>
      <c r="AM1288"/>
      <c r="AN1288"/>
      <c r="AO1288"/>
      <c r="AQ1288"/>
      <c r="AR1288"/>
      <c r="AS1288"/>
      <c r="AT1288"/>
      <c r="AU1288"/>
      <c r="AV1288"/>
      <c r="AW1288"/>
    </row>
    <row r="1289" spans="1:49" x14ac:dyDescent="0.25">
      <c r="D1289" s="14"/>
      <c r="E1289" s="14"/>
      <c r="F1289" s="14"/>
      <c r="G1289" s="14"/>
      <c r="H1289" s="14"/>
      <c r="I1289" s="14"/>
      <c r="J1289" s="14"/>
      <c r="K1289" s="17" t="s">
        <v>3011</v>
      </c>
      <c r="L1289" s="17">
        <v>1</v>
      </c>
      <c r="M1289" s="17">
        <v>6</v>
      </c>
      <c r="N1289" s="17">
        <v>1969</v>
      </c>
      <c r="O1289" s="19" t="s">
        <v>1246</v>
      </c>
      <c r="P1289" s="24" t="s">
        <v>1026</v>
      </c>
      <c r="Q1289" s="19" t="s">
        <v>132</v>
      </c>
      <c r="R1289" s="17">
        <v>33</v>
      </c>
      <c r="S1289" s="24" t="s">
        <v>1026</v>
      </c>
      <c r="T1289" s="17">
        <v>2</v>
      </c>
      <c r="U1289" s="58" t="s">
        <v>5239</v>
      </c>
      <c r="V1289" s="19" t="s">
        <v>6333</v>
      </c>
      <c r="W1289" s="11" t="s">
        <v>6343</v>
      </c>
      <c r="AM1289"/>
      <c r="AN1289"/>
      <c r="AO1289"/>
      <c r="AQ1289"/>
      <c r="AR1289"/>
      <c r="AS1289"/>
      <c r="AT1289"/>
      <c r="AU1289"/>
      <c r="AV1289"/>
      <c r="AW1289"/>
    </row>
    <row r="1290" spans="1:49" x14ac:dyDescent="0.25">
      <c r="D1290" s="14"/>
      <c r="E1290" s="14"/>
      <c r="F1290" s="14"/>
      <c r="G1290" s="14"/>
      <c r="H1290" s="14"/>
      <c r="I1290" s="14"/>
      <c r="J1290" s="14"/>
      <c r="K1290" s="17" t="s">
        <v>3141</v>
      </c>
      <c r="L1290" s="17">
        <v>5</v>
      </c>
      <c r="M1290" s="17">
        <v>6</v>
      </c>
      <c r="N1290" s="17">
        <v>1969</v>
      </c>
      <c r="O1290" s="19" t="s">
        <v>1044</v>
      </c>
      <c r="P1290" s="24" t="s">
        <v>1026</v>
      </c>
      <c r="Q1290" s="19" t="s">
        <v>1246</v>
      </c>
      <c r="R1290" s="17">
        <v>10</v>
      </c>
      <c r="S1290" s="24" t="s">
        <v>1026</v>
      </c>
      <c r="T1290" s="17">
        <v>18</v>
      </c>
      <c r="U1290" s="17">
        <v>200</v>
      </c>
      <c r="V1290" s="11" t="s">
        <v>6330</v>
      </c>
      <c r="W1290" s="19" t="s">
        <v>6333</v>
      </c>
      <c r="AM1290"/>
      <c r="AN1290"/>
      <c r="AO1290"/>
      <c r="AQ1290"/>
      <c r="AR1290"/>
      <c r="AS1290"/>
      <c r="AT1290"/>
      <c r="AU1290"/>
      <c r="AV1290"/>
      <c r="AW1290"/>
    </row>
    <row r="1291" spans="1:49" x14ac:dyDescent="0.25">
      <c r="D1291" s="14"/>
      <c r="E1291" s="14"/>
      <c r="F1291" s="14"/>
      <c r="G1291" s="14"/>
      <c r="H1291" s="14"/>
      <c r="I1291" s="14"/>
      <c r="J1291" s="14"/>
      <c r="K1291" s="17" t="s">
        <v>3011</v>
      </c>
      <c r="L1291" s="17">
        <v>8</v>
      </c>
      <c r="M1291" s="17">
        <v>6</v>
      </c>
      <c r="N1291" s="17">
        <v>1969</v>
      </c>
      <c r="O1291" s="19" t="s">
        <v>1041</v>
      </c>
      <c r="P1291" s="24" t="s">
        <v>1026</v>
      </c>
      <c r="Q1291" s="19" t="s">
        <v>564</v>
      </c>
      <c r="R1291" s="17">
        <v>7</v>
      </c>
      <c r="S1291" s="24" t="s">
        <v>1026</v>
      </c>
      <c r="T1291" s="17">
        <v>8</v>
      </c>
      <c r="U1291" s="58" t="s">
        <v>5239</v>
      </c>
      <c r="V1291" s="19" t="s">
        <v>6338</v>
      </c>
      <c r="W1291" s="19" t="s">
        <v>6335</v>
      </c>
      <c r="X1291" s="11" t="s">
        <v>6351</v>
      </c>
      <c r="AM1291"/>
      <c r="AN1291"/>
      <c r="AO1291"/>
      <c r="AQ1291"/>
      <c r="AR1291"/>
      <c r="AS1291"/>
      <c r="AT1291"/>
      <c r="AU1291"/>
      <c r="AV1291"/>
      <c r="AW1291"/>
    </row>
    <row r="1292" spans="1:49" x14ac:dyDescent="0.25">
      <c r="D1292" s="14"/>
      <c r="E1292" s="14"/>
      <c r="F1292" s="14"/>
      <c r="G1292" s="14"/>
      <c r="H1292" s="14"/>
      <c r="I1292" s="14"/>
      <c r="J1292" s="14"/>
      <c r="K1292" s="17" t="s">
        <v>3011</v>
      </c>
      <c r="L1292" s="17">
        <v>8</v>
      </c>
      <c r="M1292" s="17">
        <v>6</v>
      </c>
      <c r="N1292" s="17">
        <v>1969</v>
      </c>
      <c r="O1292" s="19" t="s">
        <v>967</v>
      </c>
      <c r="P1292" s="24" t="s">
        <v>1026</v>
      </c>
      <c r="Q1292" s="19" t="s">
        <v>1256</v>
      </c>
      <c r="R1292" s="17">
        <v>13</v>
      </c>
      <c r="S1292" s="24" t="s">
        <v>1026</v>
      </c>
      <c r="T1292" s="17">
        <v>18</v>
      </c>
      <c r="U1292" s="17">
        <v>200</v>
      </c>
      <c r="V1292" s="11" t="s">
        <v>6334</v>
      </c>
      <c r="W1292" s="19" t="s">
        <v>6329</v>
      </c>
      <c r="X1292" s="11" t="s">
        <v>6351</v>
      </c>
      <c r="AM1292"/>
      <c r="AN1292"/>
      <c r="AO1292"/>
      <c r="AQ1292"/>
      <c r="AR1292"/>
      <c r="AS1292"/>
      <c r="AT1292"/>
      <c r="AU1292"/>
      <c r="AV1292"/>
      <c r="AW1292"/>
    </row>
    <row r="1293" spans="1:49" x14ac:dyDescent="0.25">
      <c r="D1293" s="14"/>
      <c r="E1293" s="14"/>
      <c r="F1293" s="14"/>
      <c r="G1293" s="14"/>
      <c r="H1293" s="14"/>
      <c r="I1293" s="14"/>
      <c r="J1293" s="14"/>
      <c r="K1293" s="17" t="s">
        <v>3011</v>
      </c>
      <c r="L1293" s="17">
        <v>8</v>
      </c>
      <c r="M1293" s="17">
        <v>6</v>
      </c>
      <c r="N1293" s="17">
        <v>1969</v>
      </c>
      <c r="O1293" s="19" t="s">
        <v>132</v>
      </c>
      <c r="P1293" s="24" t="s">
        <v>1026</v>
      </c>
      <c r="Q1293" s="19" t="s">
        <v>2969</v>
      </c>
      <c r="R1293" s="17">
        <v>1</v>
      </c>
      <c r="S1293" s="24" t="s">
        <v>1026</v>
      </c>
      <c r="T1293" s="17">
        <v>16</v>
      </c>
      <c r="U1293" s="17">
        <v>30</v>
      </c>
      <c r="V1293" s="19" t="s">
        <v>6340</v>
      </c>
      <c r="W1293" s="19" t="s">
        <v>6341</v>
      </c>
      <c r="AM1293"/>
      <c r="AN1293"/>
      <c r="AO1293"/>
      <c r="AQ1293"/>
      <c r="AR1293"/>
      <c r="AS1293"/>
      <c r="AT1293"/>
      <c r="AU1293"/>
      <c r="AV1293"/>
      <c r="AW1293"/>
    </row>
    <row r="1294" spans="1:49" x14ac:dyDescent="0.25">
      <c r="D1294" s="14"/>
      <c r="E1294" s="14"/>
      <c r="F1294" s="14"/>
      <c r="G1294" s="14"/>
      <c r="H1294" s="14"/>
      <c r="I1294" s="14"/>
      <c r="J1294" s="14"/>
      <c r="K1294" s="17" t="s">
        <v>3144</v>
      </c>
      <c r="L1294" s="17">
        <v>10</v>
      </c>
      <c r="M1294" s="17">
        <v>6</v>
      </c>
      <c r="N1294" s="17">
        <v>1969</v>
      </c>
      <c r="O1294" s="19" t="s">
        <v>1451</v>
      </c>
      <c r="P1294" s="24" t="s">
        <v>1026</v>
      </c>
      <c r="Q1294" s="19" t="s">
        <v>1044</v>
      </c>
      <c r="R1294" s="17">
        <v>7</v>
      </c>
      <c r="S1294" s="24" t="s">
        <v>1026</v>
      </c>
      <c r="T1294" s="17">
        <v>14</v>
      </c>
      <c r="U1294" s="17">
        <v>200</v>
      </c>
      <c r="V1294" s="19" t="s">
        <v>6342</v>
      </c>
      <c r="W1294" s="11" t="s">
        <v>6339</v>
      </c>
      <c r="AM1294"/>
      <c r="AN1294"/>
      <c r="AO1294"/>
      <c r="AQ1294"/>
      <c r="AR1294"/>
      <c r="AS1294"/>
      <c r="AT1294"/>
      <c r="AU1294"/>
      <c r="AV1294"/>
      <c r="AW1294"/>
    </row>
    <row r="1295" spans="1:49" x14ac:dyDescent="0.25">
      <c r="D1295" s="14"/>
      <c r="E1295" s="14"/>
      <c r="F1295" s="14"/>
      <c r="G1295" s="14"/>
      <c r="H1295" s="14"/>
      <c r="I1295" s="14"/>
      <c r="J1295" s="14"/>
      <c r="K1295" s="17" t="s">
        <v>3027</v>
      </c>
      <c r="L1295" s="17">
        <v>14</v>
      </c>
      <c r="M1295" s="17">
        <v>6</v>
      </c>
      <c r="N1295" s="17">
        <v>1969</v>
      </c>
      <c r="O1295" s="19" t="s">
        <v>1041</v>
      </c>
      <c r="P1295" s="24" t="s">
        <v>1026</v>
      </c>
      <c r="Q1295" s="19" t="s">
        <v>563</v>
      </c>
      <c r="R1295" s="17">
        <v>8</v>
      </c>
      <c r="S1295" s="24" t="s">
        <v>1026</v>
      </c>
      <c r="T1295" s="17">
        <v>16</v>
      </c>
      <c r="U1295" s="17">
        <v>20</v>
      </c>
      <c r="V1295" s="19" t="s">
        <v>6338</v>
      </c>
      <c r="W1295" s="11" t="s">
        <v>6336</v>
      </c>
      <c r="X1295" s="19"/>
      <c r="AM1295"/>
      <c r="AN1295"/>
      <c r="AO1295"/>
      <c r="AQ1295"/>
      <c r="AR1295"/>
      <c r="AS1295"/>
      <c r="AT1295"/>
      <c r="AU1295"/>
      <c r="AV1295"/>
      <c r="AW1295"/>
    </row>
    <row r="1296" spans="1:49" x14ac:dyDescent="0.25">
      <c r="D1296" s="14"/>
      <c r="E1296" s="14"/>
      <c r="F1296" s="14"/>
      <c r="G1296" s="14"/>
      <c r="H1296" s="14"/>
      <c r="I1296" s="14"/>
      <c r="J1296" s="14"/>
      <c r="K1296" s="17" t="s">
        <v>3011</v>
      </c>
      <c r="L1296" s="17">
        <v>15</v>
      </c>
      <c r="M1296" s="17">
        <v>6</v>
      </c>
      <c r="N1296" s="17">
        <v>1969</v>
      </c>
      <c r="O1296" s="19" t="s">
        <v>564</v>
      </c>
      <c r="P1296" s="24" t="s">
        <v>1026</v>
      </c>
      <c r="Q1296" s="19" t="s">
        <v>563</v>
      </c>
      <c r="R1296" s="17">
        <v>14</v>
      </c>
      <c r="S1296" s="24" t="s">
        <v>1026</v>
      </c>
      <c r="T1296" s="17">
        <v>2</v>
      </c>
      <c r="U1296" s="17">
        <v>461</v>
      </c>
      <c r="V1296" s="19" t="s">
        <v>6335</v>
      </c>
      <c r="W1296" s="11" t="s">
        <v>6336</v>
      </c>
      <c r="AM1296"/>
      <c r="AN1296"/>
      <c r="AO1296"/>
      <c r="AQ1296"/>
      <c r="AR1296"/>
      <c r="AS1296"/>
      <c r="AT1296"/>
      <c r="AU1296"/>
      <c r="AV1296"/>
      <c r="AW1296"/>
    </row>
    <row r="1297" spans="4:49" x14ac:dyDescent="0.25">
      <c r="D1297" s="14"/>
      <c r="E1297" s="14"/>
      <c r="F1297" s="14"/>
      <c r="G1297" s="14"/>
      <c r="H1297" s="14"/>
      <c r="I1297" s="14"/>
      <c r="J1297" s="14"/>
      <c r="K1297" s="17" t="s">
        <v>3011</v>
      </c>
      <c r="L1297" s="17">
        <v>15</v>
      </c>
      <c r="M1297" s="17">
        <v>6</v>
      </c>
      <c r="N1297" s="17">
        <v>1969</v>
      </c>
      <c r="O1297" s="19" t="s">
        <v>565</v>
      </c>
      <c r="P1297" s="24" t="s">
        <v>1026</v>
      </c>
      <c r="Q1297" s="19" t="s">
        <v>132</v>
      </c>
      <c r="R1297" s="17">
        <v>9</v>
      </c>
      <c r="S1297" s="24" t="s">
        <v>1026</v>
      </c>
      <c r="T1297" s="17">
        <v>0</v>
      </c>
      <c r="U1297" s="58" t="s">
        <v>5239</v>
      </c>
      <c r="V1297" s="19" t="s">
        <v>6331</v>
      </c>
      <c r="W1297" s="11" t="s">
        <v>6332</v>
      </c>
      <c r="X1297" s="19"/>
      <c r="AM1297"/>
      <c r="AN1297"/>
      <c r="AO1297"/>
      <c r="AQ1297"/>
      <c r="AR1297"/>
      <c r="AS1297"/>
      <c r="AT1297"/>
      <c r="AU1297"/>
      <c r="AV1297"/>
      <c r="AW1297"/>
    </row>
    <row r="1298" spans="4:49" x14ac:dyDescent="0.25">
      <c r="D1298" s="14"/>
      <c r="E1298" s="14"/>
      <c r="F1298" s="14"/>
      <c r="G1298" s="14"/>
      <c r="H1298" s="14"/>
      <c r="I1298" s="14"/>
      <c r="J1298" s="14"/>
      <c r="K1298" s="17" t="s">
        <v>3011</v>
      </c>
      <c r="L1298" s="17">
        <v>15</v>
      </c>
      <c r="M1298" s="17">
        <v>6</v>
      </c>
      <c r="N1298" s="17">
        <v>1969</v>
      </c>
      <c r="O1298" s="19" t="s">
        <v>2969</v>
      </c>
      <c r="P1298" s="24" t="s">
        <v>1026</v>
      </c>
      <c r="Q1298" s="19" t="s">
        <v>1451</v>
      </c>
      <c r="R1298" s="17">
        <v>24</v>
      </c>
      <c r="S1298" s="24" t="s">
        <v>1026</v>
      </c>
      <c r="T1298" s="17">
        <v>12</v>
      </c>
      <c r="U1298" s="17">
        <v>200</v>
      </c>
      <c r="V1298" s="19" t="s">
        <v>6341</v>
      </c>
      <c r="W1298" s="11" t="s">
        <v>6337</v>
      </c>
      <c r="AM1298"/>
      <c r="AN1298"/>
      <c r="AO1298"/>
      <c r="AQ1298"/>
      <c r="AR1298"/>
      <c r="AS1298"/>
      <c r="AT1298"/>
      <c r="AU1298"/>
      <c r="AV1298"/>
      <c r="AW1298"/>
    </row>
    <row r="1299" spans="4:49" x14ac:dyDescent="0.25">
      <c r="D1299" s="14"/>
      <c r="E1299" s="14"/>
      <c r="F1299" s="14"/>
      <c r="G1299" s="14"/>
      <c r="H1299" s="14"/>
      <c r="I1299" s="14"/>
      <c r="J1299" s="14"/>
      <c r="K1299" s="17" t="s">
        <v>3011</v>
      </c>
      <c r="L1299" s="17">
        <v>15</v>
      </c>
      <c r="M1299" s="17">
        <v>6</v>
      </c>
      <c r="N1299" s="17">
        <v>1969</v>
      </c>
      <c r="O1299" s="19" t="s">
        <v>1246</v>
      </c>
      <c r="P1299" s="24" t="s">
        <v>1026</v>
      </c>
      <c r="Q1299" s="19" t="s">
        <v>967</v>
      </c>
      <c r="R1299" s="17">
        <v>28</v>
      </c>
      <c r="S1299" s="24" t="s">
        <v>1026</v>
      </c>
      <c r="T1299" s="17">
        <v>2</v>
      </c>
      <c r="U1299" s="58" t="s">
        <v>5239</v>
      </c>
      <c r="V1299" s="19" t="s">
        <v>6333</v>
      </c>
      <c r="W1299" s="11" t="s">
        <v>6334</v>
      </c>
      <c r="AM1299"/>
      <c r="AN1299"/>
      <c r="AO1299"/>
      <c r="AQ1299"/>
      <c r="AR1299"/>
      <c r="AS1299"/>
      <c r="AT1299"/>
      <c r="AU1299"/>
      <c r="AV1299"/>
      <c r="AW1299"/>
    </row>
    <row r="1300" spans="4:49" x14ac:dyDescent="0.25">
      <c r="D1300" s="14"/>
      <c r="E1300" s="14"/>
      <c r="F1300" s="14"/>
      <c r="G1300" s="14"/>
      <c r="H1300" s="14"/>
      <c r="I1300" s="14"/>
      <c r="J1300" s="14"/>
      <c r="K1300" s="17" t="s">
        <v>3144</v>
      </c>
      <c r="L1300" s="17">
        <v>17</v>
      </c>
      <c r="M1300" s="17">
        <v>6</v>
      </c>
      <c r="N1300" s="17">
        <v>1969</v>
      </c>
      <c r="O1300" s="19" t="s">
        <v>1256</v>
      </c>
      <c r="P1300" s="24" t="s">
        <v>1026</v>
      </c>
      <c r="Q1300" s="19" t="s">
        <v>1044</v>
      </c>
      <c r="R1300" s="17">
        <v>12</v>
      </c>
      <c r="S1300" s="24" t="s">
        <v>1026</v>
      </c>
      <c r="T1300" s="17">
        <v>12</v>
      </c>
      <c r="U1300" s="17">
        <v>30</v>
      </c>
      <c r="V1300" s="19" t="s">
        <v>6329</v>
      </c>
      <c r="W1300" s="11" t="s">
        <v>6330</v>
      </c>
      <c r="AM1300"/>
      <c r="AN1300"/>
      <c r="AO1300"/>
      <c r="AQ1300"/>
      <c r="AR1300"/>
      <c r="AS1300"/>
      <c r="AT1300"/>
      <c r="AU1300"/>
      <c r="AV1300"/>
      <c r="AW1300"/>
    </row>
    <row r="1301" spans="4:49" x14ac:dyDescent="0.25">
      <c r="D1301" s="14"/>
      <c r="E1301" s="14"/>
      <c r="F1301" s="14"/>
      <c r="G1301" s="14"/>
      <c r="H1301" s="14"/>
      <c r="I1301" s="14"/>
      <c r="J1301" s="14"/>
      <c r="K1301" s="17" t="s">
        <v>3011</v>
      </c>
      <c r="L1301" s="17">
        <v>6</v>
      </c>
      <c r="M1301" s="17">
        <v>7</v>
      </c>
      <c r="N1301" s="17">
        <v>1969</v>
      </c>
      <c r="O1301" s="19" t="s">
        <v>564</v>
      </c>
      <c r="P1301" s="24" t="s">
        <v>1026</v>
      </c>
      <c r="Q1301" s="19" t="s">
        <v>1256</v>
      </c>
      <c r="R1301" s="17">
        <v>3</v>
      </c>
      <c r="S1301" s="24" t="s">
        <v>1026</v>
      </c>
      <c r="T1301" s="17">
        <v>25</v>
      </c>
      <c r="U1301" s="58" t="s">
        <v>5239</v>
      </c>
      <c r="V1301" s="19" t="s">
        <v>6335</v>
      </c>
      <c r="W1301" s="11" t="s">
        <v>6329</v>
      </c>
      <c r="AM1301"/>
      <c r="AN1301"/>
      <c r="AO1301"/>
      <c r="AQ1301"/>
      <c r="AR1301"/>
      <c r="AS1301"/>
      <c r="AT1301"/>
      <c r="AU1301"/>
      <c r="AV1301"/>
      <c r="AW1301"/>
    </row>
    <row r="1302" spans="4:49" x14ac:dyDescent="0.25">
      <c r="D1302" s="14"/>
      <c r="E1302" s="14"/>
      <c r="F1302" s="14"/>
      <c r="G1302" s="14"/>
      <c r="H1302" s="14"/>
      <c r="I1302" s="20"/>
      <c r="J1302" s="14"/>
      <c r="K1302" s="17" t="s">
        <v>3011</v>
      </c>
      <c r="L1302" s="17">
        <v>20</v>
      </c>
      <c r="M1302" s="17">
        <v>7</v>
      </c>
      <c r="N1302" s="17">
        <v>1969</v>
      </c>
      <c r="O1302" s="19" t="s">
        <v>565</v>
      </c>
      <c r="P1302" s="24" t="s">
        <v>1026</v>
      </c>
      <c r="Q1302" s="19" t="s">
        <v>1041</v>
      </c>
      <c r="R1302" s="17">
        <v>10</v>
      </c>
      <c r="S1302" s="24" t="s">
        <v>1026</v>
      </c>
      <c r="T1302" s="17">
        <v>9</v>
      </c>
      <c r="U1302" s="58" t="s">
        <v>5239</v>
      </c>
      <c r="V1302" s="11" t="s">
        <v>6347</v>
      </c>
      <c r="W1302" s="11" t="s">
        <v>6338</v>
      </c>
      <c r="X1302" s="11" t="s">
        <v>6351</v>
      </c>
      <c r="AM1302"/>
      <c r="AN1302"/>
      <c r="AO1302"/>
      <c r="AQ1302"/>
      <c r="AR1302"/>
      <c r="AS1302"/>
      <c r="AT1302"/>
      <c r="AU1302"/>
      <c r="AV1302"/>
      <c r="AW1302"/>
    </row>
    <row r="1303" spans="4:49" x14ac:dyDescent="0.25">
      <c r="D1303" s="14"/>
      <c r="E1303" s="14"/>
      <c r="F1303" s="14"/>
      <c r="G1303" s="14"/>
      <c r="H1303" s="14"/>
      <c r="I1303" s="14"/>
      <c r="J1303" s="14"/>
      <c r="K1303" s="17" t="s">
        <v>3011</v>
      </c>
      <c r="L1303" s="17">
        <v>20</v>
      </c>
      <c r="M1303" s="17">
        <v>7</v>
      </c>
      <c r="N1303" s="17">
        <v>1969</v>
      </c>
      <c r="O1303" s="19" t="s">
        <v>967</v>
      </c>
      <c r="P1303" s="24" t="s">
        <v>1026</v>
      </c>
      <c r="Q1303" s="19" t="s">
        <v>2969</v>
      </c>
      <c r="R1303" s="17">
        <v>8</v>
      </c>
      <c r="S1303" s="24" t="s">
        <v>1026</v>
      </c>
      <c r="T1303" s="17">
        <v>9</v>
      </c>
      <c r="U1303" s="17">
        <v>100</v>
      </c>
      <c r="V1303" s="19" t="s">
        <v>6334</v>
      </c>
      <c r="W1303" s="11" t="s">
        <v>6357</v>
      </c>
      <c r="X1303" s="11" t="s">
        <v>6351</v>
      </c>
      <c r="AM1303"/>
      <c r="AN1303"/>
      <c r="AO1303"/>
      <c r="AQ1303"/>
      <c r="AR1303"/>
      <c r="AS1303"/>
      <c r="AT1303"/>
      <c r="AU1303"/>
      <c r="AV1303"/>
      <c r="AW1303"/>
    </row>
    <row r="1304" spans="4:49" x14ac:dyDescent="0.25">
      <c r="D1304" s="14"/>
      <c r="E1304" s="14"/>
      <c r="F1304" s="14"/>
      <c r="G1304" s="14"/>
      <c r="H1304" s="14"/>
      <c r="I1304" s="14"/>
      <c r="J1304" s="14"/>
      <c r="K1304" s="17" t="s">
        <v>3027</v>
      </c>
      <c r="L1304" s="17">
        <v>26</v>
      </c>
      <c r="M1304" s="17">
        <v>7</v>
      </c>
      <c r="N1304" s="17">
        <v>1969</v>
      </c>
      <c r="O1304" s="19" t="s">
        <v>2969</v>
      </c>
      <c r="P1304" s="24" t="s">
        <v>1026</v>
      </c>
      <c r="Q1304" s="19" t="s">
        <v>1246</v>
      </c>
      <c r="R1304" s="17">
        <v>2</v>
      </c>
      <c r="S1304" s="24" t="s">
        <v>1026</v>
      </c>
      <c r="T1304" s="17">
        <v>7</v>
      </c>
      <c r="U1304" s="17">
        <v>300</v>
      </c>
      <c r="V1304" s="19" t="s">
        <v>6357</v>
      </c>
      <c r="W1304" s="11" t="s">
        <v>6333</v>
      </c>
      <c r="AM1304"/>
      <c r="AN1304"/>
      <c r="AO1304"/>
      <c r="AQ1304"/>
      <c r="AR1304"/>
      <c r="AS1304"/>
      <c r="AT1304"/>
      <c r="AU1304"/>
      <c r="AV1304"/>
      <c r="AW1304"/>
    </row>
    <row r="1305" spans="4:49" x14ac:dyDescent="0.25">
      <c r="D1305" s="14"/>
      <c r="E1305" s="14"/>
      <c r="F1305" s="14"/>
      <c r="G1305" s="14"/>
      <c r="H1305" s="14"/>
      <c r="I1305" s="14"/>
      <c r="J1305" s="14"/>
      <c r="K1305" s="17" t="s">
        <v>3027</v>
      </c>
      <c r="L1305" s="17">
        <v>26</v>
      </c>
      <c r="M1305" s="17">
        <v>7</v>
      </c>
      <c r="N1305" s="17">
        <v>1969</v>
      </c>
      <c r="O1305" s="19" t="s">
        <v>1044</v>
      </c>
      <c r="P1305" s="24" t="s">
        <v>1026</v>
      </c>
      <c r="Q1305" s="19" t="s">
        <v>565</v>
      </c>
      <c r="R1305" s="17">
        <v>16</v>
      </c>
      <c r="S1305" s="24" t="s">
        <v>1026</v>
      </c>
      <c r="T1305" s="17">
        <v>5</v>
      </c>
      <c r="U1305" s="17">
        <v>100</v>
      </c>
      <c r="V1305" s="19" t="s">
        <v>6330</v>
      </c>
      <c r="W1305" s="11" t="s">
        <v>6347</v>
      </c>
      <c r="AM1305"/>
      <c r="AN1305"/>
      <c r="AO1305"/>
      <c r="AQ1305"/>
      <c r="AR1305"/>
      <c r="AS1305"/>
      <c r="AT1305"/>
      <c r="AU1305"/>
      <c r="AV1305"/>
      <c r="AW1305"/>
    </row>
    <row r="1306" spans="4:49" x14ac:dyDescent="0.25">
      <c r="D1306" s="14"/>
      <c r="E1306" s="14"/>
      <c r="F1306" s="14"/>
      <c r="G1306" s="14"/>
      <c r="H1306" s="14"/>
      <c r="I1306" s="14"/>
      <c r="J1306" s="14"/>
      <c r="K1306" s="17" t="s">
        <v>3011</v>
      </c>
      <c r="L1306" s="17">
        <v>27</v>
      </c>
      <c r="M1306" s="17">
        <v>7</v>
      </c>
      <c r="N1306" s="17">
        <v>1969</v>
      </c>
      <c r="O1306" s="19" t="s">
        <v>1256</v>
      </c>
      <c r="P1306" s="24" t="s">
        <v>1026</v>
      </c>
      <c r="Q1306" s="19" t="s">
        <v>565</v>
      </c>
      <c r="R1306" s="17">
        <v>29</v>
      </c>
      <c r="S1306" s="24" t="s">
        <v>1026</v>
      </c>
      <c r="T1306" s="17">
        <v>0</v>
      </c>
      <c r="U1306" s="17">
        <v>50</v>
      </c>
      <c r="V1306" s="19" t="s">
        <v>6329</v>
      </c>
      <c r="W1306" s="11" t="s">
        <v>6347</v>
      </c>
      <c r="AM1306"/>
      <c r="AN1306"/>
      <c r="AO1306"/>
      <c r="AQ1306"/>
      <c r="AR1306"/>
      <c r="AS1306"/>
      <c r="AT1306"/>
      <c r="AU1306"/>
      <c r="AV1306"/>
      <c r="AW1306"/>
    </row>
    <row r="1307" spans="4:49" x14ac:dyDescent="0.25">
      <c r="D1307" s="14"/>
      <c r="E1307" s="14"/>
      <c r="F1307" s="14"/>
      <c r="G1307" s="14"/>
      <c r="H1307" s="14"/>
      <c r="I1307" s="14"/>
      <c r="J1307" s="14"/>
      <c r="K1307" s="17" t="s">
        <v>3011</v>
      </c>
      <c r="L1307" s="17">
        <v>27</v>
      </c>
      <c r="M1307" s="17">
        <v>7</v>
      </c>
      <c r="N1307" s="17">
        <v>1969</v>
      </c>
      <c r="O1307" s="19" t="s">
        <v>564</v>
      </c>
      <c r="P1307" s="24" t="s">
        <v>1026</v>
      </c>
      <c r="Q1307" s="19" t="s">
        <v>1246</v>
      </c>
      <c r="R1307" s="17">
        <v>18</v>
      </c>
      <c r="S1307" s="24" t="s">
        <v>1026</v>
      </c>
      <c r="T1307" s="17">
        <v>18</v>
      </c>
      <c r="U1307" s="17">
        <v>250</v>
      </c>
      <c r="V1307" s="19" t="s">
        <v>6335</v>
      </c>
      <c r="W1307" s="11" t="s">
        <v>6333</v>
      </c>
      <c r="AM1307"/>
      <c r="AN1307"/>
      <c r="AO1307"/>
      <c r="AQ1307"/>
      <c r="AR1307"/>
      <c r="AS1307"/>
      <c r="AT1307"/>
      <c r="AU1307"/>
      <c r="AV1307"/>
      <c r="AW1307"/>
    </row>
    <row r="1308" spans="4:49" x14ac:dyDescent="0.25">
      <c r="D1308" s="14"/>
      <c r="E1308" s="14"/>
      <c r="F1308" s="14"/>
      <c r="G1308" s="14"/>
      <c r="H1308" s="14"/>
      <c r="I1308" s="14"/>
      <c r="J1308" s="14"/>
      <c r="K1308" s="17" t="s">
        <v>3011</v>
      </c>
      <c r="L1308" s="17">
        <v>27</v>
      </c>
      <c r="M1308" s="17">
        <v>7</v>
      </c>
      <c r="N1308" s="17">
        <v>1969</v>
      </c>
      <c r="O1308" s="19" t="s">
        <v>132</v>
      </c>
      <c r="P1308" s="24" t="s">
        <v>1026</v>
      </c>
      <c r="Q1308" s="19" t="s">
        <v>1041</v>
      </c>
      <c r="R1308" s="17">
        <v>11</v>
      </c>
      <c r="S1308" s="24" t="s">
        <v>1026</v>
      </c>
      <c r="T1308" s="17">
        <v>12</v>
      </c>
      <c r="U1308" s="58" t="s">
        <v>5239</v>
      </c>
      <c r="V1308" s="19" t="s">
        <v>6345</v>
      </c>
      <c r="W1308" s="11" t="s">
        <v>6338</v>
      </c>
      <c r="AM1308"/>
      <c r="AN1308"/>
      <c r="AO1308"/>
      <c r="AQ1308"/>
      <c r="AR1308"/>
      <c r="AS1308"/>
      <c r="AT1308"/>
      <c r="AU1308"/>
      <c r="AV1308"/>
      <c r="AW1308"/>
    </row>
    <row r="1309" spans="4:49" x14ac:dyDescent="0.25">
      <c r="D1309" s="14"/>
      <c r="E1309" s="14"/>
      <c r="F1309" s="14"/>
      <c r="G1309" s="14"/>
      <c r="H1309" s="14"/>
      <c r="I1309" s="14"/>
      <c r="J1309" s="14"/>
      <c r="K1309" s="17" t="s">
        <v>3144</v>
      </c>
      <c r="L1309" s="17">
        <v>29</v>
      </c>
      <c r="M1309" s="17">
        <v>7</v>
      </c>
      <c r="N1309" s="17">
        <v>1969</v>
      </c>
      <c r="O1309" s="19" t="s">
        <v>563</v>
      </c>
      <c r="P1309" s="24" t="s">
        <v>1026</v>
      </c>
      <c r="Q1309" s="19" t="s">
        <v>1451</v>
      </c>
      <c r="R1309" s="17">
        <v>8</v>
      </c>
      <c r="S1309" s="24" t="s">
        <v>1026</v>
      </c>
      <c r="T1309" s="17">
        <v>22</v>
      </c>
      <c r="U1309" s="58" t="s">
        <v>5239</v>
      </c>
      <c r="V1309" s="19" t="s">
        <v>6336</v>
      </c>
      <c r="W1309" s="11" t="s">
        <v>6342</v>
      </c>
      <c r="X1309" s="11" t="s">
        <v>6351</v>
      </c>
      <c r="AM1309"/>
      <c r="AN1309"/>
      <c r="AO1309"/>
      <c r="AQ1309"/>
      <c r="AR1309"/>
      <c r="AS1309"/>
      <c r="AT1309"/>
      <c r="AU1309"/>
      <c r="AV1309"/>
      <c r="AW1309"/>
    </row>
    <row r="1310" spans="4:49" x14ac:dyDescent="0.25">
      <c r="D1310" s="14"/>
      <c r="E1310" s="14"/>
      <c r="F1310" s="14"/>
      <c r="G1310" s="14"/>
      <c r="H1310" s="14"/>
      <c r="I1310" s="14"/>
      <c r="J1310" s="14"/>
      <c r="K1310" s="17" t="s">
        <v>3027</v>
      </c>
      <c r="L1310" s="17">
        <v>2</v>
      </c>
      <c r="M1310" s="17">
        <v>8</v>
      </c>
      <c r="N1310" s="17">
        <v>1969</v>
      </c>
      <c r="O1310" s="19" t="s">
        <v>1451</v>
      </c>
      <c r="P1310" s="24" t="s">
        <v>1026</v>
      </c>
      <c r="Q1310" s="19" t="s">
        <v>564</v>
      </c>
      <c r="R1310" s="17">
        <v>12</v>
      </c>
      <c r="S1310" s="24" t="s">
        <v>1026</v>
      </c>
      <c r="T1310" s="17">
        <v>24</v>
      </c>
      <c r="U1310" s="17">
        <v>200</v>
      </c>
      <c r="V1310" s="19" t="s">
        <v>6342</v>
      </c>
      <c r="W1310" s="11" t="s">
        <v>6335</v>
      </c>
      <c r="AM1310"/>
      <c r="AN1310"/>
      <c r="AO1310"/>
      <c r="AQ1310"/>
      <c r="AR1310"/>
      <c r="AS1310"/>
      <c r="AT1310"/>
      <c r="AU1310"/>
      <c r="AV1310"/>
      <c r="AW1310"/>
    </row>
    <row r="1311" spans="4:49" x14ac:dyDescent="0.25">
      <c r="D1311" s="14"/>
      <c r="E1311" s="14"/>
      <c r="F1311" s="14"/>
      <c r="G1311" s="14"/>
      <c r="H1311" s="14"/>
      <c r="I1311" s="14"/>
      <c r="J1311" s="14"/>
      <c r="K1311" s="17" t="s">
        <v>3011</v>
      </c>
      <c r="L1311" s="17">
        <v>3</v>
      </c>
      <c r="M1311" s="17">
        <v>8</v>
      </c>
      <c r="N1311" s="17">
        <v>1969</v>
      </c>
      <c r="O1311" s="19" t="s">
        <v>1044</v>
      </c>
      <c r="P1311" s="24" t="s">
        <v>1026</v>
      </c>
      <c r="Q1311" s="19" t="s">
        <v>564</v>
      </c>
      <c r="R1311" s="17">
        <v>19</v>
      </c>
      <c r="S1311" s="24" t="s">
        <v>1026</v>
      </c>
      <c r="T1311" s="17">
        <v>19</v>
      </c>
      <c r="U1311" s="58" t="s">
        <v>5239</v>
      </c>
      <c r="V1311" s="19" t="s">
        <v>6330</v>
      </c>
      <c r="W1311" s="11" t="s">
        <v>6335</v>
      </c>
      <c r="X1311" s="11" t="s">
        <v>6351</v>
      </c>
      <c r="AM1311"/>
      <c r="AN1311"/>
      <c r="AO1311"/>
      <c r="AQ1311"/>
      <c r="AR1311"/>
      <c r="AS1311"/>
      <c r="AT1311"/>
      <c r="AU1311"/>
      <c r="AV1311"/>
      <c r="AW1311"/>
    </row>
    <row r="1312" spans="4:49" x14ac:dyDescent="0.25">
      <c r="D1312" s="14"/>
      <c r="E1312" s="14"/>
      <c r="F1312" s="14"/>
      <c r="G1312" s="14"/>
      <c r="H1312" s="14"/>
      <c r="I1312" s="14"/>
      <c r="J1312" s="14"/>
      <c r="K1312" s="17" t="s">
        <v>3011</v>
      </c>
      <c r="L1312" s="17">
        <v>3</v>
      </c>
      <c r="M1312" s="17">
        <v>8</v>
      </c>
      <c r="N1312" s="17">
        <v>1969</v>
      </c>
      <c r="O1312" s="19" t="s">
        <v>1041</v>
      </c>
      <c r="P1312" s="24" t="s">
        <v>1026</v>
      </c>
      <c r="Q1312" s="19" t="s">
        <v>1256</v>
      </c>
      <c r="R1312" s="17">
        <v>4</v>
      </c>
      <c r="S1312" s="24" t="s">
        <v>1026</v>
      </c>
      <c r="T1312" s="17">
        <v>7</v>
      </c>
      <c r="U1312" s="58" t="s">
        <v>5239</v>
      </c>
      <c r="V1312" s="19" t="s">
        <v>6338</v>
      </c>
      <c r="W1312" s="11" t="s">
        <v>6329</v>
      </c>
      <c r="AM1312"/>
      <c r="AN1312"/>
      <c r="AO1312"/>
      <c r="AQ1312"/>
      <c r="AR1312"/>
      <c r="AS1312"/>
      <c r="AT1312"/>
      <c r="AU1312"/>
      <c r="AV1312"/>
      <c r="AW1312"/>
    </row>
    <row r="1313" spans="4:49" x14ac:dyDescent="0.25">
      <c r="D1313" s="14"/>
      <c r="E1313" s="14"/>
      <c r="F1313" s="14"/>
      <c r="G1313" s="14"/>
      <c r="H1313" s="14"/>
      <c r="I1313" s="14"/>
      <c r="J1313" s="14"/>
      <c r="K1313" s="17" t="s">
        <v>3011</v>
      </c>
      <c r="L1313" s="17">
        <v>3</v>
      </c>
      <c r="M1313" s="17">
        <v>8</v>
      </c>
      <c r="N1313" s="17">
        <v>1969</v>
      </c>
      <c r="O1313" s="19" t="s">
        <v>967</v>
      </c>
      <c r="P1313" s="24" t="s">
        <v>1026</v>
      </c>
      <c r="Q1313" s="19" t="s">
        <v>132</v>
      </c>
      <c r="R1313" s="17">
        <v>9</v>
      </c>
      <c r="S1313" s="24" t="s">
        <v>1026</v>
      </c>
      <c r="T1313" s="17">
        <v>1</v>
      </c>
      <c r="U1313" s="17">
        <v>40</v>
      </c>
      <c r="V1313" s="19" t="s">
        <v>6334</v>
      </c>
      <c r="W1313" s="11" t="s">
        <v>6354</v>
      </c>
      <c r="AM1313"/>
      <c r="AN1313"/>
      <c r="AO1313"/>
      <c r="AQ1313"/>
      <c r="AR1313"/>
      <c r="AS1313"/>
      <c r="AT1313"/>
      <c r="AU1313"/>
      <c r="AV1313"/>
      <c r="AW1313"/>
    </row>
    <row r="1314" spans="4:49" x14ac:dyDescent="0.25">
      <c r="D1314" s="14"/>
      <c r="E1314" s="14"/>
      <c r="F1314" s="14"/>
      <c r="G1314" s="14"/>
      <c r="H1314" s="14"/>
      <c r="I1314" s="14"/>
      <c r="J1314" s="14"/>
      <c r="K1314" s="17" t="s">
        <v>3142</v>
      </c>
      <c r="L1314" s="17">
        <v>6</v>
      </c>
      <c r="M1314" s="17">
        <v>8</v>
      </c>
      <c r="N1314" s="17">
        <v>1969</v>
      </c>
      <c r="O1314" s="19" t="s">
        <v>1246</v>
      </c>
      <c r="P1314" s="24" t="s">
        <v>1026</v>
      </c>
      <c r="Q1314" s="19" t="s">
        <v>563</v>
      </c>
      <c r="R1314" s="17">
        <v>22</v>
      </c>
      <c r="S1314" s="24" t="s">
        <v>1026</v>
      </c>
      <c r="T1314" s="17">
        <v>8</v>
      </c>
      <c r="U1314" s="58" t="s">
        <v>5239</v>
      </c>
      <c r="V1314" s="19" t="s">
        <v>6333</v>
      </c>
      <c r="W1314" s="11" t="s">
        <v>6354</v>
      </c>
      <c r="AM1314"/>
      <c r="AN1314"/>
      <c r="AO1314"/>
      <c r="AQ1314"/>
      <c r="AR1314"/>
      <c r="AS1314"/>
      <c r="AT1314"/>
      <c r="AU1314"/>
      <c r="AV1314"/>
      <c r="AW1314"/>
    </row>
    <row r="1315" spans="4:49" x14ac:dyDescent="0.25">
      <c r="D1315" s="14"/>
      <c r="E1315" s="14"/>
      <c r="F1315" s="14"/>
      <c r="G1315" s="14"/>
      <c r="H1315" s="14"/>
      <c r="I1315" s="14"/>
      <c r="J1315" s="14"/>
      <c r="K1315" s="17" t="s">
        <v>3141</v>
      </c>
      <c r="L1315" s="17">
        <v>7</v>
      </c>
      <c r="M1315" s="17">
        <v>8</v>
      </c>
      <c r="N1315" s="17">
        <v>1969</v>
      </c>
      <c r="O1315" s="19" t="s">
        <v>1256</v>
      </c>
      <c r="P1315" s="24" t="s">
        <v>1026</v>
      </c>
      <c r="Q1315" s="19" t="s">
        <v>1451</v>
      </c>
      <c r="R1315" s="17">
        <v>29</v>
      </c>
      <c r="S1315" s="24" t="s">
        <v>1026</v>
      </c>
      <c r="T1315" s="17">
        <v>7</v>
      </c>
      <c r="U1315" s="58" t="s">
        <v>5239</v>
      </c>
      <c r="V1315" s="19" t="s">
        <v>6329</v>
      </c>
      <c r="W1315" s="11" t="s">
        <v>6353</v>
      </c>
      <c r="AM1315"/>
      <c r="AN1315"/>
      <c r="AO1315"/>
      <c r="AQ1315"/>
      <c r="AR1315"/>
      <c r="AS1315"/>
      <c r="AT1315"/>
      <c r="AU1315"/>
      <c r="AV1315"/>
      <c r="AW1315"/>
    </row>
    <row r="1316" spans="4:49" x14ac:dyDescent="0.25">
      <c r="D1316" s="14"/>
      <c r="E1316" s="14"/>
      <c r="F1316" s="14"/>
      <c r="G1316" s="14"/>
      <c r="H1316" s="14"/>
      <c r="I1316" s="14"/>
      <c r="J1316" s="14"/>
      <c r="K1316" s="17" t="s">
        <v>3011</v>
      </c>
      <c r="L1316" s="17">
        <v>10</v>
      </c>
      <c r="M1316" s="17">
        <v>8</v>
      </c>
      <c r="N1316" s="17">
        <v>1969</v>
      </c>
      <c r="O1316" s="19" t="s">
        <v>565</v>
      </c>
      <c r="P1316" s="24" t="s">
        <v>1026</v>
      </c>
      <c r="Q1316" s="19" t="s">
        <v>967</v>
      </c>
      <c r="R1316" s="17">
        <v>7</v>
      </c>
      <c r="S1316" s="24" t="s">
        <v>1026</v>
      </c>
      <c r="T1316" s="17">
        <v>16</v>
      </c>
      <c r="U1316" s="58" t="s">
        <v>5239</v>
      </c>
      <c r="V1316" s="19" t="s">
        <v>6331</v>
      </c>
      <c r="W1316" s="11" t="s">
        <v>6334</v>
      </c>
      <c r="AM1316"/>
      <c r="AN1316"/>
      <c r="AO1316"/>
      <c r="AQ1316"/>
      <c r="AR1316"/>
      <c r="AS1316"/>
      <c r="AT1316"/>
      <c r="AU1316"/>
      <c r="AV1316"/>
      <c r="AW1316"/>
    </row>
    <row r="1317" spans="4:49" x14ac:dyDescent="0.25">
      <c r="D1317" s="14"/>
      <c r="E1317" s="14"/>
      <c r="F1317" s="14"/>
      <c r="G1317" s="14"/>
      <c r="H1317" s="14"/>
      <c r="I1317" s="14"/>
      <c r="J1317" s="14"/>
      <c r="K1317" s="17" t="s">
        <v>3011</v>
      </c>
      <c r="L1317" s="17">
        <v>10</v>
      </c>
      <c r="M1317" s="17">
        <v>8</v>
      </c>
      <c r="N1317" s="17">
        <v>1969</v>
      </c>
      <c r="O1317" s="19" t="s">
        <v>2969</v>
      </c>
      <c r="P1317" s="24" t="s">
        <v>1026</v>
      </c>
      <c r="Q1317" s="19" t="s">
        <v>1041</v>
      </c>
      <c r="R1317" s="17">
        <v>19</v>
      </c>
      <c r="S1317" s="24" t="s">
        <v>1026</v>
      </c>
      <c r="T1317" s="17">
        <v>11</v>
      </c>
      <c r="U1317" s="17">
        <v>200</v>
      </c>
      <c r="V1317" s="19" t="s">
        <v>6352</v>
      </c>
      <c r="W1317" s="11" t="s">
        <v>6338</v>
      </c>
      <c r="AM1317"/>
      <c r="AN1317"/>
      <c r="AO1317"/>
      <c r="AQ1317"/>
      <c r="AR1317"/>
      <c r="AS1317"/>
      <c r="AT1317"/>
      <c r="AU1317"/>
      <c r="AV1317"/>
      <c r="AW1317"/>
    </row>
    <row r="1318" spans="4:49" x14ac:dyDescent="0.25">
      <c r="D1318" s="14"/>
      <c r="E1318" s="14"/>
      <c r="F1318" s="14"/>
      <c r="G1318" s="14"/>
      <c r="H1318" s="14"/>
      <c r="I1318" s="14"/>
      <c r="J1318" s="14"/>
      <c r="K1318" s="17" t="s">
        <v>3011</v>
      </c>
      <c r="L1318" s="17">
        <v>10</v>
      </c>
      <c r="M1318" s="17">
        <v>8</v>
      </c>
      <c r="N1318" s="17">
        <v>1969</v>
      </c>
      <c r="O1318" s="19" t="s">
        <v>132</v>
      </c>
      <c r="P1318" s="24" t="s">
        <v>1026</v>
      </c>
      <c r="Q1318" s="19" t="s">
        <v>1256</v>
      </c>
      <c r="R1318" s="17">
        <v>4</v>
      </c>
      <c r="S1318" s="24" t="s">
        <v>1026</v>
      </c>
      <c r="T1318" s="17">
        <v>30</v>
      </c>
      <c r="U1318" s="58" t="s">
        <v>5239</v>
      </c>
      <c r="V1318" s="19" t="s">
        <v>6354</v>
      </c>
      <c r="W1318" s="11" t="s">
        <v>6356</v>
      </c>
      <c r="AM1318"/>
      <c r="AN1318"/>
      <c r="AO1318"/>
      <c r="AQ1318"/>
      <c r="AR1318"/>
      <c r="AS1318"/>
      <c r="AT1318"/>
      <c r="AU1318"/>
      <c r="AV1318"/>
      <c r="AW1318"/>
    </row>
    <row r="1319" spans="4:49" x14ac:dyDescent="0.25">
      <c r="D1319" s="14"/>
      <c r="E1319" s="14"/>
      <c r="F1319" s="14"/>
      <c r="G1319" s="14"/>
      <c r="H1319" s="14"/>
      <c r="I1319" s="14"/>
      <c r="J1319" s="14"/>
      <c r="K1319" s="17" t="s">
        <v>3013</v>
      </c>
      <c r="L1319" s="17">
        <v>11</v>
      </c>
      <c r="M1319" s="17">
        <v>8</v>
      </c>
      <c r="N1319" s="17">
        <v>1969</v>
      </c>
      <c r="O1319" s="19" t="s">
        <v>563</v>
      </c>
      <c r="P1319" s="24" t="s">
        <v>1026</v>
      </c>
      <c r="Q1319" s="19" t="s">
        <v>1044</v>
      </c>
      <c r="R1319" s="17">
        <v>15</v>
      </c>
      <c r="S1319" s="24" t="s">
        <v>1026</v>
      </c>
      <c r="T1319" s="17">
        <v>17</v>
      </c>
      <c r="U1319" s="17">
        <v>200</v>
      </c>
      <c r="V1319" s="19" t="s">
        <v>6336</v>
      </c>
      <c r="W1319" s="11" t="s">
        <v>6330</v>
      </c>
      <c r="X1319" s="11" t="s">
        <v>6351</v>
      </c>
      <c r="AM1319"/>
      <c r="AN1319"/>
      <c r="AO1319"/>
      <c r="AQ1319"/>
      <c r="AR1319"/>
      <c r="AS1319"/>
      <c r="AT1319"/>
      <c r="AU1319"/>
      <c r="AV1319"/>
      <c r="AW1319"/>
    </row>
    <row r="1320" spans="4:49" x14ac:dyDescent="0.25">
      <c r="D1320" s="14"/>
      <c r="E1320" s="14"/>
      <c r="F1320" s="14"/>
      <c r="G1320" s="14"/>
      <c r="H1320" s="14"/>
      <c r="I1320" s="14"/>
      <c r="J1320" s="14"/>
      <c r="K1320" s="17" t="s">
        <v>3027</v>
      </c>
      <c r="L1320" s="17">
        <v>16</v>
      </c>
      <c r="M1320" s="17">
        <v>8</v>
      </c>
      <c r="N1320" s="17">
        <v>1969</v>
      </c>
      <c r="O1320" s="19" t="s">
        <v>1044</v>
      </c>
      <c r="P1320" s="24" t="s">
        <v>1026</v>
      </c>
      <c r="Q1320" s="19" t="s">
        <v>2969</v>
      </c>
      <c r="R1320" s="17">
        <v>13</v>
      </c>
      <c r="S1320" s="24" t="s">
        <v>1026</v>
      </c>
      <c r="T1320" s="17">
        <v>15</v>
      </c>
      <c r="U1320" s="17">
        <v>200</v>
      </c>
      <c r="V1320" s="19" t="s">
        <v>6330</v>
      </c>
      <c r="W1320" s="11" t="s">
        <v>6355</v>
      </c>
      <c r="AM1320"/>
      <c r="AN1320"/>
      <c r="AO1320"/>
      <c r="AQ1320"/>
      <c r="AR1320"/>
      <c r="AS1320"/>
      <c r="AT1320"/>
      <c r="AU1320"/>
      <c r="AV1320"/>
      <c r="AW1320"/>
    </row>
    <row r="1321" spans="4:49" x14ac:dyDescent="0.25">
      <c r="D1321" s="14"/>
      <c r="E1321" s="14"/>
      <c r="F1321" s="14"/>
      <c r="G1321" s="14"/>
      <c r="H1321" s="14"/>
      <c r="I1321" s="14"/>
      <c r="J1321" s="14"/>
      <c r="K1321" s="17" t="s">
        <v>3011</v>
      </c>
      <c r="L1321" s="17">
        <v>17</v>
      </c>
      <c r="M1321" s="17">
        <v>8</v>
      </c>
      <c r="N1321" s="17">
        <v>1969</v>
      </c>
      <c r="O1321" s="19" t="s">
        <v>1256</v>
      </c>
      <c r="P1321" s="24" t="s">
        <v>1026</v>
      </c>
      <c r="Q1321" s="19" t="s">
        <v>2969</v>
      </c>
      <c r="R1321" s="17">
        <v>32</v>
      </c>
      <c r="S1321" s="24" t="s">
        <v>1026</v>
      </c>
      <c r="T1321" s="17">
        <v>9</v>
      </c>
      <c r="U1321" s="17">
        <v>50</v>
      </c>
      <c r="V1321" s="19" t="s">
        <v>6329</v>
      </c>
      <c r="W1321" s="11" t="s">
        <v>6355</v>
      </c>
      <c r="X1321" s="11" t="s">
        <v>6351</v>
      </c>
      <c r="AM1321"/>
      <c r="AN1321"/>
      <c r="AO1321"/>
      <c r="AQ1321"/>
      <c r="AR1321"/>
      <c r="AS1321"/>
      <c r="AT1321"/>
      <c r="AU1321"/>
      <c r="AV1321"/>
      <c r="AW1321"/>
    </row>
    <row r="1322" spans="4:49" x14ac:dyDescent="0.25">
      <c r="D1322" s="14"/>
      <c r="E1322" s="14"/>
      <c r="F1322" s="14"/>
      <c r="G1322" s="14"/>
      <c r="H1322" s="14"/>
      <c r="I1322" s="14"/>
      <c r="J1322" s="14"/>
      <c r="K1322" s="17" t="s">
        <v>3011</v>
      </c>
      <c r="L1322" s="17">
        <v>17</v>
      </c>
      <c r="M1322" s="17">
        <v>8</v>
      </c>
      <c r="N1322" s="17">
        <v>1969</v>
      </c>
      <c r="O1322" s="19" t="s">
        <v>563</v>
      </c>
      <c r="P1322" s="24" t="s">
        <v>1026</v>
      </c>
      <c r="Q1322" s="19" t="s">
        <v>132</v>
      </c>
      <c r="R1322" s="17">
        <v>18</v>
      </c>
      <c r="S1322" s="24" t="s">
        <v>1026</v>
      </c>
      <c r="T1322" s="17">
        <v>4</v>
      </c>
      <c r="U1322" s="17">
        <v>100</v>
      </c>
      <c r="V1322" s="19" t="s">
        <v>6336</v>
      </c>
      <c r="W1322" s="11" t="s">
        <v>6345</v>
      </c>
      <c r="X1322" s="11" t="s">
        <v>6351</v>
      </c>
      <c r="AM1322"/>
      <c r="AN1322"/>
      <c r="AO1322"/>
      <c r="AQ1322"/>
      <c r="AR1322"/>
      <c r="AS1322"/>
      <c r="AT1322"/>
      <c r="AU1322"/>
      <c r="AV1322"/>
      <c r="AW1322"/>
    </row>
    <row r="1323" spans="4:49" x14ac:dyDescent="0.25">
      <c r="D1323" s="14"/>
      <c r="E1323" s="14"/>
      <c r="F1323" s="14"/>
      <c r="G1323" s="14"/>
      <c r="H1323" s="14"/>
      <c r="I1323" s="14"/>
      <c r="J1323" s="14"/>
      <c r="K1323" s="17" t="s">
        <v>3011</v>
      </c>
      <c r="L1323" s="17">
        <v>17</v>
      </c>
      <c r="M1323" s="17">
        <v>8</v>
      </c>
      <c r="N1323" s="17">
        <v>1969</v>
      </c>
      <c r="O1323" s="19" t="s">
        <v>1451</v>
      </c>
      <c r="P1323" s="24" t="s">
        <v>1026</v>
      </c>
      <c r="Q1323" s="19" t="s">
        <v>1246</v>
      </c>
      <c r="R1323" s="17">
        <v>2</v>
      </c>
      <c r="S1323" s="24" t="s">
        <v>1026</v>
      </c>
      <c r="T1323" s="17">
        <v>15</v>
      </c>
      <c r="U1323" s="17">
        <v>100</v>
      </c>
      <c r="V1323" s="19" t="s">
        <v>6353</v>
      </c>
      <c r="W1323" s="11" t="s">
        <v>6333</v>
      </c>
      <c r="X1323" s="11" t="s">
        <v>6351</v>
      </c>
      <c r="AQ1323"/>
      <c r="AR1323"/>
      <c r="AS1323"/>
      <c r="AT1323"/>
      <c r="AU1323"/>
      <c r="AV1323"/>
      <c r="AW1323"/>
    </row>
    <row r="1324" spans="4:49" x14ac:dyDescent="0.25">
      <c r="D1324" s="14"/>
      <c r="E1324" s="14"/>
      <c r="F1324" s="14"/>
      <c r="G1324" s="14"/>
      <c r="H1324" s="14"/>
      <c r="I1324" s="14"/>
      <c r="J1324" s="14"/>
      <c r="K1324" s="17" t="s">
        <v>3011</v>
      </c>
      <c r="L1324" s="17">
        <v>17</v>
      </c>
      <c r="M1324" s="17">
        <v>8</v>
      </c>
      <c r="N1324" s="17">
        <v>1969</v>
      </c>
      <c r="O1324" s="19" t="s">
        <v>1041</v>
      </c>
      <c r="P1324" s="24" t="s">
        <v>1026</v>
      </c>
      <c r="Q1324" s="19" t="s">
        <v>967</v>
      </c>
      <c r="R1324" s="17">
        <v>15</v>
      </c>
      <c r="S1324" s="24" t="s">
        <v>1026</v>
      </c>
      <c r="T1324" s="17">
        <v>12</v>
      </c>
      <c r="U1324" s="58" t="s">
        <v>5239</v>
      </c>
      <c r="V1324" s="19" t="s">
        <v>6338</v>
      </c>
      <c r="W1324" s="11" t="s">
        <v>6334</v>
      </c>
      <c r="X1324" s="11" t="s">
        <v>6351</v>
      </c>
      <c r="AQ1324"/>
      <c r="AR1324"/>
      <c r="AS1324"/>
      <c r="AT1324"/>
      <c r="AU1324"/>
      <c r="AV1324"/>
      <c r="AW1324"/>
    </row>
    <row r="1325" spans="4:49" x14ac:dyDescent="0.25">
      <c r="D1325" s="14"/>
      <c r="E1325" s="14"/>
      <c r="F1325" s="14"/>
      <c r="G1325" s="14"/>
      <c r="H1325" s="14"/>
      <c r="I1325" s="14"/>
      <c r="J1325" s="14"/>
      <c r="K1325" s="17" t="s">
        <v>3011</v>
      </c>
      <c r="L1325" s="17">
        <v>17</v>
      </c>
      <c r="M1325" s="17">
        <v>8</v>
      </c>
      <c r="N1325" s="17">
        <v>1969</v>
      </c>
      <c r="O1325" s="19" t="s">
        <v>564</v>
      </c>
      <c r="P1325" s="24" t="s">
        <v>1026</v>
      </c>
      <c r="Q1325" s="19" t="s">
        <v>565</v>
      </c>
      <c r="R1325" s="17">
        <v>28</v>
      </c>
      <c r="S1325" s="24" t="s">
        <v>1026</v>
      </c>
      <c r="T1325" s="17">
        <v>4</v>
      </c>
      <c r="U1325" s="17">
        <v>302</v>
      </c>
      <c r="V1325" s="19" t="s">
        <v>6335</v>
      </c>
      <c r="W1325" s="337" t="s">
        <v>6354</v>
      </c>
      <c r="AQ1325"/>
      <c r="AR1325"/>
      <c r="AS1325"/>
      <c r="AT1325"/>
      <c r="AU1325"/>
      <c r="AV1325"/>
      <c r="AW1325"/>
    </row>
    <row r="1326" spans="4:49" x14ac:dyDescent="0.25">
      <c r="D1326" s="14"/>
      <c r="E1326" s="14"/>
      <c r="F1326" s="14"/>
      <c r="G1326" s="14"/>
      <c r="H1326" s="14"/>
      <c r="I1326" s="14"/>
      <c r="J1326" s="14"/>
      <c r="K1326" s="17" t="s">
        <v>3011</v>
      </c>
      <c r="L1326" s="17">
        <v>24</v>
      </c>
      <c r="M1326" s="17">
        <v>8</v>
      </c>
      <c r="N1326" s="17">
        <v>1969</v>
      </c>
      <c r="O1326" s="19" t="s">
        <v>565</v>
      </c>
      <c r="P1326" s="24" t="s">
        <v>1026</v>
      </c>
      <c r="Q1326" s="19" t="s">
        <v>563</v>
      </c>
      <c r="R1326" s="17">
        <v>7</v>
      </c>
      <c r="S1326" s="24" t="s">
        <v>1026</v>
      </c>
      <c r="T1326" s="17">
        <v>13</v>
      </c>
      <c r="U1326" s="17">
        <v>13</v>
      </c>
      <c r="V1326" s="19" t="s">
        <v>6347</v>
      </c>
      <c r="W1326" s="11" t="s">
        <v>6336</v>
      </c>
      <c r="X1326" s="11" t="s">
        <v>6351</v>
      </c>
      <c r="AQ1326"/>
      <c r="AR1326"/>
      <c r="AS1326"/>
      <c r="AT1326"/>
      <c r="AU1326"/>
      <c r="AV1326"/>
      <c r="AW1326"/>
    </row>
    <row r="1327" spans="4:49" x14ac:dyDescent="0.25">
      <c r="D1327" s="14"/>
      <c r="E1327" s="14"/>
      <c r="F1327" s="14"/>
      <c r="G1327" s="14"/>
      <c r="H1327" s="14"/>
      <c r="I1327" s="14"/>
      <c r="J1327" s="14"/>
      <c r="K1327" s="17" t="s">
        <v>3011</v>
      </c>
      <c r="L1327" s="17">
        <v>24</v>
      </c>
      <c r="M1327" s="17">
        <v>8</v>
      </c>
      <c r="N1327" s="17">
        <v>1969</v>
      </c>
      <c r="O1327" s="19" t="s">
        <v>2969</v>
      </c>
      <c r="P1327" s="24" t="s">
        <v>1026</v>
      </c>
      <c r="Q1327" s="19" t="s">
        <v>564</v>
      </c>
      <c r="R1327" s="17">
        <v>5</v>
      </c>
      <c r="S1327" s="24" t="s">
        <v>1026</v>
      </c>
      <c r="T1327" s="17">
        <v>5</v>
      </c>
      <c r="U1327" s="58" t="s">
        <v>5239</v>
      </c>
      <c r="V1327" s="19" t="s">
        <v>6352</v>
      </c>
      <c r="W1327" s="11" t="s">
        <v>6335</v>
      </c>
      <c r="AQ1327"/>
      <c r="AR1327"/>
      <c r="AS1327"/>
      <c r="AT1327"/>
      <c r="AU1327"/>
      <c r="AV1327"/>
      <c r="AW1327"/>
    </row>
    <row r="1328" spans="4:49" x14ac:dyDescent="0.25">
      <c r="D1328" s="14"/>
      <c r="E1328" s="14"/>
      <c r="F1328" s="14"/>
      <c r="G1328" s="14"/>
      <c r="H1328" s="14"/>
      <c r="I1328" s="14"/>
      <c r="J1328" s="14"/>
      <c r="K1328" s="17" t="s">
        <v>3011</v>
      </c>
      <c r="L1328" s="17">
        <v>24</v>
      </c>
      <c r="M1328" s="17">
        <v>8</v>
      </c>
      <c r="N1328" s="17">
        <v>1969</v>
      </c>
      <c r="O1328" s="19" t="s">
        <v>132</v>
      </c>
      <c r="P1328" s="24" t="s">
        <v>1026</v>
      </c>
      <c r="Q1328" s="19" t="s">
        <v>1044</v>
      </c>
      <c r="R1328" s="17">
        <v>9</v>
      </c>
      <c r="S1328" s="24" t="s">
        <v>1026</v>
      </c>
      <c r="T1328" s="17">
        <v>12</v>
      </c>
      <c r="U1328" s="17">
        <v>100</v>
      </c>
      <c r="V1328" s="19" t="s">
        <v>6345</v>
      </c>
      <c r="W1328" s="11" t="s">
        <v>6330</v>
      </c>
      <c r="AQ1328"/>
      <c r="AR1328"/>
      <c r="AS1328"/>
      <c r="AT1328"/>
      <c r="AU1328"/>
      <c r="AV1328"/>
      <c r="AW1328"/>
    </row>
    <row r="1329" spans="1:49" x14ac:dyDescent="0.25">
      <c r="D1329" s="14"/>
      <c r="E1329" s="14"/>
      <c r="F1329" s="14"/>
      <c r="G1329" s="14"/>
      <c r="H1329" s="14"/>
      <c r="I1329" s="14"/>
      <c r="J1329" s="14"/>
      <c r="K1329" s="17" t="s">
        <v>3011</v>
      </c>
      <c r="L1329" s="17">
        <v>24</v>
      </c>
      <c r="M1329" s="17">
        <v>8</v>
      </c>
      <c r="N1329" s="17">
        <v>1969</v>
      </c>
      <c r="O1329" s="19" t="s">
        <v>967</v>
      </c>
      <c r="P1329" s="24" t="s">
        <v>1026</v>
      </c>
      <c r="Q1329" s="19" t="s">
        <v>1451</v>
      </c>
      <c r="R1329" s="17">
        <v>14</v>
      </c>
      <c r="S1329" s="24" t="s">
        <v>1026</v>
      </c>
      <c r="T1329" s="17">
        <v>5</v>
      </c>
      <c r="U1329" s="17">
        <v>50</v>
      </c>
      <c r="V1329" s="19" t="s">
        <v>6334</v>
      </c>
      <c r="W1329" s="11" t="s">
        <v>6353</v>
      </c>
      <c r="AQ1329"/>
      <c r="AR1329"/>
      <c r="AS1329"/>
      <c r="AT1329"/>
      <c r="AU1329"/>
      <c r="AV1329"/>
      <c r="AW1329"/>
    </row>
    <row r="1330" spans="1:49" x14ac:dyDescent="0.25">
      <c r="D1330" s="14"/>
      <c r="E1330" s="14"/>
      <c r="F1330" s="14"/>
      <c r="G1330" s="14"/>
      <c r="H1330" s="14"/>
      <c r="I1330" s="14"/>
      <c r="J1330" s="14"/>
      <c r="K1330" s="17" t="s">
        <v>3011</v>
      </c>
      <c r="L1330" s="17">
        <v>24</v>
      </c>
      <c r="M1330" s="17">
        <v>8</v>
      </c>
      <c r="N1330" s="17">
        <v>1969</v>
      </c>
      <c r="O1330" s="19" t="s">
        <v>1246</v>
      </c>
      <c r="P1330" s="24" t="s">
        <v>1026</v>
      </c>
      <c r="Q1330" s="19" t="s">
        <v>1256</v>
      </c>
      <c r="R1330" s="17">
        <v>8</v>
      </c>
      <c r="S1330" s="24" t="s">
        <v>1026</v>
      </c>
      <c r="T1330" s="17">
        <v>5</v>
      </c>
      <c r="U1330" s="17">
        <v>300</v>
      </c>
      <c r="V1330" s="19" t="s">
        <v>6333</v>
      </c>
      <c r="W1330" s="11" t="s">
        <v>6329</v>
      </c>
      <c r="AQ1330"/>
      <c r="AR1330"/>
      <c r="AS1330"/>
      <c r="AT1330"/>
      <c r="AU1330"/>
      <c r="AV1330"/>
      <c r="AW1330"/>
    </row>
    <row r="1331" spans="1:49" x14ac:dyDescent="0.25">
      <c r="D1331" s="14"/>
      <c r="E1331" s="14"/>
      <c r="F1331" s="14"/>
      <c r="G1331" s="14"/>
      <c r="H1331" s="14"/>
      <c r="I1331" s="14"/>
      <c r="J1331" s="14"/>
      <c r="Q1331" s="19" t="s">
        <v>2</v>
      </c>
      <c r="R1331" s="17">
        <f>SUM(R1276:R1330)</f>
        <v>688</v>
      </c>
      <c r="S1331" s="24" t="s">
        <v>1026</v>
      </c>
      <c r="T1331" s="17">
        <f>SUM(T1276:T1330)</f>
        <v>569</v>
      </c>
      <c r="AQ1331"/>
      <c r="AR1331"/>
      <c r="AS1331"/>
      <c r="AT1331"/>
      <c r="AU1331"/>
      <c r="AV1331"/>
      <c r="AW1331"/>
    </row>
    <row r="1332" spans="1:49" x14ac:dyDescent="0.25">
      <c r="D1332" s="14"/>
      <c r="E1332" s="14"/>
      <c r="F1332" s="14"/>
      <c r="G1332" s="14"/>
      <c r="H1332" s="14"/>
      <c r="I1332" s="14"/>
      <c r="J1332" s="14"/>
      <c r="N1332" s="17">
        <f>COUNT(R1276:R1330)</f>
        <v>55</v>
      </c>
      <c r="Q1332" s="19" t="s">
        <v>567</v>
      </c>
      <c r="R1332" s="81">
        <f>PRODUCT(R1331/N1332)</f>
        <v>12.50909090909091</v>
      </c>
      <c r="S1332" s="24" t="s">
        <v>1026</v>
      </c>
      <c r="T1332" s="17">
        <f>PRODUCT(T1331/N1332)</f>
        <v>10.345454545454546</v>
      </c>
      <c r="U1332" s="82"/>
      <c r="AQ1332"/>
      <c r="AR1332"/>
      <c r="AS1332"/>
      <c r="AT1332"/>
      <c r="AU1332"/>
      <c r="AV1332"/>
      <c r="AW1332"/>
    </row>
    <row r="1333" spans="1:49" x14ac:dyDescent="0.25">
      <c r="D1333" s="14"/>
      <c r="E1333" s="14"/>
      <c r="F1333" s="14"/>
      <c r="G1333" s="14"/>
      <c r="H1333" s="14"/>
      <c r="I1333" s="14"/>
      <c r="J1333" s="14"/>
      <c r="AQ1333"/>
      <c r="AR1333"/>
      <c r="AS1333"/>
      <c r="AT1333"/>
      <c r="AU1333"/>
      <c r="AV1333"/>
      <c r="AW1333"/>
    </row>
    <row r="1334" spans="1:49" x14ac:dyDescent="0.25">
      <c r="D1334" s="14"/>
      <c r="E1334" s="14"/>
      <c r="F1334" s="14"/>
      <c r="G1334" s="14"/>
      <c r="H1334" s="14"/>
      <c r="I1334" s="14"/>
      <c r="J1334" s="14"/>
      <c r="AQ1334"/>
      <c r="AR1334"/>
      <c r="AS1334"/>
      <c r="AT1334"/>
      <c r="AU1334"/>
      <c r="AV1334"/>
      <c r="AW1334"/>
    </row>
    <row r="1335" spans="1:49" x14ac:dyDescent="0.25">
      <c r="A1335" s="21" t="s">
        <v>3179</v>
      </c>
      <c r="B1335" s="22" t="s">
        <v>976</v>
      </c>
      <c r="C1335" s="21" t="s">
        <v>3016</v>
      </c>
      <c r="D1335" s="21" t="s">
        <v>3017</v>
      </c>
      <c r="E1335" s="21" t="s">
        <v>1030</v>
      </c>
      <c r="F1335" s="21" t="s">
        <v>3018</v>
      </c>
      <c r="G1335" s="21" t="s">
        <v>3019</v>
      </c>
      <c r="H1335" s="21"/>
      <c r="I1335" s="68" t="s">
        <v>3020</v>
      </c>
      <c r="J1335" s="21" t="s">
        <v>1031</v>
      </c>
      <c r="K1335" s="21"/>
      <c r="L1335" s="33"/>
      <c r="M1335" s="33"/>
      <c r="N1335" s="33"/>
      <c r="O1335" s="23" t="s">
        <v>976</v>
      </c>
      <c r="P1335" s="43"/>
      <c r="Q1335" s="35"/>
      <c r="R1335" s="33"/>
      <c r="S1335" s="33"/>
      <c r="T1335" s="33"/>
      <c r="U1335" s="33"/>
      <c r="AQ1335"/>
      <c r="AR1335"/>
      <c r="AS1335"/>
      <c r="AT1335"/>
      <c r="AU1335"/>
      <c r="AV1335"/>
      <c r="AW1335"/>
    </row>
    <row r="1336" spans="1:49" x14ac:dyDescent="0.25">
      <c r="A1336" s="14">
        <v>1</v>
      </c>
      <c r="B1336" s="20" t="s">
        <v>1256</v>
      </c>
      <c r="C1336" s="14">
        <v>10</v>
      </c>
      <c r="D1336" s="14">
        <v>10</v>
      </c>
      <c r="E1336" s="14">
        <v>0</v>
      </c>
      <c r="F1336" s="14">
        <v>0</v>
      </c>
      <c r="G1336" s="14">
        <v>268</v>
      </c>
      <c r="H1336" s="74" t="s">
        <v>1026</v>
      </c>
      <c r="I1336" s="14">
        <v>46</v>
      </c>
      <c r="J1336" s="14">
        <v>20</v>
      </c>
      <c r="K1336" s="17" t="s">
        <v>3013</v>
      </c>
      <c r="L1336" s="17">
        <v>18</v>
      </c>
      <c r="M1336" s="17">
        <v>5</v>
      </c>
      <c r="N1336" s="17">
        <v>1970</v>
      </c>
      <c r="O1336" s="19" t="s">
        <v>1256</v>
      </c>
      <c r="P1336" s="24" t="s">
        <v>1026</v>
      </c>
      <c r="Q1336" s="19" t="s">
        <v>1041</v>
      </c>
      <c r="R1336" s="17">
        <v>41</v>
      </c>
      <c r="S1336" s="24" t="s">
        <v>1026</v>
      </c>
      <c r="T1336" s="17">
        <v>1</v>
      </c>
      <c r="U1336" s="58" t="s">
        <v>5239</v>
      </c>
      <c r="AQ1336"/>
      <c r="AR1336"/>
      <c r="AS1336"/>
      <c r="AT1336"/>
      <c r="AU1336"/>
      <c r="AV1336"/>
      <c r="AW1336"/>
    </row>
    <row r="1337" spans="1:49" x14ac:dyDescent="0.25">
      <c r="A1337" s="14">
        <v>2</v>
      </c>
      <c r="B1337" s="20" t="s">
        <v>2969</v>
      </c>
      <c r="C1337" s="14">
        <v>10</v>
      </c>
      <c r="D1337" s="14">
        <v>8</v>
      </c>
      <c r="E1337" s="14">
        <v>0</v>
      </c>
      <c r="F1337" s="14">
        <v>2</v>
      </c>
      <c r="G1337" s="14">
        <v>151</v>
      </c>
      <c r="H1337" s="74" t="s">
        <v>1026</v>
      </c>
      <c r="I1337" s="14">
        <v>68</v>
      </c>
      <c r="J1337" s="14">
        <v>16</v>
      </c>
      <c r="K1337" s="17" t="s">
        <v>3013</v>
      </c>
      <c r="L1337" s="17">
        <v>18</v>
      </c>
      <c r="M1337" s="17">
        <v>5</v>
      </c>
      <c r="N1337" s="17">
        <v>1970</v>
      </c>
      <c r="O1337" s="19" t="s">
        <v>967</v>
      </c>
      <c r="P1337" s="24" t="s">
        <v>1026</v>
      </c>
      <c r="Q1337" s="19" t="s">
        <v>563</v>
      </c>
      <c r="R1337" s="17">
        <v>3</v>
      </c>
      <c r="S1337" s="24" t="s">
        <v>1026</v>
      </c>
      <c r="T1337" s="17">
        <v>6</v>
      </c>
      <c r="U1337" s="17">
        <v>200</v>
      </c>
      <c r="AQ1337"/>
      <c r="AR1337"/>
      <c r="AS1337"/>
      <c r="AT1337"/>
      <c r="AU1337"/>
      <c r="AV1337"/>
      <c r="AW1337"/>
    </row>
    <row r="1338" spans="1:49" x14ac:dyDescent="0.25">
      <c r="A1338" s="14">
        <v>3</v>
      </c>
      <c r="B1338" s="20" t="s">
        <v>1246</v>
      </c>
      <c r="C1338" s="14">
        <v>10</v>
      </c>
      <c r="D1338" s="14">
        <v>7</v>
      </c>
      <c r="E1338" s="14">
        <v>0</v>
      </c>
      <c r="F1338" s="14">
        <v>3</v>
      </c>
      <c r="G1338" s="14">
        <v>157</v>
      </c>
      <c r="H1338" s="74" t="s">
        <v>1026</v>
      </c>
      <c r="I1338" s="14">
        <v>115</v>
      </c>
      <c r="J1338" s="14">
        <v>14</v>
      </c>
      <c r="K1338" s="17" t="s">
        <v>3013</v>
      </c>
      <c r="L1338" s="17">
        <v>18</v>
      </c>
      <c r="M1338" s="17">
        <v>5</v>
      </c>
      <c r="N1338" s="17">
        <v>1970</v>
      </c>
      <c r="O1338" s="19" t="s">
        <v>2969</v>
      </c>
      <c r="P1338" s="24" t="s">
        <v>1026</v>
      </c>
      <c r="Q1338" s="19" t="s">
        <v>1498</v>
      </c>
      <c r="R1338" s="17">
        <v>24</v>
      </c>
      <c r="S1338" s="24" t="s">
        <v>1026</v>
      </c>
      <c r="T1338" s="17">
        <v>2</v>
      </c>
      <c r="U1338" s="17">
        <v>200</v>
      </c>
      <c r="AQ1338"/>
      <c r="AR1338"/>
      <c r="AS1338"/>
      <c r="AT1338"/>
      <c r="AU1338"/>
      <c r="AV1338"/>
      <c r="AW1338"/>
    </row>
    <row r="1339" spans="1:49" x14ac:dyDescent="0.25">
      <c r="A1339" s="14">
        <v>4</v>
      </c>
      <c r="B1339" s="20" t="s">
        <v>967</v>
      </c>
      <c r="C1339" s="14">
        <v>10</v>
      </c>
      <c r="D1339" s="14">
        <v>6</v>
      </c>
      <c r="E1339" s="14">
        <v>0</v>
      </c>
      <c r="F1339" s="14">
        <v>4</v>
      </c>
      <c r="G1339" s="14">
        <v>112</v>
      </c>
      <c r="H1339" s="74" t="s">
        <v>1026</v>
      </c>
      <c r="I1339" s="14">
        <v>74</v>
      </c>
      <c r="J1339" s="14">
        <v>12</v>
      </c>
      <c r="K1339" s="17" t="s">
        <v>3013</v>
      </c>
      <c r="L1339" s="17">
        <v>18</v>
      </c>
      <c r="M1339" s="17">
        <v>5</v>
      </c>
      <c r="N1339" s="17">
        <v>1970</v>
      </c>
      <c r="O1339" s="19" t="s">
        <v>565</v>
      </c>
      <c r="P1339" s="24" t="s">
        <v>1026</v>
      </c>
      <c r="Q1339" s="19" t="s">
        <v>1044</v>
      </c>
      <c r="R1339" s="17">
        <v>19</v>
      </c>
      <c r="S1339" s="24" t="s">
        <v>1026</v>
      </c>
      <c r="T1339" s="17">
        <v>34</v>
      </c>
      <c r="U1339" s="58" t="s">
        <v>5239</v>
      </c>
      <c r="AQ1339"/>
      <c r="AR1339"/>
      <c r="AS1339"/>
      <c r="AT1339"/>
      <c r="AU1339"/>
      <c r="AV1339"/>
      <c r="AW1339"/>
    </row>
    <row r="1340" spans="1:49" x14ac:dyDescent="0.25">
      <c r="A1340" s="14">
        <v>5</v>
      </c>
      <c r="B1340" s="20" t="s">
        <v>564</v>
      </c>
      <c r="C1340" s="14">
        <v>10</v>
      </c>
      <c r="D1340" s="14">
        <v>6</v>
      </c>
      <c r="E1340" s="14">
        <v>0</v>
      </c>
      <c r="F1340" s="14">
        <v>4</v>
      </c>
      <c r="G1340" s="14">
        <v>104</v>
      </c>
      <c r="H1340" s="74" t="s">
        <v>1026</v>
      </c>
      <c r="I1340" s="14">
        <v>118</v>
      </c>
      <c r="J1340" s="14">
        <v>12</v>
      </c>
      <c r="K1340" s="17" t="s">
        <v>3011</v>
      </c>
      <c r="L1340" s="17">
        <v>24</v>
      </c>
      <c r="M1340" s="17">
        <v>5</v>
      </c>
      <c r="N1340" s="17">
        <v>1970</v>
      </c>
      <c r="O1340" s="19" t="s">
        <v>1246</v>
      </c>
      <c r="P1340" s="24" t="s">
        <v>1026</v>
      </c>
      <c r="Q1340" s="19" t="s">
        <v>2969</v>
      </c>
      <c r="R1340" s="17">
        <v>11</v>
      </c>
      <c r="S1340" s="24" t="s">
        <v>1026</v>
      </c>
      <c r="T1340" s="17">
        <v>22</v>
      </c>
      <c r="U1340" s="58" t="s">
        <v>5239</v>
      </c>
      <c r="AQ1340"/>
      <c r="AR1340"/>
      <c r="AS1340"/>
      <c r="AT1340"/>
      <c r="AU1340"/>
      <c r="AV1340"/>
      <c r="AW1340"/>
    </row>
    <row r="1341" spans="1:49" x14ac:dyDescent="0.25">
      <c r="A1341" s="14">
        <v>6</v>
      </c>
      <c r="B1341" s="20" t="s">
        <v>563</v>
      </c>
      <c r="C1341" s="14">
        <v>10</v>
      </c>
      <c r="D1341" s="14">
        <v>5</v>
      </c>
      <c r="E1341" s="14">
        <v>1</v>
      </c>
      <c r="F1341" s="14">
        <v>4</v>
      </c>
      <c r="G1341" s="14">
        <v>90</v>
      </c>
      <c r="H1341" s="74" t="s">
        <v>1026</v>
      </c>
      <c r="I1341" s="14">
        <v>118</v>
      </c>
      <c r="J1341" s="14">
        <v>11</v>
      </c>
      <c r="K1341" s="17" t="s">
        <v>3011</v>
      </c>
      <c r="L1341" s="17">
        <v>24</v>
      </c>
      <c r="M1341" s="17">
        <v>5</v>
      </c>
      <c r="N1341" s="17">
        <v>1970</v>
      </c>
      <c r="O1341" s="19" t="s">
        <v>1442</v>
      </c>
      <c r="P1341" s="24" t="s">
        <v>1026</v>
      </c>
      <c r="Q1341" s="19" t="s">
        <v>565</v>
      </c>
      <c r="R1341" s="17">
        <v>30</v>
      </c>
      <c r="S1341" s="24" t="s">
        <v>1026</v>
      </c>
      <c r="T1341" s="17">
        <v>5</v>
      </c>
      <c r="U1341" s="17">
        <v>150</v>
      </c>
      <c r="AQ1341"/>
      <c r="AR1341"/>
      <c r="AS1341"/>
      <c r="AT1341"/>
      <c r="AU1341"/>
      <c r="AV1341"/>
      <c r="AW1341"/>
    </row>
    <row r="1342" spans="1:49" x14ac:dyDescent="0.25">
      <c r="A1342" s="14">
        <v>7</v>
      </c>
      <c r="B1342" s="20" t="s">
        <v>1044</v>
      </c>
      <c r="C1342" s="14">
        <v>10</v>
      </c>
      <c r="D1342" s="14">
        <v>5</v>
      </c>
      <c r="E1342" s="14">
        <v>0</v>
      </c>
      <c r="F1342" s="14">
        <v>5</v>
      </c>
      <c r="G1342" s="14">
        <v>133</v>
      </c>
      <c r="H1342" s="74" t="s">
        <v>1026</v>
      </c>
      <c r="I1342" s="14">
        <v>142</v>
      </c>
      <c r="J1342" s="14">
        <v>10</v>
      </c>
      <c r="K1342" s="17" t="s">
        <v>3011</v>
      </c>
      <c r="L1342" s="17">
        <v>24</v>
      </c>
      <c r="M1342" s="17">
        <v>5</v>
      </c>
      <c r="N1342" s="17">
        <v>1970</v>
      </c>
      <c r="O1342" s="19" t="s">
        <v>564</v>
      </c>
      <c r="P1342" s="24" t="s">
        <v>1026</v>
      </c>
      <c r="Q1342" s="19" t="s">
        <v>967</v>
      </c>
      <c r="R1342" s="17">
        <v>15</v>
      </c>
      <c r="S1342" s="24" t="s">
        <v>1026</v>
      </c>
      <c r="T1342" s="17">
        <v>11</v>
      </c>
      <c r="U1342" s="58" t="s">
        <v>5239</v>
      </c>
      <c r="AQ1342"/>
      <c r="AR1342"/>
      <c r="AS1342"/>
      <c r="AT1342"/>
      <c r="AU1342"/>
      <c r="AV1342"/>
      <c r="AW1342"/>
    </row>
    <row r="1343" spans="1:49" x14ac:dyDescent="0.25">
      <c r="A1343" s="29">
        <v>8</v>
      </c>
      <c r="B1343" s="41" t="s">
        <v>1442</v>
      </c>
      <c r="C1343" s="29">
        <v>10</v>
      </c>
      <c r="D1343" s="29">
        <v>3</v>
      </c>
      <c r="E1343" s="29">
        <v>0</v>
      </c>
      <c r="F1343" s="29">
        <v>7</v>
      </c>
      <c r="G1343" s="29">
        <v>100</v>
      </c>
      <c r="H1343" s="83" t="s">
        <v>1026</v>
      </c>
      <c r="I1343" s="29">
        <v>102</v>
      </c>
      <c r="J1343" s="29">
        <v>6</v>
      </c>
      <c r="K1343" s="32" t="s">
        <v>3141</v>
      </c>
      <c r="L1343" s="17">
        <v>28</v>
      </c>
      <c r="M1343" s="17">
        <v>5</v>
      </c>
      <c r="N1343" s="17">
        <v>1970</v>
      </c>
      <c r="O1343" s="19" t="s">
        <v>1498</v>
      </c>
      <c r="P1343" s="24" t="s">
        <v>1026</v>
      </c>
      <c r="Q1343" s="19" t="s">
        <v>1256</v>
      </c>
      <c r="R1343" s="17">
        <v>3</v>
      </c>
      <c r="S1343" s="24" t="s">
        <v>1026</v>
      </c>
      <c r="T1343" s="17">
        <v>42</v>
      </c>
      <c r="U1343" s="17">
        <v>220</v>
      </c>
      <c r="AQ1343"/>
      <c r="AR1343"/>
      <c r="AS1343"/>
      <c r="AT1343"/>
      <c r="AU1343"/>
      <c r="AV1343"/>
      <c r="AW1343"/>
    </row>
    <row r="1344" spans="1:49" x14ac:dyDescent="0.25">
      <c r="A1344" s="14">
        <v>9</v>
      </c>
      <c r="B1344" s="20" t="s">
        <v>1041</v>
      </c>
      <c r="C1344" s="14">
        <v>10</v>
      </c>
      <c r="D1344" s="14">
        <v>2</v>
      </c>
      <c r="E1344" s="14">
        <v>1</v>
      </c>
      <c r="F1344" s="14">
        <v>7</v>
      </c>
      <c r="G1344" s="14">
        <v>50</v>
      </c>
      <c r="H1344" s="74" t="s">
        <v>1026</v>
      </c>
      <c r="I1344" s="14">
        <v>124</v>
      </c>
      <c r="J1344" s="14">
        <v>5</v>
      </c>
      <c r="K1344" s="17" t="s">
        <v>3027</v>
      </c>
      <c r="L1344" s="17">
        <v>30</v>
      </c>
      <c r="M1344" s="17">
        <v>5</v>
      </c>
      <c r="N1344" s="17">
        <v>1970</v>
      </c>
      <c r="O1344" s="38" t="s">
        <v>1256</v>
      </c>
      <c r="P1344" s="24" t="s">
        <v>1026</v>
      </c>
      <c r="Q1344" s="38" t="s">
        <v>564</v>
      </c>
      <c r="R1344" s="17">
        <v>39</v>
      </c>
      <c r="S1344" s="24" t="s">
        <v>1026</v>
      </c>
      <c r="T1344" s="17">
        <v>9</v>
      </c>
      <c r="U1344" s="17">
        <v>60</v>
      </c>
      <c r="AQ1344"/>
      <c r="AR1344"/>
      <c r="AS1344"/>
      <c r="AT1344"/>
      <c r="AU1344"/>
      <c r="AV1344"/>
      <c r="AW1344"/>
    </row>
    <row r="1345" spans="1:49" ht="15.75" thickBot="1" x14ac:dyDescent="0.3">
      <c r="A1345" s="37">
        <v>10</v>
      </c>
      <c r="B1345" s="28" t="s">
        <v>565</v>
      </c>
      <c r="C1345" s="37">
        <v>10</v>
      </c>
      <c r="D1345" s="37">
        <v>1</v>
      </c>
      <c r="E1345" s="37">
        <v>0</v>
      </c>
      <c r="F1345" s="37">
        <v>9</v>
      </c>
      <c r="G1345" s="37">
        <v>71</v>
      </c>
      <c r="H1345" s="73" t="s">
        <v>1026</v>
      </c>
      <c r="I1345" s="37">
        <v>202</v>
      </c>
      <c r="J1345" s="37">
        <v>2</v>
      </c>
      <c r="K1345" s="32" t="s">
        <v>3011</v>
      </c>
      <c r="L1345" s="17">
        <v>31</v>
      </c>
      <c r="M1345" s="17">
        <v>5</v>
      </c>
      <c r="N1345" s="17">
        <v>1970</v>
      </c>
      <c r="O1345" s="19" t="s">
        <v>1498</v>
      </c>
      <c r="P1345" s="24" t="s">
        <v>1026</v>
      </c>
      <c r="Q1345" s="19" t="s">
        <v>564</v>
      </c>
      <c r="R1345" s="17">
        <v>8</v>
      </c>
      <c r="S1345" s="24" t="s">
        <v>1026</v>
      </c>
      <c r="T1345" s="17">
        <v>33</v>
      </c>
      <c r="U1345" s="58" t="s">
        <v>5239</v>
      </c>
      <c r="AQ1345"/>
      <c r="AR1345"/>
      <c r="AS1345"/>
      <c r="AT1345"/>
      <c r="AU1345"/>
      <c r="AV1345"/>
      <c r="AW1345"/>
    </row>
    <row r="1346" spans="1:49" x14ac:dyDescent="0.25">
      <c r="A1346" s="77">
        <v>11</v>
      </c>
      <c r="B1346" s="78" t="s">
        <v>1498</v>
      </c>
      <c r="C1346" s="77">
        <v>10</v>
      </c>
      <c r="D1346" s="77">
        <v>1</v>
      </c>
      <c r="E1346" s="77">
        <v>0</v>
      </c>
      <c r="F1346" s="77">
        <v>9</v>
      </c>
      <c r="G1346" s="77">
        <v>53</v>
      </c>
      <c r="H1346" s="79" t="s">
        <v>1026</v>
      </c>
      <c r="I1346" s="77">
        <v>180</v>
      </c>
      <c r="J1346" s="77">
        <v>2</v>
      </c>
      <c r="K1346" s="17" t="s">
        <v>3011</v>
      </c>
      <c r="L1346" s="17">
        <v>31</v>
      </c>
      <c r="M1346" s="17">
        <v>5</v>
      </c>
      <c r="N1346" s="17">
        <v>1970</v>
      </c>
      <c r="O1346" s="19" t="s">
        <v>2969</v>
      </c>
      <c r="P1346" s="24" t="s">
        <v>1026</v>
      </c>
      <c r="Q1346" s="19" t="s">
        <v>563</v>
      </c>
      <c r="R1346" s="17">
        <v>11</v>
      </c>
      <c r="S1346" s="24" t="s">
        <v>1026</v>
      </c>
      <c r="T1346" s="17">
        <v>5</v>
      </c>
      <c r="U1346" s="17">
        <v>400</v>
      </c>
      <c r="AQ1346"/>
      <c r="AR1346"/>
      <c r="AS1346"/>
      <c r="AT1346"/>
      <c r="AU1346"/>
      <c r="AV1346"/>
      <c r="AW1346"/>
    </row>
    <row r="1347" spans="1:49" x14ac:dyDescent="0.25">
      <c r="B1347" s="20" t="s">
        <v>2</v>
      </c>
      <c r="C1347" s="14">
        <f>SUM(C1336:C1346)</f>
        <v>110</v>
      </c>
      <c r="D1347" s="14">
        <f>SUM(D1336:D1346)</f>
        <v>54</v>
      </c>
      <c r="E1347" s="14">
        <f>SUM(E1336:E1346)</f>
        <v>2</v>
      </c>
      <c r="F1347" s="14">
        <f>SUM(F1336:F1346)</f>
        <v>54</v>
      </c>
      <c r="G1347" s="14">
        <f>SUM(G1336:G1346)</f>
        <v>1289</v>
      </c>
      <c r="H1347" s="74" t="s">
        <v>1026</v>
      </c>
      <c r="I1347" s="14">
        <f>SUM(I1336:I1346)</f>
        <v>1289</v>
      </c>
      <c r="J1347" s="14">
        <f>SUM(J1336:J1346)</f>
        <v>110</v>
      </c>
      <c r="K1347" s="17" t="s">
        <v>3011</v>
      </c>
      <c r="L1347" s="17">
        <v>31</v>
      </c>
      <c r="M1347" s="17">
        <v>5</v>
      </c>
      <c r="N1347" s="17">
        <v>1970</v>
      </c>
      <c r="O1347" s="19" t="s">
        <v>967</v>
      </c>
      <c r="P1347" s="24" t="s">
        <v>1026</v>
      </c>
      <c r="Q1347" s="19" t="s">
        <v>1246</v>
      </c>
      <c r="R1347" s="17">
        <v>9</v>
      </c>
      <c r="S1347" s="24" t="s">
        <v>1026</v>
      </c>
      <c r="T1347" s="17">
        <v>10</v>
      </c>
      <c r="U1347" s="58" t="s">
        <v>5239</v>
      </c>
      <c r="AQ1347"/>
      <c r="AR1347"/>
      <c r="AS1347"/>
      <c r="AT1347"/>
      <c r="AU1347"/>
      <c r="AV1347"/>
      <c r="AW1347"/>
    </row>
    <row r="1348" spans="1:49" x14ac:dyDescent="0.25">
      <c r="D1348" s="14"/>
      <c r="E1348" s="14"/>
      <c r="F1348" s="14"/>
      <c r="G1348" s="14"/>
      <c r="H1348" s="14"/>
      <c r="I1348" s="14"/>
      <c r="J1348" s="14"/>
      <c r="K1348" s="17" t="s">
        <v>3011</v>
      </c>
      <c r="L1348" s="17">
        <v>31</v>
      </c>
      <c r="M1348" s="17">
        <v>5</v>
      </c>
      <c r="N1348" s="17">
        <v>1970</v>
      </c>
      <c r="O1348" s="19" t="s">
        <v>1044</v>
      </c>
      <c r="P1348" s="24" t="s">
        <v>1026</v>
      </c>
      <c r="Q1348" s="19" t="s">
        <v>1442</v>
      </c>
      <c r="R1348" s="17">
        <v>12</v>
      </c>
      <c r="S1348" s="24" t="s">
        <v>1026</v>
      </c>
      <c r="T1348" s="17">
        <v>16</v>
      </c>
      <c r="U1348" s="17">
        <v>260</v>
      </c>
      <c r="AQ1348"/>
      <c r="AR1348"/>
      <c r="AS1348"/>
      <c r="AT1348"/>
      <c r="AU1348"/>
      <c r="AV1348"/>
      <c r="AW1348"/>
    </row>
    <row r="1349" spans="1:49" x14ac:dyDescent="0.25">
      <c r="B1349" s="20" t="s">
        <v>502</v>
      </c>
      <c r="D1349" s="14"/>
      <c r="E1349" s="14"/>
      <c r="F1349" s="14"/>
      <c r="G1349" s="14"/>
      <c r="H1349" s="14"/>
      <c r="I1349" s="14"/>
      <c r="J1349" s="14"/>
      <c r="K1349" s="17" t="s">
        <v>3011</v>
      </c>
      <c r="L1349" s="17">
        <v>31</v>
      </c>
      <c r="M1349" s="17">
        <v>5</v>
      </c>
      <c r="N1349" s="17">
        <v>1970</v>
      </c>
      <c r="O1349" s="19" t="s">
        <v>565</v>
      </c>
      <c r="P1349" s="24" t="s">
        <v>1026</v>
      </c>
      <c r="Q1349" s="19" t="s">
        <v>1041</v>
      </c>
      <c r="R1349" s="17">
        <v>4</v>
      </c>
      <c r="S1349" s="24" t="s">
        <v>1026</v>
      </c>
      <c r="T1349" s="17">
        <v>11</v>
      </c>
      <c r="U1349" s="17">
        <v>100</v>
      </c>
      <c r="AQ1349"/>
      <c r="AR1349"/>
      <c r="AS1349"/>
      <c r="AT1349"/>
      <c r="AU1349"/>
      <c r="AV1349"/>
      <c r="AW1349"/>
    </row>
    <row r="1350" spans="1:49" x14ac:dyDescent="0.25">
      <c r="D1350" s="14"/>
      <c r="E1350" s="14"/>
      <c r="F1350" s="14"/>
      <c r="G1350" s="14"/>
      <c r="H1350" s="14"/>
      <c r="I1350" s="14"/>
      <c r="J1350" s="14"/>
      <c r="K1350" s="17" t="s">
        <v>3027</v>
      </c>
      <c r="L1350" s="17">
        <v>6</v>
      </c>
      <c r="M1350" s="17">
        <v>6</v>
      </c>
      <c r="N1350" s="17">
        <v>1970</v>
      </c>
      <c r="O1350" s="19" t="s">
        <v>564</v>
      </c>
      <c r="P1350" s="24" t="s">
        <v>1026</v>
      </c>
      <c r="Q1350" s="19" t="s">
        <v>1044</v>
      </c>
      <c r="R1350" s="17">
        <v>8</v>
      </c>
      <c r="S1350" s="24" t="s">
        <v>1026</v>
      </c>
      <c r="T1350" s="17">
        <v>3</v>
      </c>
      <c r="U1350" s="17">
        <v>300</v>
      </c>
      <c r="AQ1350"/>
      <c r="AR1350"/>
      <c r="AS1350"/>
      <c r="AT1350"/>
      <c r="AU1350"/>
      <c r="AV1350"/>
      <c r="AW1350"/>
    </row>
    <row r="1351" spans="1:49" x14ac:dyDescent="0.25">
      <c r="D1351" s="14"/>
      <c r="E1351" s="14"/>
      <c r="F1351" s="14"/>
      <c r="G1351" s="14"/>
      <c r="H1351" s="14"/>
      <c r="I1351" s="14"/>
      <c r="J1351" s="14"/>
      <c r="K1351" s="17" t="s">
        <v>3027</v>
      </c>
      <c r="L1351" s="17">
        <v>6</v>
      </c>
      <c r="M1351" s="17">
        <v>6</v>
      </c>
      <c r="N1351" s="17">
        <v>1970</v>
      </c>
      <c r="O1351" s="19" t="s">
        <v>1246</v>
      </c>
      <c r="P1351" s="24" t="s">
        <v>1026</v>
      </c>
      <c r="Q1351" s="19" t="s">
        <v>565</v>
      </c>
      <c r="R1351" s="17">
        <v>42</v>
      </c>
      <c r="S1351" s="24" t="s">
        <v>1026</v>
      </c>
      <c r="T1351" s="17">
        <v>7</v>
      </c>
      <c r="U1351" s="58" t="s">
        <v>5239</v>
      </c>
      <c r="AQ1351"/>
      <c r="AR1351"/>
      <c r="AS1351"/>
      <c r="AT1351"/>
      <c r="AU1351"/>
      <c r="AV1351"/>
      <c r="AW1351"/>
    </row>
    <row r="1352" spans="1:49" x14ac:dyDescent="0.25">
      <c r="D1352" s="14"/>
      <c r="E1352" s="14"/>
      <c r="F1352" s="14"/>
      <c r="G1352" s="14"/>
      <c r="H1352" s="14"/>
      <c r="I1352" s="14"/>
      <c r="J1352" s="14"/>
      <c r="K1352" s="17" t="s">
        <v>3011</v>
      </c>
      <c r="L1352" s="17">
        <v>7</v>
      </c>
      <c r="M1352" s="17">
        <v>6</v>
      </c>
      <c r="N1352" s="17">
        <v>1970</v>
      </c>
      <c r="O1352" s="19" t="s">
        <v>1442</v>
      </c>
      <c r="P1352" s="24" t="s">
        <v>1026</v>
      </c>
      <c r="Q1352" s="38" t="s">
        <v>1256</v>
      </c>
      <c r="R1352" s="17">
        <v>5</v>
      </c>
      <c r="S1352" s="24" t="s">
        <v>1026</v>
      </c>
      <c r="T1352" s="17">
        <v>19</v>
      </c>
      <c r="U1352" s="17">
        <v>60</v>
      </c>
      <c r="AQ1352"/>
      <c r="AR1352"/>
      <c r="AS1352"/>
      <c r="AT1352"/>
      <c r="AU1352"/>
      <c r="AV1352"/>
      <c r="AW1352"/>
    </row>
    <row r="1353" spans="1:49" x14ac:dyDescent="0.25">
      <c r="D1353" s="14"/>
      <c r="E1353" s="14"/>
      <c r="F1353" s="14"/>
      <c r="G1353" s="14"/>
      <c r="H1353" s="14"/>
      <c r="I1353" s="14"/>
      <c r="J1353" s="14"/>
      <c r="K1353" s="17" t="s">
        <v>3011</v>
      </c>
      <c r="L1353" s="17">
        <v>7</v>
      </c>
      <c r="M1353" s="17">
        <v>6</v>
      </c>
      <c r="N1353" s="17">
        <v>1970</v>
      </c>
      <c r="O1353" s="19" t="s">
        <v>563</v>
      </c>
      <c r="P1353" s="24" t="s">
        <v>1026</v>
      </c>
      <c r="Q1353" s="38" t="s">
        <v>565</v>
      </c>
      <c r="R1353" s="17">
        <v>13</v>
      </c>
      <c r="S1353" s="24" t="s">
        <v>1026</v>
      </c>
      <c r="T1353" s="17">
        <v>9</v>
      </c>
      <c r="U1353" s="17">
        <v>150</v>
      </c>
      <c r="AQ1353"/>
      <c r="AR1353"/>
      <c r="AS1353"/>
      <c r="AT1353"/>
      <c r="AU1353"/>
      <c r="AV1353"/>
      <c r="AW1353"/>
    </row>
    <row r="1354" spans="1:49" x14ac:dyDescent="0.25">
      <c r="D1354" s="14"/>
      <c r="E1354" s="14"/>
      <c r="F1354" s="14"/>
      <c r="G1354" s="14"/>
      <c r="H1354" s="14"/>
      <c r="I1354" s="14"/>
      <c r="J1354" s="14"/>
      <c r="K1354" s="17" t="s">
        <v>3011</v>
      </c>
      <c r="L1354" s="17">
        <v>7</v>
      </c>
      <c r="M1354" s="17">
        <v>6</v>
      </c>
      <c r="N1354" s="17">
        <v>1970</v>
      </c>
      <c r="O1354" s="19" t="s">
        <v>1041</v>
      </c>
      <c r="P1354" s="24" t="s">
        <v>1026</v>
      </c>
      <c r="Q1354" s="19" t="s">
        <v>2969</v>
      </c>
      <c r="R1354" s="17">
        <v>6</v>
      </c>
      <c r="S1354" s="24" t="s">
        <v>1026</v>
      </c>
      <c r="T1354" s="17">
        <v>25</v>
      </c>
      <c r="U1354" s="17">
        <v>200</v>
      </c>
      <c r="AQ1354"/>
      <c r="AR1354"/>
      <c r="AS1354"/>
      <c r="AT1354"/>
      <c r="AU1354"/>
      <c r="AV1354"/>
      <c r="AW1354"/>
    </row>
    <row r="1355" spans="1:49" x14ac:dyDescent="0.25">
      <c r="D1355" s="14"/>
      <c r="E1355" s="14"/>
      <c r="F1355" s="14"/>
      <c r="G1355" s="14"/>
      <c r="H1355" s="14"/>
      <c r="I1355" s="14"/>
      <c r="J1355" s="14"/>
      <c r="K1355" s="17" t="s">
        <v>3142</v>
      </c>
      <c r="L1355" s="17">
        <v>10</v>
      </c>
      <c r="M1355" s="17">
        <v>6</v>
      </c>
      <c r="N1355" s="17">
        <v>1970</v>
      </c>
      <c r="O1355" s="19" t="s">
        <v>1044</v>
      </c>
      <c r="P1355" s="24" t="s">
        <v>1026</v>
      </c>
      <c r="Q1355" s="19" t="s">
        <v>1256</v>
      </c>
      <c r="R1355" s="17">
        <v>8</v>
      </c>
      <c r="S1355" s="24" t="s">
        <v>1026</v>
      </c>
      <c r="T1355" s="17">
        <v>34</v>
      </c>
      <c r="U1355" s="17">
        <v>220</v>
      </c>
      <c r="AQ1355"/>
      <c r="AR1355"/>
      <c r="AS1355"/>
      <c r="AT1355"/>
      <c r="AU1355"/>
      <c r="AV1355"/>
      <c r="AW1355"/>
    </row>
    <row r="1356" spans="1:49" x14ac:dyDescent="0.25">
      <c r="D1356" s="14"/>
      <c r="E1356" s="14"/>
      <c r="F1356" s="14"/>
      <c r="G1356" s="14"/>
      <c r="H1356" s="14"/>
      <c r="I1356" s="14"/>
      <c r="J1356" s="14"/>
      <c r="K1356" s="17" t="s">
        <v>3011</v>
      </c>
      <c r="L1356" s="17">
        <v>14</v>
      </c>
      <c r="M1356" s="17">
        <v>6</v>
      </c>
      <c r="N1356" s="17">
        <v>1970</v>
      </c>
      <c r="O1356" s="19" t="s">
        <v>1442</v>
      </c>
      <c r="P1356" s="24" t="s">
        <v>1026</v>
      </c>
      <c r="Q1356" s="19" t="s">
        <v>563</v>
      </c>
      <c r="R1356" s="17">
        <v>7</v>
      </c>
      <c r="S1356" s="24" t="s">
        <v>1026</v>
      </c>
      <c r="T1356" s="17">
        <v>11</v>
      </c>
      <c r="U1356" s="58" t="s">
        <v>5239</v>
      </c>
      <c r="AQ1356"/>
      <c r="AR1356"/>
      <c r="AS1356"/>
      <c r="AT1356"/>
      <c r="AU1356"/>
      <c r="AV1356"/>
      <c r="AW1356"/>
    </row>
    <row r="1357" spans="1:49" x14ac:dyDescent="0.25">
      <c r="D1357" s="14"/>
      <c r="E1357" s="14"/>
      <c r="F1357" s="14"/>
      <c r="G1357" s="14"/>
      <c r="H1357" s="14"/>
      <c r="I1357" s="14"/>
      <c r="J1357" s="14"/>
      <c r="K1357" s="17" t="s">
        <v>3011</v>
      </c>
      <c r="L1357" s="17">
        <v>14</v>
      </c>
      <c r="M1357" s="17">
        <v>6</v>
      </c>
      <c r="N1357" s="17">
        <v>1970</v>
      </c>
      <c r="O1357" s="19" t="s">
        <v>967</v>
      </c>
      <c r="P1357" s="24" t="s">
        <v>1026</v>
      </c>
      <c r="Q1357" s="19" t="s">
        <v>1041</v>
      </c>
      <c r="R1357" s="17">
        <v>16</v>
      </c>
      <c r="S1357" s="24" t="s">
        <v>1026</v>
      </c>
      <c r="T1357" s="17">
        <v>4</v>
      </c>
      <c r="U1357" s="17">
        <v>150</v>
      </c>
      <c r="AQ1357"/>
      <c r="AR1357"/>
      <c r="AS1357"/>
      <c r="AT1357"/>
      <c r="AU1357"/>
      <c r="AV1357"/>
      <c r="AW1357"/>
    </row>
    <row r="1358" spans="1:49" x14ac:dyDescent="0.25">
      <c r="D1358" s="14"/>
      <c r="E1358" s="14"/>
      <c r="F1358" s="14"/>
      <c r="G1358" s="14"/>
      <c r="H1358" s="14"/>
      <c r="I1358" s="14"/>
      <c r="J1358" s="14"/>
      <c r="K1358" s="17" t="s">
        <v>3011</v>
      </c>
      <c r="L1358" s="17">
        <v>14</v>
      </c>
      <c r="M1358" s="17">
        <v>6</v>
      </c>
      <c r="N1358" s="17">
        <v>1970</v>
      </c>
      <c r="O1358" s="19" t="s">
        <v>565</v>
      </c>
      <c r="P1358" s="24" t="s">
        <v>1026</v>
      </c>
      <c r="Q1358" s="19" t="s">
        <v>564</v>
      </c>
      <c r="R1358" s="17">
        <v>9</v>
      </c>
      <c r="S1358" s="24" t="s">
        <v>1026</v>
      </c>
      <c r="T1358" s="17">
        <v>14</v>
      </c>
      <c r="U1358" s="58" t="s">
        <v>5239</v>
      </c>
      <c r="AQ1358"/>
      <c r="AR1358"/>
      <c r="AS1358"/>
      <c r="AT1358"/>
      <c r="AU1358"/>
      <c r="AV1358"/>
      <c r="AW1358"/>
    </row>
    <row r="1359" spans="1:49" x14ac:dyDescent="0.25">
      <c r="D1359" s="14"/>
      <c r="E1359" s="14"/>
      <c r="F1359" s="14"/>
      <c r="G1359" s="14"/>
      <c r="H1359" s="14"/>
      <c r="I1359" s="14"/>
      <c r="J1359" s="14"/>
      <c r="K1359" s="17" t="s">
        <v>3011</v>
      </c>
      <c r="L1359" s="17">
        <v>14</v>
      </c>
      <c r="M1359" s="17">
        <v>6</v>
      </c>
      <c r="N1359" s="17">
        <v>1970</v>
      </c>
      <c r="O1359" s="19" t="s">
        <v>1498</v>
      </c>
      <c r="P1359" s="24" t="s">
        <v>1026</v>
      </c>
      <c r="Q1359" s="19" t="s">
        <v>1246</v>
      </c>
      <c r="R1359" s="17">
        <v>3</v>
      </c>
      <c r="S1359" s="24" t="s">
        <v>1026</v>
      </c>
      <c r="T1359" s="17">
        <v>10</v>
      </c>
      <c r="U1359" s="17">
        <v>25</v>
      </c>
      <c r="AQ1359"/>
      <c r="AR1359"/>
      <c r="AS1359"/>
      <c r="AT1359"/>
      <c r="AU1359"/>
      <c r="AV1359"/>
      <c r="AW1359"/>
    </row>
    <row r="1360" spans="1:49" x14ac:dyDescent="0.25">
      <c r="D1360" s="14"/>
      <c r="E1360" s="14"/>
      <c r="F1360" s="14"/>
      <c r="G1360" s="14"/>
      <c r="H1360" s="14"/>
      <c r="I1360" s="14"/>
      <c r="J1360" s="14"/>
      <c r="K1360" s="17" t="s">
        <v>3144</v>
      </c>
      <c r="L1360" s="17">
        <v>23</v>
      </c>
      <c r="M1360" s="17">
        <v>6</v>
      </c>
      <c r="N1360" s="17">
        <v>1970</v>
      </c>
      <c r="O1360" s="19" t="s">
        <v>563</v>
      </c>
      <c r="P1360" s="24" t="s">
        <v>1026</v>
      </c>
      <c r="Q1360" s="19" t="s">
        <v>1256</v>
      </c>
      <c r="R1360" s="17">
        <v>2</v>
      </c>
      <c r="S1360" s="24" t="s">
        <v>1026</v>
      </c>
      <c r="T1360" s="17">
        <v>30</v>
      </c>
      <c r="U1360" s="58" t="s">
        <v>5239</v>
      </c>
      <c r="AQ1360"/>
      <c r="AR1360"/>
      <c r="AS1360"/>
      <c r="AT1360"/>
      <c r="AU1360"/>
      <c r="AV1360"/>
      <c r="AW1360"/>
    </row>
    <row r="1361" spans="4:49" x14ac:dyDescent="0.25">
      <c r="D1361" s="14"/>
      <c r="E1361" s="14"/>
      <c r="F1361" s="14"/>
      <c r="G1361" s="14"/>
      <c r="H1361" s="14"/>
      <c r="I1361" s="14"/>
      <c r="J1361" s="14"/>
      <c r="K1361" s="17" t="s">
        <v>3011</v>
      </c>
      <c r="L1361" s="17">
        <v>28</v>
      </c>
      <c r="M1361" s="17">
        <v>6</v>
      </c>
      <c r="N1361" s="17">
        <v>1970</v>
      </c>
      <c r="O1361" s="19" t="s">
        <v>2969</v>
      </c>
      <c r="P1361" s="24" t="s">
        <v>1026</v>
      </c>
      <c r="Q1361" s="19" t="s">
        <v>1044</v>
      </c>
      <c r="R1361" s="17">
        <v>28</v>
      </c>
      <c r="S1361" s="24" t="s">
        <v>1026</v>
      </c>
      <c r="T1361" s="17">
        <v>7</v>
      </c>
      <c r="U1361" s="58" t="s">
        <v>5239</v>
      </c>
      <c r="AQ1361"/>
      <c r="AR1361"/>
      <c r="AS1361"/>
      <c r="AT1361"/>
      <c r="AU1361"/>
      <c r="AV1361"/>
      <c r="AW1361"/>
    </row>
    <row r="1362" spans="4:49" x14ac:dyDescent="0.25">
      <c r="D1362" s="14"/>
      <c r="E1362" s="14"/>
      <c r="F1362" s="14"/>
      <c r="G1362" s="14"/>
      <c r="H1362" s="14"/>
      <c r="I1362" s="14"/>
      <c r="J1362" s="14"/>
      <c r="K1362" s="17" t="s">
        <v>3011</v>
      </c>
      <c r="L1362" s="17">
        <v>28</v>
      </c>
      <c r="M1362" s="17">
        <v>6</v>
      </c>
      <c r="N1362" s="17">
        <v>1970</v>
      </c>
      <c r="O1362" s="19" t="s">
        <v>1041</v>
      </c>
      <c r="P1362" s="24" t="s">
        <v>1026</v>
      </c>
      <c r="Q1362" s="19" t="s">
        <v>1246</v>
      </c>
      <c r="R1362" s="17">
        <v>8</v>
      </c>
      <c r="S1362" s="24" t="s">
        <v>1026</v>
      </c>
      <c r="T1362" s="17">
        <v>12</v>
      </c>
      <c r="U1362" s="17">
        <v>200</v>
      </c>
      <c r="AQ1362"/>
      <c r="AR1362"/>
      <c r="AS1362"/>
      <c r="AT1362"/>
      <c r="AU1362"/>
      <c r="AV1362"/>
      <c r="AW1362"/>
    </row>
    <row r="1363" spans="4:49" x14ac:dyDescent="0.25">
      <c r="D1363" s="14"/>
      <c r="E1363" s="14"/>
      <c r="F1363" s="14"/>
      <c r="G1363" s="14"/>
      <c r="H1363" s="14"/>
      <c r="I1363" s="14"/>
      <c r="J1363" s="14"/>
      <c r="K1363" s="17" t="s">
        <v>3011</v>
      </c>
      <c r="L1363" s="17">
        <v>28</v>
      </c>
      <c r="M1363" s="17">
        <v>6</v>
      </c>
      <c r="N1363" s="17">
        <v>1970</v>
      </c>
      <c r="O1363" s="19" t="s">
        <v>565</v>
      </c>
      <c r="P1363" s="24" t="s">
        <v>1026</v>
      </c>
      <c r="Q1363" s="19" t="s">
        <v>1498</v>
      </c>
      <c r="R1363" s="17">
        <v>9</v>
      </c>
      <c r="S1363" s="24" t="s">
        <v>1026</v>
      </c>
      <c r="T1363" s="17">
        <v>6</v>
      </c>
      <c r="U1363" s="17">
        <v>10</v>
      </c>
      <c r="AQ1363"/>
      <c r="AR1363"/>
      <c r="AS1363"/>
      <c r="AT1363"/>
      <c r="AU1363"/>
      <c r="AV1363"/>
      <c r="AW1363"/>
    </row>
    <row r="1364" spans="4:49" x14ac:dyDescent="0.25">
      <c r="D1364" s="14"/>
      <c r="E1364" s="14"/>
      <c r="F1364" s="14"/>
      <c r="G1364" s="14"/>
      <c r="H1364" s="14"/>
      <c r="I1364" s="14"/>
      <c r="J1364" s="14"/>
      <c r="K1364" s="17" t="s">
        <v>3011</v>
      </c>
      <c r="L1364" s="17">
        <v>5</v>
      </c>
      <c r="M1364" s="17">
        <v>7</v>
      </c>
      <c r="N1364" s="17">
        <v>1970</v>
      </c>
      <c r="O1364" s="19" t="s">
        <v>1442</v>
      </c>
      <c r="P1364" s="24" t="s">
        <v>1026</v>
      </c>
      <c r="Q1364" s="19" t="s">
        <v>2969</v>
      </c>
      <c r="R1364" s="17">
        <v>2</v>
      </c>
      <c r="S1364" s="24" t="s">
        <v>1026</v>
      </c>
      <c r="T1364" s="17">
        <v>5</v>
      </c>
      <c r="U1364" s="17">
        <v>100</v>
      </c>
      <c r="AQ1364"/>
      <c r="AR1364"/>
      <c r="AS1364"/>
      <c r="AT1364"/>
      <c r="AU1364"/>
      <c r="AV1364"/>
      <c r="AW1364"/>
    </row>
    <row r="1365" spans="4:49" x14ac:dyDescent="0.25">
      <c r="D1365" s="14"/>
      <c r="E1365" s="14"/>
      <c r="F1365" s="14"/>
      <c r="G1365" s="14"/>
      <c r="H1365" s="14"/>
      <c r="I1365" s="14"/>
      <c r="J1365" s="14"/>
      <c r="K1365" s="17" t="s">
        <v>3011</v>
      </c>
      <c r="L1365" s="17">
        <v>5</v>
      </c>
      <c r="M1365" s="17">
        <v>7</v>
      </c>
      <c r="N1365" s="17">
        <v>1970</v>
      </c>
      <c r="O1365" s="19" t="s">
        <v>563</v>
      </c>
      <c r="P1365" s="24" t="s">
        <v>1026</v>
      </c>
      <c r="Q1365" s="19" t="s">
        <v>1041</v>
      </c>
      <c r="R1365" s="17">
        <v>2</v>
      </c>
      <c r="S1365" s="24" t="s">
        <v>1026</v>
      </c>
      <c r="T1365" s="17">
        <v>2</v>
      </c>
      <c r="U1365" s="58" t="s">
        <v>5239</v>
      </c>
      <c r="AQ1365"/>
      <c r="AR1365"/>
      <c r="AS1365"/>
      <c r="AT1365"/>
      <c r="AU1365"/>
      <c r="AV1365"/>
      <c r="AW1365"/>
    </row>
    <row r="1366" spans="4:49" x14ac:dyDescent="0.25">
      <c r="D1366" s="14"/>
      <c r="E1366" s="14"/>
      <c r="F1366" s="14"/>
      <c r="G1366" s="14"/>
      <c r="H1366" s="14"/>
      <c r="I1366" s="14"/>
      <c r="J1366" s="14"/>
      <c r="K1366" s="17" t="s">
        <v>3011</v>
      </c>
      <c r="L1366" s="17">
        <v>5</v>
      </c>
      <c r="M1366" s="17">
        <v>7</v>
      </c>
      <c r="N1366" s="17">
        <v>1970</v>
      </c>
      <c r="O1366" s="19" t="s">
        <v>967</v>
      </c>
      <c r="P1366" s="24" t="s">
        <v>1026</v>
      </c>
      <c r="Q1366" s="19" t="s">
        <v>565</v>
      </c>
      <c r="R1366" s="17">
        <v>22</v>
      </c>
      <c r="S1366" s="24" t="s">
        <v>1026</v>
      </c>
      <c r="T1366" s="17">
        <v>2</v>
      </c>
      <c r="U1366" s="17">
        <v>100</v>
      </c>
      <c r="AQ1366"/>
      <c r="AR1366"/>
      <c r="AS1366"/>
      <c r="AT1366"/>
      <c r="AU1366"/>
      <c r="AV1366"/>
      <c r="AW1366"/>
    </row>
    <row r="1367" spans="4:49" x14ac:dyDescent="0.25">
      <c r="D1367" s="14"/>
      <c r="E1367" s="14"/>
      <c r="F1367" s="14"/>
      <c r="G1367" s="14"/>
      <c r="H1367" s="14"/>
      <c r="I1367" s="14"/>
      <c r="J1367" s="14"/>
      <c r="K1367" s="17" t="s">
        <v>3011</v>
      </c>
      <c r="L1367" s="17">
        <v>5</v>
      </c>
      <c r="M1367" s="17">
        <v>7</v>
      </c>
      <c r="N1367" s="17">
        <v>1970</v>
      </c>
      <c r="O1367" s="19" t="s">
        <v>1044</v>
      </c>
      <c r="P1367" s="24" t="s">
        <v>1026</v>
      </c>
      <c r="Q1367" s="19" t="s">
        <v>1498</v>
      </c>
      <c r="R1367" s="17">
        <v>19</v>
      </c>
      <c r="S1367" s="24" t="s">
        <v>1026</v>
      </c>
      <c r="T1367" s="17">
        <v>4</v>
      </c>
      <c r="U1367" s="17">
        <v>200</v>
      </c>
      <c r="AQ1367"/>
      <c r="AR1367"/>
      <c r="AS1367"/>
      <c r="AT1367"/>
      <c r="AU1367"/>
      <c r="AV1367"/>
      <c r="AW1367"/>
    </row>
    <row r="1368" spans="4:49" x14ac:dyDescent="0.25">
      <c r="D1368" s="14"/>
      <c r="E1368" s="14"/>
      <c r="F1368" s="14"/>
      <c r="G1368" s="14"/>
      <c r="H1368" s="14"/>
      <c r="I1368" s="14"/>
      <c r="J1368" s="14"/>
      <c r="K1368" s="17" t="s">
        <v>3011</v>
      </c>
      <c r="L1368" s="17">
        <v>12</v>
      </c>
      <c r="M1368" s="17">
        <v>7</v>
      </c>
      <c r="N1368" s="17">
        <v>1970</v>
      </c>
      <c r="O1368" s="19" t="s">
        <v>1246</v>
      </c>
      <c r="P1368" s="24" t="s">
        <v>1026</v>
      </c>
      <c r="Q1368" s="19" t="s">
        <v>1442</v>
      </c>
      <c r="R1368" s="17">
        <v>15</v>
      </c>
      <c r="S1368" s="24" t="s">
        <v>1026</v>
      </c>
      <c r="T1368" s="17">
        <v>12</v>
      </c>
      <c r="U1368" s="58" t="s">
        <v>5239</v>
      </c>
      <c r="AQ1368"/>
      <c r="AR1368"/>
      <c r="AS1368"/>
      <c r="AT1368"/>
      <c r="AU1368"/>
      <c r="AV1368"/>
      <c r="AW1368"/>
    </row>
    <row r="1369" spans="4:49" x14ac:dyDescent="0.25">
      <c r="D1369" s="14"/>
      <c r="E1369" s="14"/>
      <c r="F1369" s="14"/>
      <c r="G1369" s="14"/>
      <c r="H1369" s="14"/>
      <c r="I1369" s="14"/>
      <c r="J1369" s="14"/>
      <c r="K1369" s="17" t="s">
        <v>3011</v>
      </c>
      <c r="L1369" s="17">
        <v>12</v>
      </c>
      <c r="M1369" s="17">
        <v>7</v>
      </c>
      <c r="N1369" s="17">
        <v>1970</v>
      </c>
      <c r="O1369" s="19" t="s">
        <v>1256</v>
      </c>
      <c r="P1369" s="24" t="s">
        <v>1026</v>
      </c>
      <c r="Q1369" s="19" t="s">
        <v>967</v>
      </c>
      <c r="R1369" s="17">
        <v>12</v>
      </c>
      <c r="S1369" s="24" t="s">
        <v>1026</v>
      </c>
      <c r="T1369" s="17">
        <v>5</v>
      </c>
      <c r="U1369" s="58" t="s">
        <v>5239</v>
      </c>
      <c r="AQ1369"/>
      <c r="AR1369"/>
      <c r="AS1369"/>
      <c r="AT1369"/>
      <c r="AU1369"/>
      <c r="AV1369"/>
      <c r="AW1369"/>
    </row>
    <row r="1370" spans="4:49" x14ac:dyDescent="0.25">
      <c r="D1370" s="14"/>
      <c r="E1370" s="14"/>
      <c r="F1370" s="14"/>
      <c r="G1370" s="14"/>
      <c r="H1370" s="14"/>
      <c r="I1370" s="14"/>
      <c r="J1370" s="14"/>
      <c r="K1370" s="17" t="s">
        <v>3011</v>
      </c>
      <c r="L1370" s="17">
        <v>12</v>
      </c>
      <c r="M1370" s="17">
        <v>7</v>
      </c>
      <c r="N1370" s="17">
        <v>1970</v>
      </c>
      <c r="O1370" s="19" t="s">
        <v>1498</v>
      </c>
      <c r="P1370" s="24" t="s">
        <v>1026</v>
      </c>
      <c r="Q1370" s="19" t="s">
        <v>563</v>
      </c>
      <c r="R1370" s="17">
        <v>8</v>
      </c>
      <c r="S1370" s="24" t="s">
        <v>1026</v>
      </c>
      <c r="T1370" s="17">
        <v>14</v>
      </c>
      <c r="U1370" s="17">
        <v>50</v>
      </c>
      <c r="AQ1370"/>
      <c r="AR1370"/>
      <c r="AS1370"/>
      <c r="AT1370"/>
      <c r="AU1370"/>
      <c r="AV1370"/>
      <c r="AW1370"/>
    </row>
    <row r="1371" spans="4:49" x14ac:dyDescent="0.25">
      <c r="D1371" s="14"/>
      <c r="E1371" s="14"/>
      <c r="F1371" s="14"/>
      <c r="G1371" s="14"/>
      <c r="H1371" s="14"/>
      <c r="I1371" s="14"/>
      <c r="J1371" s="14"/>
      <c r="K1371" s="17" t="s">
        <v>3011</v>
      </c>
      <c r="L1371" s="17">
        <v>12</v>
      </c>
      <c r="M1371" s="17">
        <v>7</v>
      </c>
      <c r="N1371" s="17">
        <v>1970</v>
      </c>
      <c r="O1371" s="19" t="s">
        <v>1041</v>
      </c>
      <c r="P1371" s="24" t="s">
        <v>1026</v>
      </c>
      <c r="Q1371" s="19" t="s">
        <v>564</v>
      </c>
      <c r="R1371" s="17">
        <v>4</v>
      </c>
      <c r="S1371" s="24" t="s">
        <v>1026</v>
      </c>
      <c r="T1371" s="17">
        <v>5</v>
      </c>
      <c r="U1371" s="58" t="s">
        <v>5239</v>
      </c>
      <c r="AQ1371"/>
      <c r="AR1371"/>
      <c r="AS1371"/>
      <c r="AT1371"/>
      <c r="AU1371"/>
      <c r="AV1371"/>
      <c r="AW1371"/>
    </row>
    <row r="1372" spans="4:49" x14ac:dyDescent="0.25">
      <c r="D1372" s="14"/>
      <c r="E1372" s="14"/>
      <c r="F1372" s="14"/>
      <c r="G1372" s="14"/>
      <c r="H1372" s="14"/>
      <c r="I1372" s="14"/>
      <c r="J1372" s="14"/>
      <c r="K1372" s="17" t="s">
        <v>3011</v>
      </c>
      <c r="L1372" s="17">
        <v>2</v>
      </c>
      <c r="M1372" s="17">
        <v>8</v>
      </c>
      <c r="N1372" s="17">
        <v>1970</v>
      </c>
      <c r="O1372" s="19" t="s">
        <v>1442</v>
      </c>
      <c r="P1372" s="24" t="s">
        <v>1026</v>
      </c>
      <c r="Q1372" s="19" t="s">
        <v>967</v>
      </c>
      <c r="R1372" s="17">
        <v>8</v>
      </c>
      <c r="S1372" s="24" t="s">
        <v>1026</v>
      </c>
      <c r="T1372" s="17">
        <v>16</v>
      </c>
      <c r="U1372" s="17">
        <v>20</v>
      </c>
      <c r="AQ1372"/>
      <c r="AR1372"/>
      <c r="AS1372"/>
      <c r="AT1372"/>
      <c r="AU1372"/>
      <c r="AV1372"/>
      <c r="AW1372"/>
    </row>
    <row r="1373" spans="4:49" x14ac:dyDescent="0.25">
      <c r="D1373" s="14"/>
      <c r="E1373" s="14"/>
      <c r="F1373" s="14"/>
      <c r="G1373" s="14"/>
      <c r="H1373" s="14"/>
      <c r="I1373" s="14"/>
      <c r="J1373" s="14"/>
      <c r="K1373" s="17" t="s">
        <v>3011</v>
      </c>
      <c r="L1373" s="17">
        <v>2</v>
      </c>
      <c r="M1373" s="17">
        <v>8</v>
      </c>
      <c r="N1373" s="17">
        <v>1970</v>
      </c>
      <c r="O1373" s="19" t="s">
        <v>2969</v>
      </c>
      <c r="P1373" s="24" t="s">
        <v>1026</v>
      </c>
      <c r="Q1373" s="19" t="s">
        <v>1256</v>
      </c>
      <c r="R1373" s="17">
        <v>6</v>
      </c>
      <c r="S1373" s="24" t="s">
        <v>1026</v>
      </c>
      <c r="T1373" s="17">
        <v>22</v>
      </c>
      <c r="U1373" s="17">
        <v>1000</v>
      </c>
      <c r="AQ1373"/>
      <c r="AR1373"/>
      <c r="AS1373"/>
      <c r="AT1373"/>
      <c r="AU1373"/>
      <c r="AV1373"/>
      <c r="AW1373"/>
    </row>
    <row r="1374" spans="4:49" x14ac:dyDescent="0.25">
      <c r="D1374" s="14"/>
      <c r="E1374" s="14"/>
      <c r="F1374" s="14"/>
      <c r="G1374" s="14"/>
      <c r="H1374" s="14"/>
      <c r="I1374" s="14"/>
      <c r="J1374" s="14"/>
      <c r="K1374" s="17" t="s">
        <v>3011</v>
      </c>
      <c r="L1374" s="17">
        <v>2</v>
      </c>
      <c r="M1374" s="17">
        <v>8</v>
      </c>
      <c r="N1374" s="17">
        <v>1970</v>
      </c>
      <c r="O1374" s="19" t="s">
        <v>1498</v>
      </c>
      <c r="P1374" s="24" t="s">
        <v>1026</v>
      </c>
      <c r="Q1374" s="19" t="s">
        <v>1041</v>
      </c>
      <c r="R1374" s="17">
        <v>8</v>
      </c>
      <c r="S1374" s="24" t="s">
        <v>1026</v>
      </c>
      <c r="T1374" s="17">
        <v>3</v>
      </c>
      <c r="U1374" s="58" t="s">
        <v>5239</v>
      </c>
      <c r="AQ1374"/>
      <c r="AR1374"/>
      <c r="AS1374"/>
      <c r="AT1374"/>
      <c r="AU1374"/>
      <c r="AV1374"/>
      <c r="AW1374"/>
    </row>
    <row r="1375" spans="4:49" x14ac:dyDescent="0.25">
      <c r="D1375" s="14"/>
      <c r="E1375" s="14"/>
      <c r="F1375" s="14"/>
      <c r="G1375" s="14"/>
      <c r="H1375" s="14"/>
      <c r="I1375" s="14"/>
      <c r="J1375" s="14"/>
      <c r="K1375" s="17" t="s">
        <v>3013</v>
      </c>
      <c r="L1375" s="17">
        <v>3</v>
      </c>
      <c r="M1375" s="17">
        <v>8</v>
      </c>
      <c r="N1375" s="17">
        <v>1970</v>
      </c>
      <c r="O1375" s="19" t="s">
        <v>563</v>
      </c>
      <c r="P1375" s="24" t="s">
        <v>1026</v>
      </c>
      <c r="Q1375" s="19" t="s">
        <v>1246</v>
      </c>
      <c r="R1375" s="17">
        <v>16</v>
      </c>
      <c r="S1375" s="24" t="s">
        <v>1026</v>
      </c>
      <c r="T1375" s="17">
        <v>25</v>
      </c>
      <c r="U1375" s="58" t="s">
        <v>5239</v>
      </c>
      <c r="AQ1375"/>
      <c r="AR1375"/>
      <c r="AS1375"/>
      <c r="AT1375"/>
      <c r="AU1375"/>
      <c r="AV1375"/>
      <c r="AW1375"/>
    </row>
    <row r="1376" spans="4:49" x14ac:dyDescent="0.25">
      <c r="D1376" s="14"/>
      <c r="E1376" s="14"/>
      <c r="F1376" s="14"/>
      <c r="G1376" s="14"/>
      <c r="H1376" s="14"/>
      <c r="I1376" s="14"/>
      <c r="J1376" s="14"/>
      <c r="K1376" s="17" t="s">
        <v>3141</v>
      </c>
      <c r="L1376" s="17">
        <v>6</v>
      </c>
      <c r="M1376" s="17">
        <v>8</v>
      </c>
      <c r="N1376" s="17">
        <v>1970</v>
      </c>
      <c r="O1376" s="19" t="s">
        <v>1044</v>
      </c>
      <c r="P1376" s="24" t="s">
        <v>1026</v>
      </c>
      <c r="Q1376" s="19" t="s">
        <v>563</v>
      </c>
      <c r="R1376" s="17">
        <v>16</v>
      </c>
      <c r="S1376" s="24" t="s">
        <v>1026</v>
      </c>
      <c r="T1376" s="17">
        <v>9</v>
      </c>
      <c r="U1376" s="17">
        <v>200</v>
      </c>
      <c r="AQ1376"/>
      <c r="AR1376"/>
      <c r="AS1376"/>
      <c r="AT1376"/>
      <c r="AU1376"/>
      <c r="AV1376"/>
      <c r="AW1376"/>
    </row>
    <row r="1377" spans="4:49" x14ac:dyDescent="0.25">
      <c r="D1377" s="14"/>
      <c r="E1377" s="14"/>
      <c r="F1377" s="14"/>
      <c r="G1377" s="14"/>
      <c r="H1377" s="14"/>
      <c r="I1377" s="14"/>
      <c r="J1377" s="14"/>
      <c r="K1377" s="17" t="s">
        <v>3027</v>
      </c>
      <c r="L1377" s="17">
        <v>8</v>
      </c>
      <c r="M1377" s="17">
        <v>8</v>
      </c>
      <c r="N1377" s="17">
        <v>1970</v>
      </c>
      <c r="O1377" s="19" t="s">
        <v>564</v>
      </c>
      <c r="P1377" s="24" t="s">
        <v>1026</v>
      </c>
      <c r="Q1377" s="19" t="s">
        <v>1442</v>
      </c>
      <c r="R1377" s="17">
        <v>6</v>
      </c>
      <c r="S1377" s="24" t="s">
        <v>1026</v>
      </c>
      <c r="T1377" s="17">
        <v>4</v>
      </c>
      <c r="U1377" s="17">
        <v>70</v>
      </c>
      <c r="AQ1377"/>
      <c r="AR1377"/>
      <c r="AS1377"/>
      <c r="AT1377"/>
      <c r="AU1377"/>
      <c r="AV1377"/>
      <c r="AW1377"/>
    </row>
    <row r="1378" spans="4:49" x14ac:dyDescent="0.25">
      <c r="D1378" s="14"/>
      <c r="E1378" s="14"/>
      <c r="F1378" s="14"/>
      <c r="G1378" s="14"/>
      <c r="H1378" s="14"/>
      <c r="I1378" s="14"/>
      <c r="J1378" s="14"/>
      <c r="K1378" s="17" t="s">
        <v>3011</v>
      </c>
      <c r="L1378" s="17">
        <v>9</v>
      </c>
      <c r="M1378" s="17">
        <v>8</v>
      </c>
      <c r="N1378" s="17">
        <v>1970</v>
      </c>
      <c r="O1378" s="19" t="s">
        <v>967</v>
      </c>
      <c r="P1378" s="24" t="s">
        <v>1026</v>
      </c>
      <c r="Q1378" s="19" t="s">
        <v>1498</v>
      </c>
      <c r="R1378" s="17">
        <v>13</v>
      </c>
      <c r="S1378" s="24" t="s">
        <v>1026</v>
      </c>
      <c r="T1378" s="17">
        <v>2</v>
      </c>
      <c r="U1378" s="17">
        <v>200</v>
      </c>
      <c r="AQ1378"/>
      <c r="AR1378"/>
      <c r="AS1378"/>
      <c r="AT1378"/>
      <c r="AU1378"/>
      <c r="AV1378"/>
      <c r="AW1378"/>
    </row>
    <row r="1379" spans="4:49" x14ac:dyDescent="0.25">
      <c r="D1379" s="14"/>
      <c r="E1379" s="14"/>
      <c r="F1379" s="14"/>
      <c r="G1379" s="14"/>
      <c r="H1379" s="14"/>
      <c r="I1379" s="14"/>
      <c r="J1379" s="14"/>
      <c r="K1379" s="17" t="s">
        <v>3011</v>
      </c>
      <c r="L1379" s="17">
        <v>9</v>
      </c>
      <c r="M1379" s="17">
        <v>8</v>
      </c>
      <c r="N1379" s="17">
        <v>1970</v>
      </c>
      <c r="O1379" s="19" t="s">
        <v>565</v>
      </c>
      <c r="P1379" s="24" t="s">
        <v>1026</v>
      </c>
      <c r="Q1379" s="19" t="s">
        <v>2969</v>
      </c>
      <c r="R1379" s="17">
        <v>4</v>
      </c>
      <c r="S1379" s="24" t="s">
        <v>1026</v>
      </c>
      <c r="T1379" s="17">
        <v>15</v>
      </c>
      <c r="U1379" s="17">
        <v>27</v>
      </c>
      <c r="AQ1379"/>
      <c r="AR1379"/>
      <c r="AS1379"/>
      <c r="AT1379"/>
      <c r="AU1379"/>
      <c r="AV1379"/>
      <c r="AW1379"/>
    </row>
    <row r="1380" spans="4:49" x14ac:dyDescent="0.25">
      <c r="D1380" s="14"/>
      <c r="E1380" s="14"/>
      <c r="F1380" s="14"/>
      <c r="G1380" s="14"/>
      <c r="H1380" s="14"/>
      <c r="I1380" s="14"/>
      <c r="J1380" s="14"/>
      <c r="K1380" s="17" t="s">
        <v>3011</v>
      </c>
      <c r="L1380" s="17">
        <v>9</v>
      </c>
      <c r="M1380" s="17">
        <v>8</v>
      </c>
      <c r="N1380" s="17">
        <v>1970</v>
      </c>
      <c r="O1380" s="19" t="s">
        <v>1041</v>
      </c>
      <c r="P1380" s="24" t="s">
        <v>1026</v>
      </c>
      <c r="Q1380" s="19" t="s">
        <v>1442</v>
      </c>
      <c r="R1380" s="17">
        <v>4</v>
      </c>
      <c r="S1380" s="24" t="s">
        <v>1026</v>
      </c>
      <c r="T1380" s="17">
        <v>3</v>
      </c>
      <c r="U1380" s="58" t="s">
        <v>5239</v>
      </c>
      <c r="AQ1380"/>
      <c r="AR1380"/>
      <c r="AS1380"/>
      <c r="AT1380"/>
      <c r="AU1380"/>
      <c r="AV1380"/>
      <c r="AW1380"/>
    </row>
    <row r="1381" spans="4:49" x14ac:dyDescent="0.25">
      <c r="D1381" s="14"/>
      <c r="E1381" s="14"/>
      <c r="F1381" s="14"/>
      <c r="G1381" s="14"/>
      <c r="H1381" s="14"/>
      <c r="I1381" s="14"/>
      <c r="J1381" s="14"/>
      <c r="K1381" s="17" t="s">
        <v>3013</v>
      </c>
      <c r="L1381" s="17">
        <v>10</v>
      </c>
      <c r="M1381" s="17">
        <v>8</v>
      </c>
      <c r="N1381" s="17">
        <v>1970</v>
      </c>
      <c r="O1381" s="19" t="s">
        <v>1246</v>
      </c>
      <c r="P1381" s="24" t="s">
        <v>1026</v>
      </c>
      <c r="Q1381" s="19" t="s">
        <v>1044</v>
      </c>
      <c r="R1381" s="17">
        <v>8</v>
      </c>
      <c r="S1381" s="24" t="s">
        <v>1026</v>
      </c>
      <c r="T1381" s="17">
        <v>18</v>
      </c>
      <c r="U1381" s="58" t="s">
        <v>5239</v>
      </c>
      <c r="AQ1381"/>
      <c r="AR1381"/>
      <c r="AS1381"/>
      <c r="AT1381"/>
      <c r="AU1381"/>
      <c r="AV1381"/>
      <c r="AW1381"/>
    </row>
    <row r="1382" spans="4:49" x14ac:dyDescent="0.25">
      <c r="D1382" s="14"/>
      <c r="E1382" s="14"/>
      <c r="F1382" s="14"/>
      <c r="G1382" s="14"/>
      <c r="H1382" s="14"/>
      <c r="I1382" s="14"/>
      <c r="J1382" s="14"/>
      <c r="K1382" s="17" t="s">
        <v>3027</v>
      </c>
      <c r="L1382" s="17">
        <v>15</v>
      </c>
      <c r="M1382" s="17">
        <v>8</v>
      </c>
      <c r="N1382" s="17">
        <v>1970</v>
      </c>
      <c r="O1382" s="19" t="s">
        <v>1246</v>
      </c>
      <c r="P1382" s="24" t="s">
        <v>1026</v>
      </c>
      <c r="Q1382" s="19" t="s">
        <v>564</v>
      </c>
      <c r="R1382" s="17">
        <v>20</v>
      </c>
      <c r="S1382" s="24" t="s">
        <v>1026</v>
      </c>
      <c r="T1382" s="17">
        <v>6</v>
      </c>
      <c r="U1382" s="17">
        <v>150</v>
      </c>
      <c r="AQ1382"/>
      <c r="AR1382"/>
      <c r="AS1382"/>
      <c r="AT1382"/>
      <c r="AU1382"/>
      <c r="AV1382"/>
      <c r="AW1382"/>
    </row>
    <row r="1383" spans="4:49" x14ac:dyDescent="0.25">
      <c r="D1383" s="14"/>
      <c r="E1383" s="14"/>
      <c r="F1383" s="14"/>
      <c r="G1383" s="14"/>
      <c r="H1383" s="14"/>
      <c r="I1383" s="14"/>
      <c r="J1383" s="14"/>
      <c r="K1383" s="17" t="s">
        <v>3011</v>
      </c>
      <c r="L1383" s="17">
        <v>16</v>
      </c>
      <c r="M1383" s="17">
        <v>8</v>
      </c>
      <c r="N1383" s="17">
        <v>1970</v>
      </c>
      <c r="O1383" s="19" t="s">
        <v>563</v>
      </c>
      <c r="P1383" s="24" t="s">
        <v>1026</v>
      </c>
      <c r="Q1383" s="19" t="s">
        <v>564</v>
      </c>
      <c r="R1383" s="17">
        <v>12</v>
      </c>
      <c r="S1383" s="24" t="s">
        <v>1026</v>
      </c>
      <c r="T1383" s="17">
        <v>7</v>
      </c>
      <c r="U1383" s="58" t="s">
        <v>5239</v>
      </c>
      <c r="AQ1383"/>
      <c r="AR1383"/>
      <c r="AS1383"/>
      <c r="AT1383"/>
      <c r="AU1383"/>
      <c r="AV1383"/>
      <c r="AW1383"/>
    </row>
    <row r="1384" spans="4:49" x14ac:dyDescent="0.25">
      <c r="D1384" s="14"/>
      <c r="E1384" s="14"/>
      <c r="F1384" s="14"/>
      <c r="G1384" s="14"/>
      <c r="H1384" s="14"/>
      <c r="I1384" s="14"/>
      <c r="J1384" s="14"/>
      <c r="K1384" s="17" t="s">
        <v>3011</v>
      </c>
      <c r="L1384" s="17">
        <v>16</v>
      </c>
      <c r="M1384" s="17">
        <v>8</v>
      </c>
      <c r="N1384" s="17">
        <v>1970</v>
      </c>
      <c r="O1384" s="19" t="s">
        <v>1044</v>
      </c>
      <c r="P1384" s="24" t="s">
        <v>1026</v>
      </c>
      <c r="Q1384" s="19" t="s">
        <v>1041</v>
      </c>
      <c r="R1384" s="17">
        <v>8</v>
      </c>
      <c r="S1384" s="24" t="s">
        <v>1026</v>
      </c>
      <c r="T1384" s="17">
        <v>7</v>
      </c>
      <c r="U1384" s="17">
        <v>200</v>
      </c>
      <c r="AQ1384"/>
      <c r="AR1384"/>
      <c r="AS1384"/>
      <c r="AT1384"/>
      <c r="AU1384"/>
      <c r="AV1384"/>
      <c r="AW1384"/>
    </row>
    <row r="1385" spans="4:49" x14ac:dyDescent="0.25">
      <c r="D1385" s="14"/>
      <c r="E1385" s="14"/>
      <c r="F1385" s="14"/>
      <c r="G1385" s="14"/>
      <c r="H1385" s="14"/>
      <c r="I1385" s="14"/>
      <c r="J1385" s="14"/>
      <c r="K1385" s="17" t="s">
        <v>3011</v>
      </c>
      <c r="L1385" s="17">
        <v>16</v>
      </c>
      <c r="M1385" s="17">
        <v>8</v>
      </c>
      <c r="N1385" s="17">
        <v>1970</v>
      </c>
      <c r="O1385" s="19" t="s">
        <v>2969</v>
      </c>
      <c r="P1385" s="24" t="s">
        <v>1026</v>
      </c>
      <c r="Q1385" s="19" t="s">
        <v>967</v>
      </c>
      <c r="R1385" s="17">
        <v>7</v>
      </c>
      <c r="S1385" s="24" t="s">
        <v>1026</v>
      </c>
      <c r="T1385" s="17">
        <v>8</v>
      </c>
      <c r="U1385" s="17">
        <v>720</v>
      </c>
      <c r="AQ1385"/>
      <c r="AR1385"/>
      <c r="AS1385"/>
      <c r="AT1385"/>
      <c r="AU1385"/>
      <c r="AV1385"/>
      <c r="AW1385"/>
    </row>
    <row r="1386" spans="4:49" x14ac:dyDescent="0.25">
      <c r="D1386" s="14"/>
      <c r="E1386" s="14"/>
      <c r="F1386" s="14"/>
      <c r="G1386" s="14"/>
      <c r="H1386" s="14"/>
      <c r="I1386" s="14"/>
      <c r="J1386" s="14"/>
      <c r="K1386" s="17" t="s">
        <v>3011</v>
      </c>
      <c r="L1386" s="17">
        <v>16</v>
      </c>
      <c r="M1386" s="17">
        <v>8</v>
      </c>
      <c r="N1386" s="17">
        <v>1970</v>
      </c>
      <c r="O1386" s="19" t="s">
        <v>565</v>
      </c>
      <c r="P1386" s="24" t="s">
        <v>1026</v>
      </c>
      <c r="Q1386" s="19" t="s">
        <v>1256</v>
      </c>
      <c r="R1386" s="17">
        <v>3</v>
      </c>
      <c r="S1386" s="24" t="s">
        <v>1026</v>
      </c>
      <c r="T1386" s="17">
        <v>15</v>
      </c>
      <c r="U1386" s="17">
        <v>27</v>
      </c>
      <c r="AQ1386"/>
      <c r="AR1386"/>
      <c r="AS1386"/>
      <c r="AT1386"/>
      <c r="AU1386"/>
      <c r="AV1386"/>
      <c r="AW1386"/>
    </row>
    <row r="1387" spans="4:49" x14ac:dyDescent="0.25">
      <c r="D1387" s="14"/>
      <c r="E1387" s="14"/>
      <c r="F1387" s="14"/>
      <c r="G1387" s="14"/>
      <c r="H1387" s="14"/>
      <c r="I1387" s="14"/>
      <c r="J1387" s="14"/>
      <c r="K1387" s="17" t="s">
        <v>3011</v>
      </c>
      <c r="L1387" s="17">
        <v>23</v>
      </c>
      <c r="M1387" s="17">
        <v>8</v>
      </c>
      <c r="N1387" s="17">
        <v>1970</v>
      </c>
      <c r="O1387" s="19" t="s">
        <v>564</v>
      </c>
      <c r="P1387" s="24" t="s">
        <v>1026</v>
      </c>
      <c r="Q1387" s="19" t="s">
        <v>2969</v>
      </c>
      <c r="R1387" s="17">
        <v>1</v>
      </c>
      <c r="S1387" s="24" t="s">
        <v>1026</v>
      </c>
      <c r="T1387" s="17">
        <v>8</v>
      </c>
      <c r="U1387" s="58" t="s">
        <v>5239</v>
      </c>
      <c r="AQ1387"/>
      <c r="AR1387"/>
      <c r="AS1387"/>
      <c r="AT1387"/>
      <c r="AU1387"/>
      <c r="AV1387"/>
      <c r="AW1387"/>
    </row>
    <row r="1388" spans="4:49" x14ac:dyDescent="0.25">
      <c r="D1388" s="14"/>
      <c r="E1388" s="14"/>
      <c r="F1388" s="14"/>
      <c r="G1388" s="14"/>
      <c r="H1388" s="14"/>
      <c r="I1388" s="14"/>
      <c r="J1388" s="14"/>
      <c r="K1388" s="17" t="s">
        <v>3011</v>
      </c>
      <c r="L1388" s="17">
        <v>23</v>
      </c>
      <c r="M1388" s="17">
        <v>8</v>
      </c>
      <c r="N1388" s="17">
        <v>1970</v>
      </c>
      <c r="O1388" s="19" t="s">
        <v>967</v>
      </c>
      <c r="P1388" s="24" t="s">
        <v>1026</v>
      </c>
      <c r="Q1388" s="19" t="s">
        <v>1044</v>
      </c>
      <c r="R1388" s="17">
        <v>9</v>
      </c>
      <c r="S1388" s="24" t="s">
        <v>1026</v>
      </c>
      <c r="T1388" s="17">
        <v>8</v>
      </c>
      <c r="U1388" s="17">
        <v>150</v>
      </c>
      <c r="AQ1388"/>
      <c r="AR1388"/>
      <c r="AS1388"/>
      <c r="AT1388"/>
      <c r="AU1388"/>
      <c r="AV1388"/>
      <c r="AW1388"/>
    </row>
    <row r="1389" spans="4:49" x14ac:dyDescent="0.25">
      <c r="D1389" s="14"/>
      <c r="E1389" s="14"/>
      <c r="F1389" s="14"/>
      <c r="G1389" s="14"/>
      <c r="H1389" s="14"/>
      <c r="I1389" s="14"/>
      <c r="J1389" s="14"/>
      <c r="K1389" s="17" t="s">
        <v>3011</v>
      </c>
      <c r="L1389" s="17">
        <v>23</v>
      </c>
      <c r="M1389" s="17">
        <v>8</v>
      </c>
      <c r="N1389" s="17">
        <v>1970</v>
      </c>
      <c r="O1389" s="19" t="s">
        <v>1442</v>
      </c>
      <c r="P1389" s="24" t="s">
        <v>1026</v>
      </c>
      <c r="Q1389" s="19" t="s">
        <v>1498</v>
      </c>
      <c r="R1389" s="17">
        <v>13</v>
      </c>
      <c r="S1389" s="24" t="s">
        <v>1026</v>
      </c>
      <c r="T1389" s="17">
        <v>9</v>
      </c>
      <c r="U1389" s="17">
        <v>40</v>
      </c>
      <c r="AQ1389"/>
      <c r="AR1389"/>
      <c r="AS1389"/>
      <c r="AT1389"/>
      <c r="AU1389"/>
      <c r="AV1389"/>
      <c r="AW1389"/>
    </row>
    <row r="1390" spans="4:49" x14ac:dyDescent="0.25">
      <c r="D1390" s="14"/>
      <c r="E1390" s="14"/>
      <c r="F1390" s="14"/>
      <c r="G1390" s="14"/>
      <c r="H1390" s="14"/>
      <c r="I1390" s="14"/>
      <c r="J1390" s="14"/>
      <c r="K1390" s="17" t="s">
        <v>3011</v>
      </c>
      <c r="L1390" s="17">
        <v>23</v>
      </c>
      <c r="M1390" s="17">
        <v>8</v>
      </c>
      <c r="N1390" s="17">
        <v>1970</v>
      </c>
      <c r="O1390" s="19" t="s">
        <v>1256</v>
      </c>
      <c r="P1390" s="24" t="s">
        <v>1026</v>
      </c>
      <c r="Q1390" s="19" t="s">
        <v>1246</v>
      </c>
      <c r="R1390" s="17">
        <v>14</v>
      </c>
      <c r="S1390" s="24" t="s">
        <v>1026</v>
      </c>
      <c r="T1390" s="17">
        <v>4</v>
      </c>
      <c r="U1390" s="58" t="s">
        <v>5239</v>
      </c>
      <c r="AQ1390"/>
      <c r="AR1390"/>
      <c r="AS1390"/>
      <c r="AT1390"/>
      <c r="AU1390"/>
      <c r="AV1390"/>
      <c r="AW1390"/>
    </row>
    <row r="1391" spans="4:49" x14ac:dyDescent="0.25">
      <c r="D1391" s="14"/>
      <c r="E1391" s="14"/>
      <c r="F1391" s="14"/>
      <c r="G1391" s="14"/>
      <c r="H1391" s="14"/>
      <c r="I1391" s="14"/>
      <c r="J1391" s="14"/>
      <c r="Q1391" s="19" t="s">
        <v>2</v>
      </c>
      <c r="R1391" s="17">
        <f>SUM(R1336:R1390)</f>
        <v>653</v>
      </c>
      <c r="S1391" s="24" t="s">
        <v>1026</v>
      </c>
      <c r="T1391" s="17">
        <f>SUM(T1336:T1390)</f>
        <v>636</v>
      </c>
      <c r="AQ1391"/>
      <c r="AR1391"/>
      <c r="AS1391"/>
      <c r="AT1391"/>
      <c r="AU1391"/>
      <c r="AV1391"/>
      <c r="AW1391"/>
    </row>
    <row r="1392" spans="4:49" x14ac:dyDescent="0.25">
      <c r="D1392" s="14"/>
      <c r="E1392" s="14"/>
      <c r="F1392" s="14"/>
      <c r="G1392" s="14"/>
      <c r="H1392" s="14"/>
      <c r="I1392" s="14"/>
      <c r="J1392" s="14"/>
      <c r="N1392" s="17">
        <f>COUNT(R1336:R1390)</f>
        <v>55</v>
      </c>
      <c r="Q1392" s="19" t="s">
        <v>567</v>
      </c>
      <c r="R1392" s="81">
        <f>PRODUCT(R1391/N1392)</f>
        <v>11.872727272727273</v>
      </c>
      <c r="S1392" s="24" t="s">
        <v>1026</v>
      </c>
      <c r="T1392" s="81">
        <f>PRODUCT(T1391/N1392)</f>
        <v>11.563636363636364</v>
      </c>
      <c r="AQ1392"/>
      <c r="AR1392"/>
      <c r="AS1392"/>
      <c r="AT1392"/>
      <c r="AU1392"/>
      <c r="AV1392"/>
      <c r="AW1392"/>
    </row>
    <row r="1393" spans="1:49" x14ac:dyDescent="0.25">
      <c r="D1393" s="14"/>
      <c r="E1393" s="14"/>
      <c r="F1393" s="14"/>
      <c r="G1393" s="14"/>
      <c r="H1393" s="14"/>
      <c r="I1393" s="14"/>
      <c r="J1393" s="14"/>
      <c r="AQ1393"/>
      <c r="AR1393"/>
      <c r="AS1393"/>
      <c r="AT1393"/>
      <c r="AU1393"/>
      <c r="AV1393"/>
      <c r="AW1393"/>
    </row>
    <row r="1394" spans="1:49" x14ac:dyDescent="0.25">
      <c r="A1394" s="122"/>
      <c r="B1394" s="123"/>
      <c r="C1394" s="122"/>
      <c r="D1394" s="122"/>
      <c r="E1394" s="122"/>
      <c r="F1394" s="122"/>
      <c r="G1394" s="122"/>
      <c r="H1394" s="122"/>
      <c r="I1394" s="122"/>
      <c r="J1394" s="122"/>
      <c r="K1394" s="126"/>
      <c r="L1394" s="126"/>
      <c r="M1394" s="126"/>
      <c r="N1394" s="126"/>
      <c r="O1394" s="290" t="s">
        <v>977</v>
      </c>
      <c r="P1394" s="128"/>
      <c r="Q1394" s="129"/>
      <c r="R1394" s="126"/>
      <c r="S1394" s="126"/>
      <c r="T1394" s="126"/>
      <c r="U1394" s="126"/>
      <c r="AQ1394"/>
      <c r="AR1394"/>
      <c r="AS1394"/>
      <c r="AT1394"/>
      <c r="AU1394"/>
      <c r="AV1394"/>
      <c r="AW1394"/>
    </row>
    <row r="1395" spans="1:49" x14ac:dyDescent="0.25">
      <c r="B1395" s="20" t="s">
        <v>4359</v>
      </c>
      <c r="D1395" s="14"/>
      <c r="E1395" s="14"/>
      <c r="F1395" s="14"/>
      <c r="G1395" s="14"/>
      <c r="H1395" s="14"/>
      <c r="I1395" s="14"/>
      <c r="J1395" s="14"/>
      <c r="K1395" s="17" t="s">
        <v>3011</v>
      </c>
      <c r="L1395" s="17">
        <v>30</v>
      </c>
      <c r="M1395" s="17">
        <v>8</v>
      </c>
      <c r="N1395" s="17">
        <v>1970</v>
      </c>
      <c r="O1395" s="48" t="s">
        <v>565</v>
      </c>
      <c r="P1395" s="24" t="s">
        <v>1026</v>
      </c>
      <c r="Q1395" s="19" t="s">
        <v>1498</v>
      </c>
      <c r="R1395" s="17">
        <v>13</v>
      </c>
      <c r="S1395" s="24" t="s">
        <v>1026</v>
      </c>
      <c r="T1395" s="17">
        <v>12</v>
      </c>
      <c r="U1395" s="17">
        <v>100</v>
      </c>
      <c r="V1395" s="19" t="s">
        <v>1767</v>
      </c>
      <c r="AQ1395"/>
      <c r="AR1395"/>
      <c r="AS1395"/>
      <c r="AT1395"/>
      <c r="AU1395"/>
      <c r="AV1395"/>
      <c r="AW1395"/>
    </row>
    <row r="1396" spans="1:49" x14ac:dyDescent="0.25">
      <c r="D1396" s="14"/>
      <c r="E1396" s="14"/>
      <c r="F1396" s="14"/>
      <c r="G1396" s="14"/>
      <c r="H1396" s="14"/>
      <c r="I1396" s="14"/>
      <c r="J1396" s="14"/>
      <c r="AQ1396"/>
      <c r="AR1396"/>
      <c r="AS1396"/>
      <c r="AT1396"/>
      <c r="AU1396"/>
      <c r="AV1396"/>
      <c r="AW1396"/>
    </row>
    <row r="1397" spans="1:49" x14ac:dyDescent="0.25">
      <c r="D1397" s="14"/>
      <c r="E1397" s="14"/>
      <c r="F1397" s="14"/>
      <c r="G1397" s="14"/>
      <c r="H1397" s="14"/>
      <c r="I1397" s="14"/>
      <c r="J1397" s="14"/>
      <c r="AQ1397"/>
      <c r="AR1397"/>
      <c r="AS1397"/>
      <c r="AT1397"/>
      <c r="AU1397"/>
      <c r="AV1397"/>
      <c r="AW1397"/>
    </row>
    <row r="1398" spans="1:49" x14ac:dyDescent="0.25">
      <c r="A1398" s="21" t="s">
        <v>3179</v>
      </c>
      <c r="B1398" s="22" t="s">
        <v>978</v>
      </c>
      <c r="C1398" s="21" t="s">
        <v>3016</v>
      </c>
      <c r="D1398" s="21" t="s">
        <v>3017</v>
      </c>
      <c r="E1398" s="21" t="s">
        <v>1030</v>
      </c>
      <c r="F1398" s="21" t="s">
        <v>3018</v>
      </c>
      <c r="G1398" s="21" t="s">
        <v>3019</v>
      </c>
      <c r="H1398" s="21"/>
      <c r="I1398" s="68" t="s">
        <v>3020</v>
      </c>
      <c r="J1398" s="21" t="s">
        <v>1031</v>
      </c>
      <c r="K1398" s="21"/>
      <c r="L1398" s="33"/>
      <c r="M1398" s="33"/>
      <c r="N1398" s="33"/>
      <c r="O1398" s="23" t="s">
        <v>978</v>
      </c>
      <c r="P1398" s="43"/>
      <c r="Q1398" s="35"/>
      <c r="R1398" s="33"/>
      <c r="S1398" s="33"/>
      <c r="T1398" s="33"/>
      <c r="U1398" s="33"/>
      <c r="AQ1398"/>
      <c r="AR1398"/>
      <c r="AS1398"/>
      <c r="AT1398"/>
      <c r="AU1398"/>
      <c r="AV1398"/>
      <c r="AW1398"/>
    </row>
    <row r="1399" spans="1:49" x14ac:dyDescent="0.25">
      <c r="A1399" s="14">
        <v>1</v>
      </c>
      <c r="B1399" s="20" t="s">
        <v>1246</v>
      </c>
      <c r="C1399" s="14">
        <v>9</v>
      </c>
      <c r="D1399" s="14">
        <v>8</v>
      </c>
      <c r="E1399" s="14">
        <v>0</v>
      </c>
      <c r="F1399" s="14">
        <v>1</v>
      </c>
      <c r="G1399" s="14">
        <v>165</v>
      </c>
      <c r="H1399" s="74" t="s">
        <v>1026</v>
      </c>
      <c r="I1399" s="14">
        <v>60</v>
      </c>
      <c r="J1399" s="14">
        <v>16</v>
      </c>
      <c r="K1399" s="17" t="s">
        <v>3141</v>
      </c>
      <c r="L1399" s="17">
        <v>20</v>
      </c>
      <c r="M1399" s="17">
        <v>5</v>
      </c>
      <c r="N1399" s="17">
        <v>1971</v>
      </c>
      <c r="O1399" s="19" t="s">
        <v>1044</v>
      </c>
      <c r="P1399" s="24" t="s">
        <v>1026</v>
      </c>
      <c r="Q1399" s="19" t="s">
        <v>2969</v>
      </c>
      <c r="R1399" s="17">
        <v>8</v>
      </c>
      <c r="S1399" s="24" t="s">
        <v>1026</v>
      </c>
      <c r="T1399" s="17">
        <v>7</v>
      </c>
      <c r="U1399" s="17">
        <v>200</v>
      </c>
      <c r="AQ1399"/>
      <c r="AR1399"/>
      <c r="AS1399"/>
      <c r="AT1399"/>
      <c r="AU1399"/>
      <c r="AV1399"/>
      <c r="AW1399"/>
    </row>
    <row r="1400" spans="1:49" x14ac:dyDescent="0.25">
      <c r="A1400" s="14">
        <v>2</v>
      </c>
      <c r="B1400" s="20" t="s">
        <v>1256</v>
      </c>
      <c r="C1400" s="14">
        <v>9</v>
      </c>
      <c r="D1400" s="14">
        <v>8</v>
      </c>
      <c r="E1400" s="14">
        <v>0</v>
      </c>
      <c r="F1400" s="14">
        <v>1</v>
      </c>
      <c r="G1400" s="14">
        <v>154</v>
      </c>
      <c r="H1400" s="74" t="s">
        <v>1026</v>
      </c>
      <c r="I1400" s="14">
        <v>55</v>
      </c>
      <c r="J1400" s="14">
        <v>16</v>
      </c>
      <c r="K1400" s="17" t="s">
        <v>3141</v>
      </c>
      <c r="L1400" s="17">
        <v>20</v>
      </c>
      <c r="M1400" s="17">
        <v>5</v>
      </c>
      <c r="N1400" s="17">
        <v>1971</v>
      </c>
      <c r="O1400" s="19" t="s">
        <v>1041</v>
      </c>
      <c r="P1400" s="24" t="s">
        <v>1026</v>
      </c>
      <c r="Q1400" s="19" t="s">
        <v>967</v>
      </c>
      <c r="R1400" s="17">
        <v>8</v>
      </c>
      <c r="S1400" s="24" t="s">
        <v>1026</v>
      </c>
      <c r="T1400" s="17">
        <v>5</v>
      </c>
      <c r="U1400" s="58" t="s">
        <v>5239</v>
      </c>
      <c r="AQ1400"/>
      <c r="AR1400"/>
      <c r="AS1400"/>
      <c r="AT1400"/>
      <c r="AU1400"/>
      <c r="AV1400"/>
      <c r="AW1400"/>
    </row>
    <row r="1401" spans="1:49" x14ac:dyDescent="0.25">
      <c r="A1401" s="14">
        <v>3</v>
      </c>
      <c r="B1401" s="20" t="s">
        <v>2969</v>
      </c>
      <c r="C1401" s="14">
        <v>9</v>
      </c>
      <c r="D1401" s="14">
        <v>7</v>
      </c>
      <c r="E1401" s="14">
        <v>0</v>
      </c>
      <c r="F1401" s="14">
        <v>2</v>
      </c>
      <c r="G1401" s="14">
        <v>87</v>
      </c>
      <c r="H1401" s="74" t="s">
        <v>1026</v>
      </c>
      <c r="I1401" s="14">
        <v>40</v>
      </c>
      <c r="J1401" s="14">
        <v>14</v>
      </c>
      <c r="K1401" s="17" t="s">
        <v>3141</v>
      </c>
      <c r="L1401" s="17">
        <v>20</v>
      </c>
      <c r="M1401" s="17">
        <v>5</v>
      </c>
      <c r="N1401" s="17">
        <v>1971</v>
      </c>
      <c r="O1401" s="19" t="s">
        <v>565</v>
      </c>
      <c r="P1401" s="24" t="s">
        <v>1026</v>
      </c>
      <c r="Q1401" s="19" t="s">
        <v>563</v>
      </c>
      <c r="R1401" s="17">
        <v>6</v>
      </c>
      <c r="S1401" s="24" t="s">
        <v>1026</v>
      </c>
      <c r="T1401" s="17">
        <v>6</v>
      </c>
      <c r="U1401" s="58" t="s">
        <v>5239</v>
      </c>
      <c r="AQ1401"/>
      <c r="AR1401"/>
      <c r="AS1401"/>
      <c r="AT1401"/>
      <c r="AU1401"/>
      <c r="AV1401"/>
      <c r="AW1401"/>
    </row>
    <row r="1402" spans="1:49" x14ac:dyDescent="0.25">
      <c r="A1402" s="14">
        <v>4</v>
      </c>
      <c r="B1402" s="20" t="s">
        <v>1044</v>
      </c>
      <c r="C1402" s="14">
        <v>9</v>
      </c>
      <c r="D1402" s="14">
        <v>6</v>
      </c>
      <c r="E1402" s="14">
        <v>0</v>
      </c>
      <c r="F1402" s="14">
        <v>3</v>
      </c>
      <c r="G1402" s="14">
        <v>132</v>
      </c>
      <c r="H1402" s="74" t="s">
        <v>1026</v>
      </c>
      <c r="I1402" s="14">
        <v>82</v>
      </c>
      <c r="J1402" s="14">
        <v>12</v>
      </c>
      <c r="K1402" s="17" t="s">
        <v>3011</v>
      </c>
      <c r="L1402" s="17">
        <v>23</v>
      </c>
      <c r="M1402" s="17">
        <v>5</v>
      </c>
      <c r="N1402" s="17">
        <v>1971</v>
      </c>
      <c r="O1402" s="19" t="s">
        <v>2969</v>
      </c>
      <c r="P1402" s="24" t="s">
        <v>1026</v>
      </c>
      <c r="Q1402" s="19" t="s">
        <v>1041</v>
      </c>
      <c r="R1402" s="17">
        <v>15</v>
      </c>
      <c r="S1402" s="24" t="s">
        <v>1026</v>
      </c>
      <c r="T1402" s="17">
        <v>0</v>
      </c>
      <c r="U1402" s="58" t="s">
        <v>5239</v>
      </c>
      <c r="AQ1402"/>
      <c r="AR1402"/>
      <c r="AS1402"/>
      <c r="AT1402"/>
      <c r="AU1402"/>
      <c r="AV1402"/>
      <c r="AW1402"/>
    </row>
    <row r="1403" spans="1:49" x14ac:dyDescent="0.25">
      <c r="A1403" s="14">
        <v>5</v>
      </c>
      <c r="B1403" s="20" t="s">
        <v>967</v>
      </c>
      <c r="C1403" s="14">
        <v>9</v>
      </c>
      <c r="D1403" s="14">
        <v>3</v>
      </c>
      <c r="E1403" s="14">
        <v>1</v>
      </c>
      <c r="F1403" s="14">
        <v>5</v>
      </c>
      <c r="G1403" s="14">
        <v>79</v>
      </c>
      <c r="H1403" s="74" t="s">
        <v>1026</v>
      </c>
      <c r="I1403" s="14">
        <v>78</v>
      </c>
      <c r="J1403" s="14">
        <v>7</v>
      </c>
      <c r="K1403" s="17" t="s">
        <v>3011</v>
      </c>
      <c r="L1403" s="17">
        <v>23</v>
      </c>
      <c r="M1403" s="17">
        <v>5</v>
      </c>
      <c r="N1403" s="17">
        <v>1971</v>
      </c>
      <c r="O1403" s="19" t="s">
        <v>564</v>
      </c>
      <c r="P1403" s="24" t="s">
        <v>1026</v>
      </c>
      <c r="Q1403" s="19" t="s">
        <v>565</v>
      </c>
      <c r="R1403" s="17">
        <v>5</v>
      </c>
      <c r="S1403" s="24" t="s">
        <v>1026</v>
      </c>
      <c r="T1403" s="17">
        <v>7</v>
      </c>
      <c r="U1403" s="17">
        <v>70</v>
      </c>
      <c r="AQ1403"/>
      <c r="AR1403"/>
      <c r="AS1403"/>
      <c r="AT1403"/>
      <c r="AU1403"/>
      <c r="AV1403"/>
      <c r="AW1403"/>
    </row>
    <row r="1404" spans="1:49" x14ac:dyDescent="0.25">
      <c r="A1404" s="14">
        <v>6</v>
      </c>
      <c r="B1404" s="20" t="s">
        <v>565</v>
      </c>
      <c r="C1404" s="14">
        <v>9</v>
      </c>
      <c r="D1404" s="14">
        <v>3</v>
      </c>
      <c r="E1404" s="14">
        <v>1</v>
      </c>
      <c r="F1404" s="14">
        <v>5</v>
      </c>
      <c r="G1404" s="14">
        <v>67</v>
      </c>
      <c r="H1404" s="74" t="s">
        <v>1026</v>
      </c>
      <c r="I1404" s="14">
        <v>95</v>
      </c>
      <c r="J1404" s="14">
        <v>7</v>
      </c>
      <c r="K1404" s="17" t="s">
        <v>3011</v>
      </c>
      <c r="L1404" s="17">
        <v>23</v>
      </c>
      <c r="M1404" s="17">
        <v>5</v>
      </c>
      <c r="N1404" s="17">
        <v>1971</v>
      </c>
      <c r="O1404" s="19" t="s">
        <v>967</v>
      </c>
      <c r="P1404" s="24" t="s">
        <v>1026</v>
      </c>
      <c r="Q1404" s="19" t="s">
        <v>1442</v>
      </c>
      <c r="R1404" s="17">
        <v>8</v>
      </c>
      <c r="S1404" s="24" t="s">
        <v>1026</v>
      </c>
      <c r="T1404" s="17">
        <v>5</v>
      </c>
      <c r="U1404" s="17">
        <v>220</v>
      </c>
      <c r="AQ1404"/>
      <c r="AR1404"/>
      <c r="AS1404"/>
      <c r="AT1404"/>
      <c r="AU1404"/>
      <c r="AV1404"/>
      <c r="AW1404"/>
    </row>
    <row r="1405" spans="1:49" x14ac:dyDescent="0.25">
      <c r="A1405" s="14">
        <v>7</v>
      </c>
      <c r="B1405" s="20" t="s">
        <v>564</v>
      </c>
      <c r="C1405" s="14">
        <v>9</v>
      </c>
      <c r="D1405" s="14">
        <v>3</v>
      </c>
      <c r="E1405" s="14">
        <v>1</v>
      </c>
      <c r="F1405" s="14">
        <v>5</v>
      </c>
      <c r="G1405" s="14">
        <v>63</v>
      </c>
      <c r="H1405" s="74" t="s">
        <v>1026</v>
      </c>
      <c r="I1405" s="14">
        <v>106</v>
      </c>
      <c r="J1405" s="14">
        <v>7</v>
      </c>
      <c r="K1405" s="17" t="s">
        <v>3011</v>
      </c>
      <c r="L1405" s="17">
        <v>23</v>
      </c>
      <c r="M1405" s="17">
        <v>5</v>
      </c>
      <c r="N1405" s="17">
        <v>1971</v>
      </c>
      <c r="O1405" s="19" t="s">
        <v>563</v>
      </c>
      <c r="P1405" s="24" t="s">
        <v>1026</v>
      </c>
      <c r="Q1405" s="19" t="s">
        <v>1044</v>
      </c>
      <c r="R1405" s="17">
        <v>8</v>
      </c>
      <c r="S1405" s="24" t="s">
        <v>1026</v>
      </c>
      <c r="T1405" s="17">
        <v>7</v>
      </c>
      <c r="U1405" s="17">
        <v>400</v>
      </c>
      <c r="AQ1405"/>
      <c r="AR1405"/>
      <c r="AS1405"/>
      <c r="AT1405"/>
      <c r="AU1405"/>
      <c r="AV1405"/>
      <c r="AW1405"/>
    </row>
    <row r="1406" spans="1:49" x14ac:dyDescent="0.25">
      <c r="A1406" s="14">
        <v>8</v>
      </c>
      <c r="B1406" s="41" t="s">
        <v>563</v>
      </c>
      <c r="C1406" s="29">
        <v>9</v>
      </c>
      <c r="D1406" s="29">
        <v>3</v>
      </c>
      <c r="E1406" s="29">
        <v>1</v>
      </c>
      <c r="F1406" s="29">
        <v>5</v>
      </c>
      <c r="G1406" s="29">
        <v>57</v>
      </c>
      <c r="H1406" s="83" t="s">
        <v>1026</v>
      </c>
      <c r="I1406" s="29">
        <v>147</v>
      </c>
      <c r="J1406" s="29">
        <v>7</v>
      </c>
      <c r="K1406" s="32" t="s">
        <v>3144</v>
      </c>
      <c r="L1406" s="17">
        <v>25</v>
      </c>
      <c r="M1406" s="17">
        <v>5</v>
      </c>
      <c r="N1406" s="17">
        <v>1971</v>
      </c>
      <c r="O1406" s="19" t="s">
        <v>1246</v>
      </c>
      <c r="P1406" s="24" t="s">
        <v>1026</v>
      </c>
      <c r="Q1406" s="19" t="s">
        <v>1256</v>
      </c>
      <c r="R1406" s="17">
        <v>16</v>
      </c>
      <c r="S1406" s="24" t="s">
        <v>1026</v>
      </c>
      <c r="T1406" s="17">
        <v>6</v>
      </c>
      <c r="U1406" s="58" t="s">
        <v>5239</v>
      </c>
      <c r="AQ1406"/>
      <c r="AR1406"/>
      <c r="AS1406"/>
      <c r="AT1406"/>
      <c r="AU1406"/>
      <c r="AV1406"/>
      <c r="AW1406"/>
    </row>
    <row r="1407" spans="1:49" x14ac:dyDescent="0.25">
      <c r="A1407" s="14">
        <v>9</v>
      </c>
      <c r="B1407" s="20" t="s">
        <v>1442</v>
      </c>
      <c r="C1407" s="14">
        <v>9</v>
      </c>
      <c r="D1407" s="14">
        <v>1</v>
      </c>
      <c r="E1407" s="14">
        <v>0</v>
      </c>
      <c r="F1407" s="14">
        <v>8</v>
      </c>
      <c r="G1407" s="14">
        <v>55</v>
      </c>
      <c r="H1407" s="74" t="s">
        <v>1026</v>
      </c>
      <c r="I1407" s="14">
        <v>120</v>
      </c>
      <c r="J1407" s="14">
        <v>2</v>
      </c>
      <c r="K1407" s="17" t="s">
        <v>3011</v>
      </c>
      <c r="L1407" s="17">
        <v>30</v>
      </c>
      <c r="M1407" s="17">
        <v>5</v>
      </c>
      <c r="N1407" s="17">
        <v>1971</v>
      </c>
      <c r="O1407" s="19" t="s">
        <v>2969</v>
      </c>
      <c r="P1407" s="24" t="s">
        <v>1026</v>
      </c>
      <c r="Q1407" s="19" t="s">
        <v>565</v>
      </c>
      <c r="R1407" s="17">
        <v>6</v>
      </c>
      <c r="S1407" s="24" t="s">
        <v>1026</v>
      </c>
      <c r="T1407" s="17">
        <v>4</v>
      </c>
      <c r="U1407" s="58" t="s">
        <v>5239</v>
      </c>
      <c r="AQ1407"/>
      <c r="AR1407"/>
      <c r="AS1407"/>
      <c r="AT1407"/>
      <c r="AU1407"/>
      <c r="AV1407"/>
      <c r="AW1407"/>
    </row>
    <row r="1408" spans="1:49" x14ac:dyDescent="0.25">
      <c r="A1408" s="14">
        <v>10</v>
      </c>
      <c r="B1408" s="20" t="s">
        <v>1041</v>
      </c>
      <c r="C1408" s="14">
        <v>9</v>
      </c>
      <c r="D1408" s="14">
        <v>1</v>
      </c>
      <c r="E1408" s="14">
        <v>0</v>
      </c>
      <c r="F1408" s="14">
        <v>8</v>
      </c>
      <c r="G1408" s="14">
        <v>37</v>
      </c>
      <c r="H1408" s="74" t="s">
        <v>1026</v>
      </c>
      <c r="I1408" s="14">
        <v>113</v>
      </c>
      <c r="J1408" s="14">
        <v>2</v>
      </c>
      <c r="K1408" s="32" t="s">
        <v>3011</v>
      </c>
      <c r="L1408" s="17">
        <v>30</v>
      </c>
      <c r="M1408" s="17">
        <v>5</v>
      </c>
      <c r="N1408" s="17">
        <v>1971</v>
      </c>
      <c r="O1408" s="19" t="s">
        <v>1442</v>
      </c>
      <c r="P1408" s="24" t="s">
        <v>1026</v>
      </c>
      <c r="Q1408" s="19" t="s">
        <v>564</v>
      </c>
      <c r="R1408" s="17">
        <v>10</v>
      </c>
      <c r="S1408" s="24" t="s">
        <v>1026</v>
      </c>
      <c r="T1408" s="17">
        <v>11</v>
      </c>
      <c r="U1408" s="17">
        <v>50</v>
      </c>
      <c r="AQ1408"/>
      <c r="AR1408"/>
      <c r="AS1408"/>
      <c r="AT1408"/>
      <c r="AU1408"/>
      <c r="AV1408"/>
      <c r="AW1408"/>
    </row>
    <row r="1409" spans="2:49" x14ac:dyDescent="0.25">
      <c r="B1409" s="20" t="s">
        <v>2</v>
      </c>
      <c r="C1409" s="14">
        <f>SUM(C1399:C1408)</f>
        <v>90</v>
      </c>
      <c r="D1409" s="14">
        <f>SUM(D1399:D1408)</f>
        <v>43</v>
      </c>
      <c r="E1409" s="14">
        <f>SUM(E1399:E1408)</f>
        <v>4</v>
      </c>
      <c r="F1409" s="14">
        <f>SUM(F1399:F1408)</f>
        <v>43</v>
      </c>
      <c r="G1409" s="14">
        <f>SUM(G1399:G1408)</f>
        <v>896</v>
      </c>
      <c r="H1409" s="74" t="s">
        <v>1026</v>
      </c>
      <c r="I1409" s="14">
        <f>SUM(I1399:I1408)</f>
        <v>896</v>
      </c>
      <c r="J1409" s="14">
        <f>SUM(J1399:J1408)</f>
        <v>90</v>
      </c>
      <c r="K1409" s="17" t="s">
        <v>3013</v>
      </c>
      <c r="L1409" s="17">
        <v>31</v>
      </c>
      <c r="M1409" s="17">
        <v>5</v>
      </c>
      <c r="N1409" s="17">
        <v>1971</v>
      </c>
      <c r="O1409" s="19" t="s">
        <v>1044</v>
      </c>
      <c r="P1409" s="24" t="s">
        <v>1026</v>
      </c>
      <c r="Q1409" s="19" t="s">
        <v>564</v>
      </c>
      <c r="R1409" s="17">
        <v>21</v>
      </c>
      <c r="S1409" s="24" t="s">
        <v>1026</v>
      </c>
      <c r="T1409" s="17">
        <v>2</v>
      </c>
      <c r="U1409" s="17">
        <v>200</v>
      </c>
      <c r="AQ1409"/>
      <c r="AR1409"/>
      <c r="AS1409"/>
      <c r="AT1409"/>
      <c r="AU1409"/>
      <c r="AV1409"/>
      <c r="AW1409"/>
    </row>
    <row r="1410" spans="2:49" x14ac:dyDescent="0.25">
      <c r="D1410" s="14"/>
      <c r="E1410" s="14"/>
      <c r="F1410" s="14"/>
      <c r="G1410" s="29"/>
      <c r="H1410" s="14"/>
      <c r="I1410" s="14"/>
      <c r="J1410" s="14"/>
      <c r="K1410" s="17" t="s">
        <v>3142</v>
      </c>
      <c r="L1410" s="17">
        <v>2</v>
      </c>
      <c r="M1410" s="17">
        <v>6</v>
      </c>
      <c r="N1410" s="17">
        <v>1971</v>
      </c>
      <c r="O1410" s="19" t="s">
        <v>1256</v>
      </c>
      <c r="P1410" s="24" t="s">
        <v>1026</v>
      </c>
      <c r="Q1410" s="19" t="s">
        <v>1442</v>
      </c>
      <c r="R1410" s="17">
        <v>18</v>
      </c>
      <c r="S1410" s="24" t="s">
        <v>1026</v>
      </c>
      <c r="T1410" s="17">
        <v>1</v>
      </c>
      <c r="U1410" s="58" t="s">
        <v>5239</v>
      </c>
      <c r="AQ1410"/>
      <c r="AR1410"/>
      <c r="AS1410"/>
      <c r="AT1410"/>
      <c r="AU1410"/>
      <c r="AV1410"/>
      <c r="AW1410"/>
    </row>
    <row r="1411" spans="2:49" x14ac:dyDescent="0.25">
      <c r="B1411" s="20" t="s">
        <v>3124</v>
      </c>
      <c r="D1411" s="14"/>
      <c r="E1411" s="14"/>
      <c r="F1411" s="14"/>
      <c r="G1411" s="14"/>
      <c r="H1411" s="29"/>
      <c r="I1411" s="14"/>
      <c r="J1411" s="14"/>
      <c r="K1411" s="17" t="s">
        <v>3141</v>
      </c>
      <c r="L1411" s="17">
        <v>3</v>
      </c>
      <c r="M1411" s="17">
        <v>6</v>
      </c>
      <c r="N1411" s="17">
        <v>1971</v>
      </c>
      <c r="O1411" s="19" t="s">
        <v>1044</v>
      </c>
      <c r="P1411" s="24" t="s">
        <v>1026</v>
      </c>
      <c r="Q1411" s="19" t="s">
        <v>1246</v>
      </c>
      <c r="R1411" s="17">
        <v>28</v>
      </c>
      <c r="S1411" s="24" t="s">
        <v>1026</v>
      </c>
      <c r="T1411" s="17">
        <v>29</v>
      </c>
      <c r="U1411" s="17">
        <v>150</v>
      </c>
      <c r="AQ1411"/>
      <c r="AR1411"/>
      <c r="AS1411"/>
      <c r="AT1411"/>
      <c r="AU1411"/>
      <c r="AV1411"/>
      <c r="AW1411"/>
    </row>
    <row r="1412" spans="2:49" x14ac:dyDescent="0.25">
      <c r="D1412" s="14"/>
      <c r="E1412" s="14"/>
      <c r="F1412" s="14"/>
      <c r="G1412" s="14"/>
      <c r="H1412" s="14"/>
      <c r="I1412" s="14"/>
      <c r="J1412" s="14"/>
      <c r="K1412" s="17" t="s">
        <v>3011</v>
      </c>
      <c r="L1412" s="17">
        <v>6</v>
      </c>
      <c r="M1412" s="17">
        <v>6</v>
      </c>
      <c r="N1412" s="17">
        <v>1971</v>
      </c>
      <c r="O1412" s="19" t="s">
        <v>565</v>
      </c>
      <c r="P1412" s="24" t="s">
        <v>1026</v>
      </c>
      <c r="Q1412" s="19" t="s">
        <v>967</v>
      </c>
      <c r="R1412" s="17">
        <v>2</v>
      </c>
      <c r="S1412" s="24" t="s">
        <v>1026</v>
      </c>
      <c r="T1412" s="17">
        <v>7</v>
      </c>
      <c r="U1412" s="17">
        <v>87</v>
      </c>
      <c r="AQ1412"/>
      <c r="AR1412"/>
      <c r="AS1412"/>
      <c r="AT1412"/>
      <c r="AU1412"/>
      <c r="AV1412"/>
      <c r="AW1412"/>
    </row>
    <row r="1413" spans="2:49" x14ac:dyDescent="0.25">
      <c r="D1413" s="14"/>
      <c r="E1413" s="14"/>
      <c r="F1413" s="14"/>
      <c r="G1413" s="14"/>
      <c r="H1413" s="14"/>
      <c r="I1413" s="14"/>
      <c r="J1413" s="14"/>
      <c r="K1413" s="17" t="s">
        <v>3142</v>
      </c>
      <c r="L1413" s="17">
        <v>9</v>
      </c>
      <c r="M1413" s="17">
        <v>6</v>
      </c>
      <c r="N1413" s="17">
        <v>1971</v>
      </c>
      <c r="O1413" s="19" t="s">
        <v>1442</v>
      </c>
      <c r="P1413" s="24" t="s">
        <v>1026</v>
      </c>
      <c r="Q1413" s="19" t="s">
        <v>1246</v>
      </c>
      <c r="R1413" s="17">
        <v>5</v>
      </c>
      <c r="S1413" s="24" t="s">
        <v>1026</v>
      </c>
      <c r="T1413" s="17">
        <v>18</v>
      </c>
      <c r="U1413" s="17">
        <v>50</v>
      </c>
      <c r="AQ1413"/>
      <c r="AR1413"/>
      <c r="AS1413"/>
      <c r="AT1413"/>
      <c r="AU1413"/>
      <c r="AV1413"/>
      <c r="AW1413"/>
    </row>
    <row r="1414" spans="2:49" x14ac:dyDescent="0.25">
      <c r="D1414" s="14"/>
      <c r="E1414" s="14"/>
      <c r="F1414" s="14"/>
      <c r="G1414" s="14"/>
      <c r="H1414" s="14"/>
      <c r="I1414" s="14"/>
      <c r="J1414" s="14"/>
      <c r="K1414" s="17" t="s">
        <v>3011</v>
      </c>
      <c r="L1414" s="17">
        <v>13</v>
      </c>
      <c r="M1414" s="17">
        <v>6</v>
      </c>
      <c r="N1414" s="17">
        <v>1971</v>
      </c>
      <c r="O1414" s="19" t="s">
        <v>1041</v>
      </c>
      <c r="P1414" s="24" t="s">
        <v>1026</v>
      </c>
      <c r="Q1414" s="19" t="s">
        <v>1044</v>
      </c>
      <c r="R1414" s="17">
        <v>1</v>
      </c>
      <c r="S1414" s="24" t="s">
        <v>1026</v>
      </c>
      <c r="T1414" s="17">
        <v>13</v>
      </c>
      <c r="U1414" s="58">
        <v>150</v>
      </c>
      <c r="AQ1414"/>
      <c r="AR1414"/>
      <c r="AS1414"/>
      <c r="AT1414"/>
      <c r="AU1414"/>
      <c r="AV1414"/>
      <c r="AW1414"/>
    </row>
    <row r="1415" spans="2:49" x14ac:dyDescent="0.25">
      <c r="D1415" s="14"/>
      <c r="E1415" s="14"/>
      <c r="F1415" s="14"/>
      <c r="G1415" s="14"/>
      <c r="H1415" s="14"/>
      <c r="I1415" s="14"/>
      <c r="J1415" s="14"/>
      <c r="K1415" s="17" t="s">
        <v>3011</v>
      </c>
      <c r="L1415" s="17">
        <v>13</v>
      </c>
      <c r="M1415" s="17">
        <v>6</v>
      </c>
      <c r="N1415" s="17">
        <v>1971</v>
      </c>
      <c r="O1415" s="38" t="s">
        <v>967</v>
      </c>
      <c r="P1415" s="24" t="s">
        <v>1026</v>
      </c>
      <c r="Q1415" s="38" t="s">
        <v>564</v>
      </c>
      <c r="R1415" s="17">
        <v>7</v>
      </c>
      <c r="S1415" s="24" t="s">
        <v>1026</v>
      </c>
      <c r="T1415" s="17">
        <v>7</v>
      </c>
      <c r="U1415" s="17">
        <v>150</v>
      </c>
      <c r="AQ1415"/>
      <c r="AR1415"/>
      <c r="AS1415"/>
      <c r="AT1415"/>
      <c r="AU1415"/>
      <c r="AV1415"/>
      <c r="AW1415"/>
    </row>
    <row r="1416" spans="2:49" x14ac:dyDescent="0.25">
      <c r="D1416" s="14"/>
      <c r="E1416" s="14"/>
      <c r="F1416" s="14"/>
      <c r="G1416" s="14"/>
      <c r="H1416" s="14"/>
      <c r="I1416" s="14"/>
      <c r="J1416" s="14"/>
      <c r="K1416" s="17" t="s">
        <v>3011</v>
      </c>
      <c r="L1416" s="17">
        <v>13</v>
      </c>
      <c r="M1416" s="17">
        <v>6</v>
      </c>
      <c r="N1416" s="17">
        <v>1971</v>
      </c>
      <c r="O1416" s="48" t="s">
        <v>563</v>
      </c>
      <c r="P1416" s="24" t="s">
        <v>1026</v>
      </c>
      <c r="Q1416" s="48" t="s">
        <v>2969</v>
      </c>
      <c r="R1416" s="17">
        <v>6</v>
      </c>
      <c r="S1416" s="24" t="s">
        <v>1026</v>
      </c>
      <c r="T1416" s="17">
        <v>8</v>
      </c>
      <c r="U1416" s="58">
        <v>200</v>
      </c>
      <c r="AQ1416"/>
      <c r="AR1416"/>
      <c r="AS1416"/>
      <c r="AT1416"/>
      <c r="AU1416"/>
      <c r="AV1416"/>
      <c r="AW1416"/>
    </row>
    <row r="1417" spans="2:49" x14ac:dyDescent="0.25">
      <c r="D1417" s="14"/>
      <c r="E1417" s="14"/>
      <c r="F1417" s="14"/>
      <c r="G1417" s="14"/>
      <c r="H1417" s="14"/>
      <c r="I1417" s="14"/>
      <c r="J1417" s="14"/>
      <c r="K1417" s="17" t="s">
        <v>3027</v>
      </c>
      <c r="L1417" s="17">
        <v>19</v>
      </c>
      <c r="M1417" s="17">
        <v>6</v>
      </c>
      <c r="N1417" s="17">
        <v>1971</v>
      </c>
      <c r="O1417" s="19" t="s">
        <v>1041</v>
      </c>
      <c r="P1417" s="24" t="s">
        <v>1026</v>
      </c>
      <c r="Q1417" s="19" t="s">
        <v>563</v>
      </c>
      <c r="R1417" s="17">
        <v>3</v>
      </c>
      <c r="S1417" s="24" t="s">
        <v>1026</v>
      </c>
      <c r="T1417" s="17">
        <v>6</v>
      </c>
      <c r="U1417" s="58" t="s">
        <v>5239</v>
      </c>
      <c r="AQ1417"/>
      <c r="AR1417"/>
      <c r="AS1417"/>
      <c r="AT1417"/>
      <c r="AU1417"/>
      <c r="AV1417"/>
      <c r="AW1417"/>
    </row>
    <row r="1418" spans="2:49" x14ac:dyDescent="0.25">
      <c r="D1418" s="14"/>
      <c r="E1418" s="14"/>
      <c r="F1418" s="14"/>
      <c r="G1418" s="14"/>
      <c r="H1418" s="14"/>
      <c r="I1418" s="14"/>
      <c r="J1418" s="14"/>
      <c r="K1418" s="17" t="s">
        <v>3027</v>
      </c>
      <c r="L1418" s="17">
        <v>19</v>
      </c>
      <c r="M1418" s="17">
        <v>6</v>
      </c>
      <c r="N1418" s="17">
        <v>1971</v>
      </c>
      <c r="O1418" s="48" t="s">
        <v>564</v>
      </c>
      <c r="P1418" s="24" t="s">
        <v>1026</v>
      </c>
      <c r="Q1418" s="48" t="s">
        <v>1256</v>
      </c>
      <c r="R1418" s="17">
        <v>6</v>
      </c>
      <c r="S1418" s="24" t="s">
        <v>1026</v>
      </c>
      <c r="T1418" s="17">
        <v>9</v>
      </c>
      <c r="U1418" s="58" t="s">
        <v>5239</v>
      </c>
      <c r="AQ1418"/>
      <c r="AR1418"/>
      <c r="AS1418"/>
      <c r="AT1418"/>
      <c r="AU1418"/>
      <c r="AV1418"/>
      <c r="AW1418"/>
    </row>
    <row r="1419" spans="2:49" x14ac:dyDescent="0.25">
      <c r="D1419" s="14"/>
      <c r="E1419" s="14"/>
      <c r="F1419" s="14"/>
      <c r="G1419" s="14"/>
      <c r="H1419" s="14"/>
      <c r="I1419" s="14"/>
      <c r="J1419" s="14"/>
      <c r="K1419" s="17" t="s">
        <v>3011</v>
      </c>
      <c r="L1419" s="17">
        <v>20</v>
      </c>
      <c r="M1419" s="17">
        <v>6</v>
      </c>
      <c r="N1419" s="17">
        <v>1971</v>
      </c>
      <c r="O1419" s="19" t="s">
        <v>564</v>
      </c>
      <c r="P1419" s="24" t="s">
        <v>1026</v>
      </c>
      <c r="Q1419" s="19" t="s">
        <v>563</v>
      </c>
      <c r="R1419" s="17">
        <v>23</v>
      </c>
      <c r="S1419" s="24" t="s">
        <v>1026</v>
      </c>
      <c r="T1419" s="17">
        <v>6</v>
      </c>
      <c r="U1419" s="58" t="s">
        <v>5239</v>
      </c>
      <c r="AQ1419"/>
      <c r="AR1419"/>
      <c r="AS1419"/>
      <c r="AT1419"/>
      <c r="AU1419"/>
      <c r="AV1419"/>
      <c r="AW1419"/>
    </row>
    <row r="1420" spans="2:49" x14ac:dyDescent="0.25">
      <c r="D1420" s="14"/>
      <c r="E1420" s="14"/>
      <c r="F1420" s="14"/>
      <c r="G1420" s="14"/>
      <c r="H1420" s="14"/>
      <c r="I1420" s="14"/>
      <c r="J1420" s="14"/>
      <c r="K1420" s="17" t="s">
        <v>3011</v>
      </c>
      <c r="L1420" s="17">
        <v>20</v>
      </c>
      <c r="M1420" s="17">
        <v>6</v>
      </c>
      <c r="N1420" s="17">
        <v>1971</v>
      </c>
      <c r="O1420" s="48" t="s">
        <v>1041</v>
      </c>
      <c r="P1420" s="24" t="s">
        <v>1026</v>
      </c>
      <c r="Q1420" s="48" t="s">
        <v>1256</v>
      </c>
      <c r="R1420" s="17">
        <v>3</v>
      </c>
      <c r="S1420" s="24" t="s">
        <v>1026</v>
      </c>
      <c r="T1420" s="17">
        <v>11</v>
      </c>
      <c r="U1420" s="58" t="s">
        <v>5239</v>
      </c>
      <c r="AQ1420"/>
      <c r="AR1420"/>
      <c r="AS1420"/>
      <c r="AT1420"/>
      <c r="AU1420"/>
      <c r="AV1420"/>
      <c r="AW1420"/>
    </row>
    <row r="1421" spans="2:49" x14ac:dyDescent="0.25">
      <c r="D1421" s="14"/>
      <c r="E1421" s="14"/>
      <c r="F1421" s="14"/>
      <c r="G1421" s="14"/>
      <c r="H1421" s="14"/>
      <c r="I1421" s="14"/>
      <c r="J1421" s="14"/>
      <c r="K1421" s="17" t="s">
        <v>3011</v>
      </c>
      <c r="L1421" s="17">
        <v>20</v>
      </c>
      <c r="M1421" s="17">
        <v>6</v>
      </c>
      <c r="N1421" s="17">
        <v>1971</v>
      </c>
      <c r="O1421" s="48" t="s">
        <v>2969</v>
      </c>
      <c r="P1421" s="24" t="s">
        <v>1026</v>
      </c>
      <c r="Q1421" s="48" t="s">
        <v>1442</v>
      </c>
      <c r="R1421" s="17">
        <v>17</v>
      </c>
      <c r="S1421" s="24" t="s">
        <v>1026</v>
      </c>
      <c r="T1421" s="17">
        <v>3</v>
      </c>
      <c r="U1421" s="58" t="s">
        <v>5239</v>
      </c>
      <c r="AQ1421"/>
      <c r="AR1421"/>
      <c r="AS1421"/>
      <c r="AT1421"/>
      <c r="AU1421"/>
      <c r="AV1421"/>
      <c r="AW1421"/>
    </row>
    <row r="1422" spans="2:49" x14ac:dyDescent="0.25">
      <c r="D1422" s="14"/>
      <c r="E1422" s="14"/>
      <c r="F1422" s="14"/>
      <c r="G1422" s="14"/>
      <c r="H1422" s="14"/>
      <c r="I1422" s="14"/>
      <c r="J1422" s="14"/>
      <c r="K1422" s="17" t="s">
        <v>3011</v>
      </c>
      <c r="L1422" s="17">
        <v>20</v>
      </c>
      <c r="M1422" s="17">
        <v>6</v>
      </c>
      <c r="N1422" s="17">
        <v>1971</v>
      </c>
      <c r="O1422" s="48" t="s">
        <v>1246</v>
      </c>
      <c r="P1422" s="24" t="s">
        <v>1026</v>
      </c>
      <c r="Q1422" s="48" t="s">
        <v>967</v>
      </c>
      <c r="R1422" s="17">
        <v>9</v>
      </c>
      <c r="S1422" s="24" t="s">
        <v>1026</v>
      </c>
      <c r="T1422" s="17">
        <v>8</v>
      </c>
      <c r="U1422" s="17">
        <v>100</v>
      </c>
      <c r="AQ1422"/>
      <c r="AR1422"/>
      <c r="AS1422"/>
      <c r="AT1422"/>
      <c r="AU1422"/>
      <c r="AV1422"/>
      <c r="AW1422"/>
    </row>
    <row r="1423" spans="2:49" x14ac:dyDescent="0.25">
      <c r="D1423" s="14"/>
      <c r="E1423" s="14"/>
      <c r="F1423" s="14"/>
      <c r="G1423" s="14"/>
      <c r="H1423" s="14"/>
      <c r="I1423" s="14"/>
      <c r="J1423" s="14"/>
      <c r="K1423" s="17" t="s">
        <v>3027</v>
      </c>
      <c r="L1423" s="17">
        <v>17</v>
      </c>
      <c r="M1423" s="17">
        <v>7</v>
      </c>
      <c r="N1423" s="17">
        <v>1971</v>
      </c>
      <c r="O1423" s="38" t="s">
        <v>1256</v>
      </c>
      <c r="P1423" s="24" t="s">
        <v>1026</v>
      </c>
      <c r="Q1423" s="38" t="s">
        <v>565</v>
      </c>
      <c r="R1423" s="17">
        <v>19</v>
      </c>
      <c r="S1423" s="24" t="s">
        <v>1026</v>
      </c>
      <c r="T1423" s="17">
        <v>5</v>
      </c>
      <c r="U1423" s="58" t="s">
        <v>5239</v>
      </c>
      <c r="AQ1423"/>
      <c r="AR1423"/>
      <c r="AS1423"/>
      <c r="AT1423"/>
      <c r="AU1423"/>
      <c r="AV1423"/>
      <c r="AW1423"/>
    </row>
    <row r="1424" spans="2:49" x14ac:dyDescent="0.25">
      <c r="D1424" s="14"/>
      <c r="E1424" s="14"/>
      <c r="F1424" s="14"/>
      <c r="G1424" s="14"/>
      <c r="H1424" s="14"/>
      <c r="I1424" s="14"/>
      <c r="J1424" s="14"/>
      <c r="K1424" s="17" t="s">
        <v>3027</v>
      </c>
      <c r="L1424" s="17">
        <v>17</v>
      </c>
      <c r="M1424" s="17">
        <v>7</v>
      </c>
      <c r="N1424" s="17">
        <v>1971</v>
      </c>
      <c r="O1424" s="48" t="s">
        <v>1442</v>
      </c>
      <c r="P1424" s="24" t="s">
        <v>1026</v>
      </c>
      <c r="Q1424" s="48" t="s">
        <v>1041</v>
      </c>
      <c r="R1424" s="17">
        <v>9</v>
      </c>
      <c r="S1424" s="24" t="s">
        <v>1026</v>
      </c>
      <c r="T1424" s="17">
        <v>7</v>
      </c>
      <c r="U1424" s="17">
        <v>50</v>
      </c>
      <c r="AQ1424"/>
      <c r="AR1424"/>
      <c r="AS1424"/>
      <c r="AT1424"/>
      <c r="AU1424"/>
      <c r="AV1424"/>
      <c r="AW1424"/>
    </row>
    <row r="1425" spans="4:49" x14ac:dyDescent="0.25">
      <c r="D1425" s="14"/>
      <c r="E1425" s="14"/>
      <c r="F1425" s="14"/>
      <c r="G1425" s="14"/>
      <c r="H1425" s="14"/>
      <c r="I1425" s="14"/>
      <c r="J1425" s="14"/>
      <c r="K1425" s="17" t="s">
        <v>3011</v>
      </c>
      <c r="L1425" s="17">
        <v>18</v>
      </c>
      <c r="M1425" s="17">
        <v>7</v>
      </c>
      <c r="N1425" s="17">
        <v>1971</v>
      </c>
      <c r="O1425" s="48" t="s">
        <v>1246</v>
      </c>
      <c r="P1425" s="24" t="s">
        <v>1026</v>
      </c>
      <c r="Q1425" s="48" t="s">
        <v>1041</v>
      </c>
      <c r="R1425" s="17">
        <v>33</v>
      </c>
      <c r="S1425" s="24" t="s">
        <v>1026</v>
      </c>
      <c r="T1425" s="17">
        <v>0</v>
      </c>
      <c r="U1425" s="58" t="s">
        <v>5239</v>
      </c>
      <c r="AQ1425"/>
      <c r="AR1425"/>
      <c r="AS1425"/>
      <c r="AT1425"/>
      <c r="AU1425"/>
      <c r="AV1425"/>
      <c r="AW1425"/>
    </row>
    <row r="1426" spans="4:49" x14ac:dyDescent="0.25">
      <c r="D1426" s="14"/>
      <c r="E1426" s="14"/>
      <c r="F1426" s="14"/>
      <c r="G1426" s="14"/>
      <c r="H1426" s="14"/>
      <c r="I1426" s="14"/>
      <c r="J1426" s="14"/>
      <c r="K1426" s="17" t="s">
        <v>3011</v>
      </c>
      <c r="L1426" s="17">
        <v>18</v>
      </c>
      <c r="M1426" s="17">
        <v>7</v>
      </c>
      <c r="N1426" s="17">
        <v>1971</v>
      </c>
      <c r="O1426" s="48" t="s">
        <v>1044</v>
      </c>
      <c r="P1426" s="24" t="s">
        <v>1026</v>
      </c>
      <c r="Q1426" s="48" t="s">
        <v>565</v>
      </c>
      <c r="R1426" s="17">
        <v>11</v>
      </c>
      <c r="S1426" s="24" t="s">
        <v>1026</v>
      </c>
      <c r="T1426" s="17">
        <v>6</v>
      </c>
      <c r="U1426" s="17">
        <v>100</v>
      </c>
      <c r="AQ1426"/>
      <c r="AR1426"/>
      <c r="AS1426"/>
      <c r="AT1426"/>
      <c r="AU1426"/>
      <c r="AV1426"/>
      <c r="AW1426"/>
    </row>
    <row r="1427" spans="4:49" x14ac:dyDescent="0.25">
      <c r="D1427" s="14"/>
      <c r="E1427" s="14"/>
      <c r="F1427" s="14"/>
      <c r="G1427" s="14"/>
      <c r="H1427" s="14"/>
      <c r="I1427" s="14"/>
      <c r="J1427" s="14"/>
      <c r="K1427" s="17" t="s">
        <v>3011</v>
      </c>
      <c r="L1427" s="17">
        <v>18</v>
      </c>
      <c r="M1427" s="17">
        <v>7</v>
      </c>
      <c r="N1427" s="17">
        <v>1971</v>
      </c>
      <c r="O1427" s="48" t="s">
        <v>967</v>
      </c>
      <c r="P1427" s="24" t="s">
        <v>1026</v>
      </c>
      <c r="Q1427" s="48" t="s">
        <v>2969</v>
      </c>
      <c r="R1427" s="17">
        <v>2</v>
      </c>
      <c r="S1427" s="24" t="s">
        <v>1026</v>
      </c>
      <c r="T1427" s="17">
        <v>6</v>
      </c>
      <c r="U1427" s="17">
        <v>150</v>
      </c>
      <c r="AQ1427"/>
      <c r="AR1427"/>
      <c r="AS1427"/>
      <c r="AT1427"/>
      <c r="AU1427"/>
      <c r="AV1427"/>
      <c r="AW1427"/>
    </row>
    <row r="1428" spans="4:49" x14ac:dyDescent="0.25">
      <c r="D1428" s="14"/>
      <c r="E1428" s="14"/>
      <c r="F1428" s="14"/>
      <c r="G1428" s="14"/>
      <c r="H1428" s="14"/>
      <c r="I1428" s="14"/>
      <c r="J1428" s="14"/>
      <c r="K1428" s="17" t="s">
        <v>3142</v>
      </c>
      <c r="L1428" s="17">
        <v>21</v>
      </c>
      <c r="M1428" s="17">
        <v>7</v>
      </c>
      <c r="N1428" s="17">
        <v>1971</v>
      </c>
      <c r="O1428" s="48" t="s">
        <v>1256</v>
      </c>
      <c r="P1428" s="24" t="s">
        <v>1026</v>
      </c>
      <c r="Q1428" s="48" t="s">
        <v>563</v>
      </c>
      <c r="R1428" s="17">
        <v>49</v>
      </c>
      <c r="S1428" s="24" t="s">
        <v>1026</v>
      </c>
      <c r="T1428" s="17">
        <v>7</v>
      </c>
      <c r="U1428" s="58" t="s">
        <v>5239</v>
      </c>
      <c r="AQ1428"/>
      <c r="AR1428"/>
      <c r="AS1428"/>
      <c r="AT1428"/>
      <c r="AU1428"/>
      <c r="AV1428"/>
      <c r="AW1428"/>
    </row>
    <row r="1429" spans="4:49" x14ac:dyDescent="0.25">
      <c r="D1429" s="14"/>
      <c r="E1429" s="14"/>
      <c r="F1429" s="14"/>
      <c r="G1429" s="14"/>
      <c r="H1429" s="14"/>
      <c r="I1429" s="14"/>
      <c r="J1429" s="14"/>
      <c r="K1429" s="17" t="s">
        <v>3027</v>
      </c>
      <c r="L1429" s="17">
        <v>24</v>
      </c>
      <c r="M1429" s="17">
        <v>7</v>
      </c>
      <c r="N1429" s="17">
        <v>1971</v>
      </c>
      <c r="O1429" s="48" t="s">
        <v>564</v>
      </c>
      <c r="P1429" s="24" t="s">
        <v>1026</v>
      </c>
      <c r="Q1429" s="48" t="s">
        <v>1246</v>
      </c>
      <c r="R1429" s="17">
        <v>3</v>
      </c>
      <c r="S1429" s="24" t="s">
        <v>1026</v>
      </c>
      <c r="T1429" s="17">
        <v>25</v>
      </c>
      <c r="U1429" s="17">
        <v>148</v>
      </c>
      <c r="AQ1429"/>
      <c r="AR1429"/>
      <c r="AS1429"/>
      <c r="AT1429"/>
      <c r="AU1429"/>
      <c r="AV1429"/>
      <c r="AW1429"/>
    </row>
    <row r="1430" spans="4:49" x14ac:dyDescent="0.25">
      <c r="D1430" s="14"/>
      <c r="E1430" s="14"/>
      <c r="F1430" s="14"/>
      <c r="G1430" s="14"/>
      <c r="H1430" s="14"/>
      <c r="I1430" s="14"/>
      <c r="J1430" s="14"/>
      <c r="K1430" s="17" t="s">
        <v>3011</v>
      </c>
      <c r="L1430" s="17">
        <v>25</v>
      </c>
      <c r="M1430" s="17">
        <v>7</v>
      </c>
      <c r="N1430" s="17">
        <v>1971</v>
      </c>
      <c r="O1430" s="48" t="s">
        <v>2969</v>
      </c>
      <c r="P1430" s="24" t="s">
        <v>1026</v>
      </c>
      <c r="Q1430" s="48" t="s">
        <v>1246</v>
      </c>
      <c r="R1430" s="17">
        <v>3</v>
      </c>
      <c r="S1430" s="24" t="s">
        <v>1026</v>
      </c>
      <c r="T1430" s="17">
        <v>1</v>
      </c>
      <c r="U1430" s="58" t="s">
        <v>5239</v>
      </c>
      <c r="AQ1430"/>
      <c r="AR1430"/>
      <c r="AS1430"/>
      <c r="AT1430"/>
      <c r="AU1430"/>
      <c r="AV1430"/>
      <c r="AW1430"/>
    </row>
    <row r="1431" spans="4:49" x14ac:dyDescent="0.25">
      <c r="D1431" s="14"/>
      <c r="E1431" s="14"/>
      <c r="F1431" s="14"/>
      <c r="G1431" s="14"/>
      <c r="H1431" s="14"/>
      <c r="I1431" s="14"/>
      <c r="J1431" s="14"/>
      <c r="K1431" s="17" t="s">
        <v>3011</v>
      </c>
      <c r="L1431" s="17">
        <v>25</v>
      </c>
      <c r="M1431" s="17">
        <v>7</v>
      </c>
      <c r="N1431" s="17">
        <v>1971</v>
      </c>
      <c r="O1431" s="48" t="s">
        <v>565</v>
      </c>
      <c r="P1431" s="24" t="s">
        <v>1026</v>
      </c>
      <c r="Q1431" s="48" t="s">
        <v>1442</v>
      </c>
      <c r="R1431" s="17">
        <v>19</v>
      </c>
      <c r="S1431" s="24" t="s">
        <v>1026</v>
      </c>
      <c r="T1431" s="17">
        <v>7</v>
      </c>
      <c r="U1431" s="17">
        <v>67</v>
      </c>
      <c r="AQ1431"/>
      <c r="AR1431"/>
      <c r="AS1431"/>
      <c r="AT1431"/>
      <c r="AU1431"/>
      <c r="AV1431"/>
      <c r="AW1431"/>
    </row>
    <row r="1432" spans="4:49" x14ac:dyDescent="0.25">
      <c r="D1432" s="14"/>
      <c r="E1432" s="14"/>
      <c r="F1432" s="14"/>
      <c r="G1432" s="14"/>
      <c r="H1432" s="14"/>
      <c r="I1432" s="14"/>
      <c r="J1432" s="14"/>
      <c r="K1432" s="17" t="s">
        <v>3011</v>
      </c>
      <c r="L1432" s="17">
        <v>25</v>
      </c>
      <c r="M1432" s="17">
        <v>7</v>
      </c>
      <c r="N1432" s="17">
        <v>1971</v>
      </c>
      <c r="O1432" s="48" t="s">
        <v>563</v>
      </c>
      <c r="P1432" s="24" t="s">
        <v>1026</v>
      </c>
      <c r="Q1432" s="48" t="s">
        <v>967</v>
      </c>
      <c r="R1432" s="17">
        <v>5</v>
      </c>
      <c r="S1432" s="24" t="s">
        <v>1026</v>
      </c>
      <c r="T1432" s="17">
        <v>33</v>
      </c>
      <c r="U1432" s="58" t="s">
        <v>5239</v>
      </c>
      <c r="AQ1432"/>
      <c r="AR1432"/>
      <c r="AS1432"/>
      <c r="AT1432"/>
      <c r="AU1432"/>
      <c r="AV1432"/>
      <c r="AW1432"/>
    </row>
    <row r="1433" spans="4:49" x14ac:dyDescent="0.25">
      <c r="D1433" s="14"/>
      <c r="E1433" s="14"/>
      <c r="F1433" s="14"/>
      <c r="G1433" s="14"/>
      <c r="H1433" s="14"/>
      <c r="I1433" s="14"/>
      <c r="J1433" s="14"/>
      <c r="K1433" s="17" t="s">
        <v>3144</v>
      </c>
      <c r="L1433" s="17">
        <v>27</v>
      </c>
      <c r="M1433" s="17">
        <v>7</v>
      </c>
      <c r="N1433" s="17">
        <v>1971</v>
      </c>
      <c r="O1433" s="48" t="s">
        <v>1256</v>
      </c>
      <c r="P1433" s="24" t="s">
        <v>1026</v>
      </c>
      <c r="Q1433" s="48" t="s">
        <v>1044</v>
      </c>
      <c r="R1433" s="17">
        <v>15</v>
      </c>
      <c r="S1433" s="24" t="s">
        <v>1026</v>
      </c>
      <c r="T1433" s="17">
        <v>6</v>
      </c>
      <c r="U1433" s="58" t="s">
        <v>5239</v>
      </c>
      <c r="AQ1433"/>
      <c r="AR1433"/>
      <c r="AS1433"/>
      <c r="AT1433"/>
      <c r="AU1433"/>
      <c r="AV1433"/>
      <c r="AW1433"/>
    </row>
    <row r="1434" spans="4:49" x14ac:dyDescent="0.25">
      <c r="D1434" s="14"/>
      <c r="E1434" s="14"/>
      <c r="F1434" s="14"/>
      <c r="G1434" s="14"/>
      <c r="H1434" s="14"/>
      <c r="I1434" s="14"/>
      <c r="J1434" s="14"/>
      <c r="K1434" s="17" t="s">
        <v>3143</v>
      </c>
      <c r="L1434" s="17">
        <v>30</v>
      </c>
      <c r="M1434" s="17">
        <v>7</v>
      </c>
      <c r="N1434" s="17">
        <v>1971</v>
      </c>
      <c r="O1434" s="48" t="s">
        <v>1442</v>
      </c>
      <c r="P1434" s="24" t="s">
        <v>1026</v>
      </c>
      <c r="Q1434" s="48" t="s">
        <v>1044</v>
      </c>
      <c r="R1434" s="17">
        <v>7</v>
      </c>
      <c r="S1434" s="24" t="s">
        <v>1026</v>
      </c>
      <c r="T1434" s="17">
        <v>13</v>
      </c>
      <c r="U1434" s="17">
        <v>50</v>
      </c>
      <c r="AQ1434"/>
      <c r="AR1434"/>
      <c r="AS1434"/>
      <c r="AT1434"/>
      <c r="AU1434"/>
      <c r="AV1434"/>
      <c r="AW1434"/>
    </row>
    <row r="1435" spans="4:49" x14ac:dyDescent="0.25">
      <c r="D1435" s="14"/>
      <c r="E1435" s="14"/>
      <c r="F1435" s="14"/>
      <c r="G1435" s="14"/>
      <c r="H1435" s="14"/>
      <c r="I1435" s="14"/>
      <c r="J1435" s="14"/>
      <c r="K1435" s="17" t="s">
        <v>3011</v>
      </c>
      <c r="L1435" s="17">
        <v>1</v>
      </c>
      <c r="M1435" s="17">
        <v>8</v>
      </c>
      <c r="N1435" s="17">
        <v>1971</v>
      </c>
      <c r="O1435" s="48" t="s">
        <v>2969</v>
      </c>
      <c r="P1435" s="24" t="s">
        <v>1026</v>
      </c>
      <c r="Q1435" s="48" t="s">
        <v>564</v>
      </c>
      <c r="R1435" s="17">
        <v>16</v>
      </c>
      <c r="S1435" s="24" t="s">
        <v>1026</v>
      </c>
      <c r="T1435" s="17">
        <v>0</v>
      </c>
      <c r="U1435" s="17">
        <v>600</v>
      </c>
      <c r="AQ1435"/>
      <c r="AR1435"/>
      <c r="AS1435"/>
      <c r="AT1435"/>
      <c r="AU1435"/>
      <c r="AV1435"/>
      <c r="AW1435"/>
    </row>
    <row r="1436" spans="4:49" x14ac:dyDescent="0.25">
      <c r="D1436" s="14"/>
      <c r="E1436" s="14"/>
      <c r="F1436" s="14"/>
      <c r="G1436" s="14"/>
      <c r="H1436" s="14"/>
      <c r="I1436" s="14"/>
      <c r="J1436" s="14"/>
      <c r="K1436" s="17" t="s">
        <v>3011</v>
      </c>
      <c r="L1436" s="17">
        <v>1</v>
      </c>
      <c r="M1436" s="17">
        <v>8</v>
      </c>
      <c r="N1436" s="17">
        <v>1971</v>
      </c>
      <c r="O1436" s="48" t="s">
        <v>1041</v>
      </c>
      <c r="P1436" s="24" t="s">
        <v>1026</v>
      </c>
      <c r="Q1436" s="48" t="s">
        <v>565</v>
      </c>
      <c r="R1436" s="17">
        <v>10</v>
      </c>
      <c r="S1436" s="24" t="s">
        <v>1026</v>
      </c>
      <c r="T1436" s="17">
        <v>15</v>
      </c>
      <c r="U1436" s="17">
        <v>200</v>
      </c>
      <c r="AQ1436"/>
      <c r="AR1436"/>
      <c r="AS1436"/>
      <c r="AT1436"/>
      <c r="AU1436"/>
      <c r="AV1436"/>
      <c r="AW1436"/>
    </row>
    <row r="1437" spans="4:49" x14ac:dyDescent="0.25">
      <c r="D1437" s="14"/>
      <c r="E1437" s="14"/>
      <c r="F1437" s="14"/>
      <c r="G1437" s="14"/>
      <c r="H1437" s="14"/>
      <c r="I1437" s="14"/>
      <c r="J1437" s="14"/>
      <c r="K1437" s="17" t="s">
        <v>3011</v>
      </c>
      <c r="L1437" s="17">
        <v>1</v>
      </c>
      <c r="M1437" s="17">
        <v>8</v>
      </c>
      <c r="N1437" s="17">
        <v>1971</v>
      </c>
      <c r="O1437" s="48" t="s">
        <v>967</v>
      </c>
      <c r="P1437" s="24" t="s">
        <v>1026</v>
      </c>
      <c r="Q1437" s="48" t="s">
        <v>1256</v>
      </c>
      <c r="R1437" s="17">
        <v>2</v>
      </c>
      <c r="S1437" s="24" t="s">
        <v>1026</v>
      </c>
      <c r="T1437" s="17">
        <v>11</v>
      </c>
      <c r="U1437" s="17">
        <v>150</v>
      </c>
      <c r="AQ1437"/>
      <c r="AR1437"/>
      <c r="AS1437"/>
      <c r="AT1437"/>
      <c r="AU1437"/>
      <c r="AV1437"/>
      <c r="AW1437"/>
    </row>
    <row r="1438" spans="4:49" x14ac:dyDescent="0.25">
      <c r="D1438" s="14"/>
      <c r="E1438" s="14"/>
      <c r="F1438" s="14"/>
      <c r="G1438" s="14"/>
      <c r="H1438" s="14"/>
      <c r="I1438" s="14"/>
      <c r="J1438" s="14"/>
      <c r="K1438" s="17" t="s">
        <v>3142</v>
      </c>
      <c r="L1438" s="17">
        <v>4</v>
      </c>
      <c r="M1438" s="17">
        <v>8</v>
      </c>
      <c r="N1438" s="17">
        <v>1971</v>
      </c>
      <c r="O1438" s="48" t="s">
        <v>1246</v>
      </c>
      <c r="P1438" s="24" t="s">
        <v>1026</v>
      </c>
      <c r="Q1438" s="48" t="s">
        <v>563</v>
      </c>
      <c r="R1438" s="17">
        <v>10</v>
      </c>
      <c r="S1438" s="24" t="s">
        <v>1026</v>
      </c>
      <c r="T1438" s="17">
        <v>4</v>
      </c>
      <c r="U1438" s="58" t="s">
        <v>5239</v>
      </c>
      <c r="AQ1438"/>
      <c r="AR1438"/>
      <c r="AS1438"/>
      <c r="AT1438"/>
      <c r="AU1438"/>
      <c r="AV1438"/>
      <c r="AW1438"/>
    </row>
    <row r="1439" spans="4:49" x14ac:dyDescent="0.25">
      <c r="D1439" s="14"/>
      <c r="E1439" s="14"/>
      <c r="F1439" s="14"/>
      <c r="G1439" s="14"/>
      <c r="H1439" s="14"/>
      <c r="I1439" s="14"/>
      <c r="J1439" s="14"/>
      <c r="K1439" s="17" t="s">
        <v>3027</v>
      </c>
      <c r="L1439" s="17">
        <v>7</v>
      </c>
      <c r="M1439" s="17">
        <v>8</v>
      </c>
      <c r="N1439" s="17">
        <v>1971</v>
      </c>
      <c r="O1439" s="48" t="s">
        <v>564</v>
      </c>
      <c r="P1439" s="24" t="s">
        <v>1026</v>
      </c>
      <c r="Q1439" s="48" t="s">
        <v>1041</v>
      </c>
      <c r="R1439" s="17">
        <v>6</v>
      </c>
      <c r="S1439" s="24" t="s">
        <v>1026</v>
      </c>
      <c r="T1439" s="17">
        <v>5</v>
      </c>
      <c r="U1439" s="17">
        <v>200</v>
      </c>
      <c r="X1439" s="17"/>
      <c r="AQ1439"/>
      <c r="AR1439"/>
      <c r="AS1439"/>
      <c r="AT1439"/>
      <c r="AU1439"/>
      <c r="AV1439"/>
      <c r="AW1439"/>
    </row>
    <row r="1440" spans="4:49" x14ac:dyDescent="0.25">
      <c r="D1440" s="14"/>
      <c r="E1440" s="14"/>
      <c r="F1440" s="14"/>
      <c r="G1440" s="14"/>
      <c r="H1440" s="14"/>
      <c r="I1440" s="14"/>
      <c r="J1440" s="14"/>
      <c r="K1440" s="17" t="s">
        <v>3011</v>
      </c>
      <c r="L1440" s="17">
        <v>8</v>
      </c>
      <c r="M1440" s="17">
        <v>8</v>
      </c>
      <c r="N1440" s="17">
        <v>1971</v>
      </c>
      <c r="O1440" s="48" t="s">
        <v>1044</v>
      </c>
      <c r="P1440" s="24" t="s">
        <v>1026</v>
      </c>
      <c r="Q1440" s="48" t="s">
        <v>967</v>
      </c>
      <c r="R1440" s="17">
        <v>25</v>
      </c>
      <c r="S1440" s="24" t="s">
        <v>1026</v>
      </c>
      <c r="T1440" s="17">
        <v>7</v>
      </c>
      <c r="U1440" s="17">
        <v>50</v>
      </c>
      <c r="X1440" s="17"/>
      <c r="AQ1440"/>
      <c r="AR1440"/>
      <c r="AS1440"/>
      <c r="AT1440"/>
      <c r="AU1440"/>
      <c r="AV1440"/>
      <c r="AW1440"/>
    </row>
    <row r="1441" spans="1:49" x14ac:dyDescent="0.25">
      <c r="D1441" s="14"/>
      <c r="E1441" s="14"/>
      <c r="F1441" s="14"/>
      <c r="G1441" s="14"/>
      <c r="H1441" s="14"/>
      <c r="I1441" s="14"/>
      <c r="J1441" s="14"/>
      <c r="K1441" s="17" t="s">
        <v>3011</v>
      </c>
      <c r="L1441" s="17">
        <v>8</v>
      </c>
      <c r="M1441" s="17">
        <v>8</v>
      </c>
      <c r="N1441" s="17">
        <v>1971</v>
      </c>
      <c r="O1441" s="48" t="s">
        <v>1256</v>
      </c>
      <c r="P1441" s="24" t="s">
        <v>1026</v>
      </c>
      <c r="Q1441" s="48" t="s">
        <v>2969</v>
      </c>
      <c r="R1441" s="17">
        <v>16</v>
      </c>
      <c r="S1441" s="24" t="s">
        <v>1026</v>
      </c>
      <c r="T1441" s="17">
        <v>9</v>
      </c>
      <c r="U1441" s="17">
        <v>100</v>
      </c>
      <c r="X1441" s="17"/>
      <c r="AQ1441"/>
      <c r="AR1441"/>
      <c r="AS1441"/>
      <c r="AT1441"/>
      <c r="AU1441"/>
      <c r="AV1441"/>
      <c r="AW1441"/>
    </row>
    <row r="1442" spans="1:49" x14ac:dyDescent="0.25">
      <c r="D1442" s="14"/>
      <c r="E1442" s="14"/>
      <c r="F1442" s="14"/>
      <c r="G1442" s="14"/>
      <c r="H1442" s="14"/>
      <c r="I1442" s="14"/>
      <c r="J1442" s="14"/>
      <c r="K1442" s="17" t="s">
        <v>3011</v>
      </c>
      <c r="L1442" s="17">
        <v>8</v>
      </c>
      <c r="M1442" s="17">
        <v>8</v>
      </c>
      <c r="N1442" s="17">
        <v>1971</v>
      </c>
      <c r="O1442" s="48" t="s">
        <v>565</v>
      </c>
      <c r="P1442" s="24" t="s">
        <v>1026</v>
      </c>
      <c r="Q1442" s="48" t="s">
        <v>1246</v>
      </c>
      <c r="R1442" s="17">
        <v>3</v>
      </c>
      <c r="S1442" s="24" t="s">
        <v>1026</v>
      </c>
      <c r="T1442" s="17">
        <v>24</v>
      </c>
      <c r="U1442" s="17">
        <v>2</v>
      </c>
      <c r="X1442" s="17"/>
      <c r="AQ1442"/>
      <c r="AR1442"/>
      <c r="AS1442"/>
      <c r="AT1442"/>
      <c r="AU1442"/>
      <c r="AV1442"/>
      <c r="AW1442"/>
    </row>
    <row r="1443" spans="1:49" x14ac:dyDescent="0.25">
      <c r="D1443" s="14"/>
      <c r="E1443" s="14"/>
      <c r="F1443" s="14"/>
      <c r="G1443" s="14"/>
      <c r="H1443" s="14"/>
      <c r="I1443" s="14"/>
      <c r="J1443" s="14"/>
      <c r="K1443" s="17" t="s">
        <v>3011</v>
      </c>
      <c r="L1443" s="17">
        <v>8</v>
      </c>
      <c r="M1443" s="17">
        <v>8</v>
      </c>
      <c r="N1443" s="17">
        <v>1971</v>
      </c>
      <c r="O1443" s="48" t="s">
        <v>563</v>
      </c>
      <c r="P1443" s="24" t="s">
        <v>1026</v>
      </c>
      <c r="Q1443" s="48" t="s">
        <v>1442</v>
      </c>
      <c r="R1443" s="17">
        <v>9</v>
      </c>
      <c r="S1443" s="24" t="s">
        <v>1026</v>
      </c>
      <c r="T1443" s="17">
        <v>8</v>
      </c>
      <c r="U1443" s="58" t="s">
        <v>5239</v>
      </c>
      <c r="X1443" s="17"/>
      <c r="AQ1443"/>
      <c r="AR1443"/>
      <c r="AS1443"/>
      <c r="AT1443"/>
      <c r="AU1443"/>
      <c r="AV1443"/>
      <c r="AW1443"/>
    </row>
    <row r="1444" spans="1:49" x14ac:dyDescent="0.25">
      <c r="D1444" s="14"/>
      <c r="E1444" s="14"/>
      <c r="F1444" s="14"/>
      <c r="G1444" s="14"/>
      <c r="H1444" s="14"/>
      <c r="I1444" s="14"/>
      <c r="J1444" s="14"/>
      <c r="O1444" s="48"/>
      <c r="P1444" s="24"/>
      <c r="Q1444" s="48"/>
      <c r="R1444" s="17">
        <f>SUM(R1399:R1443)</f>
        <v>511</v>
      </c>
      <c r="S1444" s="24" t="s">
        <v>1026</v>
      </c>
      <c r="T1444" s="17">
        <f>SUM(T1399:T1443)</f>
        <v>385</v>
      </c>
      <c r="X1444" s="17"/>
      <c r="AQ1444"/>
      <c r="AR1444"/>
      <c r="AS1444"/>
      <c r="AT1444"/>
      <c r="AU1444"/>
      <c r="AV1444"/>
      <c r="AW1444"/>
    </row>
    <row r="1445" spans="1:49" x14ac:dyDescent="0.25">
      <c r="D1445" s="14"/>
      <c r="E1445" s="14"/>
      <c r="F1445" s="14"/>
      <c r="G1445" s="14"/>
      <c r="H1445" s="14"/>
      <c r="I1445" s="14"/>
      <c r="J1445" s="14"/>
      <c r="N1445" s="17">
        <f>COUNT(R1399:R1443)</f>
        <v>45</v>
      </c>
      <c r="Q1445" s="19" t="s">
        <v>567</v>
      </c>
      <c r="R1445" s="81">
        <f>PRODUCT(R1444/N1445)</f>
        <v>11.355555555555556</v>
      </c>
      <c r="S1445" s="24" t="s">
        <v>1026</v>
      </c>
      <c r="T1445" s="81">
        <f>PRODUCT(T1444/N1445)</f>
        <v>8.5555555555555554</v>
      </c>
      <c r="U1445" s="82"/>
      <c r="X1445" s="17"/>
      <c r="AQ1445"/>
      <c r="AR1445"/>
      <c r="AS1445"/>
      <c r="AT1445"/>
      <c r="AU1445"/>
      <c r="AV1445"/>
      <c r="AW1445"/>
    </row>
    <row r="1446" spans="1:49" x14ac:dyDescent="0.25">
      <c r="D1446" s="14"/>
      <c r="E1446" s="14"/>
      <c r="F1446" s="14"/>
      <c r="G1446" s="14"/>
      <c r="H1446" s="14"/>
      <c r="I1446" s="14"/>
      <c r="J1446" s="14"/>
      <c r="S1446" s="24"/>
      <c r="U1446" s="82"/>
      <c r="X1446" s="17"/>
      <c r="AQ1446"/>
      <c r="AR1446"/>
      <c r="AS1446"/>
      <c r="AT1446"/>
      <c r="AU1446"/>
      <c r="AV1446"/>
      <c r="AW1446"/>
    </row>
    <row r="1447" spans="1:49" x14ac:dyDescent="0.25">
      <c r="A1447" s="122"/>
      <c r="B1447" s="123"/>
      <c r="C1447" s="122"/>
      <c r="D1447" s="122"/>
      <c r="E1447" s="122"/>
      <c r="F1447" s="122"/>
      <c r="G1447" s="122"/>
      <c r="H1447" s="122"/>
      <c r="I1447" s="122"/>
      <c r="J1447" s="122"/>
      <c r="K1447" s="126"/>
      <c r="L1447" s="126"/>
      <c r="M1447" s="126"/>
      <c r="N1447" s="126"/>
      <c r="O1447" s="290" t="s">
        <v>979</v>
      </c>
      <c r="P1447" s="291"/>
      <c r="Q1447" s="292"/>
      <c r="R1447" s="126"/>
      <c r="S1447" s="291"/>
      <c r="T1447" s="126"/>
      <c r="U1447" s="126"/>
      <c r="X1447" s="17"/>
      <c r="AQ1447"/>
      <c r="AR1447"/>
      <c r="AS1447"/>
      <c r="AT1447"/>
      <c r="AU1447"/>
      <c r="AV1447"/>
      <c r="AW1447"/>
    </row>
    <row r="1448" spans="1:49" x14ac:dyDescent="0.25">
      <c r="B1448" s="20" t="s">
        <v>5263</v>
      </c>
      <c r="D1448" s="14"/>
      <c r="E1448" s="14"/>
      <c r="F1448" s="14"/>
      <c r="G1448" s="14"/>
      <c r="H1448" s="14"/>
      <c r="I1448" s="14"/>
      <c r="J1448" s="14"/>
      <c r="O1448" s="48" t="s">
        <v>1246</v>
      </c>
      <c r="P1448" s="24" t="s">
        <v>1026</v>
      </c>
      <c r="Q1448" s="48" t="s">
        <v>1256</v>
      </c>
      <c r="R1448" s="17">
        <v>16</v>
      </c>
      <c r="S1448" s="24" t="s">
        <v>1026</v>
      </c>
      <c r="T1448" s="17">
        <v>14</v>
      </c>
      <c r="V1448" s="19" t="s">
        <v>5250</v>
      </c>
      <c r="AQ1448"/>
      <c r="AR1448"/>
      <c r="AS1448"/>
      <c r="AT1448"/>
      <c r="AU1448"/>
      <c r="AV1448"/>
      <c r="AW1448"/>
    </row>
    <row r="1449" spans="1:49" x14ac:dyDescent="0.25">
      <c r="D1449" s="14"/>
      <c r="E1449" s="14"/>
      <c r="F1449" s="14"/>
      <c r="G1449" s="14"/>
      <c r="H1449" s="14"/>
      <c r="I1449" s="14"/>
      <c r="J1449" s="14"/>
      <c r="O1449" s="48"/>
      <c r="P1449" s="24"/>
      <c r="Q1449" s="48"/>
      <c r="S1449" s="24"/>
      <c r="AQ1449"/>
      <c r="AR1449"/>
      <c r="AS1449"/>
      <c r="AT1449"/>
      <c r="AU1449"/>
      <c r="AV1449"/>
      <c r="AW1449"/>
    </row>
    <row r="1450" spans="1:49" x14ac:dyDescent="0.25">
      <c r="D1450" s="14"/>
      <c r="E1450" s="14"/>
      <c r="F1450" s="14"/>
      <c r="G1450" s="14"/>
      <c r="H1450" s="14"/>
      <c r="I1450" s="14"/>
      <c r="J1450" s="14"/>
      <c r="O1450" s="48"/>
      <c r="P1450" s="24"/>
      <c r="Q1450" s="48"/>
      <c r="S1450" s="24"/>
      <c r="AQ1450"/>
      <c r="AR1450"/>
      <c r="AS1450"/>
      <c r="AT1450"/>
      <c r="AU1450"/>
      <c r="AV1450"/>
      <c r="AW1450"/>
    </row>
    <row r="1451" spans="1:49" x14ac:dyDescent="0.25">
      <c r="A1451" s="122"/>
      <c r="B1451" s="123"/>
      <c r="C1451" s="122"/>
      <c r="D1451" s="122"/>
      <c r="E1451" s="122"/>
      <c r="F1451" s="122"/>
      <c r="G1451" s="122"/>
      <c r="H1451" s="122"/>
      <c r="I1451" s="122"/>
      <c r="J1451" s="122"/>
      <c r="K1451" s="126"/>
      <c r="L1451" s="126"/>
      <c r="M1451" s="126"/>
      <c r="N1451" s="126"/>
      <c r="O1451" s="290" t="s">
        <v>977</v>
      </c>
      <c r="P1451" s="291"/>
      <c r="Q1451" s="292"/>
      <c r="R1451" s="126"/>
      <c r="S1451" s="291"/>
      <c r="T1451" s="126"/>
      <c r="U1451" s="126"/>
      <c r="AQ1451"/>
      <c r="AR1451"/>
      <c r="AS1451"/>
      <c r="AT1451"/>
      <c r="AU1451"/>
      <c r="AV1451"/>
      <c r="AW1451"/>
    </row>
    <row r="1452" spans="1:49" x14ac:dyDescent="0.25">
      <c r="B1452" s="20" t="s">
        <v>5257</v>
      </c>
      <c r="D1452" s="14"/>
      <c r="E1452" s="14"/>
      <c r="F1452" s="14"/>
      <c r="G1452" s="14"/>
      <c r="H1452" s="14"/>
      <c r="I1452" s="14"/>
      <c r="J1452" s="14"/>
      <c r="K1452" s="17" t="s">
        <v>3011</v>
      </c>
      <c r="L1452" s="17">
        <v>29</v>
      </c>
      <c r="M1452" s="17">
        <v>8</v>
      </c>
      <c r="N1452" s="17">
        <v>1971</v>
      </c>
      <c r="O1452" s="48" t="s">
        <v>1442</v>
      </c>
      <c r="P1452" s="24" t="s">
        <v>1026</v>
      </c>
      <c r="Q1452" s="48" t="s">
        <v>1041</v>
      </c>
      <c r="R1452" s="17">
        <v>3</v>
      </c>
      <c r="S1452" s="24" t="s">
        <v>1026</v>
      </c>
      <c r="T1452" s="17">
        <v>2</v>
      </c>
      <c r="U1452" s="58" t="s">
        <v>5239</v>
      </c>
      <c r="V1452" s="19" t="s">
        <v>5256</v>
      </c>
      <c r="AQ1452"/>
      <c r="AR1452"/>
      <c r="AS1452"/>
      <c r="AT1452"/>
      <c r="AU1452"/>
      <c r="AV1452"/>
      <c r="AW1452"/>
    </row>
    <row r="1453" spans="1:49" x14ac:dyDescent="0.25">
      <c r="B1453" s="20" t="s">
        <v>5258</v>
      </c>
      <c r="D1453" s="14"/>
      <c r="E1453" s="14"/>
      <c r="F1453" s="14"/>
      <c r="G1453" s="14"/>
      <c r="H1453" s="14"/>
      <c r="I1453" s="14"/>
      <c r="J1453" s="14"/>
      <c r="O1453" s="48"/>
      <c r="P1453" s="24"/>
      <c r="Q1453" s="48"/>
      <c r="S1453" s="24"/>
      <c r="AQ1453"/>
      <c r="AR1453"/>
      <c r="AS1453"/>
      <c r="AT1453"/>
      <c r="AU1453"/>
      <c r="AV1453"/>
      <c r="AW1453"/>
    </row>
    <row r="1454" spans="1:49" x14ac:dyDescent="0.25">
      <c r="D1454" s="14"/>
      <c r="E1454" s="14"/>
      <c r="F1454" s="14"/>
      <c r="G1454" s="14"/>
      <c r="H1454" s="14"/>
      <c r="I1454" s="14"/>
      <c r="J1454" s="14"/>
      <c r="O1454" s="48"/>
      <c r="P1454" s="24"/>
      <c r="Q1454" s="48"/>
      <c r="S1454" s="24"/>
      <c r="AQ1454"/>
      <c r="AR1454"/>
      <c r="AS1454"/>
      <c r="AT1454"/>
      <c r="AU1454"/>
      <c r="AV1454"/>
      <c r="AW1454"/>
    </row>
    <row r="1455" spans="1:49" x14ac:dyDescent="0.25">
      <c r="A1455" s="122"/>
      <c r="B1455" s="290" t="s">
        <v>5262</v>
      </c>
      <c r="C1455" s="122"/>
      <c r="D1455" s="122"/>
      <c r="E1455" s="122"/>
      <c r="F1455" s="122"/>
      <c r="G1455" s="122"/>
      <c r="H1455" s="122"/>
      <c r="I1455" s="122"/>
      <c r="J1455" s="122"/>
      <c r="K1455" s="126"/>
      <c r="L1455" s="126"/>
      <c r="M1455" s="126"/>
      <c r="N1455" s="126"/>
      <c r="O1455" s="290" t="s">
        <v>5262</v>
      </c>
      <c r="P1455" s="291"/>
      <c r="Q1455" s="292"/>
      <c r="R1455" s="126"/>
      <c r="S1455" s="291"/>
      <c r="T1455" s="126"/>
      <c r="U1455" s="126"/>
      <c r="AQ1455"/>
      <c r="AR1455"/>
      <c r="AS1455"/>
      <c r="AT1455"/>
      <c r="AU1455"/>
      <c r="AV1455"/>
      <c r="AW1455"/>
    </row>
    <row r="1456" spans="1:49" x14ac:dyDescent="0.25">
      <c r="A1456" s="14">
        <v>1</v>
      </c>
      <c r="B1456" s="20" t="s">
        <v>1041</v>
      </c>
      <c r="C1456" s="14">
        <v>2</v>
      </c>
      <c r="D1456" s="14">
        <v>2</v>
      </c>
      <c r="E1456" s="14">
        <v>0</v>
      </c>
      <c r="F1456" s="14">
        <v>0</v>
      </c>
      <c r="G1456" s="14">
        <v>47</v>
      </c>
      <c r="H1456" s="74" t="s">
        <v>1026</v>
      </c>
      <c r="I1456" s="14">
        <v>7</v>
      </c>
      <c r="J1456" s="14">
        <v>4</v>
      </c>
      <c r="K1456" s="17" t="s">
        <v>3011</v>
      </c>
      <c r="L1456" s="17">
        <v>12</v>
      </c>
      <c r="M1456" s="17">
        <v>9</v>
      </c>
      <c r="N1456" s="17">
        <v>1971</v>
      </c>
      <c r="O1456" s="48" t="s">
        <v>1041</v>
      </c>
      <c r="P1456" s="24" t="s">
        <v>1026</v>
      </c>
      <c r="Q1456" s="48" t="s">
        <v>566</v>
      </c>
      <c r="R1456" s="17">
        <v>18</v>
      </c>
      <c r="S1456" s="24" t="s">
        <v>1026</v>
      </c>
      <c r="T1456" s="17">
        <v>2</v>
      </c>
      <c r="U1456" s="17">
        <v>30</v>
      </c>
      <c r="AQ1456"/>
      <c r="AR1456"/>
      <c r="AS1456"/>
      <c r="AT1456"/>
      <c r="AU1456"/>
      <c r="AV1456"/>
      <c r="AW1456"/>
    </row>
    <row r="1457" spans="1:49" ht="15.75" thickBot="1" x14ac:dyDescent="0.3">
      <c r="A1457" s="37">
        <v>2</v>
      </c>
      <c r="B1457" s="28" t="s">
        <v>1672</v>
      </c>
      <c r="C1457" s="37">
        <v>2</v>
      </c>
      <c r="D1457" s="37">
        <v>1</v>
      </c>
      <c r="E1457" s="37">
        <v>0</v>
      </c>
      <c r="F1457" s="37">
        <v>1</v>
      </c>
      <c r="G1457" s="37">
        <v>15</v>
      </c>
      <c r="H1457" s="73" t="s">
        <v>1026</v>
      </c>
      <c r="I1457" s="37">
        <v>37</v>
      </c>
      <c r="J1457" s="37">
        <v>2</v>
      </c>
      <c r="K1457" s="17" t="s">
        <v>3011</v>
      </c>
      <c r="L1457" s="17">
        <v>12</v>
      </c>
      <c r="M1457" s="17">
        <v>9</v>
      </c>
      <c r="N1457" s="17">
        <v>1971</v>
      </c>
      <c r="O1457" s="48" t="s">
        <v>566</v>
      </c>
      <c r="P1457" s="24" t="s">
        <v>1026</v>
      </c>
      <c r="Q1457" s="48" t="s">
        <v>1672</v>
      </c>
      <c r="R1457" s="17">
        <v>8</v>
      </c>
      <c r="S1457" s="24" t="s">
        <v>1026</v>
      </c>
      <c r="T1457" s="17">
        <v>10</v>
      </c>
      <c r="U1457" s="17">
        <v>50</v>
      </c>
      <c r="AQ1457"/>
      <c r="AR1457"/>
      <c r="AS1457"/>
      <c r="AT1457"/>
      <c r="AU1457"/>
      <c r="AV1457"/>
      <c r="AW1457"/>
    </row>
    <row r="1458" spans="1:49" x14ac:dyDescent="0.25">
      <c r="A1458" s="77">
        <v>3</v>
      </c>
      <c r="B1458" s="78" t="s">
        <v>566</v>
      </c>
      <c r="C1458" s="77">
        <v>2</v>
      </c>
      <c r="D1458" s="77">
        <v>0</v>
      </c>
      <c r="E1458" s="77">
        <v>0</v>
      </c>
      <c r="F1458" s="77">
        <v>2</v>
      </c>
      <c r="G1458" s="77">
        <v>10</v>
      </c>
      <c r="H1458" s="79" t="s">
        <v>1026</v>
      </c>
      <c r="I1458" s="77">
        <v>38</v>
      </c>
      <c r="J1458" s="77">
        <v>0</v>
      </c>
      <c r="K1458" s="17" t="s">
        <v>3011</v>
      </c>
      <c r="L1458" s="17">
        <v>12</v>
      </c>
      <c r="M1458" s="17">
        <v>9</v>
      </c>
      <c r="N1458" s="17">
        <v>1971</v>
      </c>
      <c r="O1458" s="48" t="s">
        <v>1041</v>
      </c>
      <c r="P1458" s="24" t="s">
        <v>1026</v>
      </c>
      <c r="Q1458" s="48" t="s">
        <v>1672</v>
      </c>
      <c r="R1458" s="17">
        <v>29</v>
      </c>
      <c r="S1458" s="24" t="s">
        <v>1026</v>
      </c>
      <c r="T1458" s="17">
        <v>5</v>
      </c>
      <c r="U1458" s="58" t="s">
        <v>5239</v>
      </c>
      <c r="AQ1458"/>
      <c r="AR1458"/>
      <c r="AS1458"/>
      <c r="AT1458"/>
      <c r="AU1458"/>
      <c r="AV1458"/>
      <c r="AW1458"/>
    </row>
    <row r="1459" spans="1:49" x14ac:dyDescent="0.25">
      <c r="N1459" s="11"/>
      <c r="P1459" s="24"/>
      <c r="R1459" s="17">
        <f>SUM(R1456:R1458)</f>
        <v>55</v>
      </c>
      <c r="S1459" s="24" t="s">
        <v>1026</v>
      </c>
      <c r="T1459" s="17">
        <f>SUM(T1456:T1458)</f>
        <v>17</v>
      </c>
      <c r="AQ1459"/>
      <c r="AR1459"/>
      <c r="AS1459"/>
      <c r="AT1459"/>
      <c r="AU1459"/>
      <c r="AV1459"/>
      <c r="AW1459"/>
    </row>
    <row r="1460" spans="1:49" x14ac:dyDescent="0.25">
      <c r="B1460" s="20" t="s">
        <v>5259</v>
      </c>
      <c r="N1460" s="17">
        <f>COUNT(R1456:R1458)</f>
        <v>3</v>
      </c>
      <c r="P1460" s="24"/>
      <c r="Q1460" s="19" t="s">
        <v>567</v>
      </c>
      <c r="R1460" s="81">
        <f>PRODUCT(R1459/N1460)</f>
        <v>18.333333333333332</v>
      </c>
      <c r="S1460" s="24" t="s">
        <v>1026</v>
      </c>
      <c r="T1460" s="81">
        <f>PRODUCT(T1459/N1460)</f>
        <v>5.666666666666667</v>
      </c>
      <c r="AQ1460"/>
      <c r="AR1460"/>
      <c r="AS1460"/>
      <c r="AT1460"/>
      <c r="AU1460"/>
      <c r="AV1460"/>
      <c r="AW1460"/>
    </row>
    <row r="1461" spans="1:49" x14ac:dyDescent="0.25">
      <c r="B1461" s="20" t="s">
        <v>5260</v>
      </c>
      <c r="O1461" s="48"/>
      <c r="P1461" s="24"/>
      <c r="Q1461" s="48"/>
      <c r="S1461" s="24"/>
      <c r="AQ1461"/>
      <c r="AR1461"/>
      <c r="AS1461"/>
      <c r="AT1461"/>
      <c r="AU1461"/>
      <c r="AV1461"/>
      <c r="AW1461"/>
    </row>
    <row r="1462" spans="1:49" x14ac:dyDescent="0.25">
      <c r="O1462" s="48"/>
      <c r="P1462" s="24"/>
      <c r="Q1462" s="48"/>
      <c r="S1462" s="24"/>
      <c r="AQ1462"/>
      <c r="AR1462"/>
      <c r="AS1462"/>
      <c r="AT1462"/>
      <c r="AU1462"/>
      <c r="AV1462"/>
      <c r="AW1462"/>
    </row>
    <row r="1463" spans="1:49" x14ac:dyDescent="0.25">
      <c r="D1463" s="14"/>
      <c r="E1463" s="14"/>
      <c r="F1463" s="14"/>
      <c r="G1463" s="14"/>
      <c r="H1463" s="14"/>
      <c r="I1463" s="14"/>
      <c r="J1463" s="14"/>
      <c r="AQ1463"/>
      <c r="AR1463"/>
      <c r="AS1463"/>
      <c r="AT1463"/>
      <c r="AU1463"/>
      <c r="AV1463"/>
      <c r="AW1463"/>
    </row>
    <row r="1464" spans="1:49" x14ac:dyDescent="0.25">
      <c r="A1464" s="21" t="s">
        <v>3179</v>
      </c>
      <c r="B1464" s="22" t="s">
        <v>1671</v>
      </c>
      <c r="C1464" s="21" t="s">
        <v>3016</v>
      </c>
      <c r="D1464" s="21" t="s">
        <v>3017</v>
      </c>
      <c r="E1464" s="21" t="s">
        <v>1030</v>
      </c>
      <c r="F1464" s="21" t="s">
        <v>3018</v>
      </c>
      <c r="G1464" s="21" t="s">
        <v>3019</v>
      </c>
      <c r="H1464" s="21"/>
      <c r="I1464" s="68" t="s">
        <v>3020</v>
      </c>
      <c r="J1464" s="21" t="s">
        <v>1031</v>
      </c>
      <c r="K1464" s="21"/>
      <c r="L1464" s="33"/>
      <c r="M1464" s="33"/>
      <c r="N1464" s="33"/>
      <c r="O1464" s="23" t="s">
        <v>1671</v>
      </c>
      <c r="P1464" s="43"/>
      <c r="Q1464" s="35"/>
      <c r="R1464" s="33"/>
      <c r="S1464" s="33"/>
      <c r="T1464" s="33"/>
      <c r="U1464" s="33"/>
      <c r="AQ1464"/>
      <c r="AR1464"/>
      <c r="AS1464"/>
      <c r="AT1464"/>
      <c r="AU1464"/>
      <c r="AV1464"/>
      <c r="AW1464"/>
    </row>
    <row r="1465" spans="1:49" x14ac:dyDescent="0.25">
      <c r="A1465" s="14">
        <v>1</v>
      </c>
      <c r="B1465" s="20" t="s">
        <v>1256</v>
      </c>
      <c r="C1465" s="14">
        <v>10</v>
      </c>
      <c r="D1465" s="14">
        <v>9</v>
      </c>
      <c r="E1465" s="14">
        <v>1</v>
      </c>
      <c r="F1465" s="14">
        <v>0</v>
      </c>
      <c r="G1465" s="14">
        <v>146</v>
      </c>
      <c r="H1465" s="74" t="s">
        <v>1026</v>
      </c>
      <c r="I1465" s="14">
        <v>35</v>
      </c>
      <c r="J1465" s="14">
        <v>19</v>
      </c>
      <c r="K1465" s="17" t="s">
        <v>3011</v>
      </c>
      <c r="L1465" s="17">
        <v>21</v>
      </c>
      <c r="M1465" s="17">
        <v>5</v>
      </c>
      <c r="N1465" s="17">
        <v>1972</v>
      </c>
      <c r="O1465" s="48" t="s">
        <v>2969</v>
      </c>
      <c r="P1465" s="24" t="s">
        <v>1026</v>
      </c>
      <c r="Q1465" s="19" t="s">
        <v>1672</v>
      </c>
      <c r="R1465" s="17">
        <v>15</v>
      </c>
      <c r="S1465" s="24" t="s">
        <v>1026</v>
      </c>
      <c r="T1465" s="17">
        <v>3</v>
      </c>
      <c r="U1465" s="17">
        <v>700</v>
      </c>
      <c r="AQ1465"/>
      <c r="AR1465"/>
      <c r="AS1465"/>
      <c r="AT1465"/>
      <c r="AU1465"/>
      <c r="AV1465"/>
      <c r="AW1465"/>
    </row>
    <row r="1466" spans="1:49" x14ac:dyDescent="0.25">
      <c r="A1466" s="14">
        <v>2</v>
      </c>
      <c r="B1466" s="20" t="s">
        <v>1246</v>
      </c>
      <c r="C1466" s="14">
        <v>10</v>
      </c>
      <c r="D1466" s="14">
        <v>9</v>
      </c>
      <c r="E1466" s="14">
        <v>0</v>
      </c>
      <c r="F1466" s="14">
        <v>1</v>
      </c>
      <c r="G1466" s="14">
        <v>210</v>
      </c>
      <c r="H1466" s="74" t="s">
        <v>1026</v>
      </c>
      <c r="I1466" s="14">
        <v>49</v>
      </c>
      <c r="J1466" s="14">
        <v>18</v>
      </c>
      <c r="K1466" s="17" t="s">
        <v>3013</v>
      </c>
      <c r="L1466" s="17">
        <v>22</v>
      </c>
      <c r="M1466" s="17">
        <v>5</v>
      </c>
      <c r="N1466" s="17">
        <v>1972</v>
      </c>
      <c r="O1466" s="48" t="s">
        <v>565</v>
      </c>
      <c r="P1466" s="24" t="s">
        <v>1026</v>
      </c>
      <c r="Q1466" s="48" t="s">
        <v>1044</v>
      </c>
      <c r="R1466" s="17">
        <v>9</v>
      </c>
      <c r="S1466" s="24" t="s">
        <v>1026</v>
      </c>
      <c r="T1466" s="17">
        <v>6</v>
      </c>
      <c r="U1466" s="58" t="s">
        <v>5239</v>
      </c>
      <c r="AQ1466"/>
      <c r="AR1466"/>
      <c r="AS1466"/>
      <c r="AT1466"/>
      <c r="AU1466"/>
      <c r="AV1466"/>
      <c r="AW1466"/>
    </row>
    <row r="1467" spans="1:49" x14ac:dyDescent="0.25">
      <c r="A1467" s="14">
        <v>3</v>
      </c>
      <c r="B1467" s="20" t="s">
        <v>2969</v>
      </c>
      <c r="C1467" s="14">
        <v>10</v>
      </c>
      <c r="D1467" s="14">
        <v>7</v>
      </c>
      <c r="E1467" s="14">
        <v>1</v>
      </c>
      <c r="F1467" s="14">
        <v>2</v>
      </c>
      <c r="G1467" s="14">
        <v>143</v>
      </c>
      <c r="H1467" s="74" t="s">
        <v>1026</v>
      </c>
      <c r="I1467" s="14">
        <v>54</v>
      </c>
      <c r="J1467" s="14">
        <v>15</v>
      </c>
      <c r="K1467" s="17" t="s">
        <v>3013</v>
      </c>
      <c r="L1467" s="17">
        <v>22</v>
      </c>
      <c r="M1467" s="17">
        <v>5</v>
      </c>
      <c r="N1467" s="17">
        <v>1972</v>
      </c>
      <c r="O1467" s="19" t="s">
        <v>1041</v>
      </c>
      <c r="P1467" s="24" t="s">
        <v>1026</v>
      </c>
      <c r="Q1467" s="19" t="s">
        <v>1672</v>
      </c>
      <c r="R1467" s="17">
        <v>30</v>
      </c>
      <c r="S1467" s="24" t="s">
        <v>1026</v>
      </c>
      <c r="T1467" s="17">
        <v>3</v>
      </c>
      <c r="U1467" s="17">
        <v>400</v>
      </c>
      <c r="AQ1467"/>
      <c r="AR1467"/>
      <c r="AS1467"/>
      <c r="AT1467"/>
      <c r="AU1467"/>
      <c r="AV1467"/>
      <c r="AW1467"/>
    </row>
    <row r="1468" spans="1:49" x14ac:dyDescent="0.25">
      <c r="A1468" s="14">
        <v>4</v>
      </c>
      <c r="B1468" s="20" t="s">
        <v>967</v>
      </c>
      <c r="C1468" s="14">
        <v>10</v>
      </c>
      <c r="D1468" s="14">
        <v>6</v>
      </c>
      <c r="E1468" s="14">
        <v>0</v>
      </c>
      <c r="F1468" s="14">
        <v>4</v>
      </c>
      <c r="G1468" s="14">
        <v>80</v>
      </c>
      <c r="H1468" s="74" t="s">
        <v>1026</v>
      </c>
      <c r="I1468" s="14">
        <v>77</v>
      </c>
      <c r="J1468" s="14">
        <v>12</v>
      </c>
      <c r="K1468" s="17" t="s">
        <v>3013</v>
      </c>
      <c r="L1468" s="17">
        <v>22</v>
      </c>
      <c r="M1468" s="17">
        <v>5</v>
      </c>
      <c r="N1468" s="17">
        <v>1972</v>
      </c>
      <c r="O1468" s="48" t="s">
        <v>967</v>
      </c>
      <c r="P1468" s="24" t="s">
        <v>1026</v>
      </c>
      <c r="Q1468" s="48" t="s">
        <v>1246</v>
      </c>
      <c r="R1468" s="17">
        <v>0</v>
      </c>
      <c r="S1468" s="24" t="s">
        <v>1026</v>
      </c>
      <c r="T1468" s="17">
        <v>18</v>
      </c>
      <c r="U1468" s="17">
        <v>102</v>
      </c>
      <c r="AQ1468"/>
      <c r="AR1468"/>
      <c r="AS1468"/>
      <c r="AT1468"/>
      <c r="AU1468"/>
      <c r="AV1468"/>
      <c r="AW1468"/>
    </row>
    <row r="1469" spans="1:49" x14ac:dyDescent="0.25">
      <c r="A1469" s="14">
        <v>5</v>
      </c>
      <c r="B1469" s="41" t="s">
        <v>565</v>
      </c>
      <c r="C1469" s="14">
        <v>10</v>
      </c>
      <c r="D1469" s="14">
        <v>6</v>
      </c>
      <c r="E1469" s="14">
        <v>0</v>
      </c>
      <c r="F1469" s="14">
        <v>4</v>
      </c>
      <c r="G1469" s="14">
        <v>71</v>
      </c>
      <c r="H1469" s="74" t="s">
        <v>1026</v>
      </c>
      <c r="I1469" s="14">
        <v>73</v>
      </c>
      <c r="J1469" s="14">
        <v>12</v>
      </c>
      <c r="K1469" s="17" t="s">
        <v>3013</v>
      </c>
      <c r="L1469" s="17">
        <v>22</v>
      </c>
      <c r="M1469" s="17">
        <v>5</v>
      </c>
      <c r="N1469" s="17">
        <v>1972</v>
      </c>
      <c r="O1469" s="48" t="s">
        <v>1442</v>
      </c>
      <c r="P1469" s="24" t="s">
        <v>1026</v>
      </c>
      <c r="Q1469" s="48" t="s">
        <v>563</v>
      </c>
      <c r="R1469" s="17">
        <v>14</v>
      </c>
      <c r="S1469" s="24" t="s">
        <v>1026</v>
      </c>
      <c r="T1469" s="17">
        <v>17</v>
      </c>
      <c r="U1469" s="58" t="s">
        <v>5239</v>
      </c>
      <c r="AQ1469"/>
      <c r="AR1469"/>
      <c r="AS1469"/>
      <c r="AT1469"/>
      <c r="AU1469"/>
      <c r="AV1469"/>
      <c r="AW1469"/>
    </row>
    <row r="1470" spans="1:49" x14ac:dyDescent="0.25">
      <c r="A1470" s="14">
        <v>6</v>
      </c>
      <c r="B1470" s="20" t="s">
        <v>1041</v>
      </c>
      <c r="C1470" s="14">
        <v>10</v>
      </c>
      <c r="D1470" s="14">
        <v>5</v>
      </c>
      <c r="E1470" s="14">
        <v>0</v>
      </c>
      <c r="F1470" s="14">
        <v>5</v>
      </c>
      <c r="G1470" s="14">
        <v>85</v>
      </c>
      <c r="H1470" s="74" t="s">
        <v>1026</v>
      </c>
      <c r="I1470" s="14">
        <v>72</v>
      </c>
      <c r="J1470" s="14">
        <v>10</v>
      </c>
      <c r="K1470" s="17" t="s">
        <v>3027</v>
      </c>
      <c r="L1470" s="17">
        <v>27</v>
      </c>
      <c r="M1470" s="17">
        <v>5</v>
      </c>
      <c r="N1470" s="17">
        <v>1972</v>
      </c>
      <c r="O1470" s="19" t="s">
        <v>563</v>
      </c>
      <c r="P1470" s="24" t="s">
        <v>1026</v>
      </c>
      <c r="Q1470" s="19" t="s">
        <v>565</v>
      </c>
      <c r="R1470" s="17">
        <v>4</v>
      </c>
      <c r="S1470" s="24" t="s">
        <v>1026</v>
      </c>
      <c r="T1470" s="17">
        <v>9</v>
      </c>
      <c r="U1470" s="17">
        <v>100</v>
      </c>
      <c r="AQ1470"/>
      <c r="AR1470"/>
      <c r="AS1470"/>
      <c r="AT1470"/>
      <c r="AU1470"/>
      <c r="AV1470"/>
      <c r="AW1470"/>
    </row>
    <row r="1471" spans="1:49" x14ac:dyDescent="0.25">
      <c r="A1471" s="14">
        <v>7</v>
      </c>
      <c r="B1471" s="20" t="s">
        <v>1044</v>
      </c>
      <c r="C1471" s="14">
        <v>10</v>
      </c>
      <c r="D1471" s="14">
        <v>4</v>
      </c>
      <c r="E1471" s="14">
        <v>0</v>
      </c>
      <c r="F1471" s="14">
        <v>6</v>
      </c>
      <c r="G1471" s="14">
        <v>95</v>
      </c>
      <c r="H1471" s="74" t="s">
        <v>1026</v>
      </c>
      <c r="I1471" s="14">
        <v>110</v>
      </c>
      <c r="J1471" s="14">
        <v>8</v>
      </c>
      <c r="K1471" s="17" t="s">
        <v>3011</v>
      </c>
      <c r="L1471" s="17">
        <v>28</v>
      </c>
      <c r="M1471" s="17">
        <v>5</v>
      </c>
      <c r="N1471" s="17">
        <v>1972</v>
      </c>
      <c r="O1471" s="19" t="s">
        <v>1672</v>
      </c>
      <c r="P1471" s="24" t="s">
        <v>1026</v>
      </c>
      <c r="Q1471" s="19" t="s">
        <v>565</v>
      </c>
      <c r="R1471" s="17">
        <v>1</v>
      </c>
      <c r="S1471" s="24" t="s">
        <v>1026</v>
      </c>
      <c r="T1471" s="17">
        <v>18</v>
      </c>
      <c r="U1471" s="17">
        <v>150</v>
      </c>
      <c r="AQ1471"/>
      <c r="AR1471"/>
      <c r="AS1471"/>
      <c r="AT1471"/>
      <c r="AU1471"/>
      <c r="AV1471"/>
      <c r="AW1471"/>
    </row>
    <row r="1472" spans="1:49" x14ac:dyDescent="0.25">
      <c r="A1472" s="14">
        <v>8</v>
      </c>
      <c r="B1472" s="41" t="s">
        <v>564</v>
      </c>
      <c r="C1472" s="29">
        <v>10</v>
      </c>
      <c r="D1472" s="29">
        <v>4</v>
      </c>
      <c r="E1472" s="29">
        <v>0</v>
      </c>
      <c r="F1472" s="29">
        <v>6</v>
      </c>
      <c r="G1472" s="29">
        <v>84</v>
      </c>
      <c r="H1472" s="83" t="s">
        <v>1026</v>
      </c>
      <c r="I1472" s="29">
        <v>107</v>
      </c>
      <c r="J1472" s="29">
        <v>8</v>
      </c>
      <c r="K1472" s="32" t="s">
        <v>3011</v>
      </c>
      <c r="L1472" s="17">
        <v>28</v>
      </c>
      <c r="M1472" s="17">
        <v>5</v>
      </c>
      <c r="N1472" s="17">
        <v>1972</v>
      </c>
      <c r="O1472" s="19" t="s">
        <v>564</v>
      </c>
      <c r="P1472" s="24" t="s">
        <v>1026</v>
      </c>
      <c r="Q1472" s="19" t="s">
        <v>2969</v>
      </c>
      <c r="R1472" s="17">
        <v>8</v>
      </c>
      <c r="S1472" s="24" t="s">
        <v>1026</v>
      </c>
      <c r="T1472" s="17">
        <v>15</v>
      </c>
      <c r="U1472" s="58" t="s">
        <v>5239</v>
      </c>
      <c r="AQ1472"/>
      <c r="AR1472"/>
      <c r="AS1472"/>
      <c r="AT1472"/>
      <c r="AU1472"/>
      <c r="AV1472"/>
      <c r="AW1472"/>
    </row>
    <row r="1473" spans="1:49" x14ac:dyDescent="0.25">
      <c r="A1473" s="14">
        <v>9</v>
      </c>
      <c r="B1473" s="20" t="s">
        <v>563</v>
      </c>
      <c r="C1473" s="14">
        <v>10</v>
      </c>
      <c r="D1473" s="14">
        <v>3</v>
      </c>
      <c r="E1473" s="14">
        <v>0</v>
      </c>
      <c r="F1473" s="14">
        <v>7</v>
      </c>
      <c r="G1473" s="14">
        <v>82</v>
      </c>
      <c r="H1473" s="74" t="s">
        <v>1026</v>
      </c>
      <c r="I1473" s="14">
        <v>168</v>
      </c>
      <c r="J1473" s="14">
        <v>6</v>
      </c>
      <c r="K1473" s="17" t="s">
        <v>3011</v>
      </c>
      <c r="L1473" s="17">
        <v>28</v>
      </c>
      <c r="M1473" s="17">
        <v>5</v>
      </c>
      <c r="N1473" s="17">
        <v>1972</v>
      </c>
      <c r="O1473" s="48" t="s">
        <v>1256</v>
      </c>
      <c r="P1473" s="24" t="s">
        <v>1026</v>
      </c>
      <c r="Q1473" s="19" t="s">
        <v>967</v>
      </c>
      <c r="R1473" s="17">
        <v>10</v>
      </c>
      <c r="S1473" s="24" t="s">
        <v>1026</v>
      </c>
      <c r="T1473" s="17">
        <v>4</v>
      </c>
      <c r="U1473" s="58" t="s">
        <v>5239</v>
      </c>
      <c r="AQ1473"/>
      <c r="AR1473"/>
      <c r="AS1473"/>
      <c r="AT1473"/>
      <c r="AU1473"/>
      <c r="AV1473"/>
      <c r="AW1473"/>
    </row>
    <row r="1474" spans="1:49" ht="15.75" thickBot="1" x14ac:dyDescent="0.3">
      <c r="A1474" s="37">
        <v>10</v>
      </c>
      <c r="B1474" s="28" t="s">
        <v>1442</v>
      </c>
      <c r="C1474" s="37">
        <v>10</v>
      </c>
      <c r="D1474" s="37">
        <v>1</v>
      </c>
      <c r="E1474" s="37">
        <v>0</v>
      </c>
      <c r="F1474" s="37">
        <v>9</v>
      </c>
      <c r="G1474" s="37">
        <v>52</v>
      </c>
      <c r="H1474" s="73" t="s">
        <v>1026</v>
      </c>
      <c r="I1474" s="37">
        <v>146</v>
      </c>
      <c r="J1474" s="37">
        <v>2</v>
      </c>
      <c r="K1474" s="32" t="s">
        <v>3142</v>
      </c>
      <c r="L1474" s="17">
        <v>31</v>
      </c>
      <c r="M1474" s="17">
        <v>5</v>
      </c>
      <c r="N1474" s="17">
        <v>1972</v>
      </c>
      <c r="O1474" s="19" t="s">
        <v>563</v>
      </c>
      <c r="P1474" s="24" t="s">
        <v>1026</v>
      </c>
      <c r="Q1474" s="19" t="s">
        <v>1256</v>
      </c>
      <c r="R1474" s="17">
        <v>0</v>
      </c>
      <c r="S1474" s="24" t="s">
        <v>1026</v>
      </c>
      <c r="T1474" s="17">
        <v>18</v>
      </c>
      <c r="U1474" s="58" t="s">
        <v>5239</v>
      </c>
      <c r="AQ1474"/>
      <c r="AR1474"/>
      <c r="AS1474"/>
      <c r="AT1474"/>
      <c r="AU1474"/>
      <c r="AV1474"/>
      <c r="AW1474"/>
    </row>
    <row r="1475" spans="1:49" x14ac:dyDescent="0.25">
      <c r="A1475" s="77">
        <v>11</v>
      </c>
      <c r="B1475" s="78" t="s">
        <v>1672</v>
      </c>
      <c r="C1475" s="77">
        <v>10</v>
      </c>
      <c r="D1475" s="77">
        <v>0</v>
      </c>
      <c r="E1475" s="77">
        <v>0</v>
      </c>
      <c r="F1475" s="77">
        <v>10</v>
      </c>
      <c r="G1475" s="77">
        <v>26</v>
      </c>
      <c r="H1475" s="79" t="s">
        <v>1026</v>
      </c>
      <c r="I1475" s="77">
        <v>183</v>
      </c>
      <c r="J1475" s="77">
        <v>0</v>
      </c>
      <c r="K1475" s="17" t="s">
        <v>3142</v>
      </c>
      <c r="L1475" s="17">
        <v>31</v>
      </c>
      <c r="M1475" s="17">
        <v>5</v>
      </c>
      <c r="N1475" s="17">
        <v>1972</v>
      </c>
      <c r="O1475" s="19" t="s">
        <v>1044</v>
      </c>
      <c r="P1475" s="24" t="s">
        <v>1026</v>
      </c>
      <c r="Q1475" s="19" t="s">
        <v>1442</v>
      </c>
      <c r="R1475" s="17">
        <v>17</v>
      </c>
      <c r="S1475" s="24" t="s">
        <v>1026</v>
      </c>
      <c r="T1475" s="17">
        <v>13</v>
      </c>
      <c r="U1475" s="58" t="s">
        <v>5239</v>
      </c>
      <c r="AQ1475"/>
      <c r="AR1475"/>
      <c r="AS1475"/>
      <c r="AT1475"/>
      <c r="AU1475"/>
      <c r="AV1475"/>
      <c r="AW1475"/>
    </row>
    <row r="1476" spans="1:49" x14ac:dyDescent="0.25">
      <c r="B1476" s="20" t="s">
        <v>2</v>
      </c>
      <c r="C1476" s="14">
        <f>SUM(C1465:C1475)</f>
        <v>110</v>
      </c>
      <c r="D1476" s="14">
        <f>SUM(D1465:D1475)</f>
        <v>54</v>
      </c>
      <c r="E1476" s="14">
        <f>SUM(E1465:E1475)</f>
        <v>2</v>
      </c>
      <c r="F1476" s="14">
        <f>SUM(F1465:F1475)</f>
        <v>54</v>
      </c>
      <c r="G1476" s="14">
        <f>SUM(G1465:G1475)</f>
        <v>1074</v>
      </c>
      <c r="H1476" s="74" t="s">
        <v>1026</v>
      </c>
      <c r="I1476" s="14">
        <f>SUM(I1465:I1475)</f>
        <v>1074</v>
      </c>
      <c r="J1476" s="14">
        <f>SUM(J1465:J1475)</f>
        <v>110</v>
      </c>
      <c r="K1476" s="17" t="s">
        <v>3027</v>
      </c>
      <c r="L1476" s="17">
        <v>3</v>
      </c>
      <c r="M1476" s="17">
        <v>6</v>
      </c>
      <c r="N1476" s="17">
        <v>1972</v>
      </c>
      <c r="O1476" s="48" t="s">
        <v>1246</v>
      </c>
      <c r="P1476" s="24" t="s">
        <v>1026</v>
      </c>
      <c r="Q1476" s="48" t="s">
        <v>564</v>
      </c>
      <c r="R1476" s="17">
        <v>22</v>
      </c>
      <c r="S1476" s="24" t="s">
        <v>1026</v>
      </c>
      <c r="T1476" s="17">
        <v>12</v>
      </c>
      <c r="U1476" s="58" t="s">
        <v>5239</v>
      </c>
      <c r="AQ1476"/>
      <c r="AR1476"/>
      <c r="AS1476"/>
      <c r="AT1476"/>
      <c r="AU1476"/>
      <c r="AV1476"/>
      <c r="AW1476"/>
    </row>
    <row r="1477" spans="1:49" x14ac:dyDescent="0.25">
      <c r="D1477" s="14"/>
      <c r="E1477" s="14"/>
      <c r="F1477" s="14"/>
      <c r="G1477" s="14"/>
      <c r="H1477" s="14"/>
      <c r="I1477" s="14"/>
      <c r="J1477" s="14"/>
      <c r="K1477" s="17" t="s">
        <v>3011</v>
      </c>
      <c r="L1477" s="17">
        <v>4</v>
      </c>
      <c r="M1477" s="17">
        <v>6</v>
      </c>
      <c r="N1477" s="17">
        <v>1972</v>
      </c>
      <c r="O1477" s="48" t="s">
        <v>1041</v>
      </c>
      <c r="P1477" s="24" t="s">
        <v>1026</v>
      </c>
      <c r="Q1477" s="48" t="s">
        <v>2969</v>
      </c>
      <c r="R1477" s="17">
        <v>2</v>
      </c>
      <c r="S1477" s="24" t="s">
        <v>1026</v>
      </c>
      <c r="T1477" s="17">
        <v>5</v>
      </c>
      <c r="U1477" s="17">
        <v>300</v>
      </c>
      <c r="AQ1477"/>
      <c r="AR1477"/>
      <c r="AS1477"/>
      <c r="AT1477"/>
      <c r="AU1477"/>
      <c r="AV1477"/>
      <c r="AW1477"/>
    </row>
    <row r="1478" spans="1:49" x14ac:dyDescent="0.25">
      <c r="D1478" s="14"/>
      <c r="E1478" s="14"/>
      <c r="F1478" s="14"/>
      <c r="G1478" s="14"/>
      <c r="H1478" s="14"/>
      <c r="I1478" s="14"/>
      <c r="J1478" s="14"/>
      <c r="K1478" s="17" t="s">
        <v>3141</v>
      </c>
      <c r="L1478" s="17">
        <v>8</v>
      </c>
      <c r="M1478" s="17">
        <v>6</v>
      </c>
      <c r="N1478" s="17">
        <v>1972</v>
      </c>
      <c r="O1478" s="19" t="s">
        <v>1246</v>
      </c>
      <c r="P1478" s="24" t="s">
        <v>1026</v>
      </c>
      <c r="Q1478" s="48" t="s">
        <v>1442</v>
      </c>
      <c r="R1478" s="17">
        <v>36</v>
      </c>
      <c r="S1478" s="24" t="s">
        <v>1026</v>
      </c>
      <c r="T1478" s="17">
        <v>3</v>
      </c>
      <c r="U1478" s="58" t="s">
        <v>5239</v>
      </c>
      <c r="AQ1478"/>
      <c r="AR1478"/>
      <c r="AS1478"/>
      <c r="AT1478"/>
      <c r="AU1478"/>
      <c r="AV1478"/>
      <c r="AW1478"/>
    </row>
    <row r="1479" spans="1:49" x14ac:dyDescent="0.25">
      <c r="K1479" s="17" t="s">
        <v>3027</v>
      </c>
      <c r="L1479" s="17">
        <v>10</v>
      </c>
      <c r="M1479" s="17">
        <v>6</v>
      </c>
      <c r="N1479" s="17">
        <v>1972</v>
      </c>
      <c r="O1479" s="19" t="s">
        <v>565</v>
      </c>
      <c r="P1479" s="24" t="s">
        <v>1026</v>
      </c>
      <c r="Q1479" s="19" t="s">
        <v>1041</v>
      </c>
      <c r="R1479" s="17">
        <v>1</v>
      </c>
      <c r="S1479" s="24" t="s">
        <v>1026</v>
      </c>
      <c r="T1479" s="17">
        <v>4</v>
      </c>
      <c r="U1479" s="17">
        <v>100</v>
      </c>
      <c r="AQ1479"/>
      <c r="AR1479"/>
      <c r="AS1479"/>
      <c r="AT1479"/>
      <c r="AU1479"/>
      <c r="AV1479"/>
      <c r="AW1479"/>
    </row>
    <row r="1480" spans="1:49" x14ac:dyDescent="0.25">
      <c r="K1480" s="17" t="s">
        <v>3027</v>
      </c>
      <c r="L1480" s="17">
        <v>10</v>
      </c>
      <c r="M1480" s="17">
        <v>6</v>
      </c>
      <c r="N1480" s="17">
        <v>1972</v>
      </c>
      <c r="O1480" s="48" t="s">
        <v>564</v>
      </c>
      <c r="P1480" s="24" t="s">
        <v>1026</v>
      </c>
      <c r="Q1480" s="19" t="s">
        <v>1044</v>
      </c>
      <c r="R1480" s="17">
        <v>12</v>
      </c>
      <c r="S1480" s="24" t="s">
        <v>1026</v>
      </c>
      <c r="T1480" s="17">
        <v>10</v>
      </c>
      <c r="U1480" s="17">
        <v>188</v>
      </c>
      <c r="AQ1480"/>
      <c r="AR1480"/>
      <c r="AS1480"/>
      <c r="AT1480"/>
      <c r="AU1480"/>
      <c r="AV1480"/>
      <c r="AW1480"/>
    </row>
    <row r="1481" spans="1:49" x14ac:dyDescent="0.25">
      <c r="K1481" s="17" t="s">
        <v>3011</v>
      </c>
      <c r="L1481" s="17">
        <v>11</v>
      </c>
      <c r="M1481" s="17">
        <v>6</v>
      </c>
      <c r="N1481" s="17">
        <v>1972</v>
      </c>
      <c r="O1481" s="19" t="s">
        <v>2969</v>
      </c>
      <c r="P1481" s="24" t="s">
        <v>1026</v>
      </c>
      <c r="Q1481" s="19" t="s">
        <v>563</v>
      </c>
      <c r="R1481" s="17">
        <v>38</v>
      </c>
      <c r="S1481" s="24" t="s">
        <v>1026</v>
      </c>
      <c r="T1481" s="17">
        <v>4</v>
      </c>
      <c r="U1481" s="17">
        <v>350</v>
      </c>
      <c r="AQ1481"/>
      <c r="AR1481"/>
      <c r="AS1481"/>
      <c r="AT1481"/>
      <c r="AU1481"/>
      <c r="AV1481"/>
      <c r="AW1481"/>
    </row>
    <row r="1482" spans="1:49" x14ac:dyDescent="0.25">
      <c r="K1482" s="17" t="s">
        <v>3011</v>
      </c>
      <c r="L1482" s="17">
        <v>11</v>
      </c>
      <c r="M1482" s="17">
        <v>6</v>
      </c>
      <c r="N1482" s="17">
        <v>1972</v>
      </c>
      <c r="O1482" s="19" t="s">
        <v>1672</v>
      </c>
      <c r="P1482" s="24" t="s">
        <v>1026</v>
      </c>
      <c r="Q1482" s="19" t="s">
        <v>1246</v>
      </c>
      <c r="R1482" s="17">
        <v>0</v>
      </c>
      <c r="S1482" s="24" t="s">
        <v>1026</v>
      </c>
      <c r="T1482" s="17">
        <v>43</v>
      </c>
      <c r="U1482" s="17">
        <v>150</v>
      </c>
      <c r="AQ1482"/>
      <c r="AR1482"/>
      <c r="AS1482"/>
      <c r="AT1482"/>
      <c r="AU1482"/>
      <c r="AV1482"/>
      <c r="AW1482"/>
    </row>
    <row r="1483" spans="1:49" x14ac:dyDescent="0.25">
      <c r="K1483" s="17" t="s">
        <v>3011</v>
      </c>
      <c r="L1483" s="17">
        <v>11</v>
      </c>
      <c r="M1483" s="17">
        <v>6</v>
      </c>
      <c r="N1483" s="17">
        <v>1972</v>
      </c>
      <c r="O1483" s="19" t="s">
        <v>1442</v>
      </c>
      <c r="P1483" s="24" t="s">
        <v>1026</v>
      </c>
      <c r="Q1483" s="48" t="s">
        <v>967</v>
      </c>
      <c r="R1483" s="17">
        <v>1</v>
      </c>
      <c r="S1483" s="24" t="s">
        <v>1026</v>
      </c>
      <c r="T1483" s="17">
        <v>6</v>
      </c>
      <c r="U1483" s="58" t="s">
        <v>5239</v>
      </c>
      <c r="AQ1483"/>
      <c r="AR1483"/>
      <c r="AS1483"/>
      <c r="AT1483"/>
      <c r="AU1483"/>
      <c r="AV1483"/>
      <c r="AW1483"/>
    </row>
    <row r="1484" spans="1:49" x14ac:dyDescent="0.25">
      <c r="K1484" s="17" t="s">
        <v>3141</v>
      </c>
      <c r="L1484" s="17">
        <v>15</v>
      </c>
      <c r="M1484" s="17">
        <v>6</v>
      </c>
      <c r="N1484" s="17">
        <v>1972</v>
      </c>
      <c r="O1484" s="19" t="s">
        <v>1442</v>
      </c>
      <c r="P1484" s="24" t="s">
        <v>1026</v>
      </c>
      <c r="Q1484" s="48" t="s">
        <v>1256</v>
      </c>
      <c r="R1484" s="17">
        <v>6</v>
      </c>
      <c r="S1484" s="24" t="s">
        <v>1026</v>
      </c>
      <c r="T1484" s="17">
        <v>18</v>
      </c>
      <c r="U1484" s="58" t="s">
        <v>5239</v>
      </c>
      <c r="AQ1484"/>
      <c r="AR1484"/>
      <c r="AS1484"/>
      <c r="AT1484"/>
      <c r="AU1484"/>
      <c r="AV1484"/>
      <c r="AW1484"/>
    </row>
    <row r="1485" spans="1:49" x14ac:dyDescent="0.25">
      <c r="K1485" s="17" t="s">
        <v>3011</v>
      </c>
      <c r="L1485" s="17">
        <v>18</v>
      </c>
      <c r="M1485" s="17">
        <v>6</v>
      </c>
      <c r="N1485" s="17">
        <v>1972</v>
      </c>
      <c r="O1485" s="19" t="s">
        <v>563</v>
      </c>
      <c r="P1485" s="24" t="s">
        <v>1026</v>
      </c>
      <c r="Q1485" s="19" t="s">
        <v>1246</v>
      </c>
      <c r="R1485" s="17">
        <v>6</v>
      </c>
      <c r="S1485" s="24" t="s">
        <v>1026</v>
      </c>
      <c r="T1485" s="17">
        <v>19</v>
      </c>
      <c r="U1485" s="17">
        <v>100</v>
      </c>
      <c r="AQ1485"/>
      <c r="AR1485"/>
      <c r="AS1485"/>
      <c r="AT1485"/>
      <c r="AU1485"/>
      <c r="AV1485"/>
      <c r="AW1485"/>
    </row>
    <row r="1486" spans="1:49" x14ac:dyDescent="0.25">
      <c r="K1486" s="17" t="s">
        <v>3011</v>
      </c>
      <c r="L1486" s="17">
        <v>18</v>
      </c>
      <c r="M1486" s="17">
        <v>6</v>
      </c>
      <c r="N1486" s="17">
        <v>1972</v>
      </c>
      <c r="O1486" s="19" t="s">
        <v>565</v>
      </c>
      <c r="P1486" s="24" t="s">
        <v>1026</v>
      </c>
      <c r="Q1486" s="19" t="s">
        <v>1256</v>
      </c>
      <c r="R1486" s="17">
        <v>1</v>
      </c>
      <c r="S1486" s="24" t="s">
        <v>1026</v>
      </c>
      <c r="T1486" s="17">
        <v>13</v>
      </c>
      <c r="U1486" s="58" t="s">
        <v>5239</v>
      </c>
      <c r="AQ1486"/>
      <c r="AR1486"/>
      <c r="AS1486"/>
      <c r="AT1486"/>
      <c r="AU1486"/>
      <c r="AV1486"/>
      <c r="AW1486"/>
    </row>
    <row r="1487" spans="1:49" x14ac:dyDescent="0.25">
      <c r="K1487" s="17" t="s">
        <v>3011</v>
      </c>
      <c r="L1487" s="17">
        <v>18</v>
      </c>
      <c r="M1487" s="17">
        <v>6</v>
      </c>
      <c r="N1487" s="17">
        <v>1972</v>
      </c>
      <c r="O1487" s="19" t="s">
        <v>2969</v>
      </c>
      <c r="P1487" s="24" t="s">
        <v>1026</v>
      </c>
      <c r="Q1487" s="19" t="s">
        <v>1044</v>
      </c>
      <c r="R1487" s="17">
        <v>15</v>
      </c>
      <c r="S1487" s="24" t="s">
        <v>1026</v>
      </c>
      <c r="T1487" s="17">
        <v>6</v>
      </c>
      <c r="U1487" s="17">
        <v>450</v>
      </c>
      <c r="AQ1487"/>
      <c r="AR1487"/>
      <c r="AS1487"/>
      <c r="AT1487"/>
      <c r="AU1487"/>
      <c r="AV1487"/>
      <c r="AW1487"/>
    </row>
    <row r="1488" spans="1:49" x14ac:dyDescent="0.25">
      <c r="K1488" s="17" t="s">
        <v>3011</v>
      </c>
      <c r="L1488" s="17">
        <v>18</v>
      </c>
      <c r="M1488" s="17">
        <v>6</v>
      </c>
      <c r="N1488" s="17">
        <v>1972</v>
      </c>
      <c r="O1488" s="19" t="s">
        <v>967</v>
      </c>
      <c r="P1488" s="24" t="s">
        <v>1026</v>
      </c>
      <c r="Q1488" s="19" t="s">
        <v>1041</v>
      </c>
      <c r="R1488" s="17">
        <v>2</v>
      </c>
      <c r="S1488" s="24" t="s">
        <v>1026</v>
      </c>
      <c r="T1488" s="17">
        <v>1</v>
      </c>
      <c r="U1488" s="17">
        <v>120</v>
      </c>
      <c r="AQ1488"/>
      <c r="AR1488"/>
      <c r="AS1488"/>
      <c r="AT1488"/>
      <c r="AU1488"/>
      <c r="AV1488"/>
      <c r="AW1488"/>
    </row>
    <row r="1489" spans="11:49" x14ac:dyDescent="0.25">
      <c r="K1489" s="17" t="s">
        <v>3011</v>
      </c>
      <c r="L1489" s="17">
        <v>18</v>
      </c>
      <c r="M1489" s="17">
        <v>6</v>
      </c>
      <c r="N1489" s="17">
        <v>1972</v>
      </c>
      <c r="O1489" s="19" t="s">
        <v>564</v>
      </c>
      <c r="P1489" s="24" t="s">
        <v>1026</v>
      </c>
      <c r="Q1489" s="19" t="s">
        <v>1672</v>
      </c>
      <c r="R1489" s="17">
        <v>8</v>
      </c>
      <c r="S1489" s="24" t="s">
        <v>1026</v>
      </c>
      <c r="T1489" s="17">
        <v>4</v>
      </c>
      <c r="U1489" s="17">
        <v>300</v>
      </c>
      <c r="AQ1489"/>
      <c r="AR1489"/>
      <c r="AS1489"/>
      <c r="AT1489"/>
      <c r="AU1489"/>
      <c r="AV1489"/>
      <c r="AW1489"/>
    </row>
    <row r="1490" spans="11:49" x14ac:dyDescent="0.25">
      <c r="K1490" s="17" t="s">
        <v>3011</v>
      </c>
      <c r="L1490" s="17">
        <v>16</v>
      </c>
      <c r="M1490" s="17">
        <v>7</v>
      </c>
      <c r="N1490" s="17">
        <v>1972</v>
      </c>
      <c r="O1490" s="19" t="s">
        <v>1672</v>
      </c>
      <c r="P1490" s="24" t="s">
        <v>1026</v>
      </c>
      <c r="Q1490" s="19" t="s">
        <v>1442</v>
      </c>
      <c r="R1490" s="17">
        <v>2</v>
      </c>
      <c r="S1490" s="24" t="s">
        <v>1026</v>
      </c>
      <c r="T1490" s="17">
        <v>7</v>
      </c>
      <c r="U1490" s="58" t="s">
        <v>5239</v>
      </c>
      <c r="AQ1490"/>
      <c r="AR1490"/>
      <c r="AS1490"/>
      <c r="AT1490"/>
      <c r="AU1490"/>
      <c r="AV1490"/>
      <c r="AW1490"/>
    </row>
    <row r="1491" spans="11:49" x14ac:dyDescent="0.25">
      <c r="K1491" s="17" t="s">
        <v>3011</v>
      </c>
      <c r="L1491" s="17">
        <v>16</v>
      </c>
      <c r="M1491" s="17">
        <v>7</v>
      </c>
      <c r="N1491" s="17">
        <v>1972</v>
      </c>
      <c r="O1491" s="19" t="s">
        <v>1041</v>
      </c>
      <c r="P1491" s="24" t="s">
        <v>1026</v>
      </c>
      <c r="Q1491" s="19" t="s">
        <v>564</v>
      </c>
      <c r="R1491" s="17">
        <v>7</v>
      </c>
      <c r="S1491" s="24" t="s">
        <v>1026</v>
      </c>
      <c r="T1491" s="17">
        <v>4</v>
      </c>
      <c r="U1491" s="17">
        <v>200</v>
      </c>
      <c r="AQ1491"/>
      <c r="AR1491"/>
      <c r="AS1491"/>
      <c r="AT1491"/>
      <c r="AU1491"/>
      <c r="AV1491"/>
      <c r="AW1491"/>
    </row>
    <row r="1492" spans="11:49" x14ac:dyDescent="0.25">
      <c r="K1492" s="17" t="s">
        <v>3011</v>
      </c>
      <c r="L1492" s="17">
        <v>16</v>
      </c>
      <c r="M1492" s="17">
        <v>7</v>
      </c>
      <c r="N1492" s="17">
        <v>1972</v>
      </c>
      <c r="O1492" s="19" t="s">
        <v>967</v>
      </c>
      <c r="P1492" s="24" t="s">
        <v>1026</v>
      </c>
      <c r="Q1492" s="19" t="s">
        <v>565</v>
      </c>
      <c r="R1492" s="17">
        <v>10</v>
      </c>
      <c r="S1492" s="24" t="s">
        <v>1026</v>
      </c>
      <c r="T1492" s="17">
        <v>5</v>
      </c>
      <c r="U1492" s="17">
        <v>110</v>
      </c>
      <c r="AQ1492"/>
      <c r="AR1492"/>
      <c r="AS1492"/>
      <c r="AT1492"/>
      <c r="AU1492"/>
      <c r="AV1492"/>
      <c r="AW1492"/>
    </row>
    <row r="1493" spans="11:49" x14ac:dyDescent="0.25">
      <c r="K1493" s="17" t="s">
        <v>3011</v>
      </c>
      <c r="L1493" s="17">
        <v>16</v>
      </c>
      <c r="M1493" s="17">
        <v>7</v>
      </c>
      <c r="N1493" s="17">
        <v>1972</v>
      </c>
      <c r="O1493" s="19" t="s">
        <v>1246</v>
      </c>
      <c r="P1493" s="24" t="s">
        <v>1026</v>
      </c>
      <c r="Q1493" s="19" t="s">
        <v>2969</v>
      </c>
      <c r="R1493" s="17">
        <v>12</v>
      </c>
      <c r="S1493" s="24" t="s">
        <v>1026</v>
      </c>
      <c r="T1493" s="17">
        <v>7</v>
      </c>
      <c r="U1493" s="58">
        <v>94</v>
      </c>
      <c r="AQ1493"/>
      <c r="AR1493"/>
      <c r="AS1493"/>
      <c r="AT1493"/>
      <c r="AU1493"/>
      <c r="AV1493"/>
      <c r="AW1493"/>
    </row>
    <row r="1494" spans="11:49" x14ac:dyDescent="0.25">
      <c r="K1494" s="17" t="s">
        <v>3013</v>
      </c>
      <c r="L1494" s="17">
        <v>17</v>
      </c>
      <c r="M1494" s="17">
        <v>7</v>
      </c>
      <c r="N1494" s="17">
        <v>1972</v>
      </c>
      <c r="O1494" s="19" t="s">
        <v>1044</v>
      </c>
      <c r="P1494" s="24" t="s">
        <v>1026</v>
      </c>
      <c r="Q1494" s="19" t="s">
        <v>563</v>
      </c>
      <c r="R1494" s="17">
        <v>31</v>
      </c>
      <c r="S1494" s="24" t="s">
        <v>1026</v>
      </c>
      <c r="T1494" s="17">
        <v>10</v>
      </c>
      <c r="U1494" s="58" t="s">
        <v>5239</v>
      </c>
      <c r="AQ1494"/>
      <c r="AR1494"/>
      <c r="AS1494"/>
      <c r="AT1494"/>
      <c r="AU1494"/>
      <c r="AV1494"/>
      <c r="AW1494"/>
    </row>
    <row r="1495" spans="11:49" x14ac:dyDescent="0.25">
      <c r="K1495" s="17" t="s">
        <v>3027</v>
      </c>
      <c r="L1495" s="17">
        <v>22</v>
      </c>
      <c r="M1495" s="17">
        <v>7</v>
      </c>
      <c r="N1495" s="17">
        <v>1972</v>
      </c>
      <c r="O1495" s="19" t="s">
        <v>564</v>
      </c>
      <c r="P1495" s="24" t="s">
        <v>1026</v>
      </c>
      <c r="Q1495" s="19" t="s">
        <v>967</v>
      </c>
      <c r="R1495" s="17">
        <v>12</v>
      </c>
      <c r="S1495" s="24" t="s">
        <v>1026</v>
      </c>
      <c r="T1495" s="17">
        <v>6</v>
      </c>
      <c r="U1495" s="58" t="s">
        <v>5239</v>
      </c>
      <c r="AQ1495"/>
      <c r="AR1495"/>
      <c r="AS1495"/>
      <c r="AT1495"/>
      <c r="AU1495"/>
      <c r="AV1495"/>
      <c r="AW1495"/>
    </row>
    <row r="1496" spans="11:49" x14ac:dyDescent="0.25">
      <c r="K1496" s="17" t="s">
        <v>3027</v>
      </c>
      <c r="L1496" s="17">
        <v>22</v>
      </c>
      <c r="M1496" s="17">
        <v>7</v>
      </c>
      <c r="N1496" s="17">
        <v>1972</v>
      </c>
      <c r="O1496" s="19" t="s">
        <v>1044</v>
      </c>
      <c r="P1496" s="24" t="s">
        <v>1026</v>
      </c>
      <c r="Q1496" s="19" t="s">
        <v>1041</v>
      </c>
      <c r="R1496" s="17">
        <v>8</v>
      </c>
      <c r="S1496" s="24" t="s">
        <v>1026</v>
      </c>
      <c r="T1496" s="17">
        <v>6</v>
      </c>
      <c r="U1496" s="58" t="s">
        <v>5239</v>
      </c>
      <c r="AQ1496"/>
      <c r="AR1496"/>
      <c r="AS1496"/>
      <c r="AT1496"/>
      <c r="AU1496"/>
      <c r="AV1496"/>
      <c r="AW1496"/>
    </row>
    <row r="1497" spans="11:49" x14ac:dyDescent="0.25">
      <c r="K1497" s="17" t="s">
        <v>3011</v>
      </c>
      <c r="L1497" s="17">
        <v>23</v>
      </c>
      <c r="M1497" s="17">
        <v>7</v>
      </c>
      <c r="N1497" s="17">
        <v>1972</v>
      </c>
      <c r="O1497" s="19" t="s">
        <v>2969</v>
      </c>
      <c r="P1497" s="24" t="s">
        <v>1026</v>
      </c>
      <c r="Q1497" s="19" t="s">
        <v>967</v>
      </c>
      <c r="R1497" s="17">
        <v>17</v>
      </c>
      <c r="S1497" s="24" t="s">
        <v>1026</v>
      </c>
      <c r="T1497" s="17">
        <v>7</v>
      </c>
      <c r="U1497" s="17">
        <v>600</v>
      </c>
      <c r="AQ1497"/>
      <c r="AR1497"/>
      <c r="AS1497"/>
      <c r="AT1497"/>
      <c r="AU1497"/>
      <c r="AV1497"/>
      <c r="AW1497"/>
    </row>
    <row r="1498" spans="11:49" x14ac:dyDescent="0.25">
      <c r="K1498" s="17" t="s">
        <v>3011</v>
      </c>
      <c r="L1498" s="17">
        <v>23</v>
      </c>
      <c r="M1498" s="17">
        <v>7</v>
      </c>
      <c r="N1498" s="17">
        <v>1972</v>
      </c>
      <c r="O1498" s="19" t="s">
        <v>1672</v>
      </c>
      <c r="P1498" s="24" t="s">
        <v>1026</v>
      </c>
      <c r="Q1498" s="19" t="s">
        <v>563</v>
      </c>
      <c r="R1498" s="17">
        <v>2</v>
      </c>
      <c r="S1498" s="24" t="s">
        <v>1026</v>
      </c>
      <c r="T1498" s="17">
        <v>12</v>
      </c>
      <c r="U1498" s="58" t="s">
        <v>5239</v>
      </c>
      <c r="AQ1498"/>
      <c r="AR1498"/>
      <c r="AS1498"/>
      <c r="AT1498"/>
      <c r="AU1498"/>
      <c r="AV1498"/>
      <c r="AW1498"/>
    </row>
    <row r="1499" spans="11:49" x14ac:dyDescent="0.25">
      <c r="K1499" s="17" t="s">
        <v>3011</v>
      </c>
      <c r="L1499" s="17">
        <v>23</v>
      </c>
      <c r="M1499" s="17">
        <v>7</v>
      </c>
      <c r="N1499" s="17">
        <v>1972</v>
      </c>
      <c r="O1499" s="19" t="s">
        <v>1256</v>
      </c>
      <c r="P1499" s="24" t="s">
        <v>1026</v>
      </c>
      <c r="Q1499" s="19" t="s">
        <v>1041</v>
      </c>
      <c r="R1499" s="17">
        <v>29</v>
      </c>
      <c r="S1499" s="24" t="s">
        <v>1026</v>
      </c>
      <c r="T1499" s="17">
        <v>6</v>
      </c>
      <c r="U1499" s="58" t="s">
        <v>5239</v>
      </c>
      <c r="AQ1499"/>
      <c r="AR1499"/>
      <c r="AS1499"/>
      <c r="AT1499"/>
      <c r="AU1499"/>
      <c r="AV1499"/>
      <c r="AW1499"/>
    </row>
    <row r="1500" spans="11:49" x14ac:dyDescent="0.25">
      <c r="K1500" s="17" t="s">
        <v>3142</v>
      </c>
      <c r="L1500" s="17">
        <v>26</v>
      </c>
      <c r="M1500" s="17">
        <v>7</v>
      </c>
      <c r="N1500" s="17">
        <v>1972</v>
      </c>
      <c r="O1500" s="19" t="s">
        <v>1246</v>
      </c>
      <c r="P1500" s="24" t="s">
        <v>1026</v>
      </c>
      <c r="Q1500" s="19" t="s">
        <v>1044</v>
      </c>
      <c r="R1500" s="17">
        <v>18</v>
      </c>
      <c r="S1500" s="24" t="s">
        <v>1026</v>
      </c>
      <c r="T1500" s="17">
        <v>1</v>
      </c>
      <c r="U1500" s="58" t="s">
        <v>5239</v>
      </c>
      <c r="AQ1500"/>
      <c r="AR1500"/>
      <c r="AS1500"/>
      <c r="AT1500"/>
      <c r="AU1500"/>
      <c r="AV1500"/>
      <c r="AW1500"/>
    </row>
    <row r="1501" spans="11:49" x14ac:dyDescent="0.25">
      <c r="K1501" s="17" t="s">
        <v>3027</v>
      </c>
      <c r="L1501" s="17">
        <v>29</v>
      </c>
      <c r="M1501" s="17">
        <v>7</v>
      </c>
      <c r="N1501" s="17">
        <v>1972</v>
      </c>
      <c r="O1501" s="19" t="s">
        <v>565</v>
      </c>
      <c r="P1501" s="24" t="s">
        <v>1026</v>
      </c>
      <c r="Q1501" s="19" t="s">
        <v>564</v>
      </c>
      <c r="R1501" s="17">
        <v>10</v>
      </c>
      <c r="S1501" s="24" t="s">
        <v>1026</v>
      </c>
      <c r="T1501" s="17">
        <v>6</v>
      </c>
      <c r="U1501" s="58" t="s">
        <v>5239</v>
      </c>
      <c r="AQ1501"/>
      <c r="AR1501"/>
      <c r="AS1501"/>
      <c r="AT1501"/>
      <c r="AU1501"/>
      <c r="AV1501"/>
      <c r="AW1501"/>
    </row>
    <row r="1502" spans="11:49" x14ac:dyDescent="0.25">
      <c r="K1502" s="17" t="s">
        <v>3027</v>
      </c>
      <c r="L1502" s="17">
        <v>29</v>
      </c>
      <c r="M1502" s="17">
        <v>7</v>
      </c>
      <c r="N1502" s="17">
        <v>1972</v>
      </c>
      <c r="O1502" s="19" t="s">
        <v>1256</v>
      </c>
      <c r="P1502" s="24" t="s">
        <v>1026</v>
      </c>
      <c r="Q1502" s="19" t="s">
        <v>1672</v>
      </c>
      <c r="R1502" s="17">
        <v>18</v>
      </c>
      <c r="S1502" s="24" t="s">
        <v>1026</v>
      </c>
      <c r="T1502" s="17">
        <v>3</v>
      </c>
      <c r="U1502" s="58" t="s">
        <v>5239</v>
      </c>
      <c r="AQ1502"/>
      <c r="AR1502"/>
      <c r="AS1502"/>
      <c r="AT1502"/>
      <c r="AU1502"/>
      <c r="AV1502"/>
      <c r="AW1502"/>
    </row>
    <row r="1503" spans="11:49" x14ac:dyDescent="0.25">
      <c r="K1503" s="17" t="s">
        <v>3011</v>
      </c>
      <c r="L1503" s="17">
        <v>30</v>
      </c>
      <c r="M1503" s="17">
        <v>7</v>
      </c>
      <c r="N1503" s="17">
        <v>1972</v>
      </c>
      <c r="O1503" s="19" t="s">
        <v>563</v>
      </c>
      <c r="P1503" s="24" t="s">
        <v>1026</v>
      </c>
      <c r="Q1503" s="19" t="s">
        <v>564</v>
      </c>
      <c r="R1503" s="17">
        <v>20</v>
      </c>
      <c r="S1503" s="24" t="s">
        <v>1026</v>
      </c>
      <c r="T1503" s="17">
        <v>13</v>
      </c>
      <c r="U1503" s="17">
        <v>100</v>
      </c>
      <c r="AQ1503"/>
      <c r="AR1503"/>
      <c r="AS1503"/>
      <c r="AT1503"/>
      <c r="AU1503"/>
      <c r="AV1503"/>
      <c r="AW1503"/>
    </row>
    <row r="1504" spans="11:49" x14ac:dyDescent="0.25">
      <c r="K1504" s="17" t="s">
        <v>3011</v>
      </c>
      <c r="L1504" s="17">
        <v>30</v>
      </c>
      <c r="M1504" s="17">
        <v>7</v>
      </c>
      <c r="N1504" s="17">
        <v>1972</v>
      </c>
      <c r="O1504" s="19" t="s">
        <v>1041</v>
      </c>
      <c r="P1504" s="24" t="s">
        <v>1026</v>
      </c>
      <c r="Q1504" s="19" t="s">
        <v>1246</v>
      </c>
      <c r="R1504" s="17">
        <v>7</v>
      </c>
      <c r="S1504" s="24" t="s">
        <v>1026</v>
      </c>
      <c r="T1504" s="17">
        <v>12</v>
      </c>
      <c r="U1504" s="58" t="s">
        <v>5239</v>
      </c>
      <c r="AQ1504"/>
      <c r="AR1504"/>
      <c r="AS1504"/>
      <c r="AT1504"/>
      <c r="AU1504"/>
      <c r="AV1504"/>
      <c r="AW1504"/>
    </row>
    <row r="1505" spans="11:49" x14ac:dyDescent="0.25">
      <c r="K1505" s="17" t="s">
        <v>3011</v>
      </c>
      <c r="L1505" s="17">
        <v>30</v>
      </c>
      <c r="M1505" s="17">
        <v>7</v>
      </c>
      <c r="N1505" s="17">
        <v>1972</v>
      </c>
      <c r="O1505" s="19" t="s">
        <v>967</v>
      </c>
      <c r="P1505" s="24" t="s">
        <v>1026</v>
      </c>
      <c r="Q1505" s="19" t="s">
        <v>1044</v>
      </c>
      <c r="R1505" s="17">
        <v>9</v>
      </c>
      <c r="S1505" s="24" t="s">
        <v>1026</v>
      </c>
      <c r="T1505" s="17">
        <v>4</v>
      </c>
      <c r="U1505" s="17">
        <v>110</v>
      </c>
      <c r="AQ1505"/>
      <c r="AR1505"/>
      <c r="AS1505"/>
      <c r="AT1505"/>
      <c r="AU1505"/>
      <c r="AV1505"/>
      <c r="AW1505"/>
    </row>
    <row r="1506" spans="11:49" x14ac:dyDescent="0.25">
      <c r="K1506" s="17" t="s">
        <v>3011</v>
      </c>
      <c r="L1506" s="17">
        <v>30</v>
      </c>
      <c r="M1506" s="17">
        <v>7</v>
      </c>
      <c r="N1506" s="17">
        <v>1972</v>
      </c>
      <c r="O1506" s="19" t="s">
        <v>1442</v>
      </c>
      <c r="P1506" s="24" t="s">
        <v>1026</v>
      </c>
      <c r="Q1506" s="19" t="s">
        <v>2969</v>
      </c>
      <c r="R1506" s="17">
        <v>2</v>
      </c>
      <c r="S1506" s="24" t="s">
        <v>1026</v>
      </c>
      <c r="T1506" s="17">
        <v>23</v>
      </c>
      <c r="U1506" s="58" t="s">
        <v>5239</v>
      </c>
      <c r="AQ1506"/>
      <c r="AR1506"/>
      <c r="AS1506"/>
      <c r="AT1506"/>
      <c r="AU1506"/>
      <c r="AV1506"/>
      <c r="AW1506"/>
    </row>
    <row r="1507" spans="11:49" x14ac:dyDescent="0.25">
      <c r="K1507" s="17" t="s">
        <v>3142</v>
      </c>
      <c r="L1507" s="17">
        <v>3</v>
      </c>
      <c r="M1507" s="17">
        <v>8</v>
      </c>
      <c r="N1507" s="17">
        <v>1972</v>
      </c>
      <c r="O1507" s="19" t="s">
        <v>1044</v>
      </c>
      <c r="P1507" s="24" t="s">
        <v>1026</v>
      </c>
      <c r="Q1507" s="19" t="s">
        <v>1256</v>
      </c>
      <c r="R1507" s="17">
        <v>3</v>
      </c>
      <c r="S1507" s="24" t="s">
        <v>1026</v>
      </c>
      <c r="T1507" s="17">
        <v>15</v>
      </c>
      <c r="U1507" s="17">
        <v>100</v>
      </c>
      <c r="AQ1507"/>
      <c r="AR1507"/>
      <c r="AS1507"/>
      <c r="AT1507"/>
      <c r="AU1507"/>
      <c r="AV1507"/>
      <c r="AW1507"/>
    </row>
    <row r="1508" spans="11:49" x14ac:dyDescent="0.25">
      <c r="K1508" s="17" t="s">
        <v>3027</v>
      </c>
      <c r="L1508" s="17">
        <v>5</v>
      </c>
      <c r="M1508" s="17">
        <v>8</v>
      </c>
      <c r="N1508" s="17">
        <v>1972</v>
      </c>
      <c r="O1508" s="19" t="s">
        <v>1442</v>
      </c>
      <c r="P1508" s="24" t="s">
        <v>1026</v>
      </c>
      <c r="Q1508" s="19" t="s">
        <v>565</v>
      </c>
      <c r="R1508" s="17">
        <v>1</v>
      </c>
      <c r="S1508" s="24" t="s">
        <v>1026</v>
      </c>
      <c r="T1508" s="17">
        <v>9</v>
      </c>
      <c r="U1508" s="58" t="s">
        <v>5239</v>
      </c>
      <c r="AQ1508"/>
      <c r="AR1508"/>
      <c r="AS1508"/>
      <c r="AT1508"/>
      <c r="AU1508"/>
      <c r="AV1508"/>
      <c r="AW1508"/>
    </row>
    <row r="1509" spans="11:49" x14ac:dyDescent="0.25">
      <c r="K1509" s="17" t="s">
        <v>3011</v>
      </c>
      <c r="L1509" s="17">
        <v>6</v>
      </c>
      <c r="M1509" s="17">
        <v>8</v>
      </c>
      <c r="N1509" s="17">
        <v>1972</v>
      </c>
      <c r="O1509" s="19" t="s">
        <v>563</v>
      </c>
      <c r="P1509" s="24" t="s">
        <v>1026</v>
      </c>
      <c r="Q1509" s="19" t="s">
        <v>1041</v>
      </c>
      <c r="R1509" s="17">
        <v>5</v>
      </c>
      <c r="S1509" s="24" t="s">
        <v>1026</v>
      </c>
      <c r="T1509" s="17">
        <v>11</v>
      </c>
      <c r="V1509" s="19" t="s">
        <v>5250</v>
      </c>
      <c r="AQ1509"/>
      <c r="AR1509"/>
      <c r="AS1509"/>
      <c r="AT1509"/>
      <c r="AU1509"/>
      <c r="AV1509"/>
      <c r="AW1509"/>
    </row>
    <row r="1510" spans="11:49" x14ac:dyDescent="0.25">
      <c r="K1510" s="17" t="s">
        <v>3011</v>
      </c>
      <c r="L1510" s="17">
        <v>6</v>
      </c>
      <c r="M1510" s="17">
        <v>8</v>
      </c>
      <c r="N1510" s="17">
        <v>1972</v>
      </c>
      <c r="O1510" s="19" t="s">
        <v>2969</v>
      </c>
      <c r="P1510" s="24" t="s">
        <v>1026</v>
      </c>
      <c r="Q1510" s="19" t="s">
        <v>1256</v>
      </c>
      <c r="R1510" s="17">
        <v>5</v>
      </c>
      <c r="S1510" s="24" t="s">
        <v>1026</v>
      </c>
      <c r="T1510" s="17">
        <v>5</v>
      </c>
      <c r="U1510" s="17">
        <v>647</v>
      </c>
      <c r="AQ1510"/>
      <c r="AR1510"/>
      <c r="AS1510"/>
      <c r="AT1510"/>
      <c r="AU1510"/>
      <c r="AV1510"/>
      <c r="AW1510"/>
    </row>
    <row r="1511" spans="11:49" x14ac:dyDescent="0.25">
      <c r="K1511" s="17" t="s">
        <v>3011</v>
      </c>
      <c r="L1511" s="17">
        <v>6</v>
      </c>
      <c r="M1511" s="17">
        <v>8</v>
      </c>
      <c r="N1511" s="17">
        <v>1972</v>
      </c>
      <c r="O1511" s="19" t="s">
        <v>1672</v>
      </c>
      <c r="P1511" s="24" t="s">
        <v>1026</v>
      </c>
      <c r="Q1511" s="19" t="s">
        <v>967</v>
      </c>
      <c r="R1511" s="17">
        <v>5</v>
      </c>
      <c r="S1511" s="24" t="s">
        <v>1026</v>
      </c>
      <c r="T1511" s="17">
        <v>23</v>
      </c>
      <c r="U1511" s="58" t="s">
        <v>5239</v>
      </c>
      <c r="AQ1511"/>
      <c r="AR1511"/>
      <c r="AS1511"/>
      <c r="AT1511"/>
      <c r="AU1511"/>
      <c r="AV1511"/>
      <c r="AW1511"/>
    </row>
    <row r="1512" spans="11:49" x14ac:dyDescent="0.25">
      <c r="K1512" s="17" t="s">
        <v>3011</v>
      </c>
      <c r="L1512" s="17">
        <v>6</v>
      </c>
      <c r="M1512" s="17">
        <v>8</v>
      </c>
      <c r="N1512" s="17">
        <v>1972</v>
      </c>
      <c r="O1512" s="19" t="s">
        <v>1256</v>
      </c>
      <c r="P1512" s="24" t="s">
        <v>1026</v>
      </c>
      <c r="Q1512" s="19" t="s">
        <v>564</v>
      </c>
      <c r="R1512" s="17">
        <v>11</v>
      </c>
      <c r="S1512" s="24" t="s">
        <v>1026</v>
      </c>
      <c r="T1512" s="17">
        <v>2</v>
      </c>
      <c r="U1512" s="58" t="s">
        <v>5239</v>
      </c>
      <c r="AQ1512"/>
      <c r="AR1512"/>
      <c r="AS1512"/>
      <c r="AT1512"/>
      <c r="AU1512"/>
      <c r="AV1512"/>
      <c r="AW1512"/>
    </row>
    <row r="1513" spans="11:49" x14ac:dyDescent="0.25">
      <c r="K1513" s="17" t="s">
        <v>3011</v>
      </c>
      <c r="L1513" s="17">
        <v>6</v>
      </c>
      <c r="M1513" s="17">
        <v>8</v>
      </c>
      <c r="N1513" s="17">
        <v>1972</v>
      </c>
      <c r="O1513" s="19" t="s">
        <v>1246</v>
      </c>
      <c r="P1513" s="24" t="s">
        <v>1026</v>
      </c>
      <c r="Q1513" s="19" t="s">
        <v>565</v>
      </c>
      <c r="R1513" s="17">
        <v>25</v>
      </c>
      <c r="S1513" s="24" t="s">
        <v>1026</v>
      </c>
      <c r="T1513" s="17">
        <v>4</v>
      </c>
      <c r="U1513" s="58" t="s">
        <v>5239</v>
      </c>
      <c r="AQ1513"/>
      <c r="AR1513"/>
      <c r="AS1513"/>
      <c r="AT1513"/>
      <c r="AU1513"/>
      <c r="AV1513"/>
      <c r="AW1513"/>
    </row>
    <row r="1514" spans="11:49" x14ac:dyDescent="0.25">
      <c r="K1514" s="17" t="s">
        <v>3027</v>
      </c>
      <c r="L1514" s="17">
        <v>12</v>
      </c>
      <c r="M1514" s="17">
        <v>8</v>
      </c>
      <c r="N1514" s="17">
        <v>1972</v>
      </c>
      <c r="O1514" s="19" t="s">
        <v>564</v>
      </c>
      <c r="P1514" s="24" t="s">
        <v>1026</v>
      </c>
      <c r="Q1514" s="19" t="s">
        <v>1442</v>
      </c>
      <c r="R1514" s="17">
        <v>7</v>
      </c>
      <c r="S1514" s="24" t="s">
        <v>1026</v>
      </c>
      <c r="T1514" s="17">
        <v>2</v>
      </c>
      <c r="U1514" s="17">
        <v>131</v>
      </c>
      <c r="AQ1514"/>
      <c r="AR1514"/>
      <c r="AS1514"/>
      <c r="AT1514"/>
      <c r="AU1514"/>
      <c r="AV1514"/>
      <c r="AW1514"/>
    </row>
    <row r="1515" spans="11:49" x14ac:dyDescent="0.25">
      <c r="K1515" s="17" t="s">
        <v>3011</v>
      </c>
      <c r="L1515" s="17">
        <v>13</v>
      </c>
      <c r="M1515" s="17">
        <v>8</v>
      </c>
      <c r="N1515" s="17">
        <v>1972</v>
      </c>
      <c r="O1515" s="19" t="s">
        <v>565</v>
      </c>
      <c r="P1515" s="24" t="s">
        <v>1026</v>
      </c>
      <c r="Q1515" s="19" t="s">
        <v>2969</v>
      </c>
      <c r="R1515" s="17">
        <v>5</v>
      </c>
      <c r="S1515" s="24" t="s">
        <v>1026</v>
      </c>
      <c r="T1515" s="17">
        <v>3</v>
      </c>
      <c r="U1515" s="58" t="s">
        <v>5239</v>
      </c>
      <c r="AQ1515"/>
      <c r="AR1515"/>
      <c r="AS1515"/>
      <c r="AT1515"/>
      <c r="AU1515"/>
      <c r="AV1515"/>
      <c r="AW1515"/>
    </row>
    <row r="1516" spans="11:49" x14ac:dyDescent="0.25">
      <c r="K1516" s="17" t="s">
        <v>3011</v>
      </c>
      <c r="L1516" s="17">
        <v>13</v>
      </c>
      <c r="M1516" s="17">
        <v>8</v>
      </c>
      <c r="N1516" s="17">
        <v>1972</v>
      </c>
      <c r="O1516" s="19" t="s">
        <v>1041</v>
      </c>
      <c r="P1516" s="24" t="s">
        <v>1026</v>
      </c>
      <c r="Q1516" s="19" t="s">
        <v>1442</v>
      </c>
      <c r="R1516" s="17">
        <v>11</v>
      </c>
      <c r="S1516" s="24" t="s">
        <v>1026</v>
      </c>
      <c r="T1516" s="17">
        <v>3</v>
      </c>
      <c r="U1516" s="58" t="s">
        <v>5239</v>
      </c>
      <c r="AQ1516"/>
      <c r="AR1516"/>
      <c r="AS1516"/>
      <c r="AT1516"/>
      <c r="AU1516"/>
      <c r="AV1516"/>
      <c r="AW1516"/>
    </row>
    <row r="1517" spans="11:49" x14ac:dyDescent="0.25">
      <c r="K1517" s="17" t="s">
        <v>3011</v>
      </c>
      <c r="L1517" s="17">
        <v>13</v>
      </c>
      <c r="M1517" s="17">
        <v>8</v>
      </c>
      <c r="N1517" s="17">
        <v>1972</v>
      </c>
      <c r="O1517" s="19" t="s">
        <v>967</v>
      </c>
      <c r="P1517" s="24" t="s">
        <v>1026</v>
      </c>
      <c r="Q1517" s="19" t="s">
        <v>563</v>
      </c>
      <c r="R1517" s="17">
        <v>13</v>
      </c>
      <c r="S1517" s="24" t="s">
        <v>1026</v>
      </c>
      <c r="T1517" s="17">
        <v>4</v>
      </c>
      <c r="U1517" s="17">
        <v>86</v>
      </c>
      <c r="AQ1517"/>
      <c r="AR1517"/>
      <c r="AS1517"/>
      <c r="AT1517"/>
      <c r="AU1517"/>
      <c r="AV1517"/>
      <c r="AW1517"/>
    </row>
    <row r="1518" spans="11:49" x14ac:dyDescent="0.25">
      <c r="K1518" s="17" t="s">
        <v>3011</v>
      </c>
      <c r="L1518" s="17">
        <v>13</v>
      </c>
      <c r="M1518" s="17">
        <v>8</v>
      </c>
      <c r="N1518" s="17">
        <v>1972</v>
      </c>
      <c r="O1518" s="19" t="s">
        <v>1256</v>
      </c>
      <c r="P1518" s="24" t="s">
        <v>1026</v>
      </c>
      <c r="Q1518" s="19" t="s">
        <v>1246</v>
      </c>
      <c r="R1518" s="17">
        <v>9</v>
      </c>
      <c r="S1518" s="24" t="s">
        <v>1026</v>
      </c>
      <c r="T1518" s="17">
        <v>5</v>
      </c>
      <c r="U1518" s="58" t="s">
        <v>5239</v>
      </c>
      <c r="AQ1518"/>
      <c r="AR1518"/>
      <c r="AS1518"/>
      <c r="AT1518"/>
      <c r="AU1518"/>
      <c r="AV1518"/>
      <c r="AW1518"/>
    </row>
    <row r="1519" spans="11:49" x14ac:dyDescent="0.25">
      <c r="K1519" s="17" t="s">
        <v>3011</v>
      </c>
      <c r="L1519" s="17">
        <v>13</v>
      </c>
      <c r="M1519" s="17">
        <v>8</v>
      </c>
      <c r="N1519" s="17">
        <v>1972</v>
      </c>
      <c r="O1519" s="19" t="s">
        <v>1044</v>
      </c>
      <c r="P1519" s="24" t="s">
        <v>1026</v>
      </c>
      <c r="Q1519" s="19" t="s">
        <v>1672</v>
      </c>
      <c r="R1519" s="17">
        <v>9</v>
      </c>
      <c r="S1519" s="24" t="s">
        <v>1026</v>
      </c>
      <c r="T1519" s="17">
        <v>3</v>
      </c>
      <c r="U1519" s="17">
        <v>80</v>
      </c>
      <c r="AQ1519"/>
      <c r="AR1519"/>
      <c r="AS1519"/>
      <c r="AT1519"/>
      <c r="AU1519"/>
      <c r="AV1519"/>
      <c r="AW1519"/>
    </row>
    <row r="1520" spans="11:49" x14ac:dyDescent="0.25">
      <c r="N1520" s="11"/>
      <c r="P1520" s="24"/>
      <c r="R1520" s="17">
        <f>SUM(R1465:R1519)</f>
        <v>581</v>
      </c>
      <c r="S1520" s="24" t="s">
        <v>1026</v>
      </c>
      <c r="T1520" s="17">
        <f>SUM(T1465:T1519)</f>
        <v>493</v>
      </c>
      <c r="AQ1520"/>
      <c r="AR1520"/>
      <c r="AS1520"/>
      <c r="AT1520"/>
      <c r="AU1520"/>
      <c r="AV1520"/>
      <c r="AW1520"/>
    </row>
    <row r="1521" spans="1:49" x14ac:dyDescent="0.25">
      <c r="N1521" s="17">
        <f>COUNT(R1465:R1519)</f>
        <v>55</v>
      </c>
      <c r="P1521" s="24"/>
      <c r="Q1521" s="19" t="s">
        <v>567</v>
      </c>
      <c r="R1521" s="81">
        <f>PRODUCT(R1520/N1521)</f>
        <v>10.563636363636364</v>
      </c>
      <c r="S1521" s="24" t="s">
        <v>1026</v>
      </c>
      <c r="T1521" s="81">
        <f>PRODUCT(T1520/N1521)</f>
        <v>8.963636363636363</v>
      </c>
      <c r="AQ1521"/>
      <c r="AR1521"/>
      <c r="AS1521"/>
      <c r="AT1521"/>
      <c r="AU1521"/>
      <c r="AV1521"/>
      <c r="AW1521"/>
    </row>
    <row r="1522" spans="1:49" x14ac:dyDescent="0.25">
      <c r="P1522" s="24"/>
      <c r="S1522" s="24"/>
      <c r="AQ1522"/>
      <c r="AR1522"/>
      <c r="AS1522"/>
      <c r="AT1522"/>
      <c r="AU1522"/>
      <c r="AV1522"/>
      <c r="AW1522"/>
    </row>
    <row r="1523" spans="1:49" x14ac:dyDescent="0.25">
      <c r="A1523" s="21"/>
      <c r="B1523" s="22" t="s">
        <v>5253</v>
      </c>
      <c r="C1523" s="21"/>
      <c r="D1523" s="21"/>
      <c r="E1523" s="21"/>
      <c r="F1523" s="21"/>
      <c r="G1523" s="21"/>
      <c r="H1523" s="21"/>
      <c r="I1523" s="68"/>
      <c r="J1523" s="21"/>
      <c r="K1523" s="21"/>
      <c r="L1523" s="33"/>
      <c r="M1523" s="33"/>
      <c r="N1523" s="33"/>
      <c r="O1523" s="22" t="s">
        <v>5253</v>
      </c>
      <c r="P1523" s="34"/>
      <c r="Q1523" s="35"/>
      <c r="R1523" s="33"/>
      <c r="S1523" s="34"/>
      <c r="T1523" s="33"/>
      <c r="U1523" s="33"/>
      <c r="AQ1523"/>
      <c r="AR1523"/>
      <c r="AS1523"/>
      <c r="AT1523"/>
      <c r="AU1523"/>
      <c r="AV1523"/>
      <c r="AW1523"/>
    </row>
    <row r="1524" spans="1:49" x14ac:dyDescent="0.25">
      <c r="A1524" s="14">
        <v>1</v>
      </c>
      <c r="B1524" s="20" t="s">
        <v>1674</v>
      </c>
      <c r="C1524" s="14">
        <v>2</v>
      </c>
      <c r="D1524" s="14">
        <v>2</v>
      </c>
      <c r="E1524" s="14">
        <v>0</v>
      </c>
      <c r="F1524" s="14">
        <v>0</v>
      </c>
      <c r="G1524" s="14">
        <v>24</v>
      </c>
      <c r="H1524" s="74" t="s">
        <v>1026</v>
      </c>
      <c r="I1524" s="14">
        <v>8</v>
      </c>
      <c r="J1524" s="14">
        <v>4</v>
      </c>
      <c r="K1524" s="17" t="s">
        <v>3011</v>
      </c>
      <c r="L1524" s="17">
        <v>17</v>
      </c>
      <c r="M1524" s="17">
        <v>9</v>
      </c>
      <c r="N1524" s="17">
        <v>1972</v>
      </c>
      <c r="O1524" s="19" t="s">
        <v>1676</v>
      </c>
      <c r="P1524" s="24" t="s">
        <v>1026</v>
      </c>
      <c r="Q1524" s="19" t="s">
        <v>1442</v>
      </c>
      <c r="R1524" s="17">
        <v>6</v>
      </c>
      <c r="S1524" s="24" t="s">
        <v>1026</v>
      </c>
      <c r="T1524" s="17">
        <v>6</v>
      </c>
      <c r="V1524" s="19" t="s">
        <v>5255</v>
      </c>
      <c r="AQ1524"/>
      <c r="AR1524"/>
      <c r="AS1524"/>
      <c r="AT1524"/>
      <c r="AU1524"/>
      <c r="AV1524"/>
      <c r="AW1524"/>
    </row>
    <row r="1525" spans="1:49" ht="15.75" thickBot="1" x14ac:dyDescent="0.3">
      <c r="A1525" s="37">
        <v>2</v>
      </c>
      <c r="B1525" s="28" t="s">
        <v>1442</v>
      </c>
      <c r="C1525" s="37">
        <v>2</v>
      </c>
      <c r="D1525" s="37">
        <v>0</v>
      </c>
      <c r="E1525" s="37">
        <v>1</v>
      </c>
      <c r="F1525" s="37">
        <v>1</v>
      </c>
      <c r="G1525" s="37">
        <v>12</v>
      </c>
      <c r="H1525" s="73" t="s">
        <v>1026</v>
      </c>
      <c r="I1525" s="37">
        <v>14</v>
      </c>
      <c r="J1525" s="37">
        <v>1</v>
      </c>
      <c r="K1525" s="17" t="s">
        <v>3011</v>
      </c>
      <c r="L1525" s="17">
        <v>17</v>
      </c>
      <c r="M1525" s="17">
        <v>9</v>
      </c>
      <c r="N1525" s="17">
        <v>1972</v>
      </c>
      <c r="O1525" s="19" t="s">
        <v>1442</v>
      </c>
      <c r="P1525" s="24" t="s">
        <v>1026</v>
      </c>
      <c r="Q1525" s="19" t="s">
        <v>1674</v>
      </c>
      <c r="R1525" s="17">
        <v>6</v>
      </c>
      <c r="S1525" s="24" t="s">
        <v>1026</v>
      </c>
      <c r="T1525" s="17">
        <v>8</v>
      </c>
      <c r="V1525" s="19" t="s">
        <v>5255</v>
      </c>
      <c r="AQ1525"/>
      <c r="AR1525"/>
      <c r="AS1525"/>
      <c r="AT1525"/>
      <c r="AU1525"/>
      <c r="AV1525"/>
      <c r="AW1525"/>
    </row>
    <row r="1526" spans="1:49" x14ac:dyDescent="0.25">
      <c r="A1526" s="77">
        <v>3</v>
      </c>
      <c r="B1526" s="78" t="s">
        <v>1676</v>
      </c>
      <c r="C1526" s="77">
        <v>2</v>
      </c>
      <c r="D1526" s="77">
        <v>0</v>
      </c>
      <c r="E1526" s="77">
        <v>1</v>
      </c>
      <c r="F1526" s="77">
        <v>1</v>
      </c>
      <c r="G1526" s="77">
        <v>8</v>
      </c>
      <c r="H1526" s="79" t="s">
        <v>1026</v>
      </c>
      <c r="I1526" s="77">
        <v>22</v>
      </c>
      <c r="J1526" s="77">
        <v>1</v>
      </c>
      <c r="K1526" s="17" t="s">
        <v>3011</v>
      </c>
      <c r="L1526" s="17">
        <v>17</v>
      </c>
      <c r="M1526" s="17">
        <v>9</v>
      </c>
      <c r="N1526" s="17">
        <v>1972</v>
      </c>
      <c r="O1526" s="19" t="s">
        <v>1676</v>
      </c>
      <c r="P1526" s="24" t="s">
        <v>1026</v>
      </c>
      <c r="Q1526" s="19" t="s">
        <v>1674</v>
      </c>
      <c r="R1526" s="17">
        <v>2</v>
      </c>
      <c r="S1526" s="24" t="s">
        <v>1026</v>
      </c>
      <c r="T1526" s="17">
        <v>16</v>
      </c>
      <c r="V1526" s="19" t="s">
        <v>5255</v>
      </c>
      <c r="AQ1526"/>
      <c r="AR1526"/>
      <c r="AS1526"/>
      <c r="AT1526"/>
      <c r="AU1526"/>
      <c r="AV1526"/>
      <c r="AW1526"/>
    </row>
    <row r="1527" spans="1:49" x14ac:dyDescent="0.25">
      <c r="N1527" s="11"/>
      <c r="P1527" s="24"/>
      <c r="R1527" s="17">
        <f>SUM(R1524:R1526)</f>
        <v>14</v>
      </c>
      <c r="S1527" s="24" t="s">
        <v>1026</v>
      </c>
      <c r="T1527" s="17">
        <f>SUM(T1524:T1526)</f>
        <v>30</v>
      </c>
      <c r="AQ1527"/>
      <c r="AR1527"/>
      <c r="AS1527"/>
      <c r="AT1527"/>
      <c r="AU1527"/>
      <c r="AV1527"/>
      <c r="AW1527"/>
    </row>
    <row r="1528" spans="1:49" x14ac:dyDescent="0.25">
      <c r="B1528" s="20" t="s">
        <v>5261</v>
      </c>
      <c r="N1528" s="17">
        <f>COUNT(R1524:R1526)</f>
        <v>3</v>
      </c>
      <c r="P1528" s="24"/>
      <c r="Q1528" s="19" t="s">
        <v>567</v>
      </c>
      <c r="R1528" s="81">
        <f>PRODUCT(R1527/N1528)</f>
        <v>4.666666666666667</v>
      </c>
      <c r="S1528" s="24" t="s">
        <v>1026</v>
      </c>
      <c r="T1528" s="81">
        <f>PRODUCT(T1527/N1528)</f>
        <v>10</v>
      </c>
      <c r="AQ1528"/>
      <c r="AR1528"/>
      <c r="AS1528"/>
      <c r="AT1528"/>
      <c r="AU1528"/>
      <c r="AV1528"/>
      <c r="AW1528"/>
    </row>
    <row r="1529" spans="1:49" x14ac:dyDescent="0.25">
      <c r="B1529" s="20" t="s">
        <v>5254</v>
      </c>
      <c r="P1529" s="24"/>
      <c r="S1529" s="24"/>
      <c r="AQ1529"/>
      <c r="AR1529"/>
      <c r="AS1529"/>
      <c r="AT1529"/>
      <c r="AU1529"/>
      <c r="AV1529"/>
      <c r="AW1529"/>
    </row>
    <row r="1530" spans="1:49" x14ac:dyDescent="0.25">
      <c r="P1530" s="24"/>
      <c r="S1530" s="24"/>
      <c r="AQ1530"/>
      <c r="AR1530"/>
      <c r="AS1530"/>
      <c r="AT1530"/>
      <c r="AU1530"/>
      <c r="AV1530"/>
      <c r="AW1530"/>
    </row>
    <row r="1531" spans="1:49" x14ac:dyDescent="0.25">
      <c r="N1531" s="11"/>
      <c r="AQ1531"/>
      <c r="AR1531"/>
      <c r="AS1531"/>
      <c r="AT1531"/>
      <c r="AU1531"/>
      <c r="AV1531"/>
      <c r="AW1531"/>
    </row>
    <row r="1532" spans="1:49" x14ac:dyDescent="0.25">
      <c r="A1532" s="21" t="s">
        <v>3179</v>
      </c>
      <c r="B1532" s="22" t="s">
        <v>1673</v>
      </c>
      <c r="C1532" s="21" t="s">
        <v>3016</v>
      </c>
      <c r="D1532" s="21" t="s">
        <v>3017</v>
      </c>
      <c r="E1532" s="21" t="s">
        <v>1030</v>
      </c>
      <c r="F1532" s="21" t="s">
        <v>3018</v>
      </c>
      <c r="G1532" s="21" t="s">
        <v>3019</v>
      </c>
      <c r="H1532" s="21"/>
      <c r="I1532" s="68" t="s">
        <v>3020</v>
      </c>
      <c r="J1532" s="21" t="s">
        <v>1031</v>
      </c>
      <c r="K1532" s="21"/>
      <c r="L1532" s="33"/>
      <c r="M1532" s="33"/>
      <c r="N1532" s="33"/>
      <c r="O1532" s="23" t="s">
        <v>1673</v>
      </c>
      <c r="P1532" s="34"/>
      <c r="Q1532" s="35"/>
      <c r="R1532" s="33"/>
      <c r="S1532" s="34"/>
      <c r="T1532" s="33"/>
      <c r="U1532" s="33"/>
      <c r="AQ1532"/>
      <c r="AR1532"/>
      <c r="AS1532"/>
      <c r="AT1532"/>
      <c r="AU1532"/>
      <c r="AV1532"/>
      <c r="AW1532"/>
    </row>
    <row r="1533" spans="1:49" x14ac:dyDescent="0.25">
      <c r="A1533" s="14">
        <v>1</v>
      </c>
      <c r="B1533" s="20" t="s">
        <v>1246</v>
      </c>
      <c r="C1533" s="14">
        <v>10</v>
      </c>
      <c r="D1533" s="14">
        <v>10</v>
      </c>
      <c r="E1533" s="14">
        <v>0</v>
      </c>
      <c r="F1533" s="14">
        <v>0</v>
      </c>
      <c r="G1533" s="14">
        <v>229</v>
      </c>
      <c r="H1533" s="74" t="s">
        <v>1026</v>
      </c>
      <c r="I1533" s="14">
        <v>44</v>
      </c>
      <c r="J1533" s="14">
        <v>20</v>
      </c>
      <c r="K1533" s="17" t="s">
        <v>3011</v>
      </c>
      <c r="L1533" s="17">
        <v>20</v>
      </c>
      <c r="M1533" s="17">
        <v>5</v>
      </c>
      <c r="N1533" s="17">
        <v>1973</v>
      </c>
      <c r="O1533" s="19" t="s">
        <v>1044</v>
      </c>
      <c r="P1533" s="24" t="s">
        <v>1026</v>
      </c>
      <c r="Q1533" s="19" t="s">
        <v>967</v>
      </c>
      <c r="R1533" s="17">
        <v>20</v>
      </c>
      <c r="S1533" s="24" t="s">
        <v>1026</v>
      </c>
      <c r="T1533" s="17">
        <v>5</v>
      </c>
      <c r="U1533" s="289" t="s">
        <v>5239</v>
      </c>
      <c r="AQ1533"/>
      <c r="AR1533"/>
      <c r="AS1533"/>
      <c r="AT1533"/>
      <c r="AU1533"/>
      <c r="AV1533"/>
      <c r="AW1533"/>
    </row>
    <row r="1534" spans="1:49" x14ac:dyDescent="0.25">
      <c r="A1534" s="14">
        <v>2</v>
      </c>
      <c r="B1534" s="20" t="s">
        <v>1256</v>
      </c>
      <c r="C1534" s="14">
        <v>10</v>
      </c>
      <c r="D1534" s="14">
        <v>9</v>
      </c>
      <c r="E1534" s="14">
        <v>0</v>
      </c>
      <c r="F1534" s="14">
        <v>1</v>
      </c>
      <c r="G1534" s="14">
        <v>169</v>
      </c>
      <c r="H1534" s="74" t="s">
        <v>1026</v>
      </c>
      <c r="I1534" s="14">
        <v>29</v>
      </c>
      <c r="J1534" s="14">
        <v>18</v>
      </c>
      <c r="K1534" s="17" t="s">
        <v>3011</v>
      </c>
      <c r="L1534" s="17">
        <v>20</v>
      </c>
      <c r="M1534" s="17">
        <v>5</v>
      </c>
      <c r="N1534" s="17">
        <v>1973</v>
      </c>
      <c r="O1534" s="19" t="s">
        <v>1674</v>
      </c>
      <c r="P1534" s="24" t="s">
        <v>1026</v>
      </c>
      <c r="Q1534" s="19" t="s">
        <v>1256</v>
      </c>
      <c r="R1534" s="17">
        <v>0</v>
      </c>
      <c r="S1534" s="24" t="s">
        <v>1026</v>
      </c>
      <c r="T1534" s="17">
        <v>11</v>
      </c>
      <c r="U1534" s="17">
        <v>350</v>
      </c>
      <c r="AQ1534"/>
      <c r="AR1534"/>
      <c r="AS1534"/>
      <c r="AT1534"/>
      <c r="AU1534"/>
      <c r="AV1534"/>
      <c r="AW1534"/>
    </row>
    <row r="1535" spans="1:49" x14ac:dyDescent="0.25">
      <c r="A1535" s="14">
        <v>3</v>
      </c>
      <c r="B1535" s="20" t="s">
        <v>1041</v>
      </c>
      <c r="C1535" s="14">
        <v>10</v>
      </c>
      <c r="D1535" s="14">
        <v>7</v>
      </c>
      <c r="E1535" s="14">
        <v>0</v>
      </c>
      <c r="F1535" s="14">
        <v>3</v>
      </c>
      <c r="G1535" s="14">
        <v>84</v>
      </c>
      <c r="H1535" s="74" t="s">
        <v>1026</v>
      </c>
      <c r="I1535" s="14">
        <v>61</v>
      </c>
      <c r="J1535" s="14">
        <v>14</v>
      </c>
      <c r="K1535" s="17" t="s">
        <v>3011</v>
      </c>
      <c r="L1535" s="17">
        <v>20</v>
      </c>
      <c r="M1535" s="17">
        <v>5</v>
      </c>
      <c r="N1535" s="17">
        <v>1973</v>
      </c>
      <c r="O1535" s="19" t="s">
        <v>563</v>
      </c>
      <c r="P1535" s="24" t="s">
        <v>1026</v>
      </c>
      <c r="Q1535" s="19" t="s">
        <v>2969</v>
      </c>
      <c r="R1535" s="17">
        <v>22</v>
      </c>
      <c r="S1535" s="24" t="s">
        <v>1026</v>
      </c>
      <c r="T1535" s="17">
        <v>6</v>
      </c>
      <c r="U1535" s="17">
        <v>300</v>
      </c>
      <c r="AQ1535"/>
      <c r="AR1535"/>
      <c r="AS1535"/>
      <c r="AT1535"/>
      <c r="AU1535"/>
      <c r="AV1535"/>
      <c r="AW1535"/>
    </row>
    <row r="1536" spans="1:49" x14ac:dyDescent="0.25">
      <c r="A1536" s="14">
        <v>4</v>
      </c>
      <c r="B1536" s="20" t="s">
        <v>563</v>
      </c>
      <c r="C1536" s="14">
        <v>10</v>
      </c>
      <c r="D1536" s="14">
        <v>5</v>
      </c>
      <c r="E1536" s="14">
        <v>1</v>
      </c>
      <c r="F1536" s="14">
        <v>4</v>
      </c>
      <c r="G1536" s="14">
        <v>105</v>
      </c>
      <c r="H1536" s="74" t="s">
        <v>1026</v>
      </c>
      <c r="I1536" s="14">
        <v>89</v>
      </c>
      <c r="J1536" s="14">
        <v>11</v>
      </c>
      <c r="K1536" s="17" t="s">
        <v>3011</v>
      </c>
      <c r="L1536" s="17">
        <v>20</v>
      </c>
      <c r="M1536" s="17">
        <v>5</v>
      </c>
      <c r="N1536" s="17">
        <v>1973</v>
      </c>
      <c r="O1536" s="19" t="s">
        <v>1041</v>
      </c>
      <c r="P1536" s="24" t="s">
        <v>1026</v>
      </c>
      <c r="Q1536" s="19" t="s">
        <v>565</v>
      </c>
      <c r="R1536" s="17">
        <v>18</v>
      </c>
      <c r="S1536" s="24" t="s">
        <v>1026</v>
      </c>
      <c r="T1536" s="17">
        <v>8</v>
      </c>
      <c r="U1536" s="17">
        <v>350</v>
      </c>
      <c r="AQ1536"/>
      <c r="AR1536"/>
      <c r="AS1536"/>
      <c r="AT1536"/>
      <c r="AU1536"/>
      <c r="AV1536"/>
      <c r="AW1536"/>
    </row>
    <row r="1537" spans="1:49" x14ac:dyDescent="0.25">
      <c r="A1537" s="14">
        <v>5</v>
      </c>
      <c r="B1537" s="41" t="s">
        <v>1674</v>
      </c>
      <c r="C1537" s="14">
        <v>10</v>
      </c>
      <c r="D1537" s="14">
        <v>4</v>
      </c>
      <c r="E1537" s="14">
        <v>0</v>
      </c>
      <c r="F1537" s="14">
        <v>6</v>
      </c>
      <c r="G1537" s="14">
        <v>53</v>
      </c>
      <c r="H1537" s="74" t="s">
        <v>1026</v>
      </c>
      <c r="I1537" s="14">
        <v>68</v>
      </c>
      <c r="J1537" s="14">
        <v>8</v>
      </c>
      <c r="K1537" s="17" t="s">
        <v>3027</v>
      </c>
      <c r="L1537" s="17">
        <v>26</v>
      </c>
      <c r="M1537" s="17">
        <v>5</v>
      </c>
      <c r="N1537" s="17">
        <v>1973</v>
      </c>
      <c r="O1537" s="38" t="s">
        <v>564</v>
      </c>
      <c r="P1537" s="24" t="s">
        <v>1026</v>
      </c>
      <c r="Q1537" s="38" t="s">
        <v>1246</v>
      </c>
      <c r="R1537" s="17">
        <v>0</v>
      </c>
      <c r="S1537" s="24" t="s">
        <v>1026</v>
      </c>
      <c r="T1537" s="17">
        <v>18</v>
      </c>
      <c r="U1537" s="17">
        <v>100</v>
      </c>
      <c r="AQ1537"/>
      <c r="AR1537"/>
      <c r="AS1537"/>
      <c r="AT1537"/>
      <c r="AU1537"/>
      <c r="AV1537"/>
      <c r="AW1537"/>
    </row>
    <row r="1538" spans="1:49" x14ac:dyDescent="0.25">
      <c r="A1538" s="14">
        <v>6</v>
      </c>
      <c r="B1538" s="20" t="s">
        <v>564</v>
      </c>
      <c r="C1538" s="14">
        <v>10</v>
      </c>
      <c r="D1538" s="14">
        <v>4</v>
      </c>
      <c r="E1538" s="14">
        <v>0</v>
      </c>
      <c r="F1538" s="14">
        <v>6</v>
      </c>
      <c r="G1538" s="14">
        <v>70</v>
      </c>
      <c r="H1538" s="74" t="s">
        <v>1026</v>
      </c>
      <c r="I1538" s="14">
        <v>100</v>
      </c>
      <c r="J1538" s="14">
        <v>8</v>
      </c>
      <c r="K1538" s="17" t="s">
        <v>3011</v>
      </c>
      <c r="L1538" s="17">
        <v>27</v>
      </c>
      <c r="M1538" s="17">
        <v>5</v>
      </c>
      <c r="N1538" s="17">
        <v>1973</v>
      </c>
      <c r="O1538" s="19" t="s">
        <v>2969</v>
      </c>
      <c r="P1538" s="24" t="s">
        <v>1026</v>
      </c>
      <c r="Q1538" s="19" t="s">
        <v>1246</v>
      </c>
      <c r="R1538" s="17">
        <v>2</v>
      </c>
      <c r="S1538" s="24" t="s">
        <v>1026</v>
      </c>
      <c r="T1538" s="17">
        <v>19</v>
      </c>
      <c r="U1538" s="17">
        <v>215</v>
      </c>
      <c r="AQ1538"/>
      <c r="AR1538"/>
      <c r="AS1538"/>
      <c r="AT1538"/>
      <c r="AU1538"/>
      <c r="AV1538"/>
      <c r="AW1538"/>
    </row>
    <row r="1539" spans="1:49" ht="15.75" thickBot="1" x14ac:dyDescent="0.3">
      <c r="A1539" s="37">
        <v>7</v>
      </c>
      <c r="B1539" s="28" t="s">
        <v>967</v>
      </c>
      <c r="C1539" s="37">
        <v>10</v>
      </c>
      <c r="D1539" s="37">
        <v>4</v>
      </c>
      <c r="E1539" s="37">
        <v>0</v>
      </c>
      <c r="F1539" s="37">
        <v>6</v>
      </c>
      <c r="G1539" s="37">
        <v>72</v>
      </c>
      <c r="H1539" s="73" t="s">
        <v>1026</v>
      </c>
      <c r="I1539" s="37">
        <v>117</v>
      </c>
      <c r="J1539" s="37">
        <v>8</v>
      </c>
      <c r="K1539" s="32" t="s">
        <v>3011</v>
      </c>
      <c r="L1539" s="17">
        <v>27</v>
      </c>
      <c r="M1539" s="17">
        <v>5</v>
      </c>
      <c r="N1539" s="17">
        <v>1973</v>
      </c>
      <c r="O1539" s="38" t="s">
        <v>967</v>
      </c>
      <c r="P1539" s="24" t="s">
        <v>1026</v>
      </c>
      <c r="Q1539" s="38" t="s">
        <v>1442</v>
      </c>
      <c r="R1539" s="17">
        <v>3</v>
      </c>
      <c r="S1539" s="24" t="s">
        <v>1026</v>
      </c>
      <c r="T1539" s="17">
        <v>4</v>
      </c>
      <c r="U1539" s="17">
        <v>150</v>
      </c>
      <c r="AQ1539"/>
      <c r="AR1539"/>
      <c r="AS1539"/>
      <c r="AT1539"/>
      <c r="AU1539"/>
      <c r="AV1539"/>
      <c r="AW1539"/>
    </row>
    <row r="1540" spans="1:49" x14ac:dyDescent="0.25">
      <c r="A1540" s="77">
        <v>8</v>
      </c>
      <c r="B1540" s="78" t="s">
        <v>1044</v>
      </c>
      <c r="C1540" s="77">
        <v>10</v>
      </c>
      <c r="D1540" s="77">
        <v>4</v>
      </c>
      <c r="E1540" s="77">
        <v>0</v>
      </c>
      <c r="F1540" s="77">
        <v>6</v>
      </c>
      <c r="G1540" s="77">
        <v>91</v>
      </c>
      <c r="H1540" s="79" t="s">
        <v>1026</v>
      </c>
      <c r="I1540" s="77">
        <v>134</v>
      </c>
      <c r="J1540" s="77">
        <v>8</v>
      </c>
      <c r="K1540" s="17" t="s">
        <v>3011</v>
      </c>
      <c r="L1540" s="17">
        <v>27</v>
      </c>
      <c r="M1540" s="17">
        <v>5</v>
      </c>
      <c r="N1540" s="17">
        <v>1973</v>
      </c>
      <c r="O1540" s="19" t="s">
        <v>565</v>
      </c>
      <c r="P1540" s="24" t="s">
        <v>1026</v>
      </c>
      <c r="Q1540" s="19" t="s">
        <v>1674</v>
      </c>
      <c r="R1540" s="17">
        <v>5</v>
      </c>
      <c r="S1540" s="24" t="s">
        <v>1026</v>
      </c>
      <c r="T1540" s="17">
        <v>6</v>
      </c>
      <c r="V1540" s="19" t="s">
        <v>5250</v>
      </c>
      <c r="AQ1540"/>
      <c r="AR1540"/>
      <c r="AS1540"/>
      <c r="AT1540"/>
      <c r="AU1540"/>
      <c r="AV1540"/>
      <c r="AW1540"/>
    </row>
    <row r="1541" spans="1:49" x14ac:dyDescent="0.25">
      <c r="A1541" s="108">
        <v>9</v>
      </c>
      <c r="B1541" s="109" t="s">
        <v>2969</v>
      </c>
      <c r="C1541" s="108">
        <v>10</v>
      </c>
      <c r="D1541" s="108">
        <v>3</v>
      </c>
      <c r="E1541" s="108">
        <v>0</v>
      </c>
      <c r="F1541" s="108">
        <v>7</v>
      </c>
      <c r="G1541" s="108">
        <v>75</v>
      </c>
      <c r="H1541" s="110" t="s">
        <v>1026</v>
      </c>
      <c r="I1541" s="108">
        <v>117</v>
      </c>
      <c r="J1541" s="108">
        <v>6</v>
      </c>
      <c r="K1541" s="32" t="s">
        <v>3013</v>
      </c>
      <c r="L1541" s="17">
        <v>28</v>
      </c>
      <c r="M1541" s="17">
        <v>5</v>
      </c>
      <c r="N1541" s="17">
        <v>1973</v>
      </c>
      <c r="O1541" s="38" t="s">
        <v>1256</v>
      </c>
      <c r="P1541" s="24" t="s">
        <v>1026</v>
      </c>
      <c r="Q1541" s="38" t="s">
        <v>563</v>
      </c>
      <c r="R1541" s="17">
        <v>12</v>
      </c>
      <c r="S1541" s="24" t="s">
        <v>1026</v>
      </c>
      <c r="T1541" s="17">
        <v>3</v>
      </c>
      <c r="U1541" s="289" t="s">
        <v>5239</v>
      </c>
      <c r="AQ1541"/>
      <c r="AR1541"/>
      <c r="AS1541"/>
      <c r="AT1541"/>
      <c r="AU1541"/>
      <c r="AV1541"/>
      <c r="AW1541"/>
    </row>
    <row r="1542" spans="1:49" x14ac:dyDescent="0.25">
      <c r="A1542" s="77">
        <v>10</v>
      </c>
      <c r="B1542" s="78" t="s">
        <v>1442</v>
      </c>
      <c r="C1542" s="77">
        <v>10</v>
      </c>
      <c r="D1542" s="77">
        <v>2</v>
      </c>
      <c r="E1542" s="77">
        <v>1</v>
      </c>
      <c r="F1542" s="77">
        <v>7</v>
      </c>
      <c r="G1542" s="77">
        <v>46</v>
      </c>
      <c r="H1542" s="79" t="s">
        <v>1026</v>
      </c>
      <c r="I1542" s="77">
        <v>157</v>
      </c>
      <c r="J1542" s="14">
        <v>5</v>
      </c>
      <c r="K1542" s="17" t="s">
        <v>3144</v>
      </c>
      <c r="L1542" s="17">
        <v>29</v>
      </c>
      <c r="M1542" s="17">
        <v>5</v>
      </c>
      <c r="N1542" s="17">
        <v>1973</v>
      </c>
      <c r="O1542" s="19" t="s">
        <v>1442</v>
      </c>
      <c r="P1542" s="24" t="s">
        <v>1026</v>
      </c>
      <c r="Q1542" s="19" t="s">
        <v>1044</v>
      </c>
      <c r="R1542" s="17">
        <v>11</v>
      </c>
      <c r="S1542" s="24" t="s">
        <v>1026</v>
      </c>
      <c r="T1542" s="17">
        <v>14</v>
      </c>
      <c r="U1542" s="17">
        <v>52</v>
      </c>
      <c r="AQ1542"/>
      <c r="AR1542"/>
      <c r="AS1542"/>
      <c r="AT1542"/>
      <c r="AU1542"/>
      <c r="AV1542"/>
      <c r="AW1542"/>
    </row>
    <row r="1543" spans="1:49" x14ac:dyDescent="0.25">
      <c r="A1543" s="77">
        <v>11</v>
      </c>
      <c r="B1543" s="78" t="s">
        <v>565</v>
      </c>
      <c r="C1543" s="77">
        <v>10</v>
      </c>
      <c r="D1543" s="77">
        <v>1</v>
      </c>
      <c r="E1543" s="77">
        <v>2</v>
      </c>
      <c r="F1543" s="77">
        <v>7</v>
      </c>
      <c r="G1543" s="77">
        <v>57</v>
      </c>
      <c r="H1543" s="79" t="s">
        <v>1026</v>
      </c>
      <c r="I1543" s="77">
        <v>135</v>
      </c>
      <c r="J1543" s="14">
        <v>4</v>
      </c>
      <c r="K1543" s="17" t="s">
        <v>3027</v>
      </c>
      <c r="L1543" s="17">
        <v>2</v>
      </c>
      <c r="M1543" s="17">
        <v>6</v>
      </c>
      <c r="N1543" s="17">
        <v>1973</v>
      </c>
      <c r="O1543" s="19" t="s">
        <v>1044</v>
      </c>
      <c r="P1543" s="24" t="s">
        <v>1026</v>
      </c>
      <c r="Q1543" s="19" t="s">
        <v>564</v>
      </c>
      <c r="R1543" s="17">
        <v>13</v>
      </c>
      <c r="S1543" s="24" t="s">
        <v>1026</v>
      </c>
      <c r="T1543" s="17">
        <v>9</v>
      </c>
      <c r="U1543" s="17">
        <v>300</v>
      </c>
      <c r="AQ1543"/>
      <c r="AR1543"/>
      <c r="AS1543"/>
      <c r="AT1543"/>
      <c r="AU1543"/>
      <c r="AV1543"/>
      <c r="AW1543"/>
    </row>
    <row r="1544" spans="1:49" x14ac:dyDescent="0.25">
      <c r="B1544" s="20" t="s">
        <v>2</v>
      </c>
      <c r="C1544" s="14">
        <f>SUM(C1533:C1543)</f>
        <v>110</v>
      </c>
      <c r="D1544" s="14">
        <f>SUM(D1533:D1543)</f>
        <v>53</v>
      </c>
      <c r="E1544" s="14">
        <f>SUM(E1533:E1543)</f>
        <v>4</v>
      </c>
      <c r="F1544" s="14">
        <f>SUM(F1533:F1543)</f>
        <v>53</v>
      </c>
      <c r="G1544" s="14">
        <f>SUM(G1533:G1543)</f>
        <v>1051</v>
      </c>
      <c r="H1544" s="74" t="s">
        <v>1026</v>
      </c>
      <c r="I1544" s="14">
        <f>SUM(I1533:I1543)</f>
        <v>1051</v>
      </c>
      <c r="J1544" s="14">
        <f>SUM(J1533:J1543)</f>
        <v>110</v>
      </c>
      <c r="K1544" s="17" t="s">
        <v>3011</v>
      </c>
      <c r="L1544" s="17">
        <v>3</v>
      </c>
      <c r="M1544" s="17">
        <v>6</v>
      </c>
      <c r="N1544" s="17">
        <v>1973</v>
      </c>
      <c r="O1544" s="19" t="s">
        <v>1442</v>
      </c>
      <c r="P1544" s="24" t="s">
        <v>1026</v>
      </c>
      <c r="Q1544" s="19" t="s">
        <v>564</v>
      </c>
      <c r="R1544" s="17">
        <v>13</v>
      </c>
      <c r="S1544" s="24" t="s">
        <v>1026</v>
      </c>
      <c r="T1544" s="17">
        <v>6</v>
      </c>
      <c r="U1544" s="17">
        <v>100</v>
      </c>
      <c r="AQ1544"/>
      <c r="AR1544"/>
      <c r="AS1544"/>
      <c r="AT1544"/>
      <c r="AU1544"/>
      <c r="AV1544"/>
      <c r="AW1544"/>
    </row>
    <row r="1545" spans="1:49" x14ac:dyDescent="0.25">
      <c r="D1545" s="14"/>
      <c r="E1545" s="14"/>
      <c r="F1545" s="14"/>
      <c r="G1545" s="14"/>
      <c r="H1545" s="14"/>
      <c r="I1545" s="14"/>
      <c r="J1545" s="14"/>
      <c r="K1545" s="17" t="s">
        <v>3011</v>
      </c>
      <c r="L1545" s="17">
        <v>3</v>
      </c>
      <c r="M1545" s="17">
        <v>6</v>
      </c>
      <c r="N1545" s="17">
        <v>1973</v>
      </c>
      <c r="O1545" s="19" t="s">
        <v>1256</v>
      </c>
      <c r="P1545" s="24" t="s">
        <v>1026</v>
      </c>
      <c r="Q1545" s="19" t="s">
        <v>2969</v>
      </c>
      <c r="R1545" s="17">
        <v>20</v>
      </c>
      <c r="S1545" s="24" t="s">
        <v>1026</v>
      </c>
      <c r="T1545" s="17">
        <v>1</v>
      </c>
      <c r="U1545" s="17">
        <v>100</v>
      </c>
      <c r="AQ1545"/>
      <c r="AR1545"/>
      <c r="AS1545"/>
      <c r="AT1545"/>
      <c r="AU1545"/>
      <c r="AV1545"/>
      <c r="AW1545"/>
    </row>
    <row r="1546" spans="1:49" x14ac:dyDescent="0.25">
      <c r="D1546" s="14"/>
      <c r="E1546" s="14"/>
      <c r="F1546" s="14"/>
      <c r="G1546" s="14"/>
      <c r="H1546" s="14"/>
      <c r="I1546" s="14"/>
      <c r="J1546" s="14"/>
      <c r="K1546" s="17" t="s">
        <v>3011</v>
      </c>
      <c r="L1546" s="17">
        <v>3</v>
      </c>
      <c r="M1546" s="17">
        <v>6</v>
      </c>
      <c r="N1546" s="17">
        <v>1973</v>
      </c>
      <c r="O1546" s="19" t="s">
        <v>1674</v>
      </c>
      <c r="P1546" s="24" t="s">
        <v>1026</v>
      </c>
      <c r="Q1546" s="19" t="s">
        <v>1041</v>
      </c>
      <c r="R1546" s="17">
        <v>2</v>
      </c>
      <c r="S1546" s="24" t="s">
        <v>1026</v>
      </c>
      <c r="T1546" s="17">
        <v>5</v>
      </c>
      <c r="U1546" s="289" t="s">
        <v>5239</v>
      </c>
      <c r="AQ1546"/>
      <c r="AR1546"/>
      <c r="AS1546"/>
      <c r="AT1546"/>
      <c r="AU1546"/>
      <c r="AV1546"/>
      <c r="AW1546"/>
    </row>
    <row r="1547" spans="1:49" x14ac:dyDescent="0.25">
      <c r="B1547" s="19"/>
      <c r="C1547" s="11"/>
      <c r="D1547" s="11"/>
      <c r="E1547" s="11"/>
      <c r="F1547" s="11"/>
      <c r="G1547" s="11"/>
      <c r="H1547" s="11"/>
      <c r="I1547" s="11"/>
      <c r="J1547" s="11"/>
      <c r="K1547" s="17" t="s">
        <v>3013</v>
      </c>
      <c r="L1547" s="17">
        <v>4</v>
      </c>
      <c r="M1547" s="17">
        <v>6</v>
      </c>
      <c r="N1547" s="17">
        <v>1973</v>
      </c>
      <c r="O1547" s="19" t="s">
        <v>1246</v>
      </c>
      <c r="P1547" s="24" t="s">
        <v>1026</v>
      </c>
      <c r="Q1547" s="19" t="s">
        <v>563</v>
      </c>
      <c r="R1547" s="17">
        <v>17</v>
      </c>
      <c r="S1547" s="24" t="s">
        <v>1026</v>
      </c>
      <c r="T1547" s="17">
        <v>10</v>
      </c>
      <c r="U1547" s="17">
        <v>128</v>
      </c>
      <c r="AQ1547"/>
      <c r="AR1547"/>
      <c r="AS1547"/>
      <c r="AT1547"/>
      <c r="AU1547"/>
      <c r="AV1547"/>
      <c r="AW1547"/>
    </row>
    <row r="1548" spans="1:49" x14ac:dyDescent="0.25">
      <c r="B1548" s="19"/>
      <c r="C1548" s="11"/>
      <c r="D1548" s="11"/>
      <c r="E1548" s="11"/>
      <c r="F1548" s="11"/>
      <c r="G1548" s="11"/>
      <c r="H1548" s="11"/>
      <c r="I1548" s="11"/>
      <c r="J1548" s="11"/>
      <c r="K1548" s="17" t="s">
        <v>3027</v>
      </c>
      <c r="L1548" s="17">
        <v>9</v>
      </c>
      <c r="M1548" s="17">
        <v>6</v>
      </c>
      <c r="N1548" s="17">
        <v>1973</v>
      </c>
      <c r="O1548" s="38" t="s">
        <v>1674</v>
      </c>
      <c r="P1548" s="24" t="s">
        <v>1026</v>
      </c>
      <c r="Q1548" s="38" t="s">
        <v>1044</v>
      </c>
      <c r="R1548" s="17">
        <v>10</v>
      </c>
      <c r="S1548" s="24" t="s">
        <v>1026</v>
      </c>
      <c r="T1548" s="17">
        <v>2</v>
      </c>
      <c r="U1548" s="17">
        <v>500</v>
      </c>
      <c r="AQ1548"/>
      <c r="AR1548"/>
      <c r="AS1548"/>
      <c r="AT1548"/>
      <c r="AU1548"/>
      <c r="AV1548"/>
      <c r="AW1548"/>
    </row>
    <row r="1549" spans="1:49" x14ac:dyDescent="0.25">
      <c r="B1549" s="19"/>
      <c r="C1549" s="11"/>
      <c r="D1549" s="11"/>
      <c r="E1549" s="11"/>
      <c r="F1549" s="11"/>
      <c r="G1549" s="11"/>
      <c r="H1549" s="11"/>
      <c r="I1549" s="11"/>
      <c r="J1549" s="11"/>
      <c r="K1549" s="17" t="s">
        <v>3011</v>
      </c>
      <c r="L1549" s="17">
        <v>10</v>
      </c>
      <c r="M1549" s="17">
        <v>6</v>
      </c>
      <c r="N1549" s="17">
        <v>1973</v>
      </c>
      <c r="O1549" s="19" t="s">
        <v>1041</v>
      </c>
      <c r="P1549" s="24" t="s">
        <v>1026</v>
      </c>
      <c r="Q1549" s="19" t="s">
        <v>1044</v>
      </c>
      <c r="R1549" s="17">
        <v>11</v>
      </c>
      <c r="S1549" s="24" t="s">
        <v>1026</v>
      </c>
      <c r="T1549" s="17">
        <v>9</v>
      </c>
      <c r="U1549" s="17">
        <v>295</v>
      </c>
      <c r="AQ1549"/>
      <c r="AR1549"/>
      <c r="AS1549"/>
      <c r="AT1549"/>
      <c r="AU1549"/>
      <c r="AV1549"/>
      <c r="AW1549"/>
    </row>
    <row r="1550" spans="1:49" x14ac:dyDescent="0.25">
      <c r="B1550" s="19"/>
      <c r="C1550" s="11"/>
      <c r="D1550" s="11"/>
      <c r="E1550" s="11"/>
      <c r="F1550" s="11"/>
      <c r="G1550" s="11"/>
      <c r="H1550" s="11"/>
      <c r="I1550" s="11"/>
      <c r="J1550" s="11"/>
      <c r="K1550" s="17" t="s">
        <v>3011</v>
      </c>
      <c r="L1550" s="17">
        <v>10</v>
      </c>
      <c r="M1550" s="17">
        <v>6</v>
      </c>
      <c r="N1550" s="17">
        <v>1973</v>
      </c>
      <c r="O1550" s="38" t="s">
        <v>1246</v>
      </c>
      <c r="P1550" s="24" t="s">
        <v>1026</v>
      </c>
      <c r="Q1550" s="38" t="s">
        <v>967</v>
      </c>
      <c r="R1550" s="17">
        <v>27</v>
      </c>
      <c r="S1550" s="24" t="s">
        <v>1026</v>
      </c>
      <c r="T1550" s="17">
        <v>7</v>
      </c>
      <c r="U1550" s="289" t="s">
        <v>5239</v>
      </c>
      <c r="AQ1550"/>
      <c r="AR1550"/>
      <c r="AS1550"/>
      <c r="AT1550"/>
      <c r="AU1550"/>
      <c r="AV1550"/>
      <c r="AW1550"/>
    </row>
    <row r="1551" spans="1:49" x14ac:dyDescent="0.25">
      <c r="B1551" s="19"/>
      <c r="C1551" s="11"/>
      <c r="D1551" s="11"/>
      <c r="E1551" s="11"/>
      <c r="F1551" s="11"/>
      <c r="G1551" s="11"/>
      <c r="H1551" s="11"/>
      <c r="I1551" s="11"/>
      <c r="J1551" s="11"/>
      <c r="K1551" s="17" t="s">
        <v>3011</v>
      </c>
      <c r="L1551" s="17">
        <v>10</v>
      </c>
      <c r="M1551" s="17">
        <v>6</v>
      </c>
      <c r="N1551" s="17">
        <v>1973</v>
      </c>
      <c r="O1551" s="19" t="s">
        <v>563</v>
      </c>
      <c r="P1551" s="24" t="s">
        <v>1026</v>
      </c>
      <c r="Q1551" s="19" t="s">
        <v>1442</v>
      </c>
      <c r="R1551" s="17">
        <v>16</v>
      </c>
      <c r="S1551" s="24" t="s">
        <v>1026</v>
      </c>
      <c r="T1551" s="17">
        <v>2</v>
      </c>
      <c r="U1551" s="289" t="s">
        <v>5239</v>
      </c>
      <c r="AQ1551"/>
      <c r="AR1551"/>
      <c r="AS1551"/>
      <c r="AT1551"/>
      <c r="AU1551"/>
      <c r="AV1551"/>
      <c r="AW1551"/>
    </row>
    <row r="1552" spans="1:49" x14ac:dyDescent="0.25">
      <c r="B1552" s="19"/>
      <c r="C1552" s="11"/>
      <c r="D1552" s="11"/>
      <c r="E1552" s="11"/>
      <c r="F1552" s="11"/>
      <c r="G1552" s="11"/>
      <c r="H1552" s="11"/>
      <c r="I1552" s="11"/>
      <c r="J1552" s="11"/>
      <c r="K1552" s="17" t="s">
        <v>3027</v>
      </c>
      <c r="L1552" s="17">
        <v>16</v>
      </c>
      <c r="M1552" s="17">
        <v>6</v>
      </c>
      <c r="N1552" s="17">
        <v>1973</v>
      </c>
      <c r="O1552" s="19" t="s">
        <v>564</v>
      </c>
      <c r="P1552" s="24" t="s">
        <v>1026</v>
      </c>
      <c r="Q1552" s="19" t="s">
        <v>1256</v>
      </c>
      <c r="R1552" s="17">
        <v>5</v>
      </c>
      <c r="S1552" s="24" t="s">
        <v>1026</v>
      </c>
      <c r="T1552" s="17">
        <v>16</v>
      </c>
      <c r="U1552" s="17">
        <v>250</v>
      </c>
      <c r="AQ1552"/>
      <c r="AR1552"/>
      <c r="AS1552"/>
      <c r="AT1552"/>
      <c r="AU1552"/>
      <c r="AV1552"/>
      <c r="AW1552"/>
    </row>
    <row r="1553" spans="2:49" x14ac:dyDescent="0.25">
      <c r="B1553" s="19"/>
      <c r="C1553" s="11"/>
      <c r="D1553" s="11"/>
      <c r="E1553" s="11"/>
      <c r="F1553" s="11"/>
      <c r="G1553" s="11"/>
      <c r="H1553" s="11"/>
      <c r="I1553" s="11"/>
      <c r="J1553" s="11"/>
      <c r="K1553" s="17" t="s">
        <v>3011</v>
      </c>
      <c r="L1553" s="17">
        <v>17</v>
      </c>
      <c r="M1553" s="17">
        <v>6</v>
      </c>
      <c r="N1553" s="17">
        <v>1973</v>
      </c>
      <c r="O1553" s="19" t="s">
        <v>1041</v>
      </c>
      <c r="P1553" s="24" t="s">
        <v>1026</v>
      </c>
      <c r="Q1553" s="19" t="s">
        <v>1256</v>
      </c>
      <c r="R1553" s="17">
        <v>2</v>
      </c>
      <c r="S1553" s="24" t="s">
        <v>1026</v>
      </c>
      <c r="T1553" s="17">
        <v>6</v>
      </c>
      <c r="U1553" s="17">
        <v>500</v>
      </c>
      <c r="AQ1553"/>
      <c r="AR1553"/>
      <c r="AS1553"/>
      <c r="AT1553"/>
      <c r="AU1553"/>
      <c r="AV1553"/>
      <c r="AW1553"/>
    </row>
    <row r="1554" spans="2:49" x14ac:dyDescent="0.25">
      <c r="B1554" s="19"/>
      <c r="C1554" s="11"/>
      <c r="D1554" s="11"/>
      <c r="E1554" s="11"/>
      <c r="F1554" s="11"/>
      <c r="G1554" s="11"/>
      <c r="H1554" s="11"/>
      <c r="I1554" s="11"/>
      <c r="J1554" s="11"/>
      <c r="K1554" s="17" t="s">
        <v>3011</v>
      </c>
      <c r="L1554" s="17">
        <v>17</v>
      </c>
      <c r="M1554" s="17">
        <v>6</v>
      </c>
      <c r="N1554" s="17">
        <v>1973</v>
      </c>
      <c r="O1554" s="19" t="s">
        <v>563</v>
      </c>
      <c r="P1554" s="24" t="s">
        <v>1026</v>
      </c>
      <c r="Q1554" s="19" t="s">
        <v>1674</v>
      </c>
      <c r="R1554" s="17">
        <v>11</v>
      </c>
      <c r="S1554" s="24" t="s">
        <v>1026</v>
      </c>
      <c r="T1554" s="17">
        <v>8</v>
      </c>
      <c r="U1554" s="17">
        <v>250</v>
      </c>
      <c r="AQ1554"/>
      <c r="AR1554"/>
      <c r="AS1554"/>
      <c r="AT1554"/>
      <c r="AU1554"/>
      <c r="AV1554"/>
      <c r="AW1554"/>
    </row>
    <row r="1555" spans="2:49" x14ac:dyDescent="0.25">
      <c r="B1555" s="19"/>
      <c r="C1555" s="11"/>
      <c r="D1555" s="11"/>
      <c r="E1555" s="11"/>
      <c r="F1555" s="11"/>
      <c r="G1555" s="11"/>
      <c r="H1555" s="11"/>
      <c r="I1555" s="11"/>
      <c r="J1555" s="11"/>
      <c r="K1555" s="17" t="s">
        <v>3011</v>
      </c>
      <c r="L1555" s="17">
        <v>17</v>
      </c>
      <c r="M1555" s="17">
        <v>6</v>
      </c>
      <c r="N1555" s="17">
        <v>1973</v>
      </c>
      <c r="O1555" s="19" t="s">
        <v>565</v>
      </c>
      <c r="P1555" s="24" t="s">
        <v>1026</v>
      </c>
      <c r="Q1555" s="19" t="s">
        <v>1246</v>
      </c>
      <c r="R1555" s="17">
        <v>2</v>
      </c>
      <c r="S1555" s="24" t="s">
        <v>1026</v>
      </c>
      <c r="T1555" s="17">
        <v>47</v>
      </c>
      <c r="U1555" s="289" t="s">
        <v>5239</v>
      </c>
      <c r="AQ1555"/>
      <c r="AR1555"/>
      <c r="AS1555"/>
      <c r="AT1555"/>
      <c r="AU1555"/>
      <c r="AV1555"/>
      <c r="AW1555"/>
    </row>
    <row r="1556" spans="2:49" x14ac:dyDescent="0.25">
      <c r="B1556" s="19"/>
      <c r="C1556" s="11"/>
      <c r="D1556" s="11"/>
      <c r="E1556" s="11"/>
      <c r="F1556" s="11"/>
      <c r="G1556" s="11"/>
      <c r="H1556" s="11"/>
      <c r="I1556" s="11"/>
      <c r="J1556" s="11"/>
      <c r="K1556" s="17" t="s">
        <v>3027</v>
      </c>
      <c r="L1556" s="17">
        <v>7</v>
      </c>
      <c r="M1556" s="17">
        <v>7</v>
      </c>
      <c r="N1556" s="17">
        <v>1973</v>
      </c>
      <c r="O1556" s="19" t="s">
        <v>1442</v>
      </c>
      <c r="P1556" s="24" t="s">
        <v>1026</v>
      </c>
      <c r="Q1556" s="19" t="s">
        <v>1041</v>
      </c>
      <c r="R1556" s="17">
        <v>1</v>
      </c>
      <c r="S1556" s="24" t="s">
        <v>1026</v>
      </c>
      <c r="T1556" s="17">
        <v>6</v>
      </c>
      <c r="U1556" s="17">
        <v>50</v>
      </c>
      <c r="AQ1556"/>
      <c r="AR1556"/>
      <c r="AS1556"/>
      <c r="AT1556"/>
      <c r="AU1556"/>
      <c r="AV1556"/>
      <c r="AW1556"/>
    </row>
    <row r="1557" spans="2:49" x14ac:dyDescent="0.25">
      <c r="B1557" s="19"/>
      <c r="C1557" s="11"/>
      <c r="D1557" s="11"/>
      <c r="E1557" s="11"/>
      <c r="F1557" s="11"/>
      <c r="G1557" s="11"/>
      <c r="H1557" s="11"/>
      <c r="I1557" s="11"/>
      <c r="J1557" s="11"/>
      <c r="K1557" s="17" t="s">
        <v>3011</v>
      </c>
      <c r="L1557" s="17">
        <v>8</v>
      </c>
      <c r="M1557" s="17">
        <v>7</v>
      </c>
      <c r="N1557" s="17">
        <v>1973</v>
      </c>
      <c r="O1557" s="38" t="s">
        <v>1256</v>
      </c>
      <c r="P1557" s="24" t="s">
        <v>1026</v>
      </c>
      <c r="Q1557" s="38" t="s">
        <v>565</v>
      </c>
      <c r="R1557" s="17">
        <v>19</v>
      </c>
      <c r="S1557" s="24" t="s">
        <v>1026</v>
      </c>
      <c r="T1557" s="17">
        <v>2</v>
      </c>
      <c r="U1557" s="17">
        <v>36</v>
      </c>
      <c r="AQ1557"/>
      <c r="AR1557"/>
      <c r="AS1557"/>
      <c r="AT1557"/>
      <c r="AU1557"/>
      <c r="AV1557"/>
      <c r="AW1557"/>
    </row>
    <row r="1558" spans="2:49" x14ac:dyDescent="0.25">
      <c r="B1558" s="19"/>
      <c r="C1558" s="11"/>
      <c r="D1558" s="11"/>
      <c r="E1558" s="11"/>
      <c r="F1558" s="11"/>
      <c r="G1558" s="11"/>
      <c r="H1558" s="11"/>
      <c r="I1558" s="11"/>
      <c r="J1558" s="11"/>
      <c r="K1558" s="17" t="s">
        <v>3011</v>
      </c>
      <c r="L1558" s="17">
        <v>8</v>
      </c>
      <c r="M1558" s="17">
        <v>7</v>
      </c>
      <c r="N1558" s="17">
        <v>1973</v>
      </c>
      <c r="O1558" s="19" t="s">
        <v>1246</v>
      </c>
      <c r="P1558" s="24" t="s">
        <v>1026</v>
      </c>
      <c r="Q1558" s="19" t="s">
        <v>1041</v>
      </c>
      <c r="R1558" s="17">
        <v>13</v>
      </c>
      <c r="S1558" s="24" t="s">
        <v>1026</v>
      </c>
      <c r="T1558" s="17">
        <v>5</v>
      </c>
      <c r="U1558" s="58" t="s">
        <v>5239</v>
      </c>
      <c r="AQ1558"/>
      <c r="AR1558"/>
      <c r="AS1558"/>
      <c r="AT1558"/>
      <c r="AU1558"/>
      <c r="AV1558"/>
      <c r="AW1558"/>
    </row>
    <row r="1559" spans="2:49" x14ac:dyDescent="0.25">
      <c r="B1559" s="19"/>
      <c r="C1559" s="11"/>
      <c r="D1559" s="11"/>
      <c r="E1559" s="11"/>
      <c r="F1559" s="11"/>
      <c r="G1559" s="11"/>
      <c r="H1559" s="11"/>
      <c r="I1559" s="11"/>
      <c r="J1559" s="11"/>
      <c r="K1559" s="17" t="s">
        <v>3011</v>
      </c>
      <c r="L1559" s="17">
        <v>8</v>
      </c>
      <c r="M1559" s="17">
        <v>7</v>
      </c>
      <c r="N1559" s="17">
        <v>1973</v>
      </c>
      <c r="O1559" s="38" t="s">
        <v>1674</v>
      </c>
      <c r="P1559" s="24" t="s">
        <v>1026</v>
      </c>
      <c r="Q1559" s="38" t="s">
        <v>2969</v>
      </c>
      <c r="R1559" s="17">
        <v>4</v>
      </c>
      <c r="S1559" s="24" t="s">
        <v>1026</v>
      </c>
      <c r="T1559" s="17">
        <v>2</v>
      </c>
      <c r="U1559" s="17">
        <v>300</v>
      </c>
      <c r="AQ1559"/>
      <c r="AR1559"/>
      <c r="AS1559"/>
      <c r="AT1559"/>
      <c r="AU1559"/>
      <c r="AV1559"/>
      <c r="AW1559"/>
    </row>
    <row r="1560" spans="2:49" x14ac:dyDescent="0.25">
      <c r="B1560" s="19"/>
      <c r="C1560" s="11"/>
      <c r="D1560" s="11"/>
      <c r="E1560" s="11"/>
      <c r="F1560" s="11"/>
      <c r="G1560" s="11"/>
      <c r="H1560" s="11"/>
      <c r="I1560" s="11"/>
      <c r="J1560" s="11"/>
      <c r="K1560" s="17" t="s">
        <v>3011</v>
      </c>
      <c r="L1560" s="17">
        <v>8</v>
      </c>
      <c r="M1560" s="17">
        <v>7</v>
      </c>
      <c r="N1560" s="17">
        <v>1973</v>
      </c>
      <c r="O1560" s="19" t="s">
        <v>967</v>
      </c>
      <c r="P1560" s="24" t="s">
        <v>1026</v>
      </c>
      <c r="Q1560" s="19" t="s">
        <v>564</v>
      </c>
      <c r="R1560" s="17">
        <v>11</v>
      </c>
      <c r="S1560" s="24" t="s">
        <v>1026</v>
      </c>
      <c r="T1560" s="17">
        <v>5</v>
      </c>
      <c r="U1560" s="17">
        <v>60</v>
      </c>
      <c r="AQ1560"/>
      <c r="AR1560"/>
      <c r="AS1560"/>
      <c r="AT1560"/>
      <c r="AU1560"/>
      <c r="AV1560"/>
      <c r="AW1560"/>
    </row>
    <row r="1561" spans="2:49" x14ac:dyDescent="0.25">
      <c r="D1561" s="14"/>
      <c r="E1561" s="14"/>
      <c r="F1561" s="14"/>
      <c r="G1561" s="14"/>
      <c r="H1561" s="14"/>
      <c r="I1561" s="14"/>
      <c r="J1561" s="14"/>
      <c r="K1561" s="17" t="s">
        <v>3027</v>
      </c>
      <c r="L1561" s="17">
        <v>14</v>
      </c>
      <c r="M1561" s="17">
        <v>7</v>
      </c>
      <c r="N1561" s="17">
        <v>1973</v>
      </c>
      <c r="O1561" s="38" t="s">
        <v>1041</v>
      </c>
      <c r="P1561" s="24" t="s">
        <v>1026</v>
      </c>
      <c r="Q1561" s="38" t="s">
        <v>563</v>
      </c>
      <c r="R1561" s="17">
        <v>10</v>
      </c>
      <c r="S1561" s="24" t="s">
        <v>1026</v>
      </c>
      <c r="T1561" s="17">
        <v>4</v>
      </c>
      <c r="U1561" s="17">
        <v>350</v>
      </c>
      <c r="AQ1561"/>
      <c r="AR1561"/>
      <c r="AS1561"/>
      <c r="AT1561"/>
      <c r="AU1561"/>
      <c r="AV1561"/>
      <c r="AW1561"/>
    </row>
    <row r="1562" spans="2:49" x14ac:dyDescent="0.25">
      <c r="D1562" s="14"/>
      <c r="E1562" s="14"/>
      <c r="F1562" s="14"/>
      <c r="G1562" s="14"/>
      <c r="H1562" s="14"/>
      <c r="I1562" s="14"/>
      <c r="J1562" s="14"/>
      <c r="K1562" s="17" t="s">
        <v>3027</v>
      </c>
      <c r="L1562" s="17">
        <v>14</v>
      </c>
      <c r="M1562" s="17">
        <v>7</v>
      </c>
      <c r="N1562" s="17">
        <v>1973</v>
      </c>
      <c r="O1562" s="19" t="s">
        <v>565</v>
      </c>
      <c r="P1562" s="24" t="s">
        <v>1026</v>
      </c>
      <c r="Q1562" s="19" t="s">
        <v>1442</v>
      </c>
      <c r="R1562" s="17">
        <v>6</v>
      </c>
      <c r="S1562" s="24" t="s">
        <v>1026</v>
      </c>
      <c r="T1562" s="17">
        <v>6</v>
      </c>
      <c r="U1562" s="58" t="s">
        <v>5239</v>
      </c>
      <c r="AQ1562"/>
      <c r="AR1562"/>
      <c r="AS1562"/>
      <c r="AT1562"/>
      <c r="AU1562"/>
      <c r="AV1562"/>
      <c r="AW1562"/>
    </row>
    <row r="1563" spans="2:49" x14ac:dyDescent="0.25">
      <c r="D1563" s="14"/>
      <c r="E1563" s="14"/>
      <c r="F1563" s="14"/>
      <c r="G1563" s="14"/>
      <c r="H1563" s="14"/>
      <c r="I1563" s="14"/>
      <c r="J1563" s="14"/>
      <c r="K1563" s="17" t="s">
        <v>3011</v>
      </c>
      <c r="L1563" s="17">
        <v>15</v>
      </c>
      <c r="M1563" s="17">
        <v>7</v>
      </c>
      <c r="N1563" s="17">
        <v>1973</v>
      </c>
      <c r="O1563" s="19" t="s">
        <v>564</v>
      </c>
      <c r="P1563" s="24" t="s">
        <v>1026</v>
      </c>
      <c r="Q1563" s="19" t="s">
        <v>563</v>
      </c>
      <c r="R1563" s="17">
        <v>5</v>
      </c>
      <c r="S1563" s="24" t="s">
        <v>1026</v>
      </c>
      <c r="T1563" s="17">
        <v>12</v>
      </c>
      <c r="U1563" s="17">
        <v>100</v>
      </c>
      <c r="AQ1563"/>
      <c r="AR1563"/>
      <c r="AS1563"/>
      <c r="AT1563"/>
      <c r="AU1563"/>
      <c r="AV1563"/>
      <c r="AW1563"/>
    </row>
    <row r="1564" spans="2:49" x14ac:dyDescent="0.25">
      <c r="D1564" s="14"/>
      <c r="E1564" s="14"/>
      <c r="F1564" s="14"/>
      <c r="G1564" s="14"/>
      <c r="H1564" s="14"/>
      <c r="I1564" s="14"/>
      <c r="J1564" s="14"/>
      <c r="K1564" s="17" t="s">
        <v>3011</v>
      </c>
      <c r="L1564" s="17">
        <v>15</v>
      </c>
      <c r="M1564" s="17">
        <v>7</v>
      </c>
      <c r="N1564" s="17">
        <v>1973</v>
      </c>
      <c r="O1564" s="19" t="s">
        <v>2969</v>
      </c>
      <c r="P1564" s="24" t="s">
        <v>1026</v>
      </c>
      <c r="Q1564" s="19" t="s">
        <v>1442</v>
      </c>
      <c r="R1564" s="17">
        <v>22</v>
      </c>
      <c r="S1564" s="24" t="s">
        <v>1026</v>
      </c>
      <c r="T1564" s="17">
        <v>1</v>
      </c>
      <c r="U1564" s="17">
        <v>112</v>
      </c>
      <c r="AQ1564"/>
      <c r="AR1564"/>
      <c r="AS1564"/>
      <c r="AT1564"/>
      <c r="AU1564"/>
      <c r="AV1564"/>
      <c r="AW1564"/>
    </row>
    <row r="1565" spans="2:49" x14ac:dyDescent="0.25">
      <c r="D1565" s="14"/>
      <c r="E1565" s="14"/>
      <c r="F1565" s="14"/>
      <c r="G1565" s="14"/>
      <c r="H1565" s="14"/>
      <c r="I1565" s="14"/>
      <c r="J1565" s="14"/>
      <c r="K1565" s="17" t="s">
        <v>3011</v>
      </c>
      <c r="L1565" s="17">
        <v>15</v>
      </c>
      <c r="M1565" s="17">
        <v>7</v>
      </c>
      <c r="N1565" s="17">
        <v>1973</v>
      </c>
      <c r="O1565" s="19" t="s">
        <v>967</v>
      </c>
      <c r="P1565" s="24" t="s">
        <v>1026</v>
      </c>
      <c r="Q1565" s="19" t="s">
        <v>1256</v>
      </c>
      <c r="R1565" s="17">
        <v>3</v>
      </c>
      <c r="S1565" s="24" t="s">
        <v>1026</v>
      </c>
      <c r="T1565" s="17">
        <v>24</v>
      </c>
      <c r="U1565" s="17">
        <v>70</v>
      </c>
      <c r="AQ1565"/>
      <c r="AR1565"/>
      <c r="AS1565"/>
      <c r="AT1565"/>
      <c r="AU1565"/>
      <c r="AV1565"/>
      <c r="AW1565"/>
    </row>
    <row r="1566" spans="2:49" x14ac:dyDescent="0.25">
      <c r="B1566" s="19"/>
      <c r="C1566" s="11"/>
      <c r="D1566" s="11"/>
      <c r="E1566" s="11"/>
      <c r="F1566" s="11"/>
      <c r="G1566" s="11"/>
      <c r="H1566" s="11"/>
      <c r="I1566" s="11"/>
      <c r="J1566" s="11"/>
      <c r="K1566" s="17" t="s">
        <v>3142</v>
      </c>
      <c r="L1566" s="17">
        <v>18</v>
      </c>
      <c r="M1566" s="17">
        <v>7</v>
      </c>
      <c r="N1566" s="17">
        <v>1973</v>
      </c>
      <c r="O1566" s="38" t="s">
        <v>2969</v>
      </c>
      <c r="P1566" s="24" t="s">
        <v>1026</v>
      </c>
      <c r="Q1566" s="38" t="s">
        <v>565</v>
      </c>
      <c r="R1566" s="17">
        <v>9</v>
      </c>
      <c r="S1566" s="24" t="s">
        <v>1026</v>
      </c>
      <c r="T1566" s="17">
        <v>7</v>
      </c>
      <c r="U1566" s="17">
        <v>152</v>
      </c>
      <c r="AQ1566"/>
      <c r="AR1566"/>
      <c r="AS1566"/>
      <c r="AT1566"/>
      <c r="AU1566"/>
      <c r="AV1566"/>
      <c r="AW1566"/>
    </row>
    <row r="1567" spans="2:49" x14ac:dyDescent="0.25">
      <c r="D1567" s="14"/>
      <c r="E1567" s="14"/>
      <c r="F1567" s="14"/>
      <c r="G1567" s="14"/>
      <c r="H1567" s="14"/>
      <c r="I1567" s="14"/>
      <c r="J1567" s="14"/>
      <c r="K1567" s="17" t="s">
        <v>3142</v>
      </c>
      <c r="L1567" s="17">
        <v>18</v>
      </c>
      <c r="M1567" s="17">
        <v>7</v>
      </c>
      <c r="N1567" s="17">
        <v>1973</v>
      </c>
      <c r="O1567" s="19" t="s">
        <v>1044</v>
      </c>
      <c r="P1567" s="24" t="s">
        <v>1026</v>
      </c>
      <c r="Q1567" s="19" t="s">
        <v>1246</v>
      </c>
      <c r="R1567" s="17">
        <v>8</v>
      </c>
      <c r="S1567" s="24" t="s">
        <v>1026</v>
      </c>
      <c r="T1567" s="17">
        <v>28</v>
      </c>
      <c r="U1567" s="58" t="s">
        <v>5239</v>
      </c>
      <c r="AQ1567"/>
      <c r="AR1567"/>
      <c r="AS1567"/>
      <c r="AT1567"/>
      <c r="AU1567"/>
      <c r="AV1567"/>
      <c r="AW1567"/>
    </row>
    <row r="1568" spans="2:49" x14ac:dyDescent="0.25">
      <c r="D1568" s="14"/>
      <c r="E1568" s="14"/>
      <c r="F1568" s="14"/>
      <c r="G1568" s="14"/>
      <c r="H1568" s="14"/>
      <c r="I1568" s="14"/>
      <c r="J1568" s="14"/>
      <c r="K1568" s="17" t="s">
        <v>3027</v>
      </c>
      <c r="L1568" s="17">
        <v>21</v>
      </c>
      <c r="M1568" s="17">
        <v>7</v>
      </c>
      <c r="N1568" s="17">
        <v>1973</v>
      </c>
      <c r="O1568" s="19" t="s">
        <v>1442</v>
      </c>
      <c r="P1568" s="24" t="s">
        <v>1026</v>
      </c>
      <c r="Q1568" s="19" t="s">
        <v>1674</v>
      </c>
      <c r="R1568" s="17">
        <v>1</v>
      </c>
      <c r="S1568" s="24" t="s">
        <v>1026</v>
      </c>
      <c r="T1568" s="17">
        <v>13</v>
      </c>
      <c r="U1568" s="58" t="s">
        <v>5239</v>
      </c>
      <c r="AQ1568"/>
      <c r="AR1568"/>
      <c r="AS1568"/>
      <c r="AT1568"/>
      <c r="AU1568"/>
      <c r="AV1568"/>
      <c r="AW1568"/>
    </row>
    <row r="1569" spans="4:49" x14ac:dyDescent="0.25">
      <c r="D1569" s="14"/>
      <c r="E1569" s="14"/>
      <c r="F1569" s="14"/>
      <c r="G1569" s="14"/>
      <c r="H1569" s="14"/>
      <c r="I1569" s="14"/>
      <c r="J1569" s="14"/>
      <c r="K1569" s="17" t="s">
        <v>3011</v>
      </c>
      <c r="L1569" s="17">
        <v>22</v>
      </c>
      <c r="M1569" s="17">
        <v>7</v>
      </c>
      <c r="N1569" s="17">
        <v>1973</v>
      </c>
      <c r="O1569" s="19" t="s">
        <v>1246</v>
      </c>
      <c r="P1569" s="24" t="s">
        <v>1026</v>
      </c>
      <c r="Q1569" s="19" t="s">
        <v>1674</v>
      </c>
      <c r="R1569" s="17">
        <v>10</v>
      </c>
      <c r="S1569" s="24" t="s">
        <v>1026</v>
      </c>
      <c r="T1569" s="17">
        <v>3</v>
      </c>
      <c r="U1569" s="17">
        <v>100</v>
      </c>
      <c r="AQ1569"/>
      <c r="AR1569"/>
      <c r="AS1569"/>
      <c r="AT1569"/>
      <c r="AU1569"/>
      <c r="AV1569"/>
      <c r="AW1569"/>
    </row>
    <row r="1570" spans="4:49" x14ac:dyDescent="0.25">
      <c r="D1570" s="14"/>
      <c r="E1570" s="14"/>
      <c r="F1570" s="14"/>
      <c r="G1570" s="14"/>
      <c r="H1570" s="14"/>
      <c r="I1570" s="14"/>
      <c r="J1570" s="14"/>
      <c r="K1570" s="17" t="s">
        <v>3011</v>
      </c>
      <c r="L1570" s="17">
        <v>22</v>
      </c>
      <c r="M1570" s="17">
        <v>7</v>
      </c>
      <c r="N1570" s="17">
        <v>1973</v>
      </c>
      <c r="O1570" s="19" t="s">
        <v>2969</v>
      </c>
      <c r="P1570" s="24" t="s">
        <v>1026</v>
      </c>
      <c r="Q1570" s="19" t="s">
        <v>1041</v>
      </c>
      <c r="R1570" s="17">
        <v>1</v>
      </c>
      <c r="S1570" s="24" t="s">
        <v>1026</v>
      </c>
      <c r="T1570" s="17">
        <v>11</v>
      </c>
      <c r="U1570" s="58" t="s">
        <v>5239</v>
      </c>
      <c r="AQ1570"/>
      <c r="AR1570"/>
      <c r="AS1570"/>
      <c r="AT1570"/>
      <c r="AU1570"/>
      <c r="AV1570"/>
      <c r="AW1570"/>
    </row>
    <row r="1571" spans="4:49" x14ac:dyDescent="0.25">
      <c r="D1571" s="14"/>
      <c r="E1571" s="14"/>
      <c r="F1571" s="14"/>
      <c r="G1571" s="14"/>
      <c r="H1571" s="14"/>
      <c r="I1571" s="14"/>
      <c r="J1571" s="14"/>
      <c r="K1571" s="17" t="s">
        <v>3011</v>
      </c>
      <c r="L1571" s="17">
        <v>22</v>
      </c>
      <c r="M1571" s="17">
        <v>7</v>
      </c>
      <c r="N1571" s="17">
        <v>1973</v>
      </c>
      <c r="O1571" s="19" t="s">
        <v>563</v>
      </c>
      <c r="P1571" s="24" t="s">
        <v>1026</v>
      </c>
      <c r="Q1571" s="19" t="s">
        <v>967</v>
      </c>
      <c r="R1571" s="17">
        <v>10</v>
      </c>
      <c r="S1571" s="24" t="s">
        <v>1026</v>
      </c>
      <c r="T1571" s="17">
        <v>7</v>
      </c>
      <c r="U1571" s="17">
        <v>100</v>
      </c>
      <c r="AQ1571"/>
      <c r="AR1571"/>
      <c r="AS1571"/>
      <c r="AT1571"/>
      <c r="AU1571"/>
      <c r="AV1571"/>
      <c r="AW1571"/>
    </row>
    <row r="1572" spans="4:49" x14ac:dyDescent="0.25">
      <c r="D1572" s="14"/>
      <c r="E1572" s="14"/>
      <c r="F1572" s="14"/>
      <c r="G1572" s="14"/>
      <c r="H1572" s="14"/>
      <c r="I1572" s="14"/>
      <c r="J1572" s="14"/>
      <c r="K1572" s="17" t="s">
        <v>3011</v>
      </c>
      <c r="L1572" s="17">
        <v>22</v>
      </c>
      <c r="M1572" s="17">
        <v>7</v>
      </c>
      <c r="N1572" s="17">
        <v>1973</v>
      </c>
      <c r="O1572" s="19" t="s">
        <v>564</v>
      </c>
      <c r="P1572" s="24" t="s">
        <v>1026</v>
      </c>
      <c r="Q1572" s="19" t="s">
        <v>565</v>
      </c>
      <c r="R1572" s="17">
        <v>3</v>
      </c>
      <c r="S1572" s="24" t="s">
        <v>1026</v>
      </c>
      <c r="T1572" s="17">
        <v>0</v>
      </c>
      <c r="U1572" s="17">
        <v>100</v>
      </c>
      <c r="AQ1572"/>
      <c r="AR1572"/>
      <c r="AS1572"/>
      <c r="AT1572"/>
      <c r="AU1572"/>
      <c r="AV1572"/>
      <c r="AW1572"/>
    </row>
    <row r="1573" spans="4:49" x14ac:dyDescent="0.25">
      <c r="D1573" s="14"/>
      <c r="E1573" s="14"/>
      <c r="F1573" s="14"/>
      <c r="G1573" s="14"/>
      <c r="H1573" s="14"/>
      <c r="I1573" s="14"/>
      <c r="J1573" s="14"/>
      <c r="K1573" s="17" t="s">
        <v>3144</v>
      </c>
      <c r="L1573" s="17">
        <v>24</v>
      </c>
      <c r="M1573" s="17">
        <v>7</v>
      </c>
      <c r="N1573" s="17">
        <v>1973</v>
      </c>
      <c r="O1573" s="19" t="s">
        <v>1256</v>
      </c>
      <c r="P1573" s="24" t="s">
        <v>1026</v>
      </c>
      <c r="Q1573" s="19" t="s">
        <v>1044</v>
      </c>
      <c r="R1573" s="17">
        <v>29</v>
      </c>
      <c r="S1573" s="24" t="s">
        <v>1026</v>
      </c>
      <c r="T1573" s="17">
        <v>2</v>
      </c>
      <c r="U1573" s="17">
        <v>50</v>
      </c>
      <c r="AQ1573"/>
      <c r="AR1573"/>
      <c r="AS1573"/>
      <c r="AT1573"/>
      <c r="AU1573"/>
      <c r="AV1573"/>
      <c r="AW1573"/>
    </row>
    <row r="1574" spans="4:49" x14ac:dyDescent="0.25">
      <c r="D1574" s="14"/>
      <c r="E1574" s="14"/>
      <c r="F1574" s="14"/>
      <c r="G1574" s="14"/>
      <c r="H1574" s="14"/>
      <c r="I1574" s="14"/>
      <c r="J1574" s="14"/>
      <c r="K1574" s="17" t="s">
        <v>3011</v>
      </c>
      <c r="L1574" s="17">
        <v>29</v>
      </c>
      <c r="M1574" s="17">
        <v>7</v>
      </c>
      <c r="N1574" s="17">
        <v>1973</v>
      </c>
      <c r="O1574" s="19" t="s">
        <v>967</v>
      </c>
      <c r="P1574" s="24" t="s">
        <v>1026</v>
      </c>
      <c r="Q1574" s="19" t="s">
        <v>2969</v>
      </c>
      <c r="R1574" s="17">
        <v>12</v>
      </c>
      <c r="S1574" s="24" t="s">
        <v>1026</v>
      </c>
      <c r="T1574" s="17">
        <v>7</v>
      </c>
      <c r="U1574" s="17">
        <v>100</v>
      </c>
      <c r="AQ1574"/>
      <c r="AR1574"/>
      <c r="AS1574"/>
      <c r="AT1574"/>
      <c r="AU1574"/>
      <c r="AV1574"/>
      <c r="AW1574"/>
    </row>
    <row r="1575" spans="4:49" x14ac:dyDescent="0.25">
      <c r="D1575" s="14"/>
      <c r="E1575" s="14"/>
      <c r="F1575" s="14"/>
      <c r="G1575" s="14"/>
      <c r="H1575" s="14"/>
      <c r="I1575" s="14"/>
      <c r="J1575" s="14"/>
      <c r="K1575" s="17" t="s">
        <v>3011</v>
      </c>
      <c r="L1575" s="17">
        <v>29</v>
      </c>
      <c r="M1575" s="17">
        <v>7</v>
      </c>
      <c r="N1575" s="17">
        <v>1973</v>
      </c>
      <c r="O1575" s="19" t="s">
        <v>1674</v>
      </c>
      <c r="P1575" s="24" t="s">
        <v>1026</v>
      </c>
      <c r="Q1575" s="19" t="s">
        <v>564</v>
      </c>
      <c r="R1575" s="17">
        <v>5</v>
      </c>
      <c r="S1575" s="24" t="s">
        <v>1026</v>
      </c>
      <c r="T1575" s="17">
        <v>13</v>
      </c>
      <c r="U1575" s="17">
        <v>300</v>
      </c>
      <c r="AQ1575"/>
      <c r="AR1575"/>
      <c r="AS1575"/>
      <c r="AT1575"/>
      <c r="AU1575"/>
      <c r="AV1575"/>
      <c r="AW1575"/>
    </row>
    <row r="1576" spans="4:49" x14ac:dyDescent="0.25">
      <c r="D1576" s="14"/>
      <c r="E1576" s="14"/>
      <c r="F1576" s="14"/>
      <c r="G1576" s="14"/>
      <c r="H1576" s="14"/>
      <c r="I1576" s="14"/>
      <c r="J1576" s="14"/>
      <c r="K1576" s="17" t="s">
        <v>3013</v>
      </c>
      <c r="L1576" s="17">
        <v>30</v>
      </c>
      <c r="M1576" s="17">
        <v>7</v>
      </c>
      <c r="N1576" s="17">
        <v>1973</v>
      </c>
      <c r="O1576" s="19" t="s">
        <v>1256</v>
      </c>
      <c r="P1576" s="24" t="s">
        <v>1026</v>
      </c>
      <c r="Q1576" s="19" t="s">
        <v>1442</v>
      </c>
      <c r="R1576" s="17">
        <v>27</v>
      </c>
      <c r="S1576" s="24" t="s">
        <v>1026</v>
      </c>
      <c r="T1576" s="17">
        <v>5</v>
      </c>
      <c r="U1576" s="17">
        <v>96</v>
      </c>
      <c r="AQ1576"/>
      <c r="AR1576"/>
      <c r="AS1576"/>
      <c r="AT1576"/>
      <c r="AU1576"/>
      <c r="AV1576"/>
      <c r="AW1576"/>
    </row>
    <row r="1577" spans="4:49" x14ac:dyDescent="0.25">
      <c r="D1577" s="14"/>
      <c r="E1577" s="14"/>
      <c r="F1577" s="14"/>
      <c r="G1577" s="14"/>
      <c r="H1577" s="14"/>
      <c r="I1577" s="14"/>
      <c r="J1577" s="14"/>
      <c r="K1577" s="17" t="s">
        <v>3013</v>
      </c>
      <c r="L1577" s="17">
        <v>30</v>
      </c>
      <c r="M1577" s="17">
        <v>7</v>
      </c>
      <c r="N1577" s="17">
        <v>1973</v>
      </c>
      <c r="O1577" s="19" t="s">
        <v>563</v>
      </c>
      <c r="P1577" s="24" t="s">
        <v>1026</v>
      </c>
      <c r="Q1577" s="19" t="s">
        <v>1044</v>
      </c>
      <c r="R1577" s="17">
        <v>5</v>
      </c>
      <c r="S1577" s="24" t="s">
        <v>1026</v>
      </c>
      <c r="T1577" s="17">
        <v>10</v>
      </c>
      <c r="U1577" s="58" t="s">
        <v>5239</v>
      </c>
      <c r="AQ1577"/>
      <c r="AR1577"/>
      <c r="AS1577"/>
      <c r="AT1577"/>
      <c r="AU1577"/>
      <c r="AV1577"/>
      <c r="AW1577"/>
    </row>
    <row r="1578" spans="4:49" x14ac:dyDescent="0.25">
      <c r="D1578" s="14"/>
      <c r="E1578" s="14"/>
      <c r="F1578" s="14"/>
      <c r="G1578" s="14"/>
      <c r="H1578" s="14"/>
      <c r="I1578" s="14"/>
      <c r="J1578" s="14"/>
      <c r="K1578" s="17" t="s">
        <v>3027</v>
      </c>
      <c r="L1578" s="17">
        <v>11</v>
      </c>
      <c r="M1578" s="17">
        <v>8</v>
      </c>
      <c r="N1578" s="17">
        <v>1973</v>
      </c>
      <c r="O1578" s="19" t="s">
        <v>565</v>
      </c>
      <c r="P1578" s="24" t="s">
        <v>1026</v>
      </c>
      <c r="Q1578" s="19" t="s">
        <v>967</v>
      </c>
      <c r="R1578" s="17">
        <v>7</v>
      </c>
      <c r="S1578" s="24" t="s">
        <v>1026</v>
      </c>
      <c r="T1578" s="17">
        <v>10</v>
      </c>
      <c r="U1578" s="58" t="s">
        <v>5239</v>
      </c>
      <c r="AQ1578"/>
      <c r="AR1578"/>
      <c r="AS1578"/>
      <c r="AT1578"/>
      <c r="AU1578"/>
      <c r="AV1578"/>
      <c r="AW1578"/>
    </row>
    <row r="1579" spans="4:49" x14ac:dyDescent="0.25">
      <c r="D1579" s="14"/>
      <c r="E1579" s="14"/>
      <c r="F1579" s="14"/>
      <c r="G1579" s="14"/>
      <c r="H1579" s="14"/>
      <c r="I1579" s="14"/>
      <c r="J1579" s="14"/>
      <c r="K1579" s="17" t="s">
        <v>3011</v>
      </c>
      <c r="L1579" s="17">
        <v>12</v>
      </c>
      <c r="M1579" s="17">
        <v>8</v>
      </c>
      <c r="N1579" s="17">
        <v>1973</v>
      </c>
      <c r="O1579" s="19" t="s">
        <v>1442</v>
      </c>
      <c r="P1579" s="24" t="s">
        <v>1026</v>
      </c>
      <c r="Q1579" s="19" t="s">
        <v>1246</v>
      </c>
      <c r="R1579" s="17">
        <v>2</v>
      </c>
      <c r="S1579" s="24" t="s">
        <v>1026</v>
      </c>
      <c r="T1579" s="17">
        <v>44</v>
      </c>
      <c r="U1579" s="17">
        <v>50</v>
      </c>
      <c r="AQ1579"/>
      <c r="AR1579"/>
      <c r="AS1579"/>
      <c r="AT1579"/>
      <c r="AU1579"/>
      <c r="AV1579"/>
      <c r="AW1579"/>
    </row>
    <row r="1580" spans="4:49" x14ac:dyDescent="0.25">
      <c r="D1580" s="14"/>
      <c r="E1580" s="14"/>
      <c r="F1580" s="14"/>
      <c r="G1580" s="14"/>
      <c r="H1580" s="14"/>
      <c r="I1580" s="14"/>
      <c r="J1580" s="14"/>
      <c r="K1580" s="17" t="s">
        <v>3011</v>
      </c>
      <c r="L1580" s="17">
        <v>12</v>
      </c>
      <c r="M1580" s="17">
        <v>8</v>
      </c>
      <c r="N1580" s="17">
        <v>1973</v>
      </c>
      <c r="O1580" s="19" t="s">
        <v>1044</v>
      </c>
      <c r="P1580" s="24" t="s">
        <v>1026</v>
      </c>
      <c r="Q1580" s="19" t="s">
        <v>565</v>
      </c>
      <c r="R1580" s="17">
        <v>5</v>
      </c>
      <c r="S1580" s="24" t="s">
        <v>1026</v>
      </c>
      <c r="T1580" s="17">
        <v>8</v>
      </c>
      <c r="U1580" s="58" t="s">
        <v>5239</v>
      </c>
      <c r="AQ1580"/>
      <c r="AR1580"/>
      <c r="AS1580"/>
      <c r="AT1580"/>
      <c r="AU1580"/>
      <c r="AV1580"/>
      <c r="AW1580"/>
    </row>
    <row r="1581" spans="4:49" x14ac:dyDescent="0.25">
      <c r="D1581" s="14"/>
      <c r="E1581" s="14"/>
      <c r="F1581" s="14"/>
      <c r="G1581" s="14"/>
      <c r="H1581" s="14"/>
      <c r="I1581" s="14"/>
      <c r="J1581" s="14"/>
      <c r="K1581" s="17" t="s">
        <v>3011</v>
      </c>
      <c r="L1581" s="17">
        <v>12</v>
      </c>
      <c r="M1581" s="17">
        <v>8</v>
      </c>
      <c r="N1581" s="17">
        <v>1973</v>
      </c>
      <c r="O1581" s="19" t="s">
        <v>1041</v>
      </c>
      <c r="P1581" s="24" t="s">
        <v>1026</v>
      </c>
      <c r="Q1581" s="19" t="s">
        <v>967</v>
      </c>
      <c r="R1581" s="17">
        <v>11</v>
      </c>
      <c r="S1581" s="24" t="s">
        <v>1026</v>
      </c>
      <c r="T1581" s="17">
        <v>6</v>
      </c>
      <c r="U1581" s="58" t="s">
        <v>5239</v>
      </c>
      <c r="AQ1581"/>
      <c r="AR1581"/>
      <c r="AS1581"/>
      <c r="AT1581"/>
      <c r="AU1581"/>
      <c r="AV1581"/>
      <c r="AW1581"/>
    </row>
    <row r="1582" spans="4:49" x14ac:dyDescent="0.25">
      <c r="D1582" s="14"/>
      <c r="E1582" s="14"/>
      <c r="F1582" s="14"/>
      <c r="G1582" s="14"/>
      <c r="H1582" s="14"/>
      <c r="I1582" s="14"/>
      <c r="J1582" s="14"/>
      <c r="K1582" s="17" t="s">
        <v>3011</v>
      </c>
      <c r="L1582" s="17">
        <v>12</v>
      </c>
      <c r="M1582" s="17">
        <v>8</v>
      </c>
      <c r="N1582" s="17">
        <v>1973</v>
      </c>
      <c r="O1582" s="19" t="s">
        <v>2969</v>
      </c>
      <c r="P1582" s="24" t="s">
        <v>1026</v>
      </c>
      <c r="Q1582" s="19" t="s">
        <v>564</v>
      </c>
      <c r="R1582" s="17">
        <v>7</v>
      </c>
      <c r="S1582" s="24" t="s">
        <v>1026</v>
      </c>
      <c r="T1582" s="17">
        <v>13</v>
      </c>
      <c r="U1582" s="17">
        <v>407</v>
      </c>
      <c r="AQ1582"/>
      <c r="AR1582"/>
      <c r="AS1582"/>
      <c r="AT1582"/>
      <c r="AU1582"/>
      <c r="AV1582"/>
      <c r="AW1582"/>
    </row>
    <row r="1583" spans="4:49" x14ac:dyDescent="0.25">
      <c r="D1583" s="14"/>
      <c r="E1583" s="14"/>
      <c r="F1583" s="14"/>
      <c r="G1583" s="14"/>
      <c r="H1583" s="14"/>
      <c r="I1583" s="14"/>
      <c r="J1583" s="14"/>
      <c r="K1583" s="17" t="s">
        <v>3011</v>
      </c>
      <c r="L1583" s="17">
        <v>19</v>
      </c>
      <c r="M1583" s="17">
        <v>8</v>
      </c>
      <c r="N1583" s="17">
        <v>1973</v>
      </c>
      <c r="O1583" s="19" t="s">
        <v>1246</v>
      </c>
      <c r="P1583" s="24" t="s">
        <v>1026</v>
      </c>
      <c r="Q1583" s="19" t="s">
        <v>1256</v>
      </c>
      <c r="R1583" s="17">
        <v>6</v>
      </c>
      <c r="S1583" s="24" t="s">
        <v>1026</v>
      </c>
      <c r="T1583" s="17">
        <v>5</v>
      </c>
      <c r="U1583" s="58" t="s">
        <v>5239</v>
      </c>
      <c r="AQ1583"/>
      <c r="AR1583"/>
      <c r="AS1583"/>
      <c r="AT1583"/>
      <c r="AU1583"/>
      <c r="AV1583"/>
      <c r="AW1583"/>
    </row>
    <row r="1584" spans="4:49" x14ac:dyDescent="0.25">
      <c r="D1584" s="14"/>
      <c r="E1584" s="14"/>
      <c r="F1584" s="14"/>
      <c r="G1584" s="14"/>
      <c r="H1584" s="14"/>
      <c r="I1584" s="14"/>
      <c r="J1584" s="14"/>
      <c r="K1584" s="17" t="s">
        <v>3011</v>
      </c>
      <c r="L1584" s="17">
        <v>19</v>
      </c>
      <c r="M1584" s="17">
        <v>8</v>
      </c>
      <c r="N1584" s="17">
        <v>1973</v>
      </c>
      <c r="O1584" s="19" t="s">
        <v>967</v>
      </c>
      <c r="P1584" s="24" t="s">
        <v>1026</v>
      </c>
      <c r="Q1584" s="19" t="s">
        <v>1674</v>
      </c>
      <c r="R1584" s="17">
        <v>8</v>
      </c>
      <c r="S1584" s="24" t="s">
        <v>1026</v>
      </c>
      <c r="T1584" s="17">
        <v>2</v>
      </c>
      <c r="U1584" s="17">
        <v>100</v>
      </c>
      <c r="AQ1584"/>
      <c r="AR1584"/>
      <c r="AS1584"/>
      <c r="AT1584"/>
      <c r="AU1584"/>
      <c r="AV1584"/>
      <c r="AW1584"/>
    </row>
    <row r="1585" spans="1:49" x14ac:dyDescent="0.25">
      <c r="D1585" s="14"/>
      <c r="E1585" s="14"/>
      <c r="F1585" s="14"/>
      <c r="G1585" s="14"/>
      <c r="H1585" s="14"/>
      <c r="I1585" s="14"/>
      <c r="J1585" s="14"/>
      <c r="K1585" s="17" t="s">
        <v>3011</v>
      </c>
      <c r="L1585" s="17">
        <v>19</v>
      </c>
      <c r="M1585" s="17">
        <v>8</v>
      </c>
      <c r="N1585" s="17">
        <v>1973</v>
      </c>
      <c r="O1585" s="19" t="s">
        <v>565</v>
      </c>
      <c r="P1585" s="24" t="s">
        <v>1026</v>
      </c>
      <c r="Q1585" s="19" t="s">
        <v>563</v>
      </c>
      <c r="R1585" s="17">
        <v>12</v>
      </c>
      <c r="S1585" s="24" t="s">
        <v>1026</v>
      </c>
      <c r="T1585" s="17">
        <v>12</v>
      </c>
      <c r="V1585" s="19" t="s">
        <v>5250</v>
      </c>
      <c r="AQ1585"/>
      <c r="AR1585"/>
      <c r="AS1585"/>
      <c r="AT1585"/>
      <c r="AU1585"/>
      <c r="AV1585"/>
      <c r="AW1585"/>
    </row>
    <row r="1586" spans="1:49" x14ac:dyDescent="0.25">
      <c r="D1586" s="14"/>
      <c r="E1586" s="14"/>
      <c r="F1586" s="14"/>
      <c r="G1586" s="14"/>
      <c r="H1586" s="14"/>
      <c r="I1586" s="14"/>
      <c r="J1586" s="14"/>
      <c r="K1586" s="17" t="s">
        <v>3011</v>
      </c>
      <c r="L1586" s="17">
        <v>19</v>
      </c>
      <c r="M1586" s="17">
        <v>8</v>
      </c>
      <c r="N1586" s="17">
        <v>1973</v>
      </c>
      <c r="O1586" s="19" t="s">
        <v>564</v>
      </c>
      <c r="P1586" s="24" t="s">
        <v>1026</v>
      </c>
      <c r="Q1586" s="19" t="s">
        <v>1041</v>
      </c>
      <c r="R1586" s="17">
        <v>11</v>
      </c>
      <c r="S1586" s="24" t="s">
        <v>1026</v>
      </c>
      <c r="T1586" s="17">
        <v>5</v>
      </c>
      <c r="U1586" s="58" t="s">
        <v>5239</v>
      </c>
      <c r="AQ1586"/>
      <c r="AR1586"/>
      <c r="AS1586"/>
      <c r="AT1586"/>
      <c r="AU1586"/>
      <c r="AV1586"/>
      <c r="AW1586"/>
    </row>
    <row r="1587" spans="1:49" x14ac:dyDescent="0.25">
      <c r="D1587" s="14"/>
      <c r="E1587" s="14"/>
      <c r="F1587" s="14"/>
      <c r="G1587" s="14"/>
      <c r="H1587" s="14"/>
      <c r="I1587" s="14"/>
      <c r="J1587" s="14"/>
      <c r="K1587" s="17" t="s">
        <v>3011</v>
      </c>
      <c r="L1587" s="17">
        <v>19</v>
      </c>
      <c r="M1587" s="17">
        <v>8</v>
      </c>
      <c r="N1587" s="17">
        <v>1973</v>
      </c>
      <c r="O1587" s="19" t="s">
        <v>1044</v>
      </c>
      <c r="P1587" s="24" t="s">
        <v>1026</v>
      </c>
      <c r="Q1587" s="19" t="s">
        <v>2969</v>
      </c>
      <c r="R1587" s="17">
        <v>8</v>
      </c>
      <c r="S1587" s="24" t="s">
        <v>1026</v>
      </c>
      <c r="T1587" s="17">
        <v>18</v>
      </c>
      <c r="U1587" s="58" t="s">
        <v>5239</v>
      </c>
      <c r="AQ1587"/>
      <c r="AR1587"/>
      <c r="AS1587"/>
      <c r="AT1587"/>
      <c r="AU1587"/>
      <c r="AV1587"/>
      <c r="AW1587"/>
    </row>
    <row r="1588" spans="1:49" x14ac:dyDescent="0.25">
      <c r="D1588" s="14"/>
      <c r="E1588" s="14"/>
      <c r="F1588" s="14"/>
      <c r="G1588" s="14"/>
      <c r="H1588" s="14"/>
      <c r="I1588" s="14"/>
      <c r="J1588" s="14"/>
      <c r="N1588" s="11"/>
      <c r="P1588" s="24"/>
      <c r="R1588" s="17">
        <f>SUM(R1533:R1587)</f>
        <v>533</v>
      </c>
      <c r="S1588" s="24" t="s">
        <v>1026</v>
      </c>
      <c r="T1588" s="17">
        <f>SUM(T1533:T1587)</f>
        <v>518</v>
      </c>
      <c r="AQ1588"/>
      <c r="AR1588"/>
      <c r="AS1588"/>
      <c r="AT1588"/>
      <c r="AU1588"/>
      <c r="AV1588"/>
      <c r="AW1588"/>
    </row>
    <row r="1589" spans="1:49" x14ac:dyDescent="0.25">
      <c r="D1589" s="14"/>
      <c r="E1589" s="14"/>
      <c r="F1589" s="14"/>
      <c r="G1589" s="14"/>
      <c r="H1589" s="14"/>
      <c r="I1589" s="14"/>
      <c r="J1589" s="14"/>
      <c r="N1589" s="17">
        <f>COUNT(R1533:R1587)</f>
        <v>55</v>
      </c>
      <c r="P1589" s="24"/>
      <c r="Q1589" s="19" t="s">
        <v>567</v>
      </c>
      <c r="R1589" s="81">
        <f>PRODUCT(R1588/N1589)</f>
        <v>9.6909090909090914</v>
      </c>
      <c r="S1589" s="24" t="s">
        <v>1026</v>
      </c>
      <c r="T1589" s="81">
        <f>PRODUCT(T1588/N1589)</f>
        <v>9.418181818181818</v>
      </c>
      <c r="AQ1589"/>
      <c r="AR1589"/>
      <c r="AS1589"/>
      <c r="AT1589"/>
      <c r="AU1589"/>
      <c r="AV1589"/>
      <c r="AW1589"/>
    </row>
    <row r="1590" spans="1:49" x14ac:dyDescent="0.25">
      <c r="P1590" s="24"/>
      <c r="S1590" s="24"/>
      <c r="AQ1590"/>
      <c r="AR1590"/>
      <c r="AS1590"/>
      <c r="AT1590"/>
      <c r="AU1590"/>
      <c r="AV1590"/>
      <c r="AW1590"/>
    </row>
    <row r="1591" spans="1:49" x14ac:dyDescent="0.25">
      <c r="O1591" s="38"/>
      <c r="Q1591" s="38"/>
      <c r="AQ1591"/>
      <c r="AR1591"/>
      <c r="AS1591"/>
      <c r="AT1591"/>
      <c r="AU1591"/>
      <c r="AV1591"/>
      <c r="AW1591"/>
    </row>
    <row r="1592" spans="1:49" x14ac:dyDescent="0.25">
      <c r="A1592" s="21" t="s">
        <v>3179</v>
      </c>
      <c r="B1592" s="22" t="s">
        <v>1675</v>
      </c>
      <c r="C1592" s="21" t="s">
        <v>3016</v>
      </c>
      <c r="D1592" s="21" t="s">
        <v>3017</v>
      </c>
      <c r="E1592" s="21" t="s">
        <v>1030</v>
      </c>
      <c r="F1592" s="21" t="s">
        <v>3018</v>
      </c>
      <c r="G1592" s="21" t="s">
        <v>3019</v>
      </c>
      <c r="H1592" s="21"/>
      <c r="I1592" s="68" t="s">
        <v>3020</v>
      </c>
      <c r="J1592" s="21" t="s">
        <v>1031</v>
      </c>
      <c r="K1592" s="21"/>
      <c r="L1592" s="33"/>
      <c r="M1592" s="33"/>
      <c r="N1592" s="33"/>
      <c r="O1592" s="23" t="s">
        <v>1675</v>
      </c>
      <c r="P1592" s="33"/>
      <c r="Q1592" s="33"/>
      <c r="R1592" s="33"/>
      <c r="S1592" s="33"/>
      <c r="T1592" s="33"/>
      <c r="U1592" s="33"/>
      <c r="AQ1592"/>
      <c r="AR1592"/>
      <c r="AS1592"/>
      <c r="AT1592"/>
      <c r="AU1592"/>
      <c r="AV1592"/>
      <c r="AW1592"/>
    </row>
    <row r="1593" spans="1:49" x14ac:dyDescent="0.25">
      <c r="A1593" s="14">
        <v>1</v>
      </c>
      <c r="B1593" s="20" t="s">
        <v>1256</v>
      </c>
      <c r="C1593" s="14">
        <v>14</v>
      </c>
      <c r="D1593" s="14">
        <v>14</v>
      </c>
      <c r="E1593" s="14">
        <v>0</v>
      </c>
      <c r="F1593" s="14">
        <v>0</v>
      </c>
      <c r="G1593" s="14">
        <v>183</v>
      </c>
      <c r="H1593" s="74" t="s">
        <v>1026</v>
      </c>
      <c r="I1593" s="14">
        <v>56</v>
      </c>
      <c r="J1593" s="14">
        <v>28</v>
      </c>
      <c r="K1593" s="17" t="s">
        <v>3027</v>
      </c>
      <c r="L1593" s="17">
        <v>11</v>
      </c>
      <c r="M1593" s="17">
        <v>5</v>
      </c>
      <c r="N1593" s="17">
        <v>1974</v>
      </c>
      <c r="O1593" s="19" t="s">
        <v>564</v>
      </c>
      <c r="P1593" s="24" t="s">
        <v>1026</v>
      </c>
      <c r="Q1593" s="19" t="s">
        <v>563</v>
      </c>
      <c r="R1593" s="17">
        <v>7</v>
      </c>
      <c r="S1593" s="24" t="s">
        <v>1026</v>
      </c>
      <c r="T1593" s="17">
        <v>8</v>
      </c>
      <c r="U1593" s="58" t="s">
        <v>5239</v>
      </c>
      <c r="AQ1593"/>
      <c r="AR1593"/>
      <c r="AS1593"/>
      <c r="AT1593"/>
      <c r="AU1593"/>
      <c r="AV1593"/>
      <c r="AW1593"/>
    </row>
    <row r="1594" spans="1:49" x14ac:dyDescent="0.25">
      <c r="A1594" s="14">
        <v>2</v>
      </c>
      <c r="B1594" s="20" t="s">
        <v>1246</v>
      </c>
      <c r="C1594" s="14">
        <v>14</v>
      </c>
      <c r="D1594" s="14">
        <v>11</v>
      </c>
      <c r="E1594" s="14">
        <v>0</v>
      </c>
      <c r="F1594" s="14">
        <v>3</v>
      </c>
      <c r="G1594" s="14">
        <v>153</v>
      </c>
      <c r="H1594" s="74" t="s">
        <v>1026</v>
      </c>
      <c r="I1594" s="14">
        <v>83</v>
      </c>
      <c r="J1594" s="14">
        <v>22</v>
      </c>
      <c r="K1594" s="17" t="s">
        <v>3011</v>
      </c>
      <c r="L1594" s="17">
        <v>12</v>
      </c>
      <c r="M1594" s="17">
        <v>5</v>
      </c>
      <c r="N1594" s="17">
        <v>1974</v>
      </c>
      <c r="O1594" s="19" t="s">
        <v>1041</v>
      </c>
      <c r="P1594" s="24" t="s">
        <v>1026</v>
      </c>
      <c r="Q1594" s="19" t="s">
        <v>967</v>
      </c>
      <c r="R1594" s="17">
        <v>5</v>
      </c>
      <c r="S1594" s="24" t="s">
        <v>1026</v>
      </c>
      <c r="T1594" s="17">
        <v>4</v>
      </c>
      <c r="U1594" s="17">
        <v>157</v>
      </c>
      <c r="AQ1594"/>
      <c r="AR1594"/>
      <c r="AS1594"/>
      <c r="AT1594"/>
      <c r="AU1594"/>
      <c r="AV1594"/>
      <c r="AW1594"/>
    </row>
    <row r="1595" spans="1:49" x14ac:dyDescent="0.25">
      <c r="A1595" s="14">
        <v>3</v>
      </c>
      <c r="B1595" s="20" t="s">
        <v>563</v>
      </c>
      <c r="C1595" s="14">
        <v>14</v>
      </c>
      <c r="D1595" s="14">
        <v>7</v>
      </c>
      <c r="E1595" s="14">
        <v>1</v>
      </c>
      <c r="F1595" s="14">
        <v>6</v>
      </c>
      <c r="G1595" s="14">
        <v>89</v>
      </c>
      <c r="H1595" s="74" t="s">
        <v>1026</v>
      </c>
      <c r="I1595" s="14">
        <v>78</v>
      </c>
      <c r="J1595" s="14">
        <v>15</v>
      </c>
      <c r="K1595" s="17" t="s">
        <v>3011</v>
      </c>
      <c r="L1595" s="17">
        <v>12</v>
      </c>
      <c r="M1595" s="17">
        <v>5</v>
      </c>
      <c r="N1595" s="17">
        <v>1974</v>
      </c>
      <c r="O1595" s="19" t="s">
        <v>1676</v>
      </c>
      <c r="P1595" s="24" t="s">
        <v>1026</v>
      </c>
      <c r="Q1595" s="19" t="s">
        <v>1674</v>
      </c>
      <c r="R1595" s="17">
        <v>8</v>
      </c>
      <c r="S1595" s="24" t="s">
        <v>1026</v>
      </c>
      <c r="T1595" s="17">
        <v>1</v>
      </c>
      <c r="U1595" s="58" t="s">
        <v>5239</v>
      </c>
      <c r="AQ1595"/>
      <c r="AR1595"/>
      <c r="AS1595"/>
      <c r="AT1595"/>
      <c r="AU1595"/>
      <c r="AV1595"/>
      <c r="AW1595"/>
    </row>
    <row r="1596" spans="1:49" x14ac:dyDescent="0.25">
      <c r="A1596" s="14">
        <v>4</v>
      </c>
      <c r="B1596" s="20" t="s">
        <v>564</v>
      </c>
      <c r="C1596" s="14">
        <v>14</v>
      </c>
      <c r="D1596" s="14">
        <v>5</v>
      </c>
      <c r="E1596" s="14">
        <v>1</v>
      </c>
      <c r="F1596" s="14">
        <v>8</v>
      </c>
      <c r="G1596" s="14">
        <v>106</v>
      </c>
      <c r="H1596" s="74" t="s">
        <v>1026</v>
      </c>
      <c r="I1596" s="14">
        <v>109</v>
      </c>
      <c r="J1596" s="14">
        <v>11</v>
      </c>
      <c r="K1596" s="17" t="s">
        <v>3013</v>
      </c>
      <c r="L1596" s="17">
        <v>13</v>
      </c>
      <c r="M1596" s="17">
        <v>5</v>
      </c>
      <c r="N1596" s="17">
        <v>1974</v>
      </c>
      <c r="O1596" s="19" t="s">
        <v>1246</v>
      </c>
      <c r="P1596" s="24" t="s">
        <v>1026</v>
      </c>
      <c r="Q1596" s="19" t="s">
        <v>1256</v>
      </c>
      <c r="R1596" s="17">
        <v>8</v>
      </c>
      <c r="S1596" s="24" t="s">
        <v>1026</v>
      </c>
      <c r="T1596" s="17">
        <v>14</v>
      </c>
      <c r="U1596" s="58" t="s">
        <v>5239</v>
      </c>
      <c r="AQ1596"/>
      <c r="AR1596"/>
      <c r="AS1596"/>
      <c r="AT1596"/>
      <c r="AU1596"/>
      <c r="AV1596"/>
      <c r="AW1596"/>
    </row>
    <row r="1597" spans="1:49" x14ac:dyDescent="0.25">
      <c r="A1597" s="14">
        <v>5</v>
      </c>
      <c r="B1597" s="41" t="s">
        <v>1674</v>
      </c>
      <c r="C1597" s="14">
        <v>14</v>
      </c>
      <c r="D1597" s="14">
        <v>5</v>
      </c>
      <c r="E1597" s="14">
        <v>1</v>
      </c>
      <c r="F1597" s="14">
        <v>8</v>
      </c>
      <c r="G1597" s="14">
        <v>95</v>
      </c>
      <c r="H1597" s="74" t="s">
        <v>1026</v>
      </c>
      <c r="I1597" s="14">
        <v>127</v>
      </c>
      <c r="J1597" s="14">
        <v>11</v>
      </c>
      <c r="K1597" s="17" t="s">
        <v>3011</v>
      </c>
      <c r="L1597" s="17">
        <v>19</v>
      </c>
      <c r="M1597" s="17">
        <v>5</v>
      </c>
      <c r="N1597" s="17">
        <v>1974</v>
      </c>
      <c r="O1597" s="19" t="s">
        <v>1674</v>
      </c>
      <c r="P1597" s="24" t="s">
        <v>1026</v>
      </c>
      <c r="Q1597" s="19" t="s">
        <v>1041</v>
      </c>
      <c r="R1597" s="17">
        <v>7</v>
      </c>
      <c r="S1597" s="24" t="s">
        <v>1026</v>
      </c>
      <c r="T1597" s="17">
        <v>4</v>
      </c>
      <c r="U1597" s="17">
        <v>200</v>
      </c>
      <c r="AQ1597"/>
      <c r="AR1597"/>
      <c r="AS1597"/>
      <c r="AT1597"/>
      <c r="AU1597"/>
      <c r="AV1597"/>
      <c r="AW1597"/>
    </row>
    <row r="1598" spans="1:49" ht="15.75" thickBot="1" x14ac:dyDescent="0.3">
      <c r="A1598" s="37">
        <v>6</v>
      </c>
      <c r="B1598" s="28" t="s">
        <v>1676</v>
      </c>
      <c r="C1598" s="37">
        <v>14</v>
      </c>
      <c r="D1598" s="37">
        <v>5</v>
      </c>
      <c r="E1598" s="37">
        <v>0</v>
      </c>
      <c r="F1598" s="37">
        <v>9</v>
      </c>
      <c r="G1598" s="37">
        <v>95</v>
      </c>
      <c r="H1598" s="73" t="s">
        <v>1026</v>
      </c>
      <c r="I1598" s="37">
        <v>146</v>
      </c>
      <c r="J1598" s="37">
        <v>10</v>
      </c>
      <c r="K1598" s="17" t="s">
        <v>3011</v>
      </c>
      <c r="L1598" s="17">
        <v>19</v>
      </c>
      <c r="M1598" s="17">
        <v>5</v>
      </c>
      <c r="N1598" s="17">
        <v>1974</v>
      </c>
      <c r="O1598" s="19" t="s">
        <v>967</v>
      </c>
      <c r="P1598" s="24" t="s">
        <v>1026</v>
      </c>
      <c r="Q1598" s="19" t="s">
        <v>1676</v>
      </c>
      <c r="R1598" s="17">
        <v>10</v>
      </c>
      <c r="S1598" s="24" t="s">
        <v>1026</v>
      </c>
      <c r="T1598" s="17">
        <v>9</v>
      </c>
      <c r="U1598" s="17">
        <v>150</v>
      </c>
      <c r="AQ1598"/>
      <c r="AR1598"/>
      <c r="AS1598"/>
      <c r="AT1598"/>
      <c r="AU1598"/>
      <c r="AV1598"/>
      <c r="AW1598"/>
    </row>
    <row r="1599" spans="1:49" x14ac:dyDescent="0.25">
      <c r="A1599" s="14">
        <v>7</v>
      </c>
      <c r="B1599" s="78" t="s">
        <v>967</v>
      </c>
      <c r="C1599" s="77">
        <v>14</v>
      </c>
      <c r="D1599" s="77">
        <v>5</v>
      </c>
      <c r="E1599" s="77">
        <v>0</v>
      </c>
      <c r="F1599" s="77">
        <v>9</v>
      </c>
      <c r="G1599" s="77">
        <v>70</v>
      </c>
      <c r="H1599" s="79" t="s">
        <v>1026</v>
      </c>
      <c r="I1599" s="77">
        <v>131</v>
      </c>
      <c r="J1599" s="77">
        <v>10</v>
      </c>
      <c r="K1599" s="17" t="s">
        <v>3013</v>
      </c>
      <c r="L1599" s="17">
        <v>20</v>
      </c>
      <c r="M1599" s="17">
        <v>5</v>
      </c>
      <c r="N1599" s="17">
        <v>1974</v>
      </c>
      <c r="O1599" s="19" t="s">
        <v>563</v>
      </c>
      <c r="P1599" s="24" t="s">
        <v>1026</v>
      </c>
      <c r="Q1599" s="19" t="s">
        <v>1246</v>
      </c>
      <c r="R1599" s="17">
        <v>4</v>
      </c>
      <c r="S1599" s="24" t="s">
        <v>1026</v>
      </c>
      <c r="T1599" s="17">
        <v>6</v>
      </c>
      <c r="U1599" s="17">
        <v>250</v>
      </c>
      <c r="AQ1599"/>
      <c r="AR1599"/>
      <c r="AS1599"/>
      <c r="AT1599"/>
      <c r="AU1599"/>
      <c r="AV1599"/>
      <c r="AW1599"/>
    </row>
    <row r="1600" spans="1:49" x14ac:dyDescent="0.25">
      <c r="A1600" s="14">
        <v>8</v>
      </c>
      <c r="B1600" s="78" t="s">
        <v>1041</v>
      </c>
      <c r="C1600" s="77">
        <v>14</v>
      </c>
      <c r="D1600" s="77">
        <v>2</v>
      </c>
      <c r="E1600" s="77">
        <v>1</v>
      </c>
      <c r="F1600" s="77">
        <v>11</v>
      </c>
      <c r="G1600" s="77">
        <v>68</v>
      </c>
      <c r="H1600" s="79" t="s">
        <v>1026</v>
      </c>
      <c r="I1600" s="77">
        <v>129</v>
      </c>
      <c r="J1600" s="77">
        <v>5</v>
      </c>
      <c r="K1600" s="17" t="s">
        <v>3027</v>
      </c>
      <c r="L1600" s="17">
        <v>25</v>
      </c>
      <c r="M1600" s="17">
        <v>5</v>
      </c>
      <c r="N1600" s="17">
        <v>1974</v>
      </c>
      <c r="O1600" s="19" t="s">
        <v>1256</v>
      </c>
      <c r="P1600" s="24" t="s">
        <v>1026</v>
      </c>
      <c r="Q1600" s="19" t="s">
        <v>564</v>
      </c>
      <c r="R1600" s="17">
        <v>9</v>
      </c>
      <c r="S1600" s="24" t="s">
        <v>1026</v>
      </c>
      <c r="T1600" s="17">
        <v>7</v>
      </c>
      <c r="U1600" s="58" t="s">
        <v>5239</v>
      </c>
      <c r="AQ1600"/>
      <c r="AR1600"/>
      <c r="AS1600"/>
      <c r="AT1600"/>
      <c r="AU1600"/>
      <c r="AV1600"/>
      <c r="AW1600"/>
    </row>
    <row r="1601" spans="2:49" x14ac:dyDescent="0.25">
      <c r="B1601" s="20" t="s">
        <v>2</v>
      </c>
      <c r="C1601" s="14">
        <f t="shared" ref="C1601:J1601" si="0">SUM(C1593:C1600)</f>
        <v>112</v>
      </c>
      <c r="D1601" s="14">
        <f t="shared" si="0"/>
        <v>54</v>
      </c>
      <c r="E1601" s="14">
        <f t="shared" si="0"/>
        <v>4</v>
      </c>
      <c r="F1601" s="14">
        <f t="shared" si="0"/>
        <v>54</v>
      </c>
      <c r="G1601" s="14">
        <f t="shared" si="0"/>
        <v>859</v>
      </c>
      <c r="H1601" s="74" t="s">
        <v>1026</v>
      </c>
      <c r="I1601" s="14">
        <f t="shared" si="0"/>
        <v>859</v>
      </c>
      <c r="J1601" s="14">
        <f t="shared" si="0"/>
        <v>112</v>
      </c>
      <c r="K1601" s="17" t="s">
        <v>3011</v>
      </c>
      <c r="L1601" s="17">
        <v>26</v>
      </c>
      <c r="M1601" s="17">
        <v>5</v>
      </c>
      <c r="N1601" s="17">
        <v>1974</v>
      </c>
      <c r="O1601" s="19" t="s">
        <v>1676</v>
      </c>
      <c r="P1601" s="24" t="s">
        <v>1026</v>
      </c>
      <c r="Q1601" s="19" t="s">
        <v>1041</v>
      </c>
      <c r="R1601" s="17">
        <v>9</v>
      </c>
      <c r="S1601" s="24" t="s">
        <v>1026</v>
      </c>
      <c r="T1601" s="17">
        <v>7</v>
      </c>
      <c r="U1601" s="58" t="s">
        <v>5239</v>
      </c>
      <c r="AQ1601"/>
      <c r="AR1601"/>
      <c r="AS1601"/>
      <c r="AT1601"/>
      <c r="AU1601"/>
      <c r="AV1601"/>
      <c r="AW1601"/>
    </row>
    <row r="1602" spans="2:49" x14ac:dyDescent="0.25">
      <c r="K1602" s="17" t="s">
        <v>3011</v>
      </c>
      <c r="L1602" s="17">
        <v>26</v>
      </c>
      <c r="M1602" s="17">
        <v>5</v>
      </c>
      <c r="N1602" s="17">
        <v>1974</v>
      </c>
      <c r="O1602" s="19" t="s">
        <v>1246</v>
      </c>
      <c r="P1602" s="24" t="s">
        <v>1026</v>
      </c>
      <c r="Q1602" s="19" t="s">
        <v>564</v>
      </c>
      <c r="R1602" s="17">
        <v>20</v>
      </c>
      <c r="S1602" s="24" t="s">
        <v>1026</v>
      </c>
      <c r="T1602" s="17">
        <v>3</v>
      </c>
      <c r="U1602" s="58" t="s">
        <v>5239</v>
      </c>
      <c r="AQ1602"/>
      <c r="AR1602"/>
      <c r="AS1602"/>
      <c r="AT1602"/>
      <c r="AU1602"/>
      <c r="AV1602"/>
      <c r="AW1602"/>
    </row>
    <row r="1603" spans="2:49" x14ac:dyDescent="0.25">
      <c r="K1603" s="17" t="s">
        <v>3011</v>
      </c>
      <c r="L1603" s="17">
        <v>26</v>
      </c>
      <c r="M1603" s="17">
        <v>5</v>
      </c>
      <c r="N1603" s="17">
        <v>1974</v>
      </c>
      <c r="O1603" s="19" t="s">
        <v>1674</v>
      </c>
      <c r="P1603" s="24" t="s">
        <v>1026</v>
      </c>
      <c r="Q1603" s="19" t="s">
        <v>967</v>
      </c>
      <c r="R1603" s="17">
        <v>20</v>
      </c>
      <c r="S1603" s="24" t="s">
        <v>1026</v>
      </c>
      <c r="T1603" s="17">
        <v>1</v>
      </c>
      <c r="U1603" s="17">
        <v>200</v>
      </c>
      <c r="AQ1603"/>
      <c r="AR1603"/>
      <c r="AS1603"/>
      <c r="AT1603"/>
      <c r="AU1603"/>
      <c r="AV1603"/>
      <c r="AW1603"/>
    </row>
    <row r="1604" spans="2:49" x14ac:dyDescent="0.25">
      <c r="K1604" s="17" t="s">
        <v>3143</v>
      </c>
      <c r="L1604" s="17">
        <v>30</v>
      </c>
      <c r="M1604" s="17">
        <v>5</v>
      </c>
      <c r="N1604" s="17">
        <v>1974</v>
      </c>
      <c r="O1604" s="38" t="s">
        <v>563</v>
      </c>
      <c r="P1604" s="24" t="s">
        <v>1026</v>
      </c>
      <c r="Q1604" s="38" t="s">
        <v>1256</v>
      </c>
      <c r="R1604" s="17">
        <v>3</v>
      </c>
      <c r="S1604" s="24" t="s">
        <v>1026</v>
      </c>
      <c r="T1604" s="17">
        <v>11</v>
      </c>
      <c r="U1604" s="17">
        <v>178</v>
      </c>
      <c r="AQ1604"/>
      <c r="AR1604"/>
      <c r="AS1604"/>
      <c r="AT1604"/>
      <c r="AU1604"/>
      <c r="AV1604"/>
      <c r="AW1604"/>
    </row>
    <row r="1605" spans="2:49" x14ac:dyDescent="0.25">
      <c r="B1605" s="19"/>
      <c r="C1605" s="17"/>
      <c r="D1605" s="11"/>
      <c r="E1605" s="11"/>
      <c r="F1605" s="11"/>
      <c r="G1605" s="11"/>
      <c r="K1605" s="17" t="s">
        <v>3143</v>
      </c>
      <c r="L1605" s="17">
        <v>30</v>
      </c>
      <c r="M1605" s="17">
        <v>5</v>
      </c>
      <c r="N1605" s="17">
        <v>1974</v>
      </c>
      <c r="O1605" s="19" t="s">
        <v>967</v>
      </c>
      <c r="P1605" s="24" t="s">
        <v>1026</v>
      </c>
      <c r="Q1605" s="19" t="s">
        <v>1246</v>
      </c>
      <c r="R1605" s="17">
        <v>4</v>
      </c>
      <c r="S1605" s="24" t="s">
        <v>1026</v>
      </c>
      <c r="T1605" s="17">
        <v>6</v>
      </c>
      <c r="U1605" s="17">
        <v>50</v>
      </c>
      <c r="AQ1605"/>
      <c r="AR1605"/>
      <c r="AS1605"/>
      <c r="AT1605"/>
      <c r="AU1605"/>
      <c r="AV1605"/>
      <c r="AW1605"/>
    </row>
    <row r="1606" spans="2:49" x14ac:dyDescent="0.25">
      <c r="B1606" s="19"/>
      <c r="C1606" s="17"/>
      <c r="D1606" s="11"/>
      <c r="E1606" s="11"/>
      <c r="F1606" s="11"/>
      <c r="G1606" s="11"/>
      <c r="H1606" s="79"/>
      <c r="I1606" s="77"/>
      <c r="J1606" s="77"/>
      <c r="K1606" s="17" t="s">
        <v>3011</v>
      </c>
      <c r="L1606" s="17">
        <v>2</v>
      </c>
      <c r="M1606" s="17">
        <v>6</v>
      </c>
      <c r="N1606" s="17">
        <v>1974</v>
      </c>
      <c r="O1606" s="19" t="s">
        <v>1041</v>
      </c>
      <c r="P1606" s="24" t="s">
        <v>1026</v>
      </c>
      <c r="Q1606" s="19" t="s">
        <v>563</v>
      </c>
      <c r="R1606" s="17">
        <v>1</v>
      </c>
      <c r="S1606" s="24" t="s">
        <v>1026</v>
      </c>
      <c r="T1606" s="17">
        <v>1</v>
      </c>
      <c r="U1606" s="17">
        <v>200</v>
      </c>
      <c r="AQ1606"/>
      <c r="AR1606"/>
      <c r="AS1606"/>
      <c r="AT1606"/>
      <c r="AU1606"/>
      <c r="AV1606"/>
      <c r="AW1606"/>
    </row>
    <row r="1607" spans="2:49" x14ac:dyDescent="0.25">
      <c r="B1607" s="19"/>
      <c r="C1607" s="17"/>
      <c r="D1607" s="11"/>
      <c r="E1607" s="11"/>
      <c r="F1607" s="11"/>
      <c r="G1607" s="11"/>
      <c r="K1607" s="17" t="s">
        <v>3011</v>
      </c>
      <c r="L1607" s="17">
        <v>2</v>
      </c>
      <c r="M1607" s="17">
        <v>6</v>
      </c>
      <c r="N1607" s="17">
        <v>1974</v>
      </c>
      <c r="O1607" s="38" t="s">
        <v>564</v>
      </c>
      <c r="P1607" s="24" t="s">
        <v>1026</v>
      </c>
      <c r="Q1607" s="38" t="s">
        <v>1674</v>
      </c>
      <c r="R1607" s="17">
        <v>6</v>
      </c>
      <c r="S1607" s="24" t="s">
        <v>1026</v>
      </c>
      <c r="T1607" s="17">
        <v>6</v>
      </c>
      <c r="U1607" s="17">
        <v>50</v>
      </c>
      <c r="AQ1607"/>
      <c r="AR1607"/>
      <c r="AS1607"/>
      <c r="AT1607"/>
      <c r="AU1607"/>
      <c r="AV1607"/>
      <c r="AW1607"/>
    </row>
    <row r="1608" spans="2:49" x14ac:dyDescent="0.25">
      <c r="B1608" s="19"/>
      <c r="C1608" s="17"/>
      <c r="D1608" s="11"/>
      <c r="E1608" s="11"/>
      <c r="F1608" s="11"/>
      <c r="G1608" s="11"/>
      <c r="K1608" s="17" t="s">
        <v>3011</v>
      </c>
      <c r="L1608" s="17">
        <v>2</v>
      </c>
      <c r="M1608" s="17">
        <v>6</v>
      </c>
      <c r="N1608" s="17">
        <v>1974</v>
      </c>
      <c r="O1608" s="19" t="s">
        <v>1676</v>
      </c>
      <c r="P1608" s="24" t="s">
        <v>1026</v>
      </c>
      <c r="Q1608" s="19" t="s">
        <v>1256</v>
      </c>
      <c r="R1608" s="17">
        <v>1</v>
      </c>
      <c r="S1608" s="24" t="s">
        <v>1026</v>
      </c>
      <c r="T1608" s="17">
        <v>13</v>
      </c>
      <c r="U1608" s="17">
        <v>202</v>
      </c>
      <c r="AQ1608"/>
      <c r="AR1608"/>
      <c r="AS1608"/>
      <c r="AT1608"/>
      <c r="AU1608"/>
      <c r="AV1608"/>
      <c r="AW1608"/>
    </row>
    <row r="1609" spans="2:49" x14ac:dyDescent="0.25">
      <c r="B1609" s="19"/>
      <c r="C1609" s="17"/>
      <c r="D1609" s="11"/>
      <c r="E1609" s="11"/>
      <c r="F1609" s="11"/>
      <c r="G1609" s="11"/>
      <c r="K1609" s="17" t="s">
        <v>3011</v>
      </c>
      <c r="L1609" s="17">
        <v>9</v>
      </c>
      <c r="M1609" s="17">
        <v>6</v>
      </c>
      <c r="N1609" s="17">
        <v>1974</v>
      </c>
      <c r="O1609" s="19" t="s">
        <v>563</v>
      </c>
      <c r="P1609" s="24" t="s">
        <v>1026</v>
      </c>
      <c r="Q1609" s="19" t="s">
        <v>1674</v>
      </c>
      <c r="R1609" s="17">
        <v>17</v>
      </c>
      <c r="S1609" s="24" t="s">
        <v>1026</v>
      </c>
      <c r="T1609" s="17">
        <v>2</v>
      </c>
      <c r="U1609" s="17">
        <v>150</v>
      </c>
      <c r="AQ1609"/>
      <c r="AR1609"/>
      <c r="AS1609"/>
      <c r="AT1609"/>
      <c r="AU1609"/>
      <c r="AV1609"/>
      <c r="AW1609"/>
    </row>
    <row r="1610" spans="2:49" x14ac:dyDescent="0.25">
      <c r="B1610" s="19"/>
      <c r="C1610" s="17"/>
      <c r="D1610" s="11"/>
      <c r="E1610" s="11"/>
      <c r="F1610" s="11"/>
      <c r="G1610" s="11"/>
      <c r="K1610" s="17" t="s">
        <v>3011</v>
      </c>
      <c r="L1610" s="17">
        <v>9</v>
      </c>
      <c r="M1610" s="17">
        <v>6</v>
      </c>
      <c r="N1610" s="17">
        <v>1974</v>
      </c>
      <c r="O1610" s="19" t="s">
        <v>564</v>
      </c>
      <c r="P1610" s="24" t="s">
        <v>1026</v>
      </c>
      <c r="Q1610" s="19" t="s">
        <v>967</v>
      </c>
      <c r="R1610" s="17">
        <v>11</v>
      </c>
      <c r="S1610" s="24" t="s">
        <v>1026</v>
      </c>
      <c r="T1610" s="17">
        <v>2</v>
      </c>
      <c r="U1610" s="58" t="s">
        <v>5239</v>
      </c>
      <c r="AQ1610"/>
      <c r="AR1610"/>
      <c r="AS1610"/>
      <c r="AT1610"/>
      <c r="AU1610"/>
      <c r="AV1610"/>
      <c r="AW1610"/>
    </row>
    <row r="1611" spans="2:49" x14ac:dyDescent="0.25">
      <c r="B1611" s="19"/>
      <c r="C1611" s="17"/>
      <c r="D1611" s="11"/>
      <c r="E1611" s="11"/>
      <c r="F1611" s="11"/>
      <c r="G1611" s="11"/>
      <c r="K1611" s="17" t="s">
        <v>3011</v>
      </c>
      <c r="L1611" s="17">
        <v>9</v>
      </c>
      <c r="M1611" s="17">
        <v>6</v>
      </c>
      <c r="N1611" s="17">
        <v>1974</v>
      </c>
      <c r="O1611" s="19" t="s">
        <v>1256</v>
      </c>
      <c r="P1611" s="24" t="s">
        <v>1026</v>
      </c>
      <c r="Q1611" s="19" t="s">
        <v>1041</v>
      </c>
      <c r="R1611" s="17">
        <v>10</v>
      </c>
      <c r="S1611" s="24" t="s">
        <v>1026</v>
      </c>
      <c r="T1611" s="17">
        <v>5</v>
      </c>
      <c r="U1611" s="58" t="s">
        <v>5239</v>
      </c>
      <c r="AQ1611"/>
      <c r="AR1611"/>
      <c r="AS1611"/>
      <c r="AT1611"/>
      <c r="AU1611"/>
      <c r="AV1611"/>
      <c r="AW1611"/>
    </row>
    <row r="1612" spans="2:49" x14ac:dyDescent="0.25">
      <c r="B1612" s="19"/>
      <c r="C1612" s="17"/>
      <c r="D1612" s="11"/>
      <c r="E1612" s="11"/>
      <c r="F1612" s="11"/>
      <c r="G1612" s="11"/>
      <c r="K1612" s="17" t="s">
        <v>3011</v>
      </c>
      <c r="L1612" s="17">
        <v>9</v>
      </c>
      <c r="M1612" s="17">
        <v>6</v>
      </c>
      <c r="N1612" s="17">
        <v>1974</v>
      </c>
      <c r="O1612" s="38" t="s">
        <v>1246</v>
      </c>
      <c r="P1612" s="24" t="s">
        <v>1026</v>
      </c>
      <c r="Q1612" s="38" t="s">
        <v>1676</v>
      </c>
      <c r="R1612" s="17">
        <v>11</v>
      </c>
      <c r="S1612" s="24" t="s">
        <v>1026</v>
      </c>
      <c r="T1612" s="17">
        <v>6</v>
      </c>
      <c r="U1612" s="58" t="s">
        <v>5239</v>
      </c>
      <c r="AQ1612"/>
      <c r="AR1612"/>
      <c r="AS1612"/>
      <c r="AT1612"/>
      <c r="AU1612"/>
      <c r="AV1612"/>
      <c r="AW1612"/>
    </row>
    <row r="1613" spans="2:49" x14ac:dyDescent="0.25">
      <c r="B1613" s="19"/>
      <c r="C1613" s="19"/>
      <c r="D1613" s="19"/>
      <c r="E1613" s="19"/>
      <c r="F1613" s="11"/>
      <c r="G1613" s="11"/>
      <c r="H1613" s="11"/>
      <c r="I1613" s="11"/>
      <c r="K1613" s="17" t="s">
        <v>3011</v>
      </c>
      <c r="L1613" s="17">
        <v>16</v>
      </c>
      <c r="M1613" s="17">
        <v>6</v>
      </c>
      <c r="N1613" s="17">
        <v>1974</v>
      </c>
      <c r="O1613" s="38" t="s">
        <v>1041</v>
      </c>
      <c r="P1613" s="24" t="s">
        <v>1026</v>
      </c>
      <c r="Q1613" s="38" t="s">
        <v>1246</v>
      </c>
      <c r="R1613" s="17">
        <v>1</v>
      </c>
      <c r="S1613" s="24" t="s">
        <v>1026</v>
      </c>
      <c r="T1613" s="17">
        <v>20</v>
      </c>
      <c r="U1613" s="17">
        <v>150</v>
      </c>
      <c r="AQ1613"/>
      <c r="AR1613"/>
      <c r="AS1613"/>
      <c r="AT1613"/>
      <c r="AU1613"/>
      <c r="AV1613"/>
      <c r="AW1613"/>
    </row>
    <row r="1614" spans="2:49" x14ac:dyDescent="0.25">
      <c r="B1614" s="19"/>
      <c r="C1614" s="19"/>
      <c r="D1614" s="19"/>
      <c r="E1614" s="19"/>
      <c r="F1614" s="11"/>
      <c r="G1614" s="11"/>
      <c r="H1614" s="11"/>
      <c r="I1614" s="11"/>
      <c r="K1614" s="17" t="s">
        <v>3011</v>
      </c>
      <c r="L1614" s="17">
        <v>16</v>
      </c>
      <c r="M1614" s="17">
        <v>6</v>
      </c>
      <c r="N1614" s="17">
        <v>1974</v>
      </c>
      <c r="O1614" s="19" t="s">
        <v>967</v>
      </c>
      <c r="P1614" s="24" t="s">
        <v>1026</v>
      </c>
      <c r="Q1614" s="19" t="s">
        <v>563</v>
      </c>
      <c r="R1614" s="17">
        <v>2</v>
      </c>
      <c r="S1614" s="24" t="s">
        <v>1026</v>
      </c>
      <c r="T1614" s="17">
        <v>8</v>
      </c>
      <c r="U1614" s="17">
        <v>90</v>
      </c>
      <c r="AQ1614"/>
      <c r="AR1614"/>
      <c r="AS1614"/>
      <c r="AT1614"/>
      <c r="AU1614"/>
      <c r="AV1614"/>
      <c r="AW1614"/>
    </row>
    <row r="1615" spans="2:49" x14ac:dyDescent="0.25">
      <c r="B1615" s="19"/>
      <c r="C1615" s="19"/>
      <c r="D1615" s="19"/>
      <c r="E1615" s="19"/>
      <c r="F1615" s="11"/>
      <c r="G1615" s="11"/>
      <c r="H1615" s="11"/>
      <c r="I1615" s="11"/>
      <c r="K1615" s="17" t="s">
        <v>3011</v>
      </c>
      <c r="L1615" s="17">
        <v>16</v>
      </c>
      <c r="M1615" s="17">
        <v>6</v>
      </c>
      <c r="N1615" s="17">
        <v>1974</v>
      </c>
      <c r="O1615" s="19" t="s">
        <v>1676</v>
      </c>
      <c r="P1615" s="24" t="s">
        <v>1026</v>
      </c>
      <c r="Q1615" s="19" t="s">
        <v>564</v>
      </c>
      <c r="R1615" s="17">
        <v>10</v>
      </c>
      <c r="S1615" s="24" t="s">
        <v>1026</v>
      </c>
      <c r="T1615" s="17">
        <v>4</v>
      </c>
      <c r="U1615" s="17">
        <v>175</v>
      </c>
      <c r="AQ1615"/>
      <c r="AR1615"/>
      <c r="AS1615"/>
      <c r="AT1615"/>
      <c r="AU1615"/>
      <c r="AV1615"/>
      <c r="AW1615"/>
    </row>
    <row r="1616" spans="2:49" x14ac:dyDescent="0.25">
      <c r="B1616" s="19"/>
      <c r="C1616" s="19"/>
      <c r="D1616" s="19"/>
      <c r="E1616" s="19"/>
      <c r="F1616" s="11"/>
      <c r="G1616" s="11"/>
      <c r="H1616" s="11"/>
      <c r="I1616" s="11"/>
      <c r="K1616" s="17" t="s">
        <v>3011</v>
      </c>
      <c r="L1616" s="17">
        <v>16</v>
      </c>
      <c r="M1616" s="17">
        <v>6</v>
      </c>
      <c r="N1616" s="17">
        <v>1974</v>
      </c>
      <c r="O1616" s="19" t="s">
        <v>1674</v>
      </c>
      <c r="P1616" s="24" t="s">
        <v>1026</v>
      </c>
      <c r="Q1616" s="19" t="s">
        <v>1256</v>
      </c>
      <c r="R1616" s="17">
        <v>8</v>
      </c>
      <c r="S1616" s="24" t="s">
        <v>1026</v>
      </c>
      <c r="T1616" s="17">
        <v>13</v>
      </c>
      <c r="U1616" s="17">
        <v>189</v>
      </c>
      <c r="AQ1616"/>
      <c r="AR1616"/>
      <c r="AS1616"/>
      <c r="AT1616"/>
      <c r="AU1616"/>
      <c r="AV1616"/>
      <c r="AW1616"/>
    </row>
    <row r="1617" spans="2:49" x14ac:dyDescent="0.25">
      <c r="B1617" s="19"/>
      <c r="C1617" s="19"/>
      <c r="D1617" s="19"/>
      <c r="E1617" s="19"/>
      <c r="F1617" s="11"/>
      <c r="G1617" s="11"/>
      <c r="H1617" s="11"/>
      <c r="I1617" s="11"/>
      <c r="K1617" s="17" t="s">
        <v>3027</v>
      </c>
      <c r="L1617" s="17">
        <v>29</v>
      </c>
      <c r="M1617" s="17">
        <v>6</v>
      </c>
      <c r="N1617" s="17">
        <v>1974</v>
      </c>
      <c r="O1617" s="19" t="s">
        <v>1256</v>
      </c>
      <c r="P1617" s="24" t="s">
        <v>1026</v>
      </c>
      <c r="Q1617" s="19" t="s">
        <v>967</v>
      </c>
      <c r="R1617" s="17">
        <v>20</v>
      </c>
      <c r="S1617" s="24" t="s">
        <v>1026</v>
      </c>
      <c r="T1617" s="17">
        <v>0</v>
      </c>
      <c r="U1617" s="58" t="s">
        <v>5239</v>
      </c>
      <c r="AQ1617"/>
      <c r="AR1617"/>
      <c r="AS1617"/>
      <c r="AT1617"/>
      <c r="AU1617"/>
      <c r="AV1617"/>
      <c r="AW1617"/>
    </row>
    <row r="1618" spans="2:49" x14ac:dyDescent="0.25">
      <c r="B1618" s="19"/>
      <c r="C1618" s="19"/>
      <c r="D1618" s="19"/>
      <c r="E1618" s="19"/>
      <c r="F1618" s="11"/>
      <c r="G1618" s="11"/>
      <c r="H1618" s="11"/>
      <c r="I1618" s="11"/>
      <c r="K1618" s="17" t="s">
        <v>3011</v>
      </c>
      <c r="L1618" s="17">
        <v>30</v>
      </c>
      <c r="M1618" s="17">
        <v>6</v>
      </c>
      <c r="N1618" s="17">
        <v>1974</v>
      </c>
      <c r="O1618" s="19" t="s">
        <v>563</v>
      </c>
      <c r="P1618" s="24" t="s">
        <v>1026</v>
      </c>
      <c r="Q1618" s="19" t="s">
        <v>1676</v>
      </c>
      <c r="R1618" s="17">
        <v>8</v>
      </c>
      <c r="S1618" s="24" t="s">
        <v>1026</v>
      </c>
      <c r="T1618" s="17">
        <v>1</v>
      </c>
      <c r="U1618" s="58" t="s">
        <v>5239</v>
      </c>
      <c r="AQ1618"/>
      <c r="AR1618"/>
      <c r="AS1618"/>
      <c r="AT1618"/>
      <c r="AU1618"/>
      <c r="AV1618"/>
      <c r="AW1618"/>
    </row>
    <row r="1619" spans="2:49" x14ac:dyDescent="0.25">
      <c r="B1619" s="19"/>
      <c r="C1619" s="19"/>
      <c r="D1619" s="19"/>
      <c r="E1619" s="19"/>
      <c r="F1619" s="11"/>
      <c r="G1619" s="11"/>
      <c r="H1619" s="11"/>
      <c r="I1619" s="11"/>
      <c r="K1619" s="17" t="s">
        <v>3011</v>
      </c>
      <c r="L1619" s="17">
        <v>30</v>
      </c>
      <c r="M1619" s="17">
        <v>6</v>
      </c>
      <c r="N1619" s="17">
        <v>1974</v>
      </c>
      <c r="O1619" s="19" t="s">
        <v>564</v>
      </c>
      <c r="P1619" s="24" t="s">
        <v>1026</v>
      </c>
      <c r="Q1619" s="19" t="s">
        <v>1041</v>
      </c>
      <c r="R1619" s="17">
        <v>8</v>
      </c>
      <c r="S1619" s="24" t="s">
        <v>1026</v>
      </c>
      <c r="T1619" s="17">
        <v>2</v>
      </c>
      <c r="U1619" s="17">
        <v>54</v>
      </c>
      <c r="AQ1619"/>
      <c r="AR1619"/>
      <c r="AS1619"/>
      <c r="AT1619"/>
      <c r="AU1619"/>
      <c r="AV1619"/>
      <c r="AW1619"/>
    </row>
    <row r="1620" spans="2:49" x14ac:dyDescent="0.25">
      <c r="B1620" s="19"/>
      <c r="C1620" s="19"/>
      <c r="D1620" s="19"/>
      <c r="E1620" s="19"/>
      <c r="F1620" s="11"/>
      <c r="G1620" s="11"/>
      <c r="H1620" s="11"/>
      <c r="I1620" s="11"/>
      <c r="K1620" s="17" t="s">
        <v>3011</v>
      </c>
      <c r="L1620" s="17">
        <v>30</v>
      </c>
      <c r="M1620" s="17">
        <v>6</v>
      </c>
      <c r="N1620" s="17">
        <v>1974</v>
      </c>
      <c r="O1620" s="38" t="s">
        <v>1246</v>
      </c>
      <c r="P1620" s="24" t="s">
        <v>1026</v>
      </c>
      <c r="Q1620" s="19" t="s">
        <v>1674</v>
      </c>
      <c r="R1620" s="17">
        <v>20</v>
      </c>
      <c r="S1620" s="24" t="s">
        <v>1026</v>
      </c>
      <c r="T1620" s="17">
        <v>4</v>
      </c>
      <c r="U1620" s="17">
        <v>100</v>
      </c>
      <c r="AQ1620"/>
      <c r="AR1620"/>
      <c r="AS1620"/>
      <c r="AT1620"/>
      <c r="AU1620"/>
      <c r="AV1620"/>
      <c r="AW1620"/>
    </row>
    <row r="1621" spans="2:49" x14ac:dyDescent="0.25">
      <c r="B1621" s="19"/>
      <c r="C1621" s="19"/>
      <c r="D1621" s="19"/>
      <c r="E1621" s="19"/>
      <c r="F1621" s="11"/>
      <c r="G1621" s="11"/>
      <c r="H1621" s="11"/>
      <c r="I1621" s="11"/>
      <c r="K1621" s="17" t="s">
        <v>3011</v>
      </c>
      <c r="L1621" s="17">
        <v>14</v>
      </c>
      <c r="M1621" s="17">
        <v>7</v>
      </c>
      <c r="N1621" s="17">
        <v>1974</v>
      </c>
      <c r="O1621" s="19" t="s">
        <v>1041</v>
      </c>
      <c r="P1621" s="24" t="s">
        <v>1026</v>
      </c>
      <c r="Q1621" s="19" t="s">
        <v>1676</v>
      </c>
      <c r="R1621" s="17">
        <v>4</v>
      </c>
      <c r="S1621" s="24" t="s">
        <v>1026</v>
      </c>
      <c r="T1621" s="17">
        <v>6</v>
      </c>
      <c r="U1621" s="17">
        <v>100</v>
      </c>
      <c r="AQ1621"/>
      <c r="AR1621"/>
      <c r="AS1621"/>
      <c r="AT1621"/>
      <c r="AU1621"/>
      <c r="AV1621"/>
      <c r="AW1621"/>
    </row>
    <row r="1622" spans="2:49" x14ac:dyDescent="0.25">
      <c r="B1622" s="19"/>
      <c r="C1622" s="19"/>
      <c r="D1622" s="19"/>
      <c r="E1622" s="19"/>
      <c r="F1622" s="11"/>
      <c r="G1622" s="11"/>
      <c r="H1622" s="11"/>
      <c r="I1622" s="11"/>
      <c r="K1622" s="17" t="s">
        <v>3011</v>
      </c>
      <c r="L1622" s="17">
        <v>14</v>
      </c>
      <c r="M1622" s="17">
        <v>7</v>
      </c>
      <c r="N1622" s="17">
        <v>1974</v>
      </c>
      <c r="O1622" s="19" t="s">
        <v>967</v>
      </c>
      <c r="P1622" s="24" t="s">
        <v>1026</v>
      </c>
      <c r="Q1622" s="19" t="s">
        <v>1674</v>
      </c>
      <c r="R1622" s="17">
        <v>5</v>
      </c>
      <c r="S1622" s="24" t="s">
        <v>1026</v>
      </c>
      <c r="T1622" s="17">
        <v>1</v>
      </c>
      <c r="U1622" s="17">
        <v>50</v>
      </c>
      <c r="AQ1622"/>
      <c r="AR1622"/>
      <c r="AS1622"/>
      <c r="AT1622"/>
      <c r="AU1622"/>
      <c r="AV1622"/>
      <c r="AW1622"/>
    </row>
    <row r="1623" spans="2:49" x14ac:dyDescent="0.25">
      <c r="B1623" s="19"/>
      <c r="C1623" s="19"/>
      <c r="D1623" s="19"/>
      <c r="E1623" s="19"/>
      <c r="F1623" s="11"/>
      <c r="G1623" s="11"/>
      <c r="H1623" s="11"/>
      <c r="I1623" s="11"/>
      <c r="K1623" s="17" t="s">
        <v>3144</v>
      </c>
      <c r="L1623" s="17">
        <v>16</v>
      </c>
      <c r="M1623" s="17">
        <v>7</v>
      </c>
      <c r="N1623" s="17">
        <v>1974</v>
      </c>
      <c r="O1623" s="19" t="s">
        <v>1256</v>
      </c>
      <c r="P1623" s="24" t="s">
        <v>1026</v>
      </c>
      <c r="Q1623" s="19" t="s">
        <v>563</v>
      </c>
      <c r="R1623" s="17">
        <v>6</v>
      </c>
      <c r="S1623" s="24" t="s">
        <v>1026</v>
      </c>
      <c r="T1623" s="17">
        <v>2</v>
      </c>
      <c r="U1623" s="58" t="s">
        <v>5239</v>
      </c>
      <c r="AQ1623"/>
      <c r="AR1623"/>
      <c r="AS1623"/>
      <c r="AT1623"/>
      <c r="AU1623"/>
      <c r="AV1623"/>
      <c r="AW1623"/>
    </row>
    <row r="1624" spans="2:49" x14ac:dyDescent="0.25">
      <c r="B1624" s="19"/>
      <c r="C1624" s="19"/>
      <c r="D1624" s="19"/>
      <c r="E1624" s="19"/>
      <c r="F1624" s="11"/>
      <c r="G1624" s="11"/>
      <c r="H1624" s="11"/>
      <c r="I1624" s="11"/>
      <c r="K1624" s="17" t="s">
        <v>3011</v>
      </c>
      <c r="L1624" s="17">
        <v>21</v>
      </c>
      <c r="M1624" s="17">
        <v>7</v>
      </c>
      <c r="N1624" s="17">
        <v>1974</v>
      </c>
      <c r="O1624" s="19" t="s">
        <v>1041</v>
      </c>
      <c r="P1624" s="24" t="s">
        <v>1026</v>
      </c>
      <c r="Q1624" s="19" t="s">
        <v>1256</v>
      </c>
      <c r="R1624" s="17">
        <v>3</v>
      </c>
      <c r="S1624" s="24" t="s">
        <v>1026</v>
      </c>
      <c r="T1624" s="17">
        <v>12</v>
      </c>
      <c r="U1624" s="58" t="s">
        <v>5239</v>
      </c>
      <c r="AQ1624"/>
      <c r="AR1624"/>
      <c r="AS1624"/>
      <c r="AT1624"/>
      <c r="AU1624"/>
      <c r="AV1624"/>
      <c r="AW1624"/>
    </row>
    <row r="1625" spans="2:49" x14ac:dyDescent="0.25">
      <c r="C1625" s="20"/>
      <c r="D1625" s="20"/>
      <c r="E1625" s="20"/>
      <c r="K1625" s="17" t="s">
        <v>3011</v>
      </c>
      <c r="L1625" s="17">
        <v>21</v>
      </c>
      <c r="M1625" s="17">
        <v>7</v>
      </c>
      <c r="N1625" s="17">
        <v>1974</v>
      </c>
      <c r="O1625" s="19" t="s">
        <v>967</v>
      </c>
      <c r="P1625" s="24" t="s">
        <v>1026</v>
      </c>
      <c r="Q1625" s="19" t="s">
        <v>564</v>
      </c>
      <c r="R1625" s="17">
        <v>1</v>
      </c>
      <c r="S1625" s="24" t="s">
        <v>1026</v>
      </c>
      <c r="T1625" s="17">
        <v>8</v>
      </c>
      <c r="U1625" s="17">
        <v>100</v>
      </c>
    </row>
    <row r="1626" spans="2:49" x14ac:dyDescent="0.25">
      <c r="C1626" s="20"/>
      <c r="D1626" s="20"/>
      <c r="E1626" s="20"/>
      <c r="K1626" s="17" t="s">
        <v>3011</v>
      </c>
      <c r="L1626" s="17">
        <v>21</v>
      </c>
      <c r="M1626" s="17">
        <v>7</v>
      </c>
      <c r="N1626" s="17">
        <v>1974</v>
      </c>
      <c r="O1626" s="19" t="s">
        <v>1676</v>
      </c>
      <c r="P1626" s="24" t="s">
        <v>1026</v>
      </c>
      <c r="Q1626" s="19" t="s">
        <v>1246</v>
      </c>
      <c r="R1626" s="17">
        <v>6</v>
      </c>
      <c r="S1626" s="24" t="s">
        <v>1026</v>
      </c>
      <c r="T1626" s="17">
        <v>22</v>
      </c>
      <c r="U1626" s="17">
        <v>250</v>
      </c>
    </row>
    <row r="1627" spans="2:49" x14ac:dyDescent="0.25">
      <c r="C1627" s="20"/>
      <c r="D1627" s="20"/>
      <c r="E1627" s="20"/>
      <c r="K1627" s="17" t="s">
        <v>3011</v>
      </c>
      <c r="L1627" s="17">
        <v>21</v>
      </c>
      <c r="M1627" s="17">
        <v>7</v>
      </c>
      <c r="N1627" s="17">
        <v>1974</v>
      </c>
      <c r="O1627" s="38" t="s">
        <v>1674</v>
      </c>
      <c r="P1627" s="24" t="s">
        <v>1026</v>
      </c>
      <c r="Q1627" s="19" t="s">
        <v>563</v>
      </c>
      <c r="R1627" s="17">
        <v>12</v>
      </c>
      <c r="S1627" s="24" t="s">
        <v>1026</v>
      </c>
      <c r="T1627" s="17">
        <v>8</v>
      </c>
      <c r="U1627" s="17">
        <v>261</v>
      </c>
    </row>
    <row r="1628" spans="2:49" x14ac:dyDescent="0.25">
      <c r="C1628" s="20"/>
      <c r="D1628" s="20"/>
      <c r="E1628" s="20"/>
      <c r="K1628" s="17" t="s">
        <v>3142</v>
      </c>
      <c r="L1628" s="17">
        <v>24</v>
      </c>
      <c r="M1628" s="17">
        <v>7</v>
      </c>
      <c r="N1628" s="17">
        <v>1974</v>
      </c>
      <c r="O1628" s="38" t="s">
        <v>564</v>
      </c>
      <c r="P1628" s="24" t="s">
        <v>1026</v>
      </c>
      <c r="Q1628" s="19" t="s">
        <v>1246</v>
      </c>
      <c r="R1628" s="17">
        <v>7</v>
      </c>
      <c r="S1628" s="24" t="s">
        <v>1026</v>
      </c>
      <c r="T1628" s="17">
        <v>8</v>
      </c>
      <c r="U1628" s="58" t="s">
        <v>5239</v>
      </c>
    </row>
    <row r="1629" spans="2:49" x14ac:dyDescent="0.25">
      <c r="C1629" s="20"/>
      <c r="D1629" s="20"/>
      <c r="E1629" s="20"/>
      <c r="K1629" s="17" t="s">
        <v>3011</v>
      </c>
      <c r="L1629" s="17">
        <v>28</v>
      </c>
      <c r="M1629" s="17">
        <v>7</v>
      </c>
      <c r="N1629" s="17">
        <v>1974</v>
      </c>
      <c r="O1629" s="19" t="s">
        <v>563</v>
      </c>
      <c r="P1629" s="24" t="s">
        <v>1026</v>
      </c>
      <c r="Q1629" s="19" t="s">
        <v>1041</v>
      </c>
      <c r="R1629" s="17">
        <v>8</v>
      </c>
      <c r="S1629" s="24" t="s">
        <v>1026</v>
      </c>
      <c r="T1629" s="17">
        <v>6</v>
      </c>
      <c r="U1629" s="58" t="s">
        <v>5239</v>
      </c>
    </row>
    <row r="1630" spans="2:49" x14ac:dyDescent="0.25">
      <c r="C1630" s="20"/>
      <c r="D1630" s="20"/>
      <c r="E1630" s="20"/>
      <c r="K1630" s="17" t="s">
        <v>3011</v>
      </c>
      <c r="L1630" s="17">
        <v>28</v>
      </c>
      <c r="M1630" s="17">
        <v>7</v>
      </c>
      <c r="N1630" s="17">
        <v>1974</v>
      </c>
      <c r="O1630" s="19" t="s">
        <v>1256</v>
      </c>
      <c r="P1630" s="24" t="s">
        <v>1026</v>
      </c>
      <c r="Q1630" s="19" t="s">
        <v>1676</v>
      </c>
      <c r="R1630" s="17">
        <v>15</v>
      </c>
      <c r="S1630" s="24" t="s">
        <v>1026</v>
      </c>
      <c r="T1630" s="17">
        <v>6</v>
      </c>
      <c r="U1630" s="58" t="s">
        <v>5239</v>
      </c>
    </row>
    <row r="1631" spans="2:49" x14ac:dyDescent="0.25">
      <c r="C1631" s="20"/>
      <c r="D1631" s="20"/>
      <c r="E1631" s="20"/>
      <c r="K1631" s="17" t="s">
        <v>3011</v>
      </c>
      <c r="L1631" s="17">
        <v>28</v>
      </c>
      <c r="M1631" s="17">
        <v>7</v>
      </c>
      <c r="N1631" s="17">
        <v>1974</v>
      </c>
      <c r="O1631" s="19" t="s">
        <v>1246</v>
      </c>
      <c r="P1631" s="24" t="s">
        <v>1026</v>
      </c>
      <c r="Q1631" s="19" t="s">
        <v>967</v>
      </c>
      <c r="R1631" s="17">
        <v>5</v>
      </c>
      <c r="S1631" s="24" t="s">
        <v>1026</v>
      </c>
      <c r="T1631" s="17">
        <v>8</v>
      </c>
      <c r="U1631" s="58" t="s">
        <v>5239</v>
      </c>
    </row>
    <row r="1632" spans="2:49" x14ac:dyDescent="0.25">
      <c r="C1632" s="20"/>
      <c r="D1632" s="20"/>
      <c r="E1632" s="20"/>
      <c r="K1632" s="17" t="s">
        <v>3011</v>
      </c>
      <c r="L1632" s="17">
        <v>28</v>
      </c>
      <c r="M1632" s="17">
        <v>7</v>
      </c>
      <c r="N1632" s="17">
        <v>1974</v>
      </c>
      <c r="O1632" s="19" t="s">
        <v>1674</v>
      </c>
      <c r="P1632" s="24" t="s">
        <v>1026</v>
      </c>
      <c r="Q1632" s="19" t="s">
        <v>564</v>
      </c>
      <c r="R1632" s="17">
        <v>7</v>
      </c>
      <c r="S1632" s="24" t="s">
        <v>1026</v>
      </c>
      <c r="T1632" s="17">
        <v>4</v>
      </c>
      <c r="U1632" s="17">
        <v>260</v>
      </c>
    </row>
    <row r="1633" spans="3:21" x14ac:dyDescent="0.25">
      <c r="C1633" s="20"/>
      <c r="D1633" s="20"/>
      <c r="E1633" s="20"/>
      <c r="K1633" s="17" t="s">
        <v>3011</v>
      </c>
      <c r="L1633" s="17">
        <v>4</v>
      </c>
      <c r="M1633" s="17">
        <v>8</v>
      </c>
      <c r="N1633" s="17">
        <v>1974</v>
      </c>
      <c r="O1633" s="19" t="s">
        <v>563</v>
      </c>
      <c r="P1633" s="24" t="s">
        <v>1026</v>
      </c>
      <c r="Q1633" s="19" t="s">
        <v>967</v>
      </c>
      <c r="R1633" s="17">
        <v>7</v>
      </c>
      <c r="S1633" s="24" t="s">
        <v>1026</v>
      </c>
      <c r="T1633" s="17">
        <v>3</v>
      </c>
      <c r="U1633" s="17">
        <v>150</v>
      </c>
    </row>
    <row r="1634" spans="3:21" x14ac:dyDescent="0.25">
      <c r="C1634" s="20"/>
      <c r="D1634" s="20"/>
      <c r="E1634" s="20"/>
      <c r="K1634" s="17" t="s">
        <v>3011</v>
      </c>
      <c r="L1634" s="17">
        <v>4</v>
      </c>
      <c r="M1634" s="17">
        <v>8</v>
      </c>
      <c r="N1634" s="17">
        <v>1974</v>
      </c>
      <c r="O1634" s="38" t="s">
        <v>564</v>
      </c>
      <c r="P1634" s="24" t="s">
        <v>1026</v>
      </c>
      <c r="Q1634" s="19" t="s">
        <v>1676</v>
      </c>
      <c r="R1634" s="17">
        <v>23</v>
      </c>
      <c r="S1634" s="24" t="s">
        <v>1026</v>
      </c>
      <c r="T1634" s="17">
        <v>10</v>
      </c>
      <c r="U1634" s="17">
        <v>100</v>
      </c>
    </row>
    <row r="1635" spans="3:21" x14ac:dyDescent="0.25">
      <c r="C1635" s="20"/>
      <c r="D1635" s="20"/>
      <c r="E1635" s="20"/>
      <c r="K1635" s="17" t="s">
        <v>3011</v>
      </c>
      <c r="L1635" s="17">
        <v>4</v>
      </c>
      <c r="M1635" s="17">
        <v>8</v>
      </c>
      <c r="N1635" s="17">
        <v>1974</v>
      </c>
      <c r="O1635" s="19" t="s">
        <v>1256</v>
      </c>
      <c r="P1635" s="24" t="s">
        <v>1026</v>
      </c>
      <c r="Q1635" s="19" t="s">
        <v>1674</v>
      </c>
      <c r="R1635" s="17">
        <v>22</v>
      </c>
      <c r="S1635" s="24" t="s">
        <v>1026</v>
      </c>
      <c r="T1635" s="17">
        <v>1</v>
      </c>
      <c r="U1635" s="58" t="s">
        <v>5239</v>
      </c>
    </row>
    <row r="1636" spans="3:21" x14ac:dyDescent="0.25">
      <c r="C1636" s="20"/>
      <c r="D1636" s="20"/>
      <c r="E1636" s="20"/>
      <c r="K1636" s="17" t="s">
        <v>3011</v>
      </c>
      <c r="L1636" s="17">
        <v>4</v>
      </c>
      <c r="M1636" s="17">
        <v>8</v>
      </c>
      <c r="N1636" s="17">
        <v>1974</v>
      </c>
      <c r="O1636" s="38" t="s">
        <v>1246</v>
      </c>
      <c r="P1636" s="24" t="s">
        <v>1026</v>
      </c>
      <c r="Q1636" s="19" t="s">
        <v>1041</v>
      </c>
      <c r="R1636" s="17">
        <v>11</v>
      </c>
      <c r="S1636" s="24" t="s">
        <v>1026</v>
      </c>
      <c r="T1636" s="17">
        <v>4</v>
      </c>
      <c r="U1636" s="58" t="s">
        <v>5239</v>
      </c>
    </row>
    <row r="1637" spans="3:21" x14ac:dyDescent="0.25">
      <c r="C1637" s="20"/>
      <c r="D1637" s="20"/>
      <c r="E1637" s="20"/>
      <c r="K1637" s="17" t="s">
        <v>3011</v>
      </c>
      <c r="L1637" s="17">
        <v>11</v>
      </c>
      <c r="M1637" s="17">
        <v>8</v>
      </c>
      <c r="N1637" s="17">
        <v>1974</v>
      </c>
      <c r="O1637" s="19" t="s">
        <v>1041</v>
      </c>
      <c r="P1637" s="24" t="s">
        <v>1026</v>
      </c>
      <c r="Q1637" s="19" t="s">
        <v>564</v>
      </c>
      <c r="R1637" s="17">
        <v>6</v>
      </c>
      <c r="S1637" s="24" t="s">
        <v>1026</v>
      </c>
      <c r="T1637" s="17">
        <v>11</v>
      </c>
      <c r="U1637" s="17">
        <v>50</v>
      </c>
    </row>
    <row r="1638" spans="3:21" x14ac:dyDescent="0.25">
      <c r="C1638" s="20"/>
      <c r="D1638" s="20"/>
      <c r="E1638" s="20"/>
      <c r="K1638" s="17" t="s">
        <v>3011</v>
      </c>
      <c r="L1638" s="17">
        <v>11</v>
      </c>
      <c r="M1638" s="17">
        <v>8</v>
      </c>
      <c r="N1638" s="17">
        <v>1974</v>
      </c>
      <c r="O1638" s="19" t="s">
        <v>967</v>
      </c>
      <c r="P1638" s="24" t="s">
        <v>1026</v>
      </c>
      <c r="Q1638" s="19" t="s">
        <v>1256</v>
      </c>
      <c r="R1638" s="17">
        <v>4</v>
      </c>
      <c r="S1638" s="24" t="s">
        <v>1026</v>
      </c>
      <c r="T1638" s="17">
        <v>13</v>
      </c>
      <c r="U1638" s="17">
        <v>20</v>
      </c>
    </row>
    <row r="1639" spans="3:21" x14ac:dyDescent="0.25">
      <c r="C1639" s="20"/>
      <c r="D1639" s="20"/>
      <c r="E1639" s="20"/>
      <c r="K1639" s="17" t="s">
        <v>3011</v>
      </c>
      <c r="L1639" s="17">
        <v>11</v>
      </c>
      <c r="M1639" s="17">
        <v>8</v>
      </c>
      <c r="N1639" s="17">
        <v>1974</v>
      </c>
      <c r="O1639" s="19" t="s">
        <v>1676</v>
      </c>
      <c r="P1639" s="24" t="s">
        <v>1026</v>
      </c>
      <c r="Q1639" s="19" t="s">
        <v>563</v>
      </c>
      <c r="R1639" s="17">
        <v>13</v>
      </c>
      <c r="S1639" s="24" t="s">
        <v>1026</v>
      </c>
      <c r="T1639" s="17">
        <v>3</v>
      </c>
      <c r="U1639" s="17">
        <v>60</v>
      </c>
    </row>
    <row r="1640" spans="3:21" x14ac:dyDescent="0.25">
      <c r="C1640" s="20"/>
      <c r="D1640" s="20"/>
      <c r="E1640" s="20"/>
      <c r="K1640" s="17" t="s">
        <v>3011</v>
      </c>
      <c r="L1640" s="17">
        <v>11</v>
      </c>
      <c r="M1640" s="17">
        <v>8</v>
      </c>
      <c r="N1640" s="17">
        <v>1974</v>
      </c>
      <c r="O1640" s="19" t="s">
        <v>1674</v>
      </c>
      <c r="P1640" s="24" t="s">
        <v>1026</v>
      </c>
      <c r="Q1640" s="19" t="s">
        <v>1246</v>
      </c>
      <c r="R1640" s="17">
        <v>5</v>
      </c>
      <c r="S1640" s="24" t="s">
        <v>1026</v>
      </c>
      <c r="T1640" s="17">
        <v>7</v>
      </c>
      <c r="U1640" s="17">
        <v>250</v>
      </c>
    </row>
    <row r="1641" spans="3:21" x14ac:dyDescent="0.25">
      <c r="C1641" s="20"/>
      <c r="D1641" s="20"/>
      <c r="E1641" s="20"/>
      <c r="K1641" s="17" t="s">
        <v>3144</v>
      </c>
      <c r="L1641" s="17">
        <v>13</v>
      </c>
      <c r="M1641" s="17">
        <v>8</v>
      </c>
      <c r="N1641" s="17">
        <v>1974</v>
      </c>
      <c r="O1641" s="19" t="s">
        <v>1246</v>
      </c>
      <c r="P1641" s="24" t="s">
        <v>1026</v>
      </c>
      <c r="Q1641" s="19" t="s">
        <v>563</v>
      </c>
      <c r="R1641" s="17">
        <v>5</v>
      </c>
      <c r="S1641" s="24" t="s">
        <v>1026</v>
      </c>
      <c r="T1641" s="17">
        <v>4</v>
      </c>
      <c r="U1641" s="17">
        <v>60</v>
      </c>
    </row>
    <row r="1642" spans="3:21" x14ac:dyDescent="0.25">
      <c r="K1642" s="17" t="s">
        <v>3027</v>
      </c>
      <c r="L1642" s="17">
        <v>24</v>
      </c>
      <c r="M1642" s="17">
        <v>8</v>
      </c>
      <c r="N1642" s="17">
        <v>1974</v>
      </c>
      <c r="O1642" s="19" t="s">
        <v>564</v>
      </c>
      <c r="P1642" s="24" t="s">
        <v>1026</v>
      </c>
      <c r="Q1642" s="19" t="s">
        <v>1256</v>
      </c>
      <c r="R1642" s="17">
        <v>4</v>
      </c>
      <c r="S1642" s="24" t="s">
        <v>1026</v>
      </c>
      <c r="T1642" s="17">
        <v>12</v>
      </c>
      <c r="U1642" s="17">
        <v>50</v>
      </c>
    </row>
    <row r="1643" spans="3:21" x14ac:dyDescent="0.25">
      <c r="K1643" s="17" t="s">
        <v>3011</v>
      </c>
      <c r="L1643" s="17">
        <v>25</v>
      </c>
      <c r="M1643" s="17">
        <v>8</v>
      </c>
      <c r="N1643" s="17">
        <v>1974</v>
      </c>
      <c r="O1643" s="38" t="s">
        <v>1041</v>
      </c>
      <c r="P1643" s="24" t="s">
        <v>1026</v>
      </c>
      <c r="Q1643" s="19" t="s">
        <v>1674</v>
      </c>
      <c r="R1643" s="17">
        <v>11</v>
      </c>
      <c r="S1643" s="24" t="s">
        <v>1026</v>
      </c>
      <c r="T1643" s="17">
        <v>9</v>
      </c>
      <c r="U1643" s="17">
        <v>150</v>
      </c>
    </row>
    <row r="1644" spans="3:21" x14ac:dyDescent="0.25">
      <c r="K1644" s="17" t="s">
        <v>3011</v>
      </c>
      <c r="L1644" s="17">
        <v>25</v>
      </c>
      <c r="M1644" s="17">
        <v>8</v>
      </c>
      <c r="N1644" s="17">
        <v>1974</v>
      </c>
      <c r="O1644" s="38" t="s">
        <v>1676</v>
      </c>
      <c r="P1644" s="24" t="s">
        <v>1026</v>
      </c>
      <c r="Q1644" s="19" t="s">
        <v>967</v>
      </c>
      <c r="R1644" s="17">
        <v>9</v>
      </c>
      <c r="S1644" s="24" t="s">
        <v>1026</v>
      </c>
      <c r="T1644" s="17">
        <v>13</v>
      </c>
      <c r="U1644" s="17">
        <v>150</v>
      </c>
    </row>
    <row r="1645" spans="3:21" x14ac:dyDescent="0.25">
      <c r="K1645" s="17" t="s">
        <v>3011</v>
      </c>
      <c r="L1645" s="17">
        <v>1</v>
      </c>
      <c r="M1645" s="17">
        <v>9</v>
      </c>
      <c r="N1645" s="17">
        <v>1974</v>
      </c>
      <c r="O1645" s="19" t="s">
        <v>563</v>
      </c>
      <c r="P1645" s="24" t="s">
        <v>1026</v>
      </c>
      <c r="Q1645" s="19" t="s">
        <v>564</v>
      </c>
      <c r="R1645" s="17">
        <v>8</v>
      </c>
      <c r="S1645" s="24" t="s">
        <v>1026</v>
      </c>
      <c r="T1645" s="17">
        <v>3</v>
      </c>
      <c r="U1645" s="17">
        <v>100</v>
      </c>
    </row>
    <row r="1646" spans="3:21" x14ac:dyDescent="0.25">
      <c r="K1646" s="17" t="s">
        <v>3011</v>
      </c>
      <c r="L1646" s="17">
        <v>1</v>
      </c>
      <c r="M1646" s="17">
        <v>9</v>
      </c>
      <c r="N1646" s="17">
        <v>1974</v>
      </c>
      <c r="O1646" s="19" t="s">
        <v>967</v>
      </c>
      <c r="P1646" s="24" t="s">
        <v>1026</v>
      </c>
      <c r="Q1646" s="19" t="s">
        <v>1041</v>
      </c>
      <c r="R1646" s="17">
        <v>13</v>
      </c>
      <c r="S1646" s="24" t="s">
        <v>1026</v>
      </c>
      <c r="T1646" s="17">
        <v>9</v>
      </c>
      <c r="U1646" s="17">
        <v>150</v>
      </c>
    </row>
    <row r="1647" spans="3:21" x14ac:dyDescent="0.25">
      <c r="K1647" s="17" t="s">
        <v>3011</v>
      </c>
      <c r="L1647" s="17">
        <v>1</v>
      </c>
      <c r="M1647" s="17">
        <v>9</v>
      </c>
      <c r="N1647" s="17">
        <v>1974</v>
      </c>
      <c r="O1647" s="19" t="s">
        <v>1256</v>
      </c>
      <c r="P1647" s="24" t="s">
        <v>1026</v>
      </c>
      <c r="Q1647" s="19" t="s">
        <v>1246</v>
      </c>
      <c r="R1647" s="17">
        <v>13</v>
      </c>
      <c r="S1647" s="24" t="s">
        <v>1026</v>
      </c>
      <c r="T1647" s="17">
        <v>4</v>
      </c>
      <c r="U1647" s="17">
        <v>84</v>
      </c>
    </row>
    <row r="1648" spans="3:21" x14ac:dyDescent="0.25">
      <c r="K1648" s="17" t="s">
        <v>3011</v>
      </c>
      <c r="L1648" s="17">
        <v>1</v>
      </c>
      <c r="M1648" s="17">
        <v>9</v>
      </c>
      <c r="N1648" s="17">
        <v>1974</v>
      </c>
      <c r="O1648" s="19" t="s">
        <v>1674</v>
      </c>
      <c r="P1648" s="24" t="s">
        <v>1026</v>
      </c>
      <c r="Q1648" s="19" t="s">
        <v>1676</v>
      </c>
      <c r="R1648" s="17">
        <v>12</v>
      </c>
      <c r="S1648" s="24" t="s">
        <v>1026</v>
      </c>
      <c r="T1648" s="17">
        <v>1</v>
      </c>
      <c r="U1648" s="58" t="s">
        <v>5239</v>
      </c>
    </row>
    <row r="1649" spans="1:21" x14ac:dyDescent="0.25">
      <c r="N1649" s="11"/>
      <c r="P1649" s="24"/>
      <c r="R1649" s="17">
        <f>SUM(R1593:R1648)</f>
        <v>493</v>
      </c>
      <c r="S1649" s="24" t="s">
        <v>1026</v>
      </c>
      <c r="T1649" s="17">
        <f>SUM(T1593:T1648)</f>
        <v>366</v>
      </c>
    </row>
    <row r="1650" spans="1:21" x14ac:dyDescent="0.25">
      <c r="N1650" s="17">
        <f>COUNT(R1593:R1648)</f>
        <v>56</v>
      </c>
      <c r="P1650" s="24"/>
      <c r="Q1650" s="19" t="s">
        <v>567</v>
      </c>
      <c r="R1650" s="81">
        <f>PRODUCT(R1649/N1650)</f>
        <v>8.8035714285714288</v>
      </c>
      <c r="S1650" s="24" t="s">
        <v>1026</v>
      </c>
      <c r="T1650" s="81">
        <f>PRODUCT(T1649/N1650)</f>
        <v>6.5357142857142856</v>
      </c>
    </row>
    <row r="1651" spans="1:21" x14ac:dyDescent="0.25">
      <c r="P1651" s="24"/>
      <c r="S1651" s="24"/>
    </row>
    <row r="1652" spans="1:21" x14ac:dyDescent="0.25">
      <c r="O1652" s="20" t="s">
        <v>977</v>
      </c>
      <c r="P1652" s="24"/>
      <c r="S1652" s="24"/>
    </row>
    <row r="1653" spans="1:21" x14ac:dyDescent="0.25">
      <c r="B1653" s="20" t="s">
        <v>5252</v>
      </c>
      <c r="K1653" s="17" t="s">
        <v>3011</v>
      </c>
      <c r="L1653" s="17">
        <v>8</v>
      </c>
      <c r="M1653" s="17">
        <v>9</v>
      </c>
      <c r="N1653" s="17">
        <v>1974</v>
      </c>
      <c r="O1653" s="19" t="s">
        <v>1696</v>
      </c>
      <c r="P1653" s="24" t="s">
        <v>1026</v>
      </c>
      <c r="Q1653" s="19" t="s">
        <v>1676</v>
      </c>
      <c r="R1653" s="17">
        <v>6</v>
      </c>
      <c r="S1653" s="24" t="s">
        <v>1026</v>
      </c>
      <c r="T1653" s="17">
        <v>9</v>
      </c>
      <c r="U1653" s="58" t="s">
        <v>5239</v>
      </c>
    </row>
    <row r="1656" spans="1:21" x14ac:dyDescent="0.25">
      <c r="A1656" s="21" t="s">
        <v>3179</v>
      </c>
      <c r="B1656" s="22" t="s">
        <v>1677</v>
      </c>
      <c r="C1656" s="21"/>
      <c r="D1656" s="21"/>
      <c r="E1656" s="21"/>
      <c r="F1656" s="21"/>
      <c r="G1656" s="21"/>
      <c r="H1656" s="30"/>
      <c r="I1656" s="68"/>
      <c r="J1656" s="21"/>
      <c r="K1656" s="21"/>
      <c r="L1656" s="33"/>
      <c r="M1656" s="33"/>
      <c r="N1656" s="33"/>
      <c r="O1656" s="23" t="s">
        <v>1677</v>
      </c>
      <c r="P1656" s="43"/>
      <c r="Q1656" s="35"/>
      <c r="R1656" s="33"/>
      <c r="S1656" s="33"/>
      <c r="T1656" s="33"/>
      <c r="U1656" s="33"/>
    </row>
    <row r="1657" spans="1:21" x14ac:dyDescent="0.25">
      <c r="A1657" s="111"/>
      <c r="B1657" s="112" t="s">
        <v>1678</v>
      </c>
      <c r="C1657" s="111" t="s">
        <v>3016</v>
      </c>
      <c r="D1657" s="111" t="s">
        <v>3017</v>
      </c>
      <c r="E1657" s="111" t="s">
        <v>1030</v>
      </c>
      <c r="F1657" s="111" t="s">
        <v>3018</v>
      </c>
      <c r="G1657" s="111" t="s">
        <v>3019</v>
      </c>
      <c r="H1657" s="113"/>
      <c r="I1657" s="114" t="s">
        <v>3020</v>
      </c>
      <c r="J1657" s="111" t="s">
        <v>1031</v>
      </c>
      <c r="K1657" s="115"/>
      <c r="L1657" s="115"/>
      <c r="M1657" s="115"/>
      <c r="N1657" s="115"/>
      <c r="O1657" s="116" t="s">
        <v>1678</v>
      </c>
      <c r="P1657" s="117"/>
      <c r="Q1657" s="118"/>
      <c r="R1657" s="115"/>
      <c r="S1657" s="115"/>
      <c r="T1657" s="115"/>
      <c r="U1657" s="115"/>
    </row>
    <row r="1658" spans="1:21" x14ac:dyDescent="0.25">
      <c r="A1658" s="14">
        <v>1</v>
      </c>
      <c r="B1658" s="20" t="s">
        <v>566</v>
      </c>
      <c r="C1658" s="14">
        <v>10</v>
      </c>
      <c r="D1658" s="14">
        <v>9</v>
      </c>
      <c r="E1658" s="14">
        <v>0</v>
      </c>
      <c r="F1658" s="14">
        <v>1</v>
      </c>
      <c r="G1658" s="14">
        <v>115</v>
      </c>
      <c r="H1658" s="74" t="s">
        <v>1026</v>
      </c>
      <c r="I1658" s="14">
        <v>48</v>
      </c>
      <c r="J1658" s="14">
        <v>18</v>
      </c>
      <c r="K1658" s="17" t="s">
        <v>3011</v>
      </c>
      <c r="L1658" s="17">
        <v>18</v>
      </c>
      <c r="M1658" s="17">
        <v>5</v>
      </c>
      <c r="N1658" s="17">
        <v>1975</v>
      </c>
      <c r="O1658" s="19" t="s">
        <v>1041</v>
      </c>
      <c r="P1658" s="24" t="s">
        <v>1026</v>
      </c>
      <c r="Q1658" s="19" t="s">
        <v>564</v>
      </c>
      <c r="R1658" s="17">
        <v>12</v>
      </c>
      <c r="S1658" s="24" t="s">
        <v>1026</v>
      </c>
      <c r="T1658" s="17">
        <v>12</v>
      </c>
      <c r="U1658" s="17">
        <v>95</v>
      </c>
    </row>
    <row r="1659" spans="1:21" ht="15.75" thickBot="1" x14ac:dyDescent="0.3">
      <c r="A1659" s="37">
        <v>2</v>
      </c>
      <c r="B1659" s="28" t="s">
        <v>564</v>
      </c>
      <c r="C1659" s="37">
        <v>10</v>
      </c>
      <c r="D1659" s="37">
        <v>7</v>
      </c>
      <c r="E1659" s="37">
        <v>2</v>
      </c>
      <c r="F1659" s="37">
        <v>1</v>
      </c>
      <c r="G1659" s="37">
        <v>111</v>
      </c>
      <c r="H1659" s="73" t="s">
        <v>1026</v>
      </c>
      <c r="I1659" s="37">
        <v>62</v>
      </c>
      <c r="J1659" s="37">
        <v>16</v>
      </c>
      <c r="K1659" s="32" t="s">
        <v>3011</v>
      </c>
      <c r="L1659" s="17">
        <v>18</v>
      </c>
      <c r="M1659" s="17">
        <v>5</v>
      </c>
      <c r="N1659" s="17">
        <v>1975</v>
      </c>
      <c r="O1659" s="19" t="s">
        <v>1674</v>
      </c>
      <c r="P1659" s="24" t="s">
        <v>1026</v>
      </c>
      <c r="Q1659" s="19" t="s">
        <v>565</v>
      </c>
      <c r="R1659" s="17">
        <v>8</v>
      </c>
      <c r="S1659" s="24" t="s">
        <v>1026</v>
      </c>
      <c r="T1659" s="17">
        <v>4</v>
      </c>
      <c r="U1659" s="58" t="s">
        <v>5239</v>
      </c>
    </row>
    <row r="1660" spans="1:21" x14ac:dyDescent="0.25">
      <c r="A1660" s="14">
        <v>3</v>
      </c>
      <c r="B1660" s="20" t="s">
        <v>1674</v>
      </c>
      <c r="C1660" s="14">
        <v>10</v>
      </c>
      <c r="D1660" s="14">
        <v>4</v>
      </c>
      <c r="E1660" s="14">
        <v>1</v>
      </c>
      <c r="F1660" s="14">
        <v>5</v>
      </c>
      <c r="G1660" s="14">
        <v>75</v>
      </c>
      <c r="H1660" s="74" t="s">
        <v>1026</v>
      </c>
      <c r="I1660" s="14">
        <v>83</v>
      </c>
      <c r="J1660" s="14">
        <v>9</v>
      </c>
      <c r="K1660" s="17" t="s">
        <v>3011</v>
      </c>
      <c r="L1660" s="17">
        <v>18</v>
      </c>
      <c r="M1660" s="17">
        <v>5</v>
      </c>
      <c r="N1660" s="17">
        <v>1975</v>
      </c>
      <c r="O1660" s="19" t="s">
        <v>1679</v>
      </c>
      <c r="P1660" s="24" t="s">
        <v>1026</v>
      </c>
      <c r="Q1660" s="19" t="s">
        <v>566</v>
      </c>
      <c r="R1660" s="17">
        <v>0</v>
      </c>
      <c r="S1660" s="24" t="s">
        <v>1026</v>
      </c>
      <c r="T1660" s="17">
        <v>6</v>
      </c>
      <c r="U1660" s="17">
        <v>315</v>
      </c>
    </row>
    <row r="1661" spans="1:21" x14ac:dyDescent="0.25">
      <c r="A1661" s="14">
        <v>4</v>
      </c>
      <c r="B1661" s="20" t="s">
        <v>565</v>
      </c>
      <c r="C1661" s="14">
        <v>10</v>
      </c>
      <c r="D1661" s="14">
        <v>4</v>
      </c>
      <c r="E1661" s="14">
        <v>0</v>
      </c>
      <c r="F1661" s="14">
        <v>6</v>
      </c>
      <c r="G1661" s="14">
        <v>69</v>
      </c>
      <c r="H1661" s="74" t="s">
        <v>1026</v>
      </c>
      <c r="I1661" s="14">
        <v>89</v>
      </c>
      <c r="J1661" s="14">
        <v>8</v>
      </c>
      <c r="K1661" s="17" t="s">
        <v>3027</v>
      </c>
      <c r="L1661" s="17">
        <v>24</v>
      </c>
      <c r="M1661" s="17">
        <v>5</v>
      </c>
      <c r="N1661" s="17">
        <v>1975</v>
      </c>
      <c r="O1661" s="19" t="s">
        <v>564</v>
      </c>
      <c r="P1661" s="24" t="s">
        <v>1026</v>
      </c>
      <c r="Q1661" s="19" t="s">
        <v>1674</v>
      </c>
      <c r="R1661" s="17">
        <v>14</v>
      </c>
      <c r="S1661" s="24" t="s">
        <v>1026</v>
      </c>
      <c r="T1661" s="17">
        <v>3</v>
      </c>
      <c r="U1661" s="17">
        <v>66</v>
      </c>
    </row>
    <row r="1662" spans="1:21" x14ac:dyDescent="0.25">
      <c r="A1662" s="14">
        <v>5</v>
      </c>
      <c r="B1662" s="20" t="s">
        <v>1041</v>
      </c>
      <c r="C1662" s="14">
        <v>10</v>
      </c>
      <c r="D1662" s="14">
        <v>3</v>
      </c>
      <c r="E1662" s="14">
        <v>1</v>
      </c>
      <c r="F1662" s="14">
        <v>6</v>
      </c>
      <c r="G1662" s="14">
        <v>60</v>
      </c>
      <c r="H1662" s="74" t="s">
        <v>1026</v>
      </c>
      <c r="I1662" s="14">
        <v>87</v>
      </c>
      <c r="J1662" s="14">
        <v>7</v>
      </c>
      <c r="K1662" s="17" t="s">
        <v>3011</v>
      </c>
      <c r="L1662" s="17">
        <v>25</v>
      </c>
      <c r="M1662" s="17">
        <v>5</v>
      </c>
      <c r="N1662" s="17">
        <v>1975</v>
      </c>
      <c r="O1662" s="19" t="s">
        <v>566</v>
      </c>
      <c r="P1662" s="24" t="s">
        <v>1026</v>
      </c>
      <c r="Q1662" s="19" t="s">
        <v>1041</v>
      </c>
      <c r="R1662" s="17">
        <v>15</v>
      </c>
      <c r="S1662" s="24" t="s">
        <v>1026</v>
      </c>
      <c r="T1662" s="17">
        <v>1</v>
      </c>
      <c r="U1662" s="17">
        <v>400</v>
      </c>
    </row>
    <row r="1663" spans="1:21" x14ac:dyDescent="0.25">
      <c r="A1663" s="14">
        <v>6</v>
      </c>
      <c r="B1663" s="20" t="s">
        <v>1679</v>
      </c>
      <c r="C1663" s="14">
        <v>10</v>
      </c>
      <c r="D1663" s="14">
        <v>1</v>
      </c>
      <c r="E1663" s="14">
        <v>0</v>
      </c>
      <c r="F1663" s="14">
        <v>9</v>
      </c>
      <c r="G1663" s="14">
        <v>29</v>
      </c>
      <c r="H1663" s="74" t="s">
        <v>1026</v>
      </c>
      <c r="I1663" s="14">
        <v>90</v>
      </c>
      <c r="J1663" s="14">
        <v>2</v>
      </c>
      <c r="K1663" s="17" t="s">
        <v>3011</v>
      </c>
      <c r="L1663" s="17">
        <v>25</v>
      </c>
      <c r="M1663" s="17">
        <v>5</v>
      </c>
      <c r="N1663" s="17">
        <v>1975</v>
      </c>
      <c r="O1663" s="19" t="s">
        <v>565</v>
      </c>
      <c r="P1663" s="24" t="s">
        <v>1026</v>
      </c>
      <c r="Q1663" s="19" t="s">
        <v>1679</v>
      </c>
      <c r="R1663" s="17">
        <v>2</v>
      </c>
      <c r="S1663" s="24" t="s">
        <v>1026</v>
      </c>
      <c r="T1663" s="17">
        <v>5</v>
      </c>
      <c r="U1663" s="58" t="s">
        <v>5239</v>
      </c>
    </row>
    <row r="1664" spans="1:21" x14ac:dyDescent="0.25">
      <c r="B1664" s="20" t="s">
        <v>2</v>
      </c>
      <c r="C1664" s="14">
        <f t="shared" ref="C1664:J1664" si="1">SUM(C1658:C1663)</f>
        <v>60</v>
      </c>
      <c r="D1664" s="14">
        <f t="shared" si="1"/>
        <v>28</v>
      </c>
      <c r="E1664" s="14">
        <f t="shared" si="1"/>
        <v>4</v>
      </c>
      <c r="F1664" s="14">
        <f t="shared" si="1"/>
        <v>28</v>
      </c>
      <c r="G1664" s="14">
        <f t="shared" si="1"/>
        <v>459</v>
      </c>
      <c r="H1664" s="74" t="s">
        <v>1026</v>
      </c>
      <c r="I1664" s="14">
        <f t="shared" si="1"/>
        <v>459</v>
      </c>
      <c r="J1664" s="14">
        <f t="shared" si="1"/>
        <v>60</v>
      </c>
      <c r="K1664" s="17" t="s">
        <v>3011</v>
      </c>
      <c r="L1664" s="17">
        <v>1</v>
      </c>
      <c r="M1664" s="17">
        <v>6</v>
      </c>
      <c r="N1664" s="17">
        <v>1975</v>
      </c>
      <c r="O1664" s="19" t="s">
        <v>1679</v>
      </c>
      <c r="P1664" s="24" t="s">
        <v>1026</v>
      </c>
      <c r="Q1664" s="19" t="s">
        <v>1041</v>
      </c>
      <c r="R1664" s="17">
        <v>4</v>
      </c>
      <c r="S1664" s="24" t="s">
        <v>1026</v>
      </c>
      <c r="T1664" s="17">
        <v>6</v>
      </c>
      <c r="U1664" s="58" t="s">
        <v>5239</v>
      </c>
    </row>
    <row r="1665" spans="11:21" x14ac:dyDescent="0.25">
      <c r="K1665" s="17" t="s">
        <v>3011</v>
      </c>
      <c r="L1665" s="17">
        <v>1</v>
      </c>
      <c r="M1665" s="17">
        <v>6</v>
      </c>
      <c r="N1665" s="17">
        <v>1975</v>
      </c>
      <c r="O1665" s="19" t="s">
        <v>565</v>
      </c>
      <c r="P1665" s="24" t="s">
        <v>1026</v>
      </c>
      <c r="Q1665" s="19" t="s">
        <v>564</v>
      </c>
      <c r="R1665" s="17">
        <v>6</v>
      </c>
      <c r="S1665" s="24" t="s">
        <v>1026</v>
      </c>
      <c r="T1665" s="17">
        <v>15</v>
      </c>
      <c r="U1665" s="58" t="s">
        <v>5239</v>
      </c>
    </row>
    <row r="1666" spans="11:21" x14ac:dyDescent="0.25">
      <c r="K1666" s="17" t="s">
        <v>3142</v>
      </c>
      <c r="L1666" s="17">
        <v>4</v>
      </c>
      <c r="M1666" s="17">
        <v>6</v>
      </c>
      <c r="N1666" s="17">
        <v>1975</v>
      </c>
      <c r="O1666" s="19" t="s">
        <v>566</v>
      </c>
      <c r="P1666" s="24" t="s">
        <v>1026</v>
      </c>
      <c r="Q1666" s="19" t="s">
        <v>1674</v>
      </c>
      <c r="R1666" s="17">
        <v>7</v>
      </c>
      <c r="S1666" s="24" t="s">
        <v>1026</v>
      </c>
      <c r="T1666" s="17">
        <v>4</v>
      </c>
      <c r="U1666" s="17">
        <v>136</v>
      </c>
    </row>
    <row r="1667" spans="11:21" x14ac:dyDescent="0.25">
      <c r="K1667" s="17" t="s">
        <v>3011</v>
      </c>
      <c r="L1667" s="17">
        <v>8</v>
      </c>
      <c r="M1667" s="17">
        <v>6</v>
      </c>
      <c r="N1667" s="17">
        <v>1975</v>
      </c>
      <c r="O1667" s="19" t="s">
        <v>564</v>
      </c>
      <c r="P1667" s="24" t="s">
        <v>1026</v>
      </c>
      <c r="Q1667" s="19" t="s">
        <v>566</v>
      </c>
      <c r="R1667" s="17">
        <v>4</v>
      </c>
      <c r="S1667" s="24" t="s">
        <v>1026</v>
      </c>
      <c r="T1667" s="17">
        <v>11</v>
      </c>
      <c r="U1667" s="17">
        <v>106</v>
      </c>
    </row>
    <row r="1668" spans="11:21" x14ac:dyDescent="0.25">
      <c r="K1668" s="17" t="s">
        <v>3013</v>
      </c>
      <c r="L1668" s="17">
        <v>9</v>
      </c>
      <c r="M1668" s="17">
        <v>6</v>
      </c>
      <c r="N1668" s="17">
        <v>1975</v>
      </c>
      <c r="O1668" s="19" t="s">
        <v>1674</v>
      </c>
      <c r="P1668" s="24" t="s">
        <v>1026</v>
      </c>
      <c r="Q1668" s="19" t="s">
        <v>1679</v>
      </c>
      <c r="R1668" s="17">
        <v>6</v>
      </c>
      <c r="S1668" s="24" t="s">
        <v>1026</v>
      </c>
      <c r="T1668" s="17">
        <v>3</v>
      </c>
      <c r="U1668" s="58" t="s">
        <v>5239</v>
      </c>
    </row>
    <row r="1669" spans="11:21" x14ac:dyDescent="0.25">
      <c r="K1669" s="17" t="s">
        <v>3141</v>
      </c>
      <c r="L1669" s="17">
        <v>12</v>
      </c>
      <c r="M1669" s="17">
        <v>6</v>
      </c>
      <c r="N1669" s="17">
        <v>1975</v>
      </c>
      <c r="O1669" s="19" t="s">
        <v>1041</v>
      </c>
      <c r="P1669" s="24" t="s">
        <v>1026</v>
      </c>
      <c r="Q1669" s="19" t="s">
        <v>1674</v>
      </c>
      <c r="R1669" s="17">
        <v>12</v>
      </c>
      <c r="S1669" s="24" t="s">
        <v>1026</v>
      </c>
      <c r="T1669" s="17">
        <v>9</v>
      </c>
      <c r="U1669" s="17">
        <v>200</v>
      </c>
    </row>
    <row r="1670" spans="11:21" x14ac:dyDescent="0.25">
      <c r="K1670" s="17" t="s">
        <v>3141</v>
      </c>
      <c r="L1670" s="17">
        <v>12</v>
      </c>
      <c r="M1670" s="17">
        <v>6</v>
      </c>
      <c r="N1670" s="17">
        <v>1975</v>
      </c>
      <c r="O1670" s="19" t="s">
        <v>564</v>
      </c>
      <c r="P1670" s="24" t="s">
        <v>1026</v>
      </c>
      <c r="Q1670" s="19" t="s">
        <v>1679</v>
      </c>
      <c r="R1670" s="17">
        <v>15</v>
      </c>
      <c r="S1670" s="24" t="s">
        <v>1026</v>
      </c>
      <c r="T1670" s="17">
        <v>2</v>
      </c>
      <c r="U1670" s="17">
        <v>36</v>
      </c>
    </row>
    <row r="1671" spans="11:21" x14ac:dyDescent="0.25">
      <c r="K1671" s="17" t="s">
        <v>3141</v>
      </c>
      <c r="L1671" s="17">
        <v>12</v>
      </c>
      <c r="M1671" s="17">
        <v>6</v>
      </c>
      <c r="N1671" s="17">
        <v>1975</v>
      </c>
      <c r="O1671" s="19" t="s">
        <v>565</v>
      </c>
      <c r="P1671" s="24" t="s">
        <v>1026</v>
      </c>
      <c r="Q1671" s="19" t="s">
        <v>566</v>
      </c>
      <c r="R1671" s="17">
        <v>8</v>
      </c>
      <c r="S1671" s="24" t="s">
        <v>1026</v>
      </c>
      <c r="T1671" s="17">
        <v>15</v>
      </c>
      <c r="U1671" s="58" t="s">
        <v>5239</v>
      </c>
    </row>
    <row r="1672" spans="11:21" x14ac:dyDescent="0.25">
      <c r="K1672" s="17" t="s">
        <v>3027</v>
      </c>
      <c r="L1672" s="17">
        <v>14</v>
      </c>
      <c r="M1672" s="17">
        <v>6</v>
      </c>
      <c r="N1672" s="17">
        <v>1975</v>
      </c>
      <c r="O1672" s="19" t="s">
        <v>565</v>
      </c>
      <c r="P1672" s="24" t="s">
        <v>1026</v>
      </c>
      <c r="Q1672" s="19" t="s">
        <v>1041</v>
      </c>
      <c r="R1672" s="17">
        <v>6</v>
      </c>
      <c r="S1672" s="24" t="s">
        <v>1026</v>
      </c>
      <c r="T1672" s="17">
        <v>4</v>
      </c>
      <c r="U1672" s="58" t="s">
        <v>5239</v>
      </c>
    </row>
    <row r="1673" spans="11:21" x14ac:dyDescent="0.25">
      <c r="K1673" s="17" t="s">
        <v>3011</v>
      </c>
      <c r="L1673" s="17">
        <v>15</v>
      </c>
      <c r="M1673" s="17">
        <v>6</v>
      </c>
      <c r="N1673" s="17">
        <v>1975</v>
      </c>
      <c r="O1673" s="19" t="s">
        <v>566</v>
      </c>
      <c r="P1673" s="24" t="s">
        <v>1026</v>
      </c>
      <c r="Q1673" s="19" t="s">
        <v>564</v>
      </c>
      <c r="R1673" s="17">
        <v>9</v>
      </c>
      <c r="S1673" s="24" t="s">
        <v>1026</v>
      </c>
      <c r="T1673" s="17">
        <v>16</v>
      </c>
      <c r="U1673" s="17">
        <v>401</v>
      </c>
    </row>
    <row r="1674" spans="11:21" x14ac:dyDescent="0.25">
      <c r="K1674" s="17" t="s">
        <v>3144</v>
      </c>
      <c r="L1674" s="17">
        <v>17</v>
      </c>
      <c r="M1674" s="17">
        <v>6</v>
      </c>
      <c r="N1674" s="17">
        <v>1975</v>
      </c>
      <c r="O1674" s="19" t="s">
        <v>1679</v>
      </c>
      <c r="P1674" s="24" t="s">
        <v>1026</v>
      </c>
      <c r="Q1674" s="19" t="s">
        <v>1674</v>
      </c>
      <c r="R1674" s="17">
        <v>3</v>
      </c>
      <c r="S1674" s="24" t="s">
        <v>1026</v>
      </c>
      <c r="T1674" s="17">
        <v>9</v>
      </c>
      <c r="U1674" s="17">
        <v>326</v>
      </c>
    </row>
    <row r="1675" spans="11:21" x14ac:dyDescent="0.25">
      <c r="K1675" s="17" t="s">
        <v>3013</v>
      </c>
      <c r="L1675" s="17">
        <v>28</v>
      </c>
      <c r="M1675" s="17">
        <v>6</v>
      </c>
      <c r="N1675" s="17">
        <v>1975</v>
      </c>
      <c r="O1675" s="19" t="s">
        <v>1041</v>
      </c>
      <c r="P1675" s="24" t="s">
        <v>1026</v>
      </c>
      <c r="Q1675" s="19" t="s">
        <v>565</v>
      </c>
      <c r="R1675" s="17">
        <v>4</v>
      </c>
      <c r="S1675" s="24" t="s">
        <v>1026</v>
      </c>
      <c r="T1675" s="17">
        <v>7</v>
      </c>
      <c r="U1675" s="58" t="s">
        <v>5239</v>
      </c>
    </row>
    <row r="1676" spans="11:21" x14ac:dyDescent="0.25">
      <c r="K1676" s="17" t="s">
        <v>3011</v>
      </c>
      <c r="L1676" s="17">
        <v>20</v>
      </c>
      <c r="M1676" s="17">
        <v>7</v>
      </c>
      <c r="N1676" s="17">
        <v>1975</v>
      </c>
      <c r="O1676" s="19" t="s">
        <v>1041</v>
      </c>
      <c r="P1676" s="24" t="s">
        <v>1026</v>
      </c>
      <c r="Q1676" s="19" t="s">
        <v>1679</v>
      </c>
      <c r="R1676" s="17">
        <v>9</v>
      </c>
      <c r="S1676" s="24" t="s">
        <v>1026</v>
      </c>
      <c r="T1676" s="17">
        <v>2</v>
      </c>
      <c r="U1676" s="58" t="s">
        <v>5239</v>
      </c>
    </row>
    <row r="1677" spans="11:21" x14ac:dyDescent="0.25">
      <c r="K1677" s="17" t="s">
        <v>3011</v>
      </c>
      <c r="L1677" s="17">
        <v>20</v>
      </c>
      <c r="M1677" s="17">
        <v>7</v>
      </c>
      <c r="N1677" s="17">
        <v>1975</v>
      </c>
      <c r="O1677" s="19" t="s">
        <v>564</v>
      </c>
      <c r="P1677" s="24" t="s">
        <v>1026</v>
      </c>
      <c r="Q1677" s="19" t="s">
        <v>565</v>
      </c>
      <c r="R1677" s="17">
        <v>8</v>
      </c>
      <c r="S1677" s="24" t="s">
        <v>1026</v>
      </c>
      <c r="T1677" s="17">
        <v>5</v>
      </c>
      <c r="U1677" s="17">
        <v>100</v>
      </c>
    </row>
    <row r="1678" spans="11:21" x14ac:dyDescent="0.25">
      <c r="K1678" s="17" t="s">
        <v>3013</v>
      </c>
      <c r="L1678" s="17">
        <v>21</v>
      </c>
      <c r="M1678" s="17">
        <v>7</v>
      </c>
      <c r="N1678" s="17">
        <v>1975</v>
      </c>
      <c r="O1678" s="19" t="s">
        <v>1674</v>
      </c>
      <c r="P1678" s="24" t="s">
        <v>1026</v>
      </c>
      <c r="Q1678" s="19" t="s">
        <v>566</v>
      </c>
      <c r="R1678" s="17">
        <v>6</v>
      </c>
      <c r="S1678" s="24" t="s">
        <v>1026</v>
      </c>
      <c r="T1678" s="17">
        <v>8</v>
      </c>
      <c r="U1678" s="17">
        <v>295</v>
      </c>
    </row>
    <row r="1679" spans="11:21" x14ac:dyDescent="0.25">
      <c r="K1679" s="17" t="s">
        <v>3141</v>
      </c>
      <c r="L1679" s="17">
        <v>24</v>
      </c>
      <c r="M1679" s="17">
        <v>7</v>
      </c>
      <c r="N1679" s="17">
        <v>1975</v>
      </c>
      <c r="O1679" s="19" t="s">
        <v>1679</v>
      </c>
      <c r="P1679" s="24" t="s">
        <v>1026</v>
      </c>
      <c r="Q1679" s="19" t="s">
        <v>564</v>
      </c>
      <c r="R1679" s="17">
        <v>5</v>
      </c>
      <c r="S1679" s="24" t="s">
        <v>1026</v>
      </c>
      <c r="T1679" s="17">
        <v>8</v>
      </c>
      <c r="U1679" s="58" t="s">
        <v>5239</v>
      </c>
    </row>
    <row r="1680" spans="11:21" x14ac:dyDescent="0.25">
      <c r="K1680" s="17" t="s">
        <v>3141</v>
      </c>
      <c r="L1680" s="17">
        <v>24</v>
      </c>
      <c r="M1680" s="17">
        <v>7</v>
      </c>
      <c r="N1680" s="17">
        <v>1975</v>
      </c>
      <c r="O1680" s="19" t="s">
        <v>566</v>
      </c>
      <c r="P1680" s="24" t="s">
        <v>1026</v>
      </c>
      <c r="Q1680" s="19" t="s">
        <v>565</v>
      </c>
      <c r="R1680" s="17">
        <v>21</v>
      </c>
      <c r="S1680" s="24" t="s">
        <v>1026</v>
      </c>
      <c r="T1680" s="17">
        <v>2</v>
      </c>
      <c r="U1680" s="17">
        <v>300</v>
      </c>
    </row>
    <row r="1681" spans="1:21" x14ac:dyDescent="0.25">
      <c r="K1681" s="17" t="s">
        <v>3141</v>
      </c>
      <c r="L1681" s="17">
        <v>24</v>
      </c>
      <c r="M1681" s="17">
        <v>7</v>
      </c>
      <c r="N1681" s="17">
        <v>1975</v>
      </c>
      <c r="O1681" s="19" t="s">
        <v>1674</v>
      </c>
      <c r="P1681" s="24" t="s">
        <v>1026</v>
      </c>
      <c r="Q1681" s="19" t="s">
        <v>1041</v>
      </c>
      <c r="R1681" s="17">
        <v>14</v>
      </c>
      <c r="S1681" s="24" t="s">
        <v>1026</v>
      </c>
      <c r="T1681" s="17">
        <v>8</v>
      </c>
      <c r="U1681" s="17">
        <v>275</v>
      </c>
    </row>
    <row r="1682" spans="1:21" x14ac:dyDescent="0.25">
      <c r="K1682" s="17" t="s">
        <v>3011</v>
      </c>
      <c r="L1682" s="17">
        <v>27</v>
      </c>
      <c r="M1682" s="17">
        <v>7</v>
      </c>
      <c r="N1682" s="17">
        <v>1975</v>
      </c>
      <c r="O1682" s="19" t="s">
        <v>566</v>
      </c>
      <c r="P1682" s="24" t="s">
        <v>1026</v>
      </c>
      <c r="Q1682" s="19" t="s">
        <v>1679</v>
      </c>
      <c r="R1682" s="17">
        <v>15</v>
      </c>
      <c r="S1682" s="24" t="s">
        <v>1026</v>
      </c>
      <c r="T1682" s="17">
        <v>3</v>
      </c>
      <c r="U1682" s="58" t="s">
        <v>5239</v>
      </c>
    </row>
    <row r="1683" spans="1:21" x14ac:dyDescent="0.25">
      <c r="K1683" s="17" t="s">
        <v>3011</v>
      </c>
      <c r="L1683" s="17">
        <v>27</v>
      </c>
      <c r="M1683" s="17">
        <v>7</v>
      </c>
      <c r="N1683" s="17">
        <v>1975</v>
      </c>
      <c r="O1683" s="19" t="s">
        <v>564</v>
      </c>
      <c r="P1683" s="24" t="s">
        <v>1026</v>
      </c>
      <c r="Q1683" s="19" t="s">
        <v>1041</v>
      </c>
      <c r="R1683" s="17">
        <v>10</v>
      </c>
      <c r="S1683" s="24" t="s">
        <v>1026</v>
      </c>
      <c r="T1683" s="17">
        <v>0</v>
      </c>
      <c r="U1683" s="17">
        <v>100</v>
      </c>
    </row>
    <row r="1684" spans="1:21" x14ac:dyDescent="0.25">
      <c r="K1684" s="17" t="s">
        <v>3011</v>
      </c>
      <c r="L1684" s="17">
        <v>27</v>
      </c>
      <c r="M1684" s="17">
        <v>7</v>
      </c>
      <c r="N1684" s="17">
        <v>1975</v>
      </c>
      <c r="O1684" s="19" t="s">
        <v>565</v>
      </c>
      <c r="P1684" s="24" t="s">
        <v>1026</v>
      </c>
      <c r="Q1684" s="19" t="s">
        <v>1674</v>
      </c>
      <c r="R1684" s="17">
        <v>15</v>
      </c>
      <c r="S1684" s="24" t="s">
        <v>1026</v>
      </c>
      <c r="T1684" s="17">
        <v>7</v>
      </c>
      <c r="U1684" s="17">
        <v>121</v>
      </c>
    </row>
    <row r="1685" spans="1:21" x14ac:dyDescent="0.25">
      <c r="K1685" s="17" t="s">
        <v>3011</v>
      </c>
      <c r="L1685" s="17">
        <v>3</v>
      </c>
      <c r="M1685" s="17">
        <v>8</v>
      </c>
      <c r="N1685" s="17">
        <v>1975</v>
      </c>
      <c r="O1685" s="19" t="s">
        <v>1679</v>
      </c>
      <c r="P1685" s="24" t="s">
        <v>1026</v>
      </c>
      <c r="Q1685" s="19" t="s">
        <v>565</v>
      </c>
      <c r="R1685" s="17">
        <v>2</v>
      </c>
      <c r="S1685" s="24" t="s">
        <v>1026</v>
      </c>
      <c r="T1685" s="17">
        <v>14</v>
      </c>
      <c r="U1685" s="17">
        <v>29</v>
      </c>
    </row>
    <row r="1686" spans="1:21" x14ac:dyDescent="0.25">
      <c r="K1686" s="17" t="s">
        <v>3011</v>
      </c>
      <c r="L1686" s="17">
        <v>3</v>
      </c>
      <c r="M1686" s="17">
        <v>8</v>
      </c>
      <c r="N1686" s="17">
        <v>1975</v>
      </c>
      <c r="O1686" s="19" t="s">
        <v>1674</v>
      </c>
      <c r="P1686" s="24" t="s">
        <v>1026</v>
      </c>
      <c r="Q1686" s="19" t="s">
        <v>564</v>
      </c>
      <c r="R1686" s="17">
        <v>9</v>
      </c>
      <c r="S1686" s="24" t="s">
        <v>1026</v>
      </c>
      <c r="T1686" s="17">
        <v>9</v>
      </c>
      <c r="U1686" s="17">
        <v>150</v>
      </c>
    </row>
    <row r="1687" spans="1:21" x14ac:dyDescent="0.25">
      <c r="K1687" s="17" t="s">
        <v>3013</v>
      </c>
      <c r="L1687" s="17">
        <v>4</v>
      </c>
      <c r="M1687" s="17">
        <v>8</v>
      </c>
      <c r="N1687" s="17">
        <v>1975</v>
      </c>
      <c r="O1687" s="19" t="s">
        <v>1041</v>
      </c>
      <c r="P1687" s="24" t="s">
        <v>1026</v>
      </c>
      <c r="Q1687" s="19" t="s">
        <v>566</v>
      </c>
      <c r="R1687" s="17">
        <v>4</v>
      </c>
      <c r="S1687" s="24" t="s">
        <v>1026</v>
      </c>
      <c r="T1687" s="17">
        <v>8</v>
      </c>
      <c r="U1687" s="17">
        <v>150</v>
      </c>
    </row>
    <row r="1688" spans="1:21" x14ac:dyDescent="0.25">
      <c r="N1688" s="11"/>
      <c r="P1688" s="24"/>
      <c r="R1688" s="17">
        <f>SUM(R1658:R1687)</f>
        <v>253</v>
      </c>
      <c r="S1688" s="24" t="s">
        <v>1026</v>
      </c>
      <c r="T1688" s="17">
        <f>SUM(T1658:T1687)</f>
        <v>206</v>
      </c>
    </row>
    <row r="1689" spans="1:21" x14ac:dyDescent="0.25">
      <c r="N1689" s="17">
        <f>COUNT(R1658:R1687)</f>
        <v>30</v>
      </c>
      <c r="P1689" s="24"/>
      <c r="Q1689" s="19" t="s">
        <v>567</v>
      </c>
      <c r="R1689" s="81">
        <f>PRODUCT(R1688/N1689)</f>
        <v>8.4333333333333336</v>
      </c>
      <c r="S1689" s="24" t="s">
        <v>1026</v>
      </c>
      <c r="T1689" s="81">
        <f>PRODUCT(T1688/N1689)</f>
        <v>6.8666666666666663</v>
      </c>
    </row>
    <row r="1690" spans="1:21" x14ac:dyDescent="0.25">
      <c r="P1690" s="24"/>
      <c r="S1690" s="24"/>
    </row>
    <row r="1691" spans="1:21" x14ac:dyDescent="0.25">
      <c r="P1691" s="24"/>
      <c r="S1691" s="24"/>
    </row>
    <row r="1692" spans="1:21" x14ac:dyDescent="0.25">
      <c r="A1692" s="111" t="s">
        <v>3179</v>
      </c>
      <c r="B1692" s="112" t="s">
        <v>1680</v>
      </c>
      <c r="C1692" s="111" t="s">
        <v>3016</v>
      </c>
      <c r="D1692" s="111" t="s">
        <v>3017</v>
      </c>
      <c r="E1692" s="111" t="s">
        <v>1030</v>
      </c>
      <c r="F1692" s="111" t="s">
        <v>3018</v>
      </c>
      <c r="G1692" s="111" t="s">
        <v>3019</v>
      </c>
      <c r="H1692" s="113"/>
      <c r="I1692" s="114" t="s">
        <v>3020</v>
      </c>
      <c r="J1692" s="111" t="s">
        <v>1031</v>
      </c>
      <c r="K1692" s="115"/>
      <c r="L1692" s="115"/>
      <c r="M1692" s="115"/>
      <c r="N1692" s="115"/>
      <c r="O1692" s="116" t="s">
        <v>1680</v>
      </c>
      <c r="P1692" s="119"/>
      <c r="Q1692" s="118"/>
      <c r="R1692" s="115"/>
      <c r="S1692" s="119"/>
      <c r="T1692" s="115"/>
    </row>
    <row r="1693" spans="1:21" x14ac:dyDescent="0.25">
      <c r="A1693" s="14">
        <v>1</v>
      </c>
      <c r="B1693" s="20" t="s">
        <v>1256</v>
      </c>
      <c r="C1693" s="14">
        <v>10</v>
      </c>
      <c r="D1693" s="14">
        <v>10</v>
      </c>
      <c r="E1693" s="14">
        <v>0</v>
      </c>
      <c r="F1693" s="14">
        <v>0</v>
      </c>
      <c r="G1693" s="14">
        <v>142</v>
      </c>
      <c r="H1693" s="74" t="s">
        <v>1026</v>
      </c>
      <c r="I1693" s="14">
        <v>27</v>
      </c>
      <c r="J1693" s="14">
        <v>20</v>
      </c>
      <c r="K1693" s="17" t="s">
        <v>3027</v>
      </c>
      <c r="L1693" s="17">
        <v>17</v>
      </c>
      <c r="M1693" s="17">
        <v>5</v>
      </c>
      <c r="N1693" s="17">
        <v>1975</v>
      </c>
      <c r="O1693" s="19" t="s">
        <v>563</v>
      </c>
      <c r="P1693" s="24" t="s">
        <v>1026</v>
      </c>
      <c r="Q1693" s="19" t="s">
        <v>967</v>
      </c>
      <c r="R1693" s="17">
        <v>10</v>
      </c>
      <c r="S1693" s="24" t="s">
        <v>1026</v>
      </c>
      <c r="T1693" s="17">
        <v>7</v>
      </c>
      <c r="U1693" s="17">
        <v>90</v>
      </c>
    </row>
    <row r="1694" spans="1:21" ht="15.75" thickBot="1" x14ac:dyDescent="0.3">
      <c r="A1694" s="37">
        <v>2</v>
      </c>
      <c r="B1694" s="28" t="s">
        <v>563</v>
      </c>
      <c r="C1694" s="37">
        <v>10</v>
      </c>
      <c r="D1694" s="37">
        <v>7</v>
      </c>
      <c r="E1694" s="37">
        <v>0</v>
      </c>
      <c r="F1694" s="37">
        <v>3</v>
      </c>
      <c r="G1694" s="37">
        <v>100</v>
      </c>
      <c r="H1694" s="73" t="s">
        <v>1026</v>
      </c>
      <c r="I1694" s="37">
        <v>68</v>
      </c>
      <c r="J1694" s="37">
        <v>14</v>
      </c>
      <c r="K1694" s="32" t="s">
        <v>3011</v>
      </c>
      <c r="L1694" s="17">
        <v>18</v>
      </c>
      <c r="M1694" s="17">
        <v>5</v>
      </c>
      <c r="N1694" s="17">
        <v>1975</v>
      </c>
      <c r="O1694" s="19" t="s">
        <v>1044</v>
      </c>
      <c r="P1694" s="24" t="s">
        <v>1026</v>
      </c>
      <c r="Q1694" s="19" t="s">
        <v>1676</v>
      </c>
      <c r="R1694" s="17">
        <v>10</v>
      </c>
      <c r="S1694" s="24" t="s">
        <v>1026</v>
      </c>
      <c r="T1694" s="17">
        <v>4</v>
      </c>
      <c r="U1694" s="58" t="s">
        <v>5239</v>
      </c>
    </row>
    <row r="1695" spans="1:21" x14ac:dyDescent="0.25">
      <c r="A1695" s="14">
        <v>3</v>
      </c>
      <c r="B1695" s="20" t="s">
        <v>1676</v>
      </c>
      <c r="C1695" s="14">
        <v>10</v>
      </c>
      <c r="D1695" s="14">
        <v>6</v>
      </c>
      <c r="E1695" s="14">
        <v>0</v>
      </c>
      <c r="F1695" s="14">
        <v>4</v>
      </c>
      <c r="G1695" s="14">
        <v>112</v>
      </c>
      <c r="H1695" s="74" t="s">
        <v>1026</v>
      </c>
      <c r="I1695" s="14">
        <v>67</v>
      </c>
      <c r="J1695" s="14">
        <v>12</v>
      </c>
      <c r="K1695" s="17" t="s">
        <v>3013</v>
      </c>
      <c r="L1695" s="17">
        <v>19</v>
      </c>
      <c r="M1695" s="17">
        <v>5</v>
      </c>
      <c r="N1695" s="17">
        <v>1975</v>
      </c>
      <c r="O1695" s="19" t="s">
        <v>1452</v>
      </c>
      <c r="P1695" s="24" t="s">
        <v>1026</v>
      </c>
      <c r="Q1695" s="19" t="s">
        <v>1256</v>
      </c>
      <c r="R1695" s="17">
        <v>1</v>
      </c>
      <c r="S1695" s="24" t="s">
        <v>1026</v>
      </c>
      <c r="T1695" s="17">
        <v>24</v>
      </c>
      <c r="U1695" s="58" t="s">
        <v>5239</v>
      </c>
    </row>
    <row r="1696" spans="1:21" x14ac:dyDescent="0.25">
      <c r="A1696" s="14">
        <v>4</v>
      </c>
      <c r="B1696" s="20" t="s">
        <v>1044</v>
      </c>
      <c r="C1696" s="14">
        <v>10</v>
      </c>
      <c r="D1696" s="14">
        <v>4</v>
      </c>
      <c r="E1696" s="14">
        <v>1</v>
      </c>
      <c r="F1696" s="14">
        <v>5</v>
      </c>
      <c r="G1696" s="14">
        <v>89</v>
      </c>
      <c r="H1696" s="74" t="s">
        <v>1026</v>
      </c>
      <c r="I1696" s="14">
        <v>98</v>
      </c>
      <c r="J1696" s="14">
        <v>9</v>
      </c>
      <c r="K1696" s="17" t="s">
        <v>3011</v>
      </c>
      <c r="L1696" s="17">
        <v>25</v>
      </c>
      <c r="M1696" s="17">
        <v>5</v>
      </c>
      <c r="N1696" s="17">
        <v>1975</v>
      </c>
      <c r="O1696" s="19" t="s">
        <v>967</v>
      </c>
      <c r="P1696" s="24" t="s">
        <v>1026</v>
      </c>
      <c r="Q1696" s="19" t="s">
        <v>1044</v>
      </c>
      <c r="R1696" s="17">
        <v>7</v>
      </c>
      <c r="S1696" s="24" t="s">
        <v>1026</v>
      </c>
      <c r="T1696" s="17">
        <v>11</v>
      </c>
      <c r="U1696" s="17">
        <v>70</v>
      </c>
    </row>
    <row r="1697" spans="1:21" x14ac:dyDescent="0.25">
      <c r="A1697" s="14">
        <v>5</v>
      </c>
      <c r="B1697" s="20" t="s">
        <v>967</v>
      </c>
      <c r="C1697" s="14">
        <v>10</v>
      </c>
      <c r="D1697" s="14">
        <v>1</v>
      </c>
      <c r="E1697" s="14">
        <v>2</v>
      </c>
      <c r="F1697" s="14">
        <v>7</v>
      </c>
      <c r="G1697" s="14">
        <v>72</v>
      </c>
      <c r="H1697" s="74" t="s">
        <v>1026</v>
      </c>
      <c r="I1697" s="14">
        <v>113</v>
      </c>
      <c r="J1697" s="14">
        <v>4</v>
      </c>
      <c r="K1697" s="17" t="s">
        <v>3011</v>
      </c>
      <c r="L1697" s="17">
        <v>25</v>
      </c>
      <c r="M1697" s="17">
        <v>5</v>
      </c>
      <c r="N1697" s="17">
        <v>1975</v>
      </c>
      <c r="O1697" s="19" t="s">
        <v>1676</v>
      </c>
      <c r="P1697" s="24" t="s">
        <v>1026</v>
      </c>
      <c r="Q1697" s="19" t="s">
        <v>1452</v>
      </c>
      <c r="R1697" s="17">
        <v>15</v>
      </c>
      <c r="S1697" s="24" t="s">
        <v>1026</v>
      </c>
      <c r="T1697" s="17">
        <v>4</v>
      </c>
      <c r="U1697" s="58" t="s">
        <v>5239</v>
      </c>
    </row>
    <row r="1698" spans="1:21" x14ac:dyDescent="0.25">
      <c r="A1698" s="14">
        <v>6</v>
      </c>
      <c r="B1698" s="41" t="s">
        <v>1452</v>
      </c>
      <c r="C1698" s="14">
        <v>10</v>
      </c>
      <c r="D1698" s="14">
        <v>0</v>
      </c>
      <c r="E1698" s="14">
        <v>1</v>
      </c>
      <c r="F1698" s="14">
        <v>9</v>
      </c>
      <c r="G1698" s="14">
        <v>40</v>
      </c>
      <c r="H1698" s="74" t="s">
        <v>1026</v>
      </c>
      <c r="I1698" s="14">
        <v>182</v>
      </c>
      <c r="J1698" s="14">
        <v>1</v>
      </c>
      <c r="K1698" s="17" t="s">
        <v>3141</v>
      </c>
      <c r="L1698" s="17">
        <v>29</v>
      </c>
      <c r="M1698" s="17">
        <v>5</v>
      </c>
      <c r="N1698" s="17">
        <v>1975</v>
      </c>
      <c r="O1698" s="38" t="s">
        <v>1256</v>
      </c>
      <c r="P1698" s="24" t="s">
        <v>1026</v>
      </c>
      <c r="Q1698" s="38" t="s">
        <v>563</v>
      </c>
      <c r="R1698" s="17">
        <v>15</v>
      </c>
      <c r="S1698" s="24" t="s">
        <v>1026</v>
      </c>
      <c r="T1698" s="17">
        <v>2</v>
      </c>
      <c r="U1698" s="58" t="s">
        <v>5239</v>
      </c>
    </row>
    <row r="1699" spans="1:21" x14ac:dyDescent="0.25">
      <c r="B1699" s="20" t="s">
        <v>2</v>
      </c>
      <c r="C1699" s="14">
        <f>SUM(C1693:C1698)</f>
        <v>60</v>
      </c>
      <c r="D1699" s="14">
        <f>SUM(D1693:D1698)</f>
        <v>28</v>
      </c>
      <c r="E1699" s="14">
        <f>SUM(E1693:E1698)</f>
        <v>4</v>
      </c>
      <c r="F1699" s="14">
        <f>SUM(F1693:F1698)</f>
        <v>28</v>
      </c>
      <c r="G1699" s="14">
        <f>SUM(G1693:G1698)</f>
        <v>555</v>
      </c>
      <c r="H1699" s="74" t="s">
        <v>1026</v>
      </c>
      <c r="I1699" s="14">
        <f>SUM(I1693:I1698)</f>
        <v>555</v>
      </c>
      <c r="J1699" s="14">
        <f>SUM(J1693:J1698)</f>
        <v>60</v>
      </c>
      <c r="K1699" s="17" t="s">
        <v>3011</v>
      </c>
      <c r="L1699" s="17">
        <v>1</v>
      </c>
      <c r="M1699" s="17">
        <v>6</v>
      </c>
      <c r="N1699" s="17">
        <v>1975</v>
      </c>
      <c r="O1699" s="19" t="s">
        <v>1256</v>
      </c>
      <c r="P1699" s="24" t="s">
        <v>1026</v>
      </c>
      <c r="Q1699" s="19" t="s">
        <v>967</v>
      </c>
      <c r="R1699" s="17">
        <v>14</v>
      </c>
      <c r="S1699" s="24" t="s">
        <v>1026</v>
      </c>
      <c r="T1699" s="17">
        <v>2</v>
      </c>
      <c r="U1699" s="58" t="s">
        <v>5239</v>
      </c>
    </row>
    <row r="1700" spans="1:21" x14ac:dyDescent="0.25">
      <c r="K1700" s="17" t="s">
        <v>3011</v>
      </c>
      <c r="L1700" s="17">
        <v>1</v>
      </c>
      <c r="M1700" s="17">
        <v>6</v>
      </c>
      <c r="N1700" s="17">
        <v>1975</v>
      </c>
      <c r="O1700" s="19" t="s">
        <v>563</v>
      </c>
      <c r="P1700" s="24" t="s">
        <v>1026</v>
      </c>
      <c r="Q1700" s="19" t="s">
        <v>1676</v>
      </c>
      <c r="R1700" s="17">
        <v>6</v>
      </c>
      <c r="S1700" s="24" t="s">
        <v>1026</v>
      </c>
      <c r="T1700" s="17">
        <v>7</v>
      </c>
      <c r="U1700" s="58" t="s">
        <v>5239</v>
      </c>
    </row>
    <row r="1701" spans="1:21" x14ac:dyDescent="0.25">
      <c r="K1701" s="17" t="s">
        <v>3142</v>
      </c>
      <c r="L1701" s="17">
        <v>4</v>
      </c>
      <c r="M1701" s="17">
        <v>6</v>
      </c>
      <c r="N1701" s="17">
        <v>1975</v>
      </c>
      <c r="O1701" s="19" t="s">
        <v>1452</v>
      </c>
      <c r="P1701" s="24" t="s">
        <v>1026</v>
      </c>
      <c r="Q1701" s="19" t="s">
        <v>1044</v>
      </c>
      <c r="R1701" s="17">
        <v>1</v>
      </c>
      <c r="S1701" s="24" t="s">
        <v>1026</v>
      </c>
      <c r="T1701" s="17">
        <v>10</v>
      </c>
      <c r="U1701" s="58" t="s">
        <v>5239</v>
      </c>
    </row>
    <row r="1702" spans="1:21" x14ac:dyDescent="0.25">
      <c r="B1702" s="41"/>
      <c r="D1702" s="14"/>
      <c r="E1702" s="14"/>
      <c r="F1702" s="14"/>
      <c r="G1702" s="14"/>
      <c r="H1702" s="74"/>
      <c r="I1702" s="14"/>
      <c r="K1702" s="17" t="s">
        <v>3142</v>
      </c>
      <c r="L1702" s="17">
        <v>4</v>
      </c>
      <c r="M1702" s="17">
        <v>6</v>
      </c>
      <c r="N1702" s="17">
        <v>1975</v>
      </c>
      <c r="O1702" s="38" t="s">
        <v>1676</v>
      </c>
      <c r="P1702" s="24" t="s">
        <v>1026</v>
      </c>
      <c r="Q1702" s="38" t="s">
        <v>1256</v>
      </c>
      <c r="R1702" s="17">
        <v>3</v>
      </c>
      <c r="S1702" s="24" t="s">
        <v>1026</v>
      </c>
      <c r="T1702" s="17">
        <v>9</v>
      </c>
      <c r="U1702" s="58" t="s">
        <v>5239</v>
      </c>
    </row>
    <row r="1703" spans="1:21" x14ac:dyDescent="0.25">
      <c r="K1703" s="17" t="s">
        <v>3011</v>
      </c>
      <c r="L1703" s="17">
        <v>8</v>
      </c>
      <c r="M1703" s="17">
        <v>6</v>
      </c>
      <c r="N1703" s="17">
        <v>1975</v>
      </c>
      <c r="O1703" s="19" t="s">
        <v>967</v>
      </c>
      <c r="P1703" s="24" t="s">
        <v>1026</v>
      </c>
      <c r="Q1703" s="19" t="s">
        <v>1452</v>
      </c>
      <c r="R1703" s="17">
        <v>14</v>
      </c>
      <c r="S1703" s="24" t="s">
        <v>1026</v>
      </c>
      <c r="T1703" s="17">
        <v>3</v>
      </c>
      <c r="U1703" s="58" t="s">
        <v>5239</v>
      </c>
    </row>
    <row r="1704" spans="1:21" x14ac:dyDescent="0.25">
      <c r="K1704" s="17" t="s">
        <v>3013</v>
      </c>
      <c r="L1704" s="17">
        <v>9</v>
      </c>
      <c r="M1704" s="17">
        <v>6</v>
      </c>
      <c r="N1704" s="17">
        <v>1975</v>
      </c>
      <c r="O1704" s="19" t="s">
        <v>1044</v>
      </c>
      <c r="P1704" s="24" t="s">
        <v>1026</v>
      </c>
      <c r="Q1704" s="19" t="s">
        <v>563</v>
      </c>
      <c r="R1704" s="17">
        <v>7</v>
      </c>
      <c r="S1704" s="24" t="s">
        <v>1026</v>
      </c>
      <c r="T1704" s="17">
        <v>10</v>
      </c>
      <c r="U1704" s="58" t="s">
        <v>5239</v>
      </c>
    </row>
    <row r="1705" spans="1:21" x14ac:dyDescent="0.25">
      <c r="D1705" s="14"/>
      <c r="E1705" s="14"/>
      <c r="F1705" s="14"/>
      <c r="G1705" s="14"/>
      <c r="H1705" s="74"/>
      <c r="I1705" s="14"/>
      <c r="J1705" s="14"/>
      <c r="K1705" s="17" t="s">
        <v>3141</v>
      </c>
      <c r="L1705" s="17">
        <v>12</v>
      </c>
      <c r="M1705" s="17">
        <v>6</v>
      </c>
      <c r="N1705" s="17">
        <v>1975</v>
      </c>
      <c r="O1705" s="48" t="s">
        <v>967</v>
      </c>
      <c r="P1705" s="24" t="s">
        <v>1026</v>
      </c>
      <c r="Q1705" s="48" t="s">
        <v>1676</v>
      </c>
      <c r="R1705" s="17">
        <v>5</v>
      </c>
      <c r="S1705" s="24" t="s">
        <v>1026</v>
      </c>
      <c r="T1705" s="17">
        <v>15</v>
      </c>
      <c r="U1705" s="17">
        <v>20</v>
      </c>
    </row>
    <row r="1706" spans="1:21" x14ac:dyDescent="0.25">
      <c r="K1706" s="17" t="s">
        <v>3141</v>
      </c>
      <c r="L1706" s="17">
        <v>12</v>
      </c>
      <c r="M1706" s="17">
        <v>6</v>
      </c>
      <c r="N1706" s="17">
        <v>1975</v>
      </c>
      <c r="O1706" s="48" t="s">
        <v>1044</v>
      </c>
      <c r="P1706" s="24" t="s">
        <v>1026</v>
      </c>
      <c r="Q1706" s="48" t="s">
        <v>1256</v>
      </c>
      <c r="R1706" s="17">
        <v>9</v>
      </c>
      <c r="S1706" s="24" t="s">
        <v>1026</v>
      </c>
      <c r="T1706" s="17">
        <v>17</v>
      </c>
      <c r="U1706" s="58" t="s">
        <v>5239</v>
      </c>
    </row>
    <row r="1707" spans="1:21" x14ac:dyDescent="0.25">
      <c r="K1707" s="17" t="s">
        <v>3141</v>
      </c>
      <c r="L1707" s="17">
        <v>12</v>
      </c>
      <c r="M1707" s="17">
        <v>6</v>
      </c>
      <c r="N1707" s="17">
        <v>1975</v>
      </c>
      <c r="O1707" s="48" t="s">
        <v>1452</v>
      </c>
      <c r="P1707" s="24" t="s">
        <v>1026</v>
      </c>
      <c r="Q1707" s="48" t="s">
        <v>563</v>
      </c>
      <c r="R1707" s="17">
        <v>1</v>
      </c>
      <c r="S1707" s="24" t="s">
        <v>1026</v>
      </c>
      <c r="T1707" s="17">
        <v>20</v>
      </c>
      <c r="U1707" s="58" t="s">
        <v>5239</v>
      </c>
    </row>
    <row r="1708" spans="1:21" x14ac:dyDescent="0.25">
      <c r="K1708" s="17" t="s">
        <v>3011</v>
      </c>
      <c r="L1708" s="17">
        <v>15</v>
      </c>
      <c r="M1708" s="17">
        <v>6</v>
      </c>
      <c r="N1708" s="17">
        <v>1975</v>
      </c>
      <c r="O1708" s="48" t="s">
        <v>1256</v>
      </c>
      <c r="P1708" s="24" t="s">
        <v>1026</v>
      </c>
      <c r="Q1708" s="48" t="s">
        <v>1676</v>
      </c>
      <c r="R1708" s="17">
        <v>7</v>
      </c>
      <c r="S1708" s="24" t="s">
        <v>1026</v>
      </c>
      <c r="T1708" s="17">
        <v>6</v>
      </c>
      <c r="U1708" s="58" t="s">
        <v>5239</v>
      </c>
    </row>
    <row r="1709" spans="1:21" x14ac:dyDescent="0.25">
      <c r="K1709" s="17" t="s">
        <v>3011</v>
      </c>
      <c r="L1709" s="17">
        <v>15</v>
      </c>
      <c r="M1709" s="17">
        <v>6</v>
      </c>
      <c r="N1709" s="17">
        <v>1975</v>
      </c>
      <c r="O1709" s="48" t="s">
        <v>1452</v>
      </c>
      <c r="P1709" s="24" t="s">
        <v>1026</v>
      </c>
      <c r="Q1709" s="48" t="s">
        <v>967</v>
      </c>
      <c r="R1709" s="17">
        <v>10</v>
      </c>
      <c r="S1709" s="24" t="s">
        <v>1026</v>
      </c>
      <c r="T1709" s="17">
        <v>10</v>
      </c>
      <c r="U1709" s="58" t="s">
        <v>5239</v>
      </c>
    </row>
    <row r="1710" spans="1:21" x14ac:dyDescent="0.25">
      <c r="K1710" s="17" t="s">
        <v>3144</v>
      </c>
      <c r="L1710" s="17">
        <v>17</v>
      </c>
      <c r="M1710" s="17">
        <v>6</v>
      </c>
      <c r="N1710" s="17">
        <v>1975</v>
      </c>
      <c r="O1710" s="48" t="s">
        <v>563</v>
      </c>
      <c r="P1710" s="24" t="s">
        <v>1026</v>
      </c>
      <c r="Q1710" s="48" t="s">
        <v>1044</v>
      </c>
      <c r="R1710" s="17">
        <v>6</v>
      </c>
      <c r="S1710" s="24" t="s">
        <v>1026</v>
      </c>
      <c r="T1710" s="17">
        <v>4</v>
      </c>
      <c r="U1710" s="58" t="s">
        <v>5239</v>
      </c>
    </row>
    <row r="1711" spans="1:21" x14ac:dyDescent="0.25">
      <c r="K1711" s="17" t="s">
        <v>3027</v>
      </c>
      <c r="L1711" s="17">
        <v>19</v>
      </c>
      <c r="M1711" s="17">
        <v>7</v>
      </c>
      <c r="N1711" s="17">
        <v>1975</v>
      </c>
      <c r="O1711" s="48" t="s">
        <v>1676</v>
      </c>
      <c r="P1711" s="24" t="s">
        <v>1026</v>
      </c>
      <c r="Q1711" s="48" t="s">
        <v>563</v>
      </c>
      <c r="R1711" s="17">
        <v>7</v>
      </c>
      <c r="S1711" s="24" t="s">
        <v>1026</v>
      </c>
      <c r="T1711" s="17">
        <v>9</v>
      </c>
      <c r="U1711" s="17">
        <v>106</v>
      </c>
    </row>
    <row r="1712" spans="1:21" x14ac:dyDescent="0.25">
      <c r="K1712" s="17" t="s">
        <v>3013</v>
      </c>
      <c r="L1712" s="17">
        <v>21</v>
      </c>
      <c r="M1712" s="17">
        <v>7</v>
      </c>
      <c r="N1712" s="17">
        <v>1975</v>
      </c>
      <c r="O1712" s="48" t="s">
        <v>967</v>
      </c>
      <c r="P1712" s="24" t="s">
        <v>1026</v>
      </c>
      <c r="Q1712" s="48" t="s">
        <v>1256</v>
      </c>
      <c r="R1712" s="17">
        <v>2</v>
      </c>
      <c r="S1712" s="24" t="s">
        <v>1026</v>
      </c>
      <c r="T1712" s="17">
        <v>9</v>
      </c>
      <c r="U1712" s="17">
        <v>75</v>
      </c>
    </row>
    <row r="1713" spans="1:21" x14ac:dyDescent="0.25">
      <c r="K1713" s="17" t="s">
        <v>3013</v>
      </c>
      <c r="L1713" s="17">
        <v>21</v>
      </c>
      <c r="M1713" s="17">
        <v>7</v>
      </c>
      <c r="N1713" s="17">
        <v>1975</v>
      </c>
      <c r="O1713" s="48" t="s">
        <v>1044</v>
      </c>
      <c r="P1713" s="24" t="s">
        <v>1026</v>
      </c>
      <c r="Q1713" s="48" t="s">
        <v>1452</v>
      </c>
      <c r="R1713" s="17">
        <v>23</v>
      </c>
      <c r="S1713" s="24" t="s">
        <v>1026</v>
      </c>
      <c r="T1713" s="17">
        <v>8</v>
      </c>
      <c r="U1713" s="58" t="s">
        <v>5239</v>
      </c>
    </row>
    <row r="1714" spans="1:21" x14ac:dyDescent="0.25">
      <c r="K1714" s="17" t="s">
        <v>3141</v>
      </c>
      <c r="L1714" s="17">
        <v>24</v>
      </c>
      <c r="M1714" s="17">
        <v>7</v>
      </c>
      <c r="N1714" s="17">
        <v>1975</v>
      </c>
      <c r="O1714" s="48" t="s">
        <v>1256</v>
      </c>
      <c r="P1714" s="24" t="s">
        <v>1026</v>
      </c>
      <c r="Q1714" s="48" t="s">
        <v>1044</v>
      </c>
      <c r="R1714" s="17">
        <v>22</v>
      </c>
      <c r="S1714" s="24" t="s">
        <v>1026</v>
      </c>
      <c r="T1714" s="17">
        <v>0</v>
      </c>
      <c r="U1714" s="58" t="s">
        <v>5239</v>
      </c>
    </row>
    <row r="1715" spans="1:21" x14ac:dyDescent="0.25">
      <c r="K1715" s="17" t="s">
        <v>3141</v>
      </c>
      <c r="L1715" s="17">
        <v>24</v>
      </c>
      <c r="M1715" s="17">
        <v>7</v>
      </c>
      <c r="N1715" s="17">
        <v>1975</v>
      </c>
      <c r="O1715" s="48" t="s">
        <v>563</v>
      </c>
      <c r="P1715" s="24" t="s">
        <v>1026</v>
      </c>
      <c r="Q1715" s="48" t="s">
        <v>1452</v>
      </c>
      <c r="R1715" s="17">
        <v>19</v>
      </c>
      <c r="S1715" s="24" t="s">
        <v>1026</v>
      </c>
      <c r="T1715" s="17">
        <v>4</v>
      </c>
      <c r="U1715" s="58" t="s">
        <v>5239</v>
      </c>
    </row>
    <row r="1716" spans="1:21" x14ac:dyDescent="0.25">
      <c r="K1716" s="17" t="s">
        <v>3011</v>
      </c>
      <c r="L1716" s="17">
        <v>27</v>
      </c>
      <c r="M1716" s="17">
        <v>7</v>
      </c>
      <c r="N1716" s="17">
        <v>1975</v>
      </c>
      <c r="O1716" s="48" t="s">
        <v>1044</v>
      </c>
      <c r="P1716" s="24" t="s">
        <v>1026</v>
      </c>
      <c r="Q1716" s="48" t="s">
        <v>967</v>
      </c>
      <c r="R1716" s="17">
        <v>12</v>
      </c>
      <c r="S1716" s="24" t="s">
        <v>1026</v>
      </c>
      <c r="T1716" s="17">
        <v>12</v>
      </c>
      <c r="U1716" s="58" t="s">
        <v>5239</v>
      </c>
    </row>
    <row r="1717" spans="1:21" x14ac:dyDescent="0.25">
      <c r="K1717" s="17" t="s">
        <v>3011</v>
      </c>
      <c r="L1717" s="17">
        <v>27</v>
      </c>
      <c r="M1717" s="17">
        <v>7</v>
      </c>
      <c r="N1717" s="17">
        <v>1975</v>
      </c>
      <c r="O1717" s="48" t="s">
        <v>1452</v>
      </c>
      <c r="P1717" s="24" t="s">
        <v>1026</v>
      </c>
      <c r="Q1717" s="48" t="s">
        <v>1676</v>
      </c>
      <c r="R1717" s="17">
        <v>8</v>
      </c>
      <c r="S1717" s="24" t="s">
        <v>1026</v>
      </c>
      <c r="T1717" s="17">
        <v>31</v>
      </c>
      <c r="U1717" s="58" t="s">
        <v>5239</v>
      </c>
    </row>
    <row r="1718" spans="1:21" x14ac:dyDescent="0.25">
      <c r="K1718" s="17" t="s">
        <v>3142</v>
      </c>
      <c r="L1718" s="17">
        <v>30</v>
      </c>
      <c r="M1718" s="17">
        <v>7</v>
      </c>
      <c r="N1718" s="17">
        <v>1975</v>
      </c>
      <c r="O1718" s="48" t="s">
        <v>1676</v>
      </c>
      <c r="P1718" s="24" t="s">
        <v>1026</v>
      </c>
      <c r="Q1718" s="48" t="s">
        <v>967</v>
      </c>
      <c r="R1718" s="17">
        <v>13</v>
      </c>
      <c r="S1718" s="24" t="s">
        <v>1026</v>
      </c>
      <c r="T1718" s="17">
        <v>6</v>
      </c>
      <c r="U1718" s="58" t="s">
        <v>5239</v>
      </c>
    </row>
    <row r="1719" spans="1:21" x14ac:dyDescent="0.25">
      <c r="K1719" s="17" t="s">
        <v>3141</v>
      </c>
      <c r="L1719" s="17">
        <v>31</v>
      </c>
      <c r="M1719" s="17">
        <v>7</v>
      </c>
      <c r="N1719" s="17">
        <v>1975</v>
      </c>
      <c r="O1719" s="48" t="s">
        <v>563</v>
      </c>
      <c r="P1719" s="24" t="s">
        <v>1026</v>
      </c>
      <c r="Q1719" s="48" t="s">
        <v>1256</v>
      </c>
      <c r="R1719" s="17">
        <v>2</v>
      </c>
      <c r="S1719" s="24" t="s">
        <v>1026</v>
      </c>
      <c r="T1719" s="17">
        <v>9</v>
      </c>
      <c r="U1719" s="58" t="s">
        <v>5239</v>
      </c>
    </row>
    <row r="1720" spans="1:21" x14ac:dyDescent="0.25">
      <c r="K1720" s="17" t="s">
        <v>3011</v>
      </c>
      <c r="L1720" s="17">
        <v>3</v>
      </c>
      <c r="M1720" s="17">
        <v>8</v>
      </c>
      <c r="N1720" s="17">
        <v>1975</v>
      </c>
      <c r="O1720" s="48" t="s">
        <v>967</v>
      </c>
      <c r="P1720" s="24" t="s">
        <v>1026</v>
      </c>
      <c r="Q1720" s="48" t="s">
        <v>563</v>
      </c>
      <c r="R1720" s="17">
        <v>7</v>
      </c>
      <c r="S1720" s="24" t="s">
        <v>1026</v>
      </c>
      <c r="T1720" s="17">
        <v>16</v>
      </c>
      <c r="U1720" s="58" t="s">
        <v>5239</v>
      </c>
    </row>
    <row r="1721" spans="1:21" x14ac:dyDescent="0.25">
      <c r="K1721" s="17" t="s">
        <v>3011</v>
      </c>
      <c r="L1721" s="17">
        <v>3</v>
      </c>
      <c r="M1721" s="17">
        <v>8</v>
      </c>
      <c r="N1721" s="17">
        <v>1975</v>
      </c>
      <c r="O1721" s="48" t="s">
        <v>1676</v>
      </c>
      <c r="P1721" s="24" t="s">
        <v>1026</v>
      </c>
      <c r="Q1721" s="48" t="s">
        <v>1044</v>
      </c>
      <c r="R1721" s="17">
        <v>11</v>
      </c>
      <c r="S1721" s="24" t="s">
        <v>1026</v>
      </c>
      <c r="T1721" s="17">
        <v>3</v>
      </c>
      <c r="U1721" s="58" t="s">
        <v>5239</v>
      </c>
    </row>
    <row r="1722" spans="1:21" x14ac:dyDescent="0.25">
      <c r="K1722" s="17" t="s">
        <v>3013</v>
      </c>
      <c r="L1722" s="17">
        <v>4</v>
      </c>
      <c r="M1722" s="17">
        <v>8</v>
      </c>
      <c r="N1722" s="17">
        <v>1975</v>
      </c>
      <c r="O1722" s="48" t="s">
        <v>1256</v>
      </c>
      <c r="P1722" s="24" t="s">
        <v>1026</v>
      </c>
      <c r="Q1722" s="48" t="s">
        <v>1452</v>
      </c>
      <c r="R1722" s="17">
        <v>16</v>
      </c>
      <c r="S1722" s="24" t="s">
        <v>1026</v>
      </c>
      <c r="T1722" s="17">
        <v>0</v>
      </c>
      <c r="U1722" s="58" t="s">
        <v>5239</v>
      </c>
    </row>
    <row r="1723" spans="1:21" x14ac:dyDescent="0.25">
      <c r="N1723" s="11"/>
      <c r="P1723" s="24"/>
      <c r="R1723" s="17">
        <f>SUM(R1693:R1722)</f>
        <v>283</v>
      </c>
      <c r="S1723" s="24" t="s">
        <v>1026</v>
      </c>
      <c r="T1723" s="17">
        <f>SUM(T1693:T1722)</f>
        <v>272</v>
      </c>
    </row>
    <row r="1724" spans="1:21" x14ac:dyDescent="0.25">
      <c r="N1724" s="17">
        <f>COUNT(R1693:R1722)</f>
        <v>30</v>
      </c>
      <c r="P1724" s="24"/>
      <c r="Q1724" s="19" t="s">
        <v>567</v>
      </c>
      <c r="R1724" s="81">
        <f>PRODUCT(R1723/N1724)</f>
        <v>9.4333333333333336</v>
      </c>
      <c r="S1724" s="24" t="s">
        <v>1026</v>
      </c>
      <c r="T1724" s="81">
        <f>PRODUCT(T1723/N1724)</f>
        <v>9.0666666666666664</v>
      </c>
    </row>
    <row r="1725" spans="1:21" x14ac:dyDescent="0.25">
      <c r="O1725" s="48"/>
      <c r="Q1725" s="48"/>
    </row>
    <row r="1726" spans="1:21" x14ac:dyDescent="0.25">
      <c r="O1726" s="48"/>
      <c r="Q1726" s="48"/>
    </row>
    <row r="1727" spans="1:21" x14ac:dyDescent="0.25">
      <c r="A1727" s="111"/>
      <c r="B1727" s="112" t="s">
        <v>1681</v>
      </c>
      <c r="C1727" s="111" t="s">
        <v>3016</v>
      </c>
      <c r="D1727" s="111" t="s">
        <v>3017</v>
      </c>
      <c r="E1727" s="111" t="s">
        <v>1030</v>
      </c>
      <c r="F1727" s="111" t="s">
        <v>3018</v>
      </c>
      <c r="G1727" s="111" t="s">
        <v>3019</v>
      </c>
      <c r="H1727" s="113"/>
      <c r="I1727" s="114" t="s">
        <v>3020</v>
      </c>
      <c r="J1727" s="111" t="s">
        <v>1031</v>
      </c>
      <c r="K1727" s="111"/>
      <c r="L1727" s="115"/>
      <c r="M1727" s="115"/>
      <c r="N1727" s="115"/>
      <c r="O1727" s="116" t="s">
        <v>1681</v>
      </c>
      <c r="P1727" s="117"/>
      <c r="Q1727" s="118"/>
      <c r="R1727" s="115"/>
      <c r="S1727" s="115"/>
      <c r="T1727" s="115"/>
      <c r="U1727" s="115"/>
    </row>
    <row r="1728" spans="1:21" x14ac:dyDescent="0.25">
      <c r="A1728" s="14">
        <v>1</v>
      </c>
      <c r="B1728" s="67" t="s">
        <v>1256</v>
      </c>
      <c r="C1728" s="14">
        <v>6</v>
      </c>
      <c r="D1728" s="14">
        <v>6</v>
      </c>
      <c r="E1728" s="14">
        <v>0</v>
      </c>
      <c r="F1728" s="14">
        <v>0</v>
      </c>
      <c r="G1728" s="14">
        <v>54</v>
      </c>
      <c r="H1728" s="74" t="s">
        <v>1026</v>
      </c>
      <c r="I1728" s="14">
        <v>6</v>
      </c>
      <c r="J1728" s="14">
        <v>12</v>
      </c>
      <c r="K1728" s="17" t="s">
        <v>3027</v>
      </c>
      <c r="L1728" s="17">
        <v>16</v>
      </c>
      <c r="M1728" s="17">
        <v>8</v>
      </c>
      <c r="N1728" s="17">
        <v>1975</v>
      </c>
      <c r="O1728" s="19" t="s">
        <v>566</v>
      </c>
      <c r="P1728" s="24" t="s">
        <v>1026</v>
      </c>
      <c r="Q1728" s="19" t="s">
        <v>563</v>
      </c>
      <c r="R1728" s="17">
        <v>10</v>
      </c>
      <c r="S1728" s="24" t="s">
        <v>1026</v>
      </c>
      <c r="T1728" s="17">
        <v>6</v>
      </c>
      <c r="U1728" s="58" t="s">
        <v>5239</v>
      </c>
    </row>
    <row r="1729" spans="1:22" x14ac:dyDescent="0.25">
      <c r="A1729" s="14">
        <v>2</v>
      </c>
      <c r="B1729" s="67" t="s">
        <v>563</v>
      </c>
      <c r="C1729" s="14">
        <v>6</v>
      </c>
      <c r="D1729" s="14">
        <v>2</v>
      </c>
      <c r="E1729" s="14">
        <v>1</v>
      </c>
      <c r="F1729" s="14">
        <v>3</v>
      </c>
      <c r="G1729" s="14">
        <v>26</v>
      </c>
      <c r="H1729" s="74" t="s">
        <v>1026</v>
      </c>
      <c r="I1729" s="14">
        <v>42</v>
      </c>
      <c r="J1729" s="14">
        <v>5</v>
      </c>
      <c r="K1729" s="17" t="s">
        <v>3027</v>
      </c>
      <c r="L1729" s="17">
        <v>16</v>
      </c>
      <c r="M1729" s="17">
        <v>8</v>
      </c>
      <c r="N1729" s="17">
        <v>1975</v>
      </c>
      <c r="O1729" s="19" t="s">
        <v>564</v>
      </c>
      <c r="P1729" s="24" t="s">
        <v>1026</v>
      </c>
      <c r="Q1729" s="19" t="s">
        <v>1256</v>
      </c>
      <c r="R1729" s="17">
        <v>0</v>
      </c>
      <c r="S1729" s="24" t="s">
        <v>1026</v>
      </c>
      <c r="T1729" s="17">
        <v>4</v>
      </c>
      <c r="U1729" s="58" t="s">
        <v>5239</v>
      </c>
    </row>
    <row r="1730" spans="1:22" x14ac:dyDescent="0.25">
      <c r="A1730" s="14">
        <v>3</v>
      </c>
      <c r="B1730" s="20" t="s">
        <v>566</v>
      </c>
      <c r="C1730" s="14">
        <v>6</v>
      </c>
      <c r="D1730" s="14">
        <v>2</v>
      </c>
      <c r="E1730" s="14">
        <v>0</v>
      </c>
      <c r="F1730" s="14">
        <v>4</v>
      </c>
      <c r="G1730" s="14">
        <v>31</v>
      </c>
      <c r="H1730" s="74" t="s">
        <v>1026</v>
      </c>
      <c r="I1730" s="14">
        <v>54</v>
      </c>
      <c r="J1730" s="14">
        <v>4</v>
      </c>
      <c r="K1730" s="17" t="s">
        <v>3011</v>
      </c>
      <c r="L1730" s="17">
        <v>17</v>
      </c>
      <c r="M1730" s="17">
        <v>8</v>
      </c>
      <c r="N1730" s="17">
        <v>1975</v>
      </c>
      <c r="O1730" s="19" t="s">
        <v>566</v>
      </c>
      <c r="P1730" s="24" t="s">
        <v>1026</v>
      </c>
      <c r="Q1730" s="19" t="s">
        <v>1256</v>
      </c>
      <c r="R1730" s="17">
        <v>0</v>
      </c>
      <c r="S1730" s="24" t="s">
        <v>1026</v>
      </c>
      <c r="T1730" s="17">
        <v>14</v>
      </c>
      <c r="U1730" s="58" t="s">
        <v>5239</v>
      </c>
    </row>
    <row r="1731" spans="1:22" x14ac:dyDescent="0.25">
      <c r="A1731" s="14">
        <v>4</v>
      </c>
      <c r="B1731" s="20" t="s">
        <v>564</v>
      </c>
      <c r="C1731" s="14">
        <v>6</v>
      </c>
      <c r="D1731" s="14">
        <v>1</v>
      </c>
      <c r="E1731" s="14">
        <v>1</v>
      </c>
      <c r="F1731" s="14">
        <v>4</v>
      </c>
      <c r="G1731" s="14">
        <v>28</v>
      </c>
      <c r="H1731" s="74" t="s">
        <v>1026</v>
      </c>
      <c r="I1731" s="14">
        <v>37</v>
      </c>
      <c r="J1731" s="14">
        <v>3</v>
      </c>
      <c r="K1731" s="17" t="s">
        <v>3011</v>
      </c>
      <c r="L1731" s="17">
        <v>17</v>
      </c>
      <c r="M1731" s="17">
        <v>8</v>
      </c>
      <c r="N1731" s="17">
        <v>1975</v>
      </c>
      <c r="O1731" s="19" t="s">
        <v>564</v>
      </c>
      <c r="P1731" s="24" t="s">
        <v>1026</v>
      </c>
      <c r="Q1731" s="19" t="s">
        <v>563</v>
      </c>
      <c r="R1731" s="17">
        <v>4</v>
      </c>
      <c r="S1731" s="24" t="s">
        <v>1026</v>
      </c>
      <c r="T1731" s="17">
        <v>6</v>
      </c>
      <c r="U1731" s="58" t="s">
        <v>5239</v>
      </c>
    </row>
    <row r="1732" spans="1:22" x14ac:dyDescent="0.25">
      <c r="C1732" s="14">
        <f t="shared" ref="C1732:J1732" si="2">SUM(C1728:C1731)</f>
        <v>24</v>
      </c>
      <c r="D1732" s="14">
        <f t="shared" si="2"/>
        <v>11</v>
      </c>
      <c r="E1732" s="14">
        <f t="shared" si="2"/>
        <v>2</v>
      </c>
      <c r="F1732" s="14">
        <f t="shared" si="2"/>
        <v>11</v>
      </c>
      <c r="G1732" s="14">
        <f t="shared" si="2"/>
        <v>139</v>
      </c>
      <c r="H1732" s="74" t="s">
        <v>1026</v>
      </c>
      <c r="I1732" s="14">
        <f t="shared" si="2"/>
        <v>139</v>
      </c>
      <c r="J1732" s="14">
        <f t="shared" si="2"/>
        <v>24</v>
      </c>
      <c r="K1732" s="17" t="s">
        <v>3027</v>
      </c>
      <c r="L1732" s="17">
        <v>23</v>
      </c>
      <c r="M1732" s="17">
        <v>8</v>
      </c>
      <c r="N1732" s="17">
        <v>1975</v>
      </c>
      <c r="O1732" s="19" t="s">
        <v>1256</v>
      </c>
      <c r="P1732" s="24" t="s">
        <v>1026</v>
      </c>
      <c r="Q1732" s="19" t="s">
        <v>564</v>
      </c>
      <c r="R1732" s="17">
        <v>5</v>
      </c>
      <c r="S1732" s="24" t="s">
        <v>1026</v>
      </c>
      <c r="T1732" s="17">
        <v>2</v>
      </c>
      <c r="U1732" s="58" t="s">
        <v>5239</v>
      </c>
    </row>
    <row r="1733" spans="1:22" x14ac:dyDescent="0.25">
      <c r="K1733" s="17" t="s">
        <v>3027</v>
      </c>
      <c r="L1733" s="17">
        <v>23</v>
      </c>
      <c r="M1733" s="17">
        <v>8</v>
      </c>
      <c r="N1733" s="17">
        <v>1975</v>
      </c>
      <c r="O1733" s="19" t="s">
        <v>563</v>
      </c>
      <c r="P1733" s="24" t="s">
        <v>1026</v>
      </c>
      <c r="Q1733" s="19" t="s">
        <v>566</v>
      </c>
      <c r="R1733" s="17">
        <v>8</v>
      </c>
      <c r="S1733" s="24" t="s">
        <v>1026</v>
      </c>
      <c r="T1733" s="17">
        <v>1</v>
      </c>
      <c r="V1733" s="19" t="s">
        <v>5250</v>
      </c>
    </row>
    <row r="1734" spans="1:22" x14ac:dyDescent="0.25">
      <c r="B1734" s="20" t="s">
        <v>4418</v>
      </c>
      <c r="K1734" s="17" t="s">
        <v>3011</v>
      </c>
      <c r="L1734" s="17">
        <v>24</v>
      </c>
      <c r="M1734" s="17">
        <v>8</v>
      </c>
      <c r="N1734" s="17">
        <v>1975</v>
      </c>
      <c r="O1734" s="19" t="s">
        <v>563</v>
      </c>
      <c r="P1734" s="24" t="s">
        <v>1026</v>
      </c>
      <c r="Q1734" s="19" t="s">
        <v>564</v>
      </c>
      <c r="R1734" s="17">
        <v>2</v>
      </c>
      <c r="S1734" s="24" t="s">
        <v>1026</v>
      </c>
      <c r="T1734" s="17">
        <v>2</v>
      </c>
      <c r="V1734" s="19" t="s">
        <v>5250</v>
      </c>
    </row>
    <row r="1735" spans="1:22" x14ac:dyDescent="0.25">
      <c r="K1735" s="17" t="s">
        <v>3011</v>
      </c>
      <c r="L1735" s="17">
        <v>24</v>
      </c>
      <c r="M1735" s="17">
        <v>8</v>
      </c>
      <c r="N1735" s="17">
        <v>1975</v>
      </c>
      <c r="O1735" s="19" t="s">
        <v>1256</v>
      </c>
      <c r="P1735" s="24" t="s">
        <v>1026</v>
      </c>
      <c r="Q1735" s="19" t="s">
        <v>566</v>
      </c>
      <c r="R1735" s="17">
        <v>6</v>
      </c>
      <c r="S1735" s="24" t="s">
        <v>1026</v>
      </c>
      <c r="T1735" s="17">
        <v>0</v>
      </c>
      <c r="U1735" s="58" t="s">
        <v>5239</v>
      </c>
    </row>
    <row r="1736" spans="1:22" x14ac:dyDescent="0.25">
      <c r="N1736" s="11"/>
      <c r="P1736" s="24"/>
      <c r="R1736" s="17">
        <f>SUM(R1728:R1735)</f>
        <v>35</v>
      </c>
      <c r="S1736" s="24" t="s">
        <v>1026</v>
      </c>
      <c r="T1736" s="17">
        <f>SUM(T1728:T1735)</f>
        <v>35</v>
      </c>
    </row>
    <row r="1737" spans="1:22" x14ac:dyDescent="0.25">
      <c r="N1737" s="17">
        <f>COUNT(R1728:R1735)</f>
        <v>8</v>
      </c>
      <c r="P1737" s="24"/>
      <c r="Q1737" s="19" t="s">
        <v>567</v>
      </c>
      <c r="R1737" s="81">
        <f>PRODUCT(R1736/N1737)</f>
        <v>4.375</v>
      </c>
      <c r="S1737" s="24" t="s">
        <v>1026</v>
      </c>
      <c r="T1737" s="81">
        <f>PRODUCT(T1736/N1737)</f>
        <v>4.375</v>
      </c>
    </row>
    <row r="1738" spans="1:22" x14ac:dyDescent="0.25">
      <c r="P1738" s="24"/>
      <c r="R1738" s="81"/>
      <c r="S1738" s="24"/>
      <c r="T1738" s="81"/>
    </row>
    <row r="1739" spans="1:22" x14ac:dyDescent="0.25">
      <c r="O1739" s="48"/>
      <c r="Q1739" s="48"/>
    </row>
    <row r="1740" spans="1:22" x14ac:dyDescent="0.25">
      <c r="A1740" s="21" t="s">
        <v>3179</v>
      </c>
      <c r="B1740" s="22" t="s">
        <v>1257</v>
      </c>
      <c r="C1740" s="21" t="s">
        <v>3016</v>
      </c>
      <c r="D1740" s="21" t="s">
        <v>3017</v>
      </c>
      <c r="E1740" s="21" t="s">
        <v>1030</v>
      </c>
      <c r="F1740" s="21" t="s">
        <v>3018</v>
      </c>
      <c r="G1740" s="21" t="s">
        <v>3019</v>
      </c>
      <c r="H1740" s="30"/>
      <c r="I1740" s="68" t="s">
        <v>3020</v>
      </c>
      <c r="J1740" s="21" t="s">
        <v>1031</v>
      </c>
      <c r="K1740" s="21"/>
      <c r="L1740" s="33"/>
      <c r="M1740" s="33"/>
      <c r="N1740" s="33"/>
      <c r="O1740" s="23" t="s">
        <v>1257</v>
      </c>
      <c r="P1740" s="43"/>
      <c r="Q1740" s="35"/>
      <c r="R1740" s="33"/>
      <c r="S1740" s="33"/>
      <c r="T1740" s="33"/>
      <c r="U1740" s="33"/>
    </row>
    <row r="1741" spans="1:22" x14ac:dyDescent="0.25">
      <c r="A1741" s="111"/>
      <c r="B1741" s="112" t="s">
        <v>1678</v>
      </c>
      <c r="C1741" s="111"/>
      <c r="D1741" s="116"/>
      <c r="E1741" s="116"/>
      <c r="F1741" s="116"/>
      <c r="G1741" s="116"/>
      <c r="H1741" s="113"/>
      <c r="I1741" s="116"/>
      <c r="J1741" s="116"/>
      <c r="K1741" s="115"/>
      <c r="L1741" s="115"/>
      <c r="M1741" s="115"/>
      <c r="N1741" s="115"/>
      <c r="O1741" s="116" t="s">
        <v>1678</v>
      </c>
      <c r="P1741" s="117"/>
      <c r="Q1741" s="118"/>
      <c r="R1741" s="115"/>
      <c r="S1741" s="115"/>
      <c r="T1741" s="115"/>
      <c r="U1741" s="115"/>
    </row>
    <row r="1742" spans="1:22" x14ac:dyDescent="0.25">
      <c r="A1742" s="14">
        <v>1</v>
      </c>
      <c r="B1742" s="20" t="s">
        <v>566</v>
      </c>
      <c r="C1742" s="14">
        <v>10</v>
      </c>
      <c r="D1742" s="14">
        <v>9</v>
      </c>
      <c r="E1742" s="14">
        <v>0</v>
      </c>
      <c r="F1742" s="14">
        <v>1</v>
      </c>
      <c r="G1742" s="14">
        <v>141</v>
      </c>
      <c r="H1742" s="74" t="s">
        <v>1026</v>
      </c>
      <c r="I1742" s="14">
        <v>51</v>
      </c>
      <c r="J1742" s="14">
        <v>18</v>
      </c>
      <c r="K1742" s="17" t="s">
        <v>3027</v>
      </c>
      <c r="L1742" s="17">
        <v>22</v>
      </c>
      <c r="M1742" s="17">
        <v>5</v>
      </c>
      <c r="N1742" s="17">
        <v>1976</v>
      </c>
      <c r="O1742" s="19" t="s">
        <v>564</v>
      </c>
      <c r="P1742" s="24" t="s">
        <v>1026</v>
      </c>
      <c r="Q1742" s="19" t="s">
        <v>566</v>
      </c>
      <c r="R1742" s="17">
        <v>6</v>
      </c>
      <c r="S1742" s="24" t="s">
        <v>1026</v>
      </c>
      <c r="T1742" s="17">
        <v>9</v>
      </c>
      <c r="U1742" s="17">
        <v>65</v>
      </c>
    </row>
    <row r="1743" spans="1:22" ht="15.75" thickBot="1" x14ac:dyDescent="0.3">
      <c r="A1743" s="37">
        <v>2</v>
      </c>
      <c r="B1743" s="28" t="s">
        <v>1674</v>
      </c>
      <c r="C1743" s="37">
        <v>10</v>
      </c>
      <c r="D1743" s="37">
        <v>6</v>
      </c>
      <c r="E1743" s="37">
        <v>2</v>
      </c>
      <c r="F1743" s="37">
        <v>2</v>
      </c>
      <c r="G1743" s="37">
        <v>148</v>
      </c>
      <c r="H1743" s="73" t="s">
        <v>1026</v>
      </c>
      <c r="I1743" s="37">
        <v>70</v>
      </c>
      <c r="J1743" s="37">
        <v>14</v>
      </c>
      <c r="K1743" s="32" t="s">
        <v>3011</v>
      </c>
      <c r="L1743" s="17">
        <v>23</v>
      </c>
      <c r="M1743" s="17">
        <v>5</v>
      </c>
      <c r="N1743" s="17">
        <v>1976</v>
      </c>
      <c r="O1743" s="19" t="s">
        <v>2969</v>
      </c>
      <c r="P1743" s="24" t="s">
        <v>1026</v>
      </c>
      <c r="Q1743" s="19" t="s">
        <v>1041</v>
      </c>
      <c r="R1743" s="17">
        <v>6</v>
      </c>
      <c r="S1743" s="24" t="s">
        <v>1026</v>
      </c>
      <c r="T1743" s="17">
        <v>13</v>
      </c>
      <c r="U1743" s="17">
        <v>287</v>
      </c>
    </row>
    <row r="1744" spans="1:22" x14ac:dyDescent="0.25">
      <c r="A1744" s="14">
        <v>3</v>
      </c>
      <c r="B1744" s="20" t="s">
        <v>1041</v>
      </c>
      <c r="C1744" s="14">
        <v>10</v>
      </c>
      <c r="D1744" s="14">
        <v>5</v>
      </c>
      <c r="E1744" s="14">
        <v>2</v>
      </c>
      <c r="F1744" s="14">
        <v>3</v>
      </c>
      <c r="G1744" s="14">
        <v>110</v>
      </c>
      <c r="H1744" s="74" t="s">
        <v>1026</v>
      </c>
      <c r="I1744" s="14">
        <v>72</v>
      </c>
      <c r="J1744" s="14">
        <v>12</v>
      </c>
      <c r="K1744" s="17" t="s">
        <v>3011</v>
      </c>
      <c r="L1744" s="17">
        <v>23</v>
      </c>
      <c r="M1744" s="17">
        <v>5</v>
      </c>
      <c r="N1744" s="17">
        <v>1976</v>
      </c>
      <c r="O1744" s="19" t="s">
        <v>1674</v>
      </c>
      <c r="P1744" s="24" t="s">
        <v>1026</v>
      </c>
      <c r="Q1744" s="19" t="s">
        <v>1258</v>
      </c>
      <c r="R1744" s="17">
        <v>42</v>
      </c>
      <c r="S1744" s="24" t="s">
        <v>1026</v>
      </c>
      <c r="T1744" s="17">
        <v>8</v>
      </c>
      <c r="U1744" s="17">
        <v>435</v>
      </c>
    </row>
    <row r="1745" spans="1:21" x14ac:dyDescent="0.25">
      <c r="A1745" s="14">
        <v>4</v>
      </c>
      <c r="B1745" s="20" t="s">
        <v>2969</v>
      </c>
      <c r="C1745" s="14">
        <v>10</v>
      </c>
      <c r="D1745" s="14">
        <v>3</v>
      </c>
      <c r="E1745" s="14">
        <v>2</v>
      </c>
      <c r="F1745" s="14">
        <v>5</v>
      </c>
      <c r="G1745" s="14">
        <v>110</v>
      </c>
      <c r="H1745" s="74" t="s">
        <v>1026</v>
      </c>
      <c r="I1745" s="14">
        <v>85</v>
      </c>
      <c r="J1745" s="14">
        <v>8</v>
      </c>
      <c r="K1745" s="17" t="s">
        <v>3141</v>
      </c>
      <c r="L1745" s="17">
        <v>27</v>
      </c>
      <c r="M1745" s="17">
        <v>5</v>
      </c>
      <c r="N1745" s="17">
        <v>1976</v>
      </c>
      <c r="O1745" s="19" t="s">
        <v>1041</v>
      </c>
      <c r="P1745" s="24" t="s">
        <v>1026</v>
      </c>
      <c r="Q1745" s="19" t="s">
        <v>1674</v>
      </c>
      <c r="R1745" s="17">
        <v>9</v>
      </c>
      <c r="S1745" s="24" t="s">
        <v>1026</v>
      </c>
      <c r="T1745" s="17">
        <v>9</v>
      </c>
      <c r="U1745" s="17">
        <v>200</v>
      </c>
    </row>
    <row r="1746" spans="1:21" x14ac:dyDescent="0.25">
      <c r="A1746" s="14">
        <v>5</v>
      </c>
      <c r="B1746" s="20" t="s">
        <v>564</v>
      </c>
      <c r="C1746" s="14">
        <v>10</v>
      </c>
      <c r="D1746" s="14">
        <v>4</v>
      </c>
      <c r="E1746" s="14">
        <v>0</v>
      </c>
      <c r="F1746" s="14">
        <v>6</v>
      </c>
      <c r="G1746" s="14">
        <v>77</v>
      </c>
      <c r="H1746" s="74" t="s">
        <v>1026</v>
      </c>
      <c r="I1746" s="14">
        <v>80</v>
      </c>
      <c r="J1746" s="14">
        <v>8</v>
      </c>
      <c r="K1746" s="17" t="s">
        <v>3141</v>
      </c>
      <c r="L1746" s="17">
        <v>27</v>
      </c>
      <c r="M1746" s="17">
        <v>5</v>
      </c>
      <c r="N1746" s="17">
        <v>1976</v>
      </c>
      <c r="O1746" s="19" t="s">
        <v>1258</v>
      </c>
      <c r="P1746" s="24" t="s">
        <v>1026</v>
      </c>
      <c r="Q1746" s="19" t="s">
        <v>564</v>
      </c>
      <c r="R1746" s="17">
        <v>3</v>
      </c>
      <c r="S1746" s="24" t="s">
        <v>1026</v>
      </c>
      <c r="T1746" s="17">
        <v>12</v>
      </c>
      <c r="U1746" s="17">
        <v>241</v>
      </c>
    </row>
    <row r="1747" spans="1:21" x14ac:dyDescent="0.25">
      <c r="A1747" s="14">
        <v>6</v>
      </c>
      <c r="B1747" s="20" t="s">
        <v>1258</v>
      </c>
      <c r="C1747" s="14">
        <v>10</v>
      </c>
      <c r="D1747" s="14">
        <v>0</v>
      </c>
      <c r="E1747" s="14">
        <v>0</v>
      </c>
      <c r="F1747" s="14">
        <v>10</v>
      </c>
      <c r="G1747" s="14">
        <v>32</v>
      </c>
      <c r="H1747" s="74" t="s">
        <v>1026</v>
      </c>
      <c r="I1747" s="14">
        <v>260</v>
      </c>
      <c r="J1747" s="14">
        <v>0</v>
      </c>
      <c r="K1747" s="17" t="s">
        <v>3141</v>
      </c>
      <c r="L1747" s="17">
        <v>27</v>
      </c>
      <c r="M1747" s="17">
        <v>5</v>
      </c>
      <c r="N1747" s="17">
        <v>1976</v>
      </c>
      <c r="O1747" s="19" t="s">
        <v>566</v>
      </c>
      <c r="P1747" s="24" t="s">
        <v>1026</v>
      </c>
      <c r="Q1747" s="19" t="s">
        <v>2969</v>
      </c>
      <c r="R1747" s="17">
        <v>6</v>
      </c>
      <c r="S1747" s="24" t="s">
        <v>1026</v>
      </c>
      <c r="T1747" s="17">
        <v>5</v>
      </c>
      <c r="U1747" s="17">
        <v>160</v>
      </c>
    </row>
    <row r="1748" spans="1:21" x14ac:dyDescent="0.25">
      <c r="B1748" s="20" t="s">
        <v>2</v>
      </c>
      <c r="C1748" s="14">
        <f>SUM(C1742:C1747)</f>
        <v>60</v>
      </c>
      <c r="D1748" s="14">
        <f>SUM(D1742:D1747)</f>
        <v>27</v>
      </c>
      <c r="E1748" s="14">
        <f>SUM(E1742:E1747)</f>
        <v>6</v>
      </c>
      <c r="F1748" s="14">
        <f>SUM(F1742:F1747)</f>
        <v>27</v>
      </c>
      <c r="G1748" s="14">
        <f>SUM(G1742:G1747)</f>
        <v>618</v>
      </c>
      <c r="H1748" s="74" t="s">
        <v>1026</v>
      </c>
      <c r="I1748" s="14">
        <f>SUM(I1742:I1747)</f>
        <v>618</v>
      </c>
      <c r="J1748" s="14">
        <f>SUM(J1742:J1747)</f>
        <v>60</v>
      </c>
      <c r="K1748" s="17" t="s">
        <v>3011</v>
      </c>
      <c r="L1748" s="17">
        <v>30</v>
      </c>
      <c r="M1748" s="17">
        <v>5</v>
      </c>
      <c r="N1748" s="17">
        <v>1976</v>
      </c>
      <c r="O1748" s="19" t="s">
        <v>1674</v>
      </c>
      <c r="P1748" s="24" t="s">
        <v>1026</v>
      </c>
      <c r="Q1748" s="19" t="s">
        <v>566</v>
      </c>
      <c r="R1748" s="17">
        <v>9</v>
      </c>
      <c r="S1748" s="24" t="s">
        <v>1026</v>
      </c>
      <c r="T1748" s="17">
        <v>5</v>
      </c>
      <c r="U1748" s="17">
        <v>325</v>
      </c>
    </row>
    <row r="1749" spans="1:21" x14ac:dyDescent="0.25">
      <c r="K1749" s="17" t="s">
        <v>3011</v>
      </c>
      <c r="L1749" s="17">
        <v>30</v>
      </c>
      <c r="M1749" s="17">
        <v>5</v>
      </c>
      <c r="N1749" s="17">
        <v>1976</v>
      </c>
      <c r="O1749" s="19" t="s">
        <v>564</v>
      </c>
      <c r="P1749" s="24" t="s">
        <v>1026</v>
      </c>
      <c r="Q1749" s="19" t="s">
        <v>2969</v>
      </c>
      <c r="R1749" s="17">
        <v>11</v>
      </c>
      <c r="S1749" s="24" t="s">
        <v>1026</v>
      </c>
      <c r="T1749" s="17">
        <v>5</v>
      </c>
      <c r="U1749" s="17">
        <v>50</v>
      </c>
    </row>
    <row r="1750" spans="1:21" x14ac:dyDescent="0.25">
      <c r="K1750" s="17" t="s">
        <v>3011</v>
      </c>
      <c r="L1750" s="17">
        <v>30</v>
      </c>
      <c r="M1750" s="17">
        <v>5</v>
      </c>
      <c r="N1750" s="17">
        <v>1976</v>
      </c>
      <c r="O1750" s="19" t="s">
        <v>1258</v>
      </c>
      <c r="P1750" s="24" t="s">
        <v>1026</v>
      </c>
      <c r="Q1750" s="19" t="s">
        <v>1041</v>
      </c>
      <c r="R1750" s="17">
        <v>4</v>
      </c>
      <c r="S1750" s="24" t="s">
        <v>1026</v>
      </c>
      <c r="T1750" s="17">
        <v>27</v>
      </c>
      <c r="U1750" s="17">
        <v>50</v>
      </c>
    </row>
    <row r="1751" spans="1:21" x14ac:dyDescent="0.25">
      <c r="K1751" s="17" t="s">
        <v>3011</v>
      </c>
      <c r="L1751" s="17">
        <v>6</v>
      </c>
      <c r="M1751" s="17">
        <v>6</v>
      </c>
      <c r="N1751" s="17">
        <v>1976</v>
      </c>
      <c r="O1751" s="19" t="s">
        <v>2969</v>
      </c>
      <c r="P1751" s="24" t="s">
        <v>1026</v>
      </c>
      <c r="Q1751" s="19" t="s">
        <v>1674</v>
      </c>
      <c r="R1751" s="17">
        <v>5</v>
      </c>
      <c r="S1751" s="24" t="s">
        <v>1026</v>
      </c>
      <c r="T1751" s="17">
        <v>11</v>
      </c>
      <c r="U1751" s="17">
        <v>291</v>
      </c>
    </row>
    <row r="1752" spans="1:21" x14ac:dyDescent="0.25">
      <c r="K1752" s="17" t="s">
        <v>3011</v>
      </c>
      <c r="L1752" s="17">
        <v>6</v>
      </c>
      <c r="M1752" s="17">
        <v>6</v>
      </c>
      <c r="N1752" s="17">
        <v>1976</v>
      </c>
      <c r="O1752" s="19" t="s">
        <v>564</v>
      </c>
      <c r="P1752" s="24" t="s">
        <v>1026</v>
      </c>
      <c r="Q1752" s="19" t="s">
        <v>1041</v>
      </c>
      <c r="R1752" s="17">
        <v>13</v>
      </c>
      <c r="S1752" s="24" t="s">
        <v>1026</v>
      </c>
      <c r="T1752" s="17">
        <v>6</v>
      </c>
      <c r="U1752" s="17">
        <v>33</v>
      </c>
    </row>
    <row r="1753" spans="1:21" x14ac:dyDescent="0.25">
      <c r="K1753" s="17" t="s">
        <v>3011</v>
      </c>
      <c r="L1753" s="17">
        <v>6</v>
      </c>
      <c r="M1753" s="17">
        <v>6</v>
      </c>
      <c r="N1753" s="17">
        <v>1976</v>
      </c>
      <c r="O1753" s="19" t="s">
        <v>566</v>
      </c>
      <c r="P1753" s="24" t="s">
        <v>1026</v>
      </c>
      <c r="Q1753" s="19" t="s">
        <v>1258</v>
      </c>
      <c r="R1753" s="17">
        <v>24</v>
      </c>
      <c r="S1753" s="24" t="s">
        <v>1026</v>
      </c>
      <c r="T1753" s="17">
        <v>0</v>
      </c>
      <c r="U1753" s="58" t="s">
        <v>5239</v>
      </c>
    </row>
    <row r="1754" spans="1:21" x14ac:dyDescent="0.25">
      <c r="K1754" s="17" t="s">
        <v>3011</v>
      </c>
      <c r="L1754" s="17">
        <v>13</v>
      </c>
      <c r="M1754" s="17">
        <v>6</v>
      </c>
      <c r="N1754" s="17">
        <v>1976</v>
      </c>
      <c r="O1754" s="19" t="s">
        <v>1674</v>
      </c>
      <c r="P1754" s="24" t="s">
        <v>1026</v>
      </c>
      <c r="Q1754" s="19" t="s">
        <v>564</v>
      </c>
      <c r="R1754" s="17">
        <v>5</v>
      </c>
      <c r="S1754" s="24" t="s">
        <v>1026</v>
      </c>
      <c r="T1754" s="17">
        <v>3</v>
      </c>
      <c r="U1754" s="17">
        <v>320</v>
      </c>
    </row>
    <row r="1755" spans="1:21" x14ac:dyDescent="0.25">
      <c r="K1755" s="17" t="s">
        <v>3011</v>
      </c>
      <c r="L1755" s="17">
        <v>13</v>
      </c>
      <c r="M1755" s="17">
        <v>6</v>
      </c>
      <c r="N1755" s="17">
        <v>1976</v>
      </c>
      <c r="O1755" s="19" t="s">
        <v>1041</v>
      </c>
      <c r="P1755" s="24" t="s">
        <v>1026</v>
      </c>
      <c r="Q1755" s="19" t="s">
        <v>566</v>
      </c>
      <c r="R1755" s="17">
        <v>7</v>
      </c>
      <c r="S1755" s="24" t="s">
        <v>1026</v>
      </c>
      <c r="T1755" s="17">
        <v>13</v>
      </c>
      <c r="U1755" s="17">
        <v>150</v>
      </c>
    </row>
    <row r="1756" spans="1:21" x14ac:dyDescent="0.25">
      <c r="K1756" s="17" t="s">
        <v>3011</v>
      </c>
      <c r="L1756" s="17">
        <v>13</v>
      </c>
      <c r="M1756" s="17">
        <v>6</v>
      </c>
      <c r="N1756" s="17">
        <v>1976</v>
      </c>
      <c r="O1756" s="19" t="s">
        <v>1258</v>
      </c>
      <c r="P1756" s="24" t="s">
        <v>1026</v>
      </c>
      <c r="Q1756" s="19" t="s">
        <v>2969</v>
      </c>
      <c r="R1756" s="17">
        <v>8</v>
      </c>
      <c r="S1756" s="24" t="s">
        <v>1026</v>
      </c>
      <c r="T1756" s="17">
        <v>35</v>
      </c>
      <c r="U1756" s="17">
        <v>350</v>
      </c>
    </row>
    <row r="1757" spans="1:21" x14ac:dyDescent="0.25">
      <c r="K1757" s="17" t="s">
        <v>3011</v>
      </c>
      <c r="L1757" s="17">
        <v>20</v>
      </c>
      <c r="M1757" s="17">
        <v>6</v>
      </c>
      <c r="N1757" s="17">
        <v>1976</v>
      </c>
      <c r="O1757" s="19" t="s">
        <v>2969</v>
      </c>
      <c r="P1757" s="24" t="s">
        <v>1026</v>
      </c>
      <c r="Q1757" s="19" t="s">
        <v>564</v>
      </c>
      <c r="R1757" s="17">
        <v>14</v>
      </c>
      <c r="S1757" s="24" t="s">
        <v>1026</v>
      </c>
      <c r="T1757" s="17">
        <v>4</v>
      </c>
      <c r="U1757" s="17">
        <v>88</v>
      </c>
    </row>
    <row r="1758" spans="1:21" x14ac:dyDescent="0.25">
      <c r="K1758" s="17" t="s">
        <v>3011</v>
      </c>
      <c r="L1758" s="17">
        <v>20</v>
      </c>
      <c r="M1758" s="17">
        <v>6</v>
      </c>
      <c r="N1758" s="17">
        <v>1976</v>
      </c>
      <c r="O1758" s="19" t="s">
        <v>1041</v>
      </c>
      <c r="P1758" s="24" t="s">
        <v>1026</v>
      </c>
      <c r="Q1758" s="19" t="s">
        <v>1258</v>
      </c>
      <c r="R1758" s="17">
        <v>22</v>
      </c>
      <c r="S1758" s="24" t="s">
        <v>1026</v>
      </c>
      <c r="T1758" s="17">
        <v>1</v>
      </c>
      <c r="U1758" s="17">
        <v>100</v>
      </c>
    </row>
    <row r="1759" spans="1:21" x14ac:dyDescent="0.25">
      <c r="K1759" s="17" t="s">
        <v>3011</v>
      </c>
      <c r="L1759" s="17">
        <v>20</v>
      </c>
      <c r="M1759" s="17">
        <v>6</v>
      </c>
      <c r="N1759" s="17">
        <v>1976</v>
      </c>
      <c r="O1759" s="19" t="s">
        <v>566</v>
      </c>
      <c r="P1759" s="24" t="s">
        <v>1026</v>
      </c>
      <c r="Q1759" s="19" t="s">
        <v>1674</v>
      </c>
      <c r="R1759" s="17">
        <v>16</v>
      </c>
      <c r="S1759" s="24" t="s">
        <v>1026</v>
      </c>
      <c r="T1759" s="17">
        <v>12</v>
      </c>
      <c r="U1759" s="58" t="s">
        <v>5239</v>
      </c>
    </row>
    <row r="1760" spans="1:21" x14ac:dyDescent="0.25">
      <c r="K1760" s="17" t="s">
        <v>3027</v>
      </c>
      <c r="L1760" s="17">
        <v>17</v>
      </c>
      <c r="M1760" s="17">
        <v>7</v>
      </c>
      <c r="N1760" s="17">
        <v>1976</v>
      </c>
      <c r="O1760" s="19" t="s">
        <v>564</v>
      </c>
      <c r="P1760" s="24" t="s">
        <v>1026</v>
      </c>
      <c r="Q1760" s="19" t="s">
        <v>1674</v>
      </c>
      <c r="R1760" s="17">
        <v>4</v>
      </c>
      <c r="S1760" s="24" t="s">
        <v>1026</v>
      </c>
      <c r="T1760" s="17">
        <v>14</v>
      </c>
      <c r="U1760" s="17">
        <v>20</v>
      </c>
    </row>
    <row r="1761" spans="1:28" x14ac:dyDescent="0.25">
      <c r="K1761" s="17" t="s">
        <v>3011</v>
      </c>
      <c r="L1761" s="17">
        <v>18</v>
      </c>
      <c r="M1761" s="17">
        <v>7</v>
      </c>
      <c r="N1761" s="17">
        <v>1976</v>
      </c>
      <c r="O1761" s="19" t="s">
        <v>2969</v>
      </c>
      <c r="P1761" s="24" t="s">
        <v>1026</v>
      </c>
      <c r="Q1761" s="19" t="s">
        <v>1258</v>
      </c>
      <c r="R1761" s="17">
        <v>22</v>
      </c>
      <c r="S1761" s="24" t="s">
        <v>1026</v>
      </c>
      <c r="T1761" s="17">
        <v>3</v>
      </c>
      <c r="U1761" s="17">
        <v>500</v>
      </c>
    </row>
    <row r="1762" spans="1:28" x14ac:dyDescent="0.25">
      <c r="K1762" s="17" t="s">
        <v>3142</v>
      </c>
      <c r="L1762" s="17">
        <v>21</v>
      </c>
      <c r="M1762" s="17">
        <v>7</v>
      </c>
      <c r="N1762" s="17">
        <v>1976</v>
      </c>
      <c r="O1762" s="19" t="s">
        <v>566</v>
      </c>
      <c r="P1762" s="24" t="s">
        <v>1026</v>
      </c>
      <c r="Q1762" s="19" t="s">
        <v>1041</v>
      </c>
      <c r="R1762" s="17">
        <v>11</v>
      </c>
      <c r="S1762" s="24" t="s">
        <v>1026</v>
      </c>
      <c r="T1762" s="17">
        <v>6</v>
      </c>
      <c r="U1762" s="58" t="s">
        <v>5239</v>
      </c>
    </row>
    <row r="1763" spans="1:28" x14ac:dyDescent="0.25">
      <c r="K1763" s="17" t="s">
        <v>3011</v>
      </c>
      <c r="L1763" s="17">
        <v>25</v>
      </c>
      <c r="M1763" s="17">
        <v>7</v>
      </c>
      <c r="N1763" s="17">
        <v>1976</v>
      </c>
      <c r="O1763" s="19" t="s">
        <v>1674</v>
      </c>
      <c r="P1763" s="24" t="s">
        <v>1026</v>
      </c>
      <c r="Q1763" s="19" t="s">
        <v>2969</v>
      </c>
      <c r="R1763" s="17">
        <v>10</v>
      </c>
      <c r="S1763" s="24" t="s">
        <v>1026</v>
      </c>
      <c r="T1763" s="17">
        <v>10</v>
      </c>
      <c r="U1763" s="17">
        <v>300</v>
      </c>
    </row>
    <row r="1764" spans="1:28" x14ac:dyDescent="0.25">
      <c r="K1764" s="17" t="s">
        <v>3011</v>
      </c>
      <c r="L1764" s="17">
        <v>25</v>
      </c>
      <c r="M1764" s="17">
        <v>7</v>
      </c>
      <c r="N1764" s="17">
        <v>1976</v>
      </c>
      <c r="O1764" s="19" t="s">
        <v>1041</v>
      </c>
      <c r="P1764" s="24" t="s">
        <v>1026</v>
      </c>
      <c r="Q1764" s="19" t="s">
        <v>564</v>
      </c>
      <c r="R1764" s="17">
        <v>8</v>
      </c>
      <c r="S1764" s="24" t="s">
        <v>1026</v>
      </c>
      <c r="T1764" s="17">
        <v>7</v>
      </c>
      <c r="U1764" s="17">
        <v>100</v>
      </c>
    </row>
    <row r="1765" spans="1:28" x14ac:dyDescent="0.25">
      <c r="K1765" s="17" t="s">
        <v>3011</v>
      </c>
      <c r="L1765" s="17">
        <v>25</v>
      </c>
      <c r="M1765" s="17">
        <v>7</v>
      </c>
      <c r="N1765" s="17">
        <v>1976</v>
      </c>
      <c r="O1765" s="19" t="s">
        <v>1258</v>
      </c>
      <c r="P1765" s="24" t="s">
        <v>1026</v>
      </c>
      <c r="Q1765" s="19" t="s">
        <v>566</v>
      </c>
      <c r="R1765" s="17">
        <v>0</v>
      </c>
      <c r="S1765" s="24" t="s">
        <v>1026</v>
      </c>
      <c r="T1765" s="17">
        <v>29</v>
      </c>
      <c r="U1765" s="58" t="s">
        <v>5239</v>
      </c>
    </row>
    <row r="1766" spans="1:28" x14ac:dyDescent="0.25">
      <c r="K1766" s="17" t="s">
        <v>3141</v>
      </c>
      <c r="L1766" s="17">
        <v>29</v>
      </c>
      <c r="M1766" s="17">
        <v>7</v>
      </c>
      <c r="N1766" s="17">
        <v>1976</v>
      </c>
      <c r="O1766" s="19" t="s">
        <v>2969</v>
      </c>
      <c r="P1766" s="24" t="s">
        <v>1026</v>
      </c>
      <c r="Q1766" s="19" t="s">
        <v>566</v>
      </c>
      <c r="R1766" s="17">
        <v>5</v>
      </c>
      <c r="S1766" s="24" t="s">
        <v>1026</v>
      </c>
      <c r="T1766" s="17">
        <v>16</v>
      </c>
      <c r="U1766" s="17">
        <v>75</v>
      </c>
      <c r="W1766" s="20"/>
      <c r="X1766" s="24"/>
      <c r="Y1766" s="48"/>
      <c r="Z1766" s="17"/>
      <c r="AA1766" s="24"/>
      <c r="AB1766" s="17"/>
    </row>
    <row r="1767" spans="1:28" x14ac:dyDescent="0.25">
      <c r="K1767" s="17" t="s">
        <v>3141</v>
      </c>
      <c r="L1767" s="17">
        <v>29</v>
      </c>
      <c r="M1767" s="17">
        <v>7</v>
      </c>
      <c r="N1767" s="17">
        <v>1976</v>
      </c>
      <c r="O1767" s="19" t="s">
        <v>1674</v>
      </c>
      <c r="P1767" s="24" t="s">
        <v>1026</v>
      </c>
      <c r="Q1767" s="19" t="s">
        <v>1041</v>
      </c>
      <c r="R1767" s="17">
        <v>5</v>
      </c>
      <c r="S1767" s="24" t="s">
        <v>1026</v>
      </c>
      <c r="T1767" s="17">
        <v>9</v>
      </c>
      <c r="U1767" s="17">
        <v>100</v>
      </c>
      <c r="W1767" s="19"/>
      <c r="Y1767" s="19"/>
      <c r="Z1767" s="17"/>
      <c r="AB1767" s="17"/>
    </row>
    <row r="1768" spans="1:28" x14ac:dyDescent="0.25">
      <c r="K1768" s="17" t="s">
        <v>3141</v>
      </c>
      <c r="L1768" s="17">
        <v>29</v>
      </c>
      <c r="M1768" s="17">
        <v>7</v>
      </c>
      <c r="N1768" s="17">
        <v>1976</v>
      </c>
      <c r="O1768" s="19" t="s">
        <v>564</v>
      </c>
      <c r="P1768" s="24" t="s">
        <v>1026</v>
      </c>
      <c r="Q1768" s="19" t="s">
        <v>1258</v>
      </c>
      <c r="R1768" s="17">
        <v>16</v>
      </c>
      <c r="S1768" s="24" t="s">
        <v>1026</v>
      </c>
      <c r="T1768" s="17">
        <v>4</v>
      </c>
      <c r="U1768" s="58" t="s">
        <v>5239</v>
      </c>
      <c r="W1768" s="19"/>
      <c r="Y1768" s="19"/>
      <c r="Z1768" s="17"/>
      <c r="AB1768" s="17"/>
    </row>
    <row r="1769" spans="1:28" x14ac:dyDescent="0.25">
      <c r="K1769" s="17" t="s">
        <v>3027</v>
      </c>
      <c r="L1769" s="17">
        <v>31</v>
      </c>
      <c r="M1769" s="17">
        <v>7</v>
      </c>
      <c r="N1769" s="17">
        <v>1976</v>
      </c>
      <c r="O1769" s="19" t="s">
        <v>566</v>
      </c>
      <c r="P1769" s="24" t="s">
        <v>1026</v>
      </c>
      <c r="Q1769" s="19" t="s">
        <v>564</v>
      </c>
      <c r="R1769" s="17">
        <v>12</v>
      </c>
      <c r="S1769" s="24" t="s">
        <v>1026</v>
      </c>
      <c r="T1769" s="17">
        <v>1</v>
      </c>
      <c r="U1769" s="58" t="s">
        <v>5239</v>
      </c>
      <c r="W1769" s="67"/>
      <c r="X1769" s="24"/>
      <c r="Y1769" s="48"/>
      <c r="Z1769" s="17"/>
      <c r="AA1769" s="24"/>
      <c r="AB1769" s="17"/>
    </row>
    <row r="1770" spans="1:28" x14ac:dyDescent="0.25">
      <c r="K1770" s="17" t="s">
        <v>3011</v>
      </c>
      <c r="L1770" s="17">
        <v>1</v>
      </c>
      <c r="M1770" s="17">
        <v>8</v>
      </c>
      <c r="N1770" s="17">
        <v>1976</v>
      </c>
      <c r="O1770" s="19" t="s">
        <v>1041</v>
      </c>
      <c r="P1770" s="24" t="s">
        <v>1026</v>
      </c>
      <c r="Q1770" s="19" t="s">
        <v>2969</v>
      </c>
      <c r="R1770" s="17">
        <v>3</v>
      </c>
      <c r="S1770" s="24" t="s">
        <v>1026</v>
      </c>
      <c r="T1770" s="17">
        <v>3</v>
      </c>
      <c r="U1770" s="17">
        <v>42</v>
      </c>
      <c r="W1770" s="67"/>
      <c r="X1770" s="24"/>
      <c r="Y1770" s="48"/>
      <c r="Z1770" s="17"/>
      <c r="AA1770" s="24"/>
      <c r="AB1770" s="17"/>
    </row>
    <row r="1771" spans="1:28" x14ac:dyDescent="0.25">
      <c r="K1771" s="17" t="s">
        <v>3011</v>
      </c>
      <c r="L1771" s="17">
        <v>1</v>
      </c>
      <c r="M1771" s="17">
        <v>8</v>
      </c>
      <c r="N1771" s="17">
        <v>1976</v>
      </c>
      <c r="O1771" s="19" t="s">
        <v>1258</v>
      </c>
      <c r="P1771" s="24" t="s">
        <v>1026</v>
      </c>
      <c r="Q1771" s="19" t="s">
        <v>1674</v>
      </c>
      <c r="R1771" s="17">
        <v>1</v>
      </c>
      <c r="S1771" s="24" t="s">
        <v>1026</v>
      </c>
      <c r="T1771" s="17">
        <v>31</v>
      </c>
      <c r="U1771" s="17">
        <v>100</v>
      </c>
      <c r="W1771" s="67"/>
      <c r="X1771" s="24"/>
      <c r="Y1771" s="48"/>
      <c r="Z1771" s="17"/>
      <c r="AA1771" s="24"/>
      <c r="AB1771" s="17"/>
    </row>
    <row r="1772" spans="1:28" x14ac:dyDescent="0.25">
      <c r="P1772" s="24"/>
      <c r="R1772" s="17">
        <f>SUM(R1742:R1771)</f>
        <v>307</v>
      </c>
      <c r="S1772" s="24" t="s">
        <v>1026</v>
      </c>
      <c r="T1772" s="17">
        <f>SUM(T1742:T1771)</f>
        <v>311</v>
      </c>
      <c r="W1772" s="67"/>
      <c r="X1772" s="24"/>
      <c r="Y1772" s="48"/>
      <c r="Z1772" s="17"/>
      <c r="AA1772" s="24"/>
      <c r="AB1772" s="17"/>
    </row>
    <row r="1773" spans="1:28" x14ac:dyDescent="0.25">
      <c r="N1773" s="17">
        <f>COUNT(R1742:R1771)</f>
        <v>30</v>
      </c>
      <c r="P1773" s="24"/>
      <c r="Q1773" s="19" t="s">
        <v>567</v>
      </c>
      <c r="R1773" s="81">
        <f>PRODUCT(R1772/N1773)</f>
        <v>10.233333333333333</v>
      </c>
      <c r="S1773" s="24" t="s">
        <v>1026</v>
      </c>
      <c r="T1773" s="81">
        <f>PRODUCT(T1772/N1773)</f>
        <v>10.366666666666667</v>
      </c>
      <c r="W1773" s="67"/>
      <c r="X1773" s="24"/>
      <c r="Y1773" s="48"/>
      <c r="Z1773" s="17"/>
      <c r="AA1773" s="24"/>
      <c r="AB1773" s="17"/>
    </row>
    <row r="1774" spans="1:28" x14ac:dyDescent="0.25">
      <c r="W1774" s="67"/>
      <c r="X1774" s="24"/>
      <c r="Y1774" s="48"/>
      <c r="Z1774" s="17"/>
      <c r="AA1774" s="24"/>
      <c r="AB1774" s="17"/>
    </row>
    <row r="1775" spans="1:28" x14ac:dyDescent="0.25">
      <c r="A1775" s="111" t="s">
        <v>3179</v>
      </c>
      <c r="B1775" s="112" t="s">
        <v>1680</v>
      </c>
      <c r="C1775" s="111"/>
      <c r="D1775" s="116"/>
      <c r="E1775" s="116"/>
      <c r="F1775" s="116"/>
      <c r="G1775" s="116"/>
      <c r="H1775" s="113"/>
      <c r="I1775" s="116"/>
      <c r="J1775" s="116"/>
      <c r="K1775" s="115"/>
      <c r="L1775" s="115"/>
      <c r="M1775" s="115"/>
      <c r="N1775" s="115"/>
      <c r="O1775" s="116" t="s">
        <v>1680</v>
      </c>
      <c r="P1775" s="117"/>
      <c r="Q1775" s="118"/>
      <c r="R1775" s="115"/>
      <c r="S1775" s="115"/>
      <c r="T1775" s="115"/>
      <c r="U1775" s="115"/>
      <c r="W1775" s="19"/>
      <c r="Y1775" s="19"/>
      <c r="Z1775" s="17"/>
      <c r="AB1775" s="17"/>
    </row>
    <row r="1776" spans="1:28" x14ac:dyDescent="0.25">
      <c r="A1776" s="14">
        <v>1</v>
      </c>
      <c r="B1776" s="20" t="s">
        <v>1256</v>
      </c>
      <c r="C1776" s="14">
        <v>10</v>
      </c>
      <c r="D1776" s="14">
        <v>9</v>
      </c>
      <c r="E1776" s="14">
        <v>0</v>
      </c>
      <c r="F1776" s="14">
        <v>1</v>
      </c>
      <c r="G1776" s="14">
        <v>129</v>
      </c>
      <c r="H1776" s="74" t="s">
        <v>1026</v>
      </c>
      <c r="I1776" s="14">
        <v>43</v>
      </c>
      <c r="J1776" s="14">
        <v>18</v>
      </c>
      <c r="K1776" s="17" t="s">
        <v>3027</v>
      </c>
      <c r="L1776" s="17">
        <v>22</v>
      </c>
      <c r="M1776" s="17">
        <v>5</v>
      </c>
      <c r="N1776" s="17">
        <v>1976</v>
      </c>
      <c r="O1776" s="19" t="s">
        <v>565</v>
      </c>
      <c r="P1776" s="24" t="s">
        <v>1026</v>
      </c>
      <c r="Q1776" s="38" t="s">
        <v>1256</v>
      </c>
      <c r="R1776" s="17">
        <v>4</v>
      </c>
      <c r="S1776" s="24" t="s">
        <v>1026</v>
      </c>
      <c r="T1776" s="17">
        <v>3</v>
      </c>
      <c r="U1776" s="58" t="s">
        <v>5239</v>
      </c>
      <c r="W1776" s="48"/>
      <c r="Y1776" s="19"/>
      <c r="Z1776" s="17"/>
      <c r="AB1776" s="17"/>
    </row>
    <row r="1777" spans="1:28" ht="15.75" thickBot="1" x14ac:dyDescent="0.3">
      <c r="A1777" s="37">
        <v>2</v>
      </c>
      <c r="B1777" s="28" t="s">
        <v>563</v>
      </c>
      <c r="C1777" s="37">
        <v>10</v>
      </c>
      <c r="D1777" s="37">
        <v>6</v>
      </c>
      <c r="E1777" s="37">
        <v>2</v>
      </c>
      <c r="F1777" s="37">
        <v>2</v>
      </c>
      <c r="G1777" s="37">
        <v>140</v>
      </c>
      <c r="H1777" s="73" t="s">
        <v>1026</v>
      </c>
      <c r="I1777" s="37">
        <v>67</v>
      </c>
      <c r="J1777" s="37">
        <v>14</v>
      </c>
      <c r="K1777" s="32" t="s">
        <v>3011</v>
      </c>
      <c r="L1777" s="17">
        <v>23</v>
      </c>
      <c r="M1777" s="17">
        <v>5</v>
      </c>
      <c r="N1777" s="17">
        <v>1976</v>
      </c>
      <c r="O1777" s="38" t="s">
        <v>1044</v>
      </c>
      <c r="P1777" s="24" t="s">
        <v>1026</v>
      </c>
      <c r="Q1777" s="19" t="s">
        <v>1676</v>
      </c>
      <c r="R1777" s="17">
        <v>11</v>
      </c>
      <c r="S1777" s="24" t="s">
        <v>1026</v>
      </c>
      <c r="T1777" s="120">
        <v>10</v>
      </c>
      <c r="U1777" s="17">
        <v>104</v>
      </c>
      <c r="W1777" s="19"/>
      <c r="Y1777" s="19"/>
      <c r="Z1777" s="17"/>
      <c r="AB1777" s="17"/>
    </row>
    <row r="1778" spans="1:28" x14ac:dyDescent="0.25">
      <c r="A1778" s="14">
        <v>3</v>
      </c>
      <c r="B1778" s="20" t="s">
        <v>1676</v>
      </c>
      <c r="C1778" s="14">
        <v>10</v>
      </c>
      <c r="D1778" s="14">
        <v>4</v>
      </c>
      <c r="E1778" s="14">
        <v>2</v>
      </c>
      <c r="F1778" s="14">
        <v>4</v>
      </c>
      <c r="G1778" s="14">
        <v>94</v>
      </c>
      <c r="H1778" s="74" t="s">
        <v>1026</v>
      </c>
      <c r="I1778" s="14">
        <v>116</v>
      </c>
      <c r="J1778" s="14">
        <v>10</v>
      </c>
      <c r="K1778" s="17" t="s">
        <v>3011</v>
      </c>
      <c r="L1778" s="17">
        <v>23</v>
      </c>
      <c r="M1778" s="17">
        <v>5</v>
      </c>
      <c r="N1778" s="17">
        <v>1976</v>
      </c>
      <c r="O1778" s="19" t="s">
        <v>967</v>
      </c>
      <c r="P1778" s="24" t="s">
        <v>1026</v>
      </c>
      <c r="Q1778" s="19" t="s">
        <v>563</v>
      </c>
      <c r="R1778" s="17">
        <v>1</v>
      </c>
      <c r="S1778" s="24" t="s">
        <v>1026</v>
      </c>
      <c r="T1778" s="17">
        <v>16</v>
      </c>
      <c r="U1778" s="58" t="s">
        <v>5239</v>
      </c>
    </row>
    <row r="1779" spans="1:28" x14ac:dyDescent="0.25">
      <c r="A1779" s="14">
        <v>4</v>
      </c>
      <c r="B1779" s="20" t="s">
        <v>565</v>
      </c>
      <c r="C1779" s="14">
        <v>10</v>
      </c>
      <c r="D1779" s="14">
        <v>4</v>
      </c>
      <c r="E1779" s="14">
        <v>0</v>
      </c>
      <c r="F1779" s="14">
        <v>6</v>
      </c>
      <c r="G1779" s="14">
        <v>70</v>
      </c>
      <c r="H1779" s="74" t="s">
        <v>1026</v>
      </c>
      <c r="I1779" s="14">
        <v>81</v>
      </c>
      <c r="J1779" s="14">
        <v>8</v>
      </c>
      <c r="K1779" s="17" t="s">
        <v>3142</v>
      </c>
      <c r="L1779" s="17">
        <v>26</v>
      </c>
      <c r="M1779" s="17">
        <v>5</v>
      </c>
      <c r="N1779" s="17">
        <v>1976</v>
      </c>
      <c r="O1779" s="19" t="s">
        <v>563</v>
      </c>
      <c r="P1779" s="24" t="s">
        <v>1026</v>
      </c>
      <c r="Q1779" s="19" t="s">
        <v>565</v>
      </c>
      <c r="R1779" s="17">
        <v>5</v>
      </c>
      <c r="S1779" s="24" t="s">
        <v>1026</v>
      </c>
      <c r="T1779" s="17">
        <v>3</v>
      </c>
      <c r="U1779" s="58" t="s">
        <v>5239</v>
      </c>
    </row>
    <row r="1780" spans="1:28" x14ac:dyDescent="0.25">
      <c r="A1780" s="14">
        <v>5</v>
      </c>
      <c r="B1780" s="20" t="s">
        <v>967</v>
      </c>
      <c r="C1780" s="14">
        <v>10</v>
      </c>
      <c r="D1780" s="14">
        <v>2</v>
      </c>
      <c r="E1780" s="14">
        <v>1</v>
      </c>
      <c r="F1780" s="14">
        <v>7</v>
      </c>
      <c r="G1780" s="14">
        <v>52</v>
      </c>
      <c r="H1780" s="74" t="s">
        <v>1026</v>
      </c>
      <c r="I1780" s="14">
        <v>97</v>
      </c>
      <c r="J1780" s="14">
        <v>5</v>
      </c>
      <c r="K1780" s="17" t="s">
        <v>3141</v>
      </c>
      <c r="L1780" s="17">
        <v>27</v>
      </c>
      <c r="M1780" s="17">
        <v>5</v>
      </c>
      <c r="N1780" s="17">
        <v>1976</v>
      </c>
      <c r="O1780" s="19" t="s">
        <v>1676</v>
      </c>
      <c r="P1780" s="24" t="s">
        <v>1026</v>
      </c>
      <c r="Q1780" s="19" t="s">
        <v>967</v>
      </c>
      <c r="R1780" s="17">
        <v>16</v>
      </c>
      <c r="S1780" s="24" t="s">
        <v>1026</v>
      </c>
      <c r="T1780" s="17">
        <v>5</v>
      </c>
      <c r="U1780" s="58" t="s">
        <v>5239</v>
      </c>
    </row>
    <row r="1781" spans="1:28" x14ac:dyDescent="0.25">
      <c r="A1781" s="14">
        <v>6</v>
      </c>
      <c r="B1781" s="41" t="s">
        <v>1044</v>
      </c>
      <c r="C1781" s="14">
        <v>10</v>
      </c>
      <c r="D1781" s="14">
        <v>2</v>
      </c>
      <c r="E1781" s="14">
        <v>1</v>
      </c>
      <c r="F1781" s="14">
        <v>7</v>
      </c>
      <c r="G1781" s="14">
        <v>62</v>
      </c>
      <c r="H1781" s="74" t="s">
        <v>1026</v>
      </c>
      <c r="I1781" s="14">
        <v>143</v>
      </c>
      <c r="J1781" s="14">
        <v>5</v>
      </c>
      <c r="K1781" s="17" t="s">
        <v>3141</v>
      </c>
      <c r="L1781" s="17">
        <v>27</v>
      </c>
      <c r="M1781" s="17">
        <v>5</v>
      </c>
      <c r="N1781" s="17">
        <v>1976</v>
      </c>
      <c r="O1781" s="38" t="s">
        <v>1256</v>
      </c>
      <c r="P1781" s="24" t="s">
        <v>1026</v>
      </c>
      <c r="Q1781" s="38" t="s">
        <v>1044</v>
      </c>
      <c r="R1781" s="17">
        <v>15</v>
      </c>
      <c r="S1781" s="24" t="s">
        <v>1026</v>
      </c>
      <c r="T1781" s="17">
        <v>1</v>
      </c>
      <c r="U1781" s="58" t="s">
        <v>5239</v>
      </c>
    </row>
    <row r="1782" spans="1:28" x14ac:dyDescent="0.25">
      <c r="B1782" s="20" t="s">
        <v>2</v>
      </c>
      <c r="C1782" s="14">
        <f>SUM(C1776:C1781)</f>
        <v>60</v>
      </c>
      <c r="D1782" s="14">
        <f>SUM(D1776:D1781)</f>
        <v>27</v>
      </c>
      <c r="E1782" s="14">
        <f>SUM(E1776:E1781)</f>
        <v>6</v>
      </c>
      <c r="F1782" s="14">
        <f>SUM(F1776:F1781)</f>
        <v>27</v>
      </c>
      <c r="G1782" s="14">
        <f>SUM(G1776:G1781)</f>
        <v>547</v>
      </c>
      <c r="H1782" s="74" t="s">
        <v>1026</v>
      </c>
      <c r="I1782" s="14">
        <f>SUM(I1776:I1781)</f>
        <v>547</v>
      </c>
      <c r="J1782" s="14">
        <f>SUM(J1776:J1781)</f>
        <v>60</v>
      </c>
      <c r="K1782" s="17" t="s">
        <v>3011</v>
      </c>
      <c r="L1782" s="17">
        <v>30</v>
      </c>
      <c r="M1782" s="17">
        <v>5</v>
      </c>
      <c r="N1782" s="17">
        <v>1976</v>
      </c>
      <c r="O1782" s="19" t="s">
        <v>565</v>
      </c>
      <c r="P1782" s="24" t="s">
        <v>1026</v>
      </c>
      <c r="Q1782" s="19" t="s">
        <v>1044</v>
      </c>
      <c r="R1782" s="17">
        <v>9</v>
      </c>
      <c r="S1782" s="24" t="s">
        <v>1026</v>
      </c>
      <c r="T1782" s="17">
        <v>8</v>
      </c>
      <c r="U1782" s="58" t="s">
        <v>5239</v>
      </c>
    </row>
    <row r="1783" spans="1:28" x14ac:dyDescent="0.25">
      <c r="K1783" s="17" t="s">
        <v>3011</v>
      </c>
      <c r="L1783" s="17">
        <v>30</v>
      </c>
      <c r="M1783" s="17">
        <v>5</v>
      </c>
      <c r="N1783" s="17">
        <v>1976</v>
      </c>
      <c r="O1783" s="48" t="s">
        <v>563</v>
      </c>
      <c r="P1783" s="24" t="s">
        <v>1026</v>
      </c>
      <c r="Q1783" s="19" t="s">
        <v>1676</v>
      </c>
      <c r="R1783" s="17">
        <v>17</v>
      </c>
      <c r="S1783" s="24" t="s">
        <v>1026</v>
      </c>
      <c r="T1783" s="17">
        <v>17</v>
      </c>
      <c r="U1783" s="58" t="s">
        <v>5239</v>
      </c>
    </row>
    <row r="1784" spans="1:28" x14ac:dyDescent="0.25">
      <c r="C1784" s="16"/>
      <c r="K1784" s="17" t="s">
        <v>3144</v>
      </c>
      <c r="L1784" s="17">
        <v>1</v>
      </c>
      <c r="M1784" s="17">
        <v>6</v>
      </c>
      <c r="N1784" s="17">
        <v>1976</v>
      </c>
      <c r="O1784" s="19" t="s">
        <v>967</v>
      </c>
      <c r="P1784" s="24" t="s">
        <v>1026</v>
      </c>
      <c r="Q1784" s="19" t="s">
        <v>1256</v>
      </c>
      <c r="R1784" s="17">
        <v>2</v>
      </c>
      <c r="S1784" s="24" t="s">
        <v>1026</v>
      </c>
      <c r="T1784" s="17">
        <v>11</v>
      </c>
      <c r="U1784" s="17">
        <v>100</v>
      </c>
    </row>
    <row r="1785" spans="1:28" x14ac:dyDescent="0.25">
      <c r="C1785" s="16"/>
      <c r="K1785" s="17" t="s">
        <v>3011</v>
      </c>
      <c r="L1785" s="17">
        <v>6</v>
      </c>
      <c r="M1785" s="17">
        <v>6</v>
      </c>
      <c r="N1785" s="17">
        <v>1976</v>
      </c>
      <c r="O1785" s="48" t="s">
        <v>1044</v>
      </c>
      <c r="P1785" s="24" t="s">
        <v>1026</v>
      </c>
      <c r="Q1785" s="19" t="s">
        <v>967</v>
      </c>
      <c r="R1785" s="17">
        <v>9</v>
      </c>
      <c r="S1785" s="24" t="s">
        <v>1026</v>
      </c>
      <c r="T1785" s="17">
        <v>9</v>
      </c>
      <c r="U1785" s="58">
        <v>143</v>
      </c>
    </row>
    <row r="1786" spans="1:28" x14ac:dyDescent="0.25">
      <c r="C1786" s="16"/>
      <c r="K1786" s="17" t="s">
        <v>3011</v>
      </c>
      <c r="L1786" s="17">
        <v>6</v>
      </c>
      <c r="M1786" s="17">
        <v>6</v>
      </c>
      <c r="N1786" s="17">
        <v>1976</v>
      </c>
      <c r="O1786" s="19" t="s">
        <v>565</v>
      </c>
      <c r="P1786" s="24" t="s">
        <v>1026</v>
      </c>
      <c r="Q1786" s="19" t="s">
        <v>1676</v>
      </c>
      <c r="R1786" s="17">
        <v>14</v>
      </c>
      <c r="S1786" s="24" t="s">
        <v>1026</v>
      </c>
      <c r="T1786" s="17">
        <v>2</v>
      </c>
      <c r="U1786" s="58" t="s">
        <v>5239</v>
      </c>
    </row>
    <row r="1787" spans="1:28" x14ac:dyDescent="0.25">
      <c r="C1787" s="16"/>
      <c r="K1787" s="17" t="s">
        <v>3144</v>
      </c>
      <c r="L1787" s="17">
        <v>8</v>
      </c>
      <c r="M1787" s="17">
        <v>6</v>
      </c>
      <c r="N1787" s="17">
        <v>1976</v>
      </c>
      <c r="O1787" s="48" t="s">
        <v>1256</v>
      </c>
      <c r="P1787" s="24" t="s">
        <v>1026</v>
      </c>
      <c r="Q1787" s="19" t="s">
        <v>563</v>
      </c>
      <c r="R1787" s="17">
        <v>10</v>
      </c>
      <c r="S1787" s="24" t="s">
        <v>1026</v>
      </c>
      <c r="T1787" s="17">
        <v>4</v>
      </c>
      <c r="U1787" s="17">
        <v>85</v>
      </c>
    </row>
    <row r="1788" spans="1:28" x14ac:dyDescent="0.25">
      <c r="C1788" s="16"/>
      <c r="K1788" s="17" t="s">
        <v>3011</v>
      </c>
      <c r="L1788" s="17">
        <v>13</v>
      </c>
      <c r="M1788" s="17">
        <v>6</v>
      </c>
      <c r="N1788" s="17">
        <v>1976</v>
      </c>
      <c r="O1788" s="19" t="s">
        <v>967</v>
      </c>
      <c r="P1788" s="24" t="s">
        <v>1026</v>
      </c>
      <c r="Q1788" s="19" t="s">
        <v>565</v>
      </c>
      <c r="R1788" s="17">
        <v>2</v>
      </c>
      <c r="S1788" s="24" t="s">
        <v>1026</v>
      </c>
      <c r="T1788" s="17">
        <v>11</v>
      </c>
      <c r="U1788" s="17">
        <v>100</v>
      </c>
    </row>
    <row r="1789" spans="1:28" x14ac:dyDescent="0.25">
      <c r="C1789" s="16"/>
      <c r="K1789" s="17" t="s">
        <v>3011</v>
      </c>
      <c r="L1789" s="17">
        <v>13</v>
      </c>
      <c r="M1789" s="17">
        <v>6</v>
      </c>
      <c r="N1789" s="17">
        <v>1976</v>
      </c>
      <c r="O1789" s="48" t="s">
        <v>1676</v>
      </c>
      <c r="P1789" s="24" t="s">
        <v>1026</v>
      </c>
      <c r="Q1789" s="19" t="s">
        <v>1256</v>
      </c>
      <c r="R1789" s="17">
        <v>4</v>
      </c>
      <c r="S1789" s="24" t="s">
        <v>1026</v>
      </c>
      <c r="T1789" s="17">
        <v>27</v>
      </c>
      <c r="U1789" s="58" t="s">
        <v>5239</v>
      </c>
    </row>
    <row r="1790" spans="1:28" x14ac:dyDescent="0.25">
      <c r="B1790" s="20" t="s">
        <v>5251</v>
      </c>
      <c r="C1790" s="16"/>
      <c r="K1790" s="17" t="s">
        <v>3013</v>
      </c>
      <c r="L1790" s="17">
        <v>14</v>
      </c>
      <c r="M1790" s="17">
        <v>6</v>
      </c>
      <c r="N1790" s="17">
        <v>1976</v>
      </c>
      <c r="O1790" s="19" t="s">
        <v>563</v>
      </c>
      <c r="P1790" s="24" t="s">
        <v>1026</v>
      </c>
      <c r="Q1790" s="19" t="s">
        <v>1044</v>
      </c>
      <c r="R1790" s="17">
        <v>28</v>
      </c>
      <c r="S1790" s="24" t="s">
        <v>1026</v>
      </c>
      <c r="T1790" s="17">
        <v>6</v>
      </c>
      <c r="V1790" s="19" t="s">
        <v>5250</v>
      </c>
    </row>
    <row r="1791" spans="1:28" x14ac:dyDescent="0.25">
      <c r="C1791" s="16"/>
      <c r="K1791" s="17" t="s">
        <v>3027</v>
      </c>
      <c r="L1791" s="17">
        <v>19</v>
      </c>
      <c r="M1791" s="17">
        <v>6</v>
      </c>
      <c r="N1791" s="17">
        <v>1976</v>
      </c>
      <c r="O1791" s="19" t="s">
        <v>1676</v>
      </c>
      <c r="P1791" s="24" t="s">
        <v>1026</v>
      </c>
      <c r="Q1791" s="19" t="s">
        <v>563</v>
      </c>
      <c r="R1791" s="17">
        <v>7</v>
      </c>
      <c r="S1791" s="24" t="s">
        <v>1026</v>
      </c>
      <c r="T1791" s="17">
        <v>7</v>
      </c>
      <c r="U1791" s="58" t="s">
        <v>5239</v>
      </c>
    </row>
    <row r="1792" spans="1:28" x14ac:dyDescent="0.25">
      <c r="C1792" s="16"/>
      <c r="K1792" s="17" t="s">
        <v>3011</v>
      </c>
      <c r="L1792" s="17">
        <v>20</v>
      </c>
      <c r="M1792" s="17">
        <v>6</v>
      </c>
      <c r="N1792" s="17">
        <v>1976</v>
      </c>
      <c r="O1792" s="48" t="s">
        <v>1044</v>
      </c>
      <c r="P1792" s="24" t="s">
        <v>1026</v>
      </c>
      <c r="Q1792" s="19" t="s">
        <v>565</v>
      </c>
      <c r="R1792" s="17">
        <v>9</v>
      </c>
      <c r="S1792" s="24" t="s">
        <v>1026</v>
      </c>
      <c r="T1792" s="17">
        <v>8</v>
      </c>
      <c r="U1792" s="58" t="s">
        <v>5239</v>
      </c>
    </row>
    <row r="1793" spans="11:21" x14ac:dyDescent="0.25">
      <c r="K1793" s="17" t="s">
        <v>3011</v>
      </c>
      <c r="L1793" s="17">
        <v>20</v>
      </c>
      <c r="M1793" s="17">
        <v>6</v>
      </c>
      <c r="N1793" s="17">
        <v>1976</v>
      </c>
      <c r="O1793" s="48" t="s">
        <v>1256</v>
      </c>
      <c r="P1793" s="24" t="s">
        <v>1026</v>
      </c>
      <c r="Q1793" s="19" t="s">
        <v>967</v>
      </c>
      <c r="R1793" s="17">
        <v>10</v>
      </c>
      <c r="S1793" s="24" t="s">
        <v>1026</v>
      </c>
      <c r="T1793" s="17">
        <v>4</v>
      </c>
      <c r="U1793" s="58" t="s">
        <v>5239</v>
      </c>
    </row>
    <row r="1794" spans="11:21" x14ac:dyDescent="0.25">
      <c r="K1794" s="17" t="s">
        <v>3011</v>
      </c>
      <c r="L1794" s="17">
        <v>18</v>
      </c>
      <c r="M1794" s="17">
        <v>7</v>
      </c>
      <c r="N1794" s="17">
        <v>1976</v>
      </c>
      <c r="O1794" s="19" t="s">
        <v>565</v>
      </c>
      <c r="P1794" s="24" t="s">
        <v>1026</v>
      </c>
      <c r="Q1794" s="19" t="s">
        <v>967</v>
      </c>
      <c r="R1794" s="17">
        <v>6</v>
      </c>
      <c r="S1794" s="24" t="s">
        <v>1026</v>
      </c>
      <c r="T1794" s="17">
        <v>12</v>
      </c>
      <c r="U1794" s="58" t="s">
        <v>5239</v>
      </c>
    </row>
    <row r="1795" spans="11:21" x14ac:dyDescent="0.25">
      <c r="K1795" s="17" t="s">
        <v>3011</v>
      </c>
      <c r="L1795" s="17">
        <v>18</v>
      </c>
      <c r="M1795" s="17">
        <v>7</v>
      </c>
      <c r="N1795" s="17">
        <v>1976</v>
      </c>
      <c r="O1795" s="48" t="s">
        <v>1256</v>
      </c>
      <c r="P1795" s="24" t="s">
        <v>1026</v>
      </c>
      <c r="Q1795" s="19" t="s">
        <v>1676</v>
      </c>
      <c r="R1795" s="17">
        <v>17</v>
      </c>
      <c r="S1795" s="24" t="s">
        <v>1026</v>
      </c>
      <c r="T1795" s="17">
        <v>8</v>
      </c>
      <c r="U1795" s="58" t="s">
        <v>5239</v>
      </c>
    </row>
    <row r="1796" spans="11:21" x14ac:dyDescent="0.25">
      <c r="K1796" s="17" t="s">
        <v>3013</v>
      </c>
      <c r="L1796" s="17">
        <v>19</v>
      </c>
      <c r="M1796" s="17">
        <v>7</v>
      </c>
      <c r="N1796" s="17">
        <v>1976</v>
      </c>
      <c r="O1796" s="19" t="s">
        <v>1044</v>
      </c>
      <c r="P1796" s="24" t="s">
        <v>1026</v>
      </c>
      <c r="Q1796" s="19" t="s">
        <v>563</v>
      </c>
      <c r="R1796" s="17">
        <v>2</v>
      </c>
      <c r="S1796" s="24" t="s">
        <v>1026</v>
      </c>
      <c r="T1796" s="17">
        <v>31</v>
      </c>
      <c r="U1796" s="58" t="s">
        <v>5239</v>
      </c>
    </row>
    <row r="1797" spans="11:21" x14ac:dyDescent="0.25">
      <c r="K1797" s="17" t="s">
        <v>3011</v>
      </c>
      <c r="L1797" s="17">
        <v>25</v>
      </c>
      <c r="M1797" s="17">
        <v>7</v>
      </c>
      <c r="N1797" s="17">
        <v>1976</v>
      </c>
      <c r="O1797" s="48" t="s">
        <v>967</v>
      </c>
      <c r="P1797" s="24" t="s">
        <v>1026</v>
      </c>
      <c r="Q1797" s="19" t="s">
        <v>1044</v>
      </c>
      <c r="R1797" s="17">
        <v>8</v>
      </c>
      <c r="S1797" s="24" t="s">
        <v>1026</v>
      </c>
      <c r="T1797" s="17">
        <v>4</v>
      </c>
      <c r="U1797" s="17">
        <v>65</v>
      </c>
    </row>
    <row r="1798" spans="11:21" x14ac:dyDescent="0.25">
      <c r="K1798" s="17" t="s">
        <v>3011</v>
      </c>
      <c r="L1798" s="17">
        <v>25</v>
      </c>
      <c r="M1798" s="17">
        <v>7</v>
      </c>
      <c r="N1798" s="17">
        <v>1976</v>
      </c>
      <c r="O1798" s="19" t="s">
        <v>1676</v>
      </c>
      <c r="P1798" s="24" t="s">
        <v>1026</v>
      </c>
      <c r="Q1798" s="19" t="s">
        <v>565</v>
      </c>
      <c r="R1798" s="17">
        <v>12</v>
      </c>
      <c r="S1798" s="24" t="s">
        <v>1026</v>
      </c>
      <c r="T1798" s="17">
        <v>8</v>
      </c>
      <c r="U1798" s="17">
        <v>30</v>
      </c>
    </row>
    <row r="1799" spans="11:21" x14ac:dyDescent="0.25">
      <c r="K1799" s="17" t="s">
        <v>3013</v>
      </c>
      <c r="L1799" s="17">
        <v>26</v>
      </c>
      <c r="M1799" s="17">
        <v>7</v>
      </c>
      <c r="N1799" s="17">
        <v>1976</v>
      </c>
      <c r="O1799" s="48" t="s">
        <v>563</v>
      </c>
      <c r="P1799" s="24" t="s">
        <v>1026</v>
      </c>
      <c r="Q1799" s="19" t="s">
        <v>1256</v>
      </c>
      <c r="R1799" s="17">
        <v>6</v>
      </c>
      <c r="S1799" s="24" t="s">
        <v>1026</v>
      </c>
      <c r="T1799" s="17">
        <v>13</v>
      </c>
      <c r="U1799" s="58" t="s">
        <v>5239</v>
      </c>
    </row>
    <row r="1800" spans="11:21" x14ac:dyDescent="0.25">
      <c r="K1800" s="17" t="s">
        <v>3142</v>
      </c>
      <c r="L1800" s="17">
        <v>28</v>
      </c>
      <c r="M1800" s="17">
        <v>7</v>
      </c>
      <c r="N1800" s="17">
        <v>1976</v>
      </c>
      <c r="O1800" s="19" t="s">
        <v>565</v>
      </c>
      <c r="P1800" s="24" t="s">
        <v>1026</v>
      </c>
      <c r="Q1800" s="19" t="s">
        <v>563</v>
      </c>
      <c r="R1800" s="17">
        <v>2</v>
      </c>
      <c r="S1800" s="24" t="s">
        <v>1026</v>
      </c>
      <c r="T1800" s="17">
        <v>19</v>
      </c>
      <c r="U1800" s="17">
        <v>124</v>
      </c>
    </row>
    <row r="1801" spans="11:21" x14ac:dyDescent="0.25">
      <c r="K1801" s="17" t="s">
        <v>3141</v>
      </c>
      <c r="L1801" s="17">
        <v>29</v>
      </c>
      <c r="M1801" s="17">
        <v>7</v>
      </c>
      <c r="N1801" s="17">
        <v>1976</v>
      </c>
      <c r="O1801" s="19" t="s">
        <v>1044</v>
      </c>
      <c r="P1801" s="24" t="s">
        <v>1026</v>
      </c>
      <c r="Q1801" s="19" t="s">
        <v>1256</v>
      </c>
      <c r="R1801" s="17">
        <v>5</v>
      </c>
      <c r="S1801" s="24" t="s">
        <v>1026</v>
      </c>
      <c r="T1801" s="17">
        <v>14</v>
      </c>
      <c r="U1801" s="58" t="s">
        <v>5239</v>
      </c>
    </row>
    <row r="1802" spans="11:21" x14ac:dyDescent="0.25">
      <c r="K1802" s="17" t="s">
        <v>3141</v>
      </c>
      <c r="L1802" s="17">
        <v>29</v>
      </c>
      <c r="M1802" s="17">
        <v>7</v>
      </c>
      <c r="N1802" s="17">
        <v>1976</v>
      </c>
      <c r="O1802" s="48" t="s">
        <v>967</v>
      </c>
      <c r="P1802" s="24" t="s">
        <v>1026</v>
      </c>
      <c r="Q1802" s="19" t="s">
        <v>1676</v>
      </c>
      <c r="R1802" s="17">
        <v>3</v>
      </c>
      <c r="S1802" s="24" t="s">
        <v>1026</v>
      </c>
      <c r="T1802" s="17">
        <v>7</v>
      </c>
      <c r="U1802" s="17">
        <v>67</v>
      </c>
    </row>
    <row r="1803" spans="11:21" x14ac:dyDescent="0.25">
      <c r="K1803" s="17" t="s">
        <v>3011</v>
      </c>
      <c r="L1803" s="17">
        <v>1</v>
      </c>
      <c r="M1803" s="17">
        <v>8</v>
      </c>
      <c r="N1803" s="17">
        <v>1976</v>
      </c>
      <c r="O1803" s="48" t="s">
        <v>1676</v>
      </c>
      <c r="P1803" s="24" t="s">
        <v>1026</v>
      </c>
      <c r="Q1803" s="19" t="s">
        <v>1044</v>
      </c>
      <c r="R1803" s="17">
        <v>11</v>
      </c>
      <c r="S1803" s="24" t="s">
        <v>1026</v>
      </c>
      <c r="T1803" s="17">
        <v>7</v>
      </c>
      <c r="U1803" s="58" t="s">
        <v>5239</v>
      </c>
    </row>
    <row r="1804" spans="11:21" x14ac:dyDescent="0.25">
      <c r="K1804" s="17" t="s">
        <v>3011</v>
      </c>
      <c r="L1804" s="17">
        <v>1</v>
      </c>
      <c r="M1804" s="17">
        <v>8</v>
      </c>
      <c r="N1804" s="17">
        <v>1976</v>
      </c>
      <c r="O1804" s="19" t="s">
        <v>563</v>
      </c>
      <c r="P1804" s="24" t="s">
        <v>1026</v>
      </c>
      <c r="Q1804" s="19" t="s">
        <v>967</v>
      </c>
      <c r="R1804" s="17">
        <v>7</v>
      </c>
      <c r="S1804" s="24" t="s">
        <v>1026</v>
      </c>
      <c r="T1804" s="17">
        <v>6</v>
      </c>
      <c r="U1804" s="17">
        <v>100</v>
      </c>
    </row>
    <row r="1805" spans="11:21" x14ac:dyDescent="0.25">
      <c r="K1805" s="17" t="s">
        <v>3011</v>
      </c>
      <c r="L1805" s="17">
        <v>1</v>
      </c>
      <c r="M1805" s="17">
        <v>8</v>
      </c>
      <c r="N1805" s="17">
        <v>1976</v>
      </c>
      <c r="O1805" s="48" t="s">
        <v>1256</v>
      </c>
      <c r="P1805" s="24" t="s">
        <v>1026</v>
      </c>
      <c r="Q1805" s="19" t="s">
        <v>565</v>
      </c>
      <c r="R1805" s="17">
        <v>9</v>
      </c>
      <c r="S1805" s="24" t="s">
        <v>1026</v>
      </c>
      <c r="T1805" s="17">
        <v>5</v>
      </c>
      <c r="U1805" s="58" t="s">
        <v>5239</v>
      </c>
    </row>
    <row r="1806" spans="11:21" x14ac:dyDescent="0.25">
      <c r="O1806" s="48"/>
      <c r="P1806" s="24"/>
      <c r="R1806" s="17">
        <f>SUM(R1776:R1805)</f>
        <v>261</v>
      </c>
      <c r="S1806" s="24" t="s">
        <v>1026</v>
      </c>
      <c r="T1806" s="17">
        <f>SUM(T1776:T1805)</f>
        <v>286</v>
      </c>
    </row>
    <row r="1807" spans="11:21" x14ac:dyDescent="0.25">
      <c r="N1807" s="17">
        <f>COUNT(R1776:R1805)</f>
        <v>30</v>
      </c>
      <c r="P1807" s="24"/>
      <c r="Q1807" s="19" t="s">
        <v>567</v>
      </c>
      <c r="R1807" s="81">
        <f>PRODUCT(R1806/N1807)</f>
        <v>8.6999999999999993</v>
      </c>
      <c r="S1807" s="24" t="s">
        <v>1026</v>
      </c>
      <c r="T1807" s="81">
        <f>PRODUCT(T1806/N1807)</f>
        <v>9.5333333333333332</v>
      </c>
    </row>
    <row r="1808" spans="11:21" x14ac:dyDescent="0.25">
      <c r="P1808" s="24"/>
      <c r="R1808" s="81"/>
      <c r="S1808" s="24"/>
      <c r="T1808" s="81"/>
    </row>
    <row r="1809" spans="1:49" x14ac:dyDescent="0.25">
      <c r="O1809" s="20" t="s">
        <v>977</v>
      </c>
      <c r="P1809" s="24"/>
      <c r="R1809" s="81"/>
      <c r="S1809" s="24"/>
      <c r="T1809" s="81"/>
    </row>
    <row r="1810" spans="1:49" x14ac:dyDescent="0.25">
      <c r="K1810" s="17" t="s">
        <v>3027</v>
      </c>
      <c r="L1810" s="17">
        <v>14</v>
      </c>
      <c r="M1810" s="17">
        <v>8</v>
      </c>
      <c r="N1810" s="17">
        <v>1976</v>
      </c>
      <c r="O1810" s="48" t="s">
        <v>967</v>
      </c>
      <c r="P1810" s="24" t="s">
        <v>1026</v>
      </c>
      <c r="Q1810" s="19" t="s">
        <v>1044</v>
      </c>
      <c r="R1810" s="17">
        <v>25</v>
      </c>
      <c r="S1810" s="24" t="s">
        <v>1026</v>
      </c>
      <c r="T1810" s="17">
        <v>6</v>
      </c>
      <c r="U1810" s="58" t="s">
        <v>5239</v>
      </c>
    </row>
    <row r="1811" spans="1:49" x14ac:dyDescent="0.25">
      <c r="O1811" s="48"/>
      <c r="P1811" s="24"/>
      <c r="S1811" s="24"/>
      <c r="U1811" s="58"/>
    </row>
    <row r="1813" spans="1:49" x14ac:dyDescent="0.25">
      <c r="A1813" s="111" t="s">
        <v>3179</v>
      </c>
      <c r="B1813" s="112" t="s">
        <v>1259</v>
      </c>
      <c r="C1813" s="111" t="s">
        <v>3016</v>
      </c>
      <c r="D1813" s="111" t="s">
        <v>3017</v>
      </c>
      <c r="E1813" s="111" t="s">
        <v>1030</v>
      </c>
      <c r="F1813" s="111" t="s">
        <v>3018</v>
      </c>
      <c r="G1813" s="111" t="s">
        <v>3019</v>
      </c>
      <c r="H1813" s="113"/>
      <c r="I1813" s="114" t="s">
        <v>3020</v>
      </c>
      <c r="J1813" s="111" t="s">
        <v>1031</v>
      </c>
      <c r="K1813" s="111"/>
      <c r="L1813" s="115"/>
      <c r="M1813" s="115"/>
      <c r="N1813" s="115"/>
      <c r="O1813" s="116" t="s">
        <v>1259</v>
      </c>
      <c r="P1813" s="117"/>
      <c r="Q1813" s="118"/>
      <c r="R1813" s="115"/>
      <c r="S1813" s="115"/>
      <c r="T1813" s="115"/>
      <c r="U1813" s="115"/>
    </row>
    <row r="1814" spans="1:49" x14ac:dyDescent="0.25">
      <c r="A1814" s="14">
        <v>1</v>
      </c>
      <c r="B1814" s="67" t="s">
        <v>1256</v>
      </c>
      <c r="C1814" s="14">
        <v>6</v>
      </c>
      <c r="D1814" s="14">
        <v>5</v>
      </c>
      <c r="E1814" s="14">
        <v>0</v>
      </c>
      <c r="F1814" s="14">
        <v>1</v>
      </c>
      <c r="G1814" s="14">
        <v>63</v>
      </c>
      <c r="H1814" s="74" t="s">
        <v>1026</v>
      </c>
      <c r="I1814" s="14">
        <v>43</v>
      </c>
      <c r="J1814" s="14">
        <v>10</v>
      </c>
      <c r="K1814" s="17" t="s">
        <v>3011</v>
      </c>
      <c r="L1814" s="17">
        <v>15</v>
      </c>
      <c r="M1814" s="17">
        <v>8</v>
      </c>
      <c r="N1814" s="17">
        <v>1976</v>
      </c>
      <c r="O1814" s="19" t="s">
        <v>1256</v>
      </c>
      <c r="P1814" s="24" t="s">
        <v>1026</v>
      </c>
      <c r="Q1814" s="19" t="s">
        <v>563</v>
      </c>
      <c r="R1814" s="17">
        <v>26</v>
      </c>
      <c r="S1814" s="24" t="s">
        <v>1026</v>
      </c>
      <c r="T1814" s="17">
        <v>11</v>
      </c>
      <c r="U1814" s="58" t="s">
        <v>5239</v>
      </c>
    </row>
    <row r="1815" spans="1:49" x14ac:dyDescent="0.25">
      <c r="A1815" s="14">
        <v>2</v>
      </c>
      <c r="B1815" s="67" t="s">
        <v>566</v>
      </c>
      <c r="C1815" s="14">
        <v>6</v>
      </c>
      <c r="D1815" s="14">
        <v>4</v>
      </c>
      <c r="E1815" s="14">
        <v>1</v>
      </c>
      <c r="F1815" s="14">
        <v>1</v>
      </c>
      <c r="G1815" s="14">
        <v>58</v>
      </c>
      <c r="H1815" s="74" t="s">
        <v>1026</v>
      </c>
      <c r="I1815" s="14">
        <v>35</v>
      </c>
      <c r="J1815" s="14">
        <v>9</v>
      </c>
      <c r="K1815" s="17" t="s">
        <v>3011</v>
      </c>
      <c r="L1815" s="17">
        <v>15</v>
      </c>
      <c r="M1815" s="17">
        <v>8</v>
      </c>
      <c r="N1815" s="17">
        <v>1976</v>
      </c>
      <c r="O1815" s="19" t="s">
        <v>1674</v>
      </c>
      <c r="P1815" s="24" t="s">
        <v>1026</v>
      </c>
      <c r="Q1815" s="19" t="s">
        <v>566</v>
      </c>
      <c r="R1815" s="17">
        <v>12</v>
      </c>
      <c r="S1815" s="24" t="s">
        <v>1026</v>
      </c>
      <c r="T1815" s="17">
        <v>15</v>
      </c>
      <c r="U1815" s="17">
        <v>320</v>
      </c>
    </row>
    <row r="1816" spans="1:49" x14ac:dyDescent="0.25">
      <c r="A1816" s="14">
        <v>3</v>
      </c>
      <c r="B1816" s="20" t="s">
        <v>1674</v>
      </c>
      <c r="C1816" s="14">
        <v>6</v>
      </c>
      <c r="D1816" s="14">
        <v>1</v>
      </c>
      <c r="E1816" s="14">
        <v>1</v>
      </c>
      <c r="F1816" s="14">
        <v>4</v>
      </c>
      <c r="G1816" s="14">
        <v>45</v>
      </c>
      <c r="H1816" s="74" t="s">
        <v>1026</v>
      </c>
      <c r="I1816" s="14">
        <v>46</v>
      </c>
      <c r="J1816" s="14">
        <v>3</v>
      </c>
      <c r="K1816" s="17" t="s">
        <v>3027</v>
      </c>
      <c r="L1816" s="17">
        <v>21</v>
      </c>
      <c r="M1816" s="17">
        <v>8</v>
      </c>
      <c r="N1816" s="17">
        <v>1976</v>
      </c>
      <c r="O1816" s="19" t="s">
        <v>563</v>
      </c>
      <c r="P1816" s="24" t="s">
        <v>1026</v>
      </c>
      <c r="Q1816" s="19" t="s">
        <v>566</v>
      </c>
      <c r="R1816" s="17">
        <v>5</v>
      </c>
      <c r="S1816" s="24" t="s">
        <v>1026</v>
      </c>
      <c r="T1816" s="17">
        <v>5</v>
      </c>
      <c r="U1816" s="58" t="s">
        <v>5239</v>
      </c>
    </row>
    <row r="1817" spans="1:49" x14ac:dyDescent="0.25">
      <c r="A1817" s="14">
        <v>4</v>
      </c>
      <c r="B1817" s="20" t="s">
        <v>563</v>
      </c>
      <c r="C1817" s="14">
        <v>6</v>
      </c>
      <c r="D1817" s="14">
        <v>0</v>
      </c>
      <c r="E1817" s="14">
        <v>2</v>
      </c>
      <c r="F1817" s="14">
        <v>4</v>
      </c>
      <c r="G1817" s="14">
        <v>22</v>
      </c>
      <c r="H1817" s="74" t="s">
        <v>1026</v>
      </c>
      <c r="I1817" s="14">
        <v>64</v>
      </c>
      <c r="J1817" s="14">
        <v>2</v>
      </c>
      <c r="K1817" s="17" t="s">
        <v>3027</v>
      </c>
      <c r="L1817" s="17">
        <v>21</v>
      </c>
      <c r="M1817" s="17">
        <v>8</v>
      </c>
      <c r="N1817" s="17">
        <v>1976</v>
      </c>
      <c r="O1817" s="19" t="s">
        <v>1256</v>
      </c>
      <c r="P1817" s="24" t="s">
        <v>1026</v>
      </c>
      <c r="Q1817" s="19" t="s">
        <v>1674</v>
      </c>
      <c r="R1817" s="17">
        <v>9</v>
      </c>
      <c r="S1817" s="24" t="s">
        <v>1026</v>
      </c>
      <c r="T1817" s="17">
        <v>8</v>
      </c>
      <c r="U1817" s="17">
        <v>80</v>
      </c>
    </row>
    <row r="1818" spans="1:49" x14ac:dyDescent="0.25">
      <c r="B1818" s="20" t="s">
        <v>2</v>
      </c>
      <c r="C1818" s="14">
        <f>SUM(C1814:C1817)</f>
        <v>24</v>
      </c>
      <c r="D1818" s="14">
        <f>SUM(D1814:D1817)</f>
        <v>10</v>
      </c>
      <c r="E1818" s="14">
        <f>SUM(E1814:E1817)</f>
        <v>4</v>
      </c>
      <c r="F1818" s="14">
        <f>SUM(F1814:F1817)</f>
        <v>10</v>
      </c>
      <c r="G1818" s="14">
        <f>SUM(G1814:G1817)</f>
        <v>188</v>
      </c>
      <c r="H1818" s="74" t="s">
        <v>1026</v>
      </c>
      <c r="I1818" s="14">
        <f>SUM(I1814:I1817)</f>
        <v>188</v>
      </c>
      <c r="J1818" s="14">
        <f>SUM(J1814:J1817)</f>
        <v>24</v>
      </c>
      <c r="K1818" s="17" t="s">
        <v>3011</v>
      </c>
      <c r="L1818" s="17">
        <v>22</v>
      </c>
      <c r="M1818" s="17">
        <v>8</v>
      </c>
      <c r="N1818" s="17">
        <v>1976</v>
      </c>
      <c r="O1818" s="19" t="s">
        <v>1256</v>
      </c>
      <c r="P1818" s="24" t="s">
        <v>1026</v>
      </c>
      <c r="Q1818" s="19" t="s">
        <v>566</v>
      </c>
      <c r="R1818" s="17">
        <v>7</v>
      </c>
      <c r="S1818" s="24" t="s">
        <v>1026</v>
      </c>
      <c r="T1818" s="17">
        <v>6</v>
      </c>
      <c r="U1818" s="17">
        <v>125</v>
      </c>
    </row>
    <row r="1819" spans="1:49" x14ac:dyDescent="0.25">
      <c r="K1819" s="17" t="s">
        <v>3011</v>
      </c>
      <c r="L1819" s="17">
        <v>22</v>
      </c>
      <c r="M1819" s="17">
        <v>8</v>
      </c>
      <c r="N1819" s="17">
        <v>1976</v>
      </c>
      <c r="O1819" s="19" t="s">
        <v>563</v>
      </c>
      <c r="P1819" s="24" t="s">
        <v>1026</v>
      </c>
      <c r="Q1819" s="19" t="s">
        <v>1674</v>
      </c>
      <c r="R1819" s="17">
        <v>1</v>
      </c>
      <c r="S1819" s="24" t="s">
        <v>1026</v>
      </c>
      <c r="T1819" s="17">
        <v>1</v>
      </c>
      <c r="U1819" s="58" t="s">
        <v>5239</v>
      </c>
    </row>
    <row r="1820" spans="1:49" x14ac:dyDescent="0.25">
      <c r="K1820" s="17" t="s">
        <v>3027</v>
      </c>
      <c r="L1820" s="17">
        <v>28</v>
      </c>
      <c r="M1820" s="17">
        <v>8</v>
      </c>
      <c r="N1820" s="17">
        <v>1976</v>
      </c>
      <c r="O1820" s="19" t="s">
        <v>1674</v>
      </c>
      <c r="P1820" s="24" t="s">
        <v>1026</v>
      </c>
      <c r="Q1820" s="19" t="s">
        <v>1256</v>
      </c>
      <c r="R1820" s="17">
        <v>6</v>
      </c>
      <c r="S1820" s="24" t="s">
        <v>1026</v>
      </c>
      <c r="T1820" s="17">
        <v>9</v>
      </c>
      <c r="U1820" s="17">
        <v>270</v>
      </c>
    </row>
    <row r="1821" spans="1:49" x14ac:dyDescent="0.25">
      <c r="K1821" s="17" t="s">
        <v>3027</v>
      </c>
      <c r="L1821" s="17">
        <v>28</v>
      </c>
      <c r="M1821" s="17">
        <v>8</v>
      </c>
      <c r="N1821" s="17">
        <v>1976</v>
      </c>
      <c r="O1821" s="19" t="s">
        <v>566</v>
      </c>
      <c r="P1821" s="24" t="s">
        <v>1026</v>
      </c>
      <c r="Q1821" s="19" t="s">
        <v>563</v>
      </c>
      <c r="R1821" s="17">
        <v>10</v>
      </c>
      <c r="S1821" s="24" t="s">
        <v>1026</v>
      </c>
      <c r="T1821" s="17">
        <v>3</v>
      </c>
      <c r="U1821" s="17">
        <v>105</v>
      </c>
    </row>
    <row r="1822" spans="1:49" x14ac:dyDescent="0.25">
      <c r="K1822" s="17" t="s">
        <v>3011</v>
      </c>
      <c r="L1822" s="17">
        <v>29</v>
      </c>
      <c r="M1822" s="17">
        <v>8</v>
      </c>
      <c r="N1822" s="17">
        <v>1976</v>
      </c>
      <c r="O1822" s="19" t="s">
        <v>566</v>
      </c>
      <c r="P1822" s="24" t="s">
        <v>1026</v>
      </c>
      <c r="Q1822" s="19" t="s">
        <v>1256</v>
      </c>
      <c r="R1822" s="17">
        <v>12</v>
      </c>
      <c r="S1822" s="24" t="s">
        <v>1026</v>
      </c>
      <c r="T1822" s="17">
        <v>4</v>
      </c>
      <c r="U1822" s="58" t="s">
        <v>5239</v>
      </c>
    </row>
    <row r="1823" spans="1:49" x14ac:dyDescent="0.25">
      <c r="K1823" s="17" t="s">
        <v>3011</v>
      </c>
      <c r="L1823" s="17">
        <v>29</v>
      </c>
      <c r="M1823" s="17">
        <v>8</v>
      </c>
      <c r="N1823" s="17">
        <v>1976</v>
      </c>
      <c r="O1823" s="19" t="s">
        <v>1674</v>
      </c>
      <c r="P1823" s="24" t="s">
        <v>1026</v>
      </c>
      <c r="Q1823" s="48" t="s">
        <v>563</v>
      </c>
      <c r="R1823" s="17">
        <v>14</v>
      </c>
      <c r="S1823" s="24" t="s">
        <v>1026</v>
      </c>
      <c r="T1823" s="17">
        <v>2</v>
      </c>
      <c r="U1823" s="17">
        <v>320</v>
      </c>
    </row>
    <row r="1824" spans="1:49" x14ac:dyDescent="0.25">
      <c r="K1824" s="17" t="s">
        <v>3011</v>
      </c>
      <c r="L1824" s="17">
        <v>5</v>
      </c>
      <c r="M1824" s="17">
        <v>9</v>
      </c>
      <c r="N1824" s="17">
        <v>1976</v>
      </c>
      <c r="O1824" s="48" t="s">
        <v>563</v>
      </c>
      <c r="P1824" s="24" t="s">
        <v>1026</v>
      </c>
      <c r="Q1824" s="19" t="s">
        <v>1256</v>
      </c>
      <c r="R1824" s="17">
        <v>0</v>
      </c>
      <c r="S1824" s="24" t="s">
        <v>1026</v>
      </c>
      <c r="T1824" s="17">
        <v>8</v>
      </c>
      <c r="U1824" s="58" t="s">
        <v>5239</v>
      </c>
      <c r="AP1824"/>
      <c r="AQ1824"/>
      <c r="AR1824"/>
      <c r="AS1824"/>
      <c r="AT1824"/>
      <c r="AU1824"/>
      <c r="AV1824"/>
      <c r="AW1824"/>
    </row>
    <row r="1825" spans="1:49" x14ac:dyDescent="0.25">
      <c r="K1825" s="17" t="s">
        <v>3011</v>
      </c>
      <c r="L1825" s="17">
        <v>5</v>
      </c>
      <c r="M1825" s="17">
        <v>9</v>
      </c>
      <c r="N1825" s="17">
        <v>1976</v>
      </c>
      <c r="O1825" s="19" t="s">
        <v>566</v>
      </c>
      <c r="P1825" s="24" t="s">
        <v>1026</v>
      </c>
      <c r="Q1825" s="19" t="s">
        <v>1674</v>
      </c>
      <c r="R1825" s="17">
        <v>10</v>
      </c>
      <c r="S1825" s="24" t="s">
        <v>1026</v>
      </c>
      <c r="T1825" s="17">
        <v>4</v>
      </c>
      <c r="U1825" s="58" t="s">
        <v>5239</v>
      </c>
      <c r="AP1825"/>
      <c r="AQ1825"/>
      <c r="AR1825"/>
      <c r="AS1825"/>
      <c r="AT1825"/>
      <c r="AU1825"/>
      <c r="AV1825"/>
      <c r="AW1825"/>
    </row>
    <row r="1826" spans="1:49" x14ac:dyDescent="0.25">
      <c r="R1826" s="17">
        <f>SUM(R1814:R1825)</f>
        <v>112</v>
      </c>
      <c r="S1826" s="24" t="s">
        <v>1026</v>
      </c>
      <c r="T1826" s="17">
        <f>SUM(T1814:T1825)</f>
        <v>76</v>
      </c>
      <c r="AP1826"/>
      <c r="AQ1826"/>
      <c r="AR1826"/>
      <c r="AS1826"/>
      <c r="AT1826"/>
      <c r="AU1826"/>
      <c r="AV1826"/>
      <c r="AW1826"/>
    </row>
    <row r="1827" spans="1:49" x14ac:dyDescent="0.25">
      <c r="N1827" s="17">
        <v>12</v>
      </c>
      <c r="Q1827" s="19" t="s">
        <v>567</v>
      </c>
      <c r="R1827" s="81">
        <f>PRODUCT(R1826/N1827)</f>
        <v>9.3333333333333339</v>
      </c>
      <c r="T1827" s="81">
        <f>PRODUCT(T1826/N1827)</f>
        <v>6.333333333333333</v>
      </c>
      <c r="AP1827"/>
      <c r="AQ1827"/>
      <c r="AR1827"/>
      <c r="AS1827"/>
      <c r="AT1827"/>
      <c r="AU1827"/>
      <c r="AV1827"/>
      <c r="AW1827"/>
    </row>
    <row r="1828" spans="1:49" x14ac:dyDescent="0.25">
      <c r="P1828" s="24"/>
      <c r="S1828" s="24"/>
      <c r="AP1828"/>
      <c r="AQ1828"/>
      <c r="AR1828"/>
      <c r="AS1828"/>
      <c r="AT1828"/>
      <c r="AU1828"/>
      <c r="AV1828"/>
      <c r="AW1828"/>
    </row>
    <row r="1829" spans="1:49" x14ac:dyDescent="0.25">
      <c r="AP1829"/>
      <c r="AQ1829"/>
      <c r="AR1829"/>
      <c r="AS1829"/>
      <c r="AT1829"/>
      <c r="AU1829"/>
      <c r="AV1829"/>
      <c r="AW1829"/>
    </row>
    <row r="1830" spans="1:49" x14ac:dyDescent="0.25">
      <c r="A1830" s="21" t="s">
        <v>3179</v>
      </c>
      <c r="B1830" s="22" t="s">
        <v>1260</v>
      </c>
      <c r="C1830" s="21" t="s">
        <v>3016</v>
      </c>
      <c r="D1830" s="21" t="s">
        <v>3017</v>
      </c>
      <c r="E1830" s="21" t="s">
        <v>1030</v>
      </c>
      <c r="F1830" s="21" t="s">
        <v>3018</v>
      </c>
      <c r="G1830" s="21" t="s">
        <v>3019</v>
      </c>
      <c r="H1830" s="30"/>
      <c r="I1830" s="68" t="s">
        <v>3020</v>
      </c>
      <c r="J1830" s="21" t="s">
        <v>1031</v>
      </c>
      <c r="K1830" s="21"/>
      <c r="L1830" s="33"/>
      <c r="M1830" s="33"/>
      <c r="N1830" s="33"/>
      <c r="O1830" s="23" t="s">
        <v>1260</v>
      </c>
      <c r="P1830" s="43"/>
      <c r="Q1830" s="35"/>
      <c r="R1830" s="33"/>
      <c r="S1830" s="33"/>
      <c r="T1830" s="33"/>
      <c r="U1830" s="33"/>
      <c r="AP1830"/>
      <c r="AQ1830"/>
      <c r="AR1830"/>
      <c r="AS1830"/>
      <c r="AT1830"/>
      <c r="AU1830"/>
      <c r="AV1830"/>
      <c r="AW1830"/>
    </row>
    <row r="1831" spans="1:49" x14ac:dyDescent="0.25">
      <c r="A1831" s="111"/>
      <c r="B1831" s="112" t="s">
        <v>1678</v>
      </c>
      <c r="C1831" s="111"/>
      <c r="D1831" s="116"/>
      <c r="E1831" s="116"/>
      <c r="F1831" s="116"/>
      <c r="G1831" s="116"/>
      <c r="H1831" s="113"/>
      <c r="I1831" s="116"/>
      <c r="J1831" s="116"/>
      <c r="K1831" s="115"/>
      <c r="L1831" s="115"/>
      <c r="M1831" s="115"/>
      <c r="N1831" s="115"/>
      <c r="O1831" s="116" t="s">
        <v>1678</v>
      </c>
      <c r="P1831" s="117"/>
      <c r="Q1831" s="118"/>
      <c r="R1831" s="115"/>
      <c r="S1831" s="115"/>
      <c r="T1831" s="115"/>
      <c r="U1831" s="115"/>
      <c r="AP1831"/>
      <c r="AQ1831"/>
      <c r="AR1831"/>
      <c r="AS1831"/>
      <c r="AT1831"/>
      <c r="AU1831"/>
      <c r="AV1831"/>
      <c r="AW1831"/>
    </row>
    <row r="1832" spans="1:49" x14ac:dyDescent="0.25">
      <c r="A1832" s="14">
        <v>1</v>
      </c>
      <c r="B1832" s="20" t="s">
        <v>1041</v>
      </c>
      <c r="C1832" s="14">
        <v>10</v>
      </c>
      <c r="D1832" s="14">
        <v>10</v>
      </c>
      <c r="E1832" s="14">
        <v>0</v>
      </c>
      <c r="F1832" s="14">
        <v>0</v>
      </c>
      <c r="G1832" s="14">
        <v>179</v>
      </c>
      <c r="H1832" s="74" t="s">
        <v>1026</v>
      </c>
      <c r="I1832" s="14">
        <v>36</v>
      </c>
      <c r="J1832" s="14">
        <v>20</v>
      </c>
      <c r="K1832" s="17" t="s">
        <v>3011</v>
      </c>
      <c r="L1832" s="17">
        <v>22</v>
      </c>
      <c r="M1832" s="17">
        <v>5</v>
      </c>
      <c r="N1832" s="17">
        <v>1977</v>
      </c>
      <c r="O1832" s="19" t="s">
        <v>1261</v>
      </c>
      <c r="P1832" s="24" t="s">
        <v>1026</v>
      </c>
      <c r="Q1832" s="19" t="s">
        <v>566</v>
      </c>
      <c r="R1832" s="17">
        <v>4</v>
      </c>
      <c r="S1832" s="24" t="s">
        <v>1026</v>
      </c>
      <c r="T1832" s="17">
        <v>12</v>
      </c>
      <c r="U1832" s="17">
        <v>377</v>
      </c>
      <c r="AP1832"/>
      <c r="AQ1832"/>
      <c r="AR1832"/>
      <c r="AS1832"/>
      <c r="AT1832"/>
      <c r="AU1832"/>
      <c r="AV1832"/>
      <c r="AW1832"/>
    </row>
    <row r="1833" spans="1:49" ht="15.75" thickBot="1" x14ac:dyDescent="0.3">
      <c r="A1833" s="37">
        <v>2</v>
      </c>
      <c r="B1833" s="28" t="s">
        <v>566</v>
      </c>
      <c r="C1833" s="37">
        <v>10</v>
      </c>
      <c r="D1833" s="37">
        <v>7</v>
      </c>
      <c r="E1833" s="37">
        <v>1</v>
      </c>
      <c r="F1833" s="37">
        <v>2</v>
      </c>
      <c r="G1833" s="37">
        <v>171</v>
      </c>
      <c r="H1833" s="73" t="s">
        <v>1026</v>
      </c>
      <c r="I1833" s="37">
        <v>82</v>
      </c>
      <c r="J1833" s="37">
        <v>15</v>
      </c>
      <c r="K1833" s="32" t="s">
        <v>3011</v>
      </c>
      <c r="L1833" s="17">
        <v>22</v>
      </c>
      <c r="M1833" s="17">
        <v>5</v>
      </c>
      <c r="N1833" s="17">
        <v>1977</v>
      </c>
      <c r="O1833" s="19" t="s">
        <v>2969</v>
      </c>
      <c r="P1833" s="24" t="s">
        <v>1026</v>
      </c>
      <c r="Q1833" s="19" t="s">
        <v>1674</v>
      </c>
      <c r="R1833" s="17">
        <v>10</v>
      </c>
      <c r="S1833" s="24" t="s">
        <v>1026</v>
      </c>
      <c r="T1833" s="17">
        <v>12</v>
      </c>
      <c r="U1833" s="17">
        <v>200</v>
      </c>
      <c r="AP1833"/>
      <c r="AQ1833"/>
      <c r="AR1833"/>
      <c r="AS1833"/>
      <c r="AT1833"/>
      <c r="AU1833"/>
      <c r="AV1833"/>
      <c r="AW1833"/>
    </row>
    <row r="1834" spans="1:49" x14ac:dyDescent="0.25">
      <c r="A1834" s="14">
        <v>3</v>
      </c>
      <c r="B1834" s="20" t="s">
        <v>564</v>
      </c>
      <c r="C1834" s="14">
        <v>10</v>
      </c>
      <c r="D1834" s="14">
        <v>5</v>
      </c>
      <c r="E1834" s="14">
        <v>1</v>
      </c>
      <c r="F1834" s="14">
        <v>4</v>
      </c>
      <c r="G1834" s="14">
        <v>101</v>
      </c>
      <c r="H1834" s="74" t="s">
        <v>1026</v>
      </c>
      <c r="I1834" s="14">
        <v>98</v>
      </c>
      <c r="J1834" s="14">
        <v>11</v>
      </c>
      <c r="K1834" s="17" t="s">
        <v>3011</v>
      </c>
      <c r="L1834" s="17">
        <v>22</v>
      </c>
      <c r="M1834" s="17">
        <v>5</v>
      </c>
      <c r="N1834" s="17">
        <v>1977</v>
      </c>
      <c r="O1834" s="19" t="s">
        <v>1041</v>
      </c>
      <c r="P1834" s="24" t="s">
        <v>1026</v>
      </c>
      <c r="Q1834" s="19" t="s">
        <v>564</v>
      </c>
      <c r="R1834" s="17">
        <v>7</v>
      </c>
      <c r="S1834" s="24" t="s">
        <v>1026</v>
      </c>
      <c r="T1834" s="17">
        <v>3</v>
      </c>
      <c r="U1834" s="17">
        <v>200</v>
      </c>
      <c r="AP1834"/>
      <c r="AQ1834"/>
      <c r="AR1834"/>
      <c r="AS1834"/>
      <c r="AT1834"/>
      <c r="AU1834"/>
      <c r="AV1834"/>
      <c r="AW1834"/>
    </row>
    <row r="1835" spans="1:49" x14ac:dyDescent="0.25">
      <c r="A1835" s="14">
        <v>4</v>
      </c>
      <c r="B1835" s="20" t="s">
        <v>1674</v>
      </c>
      <c r="C1835" s="14">
        <v>10</v>
      </c>
      <c r="D1835" s="14">
        <v>5</v>
      </c>
      <c r="E1835" s="14">
        <v>0</v>
      </c>
      <c r="F1835" s="14">
        <v>5</v>
      </c>
      <c r="G1835" s="14">
        <v>154</v>
      </c>
      <c r="H1835" s="74" t="s">
        <v>1026</v>
      </c>
      <c r="I1835" s="14">
        <v>135</v>
      </c>
      <c r="J1835" s="14">
        <v>10</v>
      </c>
      <c r="K1835" s="17" t="s">
        <v>3144</v>
      </c>
      <c r="L1835" s="17">
        <v>24</v>
      </c>
      <c r="M1835" s="17">
        <v>5</v>
      </c>
      <c r="N1835" s="17">
        <v>1977</v>
      </c>
      <c r="O1835" s="19" t="s">
        <v>566</v>
      </c>
      <c r="P1835" s="24" t="s">
        <v>1026</v>
      </c>
      <c r="Q1835" s="19" t="s">
        <v>2969</v>
      </c>
      <c r="R1835" s="17">
        <v>25</v>
      </c>
      <c r="S1835" s="24" t="s">
        <v>1026</v>
      </c>
      <c r="T1835" s="17">
        <v>0</v>
      </c>
      <c r="U1835" s="58" t="s">
        <v>5239</v>
      </c>
      <c r="AP1835"/>
      <c r="AQ1835"/>
      <c r="AR1835"/>
      <c r="AS1835"/>
      <c r="AT1835"/>
      <c r="AU1835"/>
      <c r="AV1835"/>
      <c r="AW1835"/>
    </row>
    <row r="1836" spans="1:49" x14ac:dyDescent="0.25">
      <c r="A1836" s="14">
        <v>5</v>
      </c>
      <c r="B1836" s="20" t="s">
        <v>1261</v>
      </c>
      <c r="C1836" s="14">
        <v>10</v>
      </c>
      <c r="D1836" s="14">
        <v>1</v>
      </c>
      <c r="E1836" s="14">
        <v>0</v>
      </c>
      <c r="F1836" s="14">
        <v>9</v>
      </c>
      <c r="G1836" s="14">
        <v>58</v>
      </c>
      <c r="H1836" s="74" t="s">
        <v>1026</v>
      </c>
      <c r="I1836" s="14">
        <v>154</v>
      </c>
      <c r="J1836" s="14">
        <v>2</v>
      </c>
      <c r="K1836" s="17" t="s">
        <v>3144</v>
      </c>
      <c r="L1836" s="17">
        <v>24</v>
      </c>
      <c r="M1836" s="17">
        <v>5</v>
      </c>
      <c r="N1836" s="17">
        <v>1977</v>
      </c>
      <c r="O1836" s="19" t="s">
        <v>1674</v>
      </c>
      <c r="P1836" s="24" t="s">
        <v>1026</v>
      </c>
      <c r="Q1836" s="19" t="s">
        <v>1041</v>
      </c>
      <c r="R1836" s="17">
        <v>4</v>
      </c>
      <c r="S1836" s="24" t="s">
        <v>1026</v>
      </c>
      <c r="T1836" s="17">
        <v>8</v>
      </c>
      <c r="U1836" s="17">
        <v>170</v>
      </c>
      <c r="AP1836"/>
      <c r="AQ1836"/>
      <c r="AR1836"/>
      <c r="AS1836"/>
      <c r="AT1836"/>
      <c r="AU1836"/>
      <c r="AV1836"/>
      <c r="AW1836"/>
    </row>
    <row r="1837" spans="1:49" x14ac:dyDescent="0.25">
      <c r="A1837" s="14">
        <v>6</v>
      </c>
      <c r="B1837" s="20" t="s">
        <v>2969</v>
      </c>
      <c r="C1837" s="14">
        <v>10</v>
      </c>
      <c r="D1837" s="14">
        <v>1</v>
      </c>
      <c r="E1837" s="14">
        <v>0</v>
      </c>
      <c r="F1837" s="14">
        <v>9</v>
      </c>
      <c r="G1837" s="14">
        <v>33</v>
      </c>
      <c r="H1837" s="74" t="s">
        <v>1026</v>
      </c>
      <c r="I1837" s="14">
        <v>191</v>
      </c>
      <c r="J1837" s="14">
        <v>2</v>
      </c>
      <c r="K1837" s="17" t="s">
        <v>3144</v>
      </c>
      <c r="L1837" s="17">
        <v>24</v>
      </c>
      <c r="M1837" s="17">
        <v>5</v>
      </c>
      <c r="N1837" s="17">
        <v>1977</v>
      </c>
      <c r="O1837" s="19" t="s">
        <v>564</v>
      </c>
      <c r="P1837" s="24" t="s">
        <v>1026</v>
      </c>
      <c r="Q1837" s="19" t="s">
        <v>1261</v>
      </c>
      <c r="R1837" s="17">
        <v>6</v>
      </c>
      <c r="S1837" s="24" t="s">
        <v>1026</v>
      </c>
      <c r="T1837" s="17">
        <v>3</v>
      </c>
      <c r="U1837" s="17">
        <v>23</v>
      </c>
      <c r="AP1837"/>
      <c r="AQ1837"/>
      <c r="AR1837"/>
      <c r="AS1837"/>
      <c r="AT1837"/>
      <c r="AU1837"/>
      <c r="AV1837"/>
      <c r="AW1837"/>
    </row>
    <row r="1838" spans="1:49" x14ac:dyDescent="0.25">
      <c r="B1838" s="20" t="s">
        <v>2</v>
      </c>
      <c r="C1838" s="14">
        <f>SUM(C1832:C1837)</f>
        <v>60</v>
      </c>
      <c r="D1838" s="14">
        <f>SUM(D1832:D1837)</f>
        <v>29</v>
      </c>
      <c r="E1838" s="14">
        <f>SUM(E1832:E1837)</f>
        <v>2</v>
      </c>
      <c r="F1838" s="14">
        <f>SUM(F1832:F1837)</f>
        <v>29</v>
      </c>
      <c r="G1838" s="14">
        <f>SUM(G1832:G1837)</f>
        <v>696</v>
      </c>
      <c r="H1838" s="74" t="s">
        <v>1026</v>
      </c>
      <c r="I1838" s="14">
        <f>SUM(I1832:I1837)</f>
        <v>696</v>
      </c>
      <c r="J1838" s="14">
        <f>SUM(J1832:J1837)</f>
        <v>60</v>
      </c>
      <c r="K1838" s="17" t="s">
        <v>3027</v>
      </c>
      <c r="L1838" s="17">
        <v>28</v>
      </c>
      <c r="M1838" s="17">
        <v>5</v>
      </c>
      <c r="N1838" s="17">
        <v>1977</v>
      </c>
      <c r="O1838" s="19" t="s">
        <v>1261</v>
      </c>
      <c r="P1838" s="24" t="s">
        <v>1026</v>
      </c>
      <c r="Q1838" s="19" t="s">
        <v>2969</v>
      </c>
      <c r="R1838" s="17">
        <v>11</v>
      </c>
      <c r="S1838" s="24" t="s">
        <v>1026</v>
      </c>
      <c r="T1838" s="17">
        <v>3</v>
      </c>
      <c r="U1838" s="17">
        <v>220</v>
      </c>
      <c r="AP1838"/>
      <c r="AQ1838"/>
      <c r="AR1838"/>
      <c r="AS1838"/>
      <c r="AT1838"/>
      <c r="AU1838"/>
      <c r="AV1838"/>
      <c r="AW1838"/>
    </row>
    <row r="1839" spans="1:49" x14ac:dyDescent="0.25">
      <c r="K1839" s="17" t="s">
        <v>3011</v>
      </c>
      <c r="L1839" s="17">
        <v>29</v>
      </c>
      <c r="M1839" s="17">
        <v>5</v>
      </c>
      <c r="N1839" s="17">
        <v>1977</v>
      </c>
      <c r="O1839" s="19" t="s">
        <v>1041</v>
      </c>
      <c r="P1839" s="24" t="s">
        <v>1026</v>
      </c>
      <c r="Q1839" s="19" t="s">
        <v>566</v>
      </c>
      <c r="R1839" s="17">
        <v>10</v>
      </c>
      <c r="S1839" s="24" t="s">
        <v>1026</v>
      </c>
      <c r="T1839" s="17">
        <v>4</v>
      </c>
      <c r="U1839" s="17">
        <v>100</v>
      </c>
      <c r="AP1839"/>
      <c r="AQ1839"/>
      <c r="AR1839"/>
      <c r="AS1839"/>
      <c r="AT1839"/>
      <c r="AU1839"/>
      <c r="AV1839"/>
      <c r="AW1839"/>
    </row>
    <row r="1840" spans="1:49" x14ac:dyDescent="0.25">
      <c r="K1840" s="17" t="s">
        <v>3027</v>
      </c>
      <c r="L1840" s="17">
        <v>4</v>
      </c>
      <c r="M1840" s="17">
        <v>6</v>
      </c>
      <c r="N1840" s="17">
        <v>1977</v>
      </c>
      <c r="O1840" s="19" t="s">
        <v>2969</v>
      </c>
      <c r="P1840" s="24" t="s">
        <v>1026</v>
      </c>
      <c r="Q1840" s="19" t="s">
        <v>564</v>
      </c>
      <c r="R1840" s="17">
        <v>4</v>
      </c>
      <c r="S1840" s="24" t="s">
        <v>1026</v>
      </c>
      <c r="T1840" s="17">
        <v>12</v>
      </c>
      <c r="U1840" s="58" t="s">
        <v>5239</v>
      </c>
      <c r="AP1840"/>
      <c r="AQ1840"/>
      <c r="AR1840"/>
      <c r="AS1840"/>
      <c r="AT1840"/>
      <c r="AU1840"/>
      <c r="AV1840"/>
      <c r="AW1840"/>
    </row>
    <row r="1841" spans="11:49" x14ac:dyDescent="0.25">
      <c r="K1841" s="17" t="s">
        <v>3011</v>
      </c>
      <c r="L1841" s="17">
        <v>5</v>
      </c>
      <c r="M1841" s="17">
        <v>6</v>
      </c>
      <c r="N1841" s="17">
        <v>1977</v>
      </c>
      <c r="O1841" s="19" t="s">
        <v>1041</v>
      </c>
      <c r="P1841" s="24" t="s">
        <v>1026</v>
      </c>
      <c r="Q1841" s="19" t="s">
        <v>1261</v>
      </c>
      <c r="R1841" s="17">
        <v>17</v>
      </c>
      <c r="S1841" s="24" t="s">
        <v>1026</v>
      </c>
      <c r="T1841" s="17">
        <v>2</v>
      </c>
      <c r="U1841" s="17">
        <v>150</v>
      </c>
      <c r="AP1841"/>
      <c r="AQ1841"/>
      <c r="AR1841"/>
      <c r="AS1841"/>
      <c r="AT1841"/>
      <c r="AU1841"/>
      <c r="AV1841"/>
      <c r="AW1841"/>
    </row>
    <row r="1842" spans="11:49" x14ac:dyDescent="0.25">
      <c r="K1842" s="17" t="s">
        <v>3013</v>
      </c>
      <c r="L1842" s="17">
        <v>6</v>
      </c>
      <c r="M1842" s="17">
        <v>6</v>
      </c>
      <c r="N1842" s="17">
        <v>1977</v>
      </c>
      <c r="O1842" s="19" t="s">
        <v>1674</v>
      </c>
      <c r="P1842" s="24" t="s">
        <v>1026</v>
      </c>
      <c r="Q1842" s="19" t="s">
        <v>566</v>
      </c>
      <c r="R1842" s="17">
        <v>10</v>
      </c>
      <c r="S1842" s="24" t="s">
        <v>1026</v>
      </c>
      <c r="T1842" s="17">
        <v>31</v>
      </c>
      <c r="U1842" s="17">
        <v>100</v>
      </c>
      <c r="AP1842"/>
      <c r="AQ1842"/>
      <c r="AR1842"/>
      <c r="AS1842"/>
      <c r="AT1842"/>
      <c r="AU1842"/>
      <c r="AV1842"/>
      <c r="AW1842"/>
    </row>
    <row r="1843" spans="11:49" x14ac:dyDescent="0.25">
      <c r="K1843" s="17" t="s">
        <v>3027</v>
      </c>
      <c r="L1843" s="17">
        <v>11</v>
      </c>
      <c r="M1843" s="17">
        <v>6</v>
      </c>
      <c r="N1843" s="17">
        <v>1977</v>
      </c>
      <c r="O1843" s="19" t="s">
        <v>566</v>
      </c>
      <c r="P1843" s="24" t="s">
        <v>1026</v>
      </c>
      <c r="Q1843" s="19" t="s">
        <v>564</v>
      </c>
      <c r="R1843" s="17">
        <v>18</v>
      </c>
      <c r="S1843" s="24" t="s">
        <v>1026</v>
      </c>
      <c r="T1843" s="17">
        <v>12</v>
      </c>
      <c r="U1843" s="58" t="s">
        <v>5239</v>
      </c>
      <c r="AP1843"/>
      <c r="AQ1843"/>
      <c r="AR1843"/>
      <c r="AS1843"/>
      <c r="AT1843"/>
      <c r="AU1843"/>
      <c r="AV1843"/>
      <c r="AW1843"/>
    </row>
    <row r="1844" spans="11:49" x14ac:dyDescent="0.25">
      <c r="K1844" s="17" t="s">
        <v>3011</v>
      </c>
      <c r="L1844" s="17">
        <v>12</v>
      </c>
      <c r="M1844" s="17">
        <v>6</v>
      </c>
      <c r="N1844" s="17">
        <v>1977</v>
      </c>
      <c r="O1844" s="19" t="s">
        <v>2969</v>
      </c>
      <c r="P1844" s="24" t="s">
        <v>1026</v>
      </c>
      <c r="Q1844" s="19" t="s">
        <v>1041</v>
      </c>
      <c r="R1844" s="17">
        <v>3</v>
      </c>
      <c r="S1844" s="24" t="s">
        <v>1026</v>
      </c>
      <c r="T1844" s="17">
        <v>58</v>
      </c>
      <c r="U1844" s="17">
        <v>70</v>
      </c>
      <c r="AP1844"/>
      <c r="AQ1844"/>
      <c r="AR1844"/>
      <c r="AS1844"/>
      <c r="AT1844"/>
      <c r="AU1844"/>
      <c r="AV1844"/>
      <c r="AW1844"/>
    </row>
    <row r="1845" spans="11:49" x14ac:dyDescent="0.25">
      <c r="K1845" s="17" t="s">
        <v>3011</v>
      </c>
      <c r="L1845" s="17">
        <v>12</v>
      </c>
      <c r="M1845" s="17">
        <v>6</v>
      </c>
      <c r="N1845" s="17">
        <v>1977</v>
      </c>
      <c r="O1845" s="19" t="s">
        <v>1674</v>
      </c>
      <c r="P1845" s="24" t="s">
        <v>1026</v>
      </c>
      <c r="Q1845" s="19" t="s">
        <v>1261</v>
      </c>
      <c r="R1845" s="17">
        <v>47</v>
      </c>
      <c r="S1845" s="24" t="s">
        <v>1026</v>
      </c>
      <c r="T1845" s="17">
        <v>14</v>
      </c>
      <c r="U1845" s="17">
        <v>120</v>
      </c>
      <c r="AP1845"/>
      <c r="AQ1845"/>
      <c r="AR1845"/>
      <c r="AS1845"/>
      <c r="AT1845"/>
      <c r="AU1845"/>
      <c r="AV1845"/>
      <c r="AW1845"/>
    </row>
    <row r="1846" spans="11:49" x14ac:dyDescent="0.25">
      <c r="K1846" s="17" t="s">
        <v>3142</v>
      </c>
      <c r="L1846" s="17">
        <v>15</v>
      </c>
      <c r="M1846" s="17">
        <v>6</v>
      </c>
      <c r="N1846" s="17">
        <v>1977</v>
      </c>
      <c r="O1846" s="19" t="s">
        <v>564</v>
      </c>
      <c r="P1846" s="24" t="s">
        <v>1026</v>
      </c>
      <c r="Q1846" s="19" t="s">
        <v>1674</v>
      </c>
      <c r="R1846" s="17">
        <v>19</v>
      </c>
      <c r="S1846" s="24" t="s">
        <v>1026</v>
      </c>
      <c r="T1846" s="17">
        <v>16</v>
      </c>
      <c r="U1846" s="17">
        <v>28</v>
      </c>
      <c r="AP1846" s="10"/>
      <c r="AQ1846" s="10"/>
      <c r="AR1846" s="10"/>
      <c r="AS1846" s="10"/>
      <c r="AT1846" s="10"/>
      <c r="AU1846" s="10"/>
      <c r="AV1846" s="10"/>
      <c r="AW1846" s="10"/>
    </row>
    <row r="1847" spans="11:49" x14ac:dyDescent="0.25">
      <c r="K1847" s="17" t="s">
        <v>3011</v>
      </c>
      <c r="L1847" s="17">
        <v>19</v>
      </c>
      <c r="M1847" s="17">
        <v>6</v>
      </c>
      <c r="N1847" s="17">
        <v>1977</v>
      </c>
      <c r="O1847" s="19" t="s">
        <v>1261</v>
      </c>
      <c r="P1847" s="24" t="s">
        <v>1026</v>
      </c>
      <c r="Q1847" s="19" t="s">
        <v>1674</v>
      </c>
      <c r="R1847" s="17">
        <v>5</v>
      </c>
      <c r="S1847" s="24" t="s">
        <v>1026</v>
      </c>
      <c r="T1847" s="17">
        <v>17</v>
      </c>
      <c r="U1847" s="17">
        <v>239</v>
      </c>
      <c r="AP1847" s="10"/>
      <c r="AQ1847" s="10"/>
      <c r="AR1847" s="10"/>
      <c r="AS1847" s="10"/>
      <c r="AT1847" s="10"/>
      <c r="AU1847" s="10"/>
      <c r="AV1847" s="10"/>
      <c r="AW1847" s="10"/>
    </row>
    <row r="1848" spans="11:49" x14ac:dyDescent="0.25">
      <c r="K1848" s="17" t="s">
        <v>3011</v>
      </c>
      <c r="L1848" s="17">
        <v>19</v>
      </c>
      <c r="M1848" s="17">
        <v>6</v>
      </c>
      <c r="N1848" s="17">
        <v>1977</v>
      </c>
      <c r="O1848" s="19" t="s">
        <v>1041</v>
      </c>
      <c r="P1848" s="24" t="s">
        <v>1026</v>
      </c>
      <c r="Q1848" s="19" t="s">
        <v>2969</v>
      </c>
      <c r="R1848" s="17">
        <v>18</v>
      </c>
      <c r="S1848" s="24" t="s">
        <v>1026</v>
      </c>
      <c r="T1848" s="17">
        <v>1</v>
      </c>
      <c r="U1848" s="17">
        <v>102</v>
      </c>
      <c r="AP1848" s="10"/>
      <c r="AQ1848" s="10"/>
      <c r="AR1848" s="10"/>
      <c r="AS1848" s="10"/>
      <c r="AT1848" s="10"/>
      <c r="AU1848" s="10"/>
      <c r="AV1848" s="10"/>
      <c r="AW1848" s="10"/>
    </row>
    <row r="1849" spans="11:49" x14ac:dyDescent="0.25">
      <c r="K1849" s="17" t="s">
        <v>3011</v>
      </c>
      <c r="L1849" s="17">
        <v>19</v>
      </c>
      <c r="M1849" s="17">
        <v>6</v>
      </c>
      <c r="N1849" s="17">
        <v>1977</v>
      </c>
      <c r="O1849" s="19" t="s">
        <v>564</v>
      </c>
      <c r="P1849" s="24" t="s">
        <v>1026</v>
      </c>
      <c r="Q1849" s="19" t="s">
        <v>566</v>
      </c>
      <c r="R1849" s="17">
        <v>8</v>
      </c>
      <c r="S1849" s="24" t="s">
        <v>1026</v>
      </c>
      <c r="T1849" s="17">
        <v>8</v>
      </c>
      <c r="U1849" s="17">
        <v>83</v>
      </c>
      <c r="AP1849" s="10"/>
      <c r="AQ1849" s="10"/>
      <c r="AR1849" s="10"/>
      <c r="AS1849" s="10"/>
      <c r="AT1849" s="10"/>
      <c r="AU1849" s="10"/>
      <c r="AV1849" s="10"/>
      <c r="AW1849" s="10"/>
    </row>
    <row r="1850" spans="11:49" x14ac:dyDescent="0.25">
      <c r="K1850" s="17" t="s">
        <v>3011</v>
      </c>
      <c r="L1850" s="17">
        <v>17</v>
      </c>
      <c r="M1850" s="17">
        <v>7</v>
      </c>
      <c r="N1850" s="17">
        <v>1977</v>
      </c>
      <c r="O1850" s="19" t="s">
        <v>1261</v>
      </c>
      <c r="P1850" s="24" t="s">
        <v>1026</v>
      </c>
      <c r="Q1850" s="19" t="s">
        <v>1041</v>
      </c>
      <c r="R1850" s="17">
        <v>1</v>
      </c>
      <c r="S1850" s="24" t="s">
        <v>1026</v>
      </c>
      <c r="T1850" s="17">
        <v>17</v>
      </c>
      <c r="U1850" s="17">
        <v>210</v>
      </c>
      <c r="AP1850" s="10"/>
      <c r="AQ1850" s="10"/>
      <c r="AR1850" s="10"/>
      <c r="AS1850" s="10"/>
      <c r="AT1850" s="10"/>
      <c r="AU1850" s="10"/>
      <c r="AV1850" s="10"/>
      <c r="AW1850" s="10"/>
    </row>
    <row r="1851" spans="11:49" x14ac:dyDescent="0.25">
      <c r="K1851" s="17" t="s">
        <v>3011</v>
      </c>
      <c r="L1851" s="17">
        <v>17</v>
      </c>
      <c r="M1851" s="17">
        <v>7</v>
      </c>
      <c r="N1851" s="17">
        <v>1977</v>
      </c>
      <c r="O1851" s="19" t="s">
        <v>566</v>
      </c>
      <c r="P1851" s="24" t="s">
        <v>1026</v>
      </c>
      <c r="Q1851" s="19" t="s">
        <v>1674</v>
      </c>
      <c r="R1851" s="17">
        <v>19</v>
      </c>
      <c r="S1851" s="24" t="s">
        <v>1026</v>
      </c>
      <c r="T1851" s="17">
        <v>1</v>
      </c>
      <c r="U1851" s="58" t="s">
        <v>5239</v>
      </c>
      <c r="AP1851" s="10"/>
      <c r="AQ1851" s="10"/>
      <c r="AR1851" s="10"/>
      <c r="AS1851" s="10"/>
      <c r="AT1851" s="10"/>
      <c r="AU1851" s="10"/>
      <c r="AV1851" s="10"/>
      <c r="AW1851" s="10"/>
    </row>
    <row r="1852" spans="11:49" x14ac:dyDescent="0.25">
      <c r="K1852" s="17" t="s">
        <v>3011</v>
      </c>
      <c r="L1852" s="17">
        <v>17</v>
      </c>
      <c r="M1852" s="17">
        <v>7</v>
      </c>
      <c r="N1852" s="17">
        <v>1977</v>
      </c>
      <c r="O1852" s="19" t="s">
        <v>564</v>
      </c>
      <c r="P1852" s="24" t="s">
        <v>1026</v>
      </c>
      <c r="Q1852" s="19" t="s">
        <v>2969</v>
      </c>
      <c r="R1852" s="17">
        <v>16</v>
      </c>
      <c r="S1852" s="24" t="s">
        <v>1026</v>
      </c>
      <c r="T1852" s="17">
        <v>4</v>
      </c>
      <c r="U1852" s="17">
        <v>47</v>
      </c>
      <c r="AP1852" s="10"/>
      <c r="AQ1852" s="10"/>
      <c r="AR1852" s="10"/>
      <c r="AS1852" s="10"/>
      <c r="AT1852" s="10"/>
      <c r="AU1852" s="10"/>
      <c r="AV1852" s="10"/>
      <c r="AW1852" s="10"/>
    </row>
    <row r="1853" spans="11:49" x14ac:dyDescent="0.25">
      <c r="K1853" s="17" t="s">
        <v>3027</v>
      </c>
      <c r="L1853" s="17">
        <v>23</v>
      </c>
      <c r="M1853" s="17">
        <v>7</v>
      </c>
      <c r="N1853" s="17">
        <v>1977</v>
      </c>
      <c r="O1853" s="19" t="s">
        <v>2969</v>
      </c>
      <c r="P1853" s="24" t="s">
        <v>1026</v>
      </c>
      <c r="Q1853" s="19" t="s">
        <v>1261</v>
      </c>
      <c r="R1853" s="17">
        <v>6</v>
      </c>
      <c r="S1853" s="24" t="s">
        <v>1026</v>
      </c>
      <c r="T1853" s="17">
        <v>4</v>
      </c>
      <c r="U1853" s="17">
        <v>60</v>
      </c>
      <c r="AP1853" s="10"/>
      <c r="AQ1853" s="10"/>
      <c r="AR1853" s="10"/>
      <c r="AS1853" s="10"/>
      <c r="AT1853" s="10"/>
      <c r="AU1853" s="10"/>
      <c r="AV1853" s="10"/>
      <c r="AW1853" s="10"/>
    </row>
    <row r="1854" spans="11:49" x14ac:dyDescent="0.25">
      <c r="K1854" s="17" t="s">
        <v>3011</v>
      </c>
      <c r="L1854" s="17">
        <v>24</v>
      </c>
      <c r="M1854" s="17">
        <v>7</v>
      </c>
      <c r="N1854" s="17">
        <v>1977</v>
      </c>
      <c r="O1854" s="19" t="s">
        <v>1674</v>
      </c>
      <c r="P1854" s="24" t="s">
        <v>1026</v>
      </c>
      <c r="Q1854" s="19" t="s">
        <v>564</v>
      </c>
      <c r="R1854" s="17">
        <v>21</v>
      </c>
      <c r="S1854" s="24" t="s">
        <v>1026</v>
      </c>
      <c r="T1854" s="17">
        <v>3</v>
      </c>
      <c r="U1854" s="17">
        <v>155</v>
      </c>
      <c r="AP1854" s="10"/>
      <c r="AQ1854" s="10"/>
      <c r="AR1854" s="10"/>
      <c r="AS1854" s="10"/>
      <c r="AT1854" s="10"/>
      <c r="AU1854" s="10"/>
      <c r="AV1854" s="10"/>
      <c r="AW1854" s="10"/>
    </row>
    <row r="1855" spans="11:49" x14ac:dyDescent="0.25">
      <c r="K1855" s="17" t="s">
        <v>3011</v>
      </c>
      <c r="L1855" s="17">
        <v>24</v>
      </c>
      <c r="M1855" s="17">
        <v>7</v>
      </c>
      <c r="N1855" s="17">
        <v>1977</v>
      </c>
      <c r="O1855" s="19" t="s">
        <v>566</v>
      </c>
      <c r="P1855" s="24" t="s">
        <v>1026</v>
      </c>
      <c r="Q1855" s="19" t="s">
        <v>1041</v>
      </c>
      <c r="R1855" s="17">
        <v>7</v>
      </c>
      <c r="S1855" s="24" t="s">
        <v>1026</v>
      </c>
      <c r="T1855" s="17">
        <v>9</v>
      </c>
      <c r="U1855" s="17">
        <v>625</v>
      </c>
      <c r="AP1855" s="10"/>
      <c r="AQ1855" s="10"/>
      <c r="AR1855" s="10"/>
      <c r="AS1855" s="10"/>
      <c r="AT1855" s="10"/>
      <c r="AU1855" s="10"/>
      <c r="AV1855" s="10"/>
      <c r="AW1855" s="10"/>
    </row>
    <row r="1856" spans="11:49" x14ac:dyDescent="0.25">
      <c r="K1856" s="17" t="s">
        <v>3142</v>
      </c>
      <c r="L1856" s="17">
        <v>27</v>
      </c>
      <c r="M1856" s="17">
        <v>7</v>
      </c>
      <c r="N1856" s="17">
        <v>1977</v>
      </c>
      <c r="O1856" s="19" t="s">
        <v>1261</v>
      </c>
      <c r="P1856" s="24" t="s">
        <v>1026</v>
      </c>
      <c r="Q1856" s="19" t="s">
        <v>564</v>
      </c>
      <c r="R1856" s="17">
        <v>7</v>
      </c>
      <c r="S1856" s="24" t="s">
        <v>1026</v>
      </c>
      <c r="T1856" s="17">
        <v>17</v>
      </c>
      <c r="U1856" s="17">
        <v>178</v>
      </c>
      <c r="AP1856" s="10"/>
      <c r="AQ1856" s="10"/>
      <c r="AR1856" s="10"/>
      <c r="AS1856" s="10"/>
      <c r="AT1856" s="10"/>
      <c r="AU1856" s="10"/>
      <c r="AV1856" s="10"/>
      <c r="AW1856" s="10"/>
    </row>
    <row r="1857" spans="1:49" x14ac:dyDescent="0.25">
      <c r="K1857" s="17" t="s">
        <v>3142</v>
      </c>
      <c r="L1857" s="17">
        <v>27</v>
      </c>
      <c r="M1857" s="17">
        <v>7</v>
      </c>
      <c r="N1857" s="17">
        <v>1977</v>
      </c>
      <c r="O1857" s="19" t="s">
        <v>2969</v>
      </c>
      <c r="P1857" s="24" t="s">
        <v>1026</v>
      </c>
      <c r="Q1857" s="19" t="s">
        <v>566</v>
      </c>
      <c r="R1857" s="17">
        <v>1</v>
      </c>
      <c r="S1857" s="24" t="s">
        <v>1026</v>
      </c>
      <c r="T1857" s="17">
        <v>15</v>
      </c>
      <c r="U1857" s="17">
        <v>100</v>
      </c>
      <c r="AP1857" s="10"/>
      <c r="AQ1857" s="10"/>
      <c r="AR1857" s="10"/>
      <c r="AS1857" s="10"/>
      <c r="AT1857" s="10"/>
      <c r="AU1857" s="10"/>
      <c r="AV1857" s="10"/>
      <c r="AW1857" s="10"/>
    </row>
    <row r="1858" spans="1:49" x14ac:dyDescent="0.25">
      <c r="K1858" s="17" t="s">
        <v>3142</v>
      </c>
      <c r="L1858" s="17">
        <v>27</v>
      </c>
      <c r="M1858" s="17">
        <v>7</v>
      </c>
      <c r="N1858" s="17">
        <v>1977</v>
      </c>
      <c r="O1858" s="19" t="s">
        <v>1041</v>
      </c>
      <c r="P1858" s="24" t="s">
        <v>1026</v>
      </c>
      <c r="Q1858" s="19" t="s">
        <v>1674</v>
      </c>
      <c r="R1858" s="17">
        <v>25</v>
      </c>
      <c r="S1858" s="24" t="s">
        <v>1026</v>
      </c>
      <c r="T1858" s="17">
        <v>6</v>
      </c>
      <c r="U1858" s="17">
        <v>150</v>
      </c>
      <c r="AP1858" s="10"/>
      <c r="AQ1858" s="10"/>
      <c r="AR1858" s="10"/>
      <c r="AS1858" s="10"/>
      <c r="AT1858" s="10"/>
      <c r="AU1858" s="10"/>
      <c r="AV1858" s="10"/>
      <c r="AW1858" s="10"/>
    </row>
    <row r="1859" spans="1:49" x14ac:dyDescent="0.25">
      <c r="K1859" s="17" t="s">
        <v>3011</v>
      </c>
      <c r="L1859" s="17">
        <v>31</v>
      </c>
      <c r="M1859" s="17">
        <v>7</v>
      </c>
      <c r="N1859" s="17">
        <v>1977</v>
      </c>
      <c r="O1859" s="19" t="s">
        <v>566</v>
      </c>
      <c r="P1859" s="24" t="s">
        <v>1026</v>
      </c>
      <c r="Q1859" s="19" t="s">
        <v>1261</v>
      </c>
      <c r="R1859" s="17">
        <v>32</v>
      </c>
      <c r="S1859" s="24" t="s">
        <v>1026</v>
      </c>
      <c r="T1859" s="17">
        <v>7</v>
      </c>
      <c r="U1859" s="58" t="s">
        <v>5239</v>
      </c>
      <c r="AP1859" s="10"/>
      <c r="AQ1859" s="10"/>
      <c r="AR1859" s="10"/>
      <c r="AS1859" s="10"/>
      <c r="AT1859" s="10"/>
      <c r="AU1859" s="10"/>
      <c r="AV1859" s="10"/>
      <c r="AW1859" s="10"/>
    </row>
    <row r="1860" spans="1:49" x14ac:dyDescent="0.25">
      <c r="K1860" s="17" t="s">
        <v>3011</v>
      </c>
      <c r="L1860" s="17">
        <v>31</v>
      </c>
      <c r="M1860" s="17">
        <v>7</v>
      </c>
      <c r="N1860" s="17">
        <v>1977</v>
      </c>
      <c r="O1860" s="19" t="s">
        <v>1674</v>
      </c>
      <c r="P1860" s="24" t="s">
        <v>1026</v>
      </c>
      <c r="Q1860" s="19" t="s">
        <v>2969</v>
      </c>
      <c r="R1860" s="17">
        <v>20</v>
      </c>
      <c r="S1860" s="24" t="s">
        <v>1026</v>
      </c>
      <c r="T1860" s="17">
        <v>1</v>
      </c>
      <c r="U1860" s="17">
        <v>120</v>
      </c>
      <c r="AP1860" s="10"/>
      <c r="AQ1860" s="10"/>
      <c r="AR1860" s="10"/>
      <c r="AS1860" s="10"/>
      <c r="AT1860" s="10"/>
      <c r="AU1860" s="10"/>
      <c r="AV1860" s="10"/>
      <c r="AW1860" s="10"/>
    </row>
    <row r="1861" spans="1:49" x14ac:dyDescent="0.25">
      <c r="K1861" s="17" t="s">
        <v>3011</v>
      </c>
      <c r="L1861" s="17">
        <v>31</v>
      </c>
      <c r="M1861" s="17">
        <v>7</v>
      </c>
      <c r="N1861" s="17">
        <v>1977</v>
      </c>
      <c r="O1861" s="19" t="s">
        <v>564</v>
      </c>
      <c r="P1861" s="24" t="s">
        <v>1026</v>
      </c>
      <c r="Q1861" s="19" t="s">
        <v>1041</v>
      </c>
      <c r="R1861" s="17">
        <v>5</v>
      </c>
      <c r="S1861" s="24" t="s">
        <v>1026</v>
      </c>
      <c r="T1861" s="17">
        <v>10</v>
      </c>
      <c r="U1861" s="58" t="s">
        <v>5239</v>
      </c>
      <c r="AP1861" s="10"/>
      <c r="AQ1861" s="10"/>
      <c r="AR1861" s="10"/>
      <c r="AS1861" s="10"/>
      <c r="AT1861" s="10"/>
      <c r="AU1861" s="10"/>
      <c r="AV1861" s="10"/>
      <c r="AW1861" s="10"/>
    </row>
    <row r="1862" spans="1:49" x14ac:dyDescent="0.25">
      <c r="P1862" s="24"/>
      <c r="R1862" s="17">
        <f>SUM(R1832:R1861)</f>
        <v>386</v>
      </c>
      <c r="S1862" s="24" t="s">
        <v>1026</v>
      </c>
      <c r="T1862" s="17">
        <f>SUM(T1832:T1861)</f>
        <v>310</v>
      </c>
      <c r="AP1862" s="10"/>
      <c r="AQ1862" s="10"/>
      <c r="AR1862" s="10"/>
      <c r="AS1862" s="10"/>
      <c r="AT1862" s="10"/>
      <c r="AU1862" s="10"/>
      <c r="AV1862" s="10"/>
      <c r="AW1862" s="10"/>
    </row>
    <row r="1863" spans="1:49" x14ac:dyDescent="0.25">
      <c r="N1863" s="17">
        <f>COUNT(R1832:R1861)</f>
        <v>30</v>
      </c>
      <c r="P1863" s="24"/>
      <c r="Q1863" s="19" t="s">
        <v>567</v>
      </c>
      <c r="R1863" s="81">
        <f>PRODUCT(R1862/N1863)</f>
        <v>12.866666666666667</v>
      </c>
      <c r="S1863" s="24" t="s">
        <v>1026</v>
      </c>
      <c r="T1863" s="81">
        <f>PRODUCT(T1862/N1863)</f>
        <v>10.333333333333334</v>
      </c>
      <c r="AP1863" s="10"/>
      <c r="AQ1863" s="10"/>
      <c r="AR1863" s="10"/>
      <c r="AS1863" s="10"/>
      <c r="AT1863" s="10"/>
      <c r="AU1863" s="10"/>
      <c r="AV1863" s="10"/>
      <c r="AW1863" s="10"/>
    </row>
    <row r="1864" spans="1:49" x14ac:dyDescent="0.25">
      <c r="P1864" s="24"/>
      <c r="R1864" s="81"/>
      <c r="S1864" s="24"/>
      <c r="T1864" s="81"/>
      <c r="AP1864" s="10"/>
      <c r="AQ1864" s="10"/>
      <c r="AR1864" s="10"/>
      <c r="AS1864" s="10"/>
      <c r="AT1864" s="10"/>
      <c r="AU1864" s="10"/>
      <c r="AV1864" s="10"/>
      <c r="AW1864" s="10"/>
    </row>
    <row r="1865" spans="1:49" x14ac:dyDescent="0.25">
      <c r="O1865" s="19" t="s">
        <v>5249</v>
      </c>
      <c r="P1865" s="24"/>
      <c r="R1865" s="81"/>
      <c r="S1865" s="24"/>
      <c r="T1865" s="81"/>
      <c r="AP1865" s="10"/>
      <c r="AQ1865" s="10"/>
      <c r="AR1865" s="10"/>
      <c r="AS1865" s="10"/>
      <c r="AT1865" s="10"/>
      <c r="AU1865" s="10"/>
      <c r="AV1865" s="10"/>
      <c r="AW1865" s="10"/>
    </row>
    <row r="1866" spans="1:49" x14ac:dyDescent="0.25">
      <c r="K1866" s="17" t="s">
        <v>3143</v>
      </c>
      <c r="L1866" s="17">
        <v>26</v>
      </c>
      <c r="M1866" s="17">
        <v>8</v>
      </c>
      <c r="N1866" s="17">
        <v>1977</v>
      </c>
      <c r="O1866" s="19" t="s">
        <v>2969</v>
      </c>
      <c r="P1866" s="24" t="s">
        <v>1026</v>
      </c>
      <c r="Q1866" s="19" t="s">
        <v>1261</v>
      </c>
      <c r="R1866" s="17">
        <v>3</v>
      </c>
      <c r="S1866" s="24" t="s">
        <v>1026</v>
      </c>
      <c r="T1866" s="17">
        <v>25</v>
      </c>
      <c r="U1866" s="58" t="s">
        <v>5239</v>
      </c>
      <c r="V1866" s="19" t="s">
        <v>5904</v>
      </c>
      <c r="AP1866" s="10"/>
      <c r="AQ1866" s="10"/>
      <c r="AR1866" s="10"/>
      <c r="AS1866" s="10"/>
      <c r="AT1866" s="10"/>
      <c r="AU1866" s="10"/>
      <c r="AV1866" s="10"/>
      <c r="AW1866" s="10"/>
    </row>
    <row r="1867" spans="1:49" x14ac:dyDescent="0.25">
      <c r="AP1867"/>
      <c r="AQ1867"/>
      <c r="AR1867"/>
      <c r="AS1867"/>
      <c r="AT1867"/>
      <c r="AU1867"/>
      <c r="AV1867"/>
      <c r="AW1867"/>
    </row>
    <row r="1868" spans="1:49" x14ac:dyDescent="0.25">
      <c r="A1868" s="111" t="s">
        <v>3179</v>
      </c>
      <c r="B1868" s="112" t="s">
        <v>1680</v>
      </c>
      <c r="C1868" s="111"/>
      <c r="D1868" s="116"/>
      <c r="E1868" s="116"/>
      <c r="F1868" s="116"/>
      <c r="G1868" s="116"/>
      <c r="H1868" s="113"/>
      <c r="I1868" s="116"/>
      <c r="J1868" s="116"/>
      <c r="K1868" s="115"/>
      <c r="L1868" s="115"/>
      <c r="M1868" s="115"/>
      <c r="N1868" s="115"/>
      <c r="O1868" s="116" t="s">
        <v>1680</v>
      </c>
      <c r="P1868" s="117"/>
      <c r="Q1868" s="118"/>
      <c r="R1868" s="115"/>
      <c r="S1868" s="115"/>
      <c r="T1868" s="115"/>
      <c r="U1868" s="115"/>
      <c r="AP1868"/>
      <c r="AQ1868"/>
      <c r="AR1868"/>
      <c r="AS1868"/>
      <c r="AT1868"/>
      <c r="AU1868"/>
      <c r="AV1868"/>
      <c r="AW1868"/>
    </row>
    <row r="1869" spans="1:49" x14ac:dyDescent="0.25">
      <c r="A1869" s="14">
        <v>1</v>
      </c>
      <c r="B1869" s="20" t="s">
        <v>1256</v>
      </c>
      <c r="C1869" s="14">
        <v>10</v>
      </c>
      <c r="D1869" s="14">
        <v>7</v>
      </c>
      <c r="E1869" s="14">
        <v>0</v>
      </c>
      <c r="F1869" s="14">
        <v>3</v>
      </c>
      <c r="G1869" s="14">
        <v>110</v>
      </c>
      <c r="H1869" s="74" t="s">
        <v>1026</v>
      </c>
      <c r="I1869" s="14">
        <v>68</v>
      </c>
      <c r="J1869" s="14">
        <v>14</v>
      </c>
      <c r="K1869" s="17" t="s">
        <v>3011</v>
      </c>
      <c r="L1869" s="17">
        <v>22</v>
      </c>
      <c r="M1869" s="17">
        <v>5</v>
      </c>
      <c r="N1869" s="17">
        <v>1977</v>
      </c>
      <c r="O1869" s="19" t="s">
        <v>1256</v>
      </c>
      <c r="P1869" s="24" t="s">
        <v>1026</v>
      </c>
      <c r="Q1869" s="38" t="s">
        <v>1452</v>
      </c>
      <c r="R1869" s="17">
        <v>11</v>
      </c>
      <c r="S1869" s="24" t="s">
        <v>1026</v>
      </c>
      <c r="T1869" s="17">
        <v>5</v>
      </c>
      <c r="U1869" s="58" t="s">
        <v>5239</v>
      </c>
      <c r="AP1869"/>
      <c r="AQ1869"/>
      <c r="AR1869"/>
      <c r="AS1869"/>
      <c r="AT1869"/>
      <c r="AU1869"/>
      <c r="AV1869"/>
      <c r="AW1869"/>
    </row>
    <row r="1870" spans="1:49" ht="15.75" thickBot="1" x14ac:dyDescent="0.3">
      <c r="A1870" s="37">
        <v>2</v>
      </c>
      <c r="B1870" s="28" t="s">
        <v>563</v>
      </c>
      <c r="C1870" s="37">
        <v>10</v>
      </c>
      <c r="D1870" s="37">
        <v>7</v>
      </c>
      <c r="E1870" s="37">
        <v>0</v>
      </c>
      <c r="F1870" s="37">
        <v>3</v>
      </c>
      <c r="G1870" s="37">
        <v>113</v>
      </c>
      <c r="H1870" s="73" t="s">
        <v>1026</v>
      </c>
      <c r="I1870" s="37">
        <v>74</v>
      </c>
      <c r="J1870" s="37">
        <v>14</v>
      </c>
      <c r="K1870" s="32" t="s">
        <v>3011</v>
      </c>
      <c r="L1870" s="17">
        <v>22</v>
      </c>
      <c r="M1870" s="17">
        <v>5</v>
      </c>
      <c r="N1870" s="17">
        <v>1977</v>
      </c>
      <c r="O1870" s="19" t="s">
        <v>565</v>
      </c>
      <c r="P1870" s="24" t="s">
        <v>1026</v>
      </c>
      <c r="Q1870" s="19" t="s">
        <v>967</v>
      </c>
      <c r="R1870" s="17">
        <v>7</v>
      </c>
      <c r="S1870" s="24" t="s">
        <v>1026</v>
      </c>
      <c r="T1870" s="17">
        <v>8</v>
      </c>
      <c r="U1870" s="58" t="s">
        <v>5239</v>
      </c>
      <c r="AP1870"/>
      <c r="AQ1870"/>
      <c r="AR1870"/>
      <c r="AS1870"/>
      <c r="AT1870"/>
      <c r="AU1870"/>
      <c r="AV1870"/>
      <c r="AW1870"/>
    </row>
    <row r="1871" spans="1:49" x14ac:dyDescent="0.25">
      <c r="A1871" s="14">
        <v>3</v>
      </c>
      <c r="B1871" s="20" t="s">
        <v>565</v>
      </c>
      <c r="C1871" s="14">
        <v>10</v>
      </c>
      <c r="D1871" s="14">
        <v>6</v>
      </c>
      <c r="E1871" s="14">
        <v>0</v>
      </c>
      <c r="F1871" s="14">
        <v>4</v>
      </c>
      <c r="G1871" s="14">
        <v>145</v>
      </c>
      <c r="H1871" s="74" t="s">
        <v>1026</v>
      </c>
      <c r="I1871" s="14">
        <v>107</v>
      </c>
      <c r="J1871" s="14">
        <v>12</v>
      </c>
      <c r="K1871" s="17" t="s">
        <v>3011</v>
      </c>
      <c r="L1871" s="17">
        <v>22</v>
      </c>
      <c r="M1871" s="17">
        <v>5</v>
      </c>
      <c r="N1871" s="17">
        <v>1977</v>
      </c>
      <c r="O1871" s="38" t="s">
        <v>1676</v>
      </c>
      <c r="P1871" s="24" t="s">
        <v>1026</v>
      </c>
      <c r="Q1871" s="38" t="s">
        <v>563</v>
      </c>
      <c r="R1871" s="17">
        <v>18</v>
      </c>
      <c r="S1871" s="24" t="s">
        <v>1026</v>
      </c>
      <c r="T1871" s="17">
        <v>3</v>
      </c>
      <c r="U1871" s="17">
        <v>169</v>
      </c>
      <c r="AP1871"/>
      <c r="AQ1871"/>
      <c r="AR1871"/>
      <c r="AS1871"/>
      <c r="AT1871"/>
      <c r="AU1871"/>
      <c r="AV1871"/>
      <c r="AW1871"/>
    </row>
    <row r="1872" spans="1:49" x14ac:dyDescent="0.25">
      <c r="A1872" s="14">
        <v>4</v>
      </c>
      <c r="B1872" s="20" t="s">
        <v>1676</v>
      </c>
      <c r="C1872" s="14">
        <v>10</v>
      </c>
      <c r="D1872" s="14">
        <v>5</v>
      </c>
      <c r="E1872" s="14">
        <v>0</v>
      </c>
      <c r="F1872" s="14">
        <v>5</v>
      </c>
      <c r="G1872" s="14">
        <v>138</v>
      </c>
      <c r="H1872" s="74" t="s">
        <v>1026</v>
      </c>
      <c r="I1872" s="14">
        <v>115</v>
      </c>
      <c r="J1872" s="14">
        <v>10</v>
      </c>
      <c r="K1872" s="17" t="s">
        <v>3144</v>
      </c>
      <c r="L1872" s="17">
        <v>24</v>
      </c>
      <c r="M1872" s="17">
        <v>5</v>
      </c>
      <c r="N1872" s="17">
        <v>1977</v>
      </c>
      <c r="O1872" s="38" t="s">
        <v>1452</v>
      </c>
      <c r="P1872" s="24" t="s">
        <v>1026</v>
      </c>
      <c r="Q1872" s="19" t="s">
        <v>565</v>
      </c>
      <c r="R1872" s="17">
        <v>4</v>
      </c>
      <c r="S1872" s="24" t="s">
        <v>1026</v>
      </c>
      <c r="T1872" s="17">
        <v>26</v>
      </c>
      <c r="U1872" s="58" t="s">
        <v>5239</v>
      </c>
      <c r="AP1872"/>
      <c r="AQ1872"/>
      <c r="AR1872"/>
      <c r="AS1872"/>
      <c r="AT1872"/>
      <c r="AU1872"/>
      <c r="AV1872"/>
      <c r="AW1872"/>
    </row>
    <row r="1873" spans="1:49" x14ac:dyDescent="0.25">
      <c r="A1873" s="14">
        <v>5</v>
      </c>
      <c r="B1873" s="20" t="s">
        <v>967</v>
      </c>
      <c r="C1873" s="14">
        <v>10</v>
      </c>
      <c r="D1873" s="14">
        <v>4</v>
      </c>
      <c r="E1873" s="14">
        <v>0</v>
      </c>
      <c r="F1873" s="14">
        <v>6</v>
      </c>
      <c r="G1873" s="14">
        <v>81</v>
      </c>
      <c r="H1873" s="74" t="s">
        <v>1026</v>
      </c>
      <c r="I1873" s="14">
        <v>78</v>
      </c>
      <c r="J1873" s="14">
        <v>8</v>
      </c>
      <c r="K1873" s="17" t="s">
        <v>3144</v>
      </c>
      <c r="L1873" s="17">
        <v>24</v>
      </c>
      <c r="M1873" s="17">
        <v>5</v>
      </c>
      <c r="N1873" s="17">
        <v>1977</v>
      </c>
      <c r="O1873" s="19" t="s">
        <v>967</v>
      </c>
      <c r="P1873" s="24" t="s">
        <v>1026</v>
      </c>
      <c r="Q1873" s="19" t="s">
        <v>1676</v>
      </c>
      <c r="R1873" s="17">
        <v>2</v>
      </c>
      <c r="S1873" s="24" t="s">
        <v>1026</v>
      </c>
      <c r="T1873" s="17">
        <v>12</v>
      </c>
      <c r="U1873" s="17">
        <v>207</v>
      </c>
      <c r="AP1873"/>
      <c r="AQ1873"/>
      <c r="AR1873"/>
      <c r="AS1873"/>
      <c r="AT1873"/>
      <c r="AU1873"/>
      <c r="AV1873"/>
      <c r="AW1873"/>
    </row>
    <row r="1874" spans="1:49" x14ac:dyDescent="0.25">
      <c r="A1874" s="14">
        <v>6</v>
      </c>
      <c r="B1874" s="41" t="s">
        <v>1452</v>
      </c>
      <c r="C1874" s="14">
        <v>10</v>
      </c>
      <c r="D1874" s="14">
        <v>1</v>
      </c>
      <c r="E1874" s="14">
        <v>0</v>
      </c>
      <c r="F1874" s="14">
        <v>9</v>
      </c>
      <c r="G1874" s="14">
        <v>49</v>
      </c>
      <c r="H1874" s="74" t="s">
        <v>1026</v>
      </c>
      <c r="I1874" s="14">
        <v>194</v>
      </c>
      <c r="J1874" s="14">
        <v>2</v>
      </c>
      <c r="K1874" s="17" t="s">
        <v>3144</v>
      </c>
      <c r="L1874" s="17">
        <v>24</v>
      </c>
      <c r="M1874" s="17">
        <v>5</v>
      </c>
      <c r="N1874" s="17">
        <v>1977</v>
      </c>
      <c r="O1874" s="38" t="s">
        <v>563</v>
      </c>
      <c r="P1874" s="24" t="s">
        <v>1026</v>
      </c>
      <c r="Q1874" s="38" t="s">
        <v>1256</v>
      </c>
      <c r="R1874" s="17">
        <v>6</v>
      </c>
      <c r="S1874" s="24" t="s">
        <v>1026</v>
      </c>
      <c r="T1874" s="17">
        <v>5</v>
      </c>
      <c r="U1874" s="58" t="s">
        <v>5239</v>
      </c>
      <c r="AP1874"/>
      <c r="AQ1874"/>
      <c r="AR1874"/>
      <c r="AS1874"/>
      <c r="AT1874"/>
      <c r="AU1874"/>
      <c r="AV1874"/>
      <c r="AW1874"/>
    </row>
    <row r="1875" spans="1:49" x14ac:dyDescent="0.25">
      <c r="B1875" s="20" t="s">
        <v>2</v>
      </c>
      <c r="C1875" s="14">
        <f>SUM(C1869:C1874)</f>
        <v>60</v>
      </c>
      <c r="D1875" s="14">
        <f>SUM(D1869:D1874)</f>
        <v>30</v>
      </c>
      <c r="E1875" s="14">
        <f>SUM(E1869:E1874)</f>
        <v>0</v>
      </c>
      <c r="F1875" s="14">
        <f>SUM(F1869:F1874)</f>
        <v>30</v>
      </c>
      <c r="G1875" s="14">
        <f>SUM(G1869:G1874)</f>
        <v>636</v>
      </c>
      <c r="H1875" s="74" t="s">
        <v>1026</v>
      </c>
      <c r="I1875" s="14">
        <f>SUM(I1869:I1874)</f>
        <v>636</v>
      </c>
      <c r="J1875" s="14">
        <f>SUM(J1869:J1874)</f>
        <v>60</v>
      </c>
      <c r="K1875" s="17" t="s">
        <v>3027</v>
      </c>
      <c r="L1875" s="17">
        <v>28</v>
      </c>
      <c r="M1875" s="17">
        <v>5</v>
      </c>
      <c r="N1875" s="17">
        <v>1977</v>
      </c>
      <c r="O1875" s="19" t="s">
        <v>565</v>
      </c>
      <c r="P1875" s="24" t="s">
        <v>1026</v>
      </c>
      <c r="Q1875" s="19" t="s">
        <v>563</v>
      </c>
      <c r="R1875" s="17">
        <v>13</v>
      </c>
      <c r="S1875" s="24" t="s">
        <v>1026</v>
      </c>
      <c r="T1875" s="17">
        <v>3</v>
      </c>
      <c r="U1875" s="58" t="s">
        <v>5239</v>
      </c>
      <c r="AP1875"/>
      <c r="AQ1875"/>
      <c r="AR1875"/>
      <c r="AS1875"/>
      <c r="AT1875"/>
      <c r="AU1875"/>
      <c r="AV1875"/>
      <c r="AW1875"/>
    </row>
    <row r="1876" spans="1:49" x14ac:dyDescent="0.25">
      <c r="K1876" s="17" t="s">
        <v>3011</v>
      </c>
      <c r="L1876" s="17">
        <v>29</v>
      </c>
      <c r="M1876" s="17">
        <v>5</v>
      </c>
      <c r="N1876" s="17">
        <v>1977</v>
      </c>
      <c r="O1876" s="19" t="s">
        <v>1676</v>
      </c>
      <c r="P1876" s="24" t="s">
        <v>1026</v>
      </c>
      <c r="Q1876" s="19" t="s">
        <v>1256</v>
      </c>
      <c r="R1876" s="17">
        <v>11</v>
      </c>
      <c r="S1876" s="24" t="s">
        <v>1026</v>
      </c>
      <c r="T1876" s="17">
        <v>19</v>
      </c>
      <c r="U1876" s="17">
        <v>261</v>
      </c>
      <c r="AP1876"/>
      <c r="AQ1876"/>
      <c r="AR1876"/>
      <c r="AS1876"/>
      <c r="AT1876"/>
      <c r="AU1876"/>
      <c r="AV1876"/>
      <c r="AW1876"/>
    </row>
    <row r="1877" spans="1:49" x14ac:dyDescent="0.25">
      <c r="A1877" s="16"/>
      <c r="C1877" s="16"/>
      <c r="K1877" s="17" t="s">
        <v>3011</v>
      </c>
      <c r="L1877" s="17">
        <v>29</v>
      </c>
      <c r="M1877" s="17">
        <v>5</v>
      </c>
      <c r="N1877" s="17">
        <v>1977</v>
      </c>
      <c r="O1877" s="19" t="s">
        <v>967</v>
      </c>
      <c r="P1877" s="24" t="s">
        <v>1026</v>
      </c>
      <c r="Q1877" s="38" t="s">
        <v>1452</v>
      </c>
      <c r="R1877" s="17">
        <v>25</v>
      </c>
      <c r="S1877" s="24" t="s">
        <v>1026</v>
      </c>
      <c r="T1877" s="17">
        <v>4</v>
      </c>
      <c r="U1877" s="17">
        <v>142</v>
      </c>
      <c r="AP1877"/>
      <c r="AQ1877"/>
      <c r="AR1877"/>
      <c r="AS1877"/>
      <c r="AT1877"/>
      <c r="AU1877"/>
      <c r="AV1877"/>
      <c r="AW1877"/>
    </row>
    <row r="1878" spans="1:49" x14ac:dyDescent="0.25">
      <c r="A1878" s="16"/>
      <c r="C1878" s="16"/>
      <c r="K1878" s="17" t="s">
        <v>3011</v>
      </c>
      <c r="L1878" s="17">
        <v>5</v>
      </c>
      <c r="M1878" s="17">
        <v>6</v>
      </c>
      <c r="N1878" s="17">
        <v>1977</v>
      </c>
      <c r="O1878" s="19" t="s">
        <v>563</v>
      </c>
      <c r="P1878" s="24" t="s">
        <v>1026</v>
      </c>
      <c r="Q1878" s="19" t="s">
        <v>967</v>
      </c>
      <c r="R1878" s="17">
        <v>13</v>
      </c>
      <c r="S1878" s="24" t="s">
        <v>1026</v>
      </c>
      <c r="T1878" s="17">
        <v>6</v>
      </c>
      <c r="U1878" s="17">
        <v>81</v>
      </c>
      <c r="AP1878"/>
      <c r="AQ1878"/>
      <c r="AR1878"/>
      <c r="AS1878"/>
      <c r="AT1878"/>
      <c r="AU1878"/>
      <c r="AV1878"/>
      <c r="AW1878"/>
    </row>
    <row r="1879" spans="1:49" x14ac:dyDescent="0.25">
      <c r="A1879" s="16"/>
      <c r="C1879" s="16"/>
      <c r="K1879" s="17" t="s">
        <v>3144</v>
      </c>
      <c r="L1879" s="17">
        <v>7</v>
      </c>
      <c r="M1879" s="17">
        <v>6</v>
      </c>
      <c r="N1879" s="17">
        <v>1977</v>
      </c>
      <c r="O1879" s="19" t="s">
        <v>1676</v>
      </c>
      <c r="P1879" s="24" t="s">
        <v>1026</v>
      </c>
      <c r="Q1879" s="19" t="s">
        <v>1452</v>
      </c>
      <c r="R1879" s="17">
        <v>24</v>
      </c>
      <c r="S1879" s="24" t="s">
        <v>1026</v>
      </c>
      <c r="T1879" s="17">
        <v>11</v>
      </c>
      <c r="U1879" s="58" t="s">
        <v>5239</v>
      </c>
      <c r="AP1879"/>
      <c r="AQ1879"/>
      <c r="AR1879"/>
      <c r="AS1879"/>
      <c r="AT1879"/>
      <c r="AU1879"/>
      <c r="AV1879"/>
      <c r="AW1879"/>
    </row>
    <row r="1880" spans="1:49" x14ac:dyDescent="0.25">
      <c r="A1880" s="16"/>
      <c r="C1880" s="16"/>
      <c r="K1880" s="17" t="s">
        <v>3027</v>
      </c>
      <c r="L1880" s="17">
        <v>11</v>
      </c>
      <c r="M1880" s="17">
        <v>6</v>
      </c>
      <c r="N1880" s="17">
        <v>1977</v>
      </c>
      <c r="O1880" s="19" t="s">
        <v>565</v>
      </c>
      <c r="P1880" s="24" t="s">
        <v>1026</v>
      </c>
      <c r="Q1880" s="19" t="s">
        <v>1676</v>
      </c>
      <c r="R1880" s="17">
        <v>22</v>
      </c>
      <c r="S1880" s="24" t="s">
        <v>1026</v>
      </c>
      <c r="T1880" s="17">
        <v>16</v>
      </c>
      <c r="U1880" s="58" t="s">
        <v>5239</v>
      </c>
      <c r="AP1880"/>
      <c r="AQ1880"/>
      <c r="AR1880"/>
      <c r="AS1880"/>
      <c r="AT1880"/>
      <c r="AU1880"/>
      <c r="AV1880"/>
      <c r="AW1880"/>
    </row>
    <row r="1881" spans="1:49" x14ac:dyDescent="0.25">
      <c r="A1881" s="16"/>
      <c r="C1881" s="16"/>
      <c r="K1881" s="17" t="s">
        <v>3011</v>
      </c>
      <c r="L1881" s="17">
        <v>12</v>
      </c>
      <c r="M1881" s="17">
        <v>6</v>
      </c>
      <c r="N1881" s="17">
        <v>1977</v>
      </c>
      <c r="O1881" s="19" t="s">
        <v>1452</v>
      </c>
      <c r="P1881" s="24" t="s">
        <v>1026</v>
      </c>
      <c r="Q1881" s="19" t="s">
        <v>563</v>
      </c>
      <c r="R1881" s="17">
        <v>3</v>
      </c>
      <c r="S1881" s="24" t="s">
        <v>1026</v>
      </c>
      <c r="T1881" s="17">
        <v>23</v>
      </c>
      <c r="U1881" s="58" t="s">
        <v>5239</v>
      </c>
      <c r="AP1881"/>
      <c r="AQ1881"/>
      <c r="AR1881"/>
      <c r="AS1881"/>
      <c r="AT1881"/>
      <c r="AU1881"/>
      <c r="AV1881"/>
      <c r="AW1881"/>
    </row>
    <row r="1882" spans="1:49" x14ac:dyDescent="0.25">
      <c r="A1882" s="16"/>
      <c r="C1882" s="16"/>
      <c r="K1882" s="17" t="s">
        <v>3011</v>
      </c>
      <c r="L1882" s="17">
        <v>12</v>
      </c>
      <c r="M1882" s="17">
        <v>6</v>
      </c>
      <c r="N1882" s="17">
        <v>1977</v>
      </c>
      <c r="O1882" s="19" t="s">
        <v>967</v>
      </c>
      <c r="P1882" s="24" t="s">
        <v>1026</v>
      </c>
      <c r="Q1882" s="19" t="s">
        <v>1256</v>
      </c>
      <c r="R1882" s="17">
        <v>1</v>
      </c>
      <c r="S1882" s="24" t="s">
        <v>1026</v>
      </c>
      <c r="T1882" s="17">
        <v>7</v>
      </c>
      <c r="U1882" s="17">
        <v>213</v>
      </c>
      <c r="AP1882"/>
      <c r="AQ1882"/>
      <c r="AR1882"/>
      <c r="AS1882"/>
      <c r="AT1882"/>
      <c r="AU1882"/>
      <c r="AV1882"/>
      <c r="AW1882"/>
    </row>
    <row r="1883" spans="1:49" x14ac:dyDescent="0.25">
      <c r="A1883" s="16"/>
      <c r="C1883" s="16"/>
      <c r="K1883" s="17" t="s">
        <v>3011</v>
      </c>
      <c r="L1883" s="17">
        <v>19</v>
      </c>
      <c r="M1883" s="17">
        <v>6</v>
      </c>
      <c r="N1883" s="17">
        <v>1977</v>
      </c>
      <c r="O1883" s="19" t="s">
        <v>1256</v>
      </c>
      <c r="P1883" s="24" t="s">
        <v>1026</v>
      </c>
      <c r="Q1883" s="19" t="s">
        <v>967</v>
      </c>
      <c r="R1883" s="17">
        <v>8</v>
      </c>
      <c r="S1883" s="24" t="s">
        <v>1026</v>
      </c>
      <c r="T1883" s="17">
        <v>3</v>
      </c>
      <c r="U1883" s="58" t="s">
        <v>5239</v>
      </c>
      <c r="AP1883"/>
      <c r="AQ1883"/>
      <c r="AR1883"/>
      <c r="AS1883"/>
      <c r="AT1883"/>
      <c r="AU1883"/>
      <c r="AV1883"/>
      <c r="AW1883"/>
    </row>
    <row r="1884" spans="1:49" x14ac:dyDescent="0.25">
      <c r="A1884" s="16"/>
      <c r="C1884" s="16"/>
      <c r="K1884" s="17" t="s">
        <v>3011</v>
      </c>
      <c r="L1884" s="17">
        <v>19</v>
      </c>
      <c r="M1884" s="17">
        <v>6</v>
      </c>
      <c r="N1884" s="17">
        <v>1977</v>
      </c>
      <c r="O1884" s="19" t="s">
        <v>1676</v>
      </c>
      <c r="P1884" s="24" t="s">
        <v>1026</v>
      </c>
      <c r="Q1884" s="19" t="s">
        <v>565</v>
      </c>
      <c r="R1884" s="17">
        <v>8</v>
      </c>
      <c r="S1884" s="24" t="s">
        <v>1026</v>
      </c>
      <c r="T1884" s="17">
        <v>17</v>
      </c>
      <c r="U1884" s="58" t="s">
        <v>5239</v>
      </c>
      <c r="AP1884"/>
      <c r="AQ1884"/>
      <c r="AR1884"/>
      <c r="AS1884"/>
      <c r="AT1884"/>
      <c r="AU1884"/>
      <c r="AV1884"/>
      <c r="AW1884"/>
    </row>
    <row r="1885" spans="1:49" x14ac:dyDescent="0.25">
      <c r="A1885" s="16"/>
      <c r="C1885" s="16"/>
      <c r="K1885" s="17" t="s">
        <v>3011</v>
      </c>
      <c r="L1885" s="17">
        <v>19</v>
      </c>
      <c r="M1885" s="17">
        <v>6</v>
      </c>
      <c r="N1885" s="17">
        <v>1977</v>
      </c>
      <c r="O1885" s="19" t="s">
        <v>563</v>
      </c>
      <c r="P1885" s="24" t="s">
        <v>1026</v>
      </c>
      <c r="Q1885" s="19" t="s">
        <v>1452</v>
      </c>
      <c r="R1885" s="17">
        <v>25</v>
      </c>
      <c r="S1885" s="24" t="s">
        <v>1026</v>
      </c>
      <c r="T1885" s="17">
        <v>7</v>
      </c>
      <c r="U1885" s="58" t="s">
        <v>5239</v>
      </c>
      <c r="AP1885"/>
      <c r="AQ1885"/>
      <c r="AR1885"/>
      <c r="AS1885"/>
      <c r="AT1885"/>
      <c r="AU1885"/>
      <c r="AV1885"/>
      <c r="AW1885"/>
    </row>
    <row r="1886" spans="1:49" x14ac:dyDescent="0.25">
      <c r="A1886" s="16"/>
      <c r="C1886" s="16"/>
      <c r="K1886" s="17" t="s">
        <v>3027</v>
      </c>
      <c r="L1886" s="17">
        <v>16</v>
      </c>
      <c r="M1886" s="17">
        <v>7</v>
      </c>
      <c r="N1886" s="17">
        <v>1977</v>
      </c>
      <c r="O1886" s="19" t="s">
        <v>1256</v>
      </c>
      <c r="P1886" s="24" t="s">
        <v>1026</v>
      </c>
      <c r="Q1886" s="19" t="s">
        <v>565</v>
      </c>
      <c r="R1886" s="17">
        <v>23</v>
      </c>
      <c r="S1886" s="24" t="s">
        <v>1026</v>
      </c>
      <c r="T1886" s="17">
        <v>4</v>
      </c>
      <c r="U1886" s="58" t="s">
        <v>5239</v>
      </c>
      <c r="AP1886"/>
      <c r="AQ1886"/>
      <c r="AR1886"/>
      <c r="AS1886"/>
      <c r="AT1886"/>
      <c r="AU1886"/>
      <c r="AV1886"/>
      <c r="AW1886"/>
    </row>
    <row r="1887" spans="1:49" x14ac:dyDescent="0.25">
      <c r="C1887" s="16"/>
      <c r="K1887" s="17" t="s">
        <v>3011</v>
      </c>
      <c r="L1887" s="17">
        <v>17</v>
      </c>
      <c r="M1887" s="17">
        <v>7</v>
      </c>
      <c r="N1887" s="17">
        <v>1977</v>
      </c>
      <c r="O1887" s="19" t="s">
        <v>1256</v>
      </c>
      <c r="P1887" s="24" t="s">
        <v>1026</v>
      </c>
      <c r="Q1887" s="19" t="s">
        <v>1676</v>
      </c>
      <c r="R1887" s="17">
        <v>14</v>
      </c>
      <c r="S1887" s="24" t="s">
        <v>1026</v>
      </c>
      <c r="T1887" s="17">
        <v>7</v>
      </c>
      <c r="U1887" s="58" t="s">
        <v>5239</v>
      </c>
      <c r="AP1887"/>
      <c r="AQ1887"/>
      <c r="AR1887"/>
      <c r="AS1887"/>
      <c r="AT1887"/>
      <c r="AU1887"/>
      <c r="AV1887"/>
      <c r="AW1887"/>
    </row>
    <row r="1888" spans="1:49" x14ac:dyDescent="0.25">
      <c r="C1888" s="16"/>
      <c r="K1888" s="17" t="s">
        <v>3011</v>
      </c>
      <c r="L1888" s="17">
        <v>17</v>
      </c>
      <c r="M1888" s="17">
        <v>7</v>
      </c>
      <c r="N1888" s="17">
        <v>1977</v>
      </c>
      <c r="O1888" s="19" t="s">
        <v>1452</v>
      </c>
      <c r="P1888" s="24" t="s">
        <v>1026</v>
      </c>
      <c r="Q1888" s="19" t="s">
        <v>967</v>
      </c>
      <c r="R1888" s="17">
        <v>2</v>
      </c>
      <c r="S1888" s="24" t="s">
        <v>1026</v>
      </c>
      <c r="T1888" s="17">
        <v>13</v>
      </c>
      <c r="U1888" s="58" t="s">
        <v>5239</v>
      </c>
      <c r="AP1888"/>
      <c r="AQ1888"/>
      <c r="AR1888"/>
      <c r="AS1888"/>
      <c r="AT1888"/>
      <c r="AU1888"/>
      <c r="AV1888"/>
      <c r="AW1888"/>
    </row>
    <row r="1889" spans="1:49" x14ac:dyDescent="0.25">
      <c r="C1889" s="16"/>
      <c r="K1889" s="17" t="s">
        <v>3011</v>
      </c>
      <c r="L1889" s="17">
        <v>17</v>
      </c>
      <c r="M1889" s="17">
        <v>7</v>
      </c>
      <c r="N1889" s="17">
        <v>1977</v>
      </c>
      <c r="O1889" s="19" t="s">
        <v>563</v>
      </c>
      <c r="P1889" s="24" t="s">
        <v>1026</v>
      </c>
      <c r="Q1889" s="19" t="s">
        <v>565</v>
      </c>
      <c r="R1889" s="17">
        <v>16</v>
      </c>
      <c r="S1889" s="24" t="s">
        <v>1026</v>
      </c>
      <c r="T1889" s="17">
        <v>5</v>
      </c>
      <c r="U1889" s="58" t="s">
        <v>5239</v>
      </c>
      <c r="AP1889"/>
      <c r="AQ1889"/>
      <c r="AR1889"/>
      <c r="AS1889"/>
      <c r="AT1889"/>
      <c r="AU1889"/>
      <c r="AV1889"/>
      <c r="AW1889"/>
    </row>
    <row r="1890" spans="1:49" x14ac:dyDescent="0.25">
      <c r="C1890" s="16"/>
      <c r="K1890" s="17" t="s">
        <v>3011</v>
      </c>
      <c r="L1890" s="17">
        <v>24</v>
      </c>
      <c r="M1890" s="17">
        <v>7</v>
      </c>
      <c r="N1890" s="17">
        <v>1977</v>
      </c>
      <c r="O1890" s="19" t="s">
        <v>565</v>
      </c>
      <c r="P1890" s="24" t="s">
        <v>1026</v>
      </c>
      <c r="Q1890" s="19" t="s">
        <v>1256</v>
      </c>
      <c r="R1890" s="17">
        <v>19</v>
      </c>
      <c r="S1890" s="24" t="s">
        <v>1026</v>
      </c>
      <c r="T1890" s="17">
        <v>12</v>
      </c>
      <c r="U1890" s="58" t="s">
        <v>5239</v>
      </c>
      <c r="AP1890"/>
      <c r="AQ1890"/>
      <c r="AR1890"/>
      <c r="AS1890"/>
      <c r="AT1890"/>
      <c r="AU1890"/>
      <c r="AV1890"/>
      <c r="AW1890"/>
    </row>
    <row r="1891" spans="1:49" x14ac:dyDescent="0.25">
      <c r="C1891" s="16"/>
      <c r="K1891" s="17" t="s">
        <v>3011</v>
      </c>
      <c r="L1891" s="17">
        <v>24</v>
      </c>
      <c r="M1891" s="17">
        <v>7</v>
      </c>
      <c r="N1891" s="17">
        <v>1977</v>
      </c>
      <c r="O1891" s="19" t="s">
        <v>1452</v>
      </c>
      <c r="P1891" s="24" t="s">
        <v>1026</v>
      </c>
      <c r="Q1891" s="19" t="s">
        <v>1676</v>
      </c>
      <c r="R1891" s="17">
        <v>5</v>
      </c>
      <c r="S1891" s="24" t="s">
        <v>1026</v>
      </c>
      <c r="T1891" s="17">
        <v>25</v>
      </c>
      <c r="U1891" s="58" t="s">
        <v>5239</v>
      </c>
      <c r="AP1891"/>
      <c r="AQ1891"/>
      <c r="AR1891"/>
      <c r="AS1891"/>
      <c r="AT1891"/>
      <c r="AU1891"/>
      <c r="AV1891"/>
      <c r="AW1891"/>
    </row>
    <row r="1892" spans="1:49" x14ac:dyDescent="0.25">
      <c r="K1892" s="17" t="s">
        <v>3011</v>
      </c>
      <c r="L1892" s="17">
        <v>24</v>
      </c>
      <c r="M1892" s="17">
        <v>7</v>
      </c>
      <c r="N1892" s="17">
        <v>1977</v>
      </c>
      <c r="O1892" s="19" t="s">
        <v>967</v>
      </c>
      <c r="P1892" s="24" t="s">
        <v>1026</v>
      </c>
      <c r="Q1892" s="19" t="s">
        <v>563</v>
      </c>
      <c r="R1892" s="17">
        <v>1</v>
      </c>
      <c r="S1892" s="24" t="s">
        <v>1026</v>
      </c>
      <c r="T1892" s="17">
        <v>3</v>
      </c>
      <c r="U1892" s="17">
        <v>263</v>
      </c>
      <c r="AP1892"/>
      <c r="AQ1892"/>
      <c r="AR1892"/>
      <c r="AS1892"/>
      <c r="AT1892"/>
      <c r="AU1892"/>
      <c r="AV1892"/>
      <c r="AW1892"/>
    </row>
    <row r="1893" spans="1:49" x14ac:dyDescent="0.25">
      <c r="K1893" s="17" t="s">
        <v>3141</v>
      </c>
      <c r="L1893" s="17">
        <v>27</v>
      </c>
      <c r="M1893" s="17">
        <v>7</v>
      </c>
      <c r="N1893" s="17">
        <v>1977</v>
      </c>
      <c r="O1893" s="19" t="s">
        <v>1256</v>
      </c>
      <c r="P1893" s="24" t="s">
        <v>1026</v>
      </c>
      <c r="Q1893" s="19" t="s">
        <v>563</v>
      </c>
      <c r="R1893" s="17">
        <v>9</v>
      </c>
      <c r="S1893" s="24" t="s">
        <v>1026</v>
      </c>
      <c r="T1893" s="17">
        <v>8</v>
      </c>
      <c r="U1893" s="58" t="s">
        <v>5239</v>
      </c>
      <c r="AP1893"/>
      <c r="AQ1893"/>
      <c r="AR1893"/>
      <c r="AS1893"/>
      <c r="AT1893"/>
      <c r="AU1893"/>
      <c r="AV1893"/>
      <c r="AW1893"/>
    </row>
    <row r="1894" spans="1:49" x14ac:dyDescent="0.25">
      <c r="K1894" s="17" t="s">
        <v>3141</v>
      </c>
      <c r="L1894" s="17">
        <v>27</v>
      </c>
      <c r="M1894" s="17">
        <v>7</v>
      </c>
      <c r="N1894" s="17">
        <v>1977</v>
      </c>
      <c r="O1894" s="19" t="s">
        <v>565</v>
      </c>
      <c r="P1894" s="24" t="s">
        <v>1026</v>
      </c>
      <c r="Q1894" s="19" t="s">
        <v>1452</v>
      </c>
      <c r="R1894" s="17">
        <v>20</v>
      </c>
      <c r="S1894" s="24" t="s">
        <v>1026</v>
      </c>
      <c r="T1894" s="17">
        <v>4</v>
      </c>
      <c r="U1894" s="58" t="s">
        <v>5239</v>
      </c>
      <c r="AP1894"/>
      <c r="AQ1894"/>
      <c r="AR1894"/>
      <c r="AS1894"/>
      <c r="AT1894"/>
      <c r="AU1894"/>
      <c r="AV1894"/>
      <c r="AW1894"/>
    </row>
    <row r="1895" spans="1:49" x14ac:dyDescent="0.25">
      <c r="K1895" s="17" t="s">
        <v>3141</v>
      </c>
      <c r="L1895" s="17">
        <v>27</v>
      </c>
      <c r="M1895" s="17">
        <v>7</v>
      </c>
      <c r="N1895" s="17">
        <v>1977</v>
      </c>
      <c r="O1895" s="19" t="s">
        <v>1676</v>
      </c>
      <c r="P1895" s="24" t="s">
        <v>1026</v>
      </c>
      <c r="Q1895" s="19" t="s">
        <v>967</v>
      </c>
      <c r="R1895" s="17">
        <v>10</v>
      </c>
      <c r="S1895" s="24" t="s">
        <v>1026</v>
      </c>
      <c r="T1895" s="17">
        <v>9</v>
      </c>
      <c r="U1895" s="58" t="s">
        <v>5239</v>
      </c>
      <c r="AP1895"/>
      <c r="AQ1895"/>
      <c r="AR1895"/>
      <c r="AS1895"/>
      <c r="AT1895"/>
      <c r="AU1895"/>
      <c r="AV1895"/>
      <c r="AW1895"/>
    </row>
    <row r="1896" spans="1:49" x14ac:dyDescent="0.25">
      <c r="K1896" s="17" t="s">
        <v>3011</v>
      </c>
      <c r="L1896" s="17">
        <v>31</v>
      </c>
      <c r="M1896" s="17">
        <v>7</v>
      </c>
      <c r="N1896" s="17">
        <v>1977</v>
      </c>
      <c r="O1896" s="19" t="s">
        <v>1452</v>
      </c>
      <c r="P1896" s="24" t="s">
        <v>1026</v>
      </c>
      <c r="Q1896" s="19" t="s">
        <v>1256</v>
      </c>
      <c r="R1896" s="17">
        <v>4</v>
      </c>
      <c r="S1896" s="24" t="s">
        <v>1026</v>
      </c>
      <c r="T1896" s="17">
        <v>2</v>
      </c>
      <c r="U1896" s="58" t="s">
        <v>5239</v>
      </c>
      <c r="AP1896"/>
      <c r="AQ1896"/>
      <c r="AR1896"/>
      <c r="AS1896"/>
      <c r="AT1896"/>
      <c r="AU1896"/>
      <c r="AV1896"/>
      <c r="AW1896"/>
    </row>
    <row r="1897" spans="1:49" x14ac:dyDescent="0.25">
      <c r="K1897" s="17" t="s">
        <v>3011</v>
      </c>
      <c r="L1897" s="17">
        <v>31</v>
      </c>
      <c r="M1897" s="17">
        <v>7</v>
      </c>
      <c r="N1897" s="17">
        <v>1977</v>
      </c>
      <c r="O1897" s="19" t="s">
        <v>967</v>
      </c>
      <c r="P1897" s="24" t="s">
        <v>1026</v>
      </c>
      <c r="Q1897" s="19" t="s">
        <v>565</v>
      </c>
      <c r="R1897" s="17">
        <v>13</v>
      </c>
      <c r="S1897" s="24" t="s">
        <v>1026</v>
      </c>
      <c r="T1897" s="17">
        <v>12</v>
      </c>
      <c r="U1897" s="17">
        <v>278</v>
      </c>
      <c r="AP1897"/>
      <c r="AQ1897"/>
      <c r="AR1897"/>
      <c r="AS1897"/>
      <c r="AT1897"/>
      <c r="AU1897"/>
      <c r="AV1897"/>
      <c r="AW1897"/>
    </row>
    <row r="1898" spans="1:49" x14ac:dyDescent="0.25">
      <c r="K1898" s="17" t="s">
        <v>3011</v>
      </c>
      <c r="L1898" s="17">
        <v>31</v>
      </c>
      <c r="M1898" s="17">
        <v>7</v>
      </c>
      <c r="N1898" s="17">
        <v>1977</v>
      </c>
      <c r="O1898" s="19" t="s">
        <v>563</v>
      </c>
      <c r="P1898" s="24" t="s">
        <v>1026</v>
      </c>
      <c r="Q1898" s="19" t="s">
        <v>1676</v>
      </c>
      <c r="R1898" s="17">
        <v>13</v>
      </c>
      <c r="S1898" s="24" t="s">
        <v>1026</v>
      </c>
      <c r="T1898" s="17">
        <v>7</v>
      </c>
      <c r="U1898" s="17">
        <v>47</v>
      </c>
      <c r="AP1898"/>
      <c r="AQ1898"/>
      <c r="AR1898"/>
      <c r="AS1898"/>
      <c r="AT1898"/>
      <c r="AU1898"/>
      <c r="AV1898"/>
      <c r="AW1898"/>
    </row>
    <row r="1899" spans="1:49" x14ac:dyDescent="0.25">
      <c r="P1899" s="24"/>
      <c r="R1899" s="17">
        <f>SUM(R1869:R1898)</f>
        <v>350</v>
      </c>
      <c r="S1899" s="24" t="s">
        <v>1026</v>
      </c>
      <c r="T1899" s="17">
        <f>SUM(T1869:T1898)</f>
        <v>286</v>
      </c>
      <c r="AP1899"/>
      <c r="AQ1899"/>
      <c r="AR1899"/>
      <c r="AS1899"/>
      <c r="AT1899"/>
      <c r="AU1899"/>
      <c r="AV1899"/>
      <c r="AW1899"/>
    </row>
    <row r="1900" spans="1:49" x14ac:dyDescent="0.25">
      <c r="N1900" s="17">
        <f>COUNT(R1869:R1898)</f>
        <v>30</v>
      </c>
      <c r="P1900" s="24"/>
      <c r="Q1900" s="19" t="s">
        <v>567</v>
      </c>
      <c r="R1900" s="81">
        <f>PRODUCT(R1899/N1900)</f>
        <v>11.666666666666666</v>
      </c>
      <c r="S1900" s="24" t="s">
        <v>1026</v>
      </c>
      <c r="T1900" s="81">
        <f>PRODUCT(T1899/N1900)</f>
        <v>9.5333333333333332</v>
      </c>
      <c r="AP1900"/>
      <c r="AQ1900"/>
      <c r="AR1900"/>
      <c r="AS1900"/>
      <c r="AT1900"/>
      <c r="AU1900"/>
      <c r="AV1900"/>
      <c r="AW1900"/>
    </row>
    <row r="1901" spans="1:49" x14ac:dyDescent="0.25">
      <c r="AP1901"/>
      <c r="AQ1901"/>
      <c r="AR1901"/>
      <c r="AS1901"/>
      <c r="AT1901"/>
      <c r="AU1901"/>
      <c r="AV1901"/>
      <c r="AW1901"/>
    </row>
    <row r="1902" spans="1:49" x14ac:dyDescent="0.25">
      <c r="AP1902"/>
      <c r="AQ1902"/>
      <c r="AR1902"/>
      <c r="AS1902"/>
      <c r="AT1902"/>
      <c r="AU1902"/>
      <c r="AV1902"/>
      <c r="AW1902"/>
    </row>
    <row r="1903" spans="1:49" x14ac:dyDescent="0.25">
      <c r="A1903" s="111" t="s">
        <v>3179</v>
      </c>
      <c r="B1903" s="112" t="s">
        <v>1262</v>
      </c>
      <c r="C1903" s="111" t="s">
        <v>3016</v>
      </c>
      <c r="D1903" s="111" t="s">
        <v>3017</v>
      </c>
      <c r="E1903" s="111" t="s">
        <v>1030</v>
      </c>
      <c r="F1903" s="111" t="s">
        <v>3018</v>
      </c>
      <c r="G1903" s="111" t="s">
        <v>3019</v>
      </c>
      <c r="H1903" s="113"/>
      <c r="I1903" s="114" t="s">
        <v>3020</v>
      </c>
      <c r="J1903" s="111" t="s">
        <v>1031</v>
      </c>
      <c r="K1903" s="111"/>
      <c r="L1903" s="115"/>
      <c r="M1903" s="115"/>
      <c r="N1903" s="115"/>
      <c r="O1903" s="116" t="s">
        <v>1262</v>
      </c>
      <c r="P1903" s="117"/>
      <c r="Q1903" s="118"/>
      <c r="R1903" s="115"/>
      <c r="S1903" s="115"/>
      <c r="T1903" s="115"/>
      <c r="U1903" s="115"/>
      <c r="AP1903"/>
      <c r="AQ1903"/>
      <c r="AR1903"/>
      <c r="AS1903"/>
      <c r="AT1903"/>
      <c r="AU1903"/>
      <c r="AV1903"/>
      <c r="AW1903"/>
    </row>
    <row r="1904" spans="1:49" x14ac:dyDescent="0.25">
      <c r="A1904" s="14">
        <v>1</v>
      </c>
      <c r="B1904" s="67" t="s">
        <v>566</v>
      </c>
      <c r="C1904" s="14">
        <v>6</v>
      </c>
      <c r="D1904" s="14">
        <v>4</v>
      </c>
      <c r="E1904" s="14">
        <v>0</v>
      </c>
      <c r="F1904" s="14">
        <v>2</v>
      </c>
      <c r="G1904" s="14">
        <v>80</v>
      </c>
      <c r="H1904" s="74" t="s">
        <v>1026</v>
      </c>
      <c r="I1904" s="14">
        <v>30</v>
      </c>
      <c r="J1904" s="14">
        <v>8</v>
      </c>
      <c r="K1904" s="17" t="s">
        <v>3027</v>
      </c>
      <c r="L1904" s="17">
        <v>6</v>
      </c>
      <c r="M1904" s="17">
        <v>8</v>
      </c>
      <c r="N1904" s="17">
        <v>1977</v>
      </c>
      <c r="O1904" s="19" t="s">
        <v>1256</v>
      </c>
      <c r="P1904" s="24" t="s">
        <v>1026</v>
      </c>
      <c r="Q1904" s="19" t="s">
        <v>563</v>
      </c>
      <c r="R1904" s="17">
        <v>20</v>
      </c>
      <c r="S1904" s="24" t="s">
        <v>1026</v>
      </c>
      <c r="T1904" s="17">
        <v>0</v>
      </c>
      <c r="U1904" s="17">
        <v>100</v>
      </c>
      <c r="AP1904"/>
      <c r="AQ1904"/>
      <c r="AR1904"/>
      <c r="AS1904"/>
      <c r="AT1904"/>
      <c r="AU1904"/>
      <c r="AV1904"/>
      <c r="AW1904"/>
    </row>
    <row r="1905" spans="1:49" x14ac:dyDescent="0.25">
      <c r="A1905" s="14">
        <v>2</v>
      </c>
      <c r="B1905" s="67" t="s">
        <v>1041</v>
      </c>
      <c r="C1905" s="14">
        <v>6</v>
      </c>
      <c r="D1905" s="14">
        <v>4</v>
      </c>
      <c r="E1905" s="14">
        <v>0</v>
      </c>
      <c r="F1905" s="14">
        <v>2</v>
      </c>
      <c r="G1905" s="14">
        <v>43</v>
      </c>
      <c r="H1905" s="74" t="s">
        <v>1026</v>
      </c>
      <c r="I1905" s="14">
        <v>31</v>
      </c>
      <c r="J1905" s="14">
        <v>8</v>
      </c>
      <c r="K1905" s="17" t="s">
        <v>3027</v>
      </c>
      <c r="L1905" s="17">
        <v>6</v>
      </c>
      <c r="M1905" s="17">
        <v>8</v>
      </c>
      <c r="N1905" s="17">
        <v>1977</v>
      </c>
      <c r="O1905" s="19" t="s">
        <v>1041</v>
      </c>
      <c r="P1905" s="24" t="s">
        <v>1026</v>
      </c>
      <c r="Q1905" s="19" t="s">
        <v>566</v>
      </c>
      <c r="R1905" s="17">
        <v>4</v>
      </c>
      <c r="S1905" s="24" t="s">
        <v>1026</v>
      </c>
      <c r="T1905" s="17">
        <v>7</v>
      </c>
      <c r="U1905" s="58" t="s">
        <v>5239</v>
      </c>
      <c r="V1905" s="19" t="s">
        <v>3153</v>
      </c>
      <c r="AP1905"/>
      <c r="AQ1905"/>
      <c r="AR1905"/>
      <c r="AS1905"/>
      <c r="AT1905"/>
      <c r="AU1905"/>
      <c r="AV1905"/>
      <c r="AW1905"/>
    </row>
    <row r="1906" spans="1:49" x14ac:dyDescent="0.25">
      <c r="A1906" s="14">
        <v>3</v>
      </c>
      <c r="B1906" s="20" t="s">
        <v>1256</v>
      </c>
      <c r="C1906" s="14">
        <v>6</v>
      </c>
      <c r="D1906" s="14">
        <v>2</v>
      </c>
      <c r="E1906" s="14">
        <v>0</v>
      </c>
      <c r="F1906" s="14">
        <v>4</v>
      </c>
      <c r="G1906" s="14">
        <v>50</v>
      </c>
      <c r="H1906" s="74" t="s">
        <v>1026</v>
      </c>
      <c r="I1906" s="14">
        <v>46</v>
      </c>
      <c r="J1906" s="14">
        <v>4</v>
      </c>
      <c r="K1906" s="17" t="s">
        <v>3027</v>
      </c>
      <c r="L1906" s="17">
        <v>20</v>
      </c>
      <c r="M1906" s="17">
        <v>8</v>
      </c>
      <c r="N1906" s="17">
        <v>1977</v>
      </c>
      <c r="O1906" s="19" t="s">
        <v>1041</v>
      </c>
      <c r="P1906" s="24" t="s">
        <v>1026</v>
      </c>
      <c r="Q1906" s="19" t="s">
        <v>563</v>
      </c>
      <c r="R1906" s="17">
        <v>6</v>
      </c>
      <c r="S1906" s="24" t="s">
        <v>1026</v>
      </c>
      <c r="T1906" s="17">
        <v>5</v>
      </c>
      <c r="U1906" s="17">
        <v>100</v>
      </c>
      <c r="V1906" s="19" t="s">
        <v>3151</v>
      </c>
      <c r="AP1906"/>
      <c r="AQ1906"/>
      <c r="AR1906"/>
      <c r="AS1906"/>
      <c r="AT1906"/>
      <c r="AU1906"/>
      <c r="AV1906"/>
      <c r="AW1906"/>
    </row>
    <row r="1907" spans="1:49" x14ac:dyDescent="0.25">
      <c r="A1907" s="14">
        <v>4</v>
      </c>
      <c r="B1907" s="20" t="s">
        <v>563</v>
      </c>
      <c r="C1907" s="14">
        <v>6</v>
      </c>
      <c r="D1907" s="14">
        <v>1</v>
      </c>
      <c r="E1907" s="14">
        <v>0</v>
      </c>
      <c r="F1907" s="14">
        <v>5</v>
      </c>
      <c r="G1907" s="14">
        <v>33</v>
      </c>
      <c r="H1907" s="74" t="s">
        <v>1026</v>
      </c>
      <c r="I1907" s="14">
        <v>99</v>
      </c>
      <c r="J1907" s="14">
        <v>2</v>
      </c>
      <c r="K1907" s="17" t="s">
        <v>3027</v>
      </c>
      <c r="L1907" s="17">
        <v>20</v>
      </c>
      <c r="M1907" s="17">
        <v>8</v>
      </c>
      <c r="N1907" s="17">
        <v>1977</v>
      </c>
      <c r="O1907" s="19" t="s">
        <v>566</v>
      </c>
      <c r="P1907" s="24" t="s">
        <v>1026</v>
      </c>
      <c r="Q1907" s="19" t="s">
        <v>1256</v>
      </c>
      <c r="R1907" s="17">
        <v>8</v>
      </c>
      <c r="S1907" s="24" t="s">
        <v>1026</v>
      </c>
      <c r="T1907" s="17">
        <v>4</v>
      </c>
      <c r="U1907" s="58" t="s">
        <v>5239</v>
      </c>
      <c r="AP1907"/>
      <c r="AQ1907"/>
      <c r="AR1907"/>
      <c r="AS1907"/>
      <c r="AT1907"/>
      <c r="AU1907"/>
      <c r="AV1907"/>
      <c r="AW1907"/>
    </row>
    <row r="1908" spans="1:49" x14ac:dyDescent="0.25">
      <c r="B1908" s="20" t="s">
        <v>2</v>
      </c>
      <c r="C1908" s="14">
        <f>SUM(C1904:C1907)</f>
        <v>24</v>
      </c>
      <c r="D1908" s="14">
        <f>SUM(D1904:D1907)</f>
        <v>11</v>
      </c>
      <c r="E1908" s="14">
        <f>SUM(E1904:E1907)</f>
        <v>0</v>
      </c>
      <c r="F1908" s="14">
        <f>SUM(F1904:F1907)</f>
        <v>13</v>
      </c>
      <c r="G1908" s="14">
        <f>SUM(G1904:G1907)</f>
        <v>206</v>
      </c>
      <c r="H1908" s="74" t="s">
        <v>1026</v>
      </c>
      <c r="I1908" s="14">
        <f>SUM(I1904:I1907)</f>
        <v>206</v>
      </c>
      <c r="J1908" s="14">
        <f>SUM(J1904:J1907)</f>
        <v>22</v>
      </c>
      <c r="K1908" s="17" t="s">
        <v>3011</v>
      </c>
      <c r="L1908" s="17">
        <v>21</v>
      </c>
      <c r="M1908" s="17">
        <v>8</v>
      </c>
      <c r="N1908" s="17">
        <v>1977</v>
      </c>
      <c r="O1908" s="19" t="s">
        <v>1041</v>
      </c>
      <c r="P1908" s="24" t="s">
        <v>1026</v>
      </c>
      <c r="Q1908" s="19" t="s">
        <v>1256</v>
      </c>
      <c r="R1908" s="17">
        <v>11</v>
      </c>
      <c r="S1908" s="24" t="s">
        <v>1026</v>
      </c>
      <c r="T1908" s="17">
        <v>6</v>
      </c>
      <c r="U1908" s="17">
        <v>600</v>
      </c>
      <c r="AP1908"/>
      <c r="AQ1908"/>
      <c r="AR1908"/>
      <c r="AS1908"/>
      <c r="AT1908"/>
      <c r="AU1908"/>
      <c r="AV1908"/>
      <c r="AW1908"/>
    </row>
    <row r="1909" spans="1:49" x14ac:dyDescent="0.25">
      <c r="E1909" s="14"/>
      <c r="K1909" s="17" t="s">
        <v>3011</v>
      </c>
      <c r="L1909" s="17">
        <v>21</v>
      </c>
      <c r="M1909" s="17">
        <v>8</v>
      </c>
      <c r="N1909" s="17">
        <v>1977</v>
      </c>
      <c r="O1909" s="19" t="s">
        <v>566</v>
      </c>
      <c r="P1909" s="24" t="s">
        <v>1026</v>
      </c>
      <c r="Q1909" s="19" t="s">
        <v>563</v>
      </c>
      <c r="R1909" s="17">
        <v>41</v>
      </c>
      <c r="S1909" s="24" t="s">
        <v>1026</v>
      </c>
      <c r="T1909" s="17">
        <v>10</v>
      </c>
      <c r="U1909" s="17">
        <v>150</v>
      </c>
      <c r="AP1909"/>
      <c r="AQ1909"/>
      <c r="AR1909"/>
      <c r="AS1909"/>
      <c r="AT1909"/>
      <c r="AU1909"/>
      <c r="AV1909"/>
      <c r="AW1909"/>
    </row>
    <row r="1910" spans="1:49" x14ac:dyDescent="0.25">
      <c r="K1910" s="17" t="s">
        <v>3011</v>
      </c>
      <c r="L1910" s="17">
        <v>28</v>
      </c>
      <c r="M1910" s="17">
        <v>8</v>
      </c>
      <c r="N1910" s="17">
        <v>1977</v>
      </c>
      <c r="O1910" s="19" t="s">
        <v>566</v>
      </c>
      <c r="P1910" s="24" t="s">
        <v>1026</v>
      </c>
      <c r="Q1910" s="19" t="s">
        <v>1041</v>
      </c>
      <c r="R1910" s="17">
        <v>1</v>
      </c>
      <c r="S1910" s="24" t="s">
        <v>1026</v>
      </c>
      <c r="T1910" s="17">
        <v>2</v>
      </c>
      <c r="U1910" s="58" t="s">
        <v>5239</v>
      </c>
      <c r="AP1910"/>
      <c r="AQ1910"/>
      <c r="AR1910"/>
      <c r="AS1910"/>
      <c r="AT1910"/>
      <c r="AU1910"/>
      <c r="AV1910"/>
      <c r="AW1910"/>
    </row>
    <row r="1911" spans="1:49" x14ac:dyDescent="0.25">
      <c r="K1911" s="17" t="s">
        <v>3011</v>
      </c>
      <c r="L1911" s="17">
        <v>28</v>
      </c>
      <c r="M1911" s="17">
        <v>8</v>
      </c>
      <c r="N1911" s="17">
        <v>1977</v>
      </c>
      <c r="O1911" s="19" t="s">
        <v>563</v>
      </c>
      <c r="P1911" s="24" t="s">
        <v>1026</v>
      </c>
      <c r="Q1911" s="19" t="s">
        <v>1256</v>
      </c>
      <c r="R1911" s="17">
        <v>3</v>
      </c>
      <c r="S1911" s="24" t="s">
        <v>1026</v>
      </c>
      <c r="T1911" s="17">
        <v>13</v>
      </c>
      <c r="U1911" s="58" t="s">
        <v>5239</v>
      </c>
      <c r="AP1911"/>
      <c r="AQ1911"/>
      <c r="AR1911"/>
      <c r="AS1911"/>
      <c r="AT1911"/>
      <c r="AU1911"/>
      <c r="AV1911"/>
      <c r="AW1911"/>
    </row>
    <row r="1912" spans="1:49" x14ac:dyDescent="0.25">
      <c r="K1912" s="17" t="s">
        <v>3027</v>
      </c>
      <c r="L1912" s="17">
        <v>3</v>
      </c>
      <c r="M1912" s="17">
        <v>9</v>
      </c>
      <c r="N1912" s="17">
        <v>1977</v>
      </c>
      <c r="O1912" s="19" t="s">
        <v>563</v>
      </c>
      <c r="P1912" s="24" t="s">
        <v>1026</v>
      </c>
      <c r="Q1912" s="19" t="s">
        <v>1041</v>
      </c>
      <c r="R1912" s="17">
        <v>9</v>
      </c>
      <c r="S1912" s="24" t="s">
        <v>1026</v>
      </c>
      <c r="T1912" s="17">
        <v>6</v>
      </c>
      <c r="U1912" s="58" t="s">
        <v>5239</v>
      </c>
      <c r="AP1912"/>
      <c r="AQ1912"/>
      <c r="AR1912"/>
      <c r="AS1912"/>
      <c r="AT1912"/>
      <c r="AU1912"/>
      <c r="AV1912"/>
      <c r="AW1912"/>
    </row>
    <row r="1913" spans="1:49" x14ac:dyDescent="0.25">
      <c r="K1913" s="17" t="s">
        <v>3027</v>
      </c>
      <c r="L1913" s="17">
        <v>3</v>
      </c>
      <c r="M1913" s="17">
        <v>9</v>
      </c>
      <c r="N1913" s="17">
        <v>1977</v>
      </c>
      <c r="O1913" s="19" t="s">
        <v>1256</v>
      </c>
      <c r="P1913" s="24" t="s">
        <v>1026</v>
      </c>
      <c r="Q1913" s="19" t="s">
        <v>566</v>
      </c>
      <c r="R1913" s="17">
        <v>4</v>
      </c>
      <c r="S1913" s="24" t="s">
        <v>1026</v>
      </c>
      <c r="T1913" s="17">
        <v>10</v>
      </c>
      <c r="U1913" s="17">
        <v>200</v>
      </c>
      <c r="V1913" s="19" t="s">
        <v>5248</v>
      </c>
      <c r="AP1913"/>
      <c r="AQ1913"/>
      <c r="AR1913"/>
      <c r="AS1913"/>
      <c r="AT1913"/>
      <c r="AU1913"/>
      <c r="AV1913"/>
      <c r="AW1913"/>
    </row>
    <row r="1914" spans="1:49" x14ac:dyDescent="0.25">
      <c r="K1914" s="17" t="s">
        <v>3011</v>
      </c>
      <c r="L1914" s="17">
        <v>4</v>
      </c>
      <c r="M1914" s="17">
        <v>9</v>
      </c>
      <c r="N1914" s="17">
        <v>1977</v>
      </c>
      <c r="O1914" s="19" t="s">
        <v>1256</v>
      </c>
      <c r="P1914" s="24" t="s">
        <v>1026</v>
      </c>
      <c r="Q1914" s="19" t="s">
        <v>1041</v>
      </c>
      <c r="R1914" s="17">
        <v>3</v>
      </c>
      <c r="S1914" s="24" t="s">
        <v>1026</v>
      </c>
      <c r="T1914" s="17">
        <v>14</v>
      </c>
      <c r="U1914" s="58" t="s">
        <v>5239</v>
      </c>
      <c r="AP1914"/>
      <c r="AQ1914"/>
      <c r="AR1914"/>
      <c r="AS1914"/>
      <c r="AT1914"/>
      <c r="AU1914"/>
      <c r="AV1914"/>
      <c r="AW1914"/>
    </row>
    <row r="1915" spans="1:49" x14ac:dyDescent="0.25">
      <c r="K1915" s="17" t="s">
        <v>3011</v>
      </c>
      <c r="L1915" s="17">
        <v>4</v>
      </c>
      <c r="M1915" s="17">
        <v>9</v>
      </c>
      <c r="N1915" s="17">
        <v>1977</v>
      </c>
      <c r="O1915" s="19" t="s">
        <v>563</v>
      </c>
      <c r="P1915" s="24" t="s">
        <v>1026</v>
      </c>
      <c r="Q1915" s="19" t="s">
        <v>566</v>
      </c>
      <c r="R1915" s="17">
        <v>6</v>
      </c>
      <c r="S1915" s="24" t="s">
        <v>1026</v>
      </c>
      <c r="T1915" s="17">
        <v>13</v>
      </c>
      <c r="U1915" s="58" t="s">
        <v>5239</v>
      </c>
      <c r="AP1915"/>
      <c r="AQ1915"/>
      <c r="AR1915"/>
      <c r="AS1915"/>
      <c r="AT1915"/>
      <c r="AU1915"/>
      <c r="AV1915"/>
      <c r="AW1915"/>
    </row>
    <row r="1916" spans="1:49" x14ac:dyDescent="0.25">
      <c r="R1916" s="17">
        <f>SUM(R1904:R1915)</f>
        <v>116</v>
      </c>
      <c r="S1916" s="24" t="s">
        <v>1026</v>
      </c>
      <c r="T1916" s="17">
        <f>SUM(T1904:T1915)</f>
        <v>90</v>
      </c>
      <c r="AP1916"/>
      <c r="AQ1916"/>
      <c r="AR1916"/>
      <c r="AS1916"/>
      <c r="AT1916"/>
      <c r="AU1916"/>
      <c r="AV1916"/>
      <c r="AW1916"/>
    </row>
    <row r="1917" spans="1:49" x14ac:dyDescent="0.25">
      <c r="N1917" s="17">
        <v>12</v>
      </c>
      <c r="Q1917" s="19" t="s">
        <v>567</v>
      </c>
      <c r="R1917" s="81">
        <f>PRODUCT(R1916/N1917)</f>
        <v>9.6666666666666661</v>
      </c>
      <c r="T1917" s="81">
        <f>PRODUCT(T1916/N1917)</f>
        <v>7.5</v>
      </c>
      <c r="AP1917"/>
      <c r="AQ1917"/>
      <c r="AR1917"/>
      <c r="AS1917"/>
      <c r="AT1917"/>
      <c r="AU1917"/>
      <c r="AV1917"/>
      <c r="AW1917"/>
    </row>
    <row r="1918" spans="1:49" x14ac:dyDescent="0.25">
      <c r="AP1918"/>
      <c r="AQ1918"/>
      <c r="AR1918"/>
      <c r="AS1918"/>
      <c r="AT1918"/>
      <c r="AU1918"/>
      <c r="AV1918"/>
      <c r="AW1918"/>
    </row>
    <row r="1919" spans="1:49" x14ac:dyDescent="0.25">
      <c r="AP1919"/>
      <c r="AQ1919"/>
      <c r="AR1919"/>
      <c r="AS1919"/>
      <c r="AT1919"/>
      <c r="AU1919"/>
      <c r="AV1919"/>
      <c r="AW1919"/>
    </row>
    <row r="1920" spans="1:49" x14ac:dyDescent="0.25">
      <c r="A1920" s="21" t="s">
        <v>3179</v>
      </c>
      <c r="B1920" s="22" t="s">
        <v>1263</v>
      </c>
      <c r="C1920" s="21" t="s">
        <v>3016</v>
      </c>
      <c r="D1920" s="21" t="s">
        <v>3017</v>
      </c>
      <c r="E1920" s="21" t="s">
        <v>1030</v>
      </c>
      <c r="F1920" s="21" t="s">
        <v>3018</v>
      </c>
      <c r="G1920" s="21" t="s">
        <v>3019</v>
      </c>
      <c r="H1920" s="30"/>
      <c r="I1920" s="68" t="s">
        <v>3020</v>
      </c>
      <c r="J1920" s="21" t="s">
        <v>1031</v>
      </c>
      <c r="K1920" s="21"/>
      <c r="L1920" s="33"/>
      <c r="M1920" s="33"/>
      <c r="N1920" s="33"/>
      <c r="O1920" s="23" t="s">
        <v>1263</v>
      </c>
      <c r="P1920" s="43"/>
      <c r="Q1920" s="35"/>
      <c r="R1920" s="33"/>
      <c r="S1920" s="33"/>
      <c r="T1920" s="33"/>
      <c r="U1920" s="33"/>
      <c r="AP1920"/>
      <c r="AQ1920"/>
      <c r="AR1920"/>
      <c r="AS1920"/>
      <c r="AT1920"/>
      <c r="AU1920"/>
      <c r="AV1920"/>
      <c r="AW1920"/>
    </row>
    <row r="1921" spans="1:49" x14ac:dyDescent="0.25">
      <c r="A1921" s="111"/>
      <c r="B1921" s="112" t="s">
        <v>1678</v>
      </c>
      <c r="C1921" s="111"/>
      <c r="D1921" s="116"/>
      <c r="E1921" s="116"/>
      <c r="F1921" s="116"/>
      <c r="G1921" s="116"/>
      <c r="H1921" s="113"/>
      <c r="I1921" s="116"/>
      <c r="J1921" s="116"/>
      <c r="K1921" s="115"/>
      <c r="L1921" s="115"/>
      <c r="M1921" s="115"/>
      <c r="N1921" s="115"/>
      <c r="O1921" s="116" t="s">
        <v>1678</v>
      </c>
      <c r="P1921" s="117"/>
      <c r="Q1921" s="118"/>
      <c r="R1921" s="115"/>
      <c r="S1921" s="115"/>
      <c r="T1921" s="115"/>
      <c r="U1921" s="115"/>
      <c r="AP1921"/>
      <c r="AQ1921"/>
      <c r="AR1921"/>
      <c r="AS1921"/>
      <c r="AT1921"/>
      <c r="AU1921"/>
      <c r="AV1921"/>
      <c r="AW1921"/>
    </row>
    <row r="1922" spans="1:49" x14ac:dyDescent="0.25">
      <c r="A1922" s="14">
        <v>1</v>
      </c>
      <c r="B1922" s="20" t="s">
        <v>1041</v>
      </c>
      <c r="C1922" s="14">
        <v>10</v>
      </c>
      <c r="D1922" s="14">
        <v>10</v>
      </c>
      <c r="E1922" s="14">
        <v>0</v>
      </c>
      <c r="F1922" s="14">
        <v>0</v>
      </c>
      <c r="G1922" s="14">
        <v>157</v>
      </c>
      <c r="H1922" s="74" t="s">
        <v>1026</v>
      </c>
      <c r="I1922" s="14">
        <v>52</v>
      </c>
      <c r="J1922" s="14">
        <v>20</v>
      </c>
      <c r="K1922" s="17" t="s">
        <v>3011</v>
      </c>
      <c r="L1922" s="17">
        <v>21</v>
      </c>
      <c r="M1922" s="17">
        <v>5</v>
      </c>
      <c r="N1922" s="17">
        <v>1978</v>
      </c>
      <c r="O1922" s="19" t="s">
        <v>565</v>
      </c>
      <c r="P1922" s="24" t="s">
        <v>1026</v>
      </c>
      <c r="Q1922" s="19" t="s">
        <v>564</v>
      </c>
      <c r="R1922" s="17">
        <v>16</v>
      </c>
      <c r="S1922" s="24" t="s">
        <v>1026</v>
      </c>
      <c r="T1922" s="17">
        <v>12</v>
      </c>
      <c r="U1922" s="58" t="s">
        <v>5239</v>
      </c>
      <c r="AP1922"/>
      <c r="AQ1922"/>
      <c r="AR1922"/>
      <c r="AS1922"/>
      <c r="AT1922"/>
      <c r="AU1922"/>
      <c r="AV1922"/>
      <c r="AW1922"/>
    </row>
    <row r="1923" spans="1:49" ht="15.75" thickBot="1" x14ac:dyDescent="0.3">
      <c r="A1923" s="37">
        <v>2</v>
      </c>
      <c r="B1923" s="28" t="s">
        <v>566</v>
      </c>
      <c r="C1923" s="37">
        <v>10</v>
      </c>
      <c r="D1923" s="37">
        <v>7</v>
      </c>
      <c r="E1923" s="37">
        <v>1</v>
      </c>
      <c r="F1923" s="37">
        <v>2</v>
      </c>
      <c r="G1923" s="37">
        <v>138</v>
      </c>
      <c r="H1923" s="73" t="s">
        <v>1026</v>
      </c>
      <c r="I1923" s="37">
        <v>56</v>
      </c>
      <c r="J1923" s="37">
        <v>15</v>
      </c>
      <c r="K1923" s="32" t="s">
        <v>3011</v>
      </c>
      <c r="L1923" s="17">
        <v>21</v>
      </c>
      <c r="M1923" s="17">
        <v>5</v>
      </c>
      <c r="N1923" s="17">
        <v>1978</v>
      </c>
      <c r="O1923" s="38" t="s">
        <v>566</v>
      </c>
      <c r="P1923" s="24" t="s">
        <v>1026</v>
      </c>
      <c r="Q1923" s="38" t="s">
        <v>1041</v>
      </c>
      <c r="R1923" s="17">
        <v>8</v>
      </c>
      <c r="S1923" s="24" t="s">
        <v>1026</v>
      </c>
      <c r="T1923" s="17">
        <v>9</v>
      </c>
      <c r="U1923" s="58" t="s">
        <v>5239</v>
      </c>
      <c r="AP1923"/>
      <c r="AQ1923"/>
      <c r="AR1923"/>
      <c r="AS1923"/>
      <c r="AT1923"/>
      <c r="AU1923"/>
      <c r="AV1923"/>
      <c r="AW1923"/>
    </row>
    <row r="1924" spans="1:49" x14ac:dyDescent="0.25">
      <c r="A1924" s="14">
        <v>3</v>
      </c>
      <c r="B1924" s="20" t="s">
        <v>565</v>
      </c>
      <c r="C1924" s="14">
        <v>10</v>
      </c>
      <c r="D1924" s="14">
        <v>5</v>
      </c>
      <c r="E1924" s="14">
        <v>0</v>
      </c>
      <c r="F1924" s="14">
        <v>5</v>
      </c>
      <c r="G1924" s="14">
        <v>108</v>
      </c>
      <c r="H1924" s="74" t="s">
        <v>1026</v>
      </c>
      <c r="I1924" s="14">
        <v>97</v>
      </c>
      <c r="J1924" s="14">
        <v>10</v>
      </c>
      <c r="K1924" s="17" t="s">
        <v>3011</v>
      </c>
      <c r="L1924" s="17">
        <v>21</v>
      </c>
      <c r="M1924" s="17">
        <v>5</v>
      </c>
      <c r="N1924" s="17">
        <v>1978</v>
      </c>
      <c r="O1924" s="19" t="s">
        <v>1261</v>
      </c>
      <c r="P1924" s="24" t="s">
        <v>1026</v>
      </c>
      <c r="Q1924" s="19" t="s">
        <v>2969</v>
      </c>
      <c r="R1924" s="17">
        <v>27</v>
      </c>
      <c r="S1924" s="24" t="s">
        <v>1026</v>
      </c>
      <c r="T1924" s="17">
        <v>0</v>
      </c>
      <c r="U1924" s="17">
        <v>300</v>
      </c>
      <c r="AP1924"/>
      <c r="AQ1924"/>
      <c r="AR1924"/>
      <c r="AS1924"/>
      <c r="AT1924"/>
      <c r="AU1924"/>
      <c r="AV1924"/>
      <c r="AW1924"/>
    </row>
    <row r="1925" spans="1:49" x14ac:dyDescent="0.25">
      <c r="A1925" s="14">
        <v>4</v>
      </c>
      <c r="B1925" s="20" t="s">
        <v>564</v>
      </c>
      <c r="C1925" s="14">
        <v>10</v>
      </c>
      <c r="D1925" s="14">
        <v>4</v>
      </c>
      <c r="E1925" s="14">
        <v>1</v>
      </c>
      <c r="F1925" s="14">
        <v>5</v>
      </c>
      <c r="G1925" s="14">
        <v>101</v>
      </c>
      <c r="H1925" s="74" t="s">
        <v>1026</v>
      </c>
      <c r="I1925" s="14">
        <v>117</v>
      </c>
      <c r="J1925" s="14">
        <v>9</v>
      </c>
      <c r="K1925" s="17" t="s">
        <v>3141</v>
      </c>
      <c r="L1925" s="17">
        <v>25</v>
      </c>
      <c r="M1925" s="17">
        <v>5</v>
      </c>
      <c r="N1925" s="17">
        <v>1978</v>
      </c>
      <c r="O1925" s="19" t="s">
        <v>1041</v>
      </c>
      <c r="P1925" s="24" t="s">
        <v>1026</v>
      </c>
      <c r="Q1925" s="19" t="s">
        <v>565</v>
      </c>
      <c r="R1925" s="17">
        <v>11</v>
      </c>
      <c r="S1925" s="24" t="s">
        <v>1026</v>
      </c>
      <c r="T1925" s="17">
        <v>0</v>
      </c>
      <c r="U1925" s="17">
        <v>130</v>
      </c>
      <c r="AP1925"/>
      <c r="AQ1925"/>
      <c r="AR1925"/>
      <c r="AS1925"/>
      <c r="AT1925"/>
      <c r="AU1925"/>
      <c r="AV1925"/>
      <c r="AW1925"/>
    </row>
    <row r="1926" spans="1:49" x14ac:dyDescent="0.25">
      <c r="A1926" s="14">
        <v>5</v>
      </c>
      <c r="B1926" s="20" t="s">
        <v>1261</v>
      </c>
      <c r="C1926" s="14">
        <v>10</v>
      </c>
      <c r="D1926" s="14">
        <v>3</v>
      </c>
      <c r="E1926" s="14">
        <v>0</v>
      </c>
      <c r="F1926" s="14">
        <v>7</v>
      </c>
      <c r="G1926" s="14">
        <v>99</v>
      </c>
      <c r="H1926" s="74" t="s">
        <v>1026</v>
      </c>
      <c r="I1926" s="14">
        <v>130</v>
      </c>
      <c r="J1926" s="14">
        <v>6</v>
      </c>
      <c r="K1926" s="17" t="s">
        <v>3141</v>
      </c>
      <c r="L1926" s="17">
        <v>25</v>
      </c>
      <c r="M1926" s="17">
        <v>5</v>
      </c>
      <c r="N1926" s="17">
        <v>1978</v>
      </c>
      <c r="O1926" s="19" t="s">
        <v>2969</v>
      </c>
      <c r="P1926" s="24" t="s">
        <v>1026</v>
      </c>
      <c r="Q1926" s="19" t="s">
        <v>566</v>
      </c>
      <c r="R1926" s="17">
        <v>2</v>
      </c>
      <c r="S1926" s="24" t="s">
        <v>1026</v>
      </c>
      <c r="T1926" s="17">
        <v>21</v>
      </c>
      <c r="U1926" s="58" t="s">
        <v>5239</v>
      </c>
      <c r="AP1926"/>
      <c r="AQ1926"/>
      <c r="AR1926"/>
      <c r="AS1926"/>
      <c r="AT1926"/>
      <c r="AU1926"/>
      <c r="AV1926"/>
      <c r="AW1926"/>
    </row>
    <row r="1927" spans="1:49" x14ac:dyDescent="0.25">
      <c r="A1927" s="14">
        <v>6</v>
      </c>
      <c r="B1927" s="20" t="s">
        <v>2969</v>
      </c>
      <c r="C1927" s="14">
        <v>10</v>
      </c>
      <c r="D1927" s="14">
        <v>0</v>
      </c>
      <c r="E1927" s="14">
        <v>0</v>
      </c>
      <c r="F1927" s="14">
        <v>10</v>
      </c>
      <c r="G1927" s="14">
        <v>53</v>
      </c>
      <c r="H1927" s="74" t="s">
        <v>1026</v>
      </c>
      <c r="I1927" s="14">
        <v>204</v>
      </c>
      <c r="J1927" s="14">
        <v>0</v>
      </c>
      <c r="K1927" s="17" t="s">
        <v>3141</v>
      </c>
      <c r="L1927" s="17">
        <v>25</v>
      </c>
      <c r="M1927" s="17">
        <v>5</v>
      </c>
      <c r="N1927" s="17">
        <v>1978</v>
      </c>
      <c r="O1927" s="19" t="s">
        <v>564</v>
      </c>
      <c r="P1927" s="24" t="s">
        <v>1026</v>
      </c>
      <c r="Q1927" s="19" t="s">
        <v>1261</v>
      </c>
      <c r="R1927" s="17">
        <v>16</v>
      </c>
      <c r="S1927" s="24" t="s">
        <v>1026</v>
      </c>
      <c r="T1927" s="17">
        <v>10</v>
      </c>
      <c r="U1927" s="17">
        <v>150</v>
      </c>
      <c r="AP1927"/>
      <c r="AQ1927"/>
      <c r="AR1927"/>
      <c r="AS1927"/>
      <c r="AT1927"/>
      <c r="AU1927"/>
      <c r="AV1927"/>
      <c r="AW1927"/>
    </row>
    <row r="1928" spans="1:49" x14ac:dyDescent="0.25">
      <c r="B1928" s="20" t="s">
        <v>2</v>
      </c>
      <c r="C1928" s="14">
        <f>SUM(C1922:C1927)</f>
        <v>60</v>
      </c>
      <c r="D1928" s="14">
        <f>SUM(D1922:D1927)</f>
        <v>29</v>
      </c>
      <c r="E1928" s="14">
        <f>SUM(E1922:E1927)</f>
        <v>2</v>
      </c>
      <c r="F1928" s="14">
        <f>SUM(F1922:F1927)</f>
        <v>29</v>
      </c>
      <c r="G1928" s="14">
        <f>SUM(G1922:G1927)</f>
        <v>656</v>
      </c>
      <c r="H1928" s="74" t="s">
        <v>1026</v>
      </c>
      <c r="I1928" s="14">
        <f>SUM(I1922:I1927)</f>
        <v>656</v>
      </c>
      <c r="J1928" s="14">
        <f>SUM(J1922:J1927)</f>
        <v>60</v>
      </c>
      <c r="K1928" s="17" t="s">
        <v>3027</v>
      </c>
      <c r="L1928" s="17">
        <v>27</v>
      </c>
      <c r="M1928" s="17">
        <v>5</v>
      </c>
      <c r="N1928" s="17">
        <v>1978</v>
      </c>
      <c r="O1928" s="19" t="s">
        <v>565</v>
      </c>
      <c r="P1928" s="24" t="s">
        <v>1026</v>
      </c>
      <c r="Q1928" s="19" t="s">
        <v>2969</v>
      </c>
      <c r="R1928" s="17">
        <v>14</v>
      </c>
      <c r="S1928" s="24" t="s">
        <v>1026</v>
      </c>
      <c r="T1928" s="17">
        <v>8</v>
      </c>
      <c r="U1928" s="58" t="s">
        <v>5239</v>
      </c>
      <c r="AP1928"/>
      <c r="AQ1928"/>
      <c r="AR1928"/>
      <c r="AS1928"/>
      <c r="AT1928"/>
      <c r="AU1928"/>
      <c r="AV1928"/>
      <c r="AW1928"/>
    </row>
    <row r="1929" spans="1:49" x14ac:dyDescent="0.25">
      <c r="K1929" s="17" t="s">
        <v>3011</v>
      </c>
      <c r="L1929" s="17">
        <v>28</v>
      </c>
      <c r="M1929" s="17">
        <v>5</v>
      </c>
      <c r="N1929" s="17">
        <v>1978</v>
      </c>
      <c r="O1929" s="38" t="s">
        <v>1041</v>
      </c>
      <c r="P1929" s="24" t="s">
        <v>1026</v>
      </c>
      <c r="Q1929" s="38" t="s">
        <v>564</v>
      </c>
      <c r="R1929" s="17">
        <v>21</v>
      </c>
      <c r="S1929" s="24" t="s">
        <v>1026</v>
      </c>
      <c r="T1929" s="17">
        <v>5</v>
      </c>
      <c r="U1929" s="17">
        <v>325</v>
      </c>
      <c r="AP1929"/>
      <c r="AQ1929"/>
      <c r="AR1929"/>
      <c r="AS1929"/>
      <c r="AT1929"/>
      <c r="AU1929"/>
      <c r="AV1929"/>
      <c r="AW1929"/>
    </row>
    <row r="1930" spans="1:49" x14ac:dyDescent="0.25">
      <c r="K1930" s="17" t="s">
        <v>3011</v>
      </c>
      <c r="L1930" s="17">
        <v>28</v>
      </c>
      <c r="M1930" s="17">
        <v>5</v>
      </c>
      <c r="N1930" s="17">
        <v>1978</v>
      </c>
      <c r="O1930" s="19" t="s">
        <v>566</v>
      </c>
      <c r="P1930" s="24" t="s">
        <v>1026</v>
      </c>
      <c r="Q1930" s="19" t="s">
        <v>1261</v>
      </c>
      <c r="R1930" s="17">
        <v>23</v>
      </c>
      <c r="S1930" s="24" t="s">
        <v>1026</v>
      </c>
      <c r="T1930" s="17">
        <v>6</v>
      </c>
      <c r="U1930" s="58" t="s">
        <v>5239</v>
      </c>
      <c r="AM1930"/>
      <c r="AN1930"/>
      <c r="AO1930"/>
      <c r="AP1930"/>
      <c r="AQ1930"/>
      <c r="AR1930"/>
      <c r="AS1930"/>
      <c r="AT1930"/>
      <c r="AU1930"/>
      <c r="AV1930"/>
      <c r="AW1930"/>
    </row>
    <row r="1931" spans="1:49" x14ac:dyDescent="0.25">
      <c r="K1931" s="17" t="s">
        <v>3011</v>
      </c>
      <c r="L1931" s="17">
        <v>4</v>
      </c>
      <c r="M1931" s="17">
        <v>6</v>
      </c>
      <c r="N1931" s="17">
        <v>1978</v>
      </c>
      <c r="O1931" s="19" t="s">
        <v>566</v>
      </c>
      <c r="P1931" s="24" t="s">
        <v>1026</v>
      </c>
      <c r="Q1931" s="19" t="s">
        <v>565</v>
      </c>
      <c r="R1931" s="17">
        <v>8</v>
      </c>
      <c r="S1931" s="24" t="s">
        <v>1026</v>
      </c>
      <c r="T1931" s="17">
        <v>2</v>
      </c>
      <c r="U1931" s="58" t="s">
        <v>5239</v>
      </c>
      <c r="AM1931"/>
      <c r="AN1931"/>
      <c r="AO1931"/>
      <c r="AP1931" s="10"/>
      <c r="AQ1931" s="10"/>
      <c r="AR1931" s="10"/>
      <c r="AS1931" s="10"/>
      <c r="AT1931" s="10"/>
      <c r="AU1931" s="10"/>
      <c r="AV1931" s="10"/>
      <c r="AW1931" s="10"/>
    </row>
    <row r="1932" spans="1:49" x14ac:dyDescent="0.25">
      <c r="K1932" s="17" t="s">
        <v>3011</v>
      </c>
      <c r="L1932" s="17">
        <v>4</v>
      </c>
      <c r="M1932" s="17">
        <v>6</v>
      </c>
      <c r="N1932" s="17">
        <v>1978</v>
      </c>
      <c r="O1932" s="19" t="s">
        <v>2969</v>
      </c>
      <c r="P1932" s="24" t="s">
        <v>1026</v>
      </c>
      <c r="Q1932" s="19" t="s">
        <v>564</v>
      </c>
      <c r="R1932" s="17">
        <v>6</v>
      </c>
      <c r="S1932" s="24" t="s">
        <v>1026</v>
      </c>
      <c r="T1932" s="17">
        <v>19</v>
      </c>
      <c r="U1932" s="17">
        <v>101</v>
      </c>
      <c r="AM1932"/>
      <c r="AN1932"/>
      <c r="AO1932"/>
      <c r="AP1932" s="10"/>
      <c r="AQ1932" s="10"/>
      <c r="AR1932" s="10"/>
      <c r="AS1932" s="10"/>
      <c r="AT1932" s="10"/>
      <c r="AU1932" s="10"/>
      <c r="AV1932" s="10"/>
      <c r="AW1932" s="10"/>
    </row>
    <row r="1933" spans="1:49" x14ac:dyDescent="0.25">
      <c r="K1933" s="17" t="s">
        <v>3011</v>
      </c>
      <c r="L1933" s="17">
        <v>4</v>
      </c>
      <c r="M1933" s="17">
        <v>6</v>
      </c>
      <c r="N1933" s="17">
        <v>1978</v>
      </c>
      <c r="O1933" s="19" t="s">
        <v>1261</v>
      </c>
      <c r="P1933" s="24" t="s">
        <v>1026</v>
      </c>
      <c r="Q1933" s="19" t="s">
        <v>1041</v>
      </c>
      <c r="R1933" s="17">
        <v>4</v>
      </c>
      <c r="S1933" s="24" t="s">
        <v>1026</v>
      </c>
      <c r="T1933" s="17">
        <v>12</v>
      </c>
      <c r="U1933" s="17">
        <v>180</v>
      </c>
      <c r="AM1933"/>
      <c r="AN1933"/>
      <c r="AO1933"/>
      <c r="AP1933" s="10"/>
      <c r="AQ1933" s="10"/>
      <c r="AR1933" s="10"/>
      <c r="AS1933" s="10"/>
      <c r="AT1933" s="10"/>
      <c r="AU1933" s="10"/>
      <c r="AV1933" s="10"/>
      <c r="AW1933" s="10"/>
    </row>
    <row r="1934" spans="1:49" x14ac:dyDescent="0.25">
      <c r="K1934" s="17" t="s">
        <v>3027</v>
      </c>
      <c r="L1934" s="17">
        <v>10</v>
      </c>
      <c r="M1934" s="17">
        <v>6</v>
      </c>
      <c r="N1934" s="17">
        <v>1978</v>
      </c>
      <c r="O1934" s="19" t="s">
        <v>565</v>
      </c>
      <c r="P1934" s="24" t="s">
        <v>1026</v>
      </c>
      <c r="Q1934" s="19" t="s">
        <v>1261</v>
      </c>
      <c r="R1934" s="17">
        <v>11</v>
      </c>
      <c r="S1934" s="24" t="s">
        <v>1026</v>
      </c>
      <c r="T1934" s="17">
        <v>14</v>
      </c>
      <c r="U1934" s="17">
        <v>26</v>
      </c>
      <c r="AM1934"/>
      <c r="AN1934"/>
      <c r="AO1934"/>
      <c r="AP1934" s="10"/>
      <c r="AQ1934" s="10"/>
      <c r="AR1934" s="10"/>
      <c r="AS1934" s="10"/>
      <c r="AT1934" s="10"/>
      <c r="AU1934" s="10"/>
      <c r="AV1934" s="10"/>
      <c r="AW1934" s="10"/>
    </row>
    <row r="1935" spans="1:49" x14ac:dyDescent="0.25">
      <c r="K1935" s="17" t="s">
        <v>3011</v>
      </c>
      <c r="L1935" s="17">
        <v>11</v>
      </c>
      <c r="M1935" s="17">
        <v>6</v>
      </c>
      <c r="N1935" s="17">
        <v>1978</v>
      </c>
      <c r="O1935" s="19" t="s">
        <v>1041</v>
      </c>
      <c r="P1935" s="24" t="s">
        <v>1026</v>
      </c>
      <c r="Q1935" s="19" t="s">
        <v>2969</v>
      </c>
      <c r="R1935" s="17">
        <v>23</v>
      </c>
      <c r="S1935" s="24" t="s">
        <v>1026</v>
      </c>
      <c r="T1935" s="17">
        <v>1</v>
      </c>
      <c r="U1935" s="17">
        <v>117</v>
      </c>
      <c r="AM1935"/>
      <c r="AN1935"/>
      <c r="AO1935"/>
      <c r="AP1935" s="10"/>
      <c r="AQ1935" s="10"/>
      <c r="AR1935" s="10"/>
      <c r="AS1935" s="10"/>
      <c r="AT1935" s="10"/>
      <c r="AU1935" s="10"/>
      <c r="AV1935" s="10"/>
      <c r="AW1935" s="10"/>
    </row>
    <row r="1936" spans="1:49" x14ac:dyDescent="0.25">
      <c r="K1936" s="17" t="s">
        <v>3011</v>
      </c>
      <c r="L1936" s="17">
        <v>11</v>
      </c>
      <c r="M1936" s="17">
        <v>6</v>
      </c>
      <c r="N1936" s="17">
        <v>1978</v>
      </c>
      <c r="O1936" s="19" t="s">
        <v>564</v>
      </c>
      <c r="P1936" s="24" t="s">
        <v>1026</v>
      </c>
      <c r="Q1936" s="19" t="s">
        <v>566</v>
      </c>
      <c r="R1936" s="17">
        <v>4</v>
      </c>
      <c r="S1936" s="24" t="s">
        <v>1026</v>
      </c>
      <c r="T1936" s="17">
        <v>4</v>
      </c>
      <c r="U1936" s="17">
        <v>121</v>
      </c>
      <c r="AM1936"/>
      <c r="AN1936"/>
      <c r="AO1936"/>
      <c r="AP1936" s="10"/>
      <c r="AQ1936" s="10"/>
      <c r="AR1936" s="10"/>
      <c r="AS1936" s="10"/>
      <c r="AT1936" s="10"/>
      <c r="AU1936" s="10"/>
      <c r="AV1936" s="10"/>
      <c r="AW1936" s="10"/>
    </row>
    <row r="1937" spans="11:49" x14ac:dyDescent="0.25">
      <c r="K1937" s="17" t="s">
        <v>3011</v>
      </c>
      <c r="L1937" s="17">
        <v>18</v>
      </c>
      <c r="M1937" s="17">
        <v>6</v>
      </c>
      <c r="N1937" s="17">
        <v>1978</v>
      </c>
      <c r="O1937" s="19" t="s">
        <v>2969</v>
      </c>
      <c r="P1937" s="24" t="s">
        <v>1026</v>
      </c>
      <c r="Q1937" s="19" t="s">
        <v>565</v>
      </c>
      <c r="R1937" s="17">
        <v>5</v>
      </c>
      <c r="S1937" s="24" t="s">
        <v>1026</v>
      </c>
      <c r="T1937" s="17">
        <v>24</v>
      </c>
      <c r="U1937" s="17">
        <v>100</v>
      </c>
      <c r="AM1937"/>
      <c r="AN1937"/>
      <c r="AO1937"/>
      <c r="AP1937" s="10"/>
      <c r="AQ1937" s="10"/>
      <c r="AR1937" s="10"/>
      <c r="AS1937" s="10"/>
      <c r="AT1937" s="10"/>
      <c r="AU1937" s="10"/>
      <c r="AV1937" s="10"/>
      <c r="AW1937" s="10"/>
    </row>
    <row r="1938" spans="11:49" x14ac:dyDescent="0.25">
      <c r="K1938" s="17" t="s">
        <v>3011</v>
      </c>
      <c r="L1938" s="17">
        <v>18</v>
      </c>
      <c r="M1938" s="17">
        <v>6</v>
      </c>
      <c r="N1938" s="17">
        <v>1978</v>
      </c>
      <c r="O1938" s="19" t="s">
        <v>564</v>
      </c>
      <c r="P1938" s="24" t="s">
        <v>1026</v>
      </c>
      <c r="Q1938" s="19" t="s">
        <v>1041</v>
      </c>
      <c r="R1938" s="17">
        <v>13</v>
      </c>
      <c r="S1938" s="24" t="s">
        <v>1026</v>
      </c>
      <c r="T1938" s="17">
        <v>19</v>
      </c>
      <c r="U1938" s="58" t="s">
        <v>5239</v>
      </c>
      <c r="AM1938"/>
      <c r="AN1938"/>
      <c r="AO1938"/>
      <c r="AP1938" s="10"/>
      <c r="AQ1938" s="10"/>
      <c r="AR1938" s="10"/>
      <c r="AS1938" s="10"/>
      <c r="AT1938" s="10"/>
      <c r="AU1938" s="10"/>
      <c r="AV1938" s="10"/>
      <c r="AW1938" s="10"/>
    </row>
    <row r="1939" spans="11:49" x14ac:dyDescent="0.25">
      <c r="K1939" s="17" t="s">
        <v>3011</v>
      </c>
      <c r="L1939" s="17">
        <v>18</v>
      </c>
      <c r="M1939" s="17">
        <v>6</v>
      </c>
      <c r="N1939" s="17">
        <v>1978</v>
      </c>
      <c r="O1939" s="19" t="s">
        <v>1261</v>
      </c>
      <c r="P1939" s="24" t="s">
        <v>1026</v>
      </c>
      <c r="Q1939" s="19" t="s">
        <v>566</v>
      </c>
      <c r="R1939" s="17">
        <v>7</v>
      </c>
      <c r="S1939" s="24" t="s">
        <v>1026</v>
      </c>
      <c r="T1939" s="17">
        <v>18</v>
      </c>
      <c r="U1939" s="17">
        <v>193</v>
      </c>
      <c r="AM1939"/>
      <c r="AN1939"/>
      <c r="AO1939"/>
      <c r="AP1939" s="10"/>
      <c r="AQ1939" s="10"/>
      <c r="AR1939" s="10"/>
      <c r="AS1939" s="10"/>
      <c r="AT1939" s="10"/>
      <c r="AU1939" s="10"/>
      <c r="AV1939" s="10"/>
      <c r="AW1939" s="10"/>
    </row>
    <row r="1940" spans="11:49" x14ac:dyDescent="0.25">
      <c r="K1940" s="17" t="s">
        <v>3142</v>
      </c>
      <c r="L1940" s="17">
        <v>21</v>
      </c>
      <c r="M1940" s="17">
        <v>6</v>
      </c>
      <c r="N1940" s="17">
        <v>1978</v>
      </c>
      <c r="O1940" s="19" t="s">
        <v>2969</v>
      </c>
      <c r="P1940" s="24" t="s">
        <v>1026</v>
      </c>
      <c r="Q1940" s="19" t="s">
        <v>1041</v>
      </c>
      <c r="R1940" s="17">
        <v>6</v>
      </c>
      <c r="S1940" s="24" t="s">
        <v>1026</v>
      </c>
      <c r="T1940" s="17">
        <v>25</v>
      </c>
      <c r="U1940" s="58" t="s">
        <v>5239</v>
      </c>
      <c r="AM1940"/>
      <c r="AN1940"/>
      <c r="AO1940"/>
      <c r="AP1940" s="10"/>
      <c r="AQ1940" s="10"/>
      <c r="AR1940" s="10"/>
      <c r="AS1940" s="10"/>
      <c r="AT1940" s="10"/>
      <c r="AU1940" s="10"/>
      <c r="AV1940" s="10"/>
      <c r="AW1940" s="10"/>
    </row>
    <row r="1941" spans="11:49" x14ac:dyDescent="0.25">
      <c r="K1941" s="17" t="s">
        <v>3011</v>
      </c>
      <c r="L1941" s="17">
        <v>25</v>
      </c>
      <c r="M1941" s="17">
        <v>6</v>
      </c>
      <c r="N1941" s="17">
        <v>1978</v>
      </c>
      <c r="O1941" s="19" t="s">
        <v>566</v>
      </c>
      <c r="P1941" s="24" t="s">
        <v>1026</v>
      </c>
      <c r="Q1941" s="19" t="s">
        <v>564</v>
      </c>
      <c r="R1941" s="17">
        <v>12</v>
      </c>
      <c r="S1941" s="24" t="s">
        <v>1026</v>
      </c>
      <c r="T1941" s="17">
        <v>4</v>
      </c>
      <c r="U1941" s="58" t="s">
        <v>5239</v>
      </c>
      <c r="AM1941"/>
      <c r="AN1941"/>
      <c r="AO1941"/>
      <c r="AP1941" s="10"/>
      <c r="AQ1941" s="10"/>
      <c r="AR1941" s="10"/>
      <c r="AS1941" s="10"/>
      <c r="AT1941" s="10"/>
      <c r="AU1941" s="10"/>
      <c r="AV1941" s="10"/>
      <c r="AW1941" s="10"/>
    </row>
    <row r="1942" spans="11:49" x14ac:dyDescent="0.25">
      <c r="K1942" s="17" t="s">
        <v>3011</v>
      </c>
      <c r="L1942" s="17">
        <v>25</v>
      </c>
      <c r="M1942" s="17">
        <v>6</v>
      </c>
      <c r="N1942" s="17">
        <v>1978</v>
      </c>
      <c r="O1942" s="19" t="s">
        <v>1261</v>
      </c>
      <c r="P1942" s="24" t="s">
        <v>1026</v>
      </c>
      <c r="Q1942" s="19" t="s">
        <v>565</v>
      </c>
      <c r="R1942" s="17">
        <v>6</v>
      </c>
      <c r="S1942" s="24" t="s">
        <v>1026</v>
      </c>
      <c r="T1942" s="17">
        <v>16</v>
      </c>
      <c r="U1942" s="17">
        <v>277</v>
      </c>
      <c r="AM1942"/>
      <c r="AN1942"/>
      <c r="AO1942"/>
      <c r="AP1942" s="10"/>
      <c r="AQ1942" s="10"/>
      <c r="AR1942" s="10"/>
      <c r="AS1942" s="10"/>
      <c r="AT1942" s="10"/>
      <c r="AU1942" s="10"/>
      <c r="AV1942" s="10"/>
      <c r="AW1942" s="10"/>
    </row>
    <row r="1943" spans="11:49" x14ac:dyDescent="0.25">
      <c r="K1943" s="17" t="s">
        <v>3011</v>
      </c>
      <c r="L1943" s="17">
        <v>2</v>
      </c>
      <c r="M1943" s="17">
        <v>7</v>
      </c>
      <c r="N1943" s="17">
        <v>1978</v>
      </c>
      <c r="O1943" s="19" t="s">
        <v>565</v>
      </c>
      <c r="P1943" s="24" t="s">
        <v>1026</v>
      </c>
      <c r="Q1943" s="19" t="s">
        <v>566</v>
      </c>
      <c r="R1943" s="17">
        <v>7</v>
      </c>
      <c r="S1943" s="24" t="s">
        <v>1026</v>
      </c>
      <c r="T1943" s="17">
        <v>14</v>
      </c>
      <c r="U1943" s="58" t="s">
        <v>5239</v>
      </c>
      <c r="AM1943"/>
      <c r="AN1943"/>
      <c r="AO1943"/>
      <c r="AP1943" s="10"/>
      <c r="AQ1943" s="10"/>
      <c r="AR1943" s="10"/>
      <c r="AS1943" s="10"/>
      <c r="AT1943" s="10"/>
      <c r="AU1943" s="10"/>
      <c r="AV1943" s="10"/>
      <c r="AW1943" s="10"/>
    </row>
    <row r="1944" spans="11:49" x14ac:dyDescent="0.25">
      <c r="K1944" s="17" t="s">
        <v>3011</v>
      </c>
      <c r="L1944" s="17">
        <v>2</v>
      </c>
      <c r="M1944" s="17">
        <v>7</v>
      </c>
      <c r="N1944" s="17">
        <v>1978</v>
      </c>
      <c r="O1944" s="19" t="s">
        <v>564</v>
      </c>
      <c r="P1944" s="24" t="s">
        <v>1026</v>
      </c>
      <c r="Q1944" s="19" t="s">
        <v>2969</v>
      </c>
      <c r="R1944" s="17">
        <v>12</v>
      </c>
      <c r="S1944" s="24" t="s">
        <v>1026</v>
      </c>
      <c r="T1944" s="17">
        <v>10</v>
      </c>
      <c r="U1944" s="17">
        <v>100</v>
      </c>
      <c r="AM1944"/>
      <c r="AN1944"/>
      <c r="AO1944"/>
      <c r="AP1944" s="10"/>
      <c r="AQ1944" s="10"/>
      <c r="AR1944" s="10"/>
      <c r="AS1944" s="10"/>
      <c r="AT1944" s="10"/>
      <c r="AU1944" s="10"/>
      <c r="AV1944" s="10"/>
      <c r="AW1944" s="10"/>
    </row>
    <row r="1945" spans="11:49" x14ac:dyDescent="0.25">
      <c r="K1945" s="17" t="s">
        <v>3142</v>
      </c>
      <c r="L1945" s="17">
        <v>5</v>
      </c>
      <c r="M1945" s="17">
        <v>7</v>
      </c>
      <c r="N1945" s="17">
        <v>1978</v>
      </c>
      <c r="O1945" s="19" t="s">
        <v>565</v>
      </c>
      <c r="P1945" s="24" t="s">
        <v>1026</v>
      </c>
      <c r="Q1945" s="19" t="s">
        <v>1041</v>
      </c>
      <c r="R1945" s="17">
        <v>4</v>
      </c>
      <c r="S1945" s="24" t="s">
        <v>1026</v>
      </c>
      <c r="T1945" s="17">
        <v>16</v>
      </c>
      <c r="U1945" s="58" t="s">
        <v>5239</v>
      </c>
      <c r="AM1945"/>
      <c r="AN1945"/>
      <c r="AO1945"/>
      <c r="AP1945" s="10"/>
      <c r="AQ1945" s="10"/>
      <c r="AR1945" s="10"/>
      <c r="AS1945" s="10"/>
      <c r="AT1945" s="10"/>
      <c r="AU1945" s="10"/>
      <c r="AV1945" s="10"/>
      <c r="AW1945" s="10"/>
    </row>
    <row r="1946" spans="11:49" x14ac:dyDescent="0.25">
      <c r="K1946" s="17" t="s">
        <v>3142</v>
      </c>
      <c r="L1946" s="17">
        <v>5</v>
      </c>
      <c r="M1946" s="17">
        <v>7</v>
      </c>
      <c r="N1946" s="17">
        <v>1978</v>
      </c>
      <c r="O1946" s="19" t="s">
        <v>566</v>
      </c>
      <c r="P1946" s="24" t="s">
        <v>1026</v>
      </c>
      <c r="Q1946" s="19" t="s">
        <v>2969</v>
      </c>
      <c r="R1946" s="17">
        <v>23</v>
      </c>
      <c r="S1946" s="24" t="s">
        <v>1026</v>
      </c>
      <c r="T1946" s="17">
        <v>3</v>
      </c>
      <c r="U1946" s="58" t="s">
        <v>5239</v>
      </c>
      <c r="AM1946"/>
      <c r="AN1946"/>
      <c r="AO1946"/>
      <c r="AP1946" s="10"/>
      <c r="AQ1946" s="10"/>
      <c r="AR1946" s="10"/>
      <c r="AS1946" s="10"/>
      <c r="AT1946" s="10"/>
      <c r="AU1946" s="10"/>
      <c r="AV1946" s="10"/>
      <c r="AW1946" s="10"/>
    </row>
    <row r="1947" spans="11:49" x14ac:dyDescent="0.25">
      <c r="K1947" s="17" t="s">
        <v>3142</v>
      </c>
      <c r="L1947" s="17">
        <v>5</v>
      </c>
      <c r="M1947" s="17">
        <v>7</v>
      </c>
      <c r="N1947" s="17">
        <v>1978</v>
      </c>
      <c r="O1947" s="19" t="s">
        <v>1261</v>
      </c>
      <c r="P1947" s="24" t="s">
        <v>1026</v>
      </c>
      <c r="Q1947" s="19" t="s">
        <v>564</v>
      </c>
      <c r="R1947" s="17">
        <v>5</v>
      </c>
      <c r="S1947" s="24" t="s">
        <v>1026</v>
      </c>
      <c r="T1947" s="17">
        <v>13</v>
      </c>
      <c r="U1947" s="17">
        <v>143</v>
      </c>
      <c r="AM1947"/>
      <c r="AN1947"/>
      <c r="AO1947"/>
      <c r="AP1947" s="10"/>
      <c r="AQ1947" s="10"/>
      <c r="AR1947" s="10"/>
      <c r="AS1947" s="10"/>
      <c r="AT1947" s="10"/>
      <c r="AU1947" s="10"/>
      <c r="AV1947" s="10"/>
      <c r="AW1947" s="10"/>
    </row>
    <row r="1948" spans="11:49" x14ac:dyDescent="0.25">
      <c r="K1948" s="17" t="s">
        <v>3011</v>
      </c>
      <c r="L1948" s="17">
        <v>9</v>
      </c>
      <c r="M1948" s="17">
        <v>7</v>
      </c>
      <c r="N1948" s="17">
        <v>1978</v>
      </c>
      <c r="O1948" s="19" t="s">
        <v>1041</v>
      </c>
      <c r="P1948" s="24" t="s">
        <v>1026</v>
      </c>
      <c r="Q1948" s="19" t="s">
        <v>566</v>
      </c>
      <c r="R1948" s="17">
        <v>12</v>
      </c>
      <c r="S1948" s="24" t="s">
        <v>1026</v>
      </c>
      <c r="T1948" s="17">
        <v>7</v>
      </c>
      <c r="U1948" s="17">
        <v>350</v>
      </c>
      <c r="AM1948"/>
      <c r="AN1948"/>
      <c r="AO1948"/>
      <c r="AP1948" s="10"/>
      <c r="AQ1948" s="10"/>
      <c r="AR1948" s="10"/>
      <c r="AS1948" s="10"/>
      <c r="AT1948" s="10"/>
      <c r="AU1948" s="10"/>
      <c r="AV1948" s="10"/>
      <c r="AW1948" s="10"/>
    </row>
    <row r="1949" spans="11:49" x14ac:dyDescent="0.25">
      <c r="K1949" s="17" t="s">
        <v>3011</v>
      </c>
      <c r="L1949" s="17">
        <v>9</v>
      </c>
      <c r="M1949" s="17">
        <v>7</v>
      </c>
      <c r="N1949" s="17">
        <v>1978</v>
      </c>
      <c r="O1949" s="19" t="s">
        <v>2969</v>
      </c>
      <c r="P1949" s="24" t="s">
        <v>1026</v>
      </c>
      <c r="Q1949" s="19" t="s">
        <v>1261</v>
      </c>
      <c r="R1949" s="17">
        <v>12</v>
      </c>
      <c r="S1949" s="24" t="s">
        <v>1026</v>
      </c>
      <c r="T1949" s="17">
        <v>16</v>
      </c>
      <c r="U1949" s="58" t="s">
        <v>5239</v>
      </c>
      <c r="AM1949"/>
      <c r="AN1949"/>
      <c r="AO1949"/>
      <c r="AP1949" s="10"/>
      <c r="AQ1949" s="10"/>
      <c r="AR1949" s="10"/>
      <c r="AS1949" s="10"/>
      <c r="AT1949" s="10"/>
      <c r="AU1949" s="10"/>
      <c r="AV1949" s="10"/>
      <c r="AW1949" s="10"/>
    </row>
    <row r="1950" spans="11:49" x14ac:dyDescent="0.25">
      <c r="K1950" s="17" t="s">
        <v>3011</v>
      </c>
      <c r="L1950" s="17">
        <v>9</v>
      </c>
      <c r="M1950" s="17">
        <v>7</v>
      </c>
      <c r="N1950" s="17">
        <v>1978</v>
      </c>
      <c r="O1950" s="19" t="s">
        <v>564</v>
      </c>
      <c r="P1950" s="24" t="s">
        <v>1026</v>
      </c>
      <c r="Q1950" s="19" t="s">
        <v>565</v>
      </c>
      <c r="R1950" s="17">
        <v>3</v>
      </c>
      <c r="S1950" s="24" t="s">
        <v>1026</v>
      </c>
      <c r="T1950" s="17">
        <v>14</v>
      </c>
      <c r="U1950" s="17">
        <v>110</v>
      </c>
      <c r="AM1950"/>
      <c r="AN1950"/>
      <c r="AO1950"/>
      <c r="AP1950" s="10"/>
      <c r="AQ1950" s="10"/>
      <c r="AR1950" s="10"/>
      <c r="AS1950" s="10"/>
      <c r="AT1950" s="10"/>
      <c r="AU1950" s="10"/>
      <c r="AV1950" s="10"/>
      <c r="AW1950" s="10"/>
    </row>
    <row r="1951" spans="11:49" x14ac:dyDescent="0.25">
      <c r="K1951" s="17" t="s">
        <v>3011</v>
      </c>
      <c r="L1951" s="17">
        <v>16</v>
      </c>
      <c r="M1951" s="17">
        <v>7</v>
      </c>
      <c r="N1951" s="17">
        <v>1978</v>
      </c>
      <c r="O1951" s="19" t="s">
        <v>1041</v>
      </c>
      <c r="P1951" s="24" t="s">
        <v>1026</v>
      </c>
      <c r="Q1951" s="19" t="s">
        <v>1261</v>
      </c>
      <c r="R1951" s="17">
        <v>9</v>
      </c>
      <c r="S1951" s="24" t="s">
        <v>1026</v>
      </c>
      <c r="T1951" s="17">
        <v>4</v>
      </c>
      <c r="U1951" s="58" t="s">
        <v>5239</v>
      </c>
      <c r="AM1951"/>
      <c r="AN1951"/>
      <c r="AO1951"/>
      <c r="AP1951" s="10"/>
      <c r="AQ1951" s="10"/>
      <c r="AR1951" s="10"/>
      <c r="AS1951" s="10"/>
      <c r="AT1951" s="10"/>
      <c r="AU1951" s="10"/>
      <c r="AV1951" s="10"/>
      <c r="AW1951" s="10"/>
    </row>
    <row r="1952" spans="11:49" x14ac:dyDescent="0.25">
      <c r="R1952" s="17">
        <f>SUM(R1922:R1951)</f>
        <v>330</v>
      </c>
      <c r="S1952" s="24" t="s">
        <v>1026</v>
      </c>
      <c r="T1952" s="17">
        <f>SUM(T1922:T1951)</f>
        <v>326</v>
      </c>
      <c r="AM1952"/>
      <c r="AN1952"/>
      <c r="AO1952"/>
      <c r="AP1952" s="10"/>
      <c r="AQ1952" s="10"/>
      <c r="AR1952" s="10"/>
      <c r="AS1952" s="10"/>
      <c r="AT1952" s="10"/>
      <c r="AU1952" s="10"/>
      <c r="AV1952" s="10"/>
      <c r="AW1952" s="10"/>
    </row>
    <row r="1953" spans="1:49" x14ac:dyDescent="0.25">
      <c r="N1953" s="17">
        <f>COUNT(R1922:R1951)</f>
        <v>30</v>
      </c>
      <c r="Q1953" s="48" t="s">
        <v>567</v>
      </c>
      <c r="R1953" s="81">
        <f>PRODUCT(R1952/N1953)</f>
        <v>11</v>
      </c>
      <c r="S1953" s="24" t="s">
        <v>1026</v>
      </c>
      <c r="T1953" s="81">
        <f>PRODUCT(T1952/N1953)</f>
        <v>10.866666666666667</v>
      </c>
      <c r="AM1953"/>
      <c r="AN1953"/>
      <c r="AO1953"/>
      <c r="AP1953" s="10"/>
      <c r="AQ1953" s="10"/>
      <c r="AR1953" s="10"/>
      <c r="AS1953" s="10"/>
      <c r="AT1953" s="10"/>
      <c r="AU1953" s="10"/>
      <c r="AV1953" s="10"/>
      <c r="AW1953" s="10"/>
    </row>
    <row r="1954" spans="1:49" x14ac:dyDescent="0.25">
      <c r="Q1954" s="48"/>
      <c r="R1954" s="81"/>
      <c r="S1954" s="24"/>
      <c r="T1954" s="81"/>
      <c r="AM1954"/>
      <c r="AN1954"/>
      <c r="AO1954"/>
      <c r="AP1954" s="10"/>
      <c r="AQ1954" s="10"/>
      <c r="AR1954" s="10"/>
      <c r="AS1954" s="10"/>
      <c r="AT1954" s="10"/>
      <c r="AU1954" s="10"/>
      <c r="AV1954" s="10"/>
      <c r="AW1954" s="10"/>
    </row>
    <row r="1955" spans="1:49" x14ac:dyDescent="0.25">
      <c r="Q1955" s="48"/>
      <c r="R1955" s="81"/>
      <c r="S1955" s="24"/>
      <c r="T1955" s="81"/>
      <c r="AM1955"/>
      <c r="AN1955"/>
      <c r="AO1955"/>
      <c r="AP1955" s="10"/>
      <c r="AQ1955" s="10"/>
      <c r="AR1955" s="10"/>
      <c r="AS1955" s="10"/>
      <c r="AT1955" s="10"/>
      <c r="AU1955" s="10"/>
      <c r="AV1955" s="10"/>
      <c r="AW1955" s="10"/>
    </row>
    <row r="1956" spans="1:49" x14ac:dyDescent="0.25">
      <c r="A1956" s="111" t="s">
        <v>3179</v>
      </c>
      <c r="B1956" s="112" t="s">
        <v>1264</v>
      </c>
      <c r="C1956" s="111"/>
      <c r="D1956" s="116"/>
      <c r="E1956" s="116"/>
      <c r="F1956" s="116"/>
      <c r="G1956" s="116"/>
      <c r="H1956" s="116"/>
      <c r="I1956" s="116"/>
      <c r="J1956" s="116"/>
      <c r="K1956" s="115"/>
      <c r="L1956" s="115"/>
      <c r="M1956" s="115"/>
      <c r="N1956" s="115"/>
      <c r="O1956" s="116" t="s">
        <v>1264</v>
      </c>
      <c r="P1956" s="117"/>
      <c r="Q1956" s="118"/>
      <c r="R1956" s="115"/>
      <c r="S1956" s="115"/>
      <c r="T1956" s="115"/>
      <c r="U1956" s="115"/>
      <c r="AM1956"/>
      <c r="AN1956"/>
      <c r="AO1956"/>
      <c r="AP1956" s="10"/>
      <c r="AQ1956" s="10"/>
      <c r="AR1956" s="10"/>
      <c r="AS1956" s="10"/>
      <c r="AT1956" s="10"/>
      <c r="AU1956" s="10"/>
      <c r="AV1956" s="10"/>
      <c r="AW1956" s="10"/>
    </row>
    <row r="1957" spans="1:49" x14ac:dyDescent="0.25">
      <c r="B1957" s="20" t="s">
        <v>1265</v>
      </c>
      <c r="K1957" s="17" t="s">
        <v>3011</v>
      </c>
      <c r="L1957" s="17">
        <v>6</v>
      </c>
      <c r="M1957" s="17">
        <v>8</v>
      </c>
      <c r="N1957" s="17">
        <v>1978</v>
      </c>
      <c r="O1957" s="19" t="s">
        <v>2969</v>
      </c>
      <c r="P1957" s="24" t="s">
        <v>1026</v>
      </c>
      <c r="Q1957" s="19" t="s">
        <v>565</v>
      </c>
      <c r="R1957" s="17">
        <v>4</v>
      </c>
      <c r="S1957" s="24" t="s">
        <v>1026</v>
      </c>
      <c r="T1957" s="17">
        <v>5</v>
      </c>
      <c r="U1957" s="58" t="s">
        <v>5239</v>
      </c>
      <c r="AM1957"/>
      <c r="AN1957"/>
      <c r="AO1957"/>
      <c r="AP1957" s="10"/>
      <c r="AQ1957" s="10"/>
      <c r="AR1957" s="10"/>
      <c r="AS1957" s="10"/>
      <c r="AT1957" s="10"/>
      <c r="AU1957" s="10"/>
      <c r="AV1957" s="10"/>
      <c r="AW1957" s="10"/>
    </row>
    <row r="1958" spans="1:49" x14ac:dyDescent="0.25">
      <c r="K1958" s="17" t="s">
        <v>3011</v>
      </c>
      <c r="L1958" s="17">
        <v>6</v>
      </c>
      <c r="M1958" s="17">
        <v>8</v>
      </c>
      <c r="N1958" s="17">
        <v>1978</v>
      </c>
      <c r="O1958" s="19" t="s">
        <v>564</v>
      </c>
      <c r="P1958" s="24" t="s">
        <v>1026</v>
      </c>
      <c r="Q1958" s="19" t="s">
        <v>1261</v>
      </c>
      <c r="R1958" s="17">
        <v>16</v>
      </c>
      <c r="S1958" s="24" t="s">
        <v>1026</v>
      </c>
      <c r="T1958" s="17">
        <v>7</v>
      </c>
      <c r="U1958" s="17">
        <v>12</v>
      </c>
      <c r="AM1958"/>
      <c r="AN1958"/>
      <c r="AO1958"/>
      <c r="AP1958" s="10"/>
      <c r="AQ1958" s="10"/>
      <c r="AR1958" s="10"/>
      <c r="AS1958" s="10"/>
      <c r="AT1958" s="10"/>
      <c r="AU1958" s="10"/>
      <c r="AV1958" s="10"/>
      <c r="AW1958" s="10"/>
    </row>
    <row r="1959" spans="1:49" x14ac:dyDescent="0.25">
      <c r="K1959" s="17" t="s">
        <v>3027</v>
      </c>
      <c r="L1959" s="17">
        <v>12</v>
      </c>
      <c r="M1959" s="17">
        <v>8</v>
      </c>
      <c r="N1959" s="17">
        <v>1978</v>
      </c>
      <c r="O1959" s="19" t="s">
        <v>565</v>
      </c>
      <c r="P1959" s="24" t="s">
        <v>1026</v>
      </c>
      <c r="Q1959" s="19" t="s">
        <v>564</v>
      </c>
      <c r="R1959" s="17">
        <v>11</v>
      </c>
      <c r="S1959" s="24" t="s">
        <v>1026</v>
      </c>
      <c r="T1959" s="17">
        <v>10</v>
      </c>
      <c r="U1959" s="58" t="s">
        <v>5239</v>
      </c>
      <c r="AM1959"/>
      <c r="AN1959"/>
      <c r="AO1959"/>
      <c r="AP1959" s="10"/>
      <c r="AQ1959" s="10"/>
      <c r="AR1959" s="10"/>
      <c r="AS1959" s="10"/>
      <c r="AT1959" s="10"/>
      <c r="AU1959" s="10"/>
      <c r="AV1959" s="10"/>
      <c r="AW1959" s="10"/>
    </row>
    <row r="1960" spans="1:49" x14ac:dyDescent="0.25">
      <c r="K1960" s="17" t="s">
        <v>3011</v>
      </c>
      <c r="L1960" s="17">
        <v>13</v>
      </c>
      <c r="M1960" s="17">
        <v>8</v>
      </c>
      <c r="N1960" s="17">
        <v>1978</v>
      </c>
      <c r="O1960" s="19" t="s">
        <v>1261</v>
      </c>
      <c r="P1960" s="24" t="s">
        <v>1026</v>
      </c>
      <c r="Q1960" s="19" t="s">
        <v>2969</v>
      </c>
      <c r="R1960" s="19" t="s">
        <v>677</v>
      </c>
      <c r="S1960" s="24"/>
      <c r="AM1960"/>
      <c r="AN1960"/>
      <c r="AO1960"/>
      <c r="AP1960" s="10"/>
      <c r="AQ1960" s="10"/>
      <c r="AR1960" s="10"/>
      <c r="AS1960" s="10"/>
      <c r="AT1960" s="10"/>
      <c r="AU1960" s="10"/>
      <c r="AV1960" s="10"/>
      <c r="AW1960" s="10"/>
    </row>
    <row r="1961" spans="1:49" x14ac:dyDescent="0.25">
      <c r="K1961" s="17" t="s">
        <v>3011</v>
      </c>
      <c r="L1961" s="17">
        <v>20</v>
      </c>
      <c r="M1961" s="17">
        <v>8</v>
      </c>
      <c r="N1961" s="17">
        <v>1978</v>
      </c>
      <c r="O1961" s="19" t="s">
        <v>564</v>
      </c>
      <c r="P1961" s="24" t="s">
        <v>1026</v>
      </c>
      <c r="Q1961" s="19" t="s">
        <v>2969</v>
      </c>
      <c r="R1961" s="19" t="s">
        <v>677</v>
      </c>
      <c r="S1961" s="24"/>
      <c r="AM1961"/>
      <c r="AN1961"/>
      <c r="AO1961"/>
      <c r="AP1961" s="10"/>
      <c r="AQ1961" s="10"/>
      <c r="AR1961" s="10"/>
      <c r="AS1961" s="10"/>
      <c r="AT1961" s="10"/>
      <c r="AU1961" s="10"/>
      <c r="AV1961" s="10"/>
      <c r="AW1961" s="10"/>
    </row>
    <row r="1962" spans="1:49" x14ac:dyDescent="0.25">
      <c r="K1962" s="17" t="s">
        <v>3011</v>
      </c>
      <c r="L1962" s="17">
        <v>20</v>
      </c>
      <c r="M1962" s="17">
        <v>8</v>
      </c>
      <c r="N1962" s="17">
        <v>1978</v>
      </c>
      <c r="O1962" s="19" t="s">
        <v>565</v>
      </c>
      <c r="P1962" s="24" t="s">
        <v>1026</v>
      </c>
      <c r="Q1962" s="19" t="s">
        <v>1261</v>
      </c>
      <c r="R1962" s="19" t="s">
        <v>677</v>
      </c>
      <c r="S1962" s="24"/>
      <c r="AM1962"/>
      <c r="AN1962"/>
      <c r="AO1962"/>
      <c r="AP1962" s="10"/>
      <c r="AQ1962" s="10"/>
      <c r="AR1962" s="10"/>
      <c r="AS1962" s="10"/>
      <c r="AT1962" s="10"/>
      <c r="AU1962" s="10"/>
      <c r="AV1962" s="10"/>
      <c r="AW1962" s="10"/>
    </row>
    <row r="1963" spans="1:49" x14ac:dyDescent="0.25">
      <c r="R1963" s="17">
        <f>SUM(R1957:R1962)</f>
        <v>31</v>
      </c>
      <c r="S1963" s="24" t="s">
        <v>1026</v>
      </c>
      <c r="T1963" s="17">
        <f>SUM(T1957:T1962)</f>
        <v>22</v>
      </c>
      <c r="AM1963"/>
      <c r="AN1963"/>
      <c r="AO1963"/>
      <c r="AP1963" s="10"/>
      <c r="AQ1963" s="10"/>
      <c r="AR1963" s="10"/>
      <c r="AS1963" s="10"/>
      <c r="AT1963" s="10"/>
      <c r="AU1963" s="10"/>
      <c r="AV1963" s="10"/>
      <c r="AW1963" s="10"/>
    </row>
    <row r="1964" spans="1:49" x14ac:dyDescent="0.25">
      <c r="N1964" s="17">
        <f>COUNT(R1957:R1962)</f>
        <v>3</v>
      </c>
      <c r="Q1964" s="48" t="s">
        <v>567</v>
      </c>
      <c r="R1964" s="81">
        <f>PRODUCT(R1963/N1964)</f>
        <v>10.333333333333334</v>
      </c>
      <c r="S1964" s="24" t="s">
        <v>1026</v>
      </c>
      <c r="T1964" s="81">
        <f>PRODUCT(T1963/N1964)</f>
        <v>7.333333333333333</v>
      </c>
      <c r="AM1964"/>
      <c r="AN1964"/>
      <c r="AO1964"/>
      <c r="AP1964" s="10"/>
      <c r="AQ1964" s="10"/>
      <c r="AR1964" s="10"/>
      <c r="AS1964" s="10"/>
      <c r="AT1964" s="10"/>
      <c r="AU1964" s="10"/>
      <c r="AV1964" s="10"/>
      <c r="AW1964" s="10"/>
    </row>
    <row r="1965" spans="1:49" x14ac:dyDescent="0.25">
      <c r="AM1965"/>
      <c r="AN1965"/>
      <c r="AO1965"/>
      <c r="AP1965" s="10"/>
      <c r="AQ1965" s="10"/>
      <c r="AR1965" s="10"/>
      <c r="AS1965" s="10"/>
      <c r="AT1965" s="10"/>
      <c r="AU1965" s="10"/>
      <c r="AV1965" s="10"/>
      <c r="AW1965" s="10"/>
    </row>
    <row r="1966" spans="1:49" x14ac:dyDescent="0.25">
      <c r="A1966" s="111" t="s">
        <v>3179</v>
      </c>
      <c r="B1966" s="112" t="s">
        <v>1680</v>
      </c>
      <c r="C1966" s="111"/>
      <c r="D1966" s="116"/>
      <c r="E1966" s="116"/>
      <c r="F1966" s="116"/>
      <c r="G1966" s="116"/>
      <c r="H1966" s="113"/>
      <c r="I1966" s="116"/>
      <c r="J1966" s="116"/>
      <c r="K1966" s="115"/>
      <c r="L1966" s="115"/>
      <c r="M1966" s="115"/>
      <c r="N1966" s="115"/>
      <c r="O1966" s="116" t="s">
        <v>1680</v>
      </c>
      <c r="P1966" s="117"/>
      <c r="Q1966" s="118"/>
      <c r="R1966" s="115"/>
      <c r="S1966" s="115"/>
      <c r="T1966" s="115"/>
      <c r="U1966" s="115"/>
      <c r="AM1966"/>
      <c r="AN1966"/>
      <c r="AO1966"/>
      <c r="AP1966" s="10"/>
      <c r="AQ1966" s="10"/>
      <c r="AR1966" s="10"/>
      <c r="AS1966" s="10"/>
      <c r="AT1966" s="10"/>
      <c r="AU1966" s="10"/>
      <c r="AV1966" s="10"/>
      <c r="AW1966" s="10"/>
    </row>
    <row r="1967" spans="1:49" x14ac:dyDescent="0.25">
      <c r="A1967" s="14">
        <v>1</v>
      </c>
      <c r="B1967" s="20" t="s">
        <v>563</v>
      </c>
      <c r="C1967" s="14">
        <v>10</v>
      </c>
      <c r="D1967" s="14">
        <v>9</v>
      </c>
      <c r="E1967" s="14">
        <v>0</v>
      </c>
      <c r="F1967" s="14">
        <v>1</v>
      </c>
      <c r="G1967" s="14">
        <v>246</v>
      </c>
      <c r="H1967" s="74" t="s">
        <v>1026</v>
      </c>
      <c r="I1967" s="14">
        <v>88</v>
      </c>
      <c r="J1967" s="14">
        <v>18</v>
      </c>
      <c r="K1967" s="17" t="s">
        <v>3027</v>
      </c>
      <c r="L1967" s="17">
        <v>20</v>
      </c>
      <c r="M1967" s="17">
        <v>5</v>
      </c>
      <c r="N1967" s="17">
        <v>1978</v>
      </c>
      <c r="O1967" s="19" t="s">
        <v>967</v>
      </c>
      <c r="P1967" s="24" t="s">
        <v>1026</v>
      </c>
      <c r="Q1967" s="19" t="s">
        <v>563</v>
      </c>
      <c r="R1967" s="17">
        <v>7</v>
      </c>
      <c r="S1967" s="24" t="s">
        <v>1026</v>
      </c>
      <c r="T1967" s="17">
        <v>14</v>
      </c>
      <c r="U1967" s="58" t="s">
        <v>5239</v>
      </c>
      <c r="AM1967"/>
      <c r="AN1967"/>
      <c r="AO1967"/>
      <c r="AP1967" s="10"/>
      <c r="AQ1967" s="10"/>
      <c r="AR1967" s="10"/>
      <c r="AS1967" s="10"/>
      <c r="AT1967" s="10"/>
      <c r="AU1967" s="10"/>
      <c r="AV1967" s="10"/>
      <c r="AW1967" s="10"/>
    </row>
    <row r="1968" spans="1:49" ht="15.75" thickBot="1" x14ac:dyDescent="0.3">
      <c r="A1968" s="37">
        <v>2</v>
      </c>
      <c r="B1968" s="28" t="s">
        <v>1676</v>
      </c>
      <c r="C1968" s="37">
        <v>10</v>
      </c>
      <c r="D1968" s="37">
        <v>7</v>
      </c>
      <c r="E1968" s="37">
        <v>1</v>
      </c>
      <c r="F1968" s="37">
        <v>2</v>
      </c>
      <c r="G1968" s="37">
        <v>240</v>
      </c>
      <c r="H1968" s="73" t="s">
        <v>1026</v>
      </c>
      <c r="I1968" s="37">
        <v>95</v>
      </c>
      <c r="J1968" s="37">
        <v>15</v>
      </c>
      <c r="K1968" s="32" t="s">
        <v>3011</v>
      </c>
      <c r="L1968" s="17">
        <v>21</v>
      </c>
      <c r="M1968" s="17">
        <v>5</v>
      </c>
      <c r="N1968" s="17">
        <v>1978</v>
      </c>
      <c r="O1968" s="38" t="s">
        <v>1676</v>
      </c>
      <c r="P1968" s="24" t="s">
        <v>1026</v>
      </c>
      <c r="Q1968" s="38" t="s">
        <v>1044</v>
      </c>
      <c r="R1968" s="17">
        <v>26</v>
      </c>
      <c r="S1968" s="24" t="s">
        <v>1026</v>
      </c>
      <c r="T1968" s="17">
        <v>13</v>
      </c>
      <c r="U1968" s="17">
        <v>207</v>
      </c>
      <c r="AM1968"/>
      <c r="AN1968"/>
      <c r="AO1968"/>
      <c r="AP1968" s="10"/>
      <c r="AQ1968" s="10"/>
      <c r="AR1968" s="10"/>
      <c r="AS1968" s="10"/>
      <c r="AT1968" s="10"/>
      <c r="AU1968" s="10"/>
      <c r="AV1968" s="10"/>
      <c r="AW1968" s="10"/>
    </row>
    <row r="1969" spans="1:49" x14ac:dyDescent="0.25">
      <c r="A1969" s="14">
        <v>3</v>
      </c>
      <c r="B1969" s="20" t="s">
        <v>967</v>
      </c>
      <c r="C1969" s="14">
        <v>10</v>
      </c>
      <c r="D1969" s="14">
        <v>5</v>
      </c>
      <c r="E1969" s="14">
        <v>2</v>
      </c>
      <c r="F1969" s="14">
        <v>3</v>
      </c>
      <c r="G1969" s="14">
        <v>178</v>
      </c>
      <c r="H1969" s="74" t="s">
        <v>1026</v>
      </c>
      <c r="I1969" s="14">
        <v>92</v>
      </c>
      <c r="J1969" s="14">
        <v>12</v>
      </c>
      <c r="K1969" s="17" t="s">
        <v>3144</v>
      </c>
      <c r="L1969" s="17">
        <v>23</v>
      </c>
      <c r="M1969" s="17">
        <v>5</v>
      </c>
      <c r="N1969" s="17">
        <v>1978</v>
      </c>
      <c r="O1969" s="19" t="s">
        <v>1256</v>
      </c>
      <c r="P1969" s="24" t="s">
        <v>1026</v>
      </c>
      <c r="Q1969" s="19" t="s">
        <v>1672</v>
      </c>
      <c r="R1969" s="17">
        <v>3</v>
      </c>
      <c r="S1969" s="24" t="s">
        <v>1026</v>
      </c>
      <c r="T1969" s="17">
        <v>27</v>
      </c>
      <c r="U1969" s="58" t="s">
        <v>5239</v>
      </c>
      <c r="AM1969"/>
      <c r="AN1969"/>
      <c r="AO1969"/>
      <c r="AP1969" s="10"/>
      <c r="AQ1969" s="10"/>
      <c r="AR1969" s="10"/>
      <c r="AS1969" s="10"/>
      <c r="AT1969" s="10"/>
      <c r="AU1969" s="10"/>
      <c r="AV1969" s="10"/>
      <c r="AW1969" s="10"/>
    </row>
    <row r="1970" spans="1:49" x14ac:dyDescent="0.25">
      <c r="A1970" s="14">
        <v>4</v>
      </c>
      <c r="B1970" s="20" t="s">
        <v>1672</v>
      </c>
      <c r="C1970" s="14">
        <v>10</v>
      </c>
      <c r="D1970" s="14">
        <v>4</v>
      </c>
      <c r="E1970" s="14">
        <v>3</v>
      </c>
      <c r="F1970" s="14">
        <v>3</v>
      </c>
      <c r="G1970" s="14">
        <v>110</v>
      </c>
      <c r="H1970" s="74" t="s">
        <v>1026</v>
      </c>
      <c r="I1970" s="14">
        <v>109</v>
      </c>
      <c r="J1970" s="14">
        <v>11</v>
      </c>
      <c r="K1970" s="17" t="s">
        <v>3011</v>
      </c>
      <c r="L1970" s="17">
        <v>28</v>
      </c>
      <c r="M1970" s="17">
        <v>5</v>
      </c>
      <c r="N1970" s="17">
        <v>1978</v>
      </c>
      <c r="O1970" s="19" t="s">
        <v>1044</v>
      </c>
      <c r="P1970" s="24" t="s">
        <v>1026</v>
      </c>
      <c r="Q1970" s="19" t="s">
        <v>967</v>
      </c>
      <c r="R1970" s="17">
        <v>4</v>
      </c>
      <c r="S1970" s="24" t="s">
        <v>1026</v>
      </c>
      <c r="T1970" s="17">
        <v>5</v>
      </c>
      <c r="U1970" s="58" t="s">
        <v>5239</v>
      </c>
      <c r="AM1970"/>
      <c r="AN1970"/>
      <c r="AO1970"/>
      <c r="AP1970" s="10"/>
      <c r="AQ1970" s="10"/>
      <c r="AR1970" s="10"/>
      <c r="AS1970" s="10"/>
      <c r="AT1970" s="10"/>
      <c r="AU1970" s="10"/>
      <c r="AV1970" s="10"/>
      <c r="AW1970" s="10"/>
    </row>
    <row r="1971" spans="1:49" x14ac:dyDescent="0.25">
      <c r="A1971" s="14">
        <v>5</v>
      </c>
      <c r="B1971" s="20" t="s">
        <v>1044</v>
      </c>
      <c r="C1971" s="14">
        <v>10</v>
      </c>
      <c r="D1971" s="14">
        <v>2</v>
      </c>
      <c r="E1971" s="14">
        <v>0</v>
      </c>
      <c r="F1971" s="14">
        <v>8</v>
      </c>
      <c r="G1971" s="14">
        <v>129</v>
      </c>
      <c r="H1971" s="74" t="s">
        <v>1026</v>
      </c>
      <c r="I1971" s="14">
        <v>132</v>
      </c>
      <c r="J1971" s="14">
        <v>4</v>
      </c>
      <c r="K1971" s="17" t="s">
        <v>3011</v>
      </c>
      <c r="L1971" s="17">
        <v>28</v>
      </c>
      <c r="M1971" s="17">
        <v>5</v>
      </c>
      <c r="N1971" s="17">
        <v>1978</v>
      </c>
      <c r="O1971" s="19" t="s">
        <v>1672</v>
      </c>
      <c r="P1971" s="24" t="s">
        <v>1026</v>
      </c>
      <c r="Q1971" s="19" t="s">
        <v>1676</v>
      </c>
      <c r="R1971" s="17">
        <v>13</v>
      </c>
      <c r="S1971" s="24" t="s">
        <v>1026</v>
      </c>
      <c r="T1971" s="17">
        <v>13</v>
      </c>
      <c r="U1971" s="58" t="s">
        <v>5239</v>
      </c>
      <c r="AM1971"/>
      <c r="AN1971"/>
      <c r="AO1971"/>
      <c r="AP1971" s="10"/>
      <c r="AQ1971" s="10"/>
      <c r="AR1971" s="10"/>
      <c r="AS1971" s="10"/>
      <c r="AT1971" s="10"/>
      <c r="AU1971" s="10"/>
      <c r="AV1971" s="10"/>
      <c r="AW1971" s="10"/>
    </row>
    <row r="1972" spans="1:49" x14ac:dyDescent="0.25">
      <c r="A1972" s="14">
        <v>6</v>
      </c>
      <c r="B1972" s="41" t="s">
        <v>1256</v>
      </c>
      <c r="C1972" s="14">
        <v>10</v>
      </c>
      <c r="D1972" s="14">
        <v>0</v>
      </c>
      <c r="E1972" s="14">
        <v>0</v>
      </c>
      <c r="F1972" s="14">
        <v>10</v>
      </c>
      <c r="G1972" s="14">
        <v>36</v>
      </c>
      <c r="H1972" s="74" t="s">
        <v>1026</v>
      </c>
      <c r="I1972" s="14">
        <v>423</v>
      </c>
      <c r="J1972" s="14">
        <v>0</v>
      </c>
      <c r="K1972" s="17" t="s">
        <v>3144</v>
      </c>
      <c r="L1972" s="17">
        <v>30</v>
      </c>
      <c r="M1972" s="17">
        <v>5</v>
      </c>
      <c r="N1972" s="17">
        <v>1978</v>
      </c>
      <c r="O1972" s="38" t="s">
        <v>563</v>
      </c>
      <c r="P1972" s="24" t="s">
        <v>1026</v>
      </c>
      <c r="Q1972" s="38" t="s">
        <v>1256</v>
      </c>
      <c r="R1972" s="17">
        <v>54</v>
      </c>
      <c r="S1972" s="24" t="s">
        <v>1026</v>
      </c>
      <c r="T1972" s="17">
        <v>1</v>
      </c>
      <c r="U1972" s="17">
        <v>150</v>
      </c>
      <c r="AM1972"/>
      <c r="AN1972"/>
      <c r="AO1972"/>
      <c r="AP1972" s="10"/>
      <c r="AQ1972" s="10"/>
      <c r="AR1972" s="10"/>
      <c r="AS1972" s="10"/>
      <c r="AT1972" s="10"/>
      <c r="AU1972" s="10"/>
      <c r="AV1972" s="10"/>
      <c r="AW1972" s="10"/>
    </row>
    <row r="1973" spans="1:49" x14ac:dyDescent="0.25">
      <c r="B1973" s="20" t="s">
        <v>2</v>
      </c>
      <c r="C1973" s="14">
        <f>SUM(C1967:C1972)</f>
        <v>60</v>
      </c>
      <c r="D1973" s="14">
        <f>SUM(D1967:D1972)</f>
        <v>27</v>
      </c>
      <c r="E1973" s="14">
        <f>SUM(E1967:E1972)</f>
        <v>6</v>
      </c>
      <c r="F1973" s="14">
        <f>SUM(F1967:F1972)</f>
        <v>27</v>
      </c>
      <c r="G1973" s="14">
        <f>SUM(G1967:G1972)</f>
        <v>939</v>
      </c>
      <c r="H1973" s="74" t="s">
        <v>1026</v>
      </c>
      <c r="I1973" s="14">
        <f>SUM(I1967:I1972)</f>
        <v>939</v>
      </c>
      <c r="J1973" s="14">
        <f>SUM(J1967:J1972)</f>
        <v>60</v>
      </c>
      <c r="K1973" s="17" t="s">
        <v>3141</v>
      </c>
      <c r="L1973" s="17">
        <v>1</v>
      </c>
      <c r="M1973" s="17">
        <v>6</v>
      </c>
      <c r="N1973" s="17">
        <v>1978</v>
      </c>
      <c r="O1973" s="19" t="s">
        <v>1676</v>
      </c>
      <c r="P1973" s="24" t="s">
        <v>1026</v>
      </c>
      <c r="Q1973" s="19" t="s">
        <v>967</v>
      </c>
      <c r="R1973" s="17">
        <v>6</v>
      </c>
      <c r="S1973" s="24" t="s">
        <v>1026</v>
      </c>
      <c r="T1973" s="17">
        <v>13</v>
      </c>
      <c r="U1973" s="58" t="s">
        <v>5239</v>
      </c>
      <c r="AM1973"/>
      <c r="AN1973"/>
      <c r="AO1973"/>
      <c r="AP1973" s="10"/>
      <c r="AQ1973" s="10"/>
      <c r="AR1973" s="10"/>
      <c r="AS1973" s="10"/>
      <c r="AT1973" s="10"/>
      <c r="AU1973" s="10"/>
      <c r="AV1973" s="10"/>
      <c r="AW1973" s="10"/>
    </row>
    <row r="1974" spans="1:49" x14ac:dyDescent="0.25">
      <c r="K1974" s="17" t="s">
        <v>3141</v>
      </c>
      <c r="L1974" s="17">
        <v>1</v>
      </c>
      <c r="M1974" s="17">
        <v>6</v>
      </c>
      <c r="N1974" s="17">
        <v>1978</v>
      </c>
      <c r="O1974" s="38" t="s">
        <v>1256</v>
      </c>
      <c r="P1974" s="24" t="s">
        <v>1026</v>
      </c>
      <c r="Q1974" s="38" t="s">
        <v>1044</v>
      </c>
      <c r="R1974" s="17">
        <v>3</v>
      </c>
      <c r="S1974" s="24" t="s">
        <v>1026</v>
      </c>
      <c r="T1974" s="17">
        <v>39</v>
      </c>
      <c r="U1974" s="58" t="s">
        <v>5239</v>
      </c>
      <c r="AM1974"/>
      <c r="AN1974"/>
      <c r="AO1974"/>
      <c r="AP1974" s="10"/>
      <c r="AQ1974" s="10"/>
      <c r="AR1974" s="10"/>
      <c r="AS1974" s="10"/>
      <c r="AT1974" s="10"/>
      <c r="AU1974" s="10"/>
      <c r="AV1974" s="10"/>
      <c r="AW1974" s="10"/>
    </row>
    <row r="1975" spans="1:49" x14ac:dyDescent="0.25">
      <c r="K1975" s="17" t="s">
        <v>3141</v>
      </c>
      <c r="L1975" s="17">
        <v>1</v>
      </c>
      <c r="M1975" s="17">
        <v>6</v>
      </c>
      <c r="N1975" s="17">
        <v>1978</v>
      </c>
      <c r="O1975" s="19" t="s">
        <v>1672</v>
      </c>
      <c r="P1975" s="24" t="s">
        <v>1026</v>
      </c>
      <c r="Q1975" s="19" t="s">
        <v>563</v>
      </c>
      <c r="R1975" s="17">
        <v>6</v>
      </c>
      <c r="S1975" s="24" t="s">
        <v>1026</v>
      </c>
      <c r="T1975" s="17">
        <v>10</v>
      </c>
      <c r="U1975" s="17">
        <v>200</v>
      </c>
      <c r="AM1975"/>
      <c r="AN1975"/>
      <c r="AO1975"/>
      <c r="AP1975" s="10"/>
      <c r="AQ1975" s="10"/>
      <c r="AR1975" s="10"/>
      <c r="AS1975" s="10"/>
      <c r="AT1975" s="10"/>
      <c r="AU1975" s="10"/>
      <c r="AV1975" s="10"/>
      <c r="AW1975" s="10"/>
    </row>
    <row r="1976" spans="1:49" x14ac:dyDescent="0.25">
      <c r="K1976" s="17" t="s">
        <v>3011</v>
      </c>
      <c r="L1976" s="17">
        <v>4</v>
      </c>
      <c r="M1976" s="17">
        <v>6</v>
      </c>
      <c r="N1976" s="17">
        <v>1978</v>
      </c>
      <c r="O1976" s="19" t="s">
        <v>967</v>
      </c>
      <c r="P1976" s="24" t="s">
        <v>1026</v>
      </c>
      <c r="Q1976" s="19" t="s">
        <v>1672</v>
      </c>
      <c r="R1976" s="17">
        <v>5</v>
      </c>
      <c r="S1976" s="24" t="s">
        <v>1026</v>
      </c>
      <c r="T1976" s="17">
        <v>5</v>
      </c>
      <c r="U1976" s="58" t="s">
        <v>5239</v>
      </c>
      <c r="AM1976"/>
      <c r="AN1976"/>
      <c r="AO1976"/>
      <c r="AP1976" s="10"/>
      <c r="AQ1976" s="10"/>
      <c r="AR1976" s="10"/>
      <c r="AS1976" s="10"/>
      <c r="AT1976" s="10"/>
      <c r="AU1976" s="10"/>
      <c r="AV1976" s="10"/>
      <c r="AW1976" s="10"/>
    </row>
    <row r="1977" spans="1:49" x14ac:dyDescent="0.25">
      <c r="K1977" s="17" t="s">
        <v>3011</v>
      </c>
      <c r="L1977" s="17">
        <v>4</v>
      </c>
      <c r="M1977" s="17">
        <v>6</v>
      </c>
      <c r="N1977" s="17">
        <v>1978</v>
      </c>
      <c r="O1977" s="19" t="s">
        <v>1256</v>
      </c>
      <c r="P1977" s="24" t="s">
        <v>1026</v>
      </c>
      <c r="Q1977" s="19" t="s">
        <v>1676</v>
      </c>
      <c r="R1977" s="17">
        <v>3</v>
      </c>
      <c r="S1977" s="24" t="s">
        <v>1026</v>
      </c>
      <c r="T1977" s="17">
        <v>67</v>
      </c>
      <c r="U1977" s="58" t="s">
        <v>5239</v>
      </c>
      <c r="AM1977"/>
      <c r="AN1977"/>
      <c r="AO1977"/>
      <c r="AP1977" s="10"/>
      <c r="AQ1977" s="10"/>
      <c r="AR1977" s="10"/>
      <c r="AS1977" s="10"/>
      <c r="AT1977" s="10"/>
      <c r="AU1977" s="10"/>
      <c r="AV1977" s="10"/>
      <c r="AW1977" s="10"/>
    </row>
    <row r="1978" spans="1:49" x14ac:dyDescent="0.25">
      <c r="K1978" s="17" t="s">
        <v>3141</v>
      </c>
      <c r="L1978" s="17">
        <v>8</v>
      </c>
      <c r="M1978" s="17">
        <v>6</v>
      </c>
      <c r="N1978" s="17">
        <v>1978</v>
      </c>
      <c r="O1978" s="38" t="s">
        <v>563</v>
      </c>
      <c r="P1978" s="24" t="s">
        <v>1026</v>
      </c>
      <c r="Q1978" s="38" t="s">
        <v>1044</v>
      </c>
      <c r="R1978" s="17">
        <v>20</v>
      </c>
      <c r="S1978" s="24" t="s">
        <v>1026</v>
      </c>
      <c r="T1978" s="17">
        <v>9</v>
      </c>
      <c r="U1978" s="17">
        <v>258</v>
      </c>
      <c r="AM1978"/>
      <c r="AN1978"/>
      <c r="AO1978"/>
      <c r="AP1978" s="10"/>
      <c r="AQ1978" s="10"/>
      <c r="AR1978" s="10"/>
      <c r="AS1978" s="10"/>
      <c r="AT1978" s="10"/>
      <c r="AU1978" s="10"/>
      <c r="AV1978" s="10"/>
      <c r="AW1978" s="10"/>
    </row>
    <row r="1979" spans="1:49" x14ac:dyDescent="0.25">
      <c r="K1979" s="17" t="s">
        <v>3011</v>
      </c>
      <c r="L1979" s="17">
        <v>11</v>
      </c>
      <c r="M1979" s="17">
        <v>6</v>
      </c>
      <c r="N1979" s="17">
        <v>1978</v>
      </c>
      <c r="O1979" s="48" t="s">
        <v>967</v>
      </c>
      <c r="P1979" s="24" t="s">
        <v>1026</v>
      </c>
      <c r="Q1979" s="48" t="s">
        <v>1256</v>
      </c>
      <c r="R1979" s="17">
        <v>68</v>
      </c>
      <c r="S1979" s="24" t="s">
        <v>1026</v>
      </c>
      <c r="T1979" s="17">
        <v>1</v>
      </c>
      <c r="U1979" s="17">
        <v>115</v>
      </c>
      <c r="AM1979"/>
      <c r="AN1979"/>
      <c r="AO1979"/>
      <c r="AP1979" s="10"/>
      <c r="AQ1979" s="10"/>
      <c r="AR1979" s="10"/>
      <c r="AS1979" s="10"/>
      <c r="AT1979" s="10"/>
      <c r="AU1979" s="10"/>
      <c r="AV1979" s="10"/>
      <c r="AW1979" s="10"/>
    </row>
    <row r="1980" spans="1:49" x14ac:dyDescent="0.25">
      <c r="K1980" s="17" t="s">
        <v>3011</v>
      </c>
      <c r="L1980" s="17">
        <v>11</v>
      </c>
      <c r="M1980" s="17">
        <v>6</v>
      </c>
      <c r="N1980" s="17">
        <v>1978</v>
      </c>
      <c r="O1980" s="48" t="s">
        <v>563</v>
      </c>
      <c r="P1980" s="24" t="s">
        <v>1026</v>
      </c>
      <c r="Q1980" s="48" t="s">
        <v>1676</v>
      </c>
      <c r="R1980" s="17">
        <v>23</v>
      </c>
      <c r="S1980" s="24" t="s">
        <v>1026</v>
      </c>
      <c r="T1980" s="17">
        <v>15</v>
      </c>
      <c r="U1980" s="58" t="s">
        <v>5239</v>
      </c>
      <c r="AM1980"/>
      <c r="AN1980"/>
      <c r="AO1980"/>
      <c r="AP1980" s="10"/>
      <c r="AQ1980" s="10"/>
      <c r="AR1980" s="10"/>
      <c r="AS1980" s="10"/>
      <c r="AT1980" s="10"/>
      <c r="AU1980" s="10"/>
      <c r="AV1980" s="10"/>
      <c r="AW1980" s="10"/>
    </row>
    <row r="1981" spans="1:49" x14ac:dyDescent="0.25">
      <c r="K1981" s="17" t="s">
        <v>3013</v>
      </c>
      <c r="L1981" s="17">
        <v>12</v>
      </c>
      <c r="M1981" s="17">
        <v>6</v>
      </c>
      <c r="N1981" s="17">
        <v>1978</v>
      </c>
      <c r="O1981" s="48" t="s">
        <v>1044</v>
      </c>
      <c r="P1981" s="24" t="s">
        <v>1026</v>
      </c>
      <c r="Q1981" s="48" t="s">
        <v>1672</v>
      </c>
      <c r="R1981" s="17">
        <v>12</v>
      </c>
      <c r="S1981" s="24" t="s">
        <v>1026</v>
      </c>
      <c r="T1981" s="17">
        <v>14</v>
      </c>
      <c r="U1981" s="58" t="s">
        <v>5239</v>
      </c>
      <c r="AM1981"/>
      <c r="AN1981"/>
      <c r="AO1981"/>
      <c r="AP1981" s="10"/>
      <c r="AQ1981" s="10"/>
      <c r="AR1981" s="10"/>
      <c r="AS1981" s="10"/>
      <c r="AT1981" s="10"/>
      <c r="AU1981" s="10"/>
      <c r="AV1981" s="10"/>
      <c r="AW1981" s="10"/>
    </row>
    <row r="1982" spans="1:49" x14ac:dyDescent="0.25">
      <c r="K1982" s="17" t="s">
        <v>3142</v>
      </c>
      <c r="L1982" s="17">
        <v>14</v>
      </c>
      <c r="M1982" s="17">
        <v>6</v>
      </c>
      <c r="N1982" s="17">
        <v>1978</v>
      </c>
      <c r="O1982" s="48" t="s">
        <v>1256</v>
      </c>
      <c r="P1982" s="24" t="s">
        <v>1026</v>
      </c>
      <c r="Q1982" s="48" t="s">
        <v>967</v>
      </c>
      <c r="R1982" s="17">
        <v>3</v>
      </c>
      <c r="S1982" s="24" t="s">
        <v>1026</v>
      </c>
      <c r="T1982" s="17">
        <v>40</v>
      </c>
      <c r="U1982" s="58" t="s">
        <v>5239</v>
      </c>
      <c r="AM1982"/>
      <c r="AN1982"/>
      <c r="AO1982"/>
      <c r="AP1982" s="10"/>
      <c r="AQ1982" s="10"/>
      <c r="AR1982" s="10"/>
      <c r="AS1982" s="10"/>
      <c r="AT1982" s="10"/>
      <c r="AU1982" s="10"/>
      <c r="AV1982" s="10"/>
      <c r="AW1982" s="10"/>
    </row>
    <row r="1983" spans="1:49" x14ac:dyDescent="0.25">
      <c r="K1983" s="17" t="s">
        <v>3141</v>
      </c>
      <c r="L1983" s="17">
        <v>15</v>
      </c>
      <c r="M1983" s="17">
        <v>6</v>
      </c>
      <c r="N1983" s="17">
        <v>1978</v>
      </c>
      <c r="O1983" s="48" t="s">
        <v>1044</v>
      </c>
      <c r="P1983" s="24" t="s">
        <v>1026</v>
      </c>
      <c r="Q1983" s="48" t="s">
        <v>563</v>
      </c>
      <c r="R1983" s="17">
        <v>12</v>
      </c>
      <c r="S1983" s="24" t="s">
        <v>1026</v>
      </c>
      <c r="T1983" s="17">
        <v>26</v>
      </c>
      <c r="U1983" s="58" t="s">
        <v>5239</v>
      </c>
      <c r="AM1983"/>
      <c r="AN1983"/>
      <c r="AO1983"/>
      <c r="AP1983" s="10"/>
      <c r="AQ1983" s="10"/>
      <c r="AR1983" s="10"/>
      <c r="AS1983" s="10"/>
      <c r="AT1983" s="10"/>
      <c r="AU1983" s="10"/>
      <c r="AV1983" s="10"/>
      <c r="AW1983" s="10"/>
    </row>
    <row r="1984" spans="1:49" x14ac:dyDescent="0.25">
      <c r="K1984" s="17" t="s">
        <v>3011</v>
      </c>
      <c r="L1984" s="17">
        <v>18</v>
      </c>
      <c r="M1984" s="17">
        <v>6</v>
      </c>
      <c r="N1984" s="17">
        <v>1978</v>
      </c>
      <c r="O1984" s="48" t="s">
        <v>1676</v>
      </c>
      <c r="P1984" s="24" t="s">
        <v>1026</v>
      </c>
      <c r="Q1984" s="48" t="s">
        <v>1256</v>
      </c>
      <c r="R1984" s="17">
        <v>60</v>
      </c>
      <c r="S1984" s="24" t="s">
        <v>1026</v>
      </c>
      <c r="T1984" s="17">
        <v>1</v>
      </c>
      <c r="U1984" s="58" t="s">
        <v>5239</v>
      </c>
      <c r="AM1984"/>
      <c r="AN1984"/>
      <c r="AO1984"/>
      <c r="AP1984" s="10"/>
      <c r="AQ1984" s="10"/>
      <c r="AR1984" s="10"/>
      <c r="AS1984" s="10"/>
      <c r="AT1984" s="10"/>
      <c r="AU1984" s="10"/>
      <c r="AV1984" s="10"/>
      <c r="AW1984" s="10"/>
    </row>
    <row r="1985" spans="11:49" x14ac:dyDescent="0.25">
      <c r="K1985" s="17" t="s">
        <v>3011</v>
      </c>
      <c r="L1985" s="17">
        <v>18</v>
      </c>
      <c r="M1985" s="17">
        <v>6</v>
      </c>
      <c r="N1985" s="17">
        <v>1978</v>
      </c>
      <c r="O1985" s="48" t="s">
        <v>1672</v>
      </c>
      <c r="P1985" s="24" t="s">
        <v>1026</v>
      </c>
      <c r="Q1985" s="48" t="s">
        <v>967</v>
      </c>
      <c r="R1985" s="17">
        <v>10</v>
      </c>
      <c r="S1985" s="24" t="s">
        <v>1026</v>
      </c>
      <c r="T1985" s="17">
        <v>10</v>
      </c>
      <c r="U1985" s="17">
        <v>144</v>
      </c>
      <c r="AM1985"/>
      <c r="AN1985"/>
      <c r="AO1985"/>
      <c r="AP1985" s="10"/>
      <c r="AQ1985" s="10"/>
      <c r="AR1985" s="10"/>
      <c r="AS1985" s="10"/>
      <c r="AT1985" s="10"/>
      <c r="AU1985" s="10"/>
      <c r="AV1985" s="10"/>
      <c r="AW1985" s="10"/>
    </row>
    <row r="1986" spans="11:49" x14ac:dyDescent="0.25">
      <c r="K1986" s="17" t="s">
        <v>3144</v>
      </c>
      <c r="L1986" s="17">
        <v>20</v>
      </c>
      <c r="M1986" s="17">
        <v>6</v>
      </c>
      <c r="N1986" s="17">
        <v>1978</v>
      </c>
      <c r="O1986" s="48" t="s">
        <v>1672</v>
      </c>
      <c r="P1986" s="24" t="s">
        <v>1026</v>
      </c>
      <c r="Q1986" s="48" t="s">
        <v>1044</v>
      </c>
      <c r="R1986" s="17">
        <v>14</v>
      </c>
      <c r="S1986" s="24" t="s">
        <v>1026</v>
      </c>
      <c r="T1986" s="17">
        <v>9</v>
      </c>
      <c r="U1986" s="58" t="s">
        <v>5239</v>
      </c>
      <c r="AM1986"/>
      <c r="AN1986"/>
      <c r="AO1986"/>
      <c r="AP1986" s="10"/>
      <c r="AQ1986" s="10"/>
      <c r="AR1986" s="10"/>
      <c r="AS1986" s="10"/>
      <c r="AT1986" s="10"/>
      <c r="AU1986" s="10"/>
      <c r="AV1986" s="10"/>
      <c r="AW1986" s="10"/>
    </row>
    <row r="1987" spans="11:49" x14ac:dyDescent="0.25">
      <c r="K1987" s="17" t="s">
        <v>3142</v>
      </c>
      <c r="L1987" s="17">
        <v>21</v>
      </c>
      <c r="M1987" s="17">
        <v>6</v>
      </c>
      <c r="N1987" s="17">
        <v>1978</v>
      </c>
      <c r="O1987" s="48" t="s">
        <v>1676</v>
      </c>
      <c r="P1987" s="24" t="s">
        <v>1026</v>
      </c>
      <c r="Q1987" s="48" t="s">
        <v>563</v>
      </c>
      <c r="R1987" s="17">
        <v>21</v>
      </c>
      <c r="S1987" s="24" t="s">
        <v>1026</v>
      </c>
      <c r="T1987" s="17">
        <v>16</v>
      </c>
      <c r="U1987" s="17">
        <v>112</v>
      </c>
      <c r="AM1987"/>
      <c r="AN1987"/>
      <c r="AO1987"/>
      <c r="AP1987" s="10"/>
      <c r="AQ1987" s="10"/>
      <c r="AR1987" s="10"/>
      <c r="AS1987" s="10"/>
      <c r="AT1987" s="10"/>
      <c r="AU1987" s="10"/>
      <c r="AV1987" s="10"/>
      <c r="AW1987" s="10"/>
    </row>
    <row r="1988" spans="11:49" x14ac:dyDescent="0.25">
      <c r="K1988" s="17" t="s">
        <v>3142</v>
      </c>
      <c r="L1988" s="17">
        <v>28</v>
      </c>
      <c r="M1988" s="17">
        <v>6</v>
      </c>
      <c r="N1988" s="17">
        <v>1978</v>
      </c>
      <c r="O1988" s="48" t="s">
        <v>563</v>
      </c>
      <c r="P1988" s="24" t="s">
        <v>1026</v>
      </c>
      <c r="Q1988" s="48" t="s">
        <v>1672</v>
      </c>
      <c r="R1988" s="17">
        <v>24</v>
      </c>
      <c r="S1988" s="24" t="s">
        <v>1026</v>
      </c>
      <c r="T1988" s="17">
        <v>4</v>
      </c>
      <c r="U1988" s="17">
        <v>150</v>
      </c>
      <c r="AM1988"/>
      <c r="AN1988"/>
      <c r="AO1988"/>
      <c r="AP1988" s="10"/>
      <c r="AQ1988" s="10"/>
      <c r="AR1988" s="10"/>
      <c r="AS1988" s="10"/>
      <c r="AT1988" s="10"/>
      <c r="AU1988" s="10"/>
      <c r="AV1988" s="10"/>
      <c r="AW1988" s="10"/>
    </row>
    <row r="1989" spans="11:49" x14ac:dyDescent="0.25">
      <c r="K1989" s="17" t="s">
        <v>3141</v>
      </c>
      <c r="L1989" s="17">
        <v>29</v>
      </c>
      <c r="M1989" s="17">
        <v>6</v>
      </c>
      <c r="N1989" s="17">
        <v>1978</v>
      </c>
      <c r="O1989" s="48" t="s">
        <v>967</v>
      </c>
      <c r="P1989" s="24" t="s">
        <v>1026</v>
      </c>
      <c r="Q1989" s="48" t="s">
        <v>1676</v>
      </c>
      <c r="R1989" s="17">
        <v>8</v>
      </c>
      <c r="S1989" s="24" t="s">
        <v>1026</v>
      </c>
      <c r="T1989" s="17">
        <v>15</v>
      </c>
      <c r="U1989" s="17">
        <v>138</v>
      </c>
      <c r="AM1989"/>
      <c r="AN1989"/>
      <c r="AO1989"/>
      <c r="AP1989" s="10"/>
      <c r="AQ1989" s="10"/>
      <c r="AR1989" s="10"/>
      <c r="AS1989" s="10"/>
      <c r="AT1989" s="10"/>
      <c r="AU1989" s="10"/>
      <c r="AV1989" s="10"/>
      <c r="AW1989" s="10"/>
    </row>
    <row r="1990" spans="11:49" x14ac:dyDescent="0.25">
      <c r="K1990" s="17" t="s">
        <v>3141</v>
      </c>
      <c r="L1990" s="17">
        <v>29</v>
      </c>
      <c r="M1990" s="17">
        <v>6</v>
      </c>
      <c r="N1990" s="17">
        <v>1978</v>
      </c>
      <c r="O1990" s="48" t="s">
        <v>1044</v>
      </c>
      <c r="P1990" s="24" t="s">
        <v>1026</v>
      </c>
      <c r="Q1990" s="48" t="s">
        <v>1256</v>
      </c>
      <c r="R1990" s="17">
        <v>18</v>
      </c>
      <c r="S1990" s="24" t="s">
        <v>1026</v>
      </c>
      <c r="T1990" s="17">
        <v>6</v>
      </c>
      <c r="U1990" s="58" t="s">
        <v>5239</v>
      </c>
      <c r="AM1990"/>
      <c r="AN1990"/>
      <c r="AO1990"/>
      <c r="AP1990" s="10"/>
      <c r="AQ1990" s="10"/>
      <c r="AR1990" s="10"/>
      <c r="AS1990" s="10"/>
      <c r="AT1990" s="10"/>
      <c r="AU1990" s="10"/>
      <c r="AV1990" s="10"/>
      <c r="AW1990" s="10"/>
    </row>
    <row r="1991" spans="11:49" x14ac:dyDescent="0.25">
      <c r="K1991" s="17" t="s">
        <v>3011</v>
      </c>
      <c r="L1991" s="17">
        <v>2</v>
      </c>
      <c r="M1991" s="17">
        <v>7</v>
      </c>
      <c r="N1991" s="17">
        <v>1978</v>
      </c>
      <c r="O1991" s="48" t="s">
        <v>1676</v>
      </c>
      <c r="P1991" s="24" t="s">
        <v>1026</v>
      </c>
      <c r="Q1991" s="48" t="s">
        <v>1672</v>
      </c>
      <c r="R1991" s="17">
        <v>13</v>
      </c>
      <c r="S1991" s="24" t="s">
        <v>1026</v>
      </c>
      <c r="T1991" s="17">
        <v>3</v>
      </c>
      <c r="U1991" s="58" t="s">
        <v>5239</v>
      </c>
      <c r="AM1991"/>
      <c r="AN1991"/>
      <c r="AO1991"/>
      <c r="AP1991" s="10"/>
      <c r="AQ1991" s="10"/>
      <c r="AR1991" s="10"/>
      <c r="AS1991" s="10"/>
      <c r="AT1991" s="10"/>
      <c r="AU1991" s="10"/>
      <c r="AV1991" s="10"/>
      <c r="AW1991" s="10"/>
    </row>
    <row r="1992" spans="11:49" x14ac:dyDescent="0.25">
      <c r="K1992" s="17" t="s">
        <v>3144</v>
      </c>
      <c r="L1992" s="17">
        <v>4</v>
      </c>
      <c r="M1992" s="17">
        <v>7</v>
      </c>
      <c r="N1992" s="17">
        <v>1978</v>
      </c>
      <c r="O1992" s="48" t="s">
        <v>967</v>
      </c>
      <c r="P1992" s="24" t="s">
        <v>1026</v>
      </c>
      <c r="Q1992" s="48" t="s">
        <v>1044</v>
      </c>
      <c r="R1992" s="17">
        <v>14</v>
      </c>
      <c r="S1992" s="24" t="s">
        <v>1026</v>
      </c>
      <c r="T1992" s="17">
        <v>11</v>
      </c>
      <c r="U1992" s="17">
        <v>82</v>
      </c>
      <c r="AM1992"/>
      <c r="AN1992"/>
      <c r="AO1992"/>
      <c r="AP1992" s="10"/>
      <c r="AQ1992" s="10"/>
      <c r="AR1992" s="10"/>
      <c r="AS1992" s="10"/>
      <c r="AT1992" s="10"/>
      <c r="AU1992" s="10"/>
      <c r="AV1992" s="10"/>
      <c r="AW1992" s="10"/>
    </row>
    <row r="1993" spans="11:49" x14ac:dyDescent="0.25">
      <c r="K1993" s="17" t="s">
        <v>3144</v>
      </c>
      <c r="L1993" s="17">
        <v>4</v>
      </c>
      <c r="M1993" s="17">
        <v>7</v>
      </c>
      <c r="N1993" s="17">
        <v>1978</v>
      </c>
      <c r="O1993" s="48" t="s">
        <v>1256</v>
      </c>
      <c r="P1993" s="24" t="s">
        <v>1026</v>
      </c>
      <c r="Q1993" s="48" t="s">
        <v>563</v>
      </c>
      <c r="R1993" s="17">
        <v>5</v>
      </c>
      <c r="S1993" s="24" t="s">
        <v>1026</v>
      </c>
      <c r="T1993" s="17">
        <v>36</v>
      </c>
      <c r="U1993" s="17">
        <v>100</v>
      </c>
      <c r="AM1993"/>
      <c r="AN1993"/>
      <c r="AO1993"/>
      <c r="AP1993" s="10"/>
      <c r="AQ1993" s="10"/>
      <c r="AR1993" s="10"/>
      <c r="AS1993" s="10"/>
      <c r="AT1993" s="10"/>
      <c r="AU1993" s="10"/>
      <c r="AV1993" s="10"/>
      <c r="AW1993" s="10"/>
    </row>
    <row r="1994" spans="11:49" x14ac:dyDescent="0.25">
      <c r="K1994" s="17" t="s">
        <v>3141</v>
      </c>
      <c r="L1994" s="17">
        <v>6</v>
      </c>
      <c r="M1994" s="17">
        <v>7</v>
      </c>
      <c r="N1994" s="17">
        <v>1978</v>
      </c>
      <c r="O1994" s="48" t="s">
        <v>1672</v>
      </c>
      <c r="P1994" s="24" t="s">
        <v>1026</v>
      </c>
      <c r="Q1994" s="48" t="s">
        <v>1256</v>
      </c>
      <c r="R1994" s="17">
        <v>14</v>
      </c>
      <c r="S1994" s="24" t="s">
        <v>1026</v>
      </c>
      <c r="T1994" s="17">
        <v>10</v>
      </c>
      <c r="U1994" s="17">
        <v>100</v>
      </c>
      <c r="AM1994"/>
      <c r="AN1994"/>
      <c r="AO1994"/>
      <c r="AP1994" s="10"/>
      <c r="AQ1994" s="10"/>
      <c r="AR1994" s="10"/>
      <c r="AS1994" s="10"/>
      <c r="AT1994" s="10"/>
      <c r="AU1994" s="10"/>
      <c r="AV1994" s="10"/>
      <c r="AW1994" s="10"/>
    </row>
    <row r="1995" spans="11:49" x14ac:dyDescent="0.25">
      <c r="K1995" s="17" t="s">
        <v>3141</v>
      </c>
      <c r="L1995" s="17">
        <v>6</v>
      </c>
      <c r="M1995" s="17">
        <v>7</v>
      </c>
      <c r="N1995" s="17">
        <v>1978</v>
      </c>
      <c r="O1995" s="48" t="s">
        <v>563</v>
      </c>
      <c r="P1995" s="24" t="s">
        <v>1026</v>
      </c>
      <c r="Q1995" s="48" t="s">
        <v>967</v>
      </c>
      <c r="R1995" s="17">
        <v>23</v>
      </c>
      <c r="S1995" s="24" t="s">
        <v>1026</v>
      </c>
      <c r="T1995" s="17">
        <v>8</v>
      </c>
      <c r="U1995" s="17">
        <v>187</v>
      </c>
      <c r="AM1995"/>
      <c r="AN1995"/>
      <c r="AO1995"/>
    </row>
    <row r="1996" spans="11:49" x14ac:dyDescent="0.25">
      <c r="K1996" s="17" t="s">
        <v>3011</v>
      </c>
      <c r="L1996" s="17">
        <v>9</v>
      </c>
      <c r="M1996" s="17">
        <v>7</v>
      </c>
      <c r="N1996" s="17">
        <v>1978</v>
      </c>
      <c r="O1996" s="48" t="s">
        <v>1044</v>
      </c>
      <c r="P1996" s="24" t="s">
        <v>1026</v>
      </c>
      <c r="Q1996" s="48" t="s">
        <v>1676</v>
      </c>
      <c r="R1996" s="17">
        <v>2</v>
      </c>
      <c r="S1996" s="24" t="s">
        <v>1026</v>
      </c>
      <c r="T1996" s="17">
        <v>4</v>
      </c>
      <c r="U1996" s="58" t="s">
        <v>5239</v>
      </c>
      <c r="AM1996"/>
      <c r="AN1996"/>
      <c r="AO1996"/>
    </row>
    <row r="1997" spans="11:49" x14ac:dyDescent="0.25">
      <c r="O1997" s="48"/>
      <c r="Q1997" s="48"/>
      <c r="R1997" s="17">
        <f>SUM(R1967:R1996)</f>
        <v>494</v>
      </c>
      <c r="S1997" s="24" t="s">
        <v>1026</v>
      </c>
      <c r="T1997" s="17">
        <f>SUM(T1967:T1996)</f>
        <v>445</v>
      </c>
      <c r="AM1997"/>
      <c r="AN1997"/>
      <c r="AO1997"/>
    </row>
    <row r="1998" spans="11:49" x14ac:dyDescent="0.25">
      <c r="N1998" s="17">
        <f>COUNT(R1967:R1996)</f>
        <v>30</v>
      </c>
      <c r="Q1998" s="48" t="s">
        <v>567</v>
      </c>
      <c r="R1998" s="81">
        <f>PRODUCT(R1997/N1998)</f>
        <v>16.466666666666665</v>
      </c>
      <c r="S1998" s="24" t="s">
        <v>1026</v>
      </c>
      <c r="T1998" s="81">
        <f>PRODUCT(T1997/N1998)</f>
        <v>14.833333333333334</v>
      </c>
      <c r="AM1998"/>
      <c r="AN1998"/>
      <c r="AO1998"/>
    </row>
    <row r="1999" spans="11:49" x14ac:dyDescent="0.25">
      <c r="O1999" s="48"/>
      <c r="Q1999" s="48"/>
      <c r="AM1999"/>
      <c r="AN1999"/>
      <c r="AO1999"/>
    </row>
    <row r="2000" spans="11:49" x14ac:dyDescent="0.25">
      <c r="O2000" s="48"/>
      <c r="Q2000" s="48"/>
      <c r="AM2000"/>
      <c r="AN2000"/>
      <c r="AO2000"/>
    </row>
    <row r="2001" spans="1:41" x14ac:dyDescent="0.25">
      <c r="A2001" s="111" t="s">
        <v>3179</v>
      </c>
      <c r="B2001" s="112" t="s">
        <v>1264</v>
      </c>
      <c r="C2001" s="111" t="s">
        <v>3016</v>
      </c>
      <c r="D2001" s="111" t="s">
        <v>3017</v>
      </c>
      <c r="E2001" s="111" t="s">
        <v>1030</v>
      </c>
      <c r="F2001" s="111" t="s">
        <v>3018</v>
      </c>
      <c r="G2001" s="111" t="s">
        <v>3019</v>
      </c>
      <c r="H2001" s="113"/>
      <c r="I2001" s="114" t="s">
        <v>3020</v>
      </c>
      <c r="J2001" s="111" t="s">
        <v>1031</v>
      </c>
      <c r="K2001" s="111"/>
      <c r="L2001" s="115"/>
      <c r="M2001" s="115"/>
      <c r="N2001" s="115"/>
      <c r="O2001" s="116" t="s">
        <v>1264</v>
      </c>
      <c r="P2001" s="117"/>
      <c r="Q2001" s="121"/>
      <c r="R2001" s="115"/>
      <c r="S2001" s="115"/>
      <c r="T2001" s="115"/>
      <c r="U2001" s="115"/>
      <c r="AM2001"/>
      <c r="AN2001"/>
      <c r="AO2001"/>
    </row>
    <row r="2002" spans="1:41" x14ac:dyDescent="0.25">
      <c r="A2002" s="14">
        <v>1</v>
      </c>
      <c r="B2002" s="20" t="s">
        <v>1672</v>
      </c>
      <c r="C2002" s="14">
        <v>3</v>
      </c>
      <c r="D2002" s="14">
        <v>3</v>
      </c>
      <c r="E2002" s="14">
        <v>0</v>
      </c>
      <c r="F2002" s="14">
        <v>0</v>
      </c>
      <c r="G2002" s="14">
        <v>52</v>
      </c>
      <c r="H2002" s="74" t="s">
        <v>1026</v>
      </c>
      <c r="I2002" s="14">
        <v>15</v>
      </c>
      <c r="J2002" s="14">
        <v>17</v>
      </c>
      <c r="K2002" s="17" t="s">
        <v>3011</v>
      </c>
      <c r="L2002" s="17">
        <v>6</v>
      </c>
      <c r="M2002" s="17">
        <v>8</v>
      </c>
      <c r="N2002" s="17">
        <v>1978</v>
      </c>
      <c r="O2002" s="19" t="s">
        <v>1256</v>
      </c>
      <c r="P2002" s="24" t="s">
        <v>1026</v>
      </c>
      <c r="Q2002" s="19" t="s">
        <v>967</v>
      </c>
      <c r="R2002" s="17">
        <v>9</v>
      </c>
      <c r="S2002" s="24" t="s">
        <v>1026</v>
      </c>
      <c r="T2002" s="17">
        <v>9</v>
      </c>
      <c r="U2002" s="58" t="s">
        <v>5239</v>
      </c>
      <c r="AM2002"/>
      <c r="AN2002"/>
      <c r="AO2002"/>
    </row>
    <row r="2003" spans="1:41" x14ac:dyDescent="0.25">
      <c r="A2003" s="14">
        <v>2</v>
      </c>
      <c r="B2003" s="20" t="s">
        <v>967</v>
      </c>
      <c r="C2003" s="14">
        <v>3</v>
      </c>
      <c r="D2003" s="14">
        <v>1</v>
      </c>
      <c r="E2003" s="14">
        <v>1</v>
      </c>
      <c r="F2003" s="14">
        <v>1</v>
      </c>
      <c r="G2003" s="14">
        <v>39</v>
      </c>
      <c r="H2003" s="74" t="s">
        <v>1026</v>
      </c>
      <c r="I2003" s="14">
        <v>37</v>
      </c>
      <c r="J2003" s="14">
        <v>15</v>
      </c>
      <c r="K2003" s="17" t="s">
        <v>3011</v>
      </c>
      <c r="L2003" s="17">
        <v>6</v>
      </c>
      <c r="M2003" s="17">
        <v>8</v>
      </c>
      <c r="N2003" s="17">
        <v>1978</v>
      </c>
      <c r="O2003" s="19" t="s">
        <v>1672</v>
      </c>
      <c r="P2003" s="24" t="s">
        <v>1026</v>
      </c>
      <c r="Q2003" s="19" t="s">
        <v>1044</v>
      </c>
      <c r="R2003" s="17">
        <v>9</v>
      </c>
      <c r="S2003" s="24" t="s">
        <v>1026</v>
      </c>
      <c r="T2003" s="17">
        <v>4</v>
      </c>
      <c r="U2003" s="58" t="s">
        <v>5239</v>
      </c>
      <c r="AM2003"/>
      <c r="AN2003"/>
      <c r="AO2003"/>
    </row>
    <row r="2004" spans="1:41" ht="15.75" thickBot="1" x14ac:dyDescent="0.3">
      <c r="A2004" s="37">
        <v>3</v>
      </c>
      <c r="B2004" s="28" t="s">
        <v>1044</v>
      </c>
      <c r="C2004" s="37">
        <v>3</v>
      </c>
      <c r="D2004" s="37">
        <v>1</v>
      </c>
      <c r="E2004" s="37">
        <v>0</v>
      </c>
      <c r="F2004" s="37">
        <v>2</v>
      </c>
      <c r="G2004" s="37">
        <v>29</v>
      </c>
      <c r="H2004" s="73" t="s">
        <v>1026</v>
      </c>
      <c r="I2004" s="37">
        <v>34</v>
      </c>
      <c r="J2004" s="37">
        <v>6</v>
      </c>
      <c r="K2004" s="32" t="s">
        <v>3027</v>
      </c>
      <c r="L2004" s="17">
        <v>12</v>
      </c>
      <c r="M2004" s="17">
        <v>8</v>
      </c>
      <c r="N2004" s="17">
        <v>1978</v>
      </c>
      <c r="O2004" s="19" t="s">
        <v>967</v>
      </c>
      <c r="P2004" s="24" t="s">
        <v>1026</v>
      </c>
      <c r="Q2004" s="48" t="s">
        <v>1672</v>
      </c>
      <c r="R2004" s="17">
        <v>9</v>
      </c>
      <c r="S2004" s="24" t="s">
        <v>1026</v>
      </c>
      <c r="T2004" s="17">
        <v>22</v>
      </c>
      <c r="U2004" s="17">
        <v>55</v>
      </c>
      <c r="AM2004"/>
      <c r="AN2004"/>
      <c r="AO2004"/>
    </row>
    <row r="2005" spans="1:41" x14ac:dyDescent="0.25">
      <c r="A2005" s="77">
        <v>4</v>
      </c>
      <c r="B2005" s="109" t="s">
        <v>1256</v>
      </c>
      <c r="C2005" s="77">
        <v>3</v>
      </c>
      <c r="D2005" s="77">
        <v>0</v>
      </c>
      <c r="E2005" s="77">
        <v>1</v>
      </c>
      <c r="F2005" s="77">
        <v>2</v>
      </c>
      <c r="G2005" s="77">
        <v>15</v>
      </c>
      <c r="H2005" s="79" t="s">
        <v>1026</v>
      </c>
      <c r="I2005" s="77">
        <v>49</v>
      </c>
      <c r="J2005" s="77">
        <v>1</v>
      </c>
      <c r="K2005" s="17" t="s">
        <v>3013</v>
      </c>
      <c r="L2005" s="17">
        <v>14</v>
      </c>
      <c r="M2005" s="17">
        <v>8</v>
      </c>
      <c r="N2005" s="17">
        <v>1978</v>
      </c>
      <c r="O2005" s="19" t="s">
        <v>1044</v>
      </c>
      <c r="P2005" s="24" t="s">
        <v>1026</v>
      </c>
      <c r="Q2005" s="19" t="s">
        <v>1256</v>
      </c>
      <c r="R2005" s="17">
        <v>19</v>
      </c>
      <c r="S2005" s="24" t="s">
        <v>1026</v>
      </c>
      <c r="T2005" s="17">
        <v>4</v>
      </c>
      <c r="U2005" s="58" t="s">
        <v>5239</v>
      </c>
      <c r="AM2005"/>
      <c r="AN2005"/>
      <c r="AO2005"/>
    </row>
    <row r="2006" spans="1:41" x14ac:dyDescent="0.25">
      <c r="B2006" s="20" t="s">
        <v>2</v>
      </c>
      <c r="C2006" s="14">
        <f t="shared" ref="C2006:J2006" si="3">SUM(C2002:C2005)</f>
        <v>12</v>
      </c>
      <c r="D2006" s="14">
        <f t="shared" si="3"/>
        <v>5</v>
      </c>
      <c r="E2006" s="14">
        <f t="shared" si="3"/>
        <v>2</v>
      </c>
      <c r="F2006" s="14">
        <f t="shared" si="3"/>
        <v>5</v>
      </c>
      <c r="G2006" s="14">
        <f t="shared" si="3"/>
        <v>135</v>
      </c>
      <c r="H2006" s="79" t="s">
        <v>1026</v>
      </c>
      <c r="I2006" s="14">
        <f t="shared" si="3"/>
        <v>135</v>
      </c>
      <c r="J2006" s="14">
        <f t="shared" si="3"/>
        <v>39</v>
      </c>
      <c r="K2006" s="17" t="s">
        <v>3011</v>
      </c>
      <c r="L2006" s="17">
        <v>20</v>
      </c>
      <c r="M2006" s="17">
        <v>8</v>
      </c>
      <c r="N2006" s="17">
        <v>1978</v>
      </c>
      <c r="O2006" s="48" t="s">
        <v>1672</v>
      </c>
      <c r="P2006" s="24" t="s">
        <v>1026</v>
      </c>
      <c r="Q2006" s="48" t="s">
        <v>1256</v>
      </c>
      <c r="R2006" s="17">
        <v>21</v>
      </c>
      <c r="S2006" s="24" t="s">
        <v>1026</v>
      </c>
      <c r="T2006" s="17">
        <v>2</v>
      </c>
      <c r="U2006" s="58" t="s">
        <v>5239</v>
      </c>
      <c r="AM2006"/>
      <c r="AN2006"/>
      <c r="AO2006"/>
    </row>
    <row r="2007" spans="1:41" x14ac:dyDescent="0.25">
      <c r="B2007" s="67" t="s">
        <v>1266</v>
      </c>
      <c r="K2007" s="17" t="s">
        <v>3011</v>
      </c>
      <c r="L2007" s="17">
        <v>20</v>
      </c>
      <c r="M2007" s="17">
        <v>8</v>
      </c>
      <c r="N2007" s="17">
        <v>1978</v>
      </c>
      <c r="O2007" s="19" t="s">
        <v>967</v>
      </c>
      <c r="P2007" s="24" t="s">
        <v>1026</v>
      </c>
      <c r="Q2007" s="19" t="s">
        <v>1044</v>
      </c>
      <c r="R2007" s="17">
        <v>21</v>
      </c>
      <c r="S2007" s="24" t="s">
        <v>1026</v>
      </c>
      <c r="T2007" s="17">
        <v>6</v>
      </c>
      <c r="U2007" s="17">
        <v>75</v>
      </c>
      <c r="AM2007"/>
      <c r="AN2007"/>
      <c r="AO2007"/>
    </row>
    <row r="2008" spans="1:41" x14ac:dyDescent="0.25">
      <c r="B2008" s="41" t="s">
        <v>961</v>
      </c>
      <c r="O2008" s="48"/>
      <c r="Q2008" s="48"/>
      <c r="R2008" s="17">
        <f>SUM(R2002:R2007)</f>
        <v>88</v>
      </c>
      <c r="S2008" s="24" t="s">
        <v>1026</v>
      </c>
      <c r="T2008" s="17">
        <f>SUM(T2002:T2007)</f>
        <v>47</v>
      </c>
      <c r="AM2008"/>
      <c r="AN2008"/>
      <c r="AO2008"/>
    </row>
    <row r="2009" spans="1:41" x14ac:dyDescent="0.25">
      <c r="N2009" s="17">
        <f>COUNT(R2002:R2007)</f>
        <v>6</v>
      </c>
      <c r="Q2009" s="48" t="s">
        <v>567</v>
      </c>
      <c r="R2009" s="81">
        <f>PRODUCT(R2008/N2009)</f>
        <v>14.666666666666666</v>
      </c>
      <c r="S2009" s="24" t="s">
        <v>1026</v>
      </c>
      <c r="T2009" s="81">
        <f>PRODUCT(T2008/N2009)</f>
        <v>7.833333333333333</v>
      </c>
      <c r="AM2009"/>
      <c r="AN2009"/>
      <c r="AO2009"/>
    </row>
    <row r="2010" spans="1:41" x14ac:dyDescent="0.25">
      <c r="O2010" s="48"/>
      <c r="Q2010" s="48"/>
      <c r="AM2010"/>
      <c r="AN2010"/>
      <c r="AO2010"/>
    </row>
    <row r="2011" spans="1:41" x14ac:dyDescent="0.25">
      <c r="O2011" s="48"/>
      <c r="Q2011" s="48"/>
      <c r="AM2011"/>
      <c r="AN2011"/>
      <c r="AO2011"/>
    </row>
    <row r="2012" spans="1:41" x14ac:dyDescent="0.25">
      <c r="A2012" s="111" t="s">
        <v>3179</v>
      </c>
      <c r="B2012" s="112" t="s">
        <v>1267</v>
      </c>
      <c r="C2012" s="111" t="s">
        <v>3016</v>
      </c>
      <c r="D2012" s="111" t="s">
        <v>3017</v>
      </c>
      <c r="E2012" s="111" t="s">
        <v>1030</v>
      </c>
      <c r="F2012" s="111" t="s">
        <v>3018</v>
      </c>
      <c r="G2012" s="111" t="s">
        <v>3019</v>
      </c>
      <c r="H2012" s="113"/>
      <c r="I2012" s="114" t="s">
        <v>3020</v>
      </c>
      <c r="J2012" s="111" t="s">
        <v>1031</v>
      </c>
      <c r="K2012" s="111"/>
      <c r="L2012" s="115"/>
      <c r="M2012" s="115"/>
      <c r="N2012" s="115"/>
      <c r="O2012" s="116" t="s">
        <v>1267</v>
      </c>
      <c r="P2012" s="117"/>
      <c r="Q2012" s="118"/>
      <c r="R2012" s="115"/>
      <c r="S2012" s="115"/>
      <c r="T2012" s="115"/>
      <c r="U2012" s="115"/>
      <c r="AM2012"/>
      <c r="AN2012"/>
      <c r="AO2012"/>
    </row>
    <row r="2013" spans="1:41" x14ac:dyDescent="0.25">
      <c r="A2013" s="14">
        <v>1</v>
      </c>
      <c r="B2013" s="67" t="s">
        <v>1041</v>
      </c>
      <c r="C2013" s="14">
        <v>6</v>
      </c>
      <c r="D2013" s="14">
        <v>4</v>
      </c>
      <c r="E2013" s="14">
        <v>1</v>
      </c>
      <c r="F2013" s="14">
        <v>1</v>
      </c>
      <c r="G2013" s="14">
        <v>68</v>
      </c>
      <c r="H2013" s="74" t="s">
        <v>1026</v>
      </c>
      <c r="I2013" s="14">
        <v>34</v>
      </c>
      <c r="J2013" s="14">
        <v>9</v>
      </c>
      <c r="K2013" s="17" t="s">
        <v>3027</v>
      </c>
      <c r="L2013" s="17">
        <v>5</v>
      </c>
      <c r="M2013" s="17">
        <v>8</v>
      </c>
      <c r="N2013" s="17">
        <v>1978</v>
      </c>
      <c r="O2013" s="19" t="s">
        <v>563</v>
      </c>
      <c r="P2013" s="24" t="s">
        <v>1026</v>
      </c>
      <c r="Q2013" s="19" t="s">
        <v>566</v>
      </c>
      <c r="R2013" s="17">
        <v>3</v>
      </c>
      <c r="S2013" s="24" t="s">
        <v>1026</v>
      </c>
      <c r="T2013" s="17">
        <v>8</v>
      </c>
      <c r="U2013" s="58" t="s">
        <v>5239</v>
      </c>
      <c r="AM2013"/>
      <c r="AN2013"/>
      <c r="AO2013"/>
    </row>
    <row r="2014" spans="1:41" x14ac:dyDescent="0.25">
      <c r="A2014" s="14">
        <v>2</v>
      </c>
      <c r="B2014" s="67" t="s">
        <v>566</v>
      </c>
      <c r="C2014" s="14">
        <v>6</v>
      </c>
      <c r="D2014" s="14">
        <v>4</v>
      </c>
      <c r="E2014" s="14">
        <v>0</v>
      </c>
      <c r="F2014" s="14">
        <v>2</v>
      </c>
      <c r="G2014" s="14">
        <v>56</v>
      </c>
      <c r="H2014" s="74" t="s">
        <v>1026</v>
      </c>
      <c r="I2014" s="14">
        <v>41</v>
      </c>
      <c r="J2014" s="14">
        <v>8</v>
      </c>
      <c r="K2014" s="17" t="s">
        <v>3027</v>
      </c>
      <c r="L2014" s="17">
        <v>5</v>
      </c>
      <c r="M2014" s="17">
        <v>8</v>
      </c>
      <c r="N2014" s="17">
        <v>1978</v>
      </c>
      <c r="O2014" s="48" t="s">
        <v>1676</v>
      </c>
      <c r="P2014" s="24" t="s">
        <v>1026</v>
      </c>
      <c r="Q2014" s="19" t="s">
        <v>1041</v>
      </c>
      <c r="R2014" s="17">
        <v>7</v>
      </c>
      <c r="S2014" s="24" t="s">
        <v>1026</v>
      </c>
      <c r="T2014" s="17">
        <v>16</v>
      </c>
      <c r="U2014" s="17">
        <v>201</v>
      </c>
      <c r="AM2014"/>
      <c r="AN2014"/>
      <c r="AO2014"/>
    </row>
    <row r="2015" spans="1:41" x14ac:dyDescent="0.25">
      <c r="A2015" s="14">
        <v>3</v>
      </c>
      <c r="B2015" s="20" t="s">
        <v>563</v>
      </c>
      <c r="C2015" s="14">
        <v>6</v>
      </c>
      <c r="D2015" s="14">
        <v>2</v>
      </c>
      <c r="E2015" s="14">
        <v>1</v>
      </c>
      <c r="F2015" s="14">
        <v>3</v>
      </c>
      <c r="G2015" s="14">
        <v>44</v>
      </c>
      <c r="H2015" s="74" t="s">
        <v>1026</v>
      </c>
      <c r="I2015" s="14">
        <v>45</v>
      </c>
      <c r="J2015" s="14">
        <v>5</v>
      </c>
      <c r="K2015" s="17" t="s">
        <v>3011</v>
      </c>
      <c r="L2015" s="17">
        <v>6</v>
      </c>
      <c r="M2015" s="17">
        <v>8</v>
      </c>
      <c r="N2015" s="17">
        <v>1978</v>
      </c>
      <c r="O2015" s="19" t="s">
        <v>563</v>
      </c>
      <c r="P2015" s="24" t="s">
        <v>1026</v>
      </c>
      <c r="Q2015" s="19" t="s">
        <v>1041</v>
      </c>
      <c r="R2015" s="17">
        <v>5</v>
      </c>
      <c r="S2015" s="24" t="s">
        <v>1026</v>
      </c>
      <c r="T2015" s="17">
        <v>5</v>
      </c>
      <c r="U2015" s="58" t="s">
        <v>5239</v>
      </c>
      <c r="AM2015"/>
      <c r="AN2015"/>
      <c r="AO2015"/>
    </row>
    <row r="2016" spans="1:41" x14ac:dyDescent="0.25">
      <c r="A2016" s="14">
        <v>4</v>
      </c>
      <c r="B2016" s="20" t="s">
        <v>1676</v>
      </c>
      <c r="C2016" s="14">
        <v>6</v>
      </c>
      <c r="D2016" s="14">
        <v>1</v>
      </c>
      <c r="E2016" s="14">
        <v>0</v>
      </c>
      <c r="F2016" s="14">
        <v>5</v>
      </c>
      <c r="G2016" s="14">
        <v>43</v>
      </c>
      <c r="H2016" s="74" t="s">
        <v>1026</v>
      </c>
      <c r="I2016" s="14">
        <v>91</v>
      </c>
      <c r="J2016" s="14">
        <v>2</v>
      </c>
      <c r="K2016" s="17" t="s">
        <v>3011</v>
      </c>
      <c r="L2016" s="17">
        <v>6</v>
      </c>
      <c r="M2016" s="17">
        <v>8</v>
      </c>
      <c r="N2016" s="17">
        <v>1978</v>
      </c>
      <c r="O2016" s="19" t="s">
        <v>1676</v>
      </c>
      <c r="P2016" s="24" t="s">
        <v>1026</v>
      </c>
      <c r="Q2016" s="19" t="s">
        <v>566</v>
      </c>
      <c r="R2016" s="17">
        <v>11</v>
      </c>
      <c r="S2016" s="24" t="s">
        <v>1026</v>
      </c>
      <c r="T2016" s="17">
        <v>16</v>
      </c>
      <c r="U2016" s="17">
        <v>209</v>
      </c>
      <c r="AM2016"/>
      <c r="AN2016"/>
      <c r="AO2016"/>
    </row>
    <row r="2017" spans="1:41" x14ac:dyDescent="0.25">
      <c r="B2017" s="20" t="s">
        <v>2</v>
      </c>
      <c r="C2017" s="14">
        <f>SUM(C2013:C2016)</f>
        <v>24</v>
      </c>
      <c r="D2017" s="14">
        <f>SUM(D2013:D2016)</f>
        <v>11</v>
      </c>
      <c r="E2017" s="14">
        <f>SUM(E2013:E2016)</f>
        <v>2</v>
      </c>
      <c r="F2017" s="14">
        <f>SUM(F2013:F2016)</f>
        <v>11</v>
      </c>
      <c r="G2017" s="14">
        <f>SUM(G2013:G2016)</f>
        <v>211</v>
      </c>
      <c r="H2017" s="74" t="s">
        <v>1026</v>
      </c>
      <c r="I2017" s="14">
        <f>SUM(I2013:I2016)</f>
        <v>211</v>
      </c>
      <c r="J2017" s="14">
        <f>SUM(J2013:J2016)</f>
        <v>24</v>
      </c>
      <c r="K2017" s="17" t="s">
        <v>3011</v>
      </c>
      <c r="L2017" s="17">
        <v>13</v>
      </c>
      <c r="M2017" s="17">
        <v>8</v>
      </c>
      <c r="N2017" s="17">
        <v>1978</v>
      </c>
      <c r="O2017" s="19" t="s">
        <v>1041</v>
      </c>
      <c r="P2017" s="24" t="s">
        <v>1026</v>
      </c>
      <c r="Q2017" s="19" t="s">
        <v>566</v>
      </c>
      <c r="R2017" s="17">
        <v>5</v>
      </c>
      <c r="S2017" s="24" t="s">
        <v>1026</v>
      </c>
      <c r="T2017" s="17">
        <v>4</v>
      </c>
      <c r="U2017" s="58" t="s">
        <v>5239</v>
      </c>
      <c r="AM2017"/>
      <c r="AN2017"/>
      <c r="AO2017"/>
    </row>
    <row r="2018" spans="1:41" x14ac:dyDescent="0.25">
      <c r="E2018" s="14"/>
      <c r="K2018" s="17" t="s">
        <v>3011</v>
      </c>
      <c r="L2018" s="17">
        <v>13</v>
      </c>
      <c r="M2018" s="17">
        <v>8</v>
      </c>
      <c r="N2018" s="17">
        <v>1978</v>
      </c>
      <c r="O2018" s="19" t="s">
        <v>563</v>
      </c>
      <c r="P2018" s="24" t="s">
        <v>1026</v>
      </c>
      <c r="Q2018" s="19" t="s">
        <v>1676</v>
      </c>
      <c r="R2018" s="17">
        <v>6</v>
      </c>
      <c r="S2018" s="24" t="s">
        <v>1026</v>
      </c>
      <c r="T2018" s="17">
        <v>7</v>
      </c>
      <c r="U2018" s="58" t="s">
        <v>5239</v>
      </c>
      <c r="AM2018"/>
      <c r="AN2018"/>
      <c r="AO2018"/>
    </row>
    <row r="2019" spans="1:41" x14ac:dyDescent="0.25">
      <c r="K2019" s="17" t="s">
        <v>3011</v>
      </c>
      <c r="L2019" s="17">
        <v>20</v>
      </c>
      <c r="M2019" s="17">
        <v>8</v>
      </c>
      <c r="N2019" s="17">
        <v>1978</v>
      </c>
      <c r="O2019" s="19" t="s">
        <v>1676</v>
      </c>
      <c r="P2019" s="24" t="s">
        <v>1026</v>
      </c>
      <c r="Q2019" s="19" t="s">
        <v>563</v>
      </c>
      <c r="R2019" s="17">
        <v>8</v>
      </c>
      <c r="S2019" s="24" t="s">
        <v>1026</v>
      </c>
      <c r="T2019" s="17">
        <v>14</v>
      </c>
      <c r="U2019" s="58" t="s">
        <v>5239</v>
      </c>
      <c r="AM2019"/>
      <c r="AN2019"/>
      <c r="AO2019"/>
    </row>
    <row r="2020" spans="1:41" x14ac:dyDescent="0.25">
      <c r="K2020" s="17" t="s">
        <v>3011</v>
      </c>
      <c r="L2020" s="17">
        <v>20</v>
      </c>
      <c r="M2020" s="17">
        <v>8</v>
      </c>
      <c r="N2020" s="17">
        <v>1978</v>
      </c>
      <c r="O2020" s="19" t="s">
        <v>566</v>
      </c>
      <c r="P2020" s="24" t="s">
        <v>1026</v>
      </c>
      <c r="Q2020" s="19" t="s">
        <v>1041</v>
      </c>
      <c r="R2020" s="17">
        <v>6</v>
      </c>
      <c r="S2020" s="24" t="s">
        <v>1026</v>
      </c>
      <c r="T2020" s="17">
        <v>8</v>
      </c>
      <c r="U2020" s="58" t="s">
        <v>5239</v>
      </c>
      <c r="AM2020"/>
      <c r="AN2020"/>
      <c r="AO2020"/>
    </row>
    <row r="2021" spans="1:41" x14ac:dyDescent="0.25">
      <c r="K2021" s="17" t="s">
        <v>3027</v>
      </c>
      <c r="L2021" s="17">
        <v>26</v>
      </c>
      <c r="M2021" s="17">
        <v>8</v>
      </c>
      <c r="N2021" s="17">
        <v>1978</v>
      </c>
      <c r="O2021" s="19" t="s">
        <v>1041</v>
      </c>
      <c r="P2021" s="24" t="s">
        <v>1026</v>
      </c>
      <c r="Q2021" s="19" t="s">
        <v>1676</v>
      </c>
      <c r="R2021" s="17">
        <v>26</v>
      </c>
      <c r="S2021" s="24" t="s">
        <v>1026</v>
      </c>
      <c r="T2021" s="17">
        <v>3</v>
      </c>
      <c r="U2021" s="17">
        <v>200</v>
      </c>
      <c r="AM2021"/>
      <c r="AN2021"/>
      <c r="AO2021"/>
    </row>
    <row r="2022" spans="1:41" x14ac:dyDescent="0.25">
      <c r="K2022" s="17" t="s">
        <v>3027</v>
      </c>
      <c r="L2022" s="17">
        <v>26</v>
      </c>
      <c r="M2022" s="17">
        <v>8</v>
      </c>
      <c r="N2022" s="17">
        <v>1978</v>
      </c>
      <c r="O2022" s="19" t="s">
        <v>566</v>
      </c>
      <c r="P2022" s="24" t="s">
        <v>1026</v>
      </c>
      <c r="Q2022" s="19" t="s">
        <v>563</v>
      </c>
      <c r="R2022" s="17">
        <v>9</v>
      </c>
      <c r="S2022" s="24" t="s">
        <v>1026</v>
      </c>
      <c r="T2022" s="17">
        <v>7</v>
      </c>
      <c r="U2022" s="17">
        <v>100</v>
      </c>
      <c r="AM2022"/>
      <c r="AN2022"/>
      <c r="AO2022"/>
    </row>
    <row r="2023" spans="1:41" x14ac:dyDescent="0.25">
      <c r="K2023" s="17" t="s">
        <v>3011</v>
      </c>
      <c r="L2023" s="17">
        <v>27</v>
      </c>
      <c r="M2023" s="17">
        <v>8</v>
      </c>
      <c r="N2023" s="17">
        <v>1978</v>
      </c>
      <c r="O2023" s="19" t="s">
        <v>1041</v>
      </c>
      <c r="P2023" s="24" t="s">
        <v>1026</v>
      </c>
      <c r="Q2023" s="19" t="s">
        <v>563</v>
      </c>
      <c r="R2023" s="17">
        <v>8</v>
      </c>
      <c r="S2023" s="24" t="s">
        <v>1026</v>
      </c>
      <c r="T2023" s="17">
        <v>9</v>
      </c>
      <c r="U2023" s="17">
        <v>300</v>
      </c>
      <c r="AM2023"/>
      <c r="AN2023"/>
      <c r="AO2023"/>
    </row>
    <row r="2024" spans="1:41" x14ac:dyDescent="0.25">
      <c r="K2024" s="17" t="s">
        <v>3011</v>
      </c>
      <c r="L2024" s="17">
        <v>27</v>
      </c>
      <c r="M2024" s="17">
        <v>8</v>
      </c>
      <c r="N2024" s="17">
        <v>1978</v>
      </c>
      <c r="O2024" s="19" t="s">
        <v>566</v>
      </c>
      <c r="P2024" s="24" t="s">
        <v>1026</v>
      </c>
      <c r="Q2024" s="19" t="s">
        <v>1676</v>
      </c>
      <c r="R2024" s="17">
        <v>13</v>
      </c>
      <c r="S2024" s="24" t="s">
        <v>1026</v>
      </c>
      <c r="T2024" s="17">
        <v>7</v>
      </c>
      <c r="U2024" s="17">
        <v>100</v>
      </c>
      <c r="AM2024"/>
      <c r="AN2024"/>
      <c r="AO2024"/>
    </row>
    <row r="2025" spans="1:41" x14ac:dyDescent="0.25">
      <c r="R2025" s="17">
        <f>SUM(R2013:R2024)</f>
        <v>107</v>
      </c>
      <c r="S2025" s="24" t="s">
        <v>1026</v>
      </c>
      <c r="T2025" s="17">
        <f>SUM(T2013:T2024)</f>
        <v>104</v>
      </c>
      <c r="AM2025"/>
      <c r="AN2025"/>
      <c r="AO2025"/>
    </row>
    <row r="2026" spans="1:41" x14ac:dyDescent="0.25">
      <c r="N2026" s="17">
        <f>COUNT(R2013:R2024)</f>
        <v>12</v>
      </c>
      <c r="Q2026" s="48" t="s">
        <v>567</v>
      </c>
      <c r="R2026" s="81">
        <f>PRODUCT(R2025/N2026)</f>
        <v>8.9166666666666661</v>
      </c>
      <c r="S2026" s="24" t="s">
        <v>1026</v>
      </c>
      <c r="T2026" s="81">
        <f>PRODUCT(T2025/N2026)</f>
        <v>8.6666666666666661</v>
      </c>
      <c r="AM2026"/>
      <c r="AN2026"/>
      <c r="AO2026"/>
    </row>
    <row r="2027" spans="1:41" x14ac:dyDescent="0.25">
      <c r="AM2027"/>
      <c r="AN2027"/>
      <c r="AO2027"/>
    </row>
    <row r="2028" spans="1:41" x14ac:dyDescent="0.25">
      <c r="AM2028"/>
      <c r="AN2028"/>
      <c r="AO2028"/>
    </row>
    <row r="2029" spans="1:41" x14ac:dyDescent="0.25">
      <c r="A2029" s="122" t="s">
        <v>3179</v>
      </c>
      <c r="B2029" s="123" t="s">
        <v>1268</v>
      </c>
      <c r="C2029" s="122" t="s">
        <v>3016</v>
      </c>
      <c r="D2029" s="122" t="s">
        <v>3017</v>
      </c>
      <c r="E2029" s="122" t="s">
        <v>1030</v>
      </c>
      <c r="F2029" s="122" t="s">
        <v>3018</v>
      </c>
      <c r="G2029" s="122" t="s">
        <v>3019</v>
      </c>
      <c r="H2029" s="124"/>
      <c r="I2029" s="125" t="s">
        <v>3020</v>
      </c>
      <c r="J2029" s="122" t="s">
        <v>1031</v>
      </c>
      <c r="K2029" s="122"/>
      <c r="L2029" s="126"/>
      <c r="M2029" s="126"/>
      <c r="N2029" s="126"/>
      <c r="O2029" s="127" t="s">
        <v>1268</v>
      </c>
      <c r="P2029" s="128"/>
      <c r="Q2029" s="129"/>
      <c r="R2029" s="126"/>
      <c r="S2029" s="126"/>
      <c r="T2029" s="126"/>
      <c r="U2029" s="126"/>
      <c r="AM2029"/>
      <c r="AN2029"/>
      <c r="AO2029"/>
    </row>
    <row r="2030" spans="1:41" x14ac:dyDescent="0.25">
      <c r="A2030" s="111"/>
      <c r="B2030" s="112" t="s">
        <v>1678</v>
      </c>
      <c r="C2030" s="111"/>
      <c r="D2030" s="116"/>
      <c r="E2030" s="116"/>
      <c r="F2030" s="116"/>
      <c r="G2030" s="116"/>
      <c r="H2030" s="113"/>
      <c r="I2030" s="116"/>
      <c r="J2030" s="116"/>
      <c r="K2030" s="115"/>
      <c r="L2030" s="115"/>
      <c r="M2030" s="115"/>
      <c r="N2030" s="115"/>
      <c r="O2030" s="116" t="s">
        <v>1678</v>
      </c>
      <c r="P2030" s="117"/>
      <c r="Q2030" s="118"/>
      <c r="R2030" s="115"/>
      <c r="S2030" s="115"/>
      <c r="T2030" s="115"/>
      <c r="U2030" s="115"/>
      <c r="AM2030"/>
      <c r="AN2030"/>
      <c r="AO2030"/>
    </row>
    <row r="2031" spans="1:41" x14ac:dyDescent="0.25">
      <c r="A2031" s="14">
        <v>1</v>
      </c>
      <c r="B2031" s="20" t="s">
        <v>1041</v>
      </c>
      <c r="C2031" s="14">
        <v>10</v>
      </c>
      <c r="D2031" s="14">
        <v>9</v>
      </c>
      <c r="E2031" s="14">
        <v>0</v>
      </c>
      <c r="F2031" s="14">
        <v>1</v>
      </c>
      <c r="G2031" s="14">
        <v>111</v>
      </c>
      <c r="H2031" s="74" t="s">
        <v>1026</v>
      </c>
      <c r="I2031" s="14">
        <v>54</v>
      </c>
      <c r="J2031" s="14">
        <v>18</v>
      </c>
      <c r="K2031" s="17" t="s">
        <v>3011</v>
      </c>
      <c r="L2031" s="17">
        <v>20</v>
      </c>
      <c r="M2031" s="17">
        <v>5</v>
      </c>
      <c r="N2031" s="17">
        <v>1979</v>
      </c>
      <c r="O2031" s="19" t="s">
        <v>566</v>
      </c>
      <c r="P2031" s="24" t="s">
        <v>1026</v>
      </c>
      <c r="Q2031" s="19" t="s">
        <v>565</v>
      </c>
      <c r="R2031" s="17">
        <v>5</v>
      </c>
      <c r="S2031" s="24" t="s">
        <v>1026</v>
      </c>
      <c r="T2031" s="17">
        <v>6</v>
      </c>
      <c r="U2031" s="17">
        <v>15</v>
      </c>
      <c r="AM2031"/>
      <c r="AN2031"/>
      <c r="AO2031"/>
    </row>
    <row r="2032" spans="1:41" ht="15.75" thickBot="1" x14ac:dyDescent="0.3">
      <c r="A2032" s="37">
        <v>2</v>
      </c>
      <c r="B2032" s="28" t="s">
        <v>566</v>
      </c>
      <c r="C2032" s="37">
        <v>10</v>
      </c>
      <c r="D2032" s="37">
        <v>7</v>
      </c>
      <c r="E2032" s="37">
        <v>1</v>
      </c>
      <c r="F2032" s="37">
        <v>2</v>
      </c>
      <c r="G2032" s="37">
        <v>125</v>
      </c>
      <c r="H2032" s="73" t="s">
        <v>1026</v>
      </c>
      <c r="I2032" s="37">
        <v>52</v>
      </c>
      <c r="J2032" s="37">
        <v>15</v>
      </c>
      <c r="K2032" s="32" t="s">
        <v>3011</v>
      </c>
      <c r="L2032" s="17">
        <v>20</v>
      </c>
      <c r="M2032" s="17">
        <v>5</v>
      </c>
      <c r="N2032" s="17">
        <v>1979</v>
      </c>
      <c r="O2032" s="38" t="s">
        <v>1041</v>
      </c>
      <c r="P2032" s="24" t="s">
        <v>1026</v>
      </c>
      <c r="Q2032" s="38" t="s">
        <v>564</v>
      </c>
      <c r="R2032" s="17">
        <v>8</v>
      </c>
      <c r="S2032" s="24" t="s">
        <v>1026</v>
      </c>
      <c r="T2032" s="17">
        <v>5</v>
      </c>
      <c r="U2032" s="17">
        <v>122</v>
      </c>
      <c r="AM2032"/>
      <c r="AN2032"/>
      <c r="AO2032"/>
    </row>
    <row r="2033" spans="1:41" x14ac:dyDescent="0.25">
      <c r="A2033" s="14">
        <v>3</v>
      </c>
      <c r="B2033" s="20" t="s">
        <v>564</v>
      </c>
      <c r="C2033" s="14">
        <v>10</v>
      </c>
      <c r="D2033" s="14">
        <v>5</v>
      </c>
      <c r="E2033" s="14">
        <v>1</v>
      </c>
      <c r="F2033" s="14">
        <v>4</v>
      </c>
      <c r="G2033" s="14">
        <v>92</v>
      </c>
      <c r="H2033" s="74" t="s">
        <v>1026</v>
      </c>
      <c r="I2033" s="14">
        <v>102</v>
      </c>
      <c r="J2033" s="14">
        <v>11</v>
      </c>
      <c r="K2033" s="17" t="s">
        <v>3011</v>
      </c>
      <c r="L2033" s="17">
        <v>20</v>
      </c>
      <c r="M2033" s="17">
        <v>5</v>
      </c>
      <c r="N2033" s="17">
        <v>1979</v>
      </c>
      <c r="O2033" s="19" t="s">
        <v>1269</v>
      </c>
      <c r="P2033" s="24" t="s">
        <v>1026</v>
      </c>
      <c r="Q2033" s="19" t="s">
        <v>1261</v>
      </c>
      <c r="R2033" s="17">
        <v>14</v>
      </c>
      <c r="S2033" s="24" t="s">
        <v>1026</v>
      </c>
      <c r="T2033" s="17">
        <v>3</v>
      </c>
      <c r="U2033" s="17">
        <v>270</v>
      </c>
      <c r="AM2033"/>
      <c r="AN2033"/>
      <c r="AO2033"/>
    </row>
    <row r="2034" spans="1:41" x14ac:dyDescent="0.25">
      <c r="A2034" s="14">
        <v>4</v>
      </c>
      <c r="B2034" s="20" t="s">
        <v>565</v>
      </c>
      <c r="C2034" s="14">
        <v>10</v>
      </c>
      <c r="D2034" s="14">
        <v>5</v>
      </c>
      <c r="E2034" s="14">
        <v>0</v>
      </c>
      <c r="F2034" s="14">
        <v>5</v>
      </c>
      <c r="G2034" s="14">
        <v>95</v>
      </c>
      <c r="H2034" s="74" t="s">
        <v>1026</v>
      </c>
      <c r="I2034" s="14">
        <v>97</v>
      </c>
      <c r="J2034" s="14">
        <v>10</v>
      </c>
      <c r="K2034" s="17" t="s">
        <v>3011</v>
      </c>
      <c r="L2034" s="17">
        <v>27</v>
      </c>
      <c r="M2034" s="17">
        <v>5</v>
      </c>
      <c r="N2034" s="17">
        <v>1979</v>
      </c>
      <c r="O2034" s="19" t="s">
        <v>565</v>
      </c>
      <c r="P2034" s="24" t="s">
        <v>1026</v>
      </c>
      <c r="Q2034" s="19" t="s">
        <v>1041</v>
      </c>
      <c r="R2034" s="17">
        <v>10</v>
      </c>
      <c r="S2034" s="24" t="s">
        <v>1026</v>
      </c>
      <c r="T2034" s="17">
        <v>15</v>
      </c>
      <c r="U2034" s="58" t="s">
        <v>5239</v>
      </c>
      <c r="AM2034"/>
      <c r="AN2034"/>
      <c r="AO2034"/>
    </row>
    <row r="2035" spans="1:41" x14ac:dyDescent="0.25">
      <c r="A2035" s="14">
        <v>5</v>
      </c>
      <c r="B2035" s="20" t="s">
        <v>1269</v>
      </c>
      <c r="C2035" s="14">
        <v>10</v>
      </c>
      <c r="D2035" s="14">
        <v>2</v>
      </c>
      <c r="E2035" s="14">
        <v>0</v>
      </c>
      <c r="F2035" s="14">
        <v>8</v>
      </c>
      <c r="G2035" s="14">
        <v>66</v>
      </c>
      <c r="H2035" s="74" t="s">
        <v>1026</v>
      </c>
      <c r="I2035" s="14">
        <v>119</v>
      </c>
      <c r="J2035" s="14">
        <v>4</v>
      </c>
      <c r="K2035" s="17" t="s">
        <v>3011</v>
      </c>
      <c r="L2035" s="17">
        <v>27</v>
      </c>
      <c r="M2035" s="17">
        <v>5</v>
      </c>
      <c r="N2035" s="17">
        <v>1979</v>
      </c>
      <c r="O2035" s="19" t="s">
        <v>564</v>
      </c>
      <c r="P2035" s="24" t="s">
        <v>1026</v>
      </c>
      <c r="Q2035" s="19" t="s">
        <v>1269</v>
      </c>
      <c r="R2035" s="17">
        <v>17</v>
      </c>
      <c r="S2035" s="24" t="s">
        <v>1026</v>
      </c>
      <c r="T2035" s="17">
        <v>14</v>
      </c>
      <c r="U2035" s="17">
        <v>70</v>
      </c>
      <c r="AM2035"/>
      <c r="AN2035"/>
      <c r="AO2035"/>
    </row>
    <row r="2036" spans="1:41" x14ac:dyDescent="0.25">
      <c r="A2036" s="14">
        <v>6</v>
      </c>
      <c r="B2036" s="20" t="s">
        <v>1261</v>
      </c>
      <c r="C2036" s="14">
        <v>10</v>
      </c>
      <c r="D2036" s="14">
        <v>1</v>
      </c>
      <c r="E2036" s="14">
        <v>0</v>
      </c>
      <c r="F2036" s="14">
        <v>9</v>
      </c>
      <c r="G2036" s="14">
        <v>65</v>
      </c>
      <c r="H2036" s="74" t="s">
        <v>1026</v>
      </c>
      <c r="I2036" s="14">
        <v>130</v>
      </c>
      <c r="J2036" s="14">
        <v>2</v>
      </c>
      <c r="K2036" s="17" t="s">
        <v>3011</v>
      </c>
      <c r="L2036" s="17">
        <v>27</v>
      </c>
      <c r="M2036" s="17">
        <v>5</v>
      </c>
      <c r="N2036" s="17">
        <v>1979</v>
      </c>
      <c r="O2036" s="19" t="s">
        <v>1261</v>
      </c>
      <c r="P2036" s="24" t="s">
        <v>1026</v>
      </c>
      <c r="Q2036" s="19" t="s">
        <v>566</v>
      </c>
      <c r="R2036" s="17">
        <v>14</v>
      </c>
      <c r="S2036" s="24" t="s">
        <v>1026</v>
      </c>
      <c r="T2036" s="17">
        <v>17</v>
      </c>
      <c r="U2036" s="58" t="s">
        <v>5239</v>
      </c>
      <c r="AM2036"/>
      <c r="AN2036"/>
      <c r="AO2036"/>
    </row>
    <row r="2037" spans="1:41" x14ac:dyDescent="0.25">
      <c r="B2037" s="20" t="s">
        <v>2</v>
      </c>
      <c r="C2037" s="14">
        <f>SUM(C2031:C2036)</f>
        <v>60</v>
      </c>
      <c r="D2037" s="14">
        <f>SUM(D2031:D2036)</f>
        <v>29</v>
      </c>
      <c r="E2037" s="14">
        <f>SUM(E2031:E2036)</f>
        <v>2</v>
      </c>
      <c r="F2037" s="14">
        <f>SUM(F2031:F2036)</f>
        <v>29</v>
      </c>
      <c r="G2037" s="14">
        <f>SUM(G2031:G2036)</f>
        <v>554</v>
      </c>
      <c r="H2037" s="74" t="s">
        <v>1026</v>
      </c>
      <c r="I2037" s="14">
        <f>SUM(I2031:I2036)</f>
        <v>554</v>
      </c>
      <c r="J2037" s="14">
        <f>SUM(J2031:J2036)</f>
        <v>60</v>
      </c>
      <c r="K2037" s="17" t="s">
        <v>3011</v>
      </c>
      <c r="L2037" s="17">
        <v>3</v>
      </c>
      <c r="M2037" s="17">
        <v>6</v>
      </c>
      <c r="N2037" s="17">
        <v>1979</v>
      </c>
      <c r="O2037" s="19" t="s">
        <v>1041</v>
      </c>
      <c r="P2037" s="24" t="s">
        <v>1026</v>
      </c>
      <c r="Q2037" s="19" t="s">
        <v>1261</v>
      </c>
      <c r="R2037" s="17">
        <v>17</v>
      </c>
      <c r="S2037" s="24" t="s">
        <v>1026</v>
      </c>
      <c r="T2037" s="17">
        <v>3</v>
      </c>
      <c r="U2037" s="17">
        <v>163</v>
      </c>
      <c r="AM2037"/>
      <c r="AN2037"/>
      <c r="AO2037"/>
    </row>
    <row r="2038" spans="1:41" x14ac:dyDescent="0.25">
      <c r="K2038" s="17" t="s">
        <v>3011</v>
      </c>
      <c r="L2038" s="17">
        <v>3</v>
      </c>
      <c r="M2038" s="17">
        <v>6</v>
      </c>
      <c r="N2038" s="17">
        <v>1979</v>
      </c>
      <c r="O2038" s="38" t="s">
        <v>1269</v>
      </c>
      <c r="P2038" s="24" t="s">
        <v>1026</v>
      </c>
      <c r="Q2038" s="38" t="s">
        <v>566</v>
      </c>
      <c r="R2038" s="17">
        <v>2</v>
      </c>
      <c r="S2038" s="24" t="s">
        <v>1026</v>
      </c>
      <c r="T2038" s="17">
        <v>3</v>
      </c>
      <c r="U2038" s="17">
        <v>500</v>
      </c>
      <c r="AM2038"/>
      <c r="AN2038"/>
      <c r="AO2038"/>
    </row>
    <row r="2039" spans="1:41" x14ac:dyDescent="0.25">
      <c r="K2039" s="17" t="s">
        <v>3011</v>
      </c>
      <c r="L2039" s="17">
        <v>3</v>
      </c>
      <c r="M2039" s="17">
        <v>6</v>
      </c>
      <c r="N2039" s="17">
        <v>1979</v>
      </c>
      <c r="O2039" s="19" t="s">
        <v>564</v>
      </c>
      <c r="P2039" s="24" t="s">
        <v>1026</v>
      </c>
      <c r="Q2039" s="19" t="s">
        <v>565</v>
      </c>
      <c r="R2039" s="17">
        <v>13</v>
      </c>
      <c r="S2039" s="24" t="s">
        <v>1026</v>
      </c>
      <c r="T2039" s="17">
        <v>9</v>
      </c>
      <c r="U2039" s="17">
        <v>125</v>
      </c>
      <c r="AM2039"/>
      <c r="AN2039"/>
      <c r="AO2039"/>
    </row>
    <row r="2040" spans="1:41" x14ac:dyDescent="0.25">
      <c r="K2040" s="17" t="s">
        <v>3141</v>
      </c>
      <c r="L2040" s="17">
        <v>7</v>
      </c>
      <c r="M2040" s="17">
        <v>6</v>
      </c>
      <c r="N2040" s="17">
        <v>1979</v>
      </c>
      <c r="O2040" s="19" t="s">
        <v>566</v>
      </c>
      <c r="P2040" s="24" t="s">
        <v>1026</v>
      </c>
      <c r="Q2040" s="19" t="s">
        <v>1041</v>
      </c>
      <c r="R2040" s="17">
        <v>10</v>
      </c>
      <c r="S2040" s="24" t="s">
        <v>1026</v>
      </c>
      <c r="T2040" s="17">
        <v>2</v>
      </c>
      <c r="U2040" s="17">
        <v>150</v>
      </c>
      <c r="AM2040"/>
      <c r="AN2040"/>
      <c r="AO2040"/>
    </row>
    <row r="2041" spans="1:41" x14ac:dyDescent="0.25">
      <c r="K2041" s="17" t="s">
        <v>3141</v>
      </c>
      <c r="L2041" s="17">
        <v>7</v>
      </c>
      <c r="M2041" s="17">
        <v>6</v>
      </c>
      <c r="N2041" s="17">
        <v>1979</v>
      </c>
      <c r="O2041" s="19" t="s">
        <v>1261</v>
      </c>
      <c r="P2041" s="24" t="s">
        <v>1026</v>
      </c>
      <c r="Q2041" s="19" t="s">
        <v>564</v>
      </c>
      <c r="R2041" s="17">
        <v>10</v>
      </c>
      <c r="S2041" s="24" t="s">
        <v>1026</v>
      </c>
      <c r="T2041" s="17">
        <v>11</v>
      </c>
      <c r="U2041" s="58" t="s">
        <v>5239</v>
      </c>
      <c r="AM2041"/>
      <c r="AN2041"/>
      <c r="AO2041"/>
    </row>
    <row r="2042" spans="1:41" x14ac:dyDescent="0.25">
      <c r="K2042" s="17" t="s">
        <v>3141</v>
      </c>
      <c r="L2042" s="17">
        <v>7</v>
      </c>
      <c r="M2042" s="17">
        <v>6</v>
      </c>
      <c r="N2042" s="17">
        <v>1979</v>
      </c>
      <c r="O2042" s="19" t="s">
        <v>1269</v>
      </c>
      <c r="P2042" s="24" t="s">
        <v>1026</v>
      </c>
      <c r="Q2042" s="19" t="s">
        <v>565</v>
      </c>
      <c r="R2042" s="17">
        <v>2</v>
      </c>
      <c r="S2042" s="24" t="s">
        <v>1026</v>
      </c>
      <c r="T2042" s="17">
        <v>13</v>
      </c>
      <c r="U2042" s="17">
        <v>250</v>
      </c>
      <c r="AM2042"/>
      <c r="AN2042"/>
      <c r="AO2042"/>
    </row>
    <row r="2043" spans="1:41" x14ac:dyDescent="0.25">
      <c r="K2043" s="17" t="s">
        <v>3011</v>
      </c>
      <c r="L2043" s="17">
        <v>10</v>
      </c>
      <c r="M2043" s="17">
        <v>6</v>
      </c>
      <c r="N2043" s="17">
        <v>1979</v>
      </c>
      <c r="O2043" s="19" t="s">
        <v>565</v>
      </c>
      <c r="P2043" s="24" t="s">
        <v>1026</v>
      </c>
      <c r="Q2043" s="19" t="s">
        <v>1261</v>
      </c>
      <c r="R2043" s="17">
        <v>13</v>
      </c>
      <c r="S2043" s="24" t="s">
        <v>1026</v>
      </c>
      <c r="T2043" s="17">
        <v>1</v>
      </c>
      <c r="U2043" s="58" t="s">
        <v>5239</v>
      </c>
      <c r="AM2043"/>
      <c r="AN2043"/>
      <c r="AO2043"/>
    </row>
    <row r="2044" spans="1:41" x14ac:dyDescent="0.25">
      <c r="K2044" s="17" t="s">
        <v>3011</v>
      </c>
      <c r="L2044" s="17">
        <v>10</v>
      </c>
      <c r="M2044" s="17">
        <v>6</v>
      </c>
      <c r="N2044" s="17">
        <v>1979</v>
      </c>
      <c r="O2044" s="19" t="s">
        <v>564</v>
      </c>
      <c r="P2044" s="24" t="s">
        <v>1026</v>
      </c>
      <c r="Q2044" s="19" t="s">
        <v>566</v>
      </c>
      <c r="R2044" s="17">
        <v>9</v>
      </c>
      <c r="S2044" s="24" t="s">
        <v>1026</v>
      </c>
      <c r="T2044" s="17">
        <v>9</v>
      </c>
      <c r="U2044" s="17">
        <v>110</v>
      </c>
      <c r="AM2044"/>
      <c r="AN2044"/>
      <c r="AO2044"/>
    </row>
    <row r="2045" spans="1:41" x14ac:dyDescent="0.25">
      <c r="K2045" s="17" t="s">
        <v>3027</v>
      </c>
      <c r="L2045" s="17">
        <v>16</v>
      </c>
      <c r="M2045" s="17">
        <v>6</v>
      </c>
      <c r="N2045" s="17">
        <v>1979</v>
      </c>
      <c r="O2045" s="19" t="s">
        <v>565</v>
      </c>
      <c r="P2045" s="24" t="s">
        <v>1026</v>
      </c>
      <c r="Q2045" s="19" t="s">
        <v>1269</v>
      </c>
      <c r="R2045" s="17">
        <v>19</v>
      </c>
      <c r="S2045" s="24" t="s">
        <v>1026</v>
      </c>
      <c r="T2045" s="17">
        <v>2</v>
      </c>
      <c r="U2045" s="58" t="s">
        <v>5239</v>
      </c>
      <c r="AM2045"/>
      <c r="AN2045"/>
      <c r="AO2045"/>
    </row>
    <row r="2046" spans="1:41" x14ac:dyDescent="0.25">
      <c r="K2046" s="17" t="s">
        <v>3011</v>
      </c>
      <c r="L2046" s="17">
        <v>17</v>
      </c>
      <c r="M2046" s="17">
        <v>6</v>
      </c>
      <c r="N2046" s="17">
        <v>1979</v>
      </c>
      <c r="O2046" s="19" t="s">
        <v>566</v>
      </c>
      <c r="P2046" s="24" t="s">
        <v>1026</v>
      </c>
      <c r="Q2046" s="19" t="s">
        <v>1269</v>
      </c>
      <c r="R2046" s="17">
        <v>27</v>
      </c>
      <c r="S2046" s="24" t="s">
        <v>1026</v>
      </c>
      <c r="T2046" s="17">
        <v>5</v>
      </c>
      <c r="U2046" s="17">
        <v>151</v>
      </c>
      <c r="AM2046"/>
      <c r="AN2046"/>
      <c r="AO2046"/>
    </row>
    <row r="2047" spans="1:41" x14ac:dyDescent="0.25">
      <c r="K2047" s="17" t="s">
        <v>3011</v>
      </c>
      <c r="L2047" s="17">
        <v>17</v>
      </c>
      <c r="M2047" s="17">
        <v>6</v>
      </c>
      <c r="N2047" s="17">
        <v>1979</v>
      </c>
      <c r="O2047" s="19" t="s">
        <v>565</v>
      </c>
      <c r="P2047" s="24" t="s">
        <v>1026</v>
      </c>
      <c r="Q2047" s="19" t="s">
        <v>564</v>
      </c>
      <c r="R2047" s="17">
        <v>12</v>
      </c>
      <c r="S2047" s="24" t="s">
        <v>1026</v>
      </c>
      <c r="T2047" s="17">
        <v>7</v>
      </c>
      <c r="U2047" s="17">
        <v>40</v>
      </c>
      <c r="AM2047"/>
      <c r="AN2047"/>
      <c r="AO2047"/>
    </row>
    <row r="2048" spans="1:41" x14ac:dyDescent="0.25">
      <c r="K2048" s="17" t="s">
        <v>3144</v>
      </c>
      <c r="L2048" s="17">
        <v>19</v>
      </c>
      <c r="M2048" s="17">
        <v>6</v>
      </c>
      <c r="N2048" s="17">
        <v>1979</v>
      </c>
      <c r="O2048" s="19" t="s">
        <v>1261</v>
      </c>
      <c r="P2048" s="24" t="s">
        <v>1026</v>
      </c>
      <c r="Q2048" s="19" t="s">
        <v>1041</v>
      </c>
      <c r="R2048" s="17">
        <v>3</v>
      </c>
      <c r="S2048" s="24" t="s">
        <v>1026</v>
      </c>
      <c r="T2048" s="17">
        <v>17</v>
      </c>
      <c r="U2048" s="17">
        <v>85</v>
      </c>
      <c r="AM2048"/>
      <c r="AN2048"/>
      <c r="AO2048"/>
    </row>
    <row r="2049" spans="11:41" x14ac:dyDescent="0.25">
      <c r="K2049" s="17" t="s">
        <v>3011</v>
      </c>
      <c r="L2049" s="17">
        <v>1</v>
      </c>
      <c r="M2049" s="17">
        <v>7</v>
      </c>
      <c r="N2049" s="17">
        <v>1979</v>
      </c>
      <c r="O2049" s="19" t="s">
        <v>566</v>
      </c>
      <c r="P2049" s="24" t="s">
        <v>1026</v>
      </c>
      <c r="Q2049" s="19" t="s">
        <v>1261</v>
      </c>
      <c r="R2049" s="17">
        <v>18</v>
      </c>
      <c r="S2049" s="24" t="s">
        <v>1026</v>
      </c>
      <c r="T2049" s="17">
        <v>6</v>
      </c>
      <c r="U2049" s="58" t="s">
        <v>5239</v>
      </c>
      <c r="AM2049"/>
      <c r="AN2049"/>
      <c r="AO2049"/>
    </row>
    <row r="2050" spans="11:41" x14ac:dyDescent="0.25">
      <c r="K2050" s="17" t="s">
        <v>3011</v>
      </c>
      <c r="L2050" s="17">
        <v>1</v>
      </c>
      <c r="M2050" s="17">
        <v>7</v>
      </c>
      <c r="N2050" s="17">
        <v>1979</v>
      </c>
      <c r="O2050" s="19" t="s">
        <v>1041</v>
      </c>
      <c r="P2050" s="24" t="s">
        <v>1026</v>
      </c>
      <c r="Q2050" s="19" t="s">
        <v>565</v>
      </c>
      <c r="R2050" s="17">
        <v>21</v>
      </c>
      <c r="S2050" s="24" t="s">
        <v>1026</v>
      </c>
      <c r="T2050" s="17">
        <v>6</v>
      </c>
      <c r="U2050" s="17">
        <v>156</v>
      </c>
      <c r="AM2050"/>
      <c r="AN2050"/>
      <c r="AO2050"/>
    </row>
    <row r="2051" spans="11:41" x14ac:dyDescent="0.25">
      <c r="K2051" s="17" t="s">
        <v>3011</v>
      </c>
      <c r="L2051" s="17">
        <v>1</v>
      </c>
      <c r="M2051" s="17">
        <v>7</v>
      </c>
      <c r="N2051" s="17">
        <v>1979</v>
      </c>
      <c r="O2051" s="19" t="s">
        <v>1269</v>
      </c>
      <c r="P2051" s="24" t="s">
        <v>1026</v>
      </c>
      <c r="Q2051" s="19" t="s">
        <v>564</v>
      </c>
      <c r="R2051" s="17">
        <v>6</v>
      </c>
      <c r="S2051" s="24" t="s">
        <v>1026</v>
      </c>
      <c r="T2051" s="17">
        <v>14</v>
      </c>
      <c r="U2051" s="17">
        <v>250</v>
      </c>
      <c r="AM2051"/>
      <c r="AN2051"/>
      <c r="AO2051"/>
    </row>
    <row r="2052" spans="11:41" x14ac:dyDescent="0.25">
      <c r="K2052" s="17" t="s">
        <v>3027</v>
      </c>
      <c r="L2052" s="17">
        <v>7</v>
      </c>
      <c r="M2052" s="17">
        <v>7</v>
      </c>
      <c r="N2052" s="17">
        <v>1979</v>
      </c>
      <c r="O2052" s="19" t="s">
        <v>1041</v>
      </c>
      <c r="P2052" s="24" t="s">
        <v>1026</v>
      </c>
      <c r="Q2052" s="19" t="s">
        <v>1269</v>
      </c>
      <c r="R2052" s="17">
        <v>6</v>
      </c>
      <c r="S2052" s="24" t="s">
        <v>1026</v>
      </c>
      <c r="T2052" s="17">
        <v>0</v>
      </c>
      <c r="U2052" s="58" t="s">
        <v>5239</v>
      </c>
      <c r="AM2052"/>
      <c r="AN2052"/>
      <c r="AO2052"/>
    </row>
    <row r="2053" spans="11:41" x14ac:dyDescent="0.25">
      <c r="K2053" s="17" t="s">
        <v>3011</v>
      </c>
      <c r="L2053" s="17">
        <v>8</v>
      </c>
      <c r="M2053" s="17">
        <v>7</v>
      </c>
      <c r="N2053" s="17">
        <v>1979</v>
      </c>
      <c r="O2053" s="19" t="s">
        <v>565</v>
      </c>
      <c r="P2053" s="24" t="s">
        <v>1026</v>
      </c>
      <c r="Q2053" s="19" t="s">
        <v>566</v>
      </c>
      <c r="R2053" s="17">
        <v>2</v>
      </c>
      <c r="S2053" s="24" t="s">
        <v>1026</v>
      </c>
      <c r="T2053" s="17">
        <v>17</v>
      </c>
      <c r="U2053" s="58" t="s">
        <v>5239</v>
      </c>
      <c r="AM2053"/>
      <c r="AN2053"/>
      <c r="AO2053"/>
    </row>
    <row r="2054" spans="11:41" x14ac:dyDescent="0.25">
      <c r="K2054" s="17" t="s">
        <v>3011</v>
      </c>
      <c r="L2054" s="17">
        <v>8</v>
      </c>
      <c r="M2054" s="17">
        <v>7</v>
      </c>
      <c r="N2054" s="17">
        <v>1979</v>
      </c>
      <c r="O2054" s="19" t="s">
        <v>564</v>
      </c>
      <c r="P2054" s="24" t="s">
        <v>1026</v>
      </c>
      <c r="Q2054" s="19" t="s">
        <v>1041</v>
      </c>
      <c r="R2054" s="17">
        <v>6</v>
      </c>
      <c r="S2054" s="24" t="s">
        <v>1026</v>
      </c>
      <c r="T2054" s="17">
        <v>10</v>
      </c>
      <c r="U2054" s="17">
        <v>200</v>
      </c>
      <c r="AM2054"/>
      <c r="AN2054"/>
      <c r="AO2054"/>
    </row>
    <row r="2055" spans="11:41" x14ac:dyDescent="0.25">
      <c r="K2055" s="17" t="s">
        <v>3011</v>
      </c>
      <c r="L2055" s="17">
        <v>8</v>
      </c>
      <c r="M2055" s="17">
        <v>7</v>
      </c>
      <c r="N2055" s="17">
        <v>1979</v>
      </c>
      <c r="O2055" s="19" t="s">
        <v>1261</v>
      </c>
      <c r="P2055" s="24" t="s">
        <v>1026</v>
      </c>
      <c r="Q2055" s="19" t="s">
        <v>1269</v>
      </c>
      <c r="R2055" s="17">
        <v>5</v>
      </c>
      <c r="S2055" s="24" t="s">
        <v>1026</v>
      </c>
      <c r="T2055" s="17">
        <v>11</v>
      </c>
      <c r="U2055" s="17">
        <v>95</v>
      </c>
      <c r="AM2055"/>
      <c r="AN2055"/>
      <c r="AO2055"/>
    </row>
    <row r="2056" spans="11:41" x14ac:dyDescent="0.25">
      <c r="K2056" s="17" t="s">
        <v>3142</v>
      </c>
      <c r="L2056" s="17">
        <v>11</v>
      </c>
      <c r="M2056" s="17">
        <v>7</v>
      </c>
      <c r="N2056" s="17">
        <v>1979</v>
      </c>
      <c r="O2056" s="19" t="s">
        <v>1041</v>
      </c>
      <c r="P2056" s="24" t="s">
        <v>1026</v>
      </c>
      <c r="Q2056" s="19" t="s">
        <v>566</v>
      </c>
      <c r="R2056" s="17">
        <v>3</v>
      </c>
      <c r="S2056" s="24" t="s">
        <v>1026</v>
      </c>
      <c r="T2056" s="17">
        <v>1</v>
      </c>
      <c r="U2056" s="17">
        <v>280</v>
      </c>
      <c r="AM2056"/>
      <c r="AN2056"/>
      <c r="AO2056"/>
    </row>
    <row r="2057" spans="11:41" x14ac:dyDescent="0.25">
      <c r="K2057" s="17" t="s">
        <v>3142</v>
      </c>
      <c r="L2057" s="17">
        <v>11</v>
      </c>
      <c r="M2057" s="17">
        <v>7</v>
      </c>
      <c r="N2057" s="17">
        <v>1979</v>
      </c>
      <c r="O2057" s="19" t="s">
        <v>564</v>
      </c>
      <c r="P2057" s="24" t="s">
        <v>1026</v>
      </c>
      <c r="Q2057" s="19" t="s">
        <v>1261</v>
      </c>
      <c r="R2057" s="17">
        <v>7</v>
      </c>
      <c r="S2057" s="24" t="s">
        <v>1026</v>
      </c>
      <c r="T2057" s="17">
        <v>6</v>
      </c>
      <c r="U2057" s="17">
        <v>100</v>
      </c>
      <c r="AM2057"/>
      <c r="AN2057"/>
      <c r="AO2057"/>
    </row>
    <row r="2058" spans="11:41" x14ac:dyDescent="0.25">
      <c r="K2058" s="17" t="s">
        <v>3011</v>
      </c>
      <c r="L2058" s="17">
        <v>15</v>
      </c>
      <c r="M2058" s="17">
        <v>7</v>
      </c>
      <c r="N2058" s="17">
        <v>1979</v>
      </c>
      <c r="O2058" s="19" t="s">
        <v>566</v>
      </c>
      <c r="P2058" s="24" t="s">
        <v>1026</v>
      </c>
      <c r="Q2058" s="19" t="s">
        <v>564</v>
      </c>
      <c r="R2058" s="17">
        <v>18</v>
      </c>
      <c r="S2058" s="24" t="s">
        <v>1026</v>
      </c>
      <c r="T2058" s="17">
        <v>3</v>
      </c>
      <c r="U2058" s="58" t="s">
        <v>5239</v>
      </c>
      <c r="AM2058"/>
      <c r="AN2058"/>
      <c r="AO2058"/>
    </row>
    <row r="2059" spans="11:41" x14ac:dyDescent="0.25">
      <c r="K2059" s="17" t="s">
        <v>3011</v>
      </c>
      <c r="L2059" s="17">
        <v>15</v>
      </c>
      <c r="M2059" s="17">
        <v>7</v>
      </c>
      <c r="N2059" s="17">
        <v>1979</v>
      </c>
      <c r="O2059" s="19" t="s">
        <v>1269</v>
      </c>
      <c r="P2059" s="24" t="s">
        <v>1026</v>
      </c>
      <c r="Q2059" s="19" t="s">
        <v>1041</v>
      </c>
      <c r="R2059" s="17">
        <v>10</v>
      </c>
      <c r="S2059" s="24" t="s">
        <v>1026</v>
      </c>
      <c r="T2059" s="17">
        <v>12</v>
      </c>
      <c r="U2059" s="17">
        <v>200</v>
      </c>
      <c r="AM2059"/>
      <c r="AN2059"/>
      <c r="AO2059"/>
    </row>
    <row r="2060" spans="11:41" x14ac:dyDescent="0.25">
      <c r="K2060" s="17" t="s">
        <v>3011</v>
      </c>
      <c r="L2060" s="17">
        <v>15</v>
      </c>
      <c r="M2060" s="17">
        <v>7</v>
      </c>
      <c r="N2060" s="17">
        <v>1979</v>
      </c>
      <c r="O2060" s="19" t="s">
        <v>1261</v>
      </c>
      <c r="P2060" s="24" t="s">
        <v>1026</v>
      </c>
      <c r="Q2060" s="19" t="s">
        <v>565</v>
      </c>
      <c r="R2060" s="17">
        <v>14</v>
      </c>
      <c r="S2060" s="24" t="s">
        <v>1026</v>
      </c>
      <c r="T2060" s="17">
        <v>5</v>
      </c>
      <c r="U2060" s="17">
        <v>60</v>
      </c>
      <c r="AM2060"/>
      <c r="AN2060"/>
      <c r="AO2060"/>
    </row>
    <row r="2061" spans="11:41" x14ac:dyDescent="0.25">
      <c r="P2061" s="24"/>
      <c r="R2061" s="17">
        <f>SUM(R2031:R2060)</f>
        <v>321</v>
      </c>
      <c r="S2061" s="24" t="s">
        <v>1026</v>
      </c>
      <c r="T2061" s="17">
        <f>SUM(T2031:T2060)</f>
        <v>233</v>
      </c>
      <c r="AM2061"/>
      <c r="AN2061"/>
      <c r="AO2061"/>
    </row>
    <row r="2062" spans="11:41" x14ac:dyDescent="0.25">
      <c r="N2062" s="17">
        <f>COUNT(R2031:R2060)</f>
        <v>30</v>
      </c>
      <c r="Q2062" s="48" t="s">
        <v>567</v>
      </c>
      <c r="R2062" s="81">
        <f>PRODUCT(R2061/N2062)</f>
        <v>10.7</v>
      </c>
      <c r="S2062" s="24" t="s">
        <v>1026</v>
      </c>
      <c r="T2062" s="81">
        <f>PRODUCT(T2061/N2062)</f>
        <v>7.7666666666666666</v>
      </c>
      <c r="AM2062"/>
      <c r="AN2062"/>
      <c r="AO2062"/>
    </row>
    <row r="2063" spans="11:41" x14ac:dyDescent="0.25">
      <c r="AM2063"/>
      <c r="AN2063"/>
      <c r="AO2063"/>
    </row>
    <row r="2064" spans="11:41" x14ac:dyDescent="0.25">
      <c r="AM2064"/>
      <c r="AN2064"/>
      <c r="AO2064"/>
    </row>
    <row r="2065" spans="1:41" x14ac:dyDescent="0.25">
      <c r="A2065" s="111" t="s">
        <v>3179</v>
      </c>
      <c r="B2065" s="112" t="s">
        <v>1270</v>
      </c>
      <c r="C2065" s="111" t="s">
        <v>3016</v>
      </c>
      <c r="D2065" s="111" t="s">
        <v>3017</v>
      </c>
      <c r="E2065" s="111" t="s">
        <v>1030</v>
      </c>
      <c r="F2065" s="111" t="s">
        <v>3018</v>
      </c>
      <c r="G2065" s="111" t="s">
        <v>3019</v>
      </c>
      <c r="H2065" s="113"/>
      <c r="I2065" s="114" t="s">
        <v>3020</v>
      </c>
      <c r="J2065" s="111" t="s">
        <v>1031</v>
      </c>
      <c r="K2065" s="111"/>
      <c r="L2065" s="115"/>
      <c r="M2065" s="115"/>
      <c r="N2065" s="115"/>
      <c r="O2065" s="116" t="s">
        <v>1270</v>
      </c>
      <c r="P2065" s="117"/>
      <c r="Q2065" s="118"/>
      <c r="R2065" s="115"/>
      <c r="S2065" s="115"/>
      <c r="T2065" s="115"/>
      <c r="AM2065"/>
      <c r="AN2065"/>
      <c r="AO2065"/>
    </row>
    <row r="2066" spans="1:41" x14ac:dyDescent="0.25">
      <c r="A2066" s="14">
        <v>1</v>
      </c>
      <c r="B2066" s="20" t="s">
        <v>1269</v>
      </c>
      <c r="C2066" s="14">
        <v>2</v>
      </c>
      <c r="D2066" s="14">
        <v>2</v>
      </c>
      <c r="E2066" s="14">
        <v>0</v>
      </c>
      <c r="F2066" s="14">
        <v>0</v>
      </c>
      <c r="G2066" s="14">
        <v>28</v>
      </c>
      <c r="H2066" s="74" t="s">
        <v>1026</v>
      </c>
      <c r="I2066" s="14">
        <v>14</v>
      </c>
      <c r="J2066" s="14">
        <v>5</v>
      </c>
      <c r="K2066" s="17" t="s">
        <v>3027</v>
      </c>
      <c r="L2066" s="17">
        <v>4</v>
      </c>
      <c r="M2066" s="17">
        <v>8</v>
      </c>
      <c r="N2066" s="17">
        <v>1979</v>
      </c>
      <c r="O2066" s="19" t="s">
        <v>1261</v>
      </c>
      <c r="P2066" s="24" t="s">
        <v>1026</v>
      </c>
      <c r="Q2066" s="19" t="s">
        <v>564</v>
      </c>
      <c r="R2066" s="17">
        <v>4</v>
      </c>
      <c r="S2066" s="24" t="s">
        <v>1026</v>
      </c>
      <c r="T2066" s="17">
        <v>10</v>
      </c>
      <c r="U2066" s="17">
        <v>50</v>
      </c>
      <c r="AM2066"/>
      <c r="AN2066"/>
      <c r="AO2066"/>
    </row>
    <row r="2067" spans="1:41" x14ac:dyDescent="0.25">
      <c r="A2067" s="14">
        <v>2</v>
      </c>
      <c r="B2067" s="20" t="s">
        <v>564</v>
      </c>
      <c r="C2067" s="14">
        <v>2</v>
      </c>
      <c r="D2067" s="14">
        <v>1</v>
      </c>
      <c r="E2067" s="14">
        <v>0</v>
      </c>
      <c r="F2067" s="14">
        <v>1</v>
      </c>
      <c r="G2067" s="14">
        <v>13</v>
      </c>
      <c r="H2067" s="74" t="s">
        <v>1026</v>
      </c>
      <c r="I2067" s="14">
        <v>13</v>
      </c>
      <c r="J2067" s="14">
        <v>5</v>
      </c>
      <c r="K2067" s="17" t="s">
        <v>3141</v>
      </c>
      <c r="L2067" s="17">
        <v>9</v>
      </c>
      <c r="M2067" s="17">
        <v>8</v>
      </c>
      <c r="N2067" s="17">
        <v>1979</v>
      </c>
      <c r="O2067" s="19" t="s">
        <v>565</v>
      </c>
      <c r="P2067" s="24" t="s">
        <v>1026</v>
      </c>
      <c r="Q2067" s="19" t="s">
        <v>1269</v>
      </c>
      <c r="R2067" s="17">
        <v>11</v>
      </c>
      <c r="S2067" s="24" t="s">
        <v>1026</v>
      </c>
      <c r="T2067" s="17">
        <v>19</v>
      </c>
      <c r="U2067" s="58" t="s">
        <v>5239</v>
      </c>
      <c r="AM2067"/>
      <c r="AN2067"/>
      <c r="AO2067"/>
    </row>
    <row r="2068" spans="1:41" ht="15.75" thickBot="1" x14ac:dyDescent="0.3">
      <c r="A2068" s="37">
        <v>3</v>
      </c>
      <c r="B2068" s="28" t="s">
        <v>565</v>
      </c>
      <c r="C2068" s="37">
        <v>2</v>
      </c>
      <c r="D2068" s="37">
        <v>1</v>
      </c>
      <c r="E2068" s="37">
        <v>0</v>
      </c>
      <c r="F2068" s="37">
        <v>1</v>
      </c>
      <c r="G2068" s="37">
        <v>45</v>
      </c>
      <c r="H2068" s="73" t="s">
        <v>1026</v>
      </c>
      <c r="I2068" s="37">
        <v>22</v>
      </c>
      <c r="J2068" s="37">
        <v>4</v>
      </c>
      <c r="K2068" s="32" t="s">
        <v>3011</v>
      </c>
      <c r="L2068" s="17">
        <v>19</v>
      </c>
      <c r="M2068" s="17">
        <v>8</v>
      </c>
      <c r="N2068" s="17">
        <v>1979</v>
      </c>
      <c r="O2068" s="19" t="s">
        <v>565</v>
      </c>
      <c r="P2068" s="24" t="s">
        <v>1026</v>
      </c>
      <c r="Q2068" s="19" t="s">
        <v>1261</v>
      </c>
      <c r="R2068" s="17">
        <v>34</v>
      </c>
      <c r="S2068" s="24" t="s">
        <v>1026</v>
      </c>
      <c r="T2068" s="17">
        <v>3</v>
      </c>
      <c r="U2068" s="58" t="s">
        <v>5239</v>
      </c>
      <c r="AM2068"/>
      <c r="AN2068"/>
      <c r="AO2068"/>
    </row>
    <row r="2069" spans="1:41" x14ac:dyDescent="0.25">
      <c r="A2069" s="77">
        <v>4</v>
      </c>
      <c r="B2069" s="78" t="s">
        <v>1261</v>
      </c>
      <c r="C2069" s="77">
        <v>2</v>
      </c>
      <c r="D2069" s="77">
        <v>0</v>
      </c>
      <c r="E2069" s="77">
        <v>0</v>
      </c>
      <c r="F2069" s="77">
        <v>2</v>
      </c>
      <c r="G2069" s="77">
        <v>7</v>
      </c>
      <c r="H2069" s="79" t="s">
        <v>1026</v>
      </c>
      <c r="I2069" s="77">
        <v>44</v>
      </c>
      <c r="J2069" s="77">
        <v>0</v>
      </c>
      <c r="K2069" s="17" t="s">
        <v>3011</v>
      </c>
      <c r="L2069" s="17">
        <v>19</v>
      </c>
      <c r="M2069" s="17">
        <v>8</v>
      </c>
      <c r="N2069" s="17">
        <v>1979</v>
      </c>
      <c r="O2069" s="19" t="s">
        <v>564</v>
      </c>
      <c r="P2069" s="24" t="s">
        <v>1026</v>
      </c>
      <c r="Q2069" s="19" t="s">
        <v>1269</v>
      </c>
      <c r="R2069" s="17">
        <v>3</v>
      </c>
      <c r="S2069" s="24" t="s">
        <v>1026</v>
      </c>
      <c r="T2069" s="17">
        <v>9</v>
      </c>
      <c r="U2069" s="17">
        <v>50</v>
      </c>
      <c r="AM2069"/>
      <c r="AN2069"/>
      <c r="AO2069"/>
    </row>
    <row r="2070" spans="1:41" x14ac:dyDescent="0.25">
      <c r="B2070" s="20" t="s">
        <v>2</v>
      </c>
      <c r="C2070" s="14">
        <f>SUM(C2066:C2069)</f>
        <v>8</v>
      </c>
      <c r="D2070" s="14">
        <f>SUM(D2066:D2069)</f>
        <v>4</v>
      </c>
      <c r="E2070" s="14">
        <f>SUM(E2066:E2069)</f>
        <v>0</v>
      </c>
      <c r="F2070" s="14">
        <f>SUM(F2066:F2069)</f>
        <v>4</v>
      </c>
      <c r="G2070" s="14">
        <f>SUM(G2066:G2069)</f>
        <v>93</v>
      </c>
      <c r="H2070" s="79" t="s">
        <v>1026</v>
      </c>
      <c r="I2070" s="14">
        <f>SUM(I2066:I2069)</f>
        <v>93</v>
      </c>
      <c r="J2070" s="14">
        <f>SUM(J2066:J2069)</f>
        <v>14</v>
      </c>
      <c r="K2070" s="17" t="s">
        <v>3011</v>
      </c>
      <c r="L2070" s="17">
        <v>26</v>
      </c>
      <c r="M2070" s="17">
        <v>8</v>
      </c>
      <c r="N2070" s="17">
        <v>1979</v>
      </c>
      <c r="O2070" s="19" t="s">
        <v>564</v>
      </c>
      <c r="P2070" s="24" t="s">
        <v>1026</v>
      </c>
      <c r="Q2070" s="19" t="s">
        <v>565</v>
      </c>
      <c r="R2070" s="19" t="s">
        <v>677</v>
      </c>
      <c r="S2070" s="24"/>
      <c r="AM2070"/>
      <c r="AN2070"/>
      <c r="AO2070"/>
    </row>
    <row r="2071" spans="1:41" x14ac:dyDescent="0.25">
      <c r="B2071" s="20" t="s">
        <v>960</v>
      </c>
      <c r="K2071" s="17" t="s">
        <v>3011</v>
      </c>
      <c r="L2071" s="17">
        <v>26</v>
      </c>
      <c r="M2071" s="17">
        <v>8</v>
      </c>
      <c r="N2071" s="17">
        <v>1979</v>
      </c>
      <c r="O2071" s="19" t="s">
        <v>1269</v>
      </c>
      <c r="P2071" s="24" t="s">
        <v>1026</v>
      </c>
      <c r="Q2071" s="19" t="s">
        <v>1261</v>
      </c>
      <c r="R2071" s="19" t="s">
        <v>677</v>
      </c>
      <c r="S2071" s="24"/>
      <c r="AM2071"/>
      <c r="AN2071"/>
      <c r="AO2071"/>
    </row>
    <row r="2072" spans="1:41" x14ac:dyDescent="0.25">
      <c r="B2072" s="20" t="s">
        <v>250</v>
      </c>
      <c r="P2072" s="24"/>
      <c r="R2072" s="17">
        <f>SUM(R2066:R2071)</f>
        <v>52</v>
      </c>
      <c r="S2072" s="24" t="s">
        <v>1026</v>
      </c>
      <c r="T2072" s="17">
        <f>SUM(T2066:T2071)</f>
        <v>41</v>
      </c>
      <c r="AM2072"/>
      <c r="AN2072"/>
      <c r="AO2072"/>
    </row>
    <row r="2073" spans="1:41" x14ac:dyDescent="0.25">
      <c r="N2073" s="17">
        <f>COUNT(R2066:R2071)</f>
        <v>4</v>
      </c>
      <c r="Q2073" s="48" t="s">
        <v>567</v>
      </c>
      <c r="R2073" s="81">
        <f>PRODUCT(R2072/N2073)</f>
        <v>13</v>
      </c>
      <c r="S2073" s="24" t="s">
        <v>1026</v>
      </c>
      <c r="T2073" s="81">
        <f>PRODUCT(T2072/N2073)</f>
        <v>10.25</v>
      </c>
      <c r="AM2073"/>
      <c r="AN2073"/>
      <c r="AO2073"/>
    </row>
    <row r="2074" spans="1:41" x14ac:dyDescent="0.25">
      <c r="P2074" s="24"/>
      <c r="S2074" s="24"/>
      <c r="AM2074"/>
      <c r="AN2074"/>
      <c r="AO2074"/>
    </row>
    <row r="2075" spans="1:41" x14ac:dyDescent="0.25">
      <c r="P2075" s="24"/>
      <c r="S2075" s="24"/>
      <c r="AM2075"/>
      <c r="AN2075"/>
      <c r="AO2075"/>
    </row>
    <row r="2076" spans="1:41" x14ac:dyDescent="0.25">
      <c r="A2076" s="111" t="s">
        <v>3179</v>
      </c>
      <c r="B2076" s="112" t="s">
        <v>1680</v>
      </c>
      <c r="C2076" s="111"/>
      <c r="D2076" s="116"/>
      <c r="E2076" s="116"/>
      <c r="F2076" s="116"/>
      <c r="G2076" s="116"/>
      <c r="H2076" s="113"/>
      <c r="I2076" s="116"/>
      <c r="J2076" s="116"/>
      <c r="K2076" s="115"/>
      <c r="L2076" s="115"/>
      <c r="M2076" s="115"/>
      <c r="N2076" s="115"/>
      <c r="O2076" s="116" t="s">
        <v>1680</v>
      </c>
      <c r="P2076" s="119"/>
      <c r="Q2076" s="118"/>
      <c r="R2076" s="115"/>
      <c r="S2076" s="119"/>
      <c r="T2076" s="115"/>
      <c r="U2076" s="115"/>
      <c r="AM2076"/>
      <c r="AN2076"/>
      <c r="AO2076"/>
    </row>
    <row r="2077" spans="1:41" x14ac:dyDescent="0.25">
      <c r="A2077" s="14">
        <v>1</v>
      </c>
      <c r="B2077" s="20" t="s">
        <v>563</v>
      </c>
      <c r="C2077" s="14">
        <v>10</v>
      </c>
      <c r="D2077" s="14">
        <v>8</v>
      </c>
      <c r="E2077" s="14">
        <v>1</v>
      </c>
      <c r="F2077" s="14">
        <v>1</v>
      </c>
      <c r="G2077" s="14">
        <v>136</v>
      </c>
      <c r="H2077" s="74" t="s">
        <v>1026</v>
      </c>
      <c r="I2077" s="14">
        <v>75</v>
      </c>
      <c r="J2077" s="14">
        <v>17</v>
      </c>
      <c r="K2077" s="17" t="s">
        <v>3011</v>
      </c>
      <c r="L2077" s="17">
        <v>20</v>
      </c>
      <c r="M2077" s="17">
        <v>5</v>
      </c>
      <c r="N2077" s="17">
        <v>1979</v>
      </c>
      <c r="O2077" s="19" t="s">
        <v>1044</v>
      </c>
      <c r="P2077" s="24" t="s">
        <v>1026</v>
      </c>
      <c r="Q2077" s="19" t="s">
        <v>967</v>
      </c>
      <c r="R2077" s="17">
        <v>7</v>
      </c>
      <c r="S2077" s="24" t="s">
        <v>1026</v>
      </c>
      <c r="T2077" s="17">
        <v>9</v>
      </c>
      <c r="U2077" s="58" t="s">
        <v>5239</v>
      </c>
      <c r="AM2077"/>
      <c r="AN2077"/>
      <c r="AO2077"/>
    </row>
    <row r="2078" spans="1:41" ht="15.75" thickBot="1" x14ac:dyDescent="0.3">
      <c r="A2078" s="37">
        <v>2</v>
      </c>
      <c r="B2078" s="28" t="s">
        <v>1676</v>
      </c>
      <c r="C2078" s="37">
        <v>10</v>
      </c>
      <c r="D2078" s="37">
        <v>7</v>
      </c>
      <c r="E2078" s="37">
        <v>2</v>
      </c>
      <c r="F2078" s="37">
        <v>1</v>
      </c>
      <c r="G2078" s="37">
        <v>141</v>
      </c>
      <c r="H2078" s="73" t="s">
        <v>1026</v>
      </c>
      <c r="I2078" s="37">
        <v>89</v>
      </c>
      <c r="J2078" s="37">
        <v>16</v>
      </c>
      <c r="K2078" s="32" t="s">
        <v>3011</v>
      </c>
      <c r="L2078" s="17">
        <v>20</v>
      </c>
      <c r="M2078" s="17">
        <v>5</v>
      </c>
      <c r="N2078" s="17">
        <v>1979</v>
      </c>
      <c r="O2078" s="19" t="s">
        <v>1452</v>
      </c>
      <c r="P2078" s="24" t="s">
        <v>1026</v>
      </c>
      <c r="Q2078" s="38" t="s">
        <v>1676</v>
      </c>
      <c r="R2078" s="17">
        <v>8</v>
      </c>
      <c r="S2078" s="24" t="s">
        <v>1026</v>
      </c>
      <c r="T2078" s="17">
        <v>8</v>
      </c>
      <c r="U2078" s="58" t="s">
        <v>5239</v>
      </c>
      <c r="AM2078"/>
      <c r="AN2078"/>
      <c r="AO2078"/>
    </row>
    <row r="2079" spans="1:41" x14ac:dyDescent="0.25">
      <c r="A2079" s="14">
        <v>3</v>
      </c>
      <c r="B2079" s="20" t="s">
        <v>1672</v>
      </c>
      <c r="C2079" s="14">
        <v>10</v>
      </c>
      <c r="D2079" s="14">
        <v>6</v>
      </c>
      <c r="E2079" s="14">
        <v>0</v>
      </c>
      <c r="F2079" s="14">
        <v>4</v>
      </c>
      <c r="G2079" s="14">
        <v>84</v>
      </c>
      <c r="H2079" s="74" t="s">
        <v>1026</v>
      </c>
      <c r="I2079" s="14">
        <v>98</v>
      </c>
      <c r="J2079" s="14">
        <v>12</v>
      </c>
      <c r="K2079" s="17" t="s">
        <v>3142</v>
      </c>
      <c r="L2079" s="17">
        <v>23</v>
      </c>
      <c r="M2079" s="17">
        <v>5</v>
      </c>
      <c r="N2079" s="17">
        <v>1979</v>
      </c>
      <c r="O2079" s="19" t="s">
        <v>563</v>
      </c>
      <c r="P2079" s="24" t="s">
        <v>1026</v>
      </c>
      <c r="Q2079" s="19" t="s">
        <v>1672</v>
      </c>
      <c r="R2079" s="17">
        <v>9</v>
      </c>
      <c r="S2079" s="24" t="s">
        <v>1026</v>
      </c>
      <c r="T2079" s="17">
        <v>6</v>
      </c>
      <c r="U2079" s="58" t="s">
        <v>5239</v>
      </c>
      <c r="AM2079"/>
      <c r="AN2079"/>
      <c r="AO2079"/>
    </row>
    <row r="2080" spans="1:41" x14ac:dyDescent="0.25">
      <c r="A2080" s="14">
        <v>4</v>
      </c>
      <c r="B2080" s="20" t="s">
        <v>967</v>
      </c>
      <c r="C2080" s="14">
        <v>10</v>
      </c>
      <c r="D2080" s="14">
        <v>3</v>
      </c>
      <c r="E2080" s="14">
        <v>0</v>
      </c>
      <c r="F2080" s="14">
        <v>7</v>
      </c>
      <c r="G2080" s="14">
        <v>106</v>
      </c>
      <c r="H2080" s="74" t="s">
        <v>1026</v>
      </c>
      <c r="I2080" s="14">
        <v>125</v>
      </c>
      <c r="J2080" s="14">
        <v>6</v>
      </c>
      <c r="K2080" s="17" t="s">
        <v>3011</v>
      </c>
      <c r="L2080" s="17">
        <v>27</v>
      </c>
      <c r="M2080" s="17">
        <v>5</v>
      </c>
      <c r="N2080" s="17">
        <v>1979</v>
      </c>
      <c r="O2080" s="19" t="s">
        <v>1676</v>
      </c>
      <c r="P2080" s="24" t="s">
        <v>1026</v>
      </c>
      <c r="Q2080" s="19" t="s">
        <v>1044</v>
      </c>
      <c r="R2080" s="17">
        <v>32</v>
      </c>
      <c r="S2080" s="24" t="s">
        <v>1026</v>
      </c>
      <c r="T2080" s="17">
        <v>8</v>
      </c>
      <c r="U2080" s="58" t="s">
        <v>5239</v>
      </c>
      <c r="AM2080"/>
      <c r="AN2080"/>
      <c r="AO2080"/>
    </row>
    <row r="2081" spans="1:41" x14ac:dyDescent="0.25">
      <c r="A2081" s="14">
        <v>5</v>
      </c>
      <c r="B2081" s="20" t="s">
        <v>1452</v>
      </c>
      <c r="C2081" s="14">
        <v>10</v>
      </c>
      <c r="D2081" s="14">
        <v>2</v>
      </c>
      <c r="E2081" s="14">
        <v>2</v>
      </c>
      <c r="F2081" s="14">
        <v>6</v>
      </c>
      <c r="G2081" s="14">
        <v>76</v>
      </c>
      <c r="H2081" s="74" t="s">
        <v>1026</v>
      </c>
      <c r="I2081" s="14">
        <v>99</v>
      </c>
      <c r="J2081" s="14">
        <v>6</v>
      </c>
      <c r="K2081" s="17" t="s">
        <v>3011</v>
      </c>
      <c r="L2081" s="17">
        <v>27</v>
      </c>
      <c r="M2081" s="17">
        <v>5</v>
      </c>
      <c r="N2081" s="17">
        <v>1979</v>
      </c>
      <c r="O2081" s="19" t="s">
        <v>967</v>
      </c>
      <c r="P2081" s="24" t="s">
        <v>1026</v>
      </c>
      <c r="Q2081" s="19" t="s">
        <v>563</v>
      </c>
      <c r="R2081" s="17">
        <v>12</v>
      </c>
      <c r="S2081" s="24" t="s">
        <v>1026</v>
      </c>
      <c r="T2081" s="17">
        <v>17</v>
      </c>
      <c r="U2081" s="17">
        <v>95</v>
      </c>
      <c r="AM2081"/>
      <c r="AN2081"/>
      <c r="AO2081"/>
    </row>
    <row r="2082" spans="1:41" x14ac:dyDescent="0.25">
      <c r="A2082" s="14">
        <v>6</v>
      </c>
      <c r="B2082" s="41" t="s">
        <v>1044</v>
      </c>
      <c r="C2082" s="14">
        <v>10</v>
      </c>
      <c r="D2082" s="14">
        <v>1</v>
      </c>
      <c r="E2082" s="14">
        <v>1</v>
      </c>
      <c r="F2082" s="14">
        <v>8</v>
      </c>
      <c r="G2082" s="14">
        <v>72</v>
      </c>
      <c r="H2082" s="74" t="s">
        <v>1026</v>
      </c>
      <c r="I2082" s="14">
        <v>129</v>
      </c>
      <c r="J2082" s="14">
        <v>3</v>
      </c>
      <c r="K2082" s="17" t="s">
        <v>3144</v>
      </c>
      <c r="L2082" s="17">
        <v>29</v>
      </c>
      <c r="M2082" s="17">
        <v>5</v>
      </c>
      <c r="N2082" s="17">
        <v>1979</v>
      </c>
      <c r="O2082" s="38" t="s">
        <v>1672</v>
      </c>
      <c r="P2082" s="24" t="s">
        <v>1026</v>
      </c>
      <c r="Q2082" s="38" t="s">
        <v>1452</v>
      </c>
      <c r="R2082" s="17">
        <v>18</v>
      </c>
      <c r="S2082" s="24" t="s">
        <v>1026</v>
      </c>
      <c r="T2082" s="17">
        <v>12</v>
      </c>
      <c r="U2082" s="17">
        <v>120</v>
      </c>
      <c r="AM2082"/>
      <c r="AN2082"/>
      <c r="AO2082"/>
    </row>
    <row r="2083" spans="1:41" x14ac:dyDescent="0.25">
      <c r="B2083" s="20" t="s">
        <v>2</v>
      </c>
      <c r="C2083" s="14">
        <f>SUM(C2077:C2082)</f>
        <v>60</v>
      </c>
      <c r="D2083" s="14">
        <f>SUM(D2077:D2082)</f>
        <v>27</v>
      </c>
      <c r="E2083" s="14">
        <f>SUM(E2077:E2082)</f>
        <v>6</v>
      </c>
      <c r="F2083" s="14">
        <f>SUM(F2077:F2082)</f>
        <v>27</v>
      </c>
      <c r="G2083" s="14">
        <f>SUM(G2077:G2082)</f>
        <v>615</v>
      </c>
      <c r="H2083" s="74" t="s">
        <v>1026</v>
      </c>
      <c r="I2083" s="14">
        <f>SUM(I2077:I2082)</f>
        <v>615</v>
      </c>
      <c r="J2083" s="14">
        <f>SUM(J2077:J2082)</f>
        <v>60</v>
      </c>
      <c r="K2083" s="17" t="s">
        <v>3143</v>
      </c>
      <c r="L2083" s="17">
        <v>1</v>
      </c>
      <c r="M2083" s="17">
        <v>6</v>
      </c>
      <c r="N2083" s="17">
        <v>1979</v>
      </c>
      <c r="O2083" s="19" t="s">
        <v>1044</v>
      </c>
      <c r="P2083" s="24" t="s">
        <v>1026</v>
      </c>
      <c r="Q2083" s="19" t="s">
        <v>1452</v>
      </c>
      <c r="R2083" s="17">
        <v>10</v>
      </c>
      <c r="S2083" s="24" t="s">
        <v>1026</v>
      </c>
      <c r="T2083" s="17">
        <v>10</v>
      </c>
      <c r="U2083" s="58" t="s">
        <v>5239</v>
      </c>
      <c r="AM2083"/>
      <c r="AN2083"/>
      <c r="AO2083"/>
    </row>
    <row r="2084" spans="1:41" x14ac:dyDescent="0.25">
      <c r="K2084" s="17" t="s">
        <v>3011</v>
      </c>
      <c r="L2084" s="17">
        <v>3</v>
      </c>
      <c r="M2084" s="17">
        <v>6</v>
      </c>
      <c r="N2084" s="17">
        <v>1979</v>
      </c>
      <c r="O2084" s="38" t="s">
        <v>967</v>
      </c>
      <c r="P2084" s="24" t="s">
        <v>1026</v>
      </c>
      <c r="Q2084" s="38" t="s">
        <v>1672</v>
      </c>
      <c r="R2084" s="17">
        <v>17</v>
      </c>
      <c r="S2084" s="24" t="s">
        <v>1026</v>
      </c>
      <c r="T2084" s="17">
        <v>6</v>
      </c>
      <c r="U2084" s="17">
        <v>102</v>
      </c>
      <c r="AM2084"/>
      <c r="AN2084"/>
      <c r="AO2084"/>
    </row>
    <row r="2085" spans="1:41" x14ac:dyDescent="0.25">
      <c r="G2085" s="14"/>
      <c r="I2085" s="14"/>
      <c r="K2085" s="17" t="s">
        <v>3011</v>
      </c>
      <c r="L2085" s="17">
        <v>3</v>
      </c>
      <c r="M2085" s="17">
        <v>6</v>
      </c>
      <c r="N2085" s="17">
        <v>1979</v>
      </c>
      <c r="O2085" s="19" t="s">
        <v>563</v>
      </c>
      <c r="P2085" s="24" t="s">
        <v>1026</v>
      </c>
      <c r="Q2085" s="19" t="s">
        <v>1676</v>
      </c>
      <c r="R2085" s="17">
        <v>17</v>
      </c>
      <c r="S2085" s="24" t="s">
        <v>1026</v>
      </c>
      <c r="T2085" s="17">
        <v>10</v>
      </c>
      <c r="U2085" s="58" t="s">
        <v>5239</v>
      </c>
      <c r="AM2085"/>
      <c r="AN2085"/>
      <c r="AO2085"/>
    </row>
    <row r="2086" spans="1:41" x14ac:dyDescent="0.25">
      <c r="G2086" s="14"/>
      <c r="I2086" s="14"/>
      <c r="K2086" s="17" t="s">
        <v>3141</v>
      </c>
      <c r="L2086" s="17">
        <v>7</v>
      </c>
      <c r="M2086" s="17">
        <v>6</v>
      </c>
      <c r="N2086" s="17">
        <v>1979</v>
      </c>
      <c r="O2086" s="19" t="s">
        <v>1676</v>
      </c>
      <c r="P2086" s="24" t="s">
        <v>1026</v>
      </c>
      <c r="Q2086" s="19" t="s">
        <v>967</v>
      </c>
      <c r="R2086" s="17">
        <v>13</v>
      </c>
      <c r="S2086" s="24" t="s">
        <v>1026</v>
      </c>
      <c r="T2086" s="17">
        <v>5</v>
      </c>
      <c r="U2086" s="58" t="s">
        <v>5239</v>
      </c>
      <c r="AM2086"/>
      <c r="AN2086"/>
      <c r="AO2086"/>
    </row>
    <row r="2087" spans="1:41" x14ac:dyDescent="0.25">
      <c r="K2087" s="17" t="s">
        <v>3141</v>
      </c>
      <c r="L2087" s="17">
        <v>7</v>
      </c>
      <c r="M2087" s="17">
        <v>6</v>
      </c>
      <c r="N2087" s="17">
        <v>1979</v>
      </c>
      <c r="O2087" s="19" t="s">
        <v>1672</v>
      </c>
      <c r="P2087" s="24" t="s">
        <v>1026</v>
      </c>
      <c r="Q2087" s="19" t="s">
        <v>1044</v>
      </c>
      <c r="R2087" s="17">
        <v>7</v>
      </c>
      <c r="S2087" s="24" t="s">
        <v>1026</v>
      </c>
      <c r="T2087" s="17">
        <v>5</v>
      </c>
      <c r="U2087" s="58" t="s">
        <v>5239</v>
      </c>
      <c r="AM2087"/>
      <c r="AN2087"/>
      <c r="AO2087"/>
    </row>
    <row r="2088" spans="1:41" x14ac:dyDescent="0.25">
      <c r="K2088" s="17" t="s">
        <v>3141</v>
      </c>
      <c r="L2088" s="17">
        <v>7</v>
      </c>
      <c r="M2088" s="17">
        <v>6</v>
      </c>
      <c r="N2088" s="17">
        <v>1979</v>
      </c>
      <c r="O2088" s="38" t="s">
        <v>1452</v>
      </c>
      <c r="P2088" s="24" t="s">
        <v>1026</v>
      </c>
      <c r="Q2088" s="38" t="s">
        <v>563</v>
      </c>
      <c r="R2088" s="17">
        <v>6</v>
      </c>
      <c r="S2088" s="24" t="s">
        <v>1026</v>
      </c>
      <c r="T2088" s="17">
        <v>10</v>
      </c>
      <c r="U2088" s="17">
        <v>60</v>
      </c>
      <c r="AM2088"/>
      <c r="AN2088"/>
      <c r="AO2088"/>
    </row>
    <row r="2089" spans="1:41" x14ac:dyDescent="0.25">
      <c r="K2089" s="17" t="s">
        <v>3011</v>
      </c>
      <c r="L2089" s="17">
        <v>10</v>
      </c>
      <c r="M2089" s="17">
        <v>6</v>
      </c>
      <c r="N2089" s="17">
        <v>1979</v>
      </c>
      <c r="O2089" s="48" t="s">
        <v>967</v>
      </c>
      <c r="P2089" s="24" t="s">
        <v>1026</v>
      </c>
      <c r="Q2089" s="19" t="s">
        <v>1452</v>
      </c>
      <c r="R2089" s="17">
        <v>12</v>
      </c>
      <c r="S2089" s="24" t="s">
        <v>1026</v>
      </c>
      <c r="T2089" s="17">
        <v>16</v>
      </c>
      <c r="U2089" s="58" t="s">
        <v>5239</v>
      </c>
      <c r="AM2089"/>
      <c r="AN2089"/>
      <c r="AO2089"/>
    </row>
    <row r="2090" spans="1:41" x14ac:dyDescent="0.25">
      <c r="K2090" s="17" t="s">
        <v>3011</v>
      </c>
      <c r="L2090" s="17">
        <v>10</v>
      </c>
      <c r="M2090" s="17">
        <v>6</v>
      </c>
      <c r="N2090" s="17">
        <v>1979</v>
      </c>
      <c r="O2090" s="48" t="s">
        <v>1672</v>
      </c>
      <c r="P2090" s="24" t="s">
        <v>1026</v>
      </c>
      <c r="Q2090" s="48" t="s">
        <v>1676</v>
      </c>
      <c r="R2090" s="17">
        <v>6</v>
      </c>
      <c r="S2090" s="24" t="s">
        <v>1026</v>
      </c>
      <c r="T2090" s="17">
        <v>16</v>
      </c>
      <c r="U2090" s="58" t="s">
        <v>5239</v>
      </c>
      <c r="AM2090"/>
      <c r="AN2090"/>
      <c r="AO2090"/>
    </row>
    <row r="2091" spans="1:41" x14ac:dyDescent="0.25">
      <c r="K2091" s="17" t="s">
        <v>3013</v>
      </c>
      <c r="L2091" s="17">
        <v>11</v>
      </c>
      <c r="M2091" s="17">
        <v>6</v>
      </c>
      <c r="N2091" s="17">
        <v>1979</v>
      </c>
      <c r="O2091" s="48" t="s">
        <v>563</v>
      </c>
      <c r="P2091" s="24" t="s">
        <v>1026</v>
      </c>
      <c r="Q2091" s="48" t="s">
        <v>1044</v>
      </c>
      <c r="R2091" s="17">
        <v>14</v>
      </c>
      <c r="S2091" s="24" t="s">
        <v>1026</v>
      </c>
      <c r="T2091" s="17">
        <v>5</v>
      </c>
      <c r="U2091" s="58" t="s">
        <v>5239</v>
      </c>
      <c r="AM2091"/>
      <c r="AN2091"/>
      <c r="AO2091"/>
    </row>
    <row r="2092" spans="1:41" x14ac:dyDescent="0.25">
      <c r="K2092" s="17" t="s">
        <v>3141</v>
      </c>
      <c r="L2092" s="17">
        <v>14</v>
      </c>
      <c r="M2092" s="17">
        <v>6</v>
      </c>
      <c r="N2092" s="17">
        <v>1979</v>
      </c>
      <c r="O2092" s="48" t="s">
        <v>1452</v>
      </c>
      <c r="P2092" s="24" t="s">
        <v>1026</v>
      </c>
      <c r="Q2092" s="48" t="s">
        <v>1672</v>
      </c>
      <c r="R2092" s="17">
        <v>4</v>
      </c>
      <c r="S2092" s="24" t="s">
        <v>1026</v>
      </c>
      <c r="T2092" s="17">
        <v>5</v>
      </c>
      <c r="U2092" s="58" t="s">
        <v>5239</v>
      </c>
      <c r="AM2092"/>
      <c r="AN2092"/>
      <c r="AO2092"/>
    </row>
    <row r="2093" spans="1:41" x14ac:dyDescent="0.25">
      <c r="K2093" s="17" t="s">
        <v>3011</v>
      </c>
      <c r="L2093" s="17">
        <v>17</v>
      </c>
      <c r="M2093" s="17">
        <v>6</v>
      </c>
      <c r="N2093" s="17">
        <v>1979</v>
      </c>
      <c r="O2093" s="48" t="s">
        <v>1044</v>
      </c>
      <c r="P2093" s="24" t="s">
        <v>1026</v>
      </c>
      <c r="Q2093" s="48" t="s">
        <v>1676</v>
      </c>
      <c r="R2093" s="17">
        <v>6</v>
      </c>
      <c r="S2093" s="24" t="s">
        <v>1026</v>
      </c>
      <c r="T2093" s="17">
        <v>10</v>
      </c>
      <c r="U2093" s="58" t="s">
        <v>5239</v>
      </c>
      <c r="AM2093"/>
      <c r="AN2093"/>
      <c r="AO2093"/>
    </row>
    <row r="2094" spans="1:41" x14ac:dyDescent="0.25">
      <c r="K2094" s="17" t="s">
        <v>3011</v>
      </c>
      <c r="L2094" s="17">
        <v>17</v>
      </c>
      <c r="M2094" s="17">
        <v>6</v>
      </c>
      <c r="N2094" s="17">
        <v>1979</v>
      </c>
      <c r="O2094" s="48" t="s">
        <v>563</v>
      </c>
      <c r="P2094" s="24" t="s">
        <v>1026</v>
      </c>
      <c r="Q2094" s="48" t="s">
        <v>967</v>
      </c>
      <c r="R2094" s="17">
        <v>22</v>
      </c>
      <c r="S2094" s="24" t="s">
        <v>1026</v>
      </c>
      <c r="T2094" s="17">
        <v>6</v>
      </c>
      <c r="U2094" s="58" t="s">
        <v>5239</v>
      </c>
      <c r="AM2094"/>
      <c r="AN2094"/>
      <c r="AO2094"/>
    </row>
    <row r="2095" spans="1:41" x14ac:dyDescent="0.25">
      <c r="K2095" s="17" t="s">
        <v>3142</v>
      </c>
      <c r="L2095" s="17">
        <v>20</v>
      </c>
      <c r="M2095" s="17">
        <v>6</v>
      </c>
      <c r="N2095" s="17">
        <v>1979</v>
      </c>
      <c r="O2095" s="48" t="s">
        <v>1676</v>
      </c>
      <c r="P2095" s="24" t="s">
        <v>1026</v>
      </c>
      <c r="Q2095" s="48" t="s">
        <v>1452</v>
      </c>
      <c r="R2095" s="17">
        <v>11</v>
      </c>
      <c r="S2095" s="24" t="s">
        <v>1026</v>
      </c>
      <c r="T2095" s="17">
        <v>6</v>
      </c>
      <c r="U2095" s="58" t="s">
        <v>5239</v>
      </c>
      <c r="AM2095"/>
      <c r="AN2095"/>
      <c r="AO2095"/>
    </row>
    <row r="2096" spans="1:41" x14ac:dyDescent="0.25">
      <c r="K2096" s="17" t="s">
        <v>3142</v>
      </c>
      <c r="L2096" s="17">
        <v>20</v>
      </c>
      <c r="M2096" s="17">
        <v>6</v>
      </c>
      <c r="N2096" s="17">
        <v>1979</v>
      </c>
      <c r="O2096" s="48" t="s">
        <v>967</v>
      </c>
      <c r="P2096" s="24" t="s">
        <v>1026</v>
      </c>
      <c r="Q2096" s="48" t="s">
        <v>1044</v>
      </c>
      <c r="R2096" s="17">
        <v>8</v>
      </c>
      <c r="S2096" s="24" t="s">
        <v>1026</v>
      </c>
      <c r="T2096" s="17">
        <v>10</v>
      </c>
      <c r="U2096" s="58" t="s">
        <v>5239</v>
      </c>
      <c r="AM2096"/>
      <c r="AN2096"/>
      <c r="AO2096"/>
    </row>
    <row r="2097" spans="1:41" x14ac:dyDescent="0.25">
      <c r="K2097" s="17" t="s">
        <v>3141</v>
      </c>
      <c r="L2097" s="17">
        <v>21</v>
      </c>
      <c r="M2097" s="17">
        <v>6</v>
      </c>
      <c r="N2097" s="17">
        <v>1979</v>
      </c>
      <c r="O2097" s="48" t="s">
        <v>1672</v>
      </c>
      <c r="P2097" s="24" t="s">
        <v>1026</v>
      </c>
      <c r="Q2097" s="48" t="s">
        <v>563</v>
      </c>
      <c r="R2097" s="17">
        <v>5</v>
      </c>
      <c r="S2097" s="24" t="s">
        <v>1026</v>
      </c>
      <c r="T2097" s="17">
        <v>2</v>
      </c>
      <c r="U2097" s="17">
        <v>50</v>
      </c>
      <c r="AM2097"/>
      <c r="AN2097"/>
      <c r="AO2097"/>
    </row>
    <row r="2098" spans="1:41" x14ac:dyDescent="0.25">
      <c r="K2098" s="17" t="s">
        <v>3141</v>
      </c>
      <c r="L2098" s="17">
        <v>28</v>
      </c>
      <c r="M2098" s="17">
        <v>6</v>
      </c>
      <c r="N2098" s="17">
        <v>1979</v>
      </c>
      <c r="O2098" s="48" t="s">
        <v>1044</v>
      </c>
      <c r="P2098" s="24" t="s">
        <v>1026</v>
      </c>
      <c r="Q2098" s="48" t="s">
        <v>563</v>
      </c>
      <c r="R2098" s="17">
        <v>12</v>
      </c>
      <c r="S2098" s="24" t="s">
        <v>1026</v>
      </c>
      <c r="T2098" s="17">
        <v>20</v>
      </c>
      <c r="U2098" s="58" t="s">
        <v>5239</v>
      </c>
      <c r="AM2098"/>
      <c r="AN2098"/>
      <c r="AO2098"/>
    </row>
    <row r="2099" spans="1:41" x14ac:dyDescent="0.25">
      <c r="K2099" s="17" t="s">
        <v>3011</v>
      </c>
      <c r="L2099" s="17">
        <v>1</v>
      </c>
      <c r="M2099" s="17">
        <v>7</v>
      </c>
      <c r="N2099" s="17">
        <v>1979</v>
      </c>
      <c r="O2099" s="48" t="s">
        <v>1676</v>
      </c>
      <c r="P2099" s="24" t="s">
        <v>1026</v>
      </c>
      <c r="Q2099" s="48" t="s">
        <v>1672</v>
      </c>
      <c r="R2099" s="17">
        <v>13</v>
      </c>
      <c r="S2099" s="24" t="s">
        <v>1026</v>
      </c>
      <c r="T2099" s="17">
        <v>7</v>
      </c>
      <c r="U2099" s="58" t="s">
        <v>5239</v>
      </c>
      <c r="AM2099"/>
      <c r="AN2099"/>
      <c r="AO2099"/>
    </row>
    <row r="2100" spans="1:41" x14ac:dyDescent="0.25">
      <c r="K2100" s="17" t="s">
        <v>3011</v>
      </c>
      <c r="L2100" s="17">
        <v>1</v>
      </c>
      <c r="M2100" s="17">
        <v>7</v>
      </c>
      <c r="N2100" s="17">
        <v>1979</v>
      </c>
      <c r="O2100" s="48" t="s">
        <v>1452</v>
      </c>
      <c r="P2100" s="24" t="s">
        <v>1026</v>
      </c>
      <c r="Q2100" s="48" t="s">
        <v>967</v>
      </c>
      <c r="R2100" s="17">
        <v>2</v>
      </c>
      <c r="S2100" s="24" t="s">
        <v>1026</v>
      </c>
      <c r="T2100" s="17">
        <v>8</v>
      </c>
      <c r="U2100" s="17">
        <v>90</v>
      </c>
      <c r="AM2100"/>
      <c r="AN2100"/>
      <c r="AO2100"/>
    </row>
    <row r="2101" spans="1:41" x14ac:dyDescent="0.25">
      <c r="K2101" s="17" t="s">
        <v>3142</v>
      </c>
      <c r="L2101" s="17">
        <v>4</v>
      </c>
      <c r="M2101" s="17">
        <v>7</v>
      </c>
      <c r="N2101" s="17">
        <v>1979</v>
      </c>
      <c r="O2101" s="48" t="s">
        <v>967</v>
      </c>
      <c r="P2101" s="24" t="s">
        <v>1026</v>
      </c>
      <c r="Q2101" s="48" t="s">
        <v>1676</v>
      </c>
      <c r="R2101" s="17">
        <v>15</v>
      </c>
      <c r="S2101" s="24" t="s">
        <v>1026</v>
      </c>
      <c r="T2101" s="17">
        <v>17</v>
      </c>
      <c r="U2101" s="17">
        <v>55</v>
      </c>
      <c r="AM2101"/>
      <c r="AN2101"/>
      <c r="AO2101"/>
    </row>
    <row r="2102" spans="1:41" x14ac:dyDescent="0.25">
      <c r="K2102" s="17" t="s">
        <v>3142</v>
      </c>
      <c r="L2102" s="17">
        <v>4</v>
      </c>
      <c r="M2102" s="17">
        <v>7</v>
      </c>
      <c r="N2102" s="17">
        <v>1979</v>
      </c>
      <c r="O2102" s="48" t="s">
        <v>1044</v>
      </c>
      <c r="P2102" s="24" t="s">
        <v>1026</v>
      </c>
      <c r="Q2102" s="48" t="s">
        <v>1672</v>
      </c>
      <c r="R2102" s="17">
        <v>6</v>
      </c>
      <c r="S2102" s="24" t="s">
        <v>1026</v>
      </c>
      <c r="T2102" s="17">
        <v>9</v>
      </c>
      <c r="U2102" s="58" t="s">
        <v>5239</v>
      </c>
      <c r="AM2102"/>
      <c r="AN2102"/>
      <c r="AO2102"/>
    </row>
    <row r="2103" spans="1:41" x14ac:dyDescent="0.25">
      <c r="K2103" s="17" t="s">
        <v>3142</v>
      </c>
      <c r="L2103" s="17">
        <v>4</v>
      </c>
      <c r="M2103" s="17">
        <v>7</v>
      </c>
      <c r="N2103" s="17">
        <v>1979</v>
      </c>
      <c r="O2103" s="48" t="s">
        <v>563</v>
      </c>
      <c r="P2103" s="24" t="s">
        <v>1026</v>
      </c>
      <c r="Q2103" s="48" t="s">
        <v>1452</v>
      </c>
      <c r="R2103" s="17">
        <v>14</v>
      </c>
      <c r="S2103" s="24" t="s">
        <v>1026</v>
      </c>
      <c r="T2103" s="17">
        <v>2</v>
      </c>
      <c r="U2103" s="58" t="s">
        <v>5239</v>
      </c>
      <c r="AM2103"/>
      <c r="AN2103"/>
      <c r="AO2103"/>
    </row>
    <row r="2104" spans="1:41" x14ac:dyDescent="0.25">
      <c r="K2104" s="17" t="s">
        <v>3011</v>
      </c>
      <c r="L2104" s="17">
        <v>8</v>
      </c>
      <c r="M2104" s="17">
        <v>7</v>
      </c>
      <c r="N2104" s="17">
        <v>1979</v>
      </c>
      <c r="O2104" s="48" t="s">
        <v>1676</v>
      </c>
      <c r="P2104" s="24" t="s">
        <v>1026</v>
      </c>
      <c r="Q2104" s="48" t="s">
        <v>563</v>
      </c>
      <c r="R2104" s="17">
        <v>11</v>
      </c>
      <c r="S2104" s="24" t="s">
        <v>1026</v>
      </c>
      <c r="T2104" s="17">
        <v>11</v>
      </c>
      <c r="U2104" s="58" t="s">
        <v>5239</v>
      </c>
      <c r="AM2104"/>
      <c r="AN2104"/>
      <c r="AO2104"/>
    </row>
    <row r="2105" spans="1:41" x14ac:dyDescent="0.25">
      <c r="K2105" s="17" t="s">
        <v>3011</v>
      </c>
      <c r="L2105" s="17">
        <v>8</v>
      </c>
      <c r="M2105" s="17">
        <v>7</v>
      </c>
      <c r="N2105" s="17">
        <v>1979</v>
      </c>
      <c r="O2105" s="48" t="s">
        <v>1672</v>
      </c>
      <c r="P2105" s="24" t="s">
        <v>1026</v>
      </c>
      <c r="Q2105" s="48" t="s">
        <v>967</v>
      </c>
      <c r="R2105" s="17">
        <v>15</v>
      </c>
      <c r="S2105" s="24" t="s">
        <v>1026</v>
      </c>
      <c r="T2105" s="17">
        <v>14</v>
      </c>
      <c r="U2105" s="58" t="s">
        <v>5239</v>
      </c>
      <c r="AM2105"/>
      <c r="AN2105"/>
      <c r="AO2105"/>
    </row>
    <row r="2106" spans="1:41" x14ac:dyDescent="0.25">
      <c r="K2106" s="17" t="s">
        <v>3144</v>
      </c>
      <c r="L2106" s="17">
        <v>10</v>
      </c>
      <c r="M2106" s="17">
        <v>7</v>
      </c>
      <c r="N2106" s="17">
        <v>1979</v>
      </c>
      <c r="O2106" s="48" t="s">
        <v>1452</v>
      </c>
      <c r="P2106" s="24" t="s">
        <v>1026</v>
      </c>
      <c r="Q2106" s="48" t="s">
        <v>1044</v>
      </c>
      <c r="R2106" s="17">
        <v>10</v>
      </c>
      <c r="S2106" s="24" t="s">
        <v>1026</v>
      </c>
      <c r="T2106" s="17">
        <v>3</v>
      </c>
      <c r="U2106" s="58" t="s">
        <v>5239</v>
      </c>
      <c r="AM2106"/>
      <c r="AN2106"/>
      <c r="AO2106"/>
    </row>
    <row r="2107" spans="1:41" x14ac:dyDescent="0.25">
      <c r="O2107" s="48"/>
      <c r="P2107" s="24"/>
      <c r="Q2107" s="48"/>
      <c r="R2107" s="17">
        <f>SUM(R2077:R2106)</f>
        <v>342</v>
      </c>
      <c r="S2107" s="24" t="s">
        <v>1026</v>
      </c>
      <c r="T2107" s="17">
        <f>SUM(T2077:T2106)</f>
        <v>273</v>
      </c>
      <c r="AM2107"/>
      <c r="AN2107"/>
      <c r="AO2107"/>
    </row>
    <row r="2108" spans="1:41" x14ac:dyDescent="0.25">
      <c r="N2108" s="17">
        <f>COUNT(R2077:R2106)</f>
        <v>30</v>
      </c>
      <c r="Q2108" s="48" t="s">
        <v>567</v>
      </c>
      <c r="R2108" s="81">
        <f>PRODUCT(R2107/N2108)</f>
        <v>11.4</v>
      </c>
      <c r="S2108" s="24" t="s">
        <v>1026</v>
      </c>
      <c r="T2108" s="81">
        <f>PRODUCT(T2107/N2108)</f>
        <v>9.1</v>
      </c>
      <c r="AM2108"/>
      <c r="AN2108"/>
      <c r="AO2108"/>
    </row>
    <row r="2109" spans="1:41" x14ac:dyDescent="0.25">
      <c r="O2109" s="48"/>
      <c r="P2109" s="24"/>
      <c r="Q2109" s="48"/>
      <c r="S2109" s="24"/>
      <c r="AM2109"/>
      <c r="AN2109"/>
      <c r="AO2109"/>
    </row>
    <row r="2110" spans="1:41" x14ac:dyDescent="0.25">
      <c r="O2110" s="48"/>
      <c r="P2110" s="24"/>
      <c r="Q2110" s="48"/>
      <c r="S2110" s="24"/>
      <c r="AM2110"/>
      <c r="AN2110"/>
      <c r="AO2110"/>
    </row>
    <row r="2111" spans="1:41" x14ac:dyDescent="0.25">
      <c r="A2111" s="111"/>
      <c r="B2111" s="112" t="s">
        <v>1270</v>
      </c>
      <c r="C2111" s="111" t="s">
        <v>3016</v>
      </c>
      <c r="D2111" s="111" t="s">
        <v>3017</v>
      </c>
      <c r="E2111" s="111" t="s">
        <v>1030</v>
      </c>
      <c r="F2111" s="111" t="s">
        <v>3018</v>
      </c>
      <c r="G2111" s="111" t="s">
        <v>3019</v>
      </c>
      <c r="H2111" s="113"/>
      <c r="I2111" s="114" t="s">
        <v>3020</v>
      </c>
      <c r="J2111" s="111" t="s">
        <v>1031</v>
      </c>
      <c r="K2111" s="111"/>
      <c r="L2111" s="115"/>
      <c r="M2111" s="115"/>
      <c r="N2111" s="115"/>
      <c r="O2111" s="116" t="s">
        <v>1270</v>
      </c>
      <c r="P2111" s="119"/>
      <c r="Q2111" s="121"/>
      <c r="R2111" s="115"/>
      <c r="S2111" s="119"/>
      <c r="T2111" s="115"/>
      <c r="U2111" s="115"/>
      <c r="AM2111"/>
      <c r="AN2111"/>
      <c r="AO2111"/>
    </row>
    <row r="2112" spans="1:41" x14ac:dyDescent="0.25">
      <c r="B2112" s="20" t="s">
        <v>251</v>
      </c>
      <c r="H2112" s="74"/>
      <c r="O2112" s="16" t="s">
        <v>251</v>
      </c>
      <c r="P2112" s="24"/>
      <c r="Q2112" s="48"/>
      <c r="S2112" s="24"/>
      <c r="AM2112"/>
      <c r="AN2112"/>
      <c r="AO2112"/>
    </row>
    <row r="2113" spans="1:41" x14ac:dyDescent="0.25">
      <c r="A2113" s="14">
        <v>1</v>
      </c>
      <c r="B2113" s="20" t="s">
        <v>1672</v>
      </c>
      <c r="C2113" s="14">
        <v>3</v>
      </c>
      <c r="D2113" s="14">
        <v>2</v>
      </c>
      <c r="E2113" s="14">
        <v>0</v>
      </c>
      <c r="F2113" s="14">
        <v>1</v>
      </c>
      <c r="G2113" s="14">
        <v>43</v>
      </c>
      <c r="H2113" s="74" t="s">
        <v>1026</v>
      </c>
      <c r="I2113" s="14">
        <v>25</v>
      </c>
      <c r="J2113" s="14">
        <v>7</v>
      </c>
      <c r="K2113" s="17" t="s">
        <v>3027</v>
      </c>
      <c r="L2113" s="17">
        <v>4</v>
      </c>
      <c r="M2113" s="17">
        <v>8</v>
      </c>
      <c r="N2113" s="17">
        <v>1979</v>
      </c>
      <c r="O2113" s="19" t="s">
        <v>967</v>
      </c>
      <c r="P2113" s="24" t="s">
        <v>1026</v>
      </c>
      <c r="Q2113" s="19" t="s">
        <v>1452</v>
      </c>
      <c r="R2113" s="17">
        <v>4</v>
      </c>
      <c r="S2113" s="24" t="s">
        <v>1026</v>
      </c>
      <c r="T2113" s="17">
        <v>12</v>
      </c>
      <c r="U2113" s="58" t="s">
        <v>5239</v>
      </c>
      <c r="W2113" s="17"/>
      <c r="AM2113"/>
      <c r="AN2113"/>
      <c r="AO2113"/>
    </row>
    <row r="2114" spans="1:41" x14ac:dyDescent="0.25">
      <c r="A2114" s="14">
        <v>2</v>
      </c>
      <c r="B2114" s="20" t="s">
        <v>1452</v>
      </c>
      <c r="C2114" s="14">
        <v>3</v>
      </c>
      <c r="D2114" s="14">
        <v>2</v>
      </c>
      <c r="E2114" s="14">
        <v>0</v>
      </c>
      <c r="F2114" s="14">
        <v>1</v>
      </c>
      <c r="G2114" s="14">
        <v>30</v>
      </c>
      <c r="H2114" s="74" t="s">
        <v>1026</v>
      </c>
      <c r="I2114" s="14">
        <v>30</v>
      </c>
      <c r="J2114" s="14">
        <v>5</v>
      </c>
      <c r="K2114" s="17" t="s">
        <v>3013</v>
      </c>
      <c r="L2114" s="17">
        <v>13</v>
      </c>
      <c r="M2114" s="17">
        <v>8</v>
      </c>
      <c r="N2114" s="17">
        <v>1979</v>
      </c>
      <c r="O2114" s="38" t="s">
        <v>1044</v>
      </c>
      <c r="P2114" s="24" t="s">
        <v>1026</v>
      </c>
      <c r="Q2114" s="19" t="s">
        <v>1672</v>
      </c>
      <c r="R2114" s="17">
        <v>12</v>
      </c>
      <c r="S2114" s="24" t="s">
        <v>1026</v>
      </c>
      <c r="T2114" s="17">
        <v>8</v>
      </c>
      <c r="U2114" s="58" t="s">
        <v>5239</v>
      </c>
      <c r="W2114" s="17"/>
      <c r="AM2114"/>
      <c r="AN2114"/>
      <c r="AO2114"/>
    </row>
    <row r="2115" spans="1:41" ht="15.75" thickBot="1" x14ac:dyDescent="0.3">
      <c r="A2115" s="37">
        <v>3</v>
      </c>
      <c r="B2115" s="28" t="s">
        <v>967</v>
      </c>
      <c r="C2115" s="37">
        <v>3</v>
      </c>
      <c r="D2115" s="37">
        <v>1</v>
      </c>
      <c r="E2115" s="37">
        <v>0</v>
      </c>
      <c r="F2115" s="37">
        <v>2</v>
      </c>
      <c r="G2115" s="37">
        <v>23</v>
      </c>
      <c r="H2115" s="73" t="s">
        <v>1026</v>
      </c>
      <c r="I2115" s="37">
        <v>38</v>
      </c>
      <c r="J2115" s="37">
        <v>2</v>
      </c>
      <c r="K2115" s="32" t="s">
        <v>3011</v>
      </c>
      <c r="L2115" s="17">
        <v>19</v>
      </c>
      <c r="M2115" s="17">
        <v>8</v>
      </c>
      <c r="N2115" s="17">
        <v>1979</v>
      </c>
      <c r="O2115" s="19" t="s">
        <v>967</v>
      </c>
      <c r="P2115" s="24" t="s">
        <v>1026</v>
      </c>
      <c r="Q2115" s="38" t="s">
        <v>1044</v>
      </c>
      <c r="R2115" s="17">
        <v>10</v>
      </c>
      <c r="S2115" s="24" t="s">
        <v>1026</v>
      </c>
      <c r="T2115" s="17">
        <v>9</v>
      </c>
      <c r="U2115" s="58" t="s">
        <v>5239</v>
      </c>
      <c r="W2115" s="17"/>
      <c r="AM2115"/>
      <c r="AN2115"/>
      <c r="AO2115"/>
    </row>
    <row r="2116" spans="1:41" x14ac:dyDescent="0.25">
      <c r="A2116" s="77">
        <v>4</v>
      </c>
      <c r="B2116" s="109" t="s">
        <v>1044</v>
      </c>
      <c r="C2116" s="77">
        <v>3</v>
      </c>
      <c r="D2116" s="77">
        <v>1</v>
      </c>
      <c r="E2116" s="77">
        <v>0</v>
      </c>
      <c r="F2116" s="77">
        <v>2</v>
      </c>
      <c r="G2116" s="77">
        <v>29</v>
      </c>
      <c r="H2116" s="79" t="s">
        <v>1026</v>
      </c>
      <c r="I2116" s="77">
        <v>32</v>
      </c>
      <c r="J2116" s="77">
        <v>2</v>
      </c>
      <c r="K2116" s="17" t="s">
        <v>3011</v>
      </c>
      <c r="L2116" s="17">
        <v>19</v>
      </c>
      <c r="M2116" s="17">
        <v>8</v>
      </c>
      <c r="N2116" s="17">
        <v>1979</v>
      </c>
      <c r="O2116" s="19" t="s">
        <v>1672</v>
      </c>
      <c r="P2116" s="24" t="s">
        <v>1026</v>
      </c>
      <c r="Q2116" s="48" t="s">
        <v>1452</v>
      </c>
      <c r="R2116" s="17">
        <v>18</v>
      </c>
      <c r="S2116" s="24" t="s">
        <v>1026</v>
      </c>
      <c r="T2116" s="17">
        <v>4</v>
      </c>
      <c r="U2116" s="58" t="s">
        <v>5239</v>
      </c>
      <c r="V2116" s="11"/>
      <c r="AM2116"/>
      <c r="AN2116"/>
      <c r="AO2116"/>
    </row>
    <row r="2117" spans="1:41" x14ac:dyDescent="0.25">
      <c r="C2117" s="14">
        <f>SUM(C2113:C2116)</f>
        <v>12</v>
      </c>
      <c r="D2117" s="14">
        <f>SUM(D2113:D2116)</f>
        <v>6</v>
      </c>
      <c r="E2117" s="14">
        <f>SUM(E2113:E2116)</f>
        <v>0</v>
      </c>
      <c r="F2117" s="14">
        <f>SUM(F2113:F2116)</f>
        <v>6</v>
      </c>
      <c r="G2117" s="14">
        <f>SUM(G2113:G2116)</f>
        <v>125</v>
      </c>
      <c r="H2117" s="79" t="s">
        <v>1026</v>
      </c>
      <c r="I2117" s="14">
        <f>SUM(I2113:I2116)</f>
        <v>125</v>
      </c>
      <c r="J2117" s="14">
        <f>SUM(J2113:J2116)</f>
        <v>16</v>
      </c>
      <c r="K2117" s="17" t="s">
        <v>3011</v>
      </c>
      <c r="L2117" s="17">
        <v>26</v>
      </c>
      <c r="M2117" s="17">
        <v>8</v>
      </c>
      <c r="N2117" s="17">
        <v>1979</v>
      </c>
      <c r="O2117" s="19" t="s">
        <v>1672</v>
      </c>
      <c r="P2117" s="24" t="s">
        <v>1026</v>
      </c>
      <c r="Q2117" s="19" t="s">
        <v>967</v>
      </c>
      <c r="R2117" s="17">
        <v>17</v>
      </c>
      <c r="S2117" s="24" t="s">
        <v>1026</v>
      </c>
      <c r="T2117" s="17">
        <v>9</v>
      </c>
      <c r="U2117" s="58" t="s">
        <v>5239</v>
      </c>
      <c r="AM2117"/>
      <c r="AN2117"/>
      <c r="AO2117"/>
    </row>
    <row r="2118" spans="1:41" x14ac:dyDescent="0.25">
      <c r="B2118" s="67" t="s">
        <v>252</v>
      </c>
      <c r="K2118" s="17" t="s">
        <v>3011</v>
      </c>
      <c r="L2118" s="17">
        <v>26</v>
      </c>
      <c r="M2118" s="17">
        <v>8</v>
      </c>
      <c r="N2118" s="17">
        <v>1979</v>
      </c>
      <c r="O2118" s="19" t="s">
        <v>1452</v>
      </c>
      <c r="P2118" s="24" t="s">
        <v>1026</v>
      </c>
      <c r="Q2118" s="38" t="s">
        <v>1044</v>
      </c>
      <c r="R2118" s="17">
        <v>14</v>
      </c>
      <c r="S2118" s="24" t="s">
        <v>1026</v>
      </c>
      <c r="T2118" s="17">
        <v>8</v>
      </c>
      <c r="U2118" s="58" t="s">
        <v>5239</v>
      </c>
      <c r="W2118" s="17"/>
      <c r="AM2118"/>
      <c r="AN2118"/>
      <c r="AO2118"/>
    </row>
    <row r="2119" spans="1:41" x14ac:dyDescent="0.25">
      <c r="B2119" s="67" t="s">
        <v>5247</v>
      </c>
      <c r="P2119" s="24"/>
      <c r="Q2119" s="38"/>
      <c r="R2119" s="17">
        <f>SUM(R2113:R2118)</f>
        <v>75</v>
      </c>
      <c r="S2119" s="24" t="s">
        <v>1026</v>
      </c>
      <c r="T2119" s="17">
        <f>SUM(T2113:T2118)</f>
        <v>50</v>
      </c>
      <c r="W2119" s="17"/>
      <c r="AM2119"/>
      <c r="AN2119"/>
      <c r="AO2119"/>
    </row>
    <row r="2120" spans="1:41" x14ac:dyDescent="0.25">
      <c r="B2120" s="20" t="s">
        <v>5245</v>
      </c>
      <c r="N2120" s="17">
        <f>COUNT(R2113:R2118)</f>
        <v>6</v>
      </c>
      <c r="Q2120" s="48" t="s">
        <v>567</v>
      </c>
      <c r="R2120" s="81">
        <f>PRODUCT(R2119/N2120)</f>
        <v>12.5</v>
      </c>
      <c r="S2120" s="24" t="s">
        <v>1026</v>
      </c>
      <c r="T2120" s="81">
        <f>PRODUCT(T2119/N2120)</f>
        <v>8.3333333333333339</v>
      </c>
      <c r="W2120" s="17"/>
      <c r="AM2120"/>
      <c r="AN2120"/>
      <c r="AO2120"/>
    </row>
    <row r="2121" spans="1:41" x14ac:dyDescent="0.25">
      <c r="Q2121" s="48"/>
      <c r="R2121" s="81"/>
      <c r="S2121" s="24"/>
      <c r="T2121" s="81"/>
      <c r="W2121" s="17"/>
      <c r="AM2121"/>
      <c r="AN2121"/>
      <c r="AO2121"/>
    </row>
    <row r="2122" spans="1:41" x14ac:dyDescent="0.25">
      <c r="B2122" s="20" t="s">
        <v>5246</v>
      </c>
      <c r="L2122" s="17">
        <v>1</v>
      </c>
      <c r="M2122" s="17">
        <v>9</v>
      </c>
      <c r="N2122" s="17">
        <v>1979</v>
      </c>
      <c r="O2122" s="19" t="s">
        <v>967</v>
      </c>
      <c r="P2122" s="24" t="s">
        <v>1026</v>
      </c>
      <c r="Q2122" s="38" t="s">
        <v>1044</v>
      </c>
      <c r="R2122" s="82">
        <v>11</v>
      </c>
      <c r="S2122" s="24" t="s">
        <v>1026</v>
      </c>
      <c r="T2122" s="82">
        <v>6</v>
      </c>
      <c r="U2122" s="58" t="s">
        <v>5239</v>
      </c>
      <c r="W2122" s="17"/>
      <c r="AM2122"/>
      <c r="AN2122"/>
      <c r="AO2122"/>
    </row>
    <row r="2123" spans="1:41" x14ac:dyDescent="0.25">
      <c r="P2123" s="24"/>
      <c r="S2123" s="24"/>
      <c r="W2123" s="19"/>
      <c r="AM2123"/>
      <c r="AN2123"/>
      <c r="AO2123"/>
    </row>
    <row r="2124" spans="1:41" x14ac:dyDescent="0.25">
      <c r="A2124" s="111" t="s">
        <v>3179</v>
      </c>
      <c r="B2124" s="112" t="s">
        <v>134</v>
      </c>
      <c r="C2124" s="111" t="s">
        <v>3016</v>
      </c>
      <c r="D2124" s="111" t="s">
        <v>3017</v>
      </c>
      <c r="E2124" s="111" t="s">
        <v>1030</v>
      </c>
      <c r="F2124" s="111" t="s">
        <v>3018</v>
      </c>
      <c r="G2124" s="111" t="s">
        <v>3019</v>
      </c>
      <c r="H2124" s="113"/>
      <c r="I2124" s="114" t="s">
        <v>3020</v>
      </c>
      <c r="J2124" s="111" t="s">
        <v>1031</v>
      </c>
      <c r="K2124" s="111"/>
      <c r="L2124" s="115"/>
      <c r="M2124" s="115"/>
      <c r="N2124" s="115"/>
      <c r="O2124" s="116" t="s">
        <v>134</v>
      </c>
      <c r="P2124" s="119"/>
      <c r="Q2124" s="118"/>
      <c r="R2124" s="115"/>
      <c r="S2124" s="119"/>
      <c r="T2124" s="115"/>
      <c r="U2124" s="115"/>
      <c r="AM2124"/>
      <c r="AN2124"/>
      <c r="AO2124"/>
    </row>
    <row r="2125" spans="1:41" x14ac:dyDescent="0.25">
      <c r="A2125" s="14">
        <v>1</v>
      </c>
      <c r="B2125" s="20" t="s">
        <v>563</v>
      </c>
      <c r="C2125" s="14">
        <v>6</v>
      </c>
      <c r="D2125" s="14">
        <v>4</v>
      </c>
      <c r="E2125" s="14">
        <v>0</v>
      </c>
      <c r="F2125" s="14">
        <v>2</v>
      </c>
      <c r="G2125" s="14">
        <v>76</v>
      </c>
      <c r="H2125" s="74" t="s">
        <v>1026</v>
      </c>
      <c r="I2125" s="14">
        <v>65</v>
      </c>
      <c r="J2125" s="14">
        <v>8</v>
      </c>
      <c r="K2125" s="17" t="s">
        <v>3027</v>
      </c>
      <c r="L2125" s="17">
        <v>28</v>
      </c>
      <c r="M2125" s="17">
        <v>7</v>
      </c>
      <c r="N2125" s="17">
        <v>1979</v>
      </c>
      <c r="O2125" s="38" t="s">
        <v>1041</v>
      </c>
      <c r="P2125" s="24" t="s">
        <v>1026</v>
      </c>
      <c r="Q2125" s="48" t="s">
        <v>1676</v>
      </c>
      <c r="R2125" s="17">
        <v>8</v>
      </c>
      <c r="S2125" s="24" t="s">
        <v>1026</v>
      </c>
      <c r="T2125" s="17">
        <v>9</v>
      </c>
      <c r="U2125" s="17">
        <v>300</v>
      </c>
      <c r="AM2125"/>
      <c r="AN2125"/>
      <c r="AO2125"/>
    </row>
    <row r="2126" spans="1:41" x14ac:dyDescent="0.25">
      <c r="A2126" s="14">
        <v>2</v>
      </c>
      <c r="B2126" s="67" t="s">
        <v>566</v>
      </c>
      <c r="C2126" s="14">
        <v>6</v>
      </c>
      <c r="D2126" s="14">
        <v>3</v>
      </c>
      <c r="E2126" s="14">
        <v>1</v>
      </c>
      <c r="F2126" s="14">
        <v>2</v>
      </c>
      <c r="G2126" s="14">
        <v>47</v>
      </c>
      <c r="H2126" s="74" t="s">
        <v>1026</v>
      </c>
      <c r="I2126" s="14">
        <v>56</v>
      </c>
      <c r="J2126" s="14">
        <v>7</v>
      </c>
      <c r="K2126" s="17" t="s">
        <v>3027</v>
      </c>
      <c r="L2126" s="17">
        <v>28</v>
      </c>
      <c r="M2126" s="17">
        <v>7</v>
      </c>
      <c r="N2126" s="17">
        <v>1979</v>
      </c>
      <c r="O2126" s="19" t="s">
        <v>566</v>
      </c>
      <c r="P2126" s="24" t="s">
        <v>1026</v>
      </c>
      <c r="Q2126" s="48" t="s">
        <v>563</v>
      </c>
      <c r="R2126" s="17">
        <v>6</v>
      </c>
      <c r="S2126" s="24" t="s">
        <v>1026</v>
      </c>
      <c r="T2126" s="17">
        <v>21</v>
      </c>
      <c r="U2126" s="58" t="s">
        <v>5239</v>
      </c>
      <c r="AM2126"/>
      <c r="AN2126"/>
      <c r="AO2126"/>
    </row>
    <row r="2127" spans="1:41" x14ac:dyDescent="0.25">
      <c r="A2127" s="14">
        <v>3</v>
      </c>
      <c r="B2127" s="67" t="s">
        <v>1676</v>
      </c>
      <c r="C2127" s="14">
        <v>6</v>
      </c>
      <c r="D2127" s="14">
        <v>3</v>
      </c>
      <c r="E2127" s="14">
        <v>1</v>
      </c>
      <c r="F2127" s="14">
        <v>2</v>
      </c>
      <c r="G2127" s="14">
        <v>57</v>
      </c>
      <c r="H2127" s="74" t="s">
        <v>1026</v>
      </c>
      <c r="I2127" s="14">
        <v>41</v>
      </c>
      <c r="J2127" s="14">
        <v>7</v>
      </c>
      <c r="K2127" s="17" t="s">
        <v>3011</v>
      </c>
      <c r="L2127" s="17">
        <v>29</v>
      </c>
      <c r="M2127" s="17">
        <v>7</v>
      </c>
      <c r="N2127" s="17">
        <v>1979</v>
      </c>
      <c r="O2127" s="38" t="s">
        <v>1041</v>
      </c>
      <c r="P2127" s="24" t="s">
        <v>1026</v>
      </c>
      <c r="Q2127" s="19" t="s">
        <v>563</v>
      </c>
      <c r="R2127" s="17">
        <v>9</v>
      </c>
      <c r="S2127" s="24" t="s">
        <v>1026</v>
      </c>
      <c r="T2127" s="17">
        <v>11</v>
      </c>
      <c r="U2127" s="58" t="s">
        <v>5239</v>
      </c>
      <c r="AM2127"/>
      <c r="AN2127"/>
      <c r="AO2127"/>
    </row>
    <row r="2128" spans="1:41" x14ac:dyDescent="0.25">
      <c r="A2128" s="14">
        <v>4</v>
      </c>
      <c r="B2128" s="20" t="s">
        <v>1041</v>
      </c>
      <c r="C2128" s="14">
        <v>6</v>
      </c>
      <c r="D2128" s="14">
        <v>1</v>
      </c>
      <c r="E2128" s="14">
        <v>0</v>
      </c>
      <c r="F2128" s="14">
        <v>5</v>
      </c>
      <c r="G2128" s="14">
        <v>50</v>
      </c>
      <c r="H2128" s="74" t="s">
        <v>1026</v>
      </c>
      <c r="I2128" s="14">
        <v>68</v>
      </c>
      <c r="J2128" s="14">
        <v>2</v>
      </c>
      <c r="K2128" s="17" t="s">
        <v>3011</v>
      </c>
      <c r="L2128" s="17">
        <v>29</v>
      </c>
      <c r="M2128" s="17">
        <v>7</v>
      </c>
      <c r="N2128" s="17">
        <v>1979</v>
      </c>
      <c r="O2128" s="19" t="s">
        <v>566</v>
      </c>
      <c r="P2128" s="24" t="s">
        <v>1026</v>
      </c>
      <c r="Q2128" s="48" t="s">
        <v>1676</v>
      </c>
      <c r="R2128" s="17">
        <v>7</v>
      </c>
      <c r="S2128" s="24" t="s">
        <v>1026</v>
      </c>
      <c r="T2128" s="17">
        <v>4</v>
      </c>
      <c r="U2128" s="58" t="s">
        <v>5239</v>
      </c>
      <c r="AM2128"/>
      <c r="AN2128"/>
      <c r="AO2128"/>
    </row>
    <row r="2129" spans="1:41" x14ac:dyDescent="0.25">
      <c r="B2129" s="20" t="s">
        <v>2</v>
      </c>
      <c r="C2129" s="14">
        <f>SUM(C2125:C2128)</f>
        <v>24</v>
      </c>
      <c r="D2129" s="14">
        <f>SUM(D2125:D2128)</f>
        <v>11</v>
      </c>
      <c r="E2129" s="14">
        <f>SUM(E2125:E2128)</f>
        <v>2</v>
      </c>
      <c r="F2129" s="14">
        <f>SUM(F2125:F2128)</f>
        <v>11</v>
      </c>
      <c r="G2129" s="14">
        <f>SUM(G2125:G2128)</f>
        <v>230</v>
      </c>
      <c r="H2129" s="74" t="s">
        <v>1026</v>
      </c>
      <c r="I2129" s="14">
        <f>SUM(I2125:I2128)</f>
        <v>230</v>
      </c>
      <c r="J2129" s="14">
        <f>SUM(J2125:J2128)</f>
        <v>24</v>
      </c>
      <c r="K2129" s="17" t="s">
        <v>3027</v>
      </c>
      <c r="L2129" s="17">
        <v>4</v>
      </c>
      <c r="M2129" s="17">
        <v>8</v>
      </c>
      <c r="N2129" s="17">
        <v>1979</v>
      </c>
      <c r="O2129" s="38" t="s">
        <v>1041</v>
      </c>
      <c r="P2129" s="24" t="s">
        <v>1026</v>
      </c>
      <c r="Q2129" s="19" t="s">
        <v>566</v>
      </c>
      <c r="R2129" s="17">
        <v>3</v>
      </c>
      <c r="S2129" s="24" t="s">
        <v>1026</v>
      </c>
      <c r="T2129" s="17">
        <v>8</v>
      </c>
      <c r="U2129" s="17">
        <v>215</v>
      </c>
      <c r="AM2129"/>
      <c r="AN2129"/>
      <c r="AO2129"/>
    </row>
    <row r="2130" spans="1:41" x14ac:dyDescent="0.25">
      <c r="E2130" s="14"/>
      <c r="K2130" s="17" t="s">
        <v>3141</v>
      </c>
      <c r="L2130" s="17">
        <v>9</v>
      </c>
      <c r="M2130" s="17">
        <v>8</v>
      </c>
      <c r="N2130" s="17">
        <v>1979</v>
      </c>
      <c r="O2130" s="19" t="s">
        <v>1676</v>
      </c>
      <c r="P2130" s="24" t="s">
        <v>1026</v>
      </c>
      <c r="Q2130" s="48" t="s">
        <v>563</v>
      </c>
      <c r="R2130" s="17">
        <v>13</v>
      </c>
      <c r="S2130" s="24" t="s">
        <v>1026</v>
      </c>
      <c r="T2130" s="17">
        <v>2</v>
      </c>
      <c r="U2130" s="58" t="s">
        <v>5239</v>
      </c>
      <c r="AM2130"/>
      <c r="AN2130"/>
      <c r="AO2130"/>
    </row>
    <row r="2131" spans="1:41" x14ac:dyDescent="0.25">
      <c r="G2131" s="14"/>
      <c r="I2131" s="14"/>
      <c r="K2131" s="17" t="s">
        <v>3027</v>
      </c>
      <c r="L2131" s="17">
        <v>18</v>
      </c>
      <c r="M2131" s="17">
        <v>8</v>
      </c>
      <c r="N2131" s="17">
        <v>1979</v>
      </c>
      <c r="O2131" s="19" t="s">
        <v>566</v>
      </c>
      <c r="P2131" s="24" t="s">
        <v>1026</v>
      </c>
      <c r="Q2131" s="38" t="s">
        <v>1041</v>
      </c>
      <c r="R2131" s="17">
        <v>7</v>
      </c>
      <c r="S2131" s="24" t="s">
        <v>1026</v>
      </c>
      <c r="T2131" s="17">
        <v>11</v>
      </c>
      <c r="U2131" s="58" t="s">
        <v>5239</v>
      </c>
      <c r="AM2131"/>
      <c r="AN2131"/>
      <c r="AO2131"/>
    </row>
    <row r="2132" spans="1:41" x14ac:dyDescent="0.25">
      <c r="K2132" s="17" t="s">
        <v>3011</v>
      </c>
      <c r="L2132" s="17">
        <v>19</v>
      </c>
      <c r="M2132" s="17">
        <v>8</v>
      </c>
      <c r="N2132" s="17">
        <v>1979</v>
      </c>
      <c r="O2132" s="48" t="s">
        <v>563</v>
      </c>
      <c r="P2132" s="24" t="s">
        <v>1026</v>
      </c>
      <c r="Q2132" s="19" t="s">
        <v>1676</v>
      </c>
      <c r="R2132" s="17">
        <v>12</v>
      </c>
      <c r="S2132" s="24" t="s">
        <v>1026</v>
      </c>
      <c r="T2132" s="17">
        <v>11</v>
      </c>
      <c r="U2132" s="17">
        <v>500</v>
      </c>
      <c r="AM2132"/>
      <c r="AN2132"/>
      <c r="AO2132"/>
    </row>
    <row r="2133" spans="1:41" x14ac:dyDescent="0.25">
      <c r="K2133" s="17" t="s">
        <v>3027</v>
      </c>
      <c r="L2133" s="17">
        <v>25</v>
      </c>
      <c r="M2133" s="17">
        <v>8</v>
      </c>
      <c r="N2133" s="17">
        <v>1979</v>
      </c>
      <c r="O2133" s="48" t="s">
        <v>563</v>
      </c>
      <c r="P2133" s="24" t="s">
        <v>1026</v>
      </c>
      <c r="Q2133" s="19" t="s">
        <v>566</v>
      </c>
      <c r="R2133" s="17">
        <v>11</v>
      </c>
      <c r="S2133" s="24" t="s">
        <v>1026</v>
      </c>
      <c r="T2133" s="17">
        <v>13</v>
      </c>
      <c r="U2133" s="58" t="s">
        <v>5239</v>
      </c>
      <c r="AM2133"/>
      <c r="AN2133"/>
      <c r="AO2133"/>
    </row>
    <row r="2134" spans="1:41" x14ac:dyDescent="0.25">
      <c r="K2134" s="17" t="s">
        <v>3027</v>
      </c>
      <c r="L2134" s="17">
        <v>25</v>
      </c>
      <c r="M2134" s="17">
        <v>8</v>
      </c>
      <c r="N2134" s="17">
        <v>1979</v>
      </c>
      <c r="O2134" s="19" t="s">
        <v>1676</v>
      </c>
      <c r="P2134" s="24" t="s">
        <v>1026</v>
      </c>
      <c r="Q2134" s="38" t="s">
        <v>1041</v>
      </c>
      <c r="R2134" s="17">
        <v>14</v>
      </c>
      <c r="S2134" s="24" t="s">
        <v>1026</v>
      </c>
      <c r="T2134" s="17">
        <v>6</v>
      </c>
      <c r="U2134" s="58" t="s">
        <v>5239</v>
      </c>
      <c r="AM2134"/>
      <c r="AN2134"/>
      <c r="AO2134"/>
    </row>
    <row r="2135" spans="1:41" x14ac:dyDescent="0.25">
      <c r="K2135" s="17" t="s">
        <v>3011</v>
      </c>
      <c r="L2135" s="17">
        <v>26</v>
      </c>
      <c r="M2135" s="17">
        <v>8</v>
      </c>
      <c r="N2135" s="17">
        <v>1979</v>
      </c>
      <c r="O2135" s="48" t="s">
        <v>563</v>
      </c>
      <c r="P2135" s="24" t="s">
        <v>1026</v>
      </c>
      <c r="Q2135" s="38" t="s">
        <v>1041</v>
      </c>
      <c r="R2135" s="17">
        <v>19</v>
      </c>
      <c r="S2135" s="24" t="s">
        <v>1026</v>
      </c>
      <c r="T2135" s="17">
        <v>13</v>
      </c>
      <c r="U2135" s="58" t="s">
        <v>5239</v>
      </c>
      <c r="AM2135"/>
      <c r="AN2135"/>
      <c r="AO2135"/>
    </row>
    <row r="2136" spans="1:41" x14ac:dyDescent="0.25">
      <c r="K2136" s="17" t="s">
        <v>3011</v>
      </c>
      <c r="L2136" s="17">
        <v>26</v>
      </c>
      <c r="M2136" s="17">
        <v>8</v>
      </c>
      <c r="N2136" s="17">
        <v>1979</v>
      </c>
      <c r="O2136" s="19" t="s">
        <v>1676</v>
      </c>
      <c r="P2136" s="24" t="s">
        <v>1026</v>
      </c>
      <c r="Q2136" s="48" t="s">
        <v>566</v>
      </c>
      <c r="R2136" s="17">
        <v>6</v>
      </c>
      <c r="S2136" s="24" t="s">
        <v>1026</v>
      </c>
      <c r="T2136" s="17">
        <v>6</v>
      </c>
      <c r="U2136" s="58" t="s">
        <v>5239</v>
      </c>
      <c r="AM2136"/>
      <c r="AN2136"/>
      <c r="AO2136"/>
    </row>
    <row r="2137" spans="1:41" x14ac:dyDescent="0.25">
      <c r="P2137" s="24"/>
      <c r="Q2137" s="48"/>
      <c r="R2137" s="17">
        <f>SUM(R2125:R2136)</f>
        <v>115</v>
      </c>
      <c r="S2137" s="24" t="s">
        <v>1026</v>
      </c>
      <c r="T2137" s="17">
        <f>SUM(T2125:T2136)</f>
        <v>115</v>
      </c>
      <c r="AM2137"/>
      <c r="AN2137"/>
      <c r="AO2137"/>
    </row>
    <row r="2138" spans="1:41" x14ac:dyDescent="0.25">
      <c r="N2138" s="17">
        <f>COUNT(R2125:R2136)</f>
        <v>12</v>
      </c>
      <c r="Q2138" s="48" t="s">
        <v>567</v>
      </c>
      <c r="R2138" s="81">
        <f>PRODUCT(R2137/N2138)</f>
        <v>9.5833333333333339</v>
      </c>
      <c r="S2138" s="24" t="s">
        <v>1026</v>
      </c>
      <c r="T2138" s="81">
        <f>PRODUCT(T2137/N2138)</f>
        <v>9.5833333333333339</v>
      </c>
      <c r="AM2138"/>
      <c r="AN2138"/>
      <c r="AO2138"/>
    </row>
    <row r="2139" spans="1:41" x14ac:dyDescent="0.25">
      <c r="P2139" s="24"/>
      <c r="S2139" s="24"/>
      <c r="AM2139"/>
      <c r="AN2139"/>
      <c r="AO2139"/>
    </row>
    <row r="2140" spans="1:41" x14ac:dyDescent="0.25">
      <c r="P2140" s="24"/>
      <c r="S2140" s="24"/>
      <c r="AM2140"/>
      <c r="AN2140"/>
      <c r="AO2140"/>
    </row>
    <row r="2141" spans="1:41" x14ac:dyDescent="0.25">
      <c r="A2141" s="21" t="s">
        <v>3179</v>
      </c>
      <c r="B2141" s="22" t="s">
        <v>676</v>
      </c>
      <c r="C2141" s="21" t="s">
        <v>3016</v>
      </c>
      <c r="D2141" s="21" t="s">
        <v>3017</v>
      </c>
      <c r="E2141" s="21" t="s">
        <v>1030</v>
      </c>
      <c r="F2141" s="21" t="s">
        <v>3018</v>
      </c>
      <c r="G2141" s="21" t="s">
        <v>3019</v>
      </c>
      <c r="H2141" s="30"/>
      <c r="I2141" s="68" t="s">
        <v>3020</v>
      </c>
      <c r="J2141" s="21" t="s">
        <v>1031</v>
      </c>
      <c r="K2141" s="21"/>
      <c r="L2141" s="33"/>
      <c r="M2141" s="33"/>
      <c r="N2141" s="33"/>
      <c r="O2141" s="23" t="s">
        <v>676</v>
      </c>
      <c r="P2141" s="34"/>
      <c r="Q2141" s="35"/>
      <c r="R2141" s="33"/>
      <c r="S2141" s="34"/>
      <c r="T2141" s="33"/>
      <c r="U2141" s="33"/>
      <c r="AM2141"/>
      <c r="AN2141"/>
      <c r="AO2141"/>
    </row>
    <row r="2142" spans="1:41" x14ac:dyDescent="0.25">
      <c r="A2142" s="111"/>
      <c r="B2142" s="112" t="s">
        <v>1678</v>
      </c>
      <c r="C2142" s="111"/>
      <c r="D2142" s="116"/>
      <c r="E2142" s="116"/>
      <c r="F2142" s="116"/>
      <c r="G2142" s="116"/>
      <c r="H2142" s="113"/>
      <c r="I2142" s="116"/>
      <c r="J2142" s="116"/>
      <c r="K2142" s="115"/>
      <c r="L2142" s="115"/>
      <c r="M2142" s="115"/>
      <c r="N2142" s="115"/>
      <c r="O2142" s="116" t="s">
        <v>1678</v>
      </c>
      <c r="P2142" s="119"/>
      <c r="Q2142" s="118"/>
      <c r="R2142" s="115"/>
      <c r="S2142" s="119"/>
      <c r="T2142" s="115"/>
      <c r="U2142" s="115"/>
      <c r="AM2142"/>
      <c r="AN2142"/>
      <c r="AO2142"/>
    </row>
    <row r="2143" spans="1:41" x14ac:dyDescent="0.25">
      <c r="A2143" s="14">
        <v>1</v>
      </c>
      <c r="B2143" s="20" t="s">
        <v>565</v>
      </c>
      <c r="C2143" s="14">
        <v>10</v>
      </c>
      <c r="D2143" s="14">
        <v>7</v>
      </c>
      <c r="E2143" s="14">
        <v>1</v>
      </c>
      <c r="F2143" s="14">
        <v>2</v>
      </c>
      <c r="G2143" s="14">
        <v>129</v>
      </c>
      <c r="H2143" s="74" t="s">
        <v>1026</v>
      </c>
      <c r="I2143" s="14">
        <v>66</v>
      </c>
      <c r="J2143" s="14">
        <v>15</v>
      </c>
      <c r="K2143" s="17" t="s">
        <v>3011</v>
      </c>
      <c r="L2143" s="17">
        <v>18</v>
      </c>
      <c r="M2143" s="17">
        <v>5</v>
      </c>
      <c r="N2143" s="17">
        <v>1980</v>
      </c>
      <c r="O2143" s="38" t="s">
        <v>1679</v>
      </c>
      <c r="P2143" s="24" t="s">
        <v>1026</v>
      </c>
      <c r="Q2143" s="38" t="s">
        <v>1269</v>
      </c>
      <c r="R2143" s="17">
        <v>5</v>
      </c>
      <c r="S2143" s="24" t="s">
        <v>1026</v>
      </c>
      <c r="T2143" s="17">
        <v>9</v>
      </c>
      <c r="U2143" s="58" t="s">
        <v>5239</v>
      </c>
      <c r="AM2143"/>
      <c r="AN2143"/>
      <c r="AO2143"/>
    </row>
    <row r="2144" spans="1:41" ht="15.75" thickBot="1" x14ac:dyDescent="0.3">
      <c r="A2144" s="37">
        <v>2</v>
      </c>
      <c r="B2144" s="28" t="s">
        <v>1041</v>
      </c>
      <c r="C2144" s="37">
        <v>10</v>
      </c>
      <c r="D2144" s="37">
        <v>7</v>
      </c>
      <c r="E2144" s="37">
        <v>0</v>
      </c>
      <c r="F2144" s="37">
        <v>3</v>
      </c>
      <c r="G2144" s="37">
        <v>128</v>
      </c>
      <c r="H2144" s="73" t="s">
        <v>1026</v>
      </c>
      <c r="I2144" s="37">
        <v>92</v>
      </c>
      <c r="J2144" s="37">
        <v>14</v>
      </c>
      <c r="K2144" s="32" t="s">
        <v>3011</v>
      </c>
      <c r="L2144" s="17">
        <v>18</v>
      </c>
      <c r="M2144" s="17">
        <v>5</v>
      </c>
      <c r="N2144" s="17">
        <v>1980</v>
      </c>
      <c r="O2144" s="19" t="s">
        <v>1041</v>
      </c>
      <c r="P2144" s="24" t="s">
        <v>1026</v>
      </c>
      <c r="Q2144" s="19" t="s">
        <v>565</v>
      </c>
      <c r="R2144" s="17">
        <v>6</v>
      </c>
      <c r="S2144" s="24" t="s">
        <v>1026</v>
      </c>
      <c r="T2144" s="17">
        <v>20</v>
      </c>
      <c r="U2144" s="17">
        <v>200</v>
      </c>
      <c r="AM2144"/>
      <c r="AN2144"/>
      <c r="AO2144"/>
    </row>
    <row r="2145" spans="1:41" x14ac:dyDescent="0.25">
      <c r="A2145" s="14">
        <v>3</v>
      </c>
      <c r="B2145" s="20" t="s">
        <v>566</v>
      </c>
      <c r="C2145" s="14">
        <v>10</v>
      </c>
      <c r="D2145" s="14">
        <v>6</v>
      </c>
      <c r="E2145" s="14">
        <v>1</v>
      </c>
      <c r="F2145" s="14">
        <v>3</v>
      </c>
      <c r="G2145" s="14">
        <v>76</v>
      </c>
      <c r="H2145" s="74" t="s">
        <v>1026</v>
      </c>
      <c r="I2145" s="14">
        <v>64</v>
      </c>
      <c r="J2145" s="14">
        <v>13</v>
      </c>
      <c r="K2145" s="17" t="s">
        <v>3011</v>
      </c>
      <c r="L2145" s="17">
        <v>18</v>
      </c>
      <c r="M2145" s="17">
        <v>5</v>
      </c>
      <c r="N2145" s="17">
        <v>1980</v>
      </c>
      <c r="O2145" s="19" t="s">
        <v>564</v>
      </c>
      <c r="P2145" s="24" t="s">
        <v>1026</v>
      </c>
      <c r="Q2145" s="19" t="s">
        <v>566</v>
      </c>
      <c r="R2145" s="17">
        <v>8</v>
      </c>
      <c r="S2145" s="24" t="s">
        <v>1026</v>
      </c>
      <c r="T2145" s="17">
        <v>7</v>
      </c>
      <c r="U2145" s="17">
        <v>50</v>
      </c>
      <c r="AM2145"/>
      <c r="AN2145"/>
      <c r="AO2145"/>
    </row>
    <row r="2146" spans="1:41" x14ac:dyDescent="0.25">
      <c r="A2146" s="14">
        <v>4</v>
      </c>
      <c r="B2146" s="20" t="s">
        <v>564</v>
      </c>
      <c r="C2146" s="14">
        <v>10</v>
      </c>
      <c r="D2146" s="14">
        <v>4</v>
      </c>
      <c r="E2146" s="14">
        <v>1</v>
      </c>
      <c r="F2146" s="14">
        <v>5</v>
      </c>
      <c r="G2146" s="14">
        <v>88</v>
      </c>
      <c r="H2146" s="74" t="s">
        <v>1026</v>
      </c>
      <c r="I2146" s="14">
        <v>99</v>
      </c>
      <c r="J2146" s="14">
        <v>9</v>
      </c>
      <c r="K2146" s="17" t="s">
        <v>3027</v>
      </c>
      <c r="L2146" s="17">
        <v>24</v>
      </c>
      <c r="M2146" s="17">
        <v>5</v>
      </c>
      <c r="N2146" s="17">
        <v>1980</v>
      </c>
      <c r="O2146" s="19" t="s">
        <v>565</v>
      </c>
      <c r="P2146" s="24" t="s">
        <v>1026</v>
      </c>
      <c r="Q2146" s="19" t="s">
        <v>564</v>
      </c>
      <c r="R2146" s="17">
        <v>9</v>
      </c>
      <c r="S2146" s="24" t="s">
        <v>1026</v>
      </c>
      <c r="T2146" s="17">
        <v>5</v>
      </c>
      <c r="U2146" s="17">
        <v>53</v>
      </c>
      <c r="AM2146"/>
      <c r="AN2146"/>
      <c r="AO2146"/>
    </row>
    <row r="2147" spans="1:41" x14ac:dyDescent="0.25">
      <c r="A2147" s="14">
        <v>5</v>
      </c>
      <c r="B2147" s="20" t="s">
        <v>1269</v>
      </c>
      <c r="C2147" s="14">
        <v>10</v>
      </c>
      <c r="D2147" s="14">
        <v>3</v>
      </c>
      <c r="E2147" s="14">
        <v>0</v>
      </c>
      <c r="F2147" s="14">
        <v>7</v>
      </c>
      <c r="G2147" s="14">
        <v>70</v>
      </c>
      <c r="H2147" s="74" t="s">
        <v>1026</v>
      </c>
      <c r="I2147" s="14">
        <v>94</v>
      </c>
      <c r="J2147" s="14">
        <v>6</v>
      </c>
      <c r="K2147" s="17" t="s">
        <v>3011</v>
      </c>
      <c r="L2147" s="17">
        <v>25</v>
      </c>
      <c r="M2147" s="17">
        <v>5</v>
      </c>
      <c r="N2147" s="17">
        <v>1980</v>
      </c>
      <c r="O2147" s="19" t="s">
        <v>1269</v>
      </c>
      <c r="P2147" s="24" t="s">
        <v>1026</v>
      </c>
      <c r="Q2147" s="19" t="s">
        <v>1041</v>
      </c>
      <c r="R2147" s="17">
        <v>6</v>
      </c>
      <c r="S2147" s="24" t="s">
        <v>1026</v>
      </c>
      <c r="T2147" s="17">
        <v>16</v>
      </c>
      <c r="U2147" s="17">
        <v>200</v>
      </c>
      <c r="AM2147"/>
      <c r="AN2147"/>
      <c r="AO2147"/>
    </row>
    <row r="2148" spans="1:41" x14ac:dyDescent="0.25">
      <c r="A2148" s="14">
        <v>6</v>
      </c>
      <c r="B2148" s="20" t="s">
        <v>1679</v>
      </c>
      <c r="C2148" s="14">
        <v>10</v>
      </c>
      <c r="D2148" s="14">
        <v>1</v>
      </c>
      <c r="E2148" s="14">
        <v>1</v>
      </c>
      <c r="F2148" s="14">
        <v>8</v>
      </c>
      <c r="G2148" s="14">
        <v>46</v>
      </c>
      <c r="H2148" s="74" t="s">
        <v>1026</v>
      </c>
      <c r="I2148" s="14">
        <v>122</v>
      </c>
      <c r="J2148" s="14">
        <v>3</v>
      </c>
      <c r="K2148" s="17" t="s">
        <v>3011</v>
      </c>
      <c r="L2148" s="17">
        <v>25</v>
      </c>
      <c r="M2148" s="17">
        <v>5</v>
      </c>
      <c r="N2148" s="17">
        <v>1980</v>
      </c>
      <c r="O2148" s="19" t="s">
        <v>566</v>
      </c>
      <c r="P2148" s="24" t="s">
        <v>1026</v>
      </c>
      <c r="Q2148" s="19" t="s">
        <v>1679</v>
      </c>
      <c r="R2148" s="17">
        <v>9</v>
      </c>
      <c r="S2148" s="24" t="s">
        <v>1026</v>
      </c>
      <c r="T2148" s="17">
        <v>4</v>
      </c>
      <c r="U2148" s="58" t="s">
        <v>5239</v>
      </c>
      <c r="AM2148"/>
      <c r="AN2148"/>
      <c r="AO2148"/>
    </row>
    <row r="2149" spans="1:41" x14ac:dyDescent="0.25">
      <c r="B2149" s="20" t="s">
        <v>2</v>
      </c>
      <c r="C2149" s="14">
        <f>SUM(C2143:C2148)</f>
        <v>60</v>
      </c>
      <c r="D2149" s="14">
        <f>SUM(D2143:D2148)</f>
        <v>28</v>
      </c>
      <c r="E2149" s="14">
        <f>SUM(E2143:E2148)</f>
        <v>4</v>
      </c>
      <c r="F2149" s="14">
        <f>SUM(F2143:F2148)</f>
        <v>28</v>
      </c>
      <c r="G2149" s="14">
        <f>SUM(G2143:G2148)</f>
        <v>537</v>
      </c>
      <c r="H2149" s="74" t="s">
        <v>1026</v>
      </c>
      <c r="I2149" s="14">
        <f>SUM(I2143:I2148)</f>
        <v>537</v>
      </c>
      <c r="J2149" s="14">
        <f>SUM(J2143:J2148)</f>
        <v>60</v>
      </c>
      <c r="K2149" s="17" t="s">
        <v>3011</v>
      </c>
      <c r="L2149" s="17">
        <v>1</v>
      </c>
      <c r="M2149" s="17">
        <v>6</v>
      </c>
      <c r="N2149" s="17">
        <v>1980</v>
      </c>
      <c r="O2149" s="19" t="s">
        <v>1679</v>
      </c>
      <c r="P2149" s="24" t="s">
        <v>1026</v>
      </c>
      <c r="Q2149" s="19" t="s">
        <v>565</v>
      </c>
      <c r="R2149" s="17">
        <v>2</v>
      </c>
      <c r="S2149" s="24" t="s">
        <v>1026</v>
      </c>
      <c r="T2149" s="17">
        <v>16</v>
      </c>
      <c r="U2149" s="58" t="s">
        <v>5239</v>
      </c>
      <c r="AM2149"/>
      <c r="AN2149"/>
      <c r="AO2149"/>
    </row>
    <row r="2150" spans="1:41" x14ac:dyDescent="0.25">
      <c r="K2150" s="17" t="s">
        <v>3011</v>
      </c>
      <c r="L2150" s="17">
        <v>1</v>
      </c>
      <c r="M2150" s="17">
        <v>6</v>
      </c>
      <c r="N2150" s="17">
        <v>1980</v>
      </c>
      <c r="O2150" s="19" t="s">
        <v>1269</v>
      </c>
      <c r="P2150" s="24" t="s">
        <v>1026</v>
      </c>
      <c r="Q2150" s="19" t="s">
        <v>566</v>
      </c>
      <c r="R2150" s="17">
        <v>3</v>
      </c>
      <c r="S2150" s="24" t="s">
        <v>1026</v>
      </c>
      <c r="T2150" s="17">
        <v>7</v>
      </c>
      <c r="U2150" s="17">
        <v>250</v>
      </c>
      <c r="AM2150"/>
      <c r="AN2150"/>
      <c r="AO2150"/>
    </row>
    <row r="2151" spans="1:41" x14ac:dyDescent="0.25">
      <c r="K2151" s="17" t="s">
        <v>3011</v>
      </c>
      <c r="L2151" s="17">
        <v>1</v>
      </c>
      <c r="M2151" s="17">
        <v>6</v>
      </c>
      <c r="N2151" s="17">
        <v>1980</v>
      </c>
      <c r="O2151" s="38" t="s">
        <v>1041</v>
      </c>
      <c r="P2151" s="24" t="s">
        <v>1026</v>
      </c>
      <c r="Q2151" s="38" t="s">
        <v>564</v>
      </c>
      <c r="R2151" s="17">
        <v>24</v>
      </c>
      <c r="S2151" s="24" t="s">
        <v>1026</v>
      </c>
      <c r="T2151" s="17">
        <v>16</v>
      </c>
      <c r="U2151" s="17">
        <v>150</v>
      </c>
      <c r="AM2151"/>
      <c r="AN2151"/>
      <c r="AO2151"/>
    </row>
    <row r="2152" spans="1:41" x14ac:dyDescent="0.25">
      <c r="K2152" s="17" t="s">
        <v>3142</v>
      </c>
      <c r="L2152" s="17">
        <v>4</v>
      </c>
      <c r="M2152" s="17">
        <v>6</v>
      </c>
      <c r="N2152" s="17">
        <v>1980</v>
      </c>
      <c r="O2152" s="19" t="s">
        <v>565</v>
      </c>
      <c r="P2152" s="24" t="s">
        <v>1026</v>
      </c>
      <c r="Q2152" s="19" t="s">
        <v>1269</v>
      </c>
      <c r="R2152" s="17">
        <v>11</v>
      </c>
      <c r="S2152" s="24" t="s">
        <v>1026</v>
      </c>
      <c r="T2152" s="17">
        <v>7</v>
      </c>
      <c r="U2152" s="17">
        <v>87</v>
      </c>
      <c r="AM2152"/>
      <c r="AN2152"/>
      <c r="AO2152"/>
    </row>
    <row r="2153" spans="1:41" x14ac:dyDescent="0.25">
      <c r="K2153" s="17" t="s">
        <v>3142</v>
      </c>
      <c r="L2153" s="17">
        <v>4</v>
      </c>
      <c r="M2153" s="17">
        <v>6</v>
      </c>
      <c r="N2153" s="17">
        <v>1980</v>
      </c>
      <c r="O2153" s="19" t="s">
        <v>1041</v>
      </c>
      <c r="P2153" s="24" t="s">
        <v>1026</v>
      </c>
      <c r="Q2153" s="19" t="s">
        <v>566</v>
      </c>
      <c r="R2153" s="17">
        <v>11</v>
      </c>
      <c r="S2153" s="24" t="s">
        <v>1026</v>
      </c>
      <c r="T2153" s="17">
        <v>2</v>
      </c>
      <c r="U2153" s="17">
        <v>204</v>
      </c>
      <c r="AM2153"/>
      <c r="AN2153"/>
      <c r="AO2153"/>
    </row>
    <row r="2154" spans="1:41" x14ac:dyDescent="0.25">
      <c r="K2154" s="17" t="s">
        <v>3142</v>
      </c>
      <c r="L2154" s="17">
        <v>4</v>
      </c>
      <c r="M2154" s="17">
        <v>6</v>
      </c>
      <c r="N2154" s="17">
        <v>1980</v>
      </c>
      <c r="O2154" s="19" t="s">
        <v>564</v>
      </c>
      <c r="P2154" s="24" t="s">
        <v>1026</v>
      </c>
      <c r="Q2154" s="19" t="s">
        <v>1679</v>
      </c>
      <c r="R2154" s="17">
        <v>5</v>
      </c>
      <c r="S2154" s="24" t="s">
        <v>1026</v>
      </c>
      <c r="T2154" s="17">
        <v>5</v>
      </c>
      <c r="U2154" s="17">
        <v>51</v>
      </c>
      <c r="AM2154"/>
      <c r="AN2154"/>
      <c r="AO2154"/>
    </row>
    <row r="2155" spans="1:41" x14ac:dyDescent="0.25">
      <c r="K2155" s="17" t="s">
        <v>3011</v>
      </c>
      <c r="L2155" s="17">
        <v>8</v>
      </c>
      <c r="M2155" s="17">
        <v>6</v>
      </c>
      <c r="N2155" s="17">
        <v>1980</v>
      </c>
      <c r="O2155" s="19" t="s">
        <v>1269</v>
      </c>
      <c r="P2155" s="24" t="s">
        <v>1026</v>
      </c>
      <c r="Q2155" s="19" t="s">
        <v>564</v>
      </c>
      <c r="R2155" s="17">
        <v>2</v>
      </c>
      <c r="S2155" s="24" t="s">
        <v>1026</v>
      </c>
      <c r="T2155" s="17">
        <v>8</v>
      </c>
      <c r="U2155" s="17">
        <v>200</v>
      </c>
      <c r="AM2155"/>
      <c r="AN2155"/>
      <c r="AO2155"/>
    </row>
    <row r="2156" spans="1:41" x14ac:dyDescent="0.25">
      <c r="K2156" s="17" t="s">
        <v>3011</v>
      </c>
      <c r="L2156" s="17">
        <v>8</v>
      </c>
      <c r="M2156" s="17">
        <v>6</v>
      </c>
      <c r="N2156" s="17">
        <v>1980</v>
      </c>
      <c r="O2156" s="19" t="s">
        <v>566</v>
      </c>
      <c r="P2156" s="24" t="s">
        <v>1026</v>
      </c>
      <c r="Q2156" s="19" t="s">
        <v>565</v>
      </c>
      <c r="R2156" s="17">
        <v>12</v>
      </c>
      <c r="S2156" s="24" t="s">
        <v>1026</v>
      </c>
      <c r="T2156" s="17">
        <v>5</v>
      </c>
      <c r="U2156" s="58" t="s">
        <v>5239</v>
      </c>
      <c r="AM2156"/>
      <c r="AN2156"/>
      <c r="AO2156"/>
    </row>
    <row r="2157" spans="1:41" x14ac:dyDescent="0.25">
      <c r="K2157" s="17" t="s">
        <v>3144</v>
      </c>
      <c r="L2157" s="17">
        <v>10</v>
      </c>
      <c r="M2157" s="17">
        <v>6</v>
      </c>
      <c r="N2157" s="17">
        <v>1980</v>
      </c>
      <c r="O2157" s="19" t="s">
        <v>1679</v>
      </c>
      <c r="P2157" s="24" t="s">
        <v>1026</v>
      </c>
      <c r="Q2157" s="19" t="s">
        <v>1041</v>
      </c>
      <c r="R2157" s="17">
        <v>6</v>
      </c>
      <c r="S2157" s="24" t="s">
        <v>1026</v>
      </c>
      <c r="T2157" s="17">
        <v>15</v>
      </c>
      <c r="U2157" s="58" t="s">
        <v>5239</v>
      </c>
      <c r="AM2157"/>
      <c r="AN2157"/>
      <c r="AO2157"/>
    </row>
    <row r="2158" spans="1:41" x14ac:dyDescent="0.25">
      <c r="K2158" s="17" t="s">
        <v>3027</v>
      </c>
      <c r="L2158" s="17">
        <v>14</v>
      </c>
      <c r="M2158" s="17">
        <v>6</v>
      </c>
      <c r="N2158" s="17">
        <v>1980</v>
      </c>
      <c r="O2158" s="19" t="s">
        <v>565</v>
      </c>
      <c r="P2158" s="24" t="s">
        <v>1026</v>
      </c>
      <c r="Q2158" s="19" t="s">
        <v>1679</v>
      </c>
      <c r="R2158" s="17">
        <v>25</v>
      </c>
      <c r="S2158" s="24" t="s">
        <v>1026</v>
      </c>
      <c r="T2158" s="17">
        <v>0</v>
      </c>
      <c r="U2158" s="58" t="s">
        <v>5239</v>
      </c>
      <c r="AM2158"/>
      <c r="AN2158"/>
      <c r="AO2158"/>
    </row>
    <row r="2159" spans="1:41" x14ac:dyDescent="0.25">
      <c r="K2159" s="17" t="s">
        <v>3011</v>
      </c>
      <c r="L2159" s="17">
        <v>15</v>
      </c>
      <c r="M2159" s="17">
        <v>6</v>
      </c>
      <c r="N2159" s="17">
        <v>1980</v>
      </c>
      <c r="O2159" s="19" t="s">
        <v>564</v>
      </c>
      <c r="P2159" s="24" t="s">
        <v>1026</v>
      </c>
      <c r="Q2159" s="19" t="s">
        <v>1041</v>
      </c>
      <c r="R2159" s="17">
        <v>10</v>
      </c>
      <c r="S2159" s="24" t="s">
        <v>1026</v>
      </c>
      <c r="T2159" s="17">
        <v>12</v>
      </c>
      <c r="U2159" s="17">
        <v>30</v>
      </c>
      <c r="AM2159"/>
      <c r="AN2159"/>
      <c r="AO2159"/>
    </row>
    <row r="2160" spans="1:41" x14ac:dyDescent="0.25">
      <c r="K2160" s="17" t="s">
        <v>3027</v>
      </c>
      <c r="L2160" s="17">
        <v>28</v>
      </c>
      <c r="M2160" s="17">
        <v>6</v>
      </c>
      <c r="N2160" s="17">
        <v>1980</v>
      </c>
      <c r="O2160" s="19" t="s">
        <v>566</v>
      </c>
      <c r="P2160" s="24" t="s">
        <v>1026</v>
      </c>
      <c r="Q2160" s="19" t="s">
        <v>1269</v>
      </c>
      <c r="R2160" s="17">
        <v>3</v>
      </c>
      <c r="S2160" s="24" t="s">
        <v>1026</v>
      </c>
      <c r="T2160" s="17">
        <v>9</v>
      </c>
      <c r="U2160" s="58" t="s">
        <v>5239</v>
      </c>
      <c r="AM2160"/>
      <c r="AN2160"/>
      <c r="AO2160"/>
    </row>
    <row r="2161" spans="11:41" x14ac:dyDescent="0.25">
      <c r="K2161" s="17" t="s">
        <v>3011</v>
      </c>
      <c r="L2161" s="17">
        <v>29</v>
      </c>
      <c r="M2161" s="17">
        <v>6</v>
      </c>
      <c r="N2161" s="17">
        <v>1980</v>
      </c>
      <c r="O2161" s="19" t="s">
        <v>1041</v>
      </c>
      <c r="P2161" s="24" t="s">
        <v>1026</v>
      </c>
      <c r="Q2161" s="19" t="s">
        <v>1269</v>
      </c>
      <c r="R2161" s="17">
        <v>18</v>
      </c>
      <c r="S2161" s="24" t="s">
        <v>1026</v>
      </c>
      <c r="T2161" s="17">
        <v>9</v>
      </c>
      <c r="U2161" s="17">
        <v>120</v>
      </c>
      <c r="AM2161"/>
      <c r="AN2161"/>
      <c r="AO2161"/>
    </row>
    <row r="2162" spans="11:41" x14ac:dyDescent="0.25">
      <c r="K2162" s="17" t="s">
        <v>3011</v>
      </c>
      <c r="L2162" s="17">
        <v>29</v>
      </c>
      <c r="M2162" s="17">
        <v>6</v>
      </c>
      <c r="N2162" s="17">
        <v>1980</v>
      </c>
      <c r="O2162" s="19" t="s">
        <v>564</v>
      </c>
      <c r="P2162" s="24" t="s">
        <v>1026</v>
      </c>
      <c r="Q2162" s="19" t="s">
        <v>565</v>
      </c>
      <c r="R2162" s="17">
        <v>11</v>
      </c>
      <c r="S2162" s="24" t="s">
        <v>1026</v>
      </c>
      <c r="T2162" s="17">
        <v>9</v>
      </c>
      <c r="U2162" s="17">
        <v>300</v>
      </c>
      <c r="AM2162"/>
      <c r="AN2162"/>
      <c r="AO2162"/>
    </row>
    <row r="2163" spans="11:41" x14ac:dyDescent="0.25">
      <c r="K2163" s="17" t="s">
        <v>3142</v>
      </c>
      <c r="L2163" s="17">
        <v>2</v>
      </c>
      <c r="M2163" s="17">
        <v>7</v>
      </c>
      <c r="N2163" s="17">
        <v>1980</v>
      </c>
      <c r="O2163" s="19" t="s">
        <v>1679</v>
      </c>
      <c r="P2163" s="24" t="s">
        <v>1026</v>
      </c>
      <c r="Q2163" s="19" t="s">
        <v>566</v>
      </c>
      <c r="R2163" s="17">
        <v>4</v>
      </c>
      <c r="S2163" s="24" t="s">
        <v>1026</v>
      </c>
      <c r="T2163" s="17">
        <v>5</v>
      </c>
      <c r="U2163" s="58" t="s">
        <v>5239</v>
      </c>
      <c r="AM2163"/>
      <c r="AN2163"/>
      <c r="AO2163"/>
    </row>
    <row r="2164" spans="11:41" x14ac:dyDescent="0.25">
      <c r="K2164" s="17" t="s">
        <v>3011</v>
      </c>
      <c r="L2164" s="17">
        <v>6</v>
      </c>
      <c r="M2164" s="17">
        <v>7</v>
      </c>
      <c r="N2164" s="17">
        <v>1980</v>
      </c>
      <c r="O2164" s="19" t="s">
        <v>1269</v>
      </c>
      <c r="P2164" s="24" t="s">
        <v>1026</v>
      </c>
      <c r="Q2164" s="19" t="s">
        <v>1679</v>
      </c>
      <c r="R2164" s="17">
        <v>14</v>
      </c>
      <c r="S2164" s="24" t="s">
        <v>1026</v>
      </c>
      <c r="T2164" s="17">
        <v>4</v>
      </c>
      <c r="U2164" s="17">
        <v>153</v>
      </c>
      <c r="AM2164"/>
      <c r="AN2164"/>
      <c r="AO2164"/>
    </row>
    <row r="2165" spans="11:41" x14ac:dyDescent="0.25">
      <c r="K2165" s="17" t="s">
        <v>3011</v>
      </c>
      <c r="L2165" s="17">
        <v>6</v>
      </c>
      <c r="M2165" s="17">
        <v>7</v>
      </c>
      <c r="N2165" s="17">
        <v>1980</v>
      </c>
      <c r="O2165" s="19" t="s">
        <v>565</v>
      </c>
      <c r="P2165" s="24" t="s">
        <v>1026</v>
      </c>
      <c r="Q2165" s="19" t="s">
        <v>1041</v>
      </c>
      <c r="R2165" s="17">
        <v>14</v>
      </c>
      <c r="S2165" s="24" t="s">
        <v>1026</v>
      </c>
      <c r="T2165" s="17">
        <v>5</v>
      </c>
      <c r="U2165" s="17">
        <v>53</v>
      </c>
      <c r="AM2165"/>
      <c r="AN2165"/>
      <c r="AO2165"/>
    </row>
    <row r="2166" spans="11:41" x14ac:dyDescent="0.25">
      <c r="K2166" s="17" t="s">
        <v>3011</v>
      </c>
      <c r="L2166" s="17">
        <v>6</v>
      </c>
      <c r="M2166" s="17">
        <v>7</v>
      </c>
      <c r="N2166" s="17">
        <v>1980</v>
      </c>
      <c r="O2166" s="19" t="s">
        <v>566</v>
      </c>
      <c r="P2166" s="24" t="s">
        <v>1026</v>
      </c>
      <c r="Q2166" s="19" t="s">
        <v>564</v>
      </c>
      <c r="R2166" s="17">
        <v>11</v>
      </c>
      <c r="S2166" s="24" t="s">
        <v>1026</v>
      </c>
      <c r="T2166" s="17">
        <v>2</v>
      </c>
      <c r="U2166" s="58" t="s">
        <v>5239</v>
      </c>
      <c r="AM2166"/>
      <c r="AN2166"/>
      <c r="AO2166"/>
    </row>
    <row r="2167" spans="11:41" x14ac:dyDescent="0.25">
      <c r="K2167" s="17" t="s">
        <v>3141</v>
      </c>
      <c r="L2167" s="17">
        <v>10</v>
      </c>
      <c r="M2167" s="17">
        <v>7</v>
      </c>
      <c r="N2167" s="17">
        <v>1980</v>
      </c>
      <c r="O2167" s="19" t="s">
        <v>1679</v>
      </c>
      <c r="P2167" s="24" t="s">
        <v>1026</v>
      </c>
      <c r="Q2167" s="19" t="s">
        <v>564</v>
      </c>
      <c r="R2167" s="17">
        <v>15</v>
      </c>
      <c r="S2167" s="24" t="s">
        <v>1026</v>
      </c>
      <c r="T2167" s="17">
        <v>9</v>
      </c>
      <c r="U2167" s="58" t="s">
        <v>5239</v>
      </c>
      <c r="AM2167"/>
      <c r="AN2167"/>
      <c r="AO2167"/>
    </row>
    <row r="2168" spans="11:41" x14ac:dyDescent="0.25">
      <c r="K2168" s="17" t="s">
        <v>3141</v>
      </c>
      <c r="L2168" s="17">
        <v>10</v>
      </c>
      <c r="M2168" s="17">
        <v>7</v>
      </c>
      <c r="N2168" s="17">
        <v>1980</v>
      </c>
      <c r="O2168" s="19" t="s">
        <v>1269</v>
      </c>
      <c r="P2168" s="24" t="s">
        <v>1026</v>
      </c>
      <c r="Q2168" s="19" t="s">
        <v>565</v>
      </c>
      <c r="R2168" s="17">
        <v>6</v>
      </c>
      <c r="S2168" s="24" t="s">
        <v>1026</v>
      </c>
      <c r="T2168" s="17">
        <v>8</v>
      </c>
      <c r="U2168" s="17">
        <v>150</v>
      </c>
      <c r="AM2168"/>
      <c r="AN2168"/>
      <c r="AO2168"/>
    </row>
    <row r="2169" spans="11:41" x14ac:dyDescent="0.25">
      <c r="K2169" s="17" t="s">
        <v>3141</v>
      </c>
      <c r="L2169" s="17">
        <v>10</v>
      </c>
      <c r="M2169" s="17">
        <v>7</v>
      </c>
      <c r="N2169" s="17">
        <v>1980</v>
      </c>
      <c r="O2169" s="19" t="s">
        <v>566</v>
      </c>
      <c r="P2169" s="24" t="s">
        <v>1026</v>
      </c>
      <c r="Q2169" s="19" t="s">
        <v>1041</v>
      </c>
      <c r="R2169" s="17">
        <v>8</v>
      </c>
      <c r="S2169" s="24" t="s">
        <v>1026</v>
      </c>
      <c r="T2169" s="17">
        <v>6</v>
      </c>
      <c r="U2169" s="58" t="s">
        <v>5239</v>
      </c>
      <c r="AM2169"/>
      <c r="AN2169"/>
      <c r="AO2169"/>
    </row>
    <row r="2170" spans="11:41" x14ac:dyDescent="0.25">
      <c r="K2170" s="17" t="s">
        <v>3011</v>
      </c>
      <c r="L2170" s="17">
        <v>13</v>
      </c>
      <c r="M2170" s="17">
        <v>7</v>
      </c>
      <c r="N2170" s="17">
        <v>1980</v>
      </c>
      <c r="O2170" s="19" t="s">
        <v>565</v>
      </c>
      <c r="P2170" s="24" t="s">
        <v>1026</v>
      </c>
      <c r="Q2170" s="19" t="s">
        <v>566</v>
      </c>
      <c r="R2170" s="17">
        <v>12</v>
      </c>
      <c r="S2170" s="24" t="s">
        <v>1026</v>
      </c>
      <c r="T2170" s="17">
        <v>12</v>
      </c>
      <c r="U2170" s="17">
        <v>102</v>
      </c>
      <c r="AM2170"/>
      <c r="AN2170"/>
      <c r="AO2170"/>
    </row>
    <row r="2171" spans="11:41" x14ac:dyDescent="0.25">
      <c r="K2171" s="17" t="s">
        <v>3011</v>
      </c>
      <c r="L2171" s="17">
        <v>13</v>
      </c>
      <c r="M2171" s="17">
        <v>7</v>
      </c>
      <c r="N2171" s="17">
        <v>1980</v>
      </c>
      <c r="O2171" s="19" t="s">
        <v>1041</v>
      </c>
      <c r="P2171" s="24" t="s">
        <v>1026</v>
      </c>
      <c r="Q2171" s="19" t="s">
        <v>1679</v>
      </c>
      <c r="R2171" s="17">
        <v>15</v>
      </c>
      <c r="S2171" s="24" t="s">
        <v>1026</v>
      </c>
      <c r="T2171" s="17">
        <v>1</v>
      </c>
      <c r="U2171" s="58" t="s">
        <v>5239</v>
      </c>
      <c r="AM2171"/>
      <c r="AN2171"/>
      <c r="AO2171"/>
    </row>
    <row r="2172" spans="11:41" x14ac:dyDescent="0.25">
      <c r="K2172" s="17" t="s">
        <v>3011</v>
      </c>
      <c r="L2172" s="17">
        <v>13</v>
      </c>
      <c r="M2172" s="17">
        <v>7</v>
      </c>
      <c r="N2172" s="17">
        <v>1980</v>
      </c>
      <c r="O2172" s="19" t="s">
        <v>564</v>
      </c>
      <c r="P2172" s="24" t="s">
        <v>1026</v>
      </c>
      <c r="Q2172" s="19" t="s">
        <v>1269</v>
      </c>
      <c r="R2172" s="17">
        <v>14</v>
      </c>
      <c r="S2172" s="24" t="s">
        <v>1026</v>
      </c>
      <c r="T2172" s="17">
        <v>5</v>
      </c>
      <c r="U2172" s="58" t="s">
        <v>5239</v>
      </c>
      <c r="AM2172"/>
      <c r="AN2172"/>
      <c r="AO2172"/>
    </row>
    <row r="2173" spans="11:41" x14ac:dyDescent="0.25">
      <c r="P2173" s="24"/>
      <c r="R2173" s="17">
        <f>SUM(R2143:R2172)</f>
        <v>299</v>
      </c>
      <c r="S2173" s="24" t="s">
        <v>1026</v>
      </c>
      <c r="T2173" s="17">
        <f>SUM(T2143:T2172)</f>
        <v>238</v>
      </c>
      <c r="AM2173"/>
      <c r="AN2173"/>
      <c r="AO2173"/>
    </row>
    <row r="2174" spans="11:41" x14ac:dyDescent="0.25">
      <c r="N2174" s="17">
        <f>COUNT(R2143:R2172)</f>
        <v>30</v>
      </c>
      <c r="Q2174" s="48" t="s">
        <v>567</v>
      </c>
      <c r="R2174" s="81">
        <f>PRODUCT(R2173/N2174)</f>
        <v>9.9666666666666668</v>
      </c>
      <c r="S2174" s="24" t="s">
        <v>1026</v>
      </c>
      <c r="T2174" s="81">
        <f>PRODUCT(T2173/N2174)</f>
        <v>7.9333333333333336</v>
      </c>
      <c r="AM2174"/>
      <c r="AN2174"/>
      <c r="AO2174"/>
    </row>
    <row r="2175" spans="11:41" x14ac:dyDescent="0.25">
      <c r="P2175" s="24"/>
      <c r="S2175" s="24"/>
      <c r="AM2175"/>
      <c r="AN2175"/>
      <c r="AO2175"/>
    </row>
    <row r="2176" spans="11:41" x14ac:dyDescent="0.25">
      <c r="P2176" s="24"/>
      <c r="S2176" s="24"/>
      <c r="AM2176"/>
      <c r="AN2176"/>
      <c r="AO2176"/>
    </row>
    <row r="2177" spans="1:51" x14ac:dyDescent="0.25">
      <c r="A2177" s="111" t="s">
        <v>3179</v>
      </c>
      <c r="B2177" s="112" t="s">
        <v>263</v>
      </c>
      <c r="C2177" s="111" t="s">
        <v>3016</v>
      </c>
      <c r="D2177" s="111" t="s">
        <v>3017</v>
      </c>
      <c r="E2177" s="111" t="s">
        <v>1030</v>
      </c>
      <c r="F2177" s="111" t="s">
        <v>3018</v>
      </c>
      <c r="G2177" s="111" t="s">
        <v>3019</v>
      </c>
      <c r="H2177" s="113"/>
      <c r="I2177" s="114" t="s">
        <v>3020</v>
      </c>
      <c r="J2177" s="111" t="s">
        <v>1031</v>
      </c>
      <c r="K2177" s="111"/>
      <c r="L2177" s="115"/>
      <c r="M2177" s="115"/>
      <c r="N2177" s="115"/>
      <c r="O2177" s="116" t="s">
        <v>263</v>
      </c>
      <c r="P2177" s="119"/>
      <c r="Q2177" s="118"/>
      <c r="R2177" s="115"/>
      <c r="S2177" s="119"/>
      <c r="T2177" s="115"/>
      <c r="U2177" s="115"/>
      <c r="AM2177"/>
      <c r="AN2177"/>
      <c r="AO2177"/>
    </row>
    <row r="2178" spans="1:51" x14ac:dyDescent="0.25">
      <c r="B2178" s="20" t="s">
        <v>1678</v>
      </c>
      <c r="H2178" s="74"/>
      <c r="O2178" s="16" t="s">
        <v>1678</v>
      </c>
      <c r="P2178" s="24"/>
      <c r="S2178" s="24"/>
      <c r="AM2178"/>
      <c r="AN2178"/>
      <c r="AO2178"/>
    </row>
    <row r="2179" spans="1:51" ht="15.75" thickBot="1" x14ac:dyDescent="0.3">
      <c r="A2179" s="37">
        <v>1</v>
      </c>
      <c r="B2179" s="28" t="s">
        <v>564</v>
      </c>
      <c r="C2179" s="37">
        <v>3</v>
      </c>
      <c r="D2179" s="37">
        <v>2</v>
      </c>
      <c r="E2179" s="37">
        <v>0</v>
      </c>
      <c r="F2179" s="37">
        <v>1</v>
      </c>
      <c r="G2179" s="37">
        <v>27</v>
      </c>
      <c r="H2179" s="73" t="s">
        <v>1026</v>
      </c>
      <c r="I2179" s="37">
        <v>16</v>
      </c>
      <c r="J2179" s="37">
        <v>6</v>
      </c>
      <c r="K2179" s="32" t="s">
        <v>3011</v>
      </c>
      <c r="L2179" s="17">
        <v>3</v>
      </c>
      <c r="M2179" s="17">
        <v>8</v>
      </c>
      <c r="N2179" s="17">
        <v>1980</v>
      </c>
      <c r="O2179" s="19" t="s">
        <v>564</v>
      </c>
      <c r="P2179" s="24" t="s">
        <v>1026</v>
      </c>
      <c r="Q2179" s="19" t="s">
        <v>1269</v>
      </c>
      <c r="R2179" s="17">
        <v>7</v>
      </c>
      <c r="S2179" s="24" t="s">
        <v>1026</v>
      </c>
      <c r="T2179" s="17">
        <v>9</v>
      </c>
      <c r="U2179" s="17">
        <v>50</v>
      </c>
      <c r="AM2179"/>
      <c r="AN2179"/>
      <c r="AO2179"/>
      <c r="AP2179"/>
      <c r="AQ2179"/>
      <c r="AR2179"/>
      <c r="AS2179"/>
      <c r="AT2179"/>
      <c r="AU2179"/>
      <c r="AV2179"/>
      <c r="AW2179" s="10"/>
      <c r="AX2179" s="10"/>
      <c r="AY2179" s="10"/>
    </row>
    <row r="2180" spans="1:51" x14ac:dyDescent="0.25">
      <c r="A2180" s="14">
        <v>2</v>
      </c>
      <c r="B2180" s="20" t="s">
        <v>566</v>
      </c>
      <c r="C2180" s="14">
        <v>3</v>
      </c>
      <c r="D2180" s="14">
        <v>1</v>
      </c>
      <c r="E2180" s="14">
        <v>0</v>
      </c>
      <c r="F2180" s="14">
        <v>2</v>
      </c>
      <c r="G2180" s="14">
        <v>16</v>
      </c>
      <c r="H2180" s="74" t="s">
        <v>1026</v>
      </c>
      <c r="I2180" s="14">
        <v>14</v>
      </c>
      <c r="J2180" s="14">
        <v>5</v>
      </c>
      <c r="K2180" s="17" t="s">
        <v>3011</v>
      </c>
      <c r="L2180" s="17">
        <v>3</v>
      </c>
      <c r="M2180" s="17">
        <v>8</v>
      </c>
      <c r="N2180" s="17">
        <v>1980</v>
      </c>
      <c r="O2180" s="19" t="s">
        <v>1679</v>
      </c>
      <c r="P2180" s="24" t="s">
        <v>1026</v>
      </c>
      <c r="Q2180" s="19" t="s">
        <v>566</v>
      </c>
      <c r="R2180" s="17">
        <v>9</v>
      </c>
      <c r="S2180" s="24" t="s">
        <v>1026</v>
      </c>
      <c r="T2180" s="17">
        <v>8</v>
      </c>
      <c r="V2180" s="19" t="s">
        <v>5250</v>
      </c>
      <c r="AM2180"/>
      <c r="AN2180"/>
      <c r="AO2180"/>
      <c r="AP2180"/>
      <c r="AQ2180"/>
      <c r="AR2180"/>
      <c r="AS2180"/>
      <c r="AT2180"/>
      <c r="AU2180"/>
      <c r="AV2180"/>
      <c r="AW2180" s="10"/>
      <c r="AX2180" s="10"/>
      <c r="AY2180" s="10"/>
    </row>
    <row r="2181" spans="1:51" ht="15.75" thickBot="1" x14ac:dyDescent="0.3">
      <c r="A2181" s="37">
        <v>3</v>
      </c>
      <c r="B2181" s="28" t="s">
        <v>1269</v>
      </c>
      <c r="C2181" s="37">
        <v>3</v>
      </c>
      <c r="D2181" s="37">
        <v>2</v>
      </c>
      <c r="E2181" s="37">
        <v>0</v>
      </c>
      <c r="F2181" s="37">
        <v>1</v>
      </c>
      <c r="G2181" s="37">
        <v>17</v>
      </c>
      <c r="H2181" s="73" t="s">
        <v>1026</v>
      </c>
      <c r="I2181" s="37">
        <v>15</v>
      </c>
      <c r="J2181" s="37">
        <v>5</v>
      </c>
      <c r="K2181" s="32" t="s">
        <v>3027</v>
      </c>
      <c r="L2181" s="17">
        <v>9</v>
      </c>
      <c r="M2181" s="17">
        <v>8</v>
      </c>
      <c r="N2181" s="17">
        <v>1980</v>
      </c>
      <c r="O2181" s="19" t="s">
        <v>564</v>
      </c>
      <c r="P2181" s="24" t="s">
        <v>1026</v>
      </c>
      <c r="Q2181" s="19" t="s">
        <v>1679</v>
      </c>
      <c r="R2181" s="17">
        <v>15</v>
      </c>
      <c r="S2181" s="24" t="s">
        <v>1026</v>
      </c>
      <c r="T2181" s="17">
        <v>3</v>
      </c>
      <c r="U2181" s="58" t="s">
        <v>5239</v>
      </c>
      <c r="AM2181"/>
      <c r="AN2181"/>
      <c r="AO2181"/>
      <c r="AP2181"/>
      <c r="AQ2181"/>
      <c r="AR2181"/>
      <c r="AS2181"/>
      <c r="AT2181"/>
      <c r="AU2181"/>
      <c r="AV2181"/>
      <c r="AW2181" s="10"/>
      <c r="AX2181" s="10"/>
      <c r="AY2181" s="10"/>
    </row>
    <row r="2182" spans="1:51" x14ac:dyDescent="0.25">
      <c r="A2182" s="77">
        <v>4</v>
      </c>
      <c r="B2182" s="78" t="s">
        <v>1679</v>
      </c>
      <c r="C2182" s="77">
        <v>3</v>
      </c>
      <c r="D2182" s="77">
        <v>1</v>
      </c>
      <c r="E2182" s="77">
        <v>0</v>
      </c>
      <c r="F2182" s="77">
        <v>2</v>
      </c>
      <c r="G2182" s="77">
        <v>16</v>
      </c>
      <c r="H2182" s="79" t="s">
        <v>1026</v>
      </c>
      <c r="I2182" s="77">
        <v>31</v>
      </c>
      <c r="J2182" s="77">
        <v>2</v>
      </c>
      <c r="K2182" s="17" t="s">
        <v>3027</v>
      </c>
      <c r="L2182" s="17">
        <v>16</v>
      </c>
      <c r="M2182" s="17">
        <v>8</v>
      </c>
      <c r="N2182" s="17">
        <v>1980</v>
      </c>
      <c r="O2182" s="19" t="s">
        <v>566</v>
      </c>
      <c r="P2182" s="24" t="s">
        <v>1026</v>
      </c>
      <c r="Q2182" s="19" t="s">
        <v>1269</v>
      </c>
      <c r="R2182" s="17">
        <v>4</v>
      </c>
      <c r="S2182" s="24" t="s">
        <v>1026</v>
      </c>
      <c r="T2182" s="17">
        <v>0</v>
      </c>
      <c r="U2182" s="58" t="s">
        <v>5239</v>
      </c>
      <c r="AM2182"/>
      <c r="AN2182"/>
      <c r="AO2182"/>
      <c r="AP2182"/>
      <c r="AQ2182"/>
      <c r="AR2182"/>
      <c r="AS2182"/>
      <c r="AT2182"/>
      <c r="AU2182"/>
      <c r="AV2182"/>
      <c r="AW2182" s="10"/>
      <c r="AX2182" s="10"/>
      <c r="AY2182" s="10"/>
    </row>
    <row r="2183" spans="1:51" x14ac:dyDescent="0.25">
      <c r="B2183" s="20" t="s">
        <v>2</v>
      </c>
      <c r="C2183" s="14">
        <f>SUM(C2179:C2182)</f>
        <v>12</v>
      </c>
      <c r="D2183" s="14">
        <f>SUM(D2179:D2182)</f>
        <v>6</v>
      </c>
      <c r="E2183" s="14">
        <f>SUM(E2179:E2182)</f>
        <v>0</v>
      </c>
      <c r="F2183" s="14">
        <f>SUM(F2179:F2182)</f>
        <v>6</v>
      </c>
      <c r="G2183" s="14">
        <f>SUM(G2179:G2182)</f>
        <v>76</v>
      </c>
      <c r="H2183" s="79" t="s">
        <v>1026</v>
      </c>
      <c r="I2183" s="14">
        <f>SUM(I2179:I2182)</f>
        <v>76</v>
      </c>
      <c r="J2183" s="14">
        <f>SUM(J2179:J2182)</f>
        <v>18</v>
      </c>
      <c r="K2183" s="17" t="s">
        <v>3011</v>
      </c>
      <c r="L2183" s="17">
        <v>17</v>
      </c>
      <c r="M2183" s="17">
        <v>8</v>
      </c>
      <c r="N2183" s="17">
        <v>1980</v>
      </c>
      <c r="O2183" s="19" t="s">
        <v>566</v>
      </c>
      <c r="P2183" s="24" t="s">
        <v>1026</v>
      </c>
      <c r="Q2183" s="19" t="s">
        <v>564</v>
      </c>
      <c r="R2183" s="17">
        <v>4</v>
      </c>
      <c r="S2183" s="24" t="s">
        <v>1026</v>
      </c>
      <c r="T2183" s="17">
        <v>5</v>
      </c>
      <c r="U2183" s="58" t="s">
        <v>5239</v>
      </c>
      <c r="AM2183"/>
      <c r="AN2183"/>
      <c r="AO2183"/>
      <c r="AP2183"/>
      <c r="AQ2183"/>
      <c r="AR2183"/>
      <c r="AS2183"/>
      <c r="AT2183"/>
      <c r="AU2183"/>
      <c r="AV2183"/>
      <c r="AW2183" s="10"/>
      <c r="AX2183" s="10"/>
      <c r="AY2183" s="10"/>
    </row>
    <row r="2184" spans="1:51" x14ac:dyDescent="0.25">
      <c r="B2184" s="20" t="s">
        <v>255</v>
      </c>
      <c r="G2184" s="14"/>
      <c r="H2184" s="14"/>
      <c r="I2184" s="14"/>
      <c r="K2184" s="17" t="s">
        <v>3011</v>
      </c>
      <c r="L2184" s="17">
        <v>17</v>
      </c>
      <c r="M2184" s="17">
        <v>8</v>
      </c>
      <c r="N2184" s="17">
        <v>1980</v>
      </c>
      <c r="O2184" s="19" t="s">
        <v>1269</v>
      </c>
      <c r="P2184" s="24" t="s">
        <v>1026</v>
      </c>
      <c r="Q2184" s="19" t="s">
        <v>1679</v>
      </c>
      <c r="R2184" s="17">
        <v>8</v>
      </c>
      <c r="S2184" s="24" t="s">
        <v>1026</v>
      </c>
      <c r="T2184" s="17">
        <v>4</v>
      </c>
      <c r="U2184" s="17">
        <v>100</v>
      </c>
      <c r="AM2184"/>
      <c r="AN2184"/>
      <c r="AO2184"/>
      <c r="AP2184"/>
      <c r="AQ2184"/>
      <c r="AR2184"/>
      <c r="AS2184"/>
      <c r="AT2184"/>
      <c r="AU2184"/>
      <c r="AV2184"/>
      <c r="AW2184" s="10"/>
      <c r="AX2184" s="10"/>
      <c r="AY2184" s="10"/>
    </row>
    <row r="2185" spans="1:51" x14ac:dyDescent="0.25">
      <c r="B2185" s="20" t="s">
        <v>959</v>
      </c>
      <c r="P2185" s="24"/>
      <c r="R2185" s="17">
        <f>SUM(R2179:R2184)</f>
        <v>47</v>
      </c>
      <c r="S2185" s="24" t="s">
        <v>1026</v>
      </c>
      <c r="T2185" s="17">
        <f>SUM(T2179:T2184)</f>
        <v>29</v>
      </c>
      <c r="AM2185"/>
      <c r="AN2185"/>
      <c r="AO2185"/>
      <c r="AP2185"/>
      <c r="AQ2185"/>
      <c r="AR2185"/>
      <c r="AS2185"/>
      <c r="AT2185"/>
      <c r="AU2185"/>
      <c r="AV2185"/>
      <c r="AW2185" s="10"/>
      <c r="AX2185" s="10"/>
      <c r="AY2185" s="10"/>
    </row>
    <row r="2186" spans="1:51" x14ac:dyDescent="0.25">
      <c r="B2186" s="20" t="s">
        <v>256</v>
      </c>
      <c r="N2186" s="17">
        <f>COUNT(R2179:R2184)</f>
        <v>6</v>
      </c>
      <c r="Q2186" s="48" t="s">
        <v>567</v>
      </c>
      <c r="R2186" s="81">
        <f>PRODUCT(R2185/N2186)</f>
        <v>7.833333333333333</v>
      </c>
      <c r="S2186" s="24" t="s">
        <v>1026</v>
      </c>
      <c r="T2186" s="81">
        <f>PRODUCT(T2185/N2186)</f>
        <v>4.833333333333333</v>
      </c>
      <c r="AM2186"/>
      <c r="AN2186"/>
      <c r="AO2186"/>
      <c r="AP2186"/>
      <c r="AQ2186"/>
      <c r="AR2186"/>
      <c r="AS2186"/>
      <c r="AT2186"/>
      <c r="AU2186"/>
      <c r="AV2186"/>
      <c r="AW2186" s="10"/>
      <c r="AX2186" s="10"/>
      <c r="AY2186" s="10"/>
    </row>
    <row r="2187" spans="1:51" x14ac:dyDescent="0.25">
      <c r="P2187" s="24"/>
      <c r="S2187" s="24"/>
      <c r="AM2187"/>
      <c r="AN2187"/>
      <c r="AO2187"/>
      <c r="AP2187"/>
      <c r="AQ2187"/>
      <c r="AR2187"/>
      <c r="AS2187"/>
      <c r="AT2187"/>
      <c r="AU2187"/>
      <c r="AV2187"/>
      <c r="AW2187" s="10"/>
      <c r="AX2187" s="10"/>
      <c r="AY2187" s="10"/>
    </row>
    <row r="2188" spans="1:51" x14ac:dyDescent="0.25">
      <c r="P2188" s="24"/>
      <c r="S2188" s="24"/>
      <c r="AM2188"/>
      <c r="AN2188"/>
      <c r="AO2188"/>
      <c r="AP2188"/>
      <c r="AQ2188"/>
      <c r="AR2188"/>
      <c r="AS2188"/>
      <c r="AT2188"/>
      <c r="AU2188"/>
      <c r="AV2188"/>
      <c r="AW2188" s="10"/>
      <c r="AX2188" s="10"/>
      <c r="AY2188" s="10"/>
    </row>
    <row r="2189" spans="1:51" x14ac:dyDescent="0.25">
      <c r="A2189" s="111" t="s">
        <v>3179</v>
      </c>
      <c r="B2189" s="112" t="s">
        <v>1680</v>
      </c>
      <c r="C2189" s="111"/>
      <c r="D2189" s="116"/>
      <c r="E2189" s="116"/>
      <c r="F2189" s="116"/>
      <c r="G2189" s="116"/>
      <c r="H2189" s="113"/>
      <c r="I2189" s="116"/>
      <c r="J2189" s="116"/>
      <c r="K2189" s="115"/>
      <c r="L2189" s="115"/>
      <c r="M2189" s="115"/>
      <c r="N2189" s="115"/>
      <c r="O2189" s="116" t="s">
        <v>1680</v>
      </c>
      <c r="P2189" s="119"/>
      <c r="Q2189" s="118"/>
      <c r="R2189" s="115"/>
      <c r="S2189" s="119"/>
      <c r="T2189" s="115"/>
      <c r="U2189" s="115"/>
      <c r="AM2189"/>
      <c r="AN2189"/>
      <c r="AO2189"/>
      <c r="AP2189"/>
      <c r="AQ2189"/>
      <c r="AR2189"/>
      <c r="AS2189"/>
      <c r="AT2189"/>
      <c r="AU2189"/>
      <c r="AV2189"/>
      <c r="AW2189" s="10"/>
      <c r="AX2189" s="10"/>
      <c r="AY2189" s="10"/>
    </row>
    <row r="2190" spans="1:51" x14ac:dyDescent="0.25">
      <c r="A2190" s="14">
        <v>1</v>
      </c>
      <c r="B2190" s="20" t="s">
        <v>1676</v>
      </c>
      <c r="C2190" s="14">
        <v>10</v>
      </c>
      <c r="D2190" s="14">
        <v>9</v>
      </c>
      <c r="E2190" s="14">
        <v>0</v>
      </c>
      <c r="F2190" s="14">
        <v>1</v>
      </c>
      <c r="G2190" s="14">
        <v>177</v>
      </c>
      <c r="H2190" s="74" t="s">
        <v>1026</v>
      </c>
      <c r="I2190" s="14">
        <v>56</v>
      </c>
      <c r="J2190" s="14">
        <v>18</v>
      </c>
      <c r="K2190" s="17" t="s">
        <v>3011</v>
      </c>
      <c r="L2190" s="17">
        <v>18</v>
      </c>
      <c r="M2190" s="17">
        <v>5</v>
      </c>
      <c r="N2190" s="17">
        <v>1980</v>
      </c>
      <c r="O2190" s="19" t="s">
        <v>967</v>
      </c>
      <c r="P2190" s="24" t="s">
        <v>1026</v>
      </c>
      <c r="Q2190" s="19" t="s">
        <v>563</v>
      </c>
      <c r="R2190" s="17">
        <v>17</v>
      </c>
      <c r="S2190" s="24" t="s">
        <v>1026</v>
      </c>
      <c r="T2190" s="17">
        <v>10</v>
      </c>
      <c r="U2190" s="17">
        <v>95</v>
      </c>
      <c r="AM2190"/>
      <c r="AN2190"/>
      <c r="AO2190"/>
      <c r="AP2190"/>
      <c r="AQ2190"/>
      <c r="AR2190"/>
      <c r="AS2190"/>
      <c r="AT2190"/>
      <c r="AU2190"/>
      <c r="AV2190"/>
      <c r="AW2190" s="10"/>
      <c r="AX2190" s="10"/>
      <c r="AY2190" s="10"/>
    </row>
    <row r="2191" spans="1:51" ht="15.75" thickBot="1" x14ac:dyDescent="0.3">
      <c r="A2191" s="37">
        <v>2</v>
      </c>
      <c r="B2191" s="28" t="s">
        <v>1452</v>
      </c>
      <c r="C2191" s="37">
        <v>10</v>
      </c>
      <c r="D2191" s="37">
        <v>7</v>
      </c>
      <c r="E2191" s="37">
        <v>0</v>
      </c>
      <c r="F2191" s="37">
        <v>3</v>
      </c>
      <c r="G2191" s="37">
        <v>124</v>
      </c>
      <c r="H2191" s="73" t="s">
        <v>1026</v>
      </c>
      <c r="I2191" s="37">
        <v>84</v>
      </c>
      <c r="J2191" s="37">
        <v>14</v>
      </c>
      <c r="K2191" s="32" t="s">
        <v>3011</v>
      </c>
      <c r="L2191" s="17">
        <v>18</v>
      </c>
      <c r="M2191" s="17">
        <v>5</v>
      </c>
      <c r="N2191" s="17">
        <v>1980</v>
      </c>
      <c r="O2191" s="19" t="s">
        <v>1676</v>
      </c>
      <c r="P2191" s="24" t="s">
        <v>1026</v>
      </c>
      <c r="Q2191" s="38" t="s">
        <v>1452</v>
      </c>
      <c r="R2191" s="17">
        <v>6</v>
      </c>
      <c r="S2191" s="24" t="s">
        <v>1026</v>
      </c>
      <c r="T2191" s="17">
        <v>7</v>
      </c>
      <c r="U2191" s="58" t="s">
        <v>5239</v>
      </c>
      <c r="AM2191"/>
      <c r="AN2191"/>
      <c r="AO2191"/>
      <c r="AP2191"/>
      <c r="AQ2191"/>
      <c r="AR2191"/>
      <c r="AS2191"/>
      <c r="AT2191"/>
      <c r="AU2191"/>
      <c r="AV2191"/>
      <c r="AW2191" s="10"/>
      <c r="AX2191" s="10"/>
      <c r="AY2191" s="10"/>
    </row>
    <row r="2192" spans="1:51" x14ac:dyDescent="0.25">
      <c r="A2192" s="14">
        <v>3</v>
      </c>
      <c r="B2192" s="20" t="s">
        <v>967</v>
      </c>
      <c r="C2192" s="14">
        <v>10</v>
      </c>
      <c r="D2192" s="14">
        <v>6</v>
      </c>
      <c r="E2192" s="14">
        <v>0</v>
      </c>
      <c r="F2192" s="14">
        <v>4</v>
      </c>
      <c r="G2192" s="14">
        <v>121</v>
      </c>
      <c r="H2192" s="74" t="s">
        <v>1026</v>
      </c>
      <c r="I2192" s="14">
        <v>93</v>
      </c>
      <c r="J2192" s="14">
        <v>12</v>
      </c>
      <c r="K2192" s="17" t="s">
        <v>3011</v>
      </c>
      <c r="L2192" s="17">
        <v>18</v>
      </c>
      <c r="M2192" s="17">
        <v>5</v>
      </c>
      <c r="N2192" s="17">
        <v>1980</v>
      </c>
      <c r="O2192" s="38" t="s">
        <v>257</v>
      </c>
      <c r="P2192" s="24" t="s">
        <v>1026</v>
      </c>
      <c r="Q2192" s="19" t="s">
        <v>1672</v>
      </c>
      <c r="R2192" s="17">
        <v>7</v>
      </c>
      <c r="S2192" s="24" t="s">
        <v>1026</v>
      </c>
      <c r="T2192" s="17">
        <v>9</v>
      </c>
      <c r="U2192" s="17">
        <v>172</v>
      </c>
      <c r="AM2192"/>
      <c r="AN2192"/>
      <c r="AO2192"/>
      <c r="AP2192"/>
      <c r="AQ2192"/>
      <c r="AR2192"/>
      <c r="AS2192"/>
      <c r="AT2192"/>
      <c r="AU2192"/>
      <c r="AV2192"/>
      <c r="AW2192" s="10"/>
      <c r="AX2192" s="10"/>
      <c r="AY2192" s="10"/>
    </row>
    <row r="2193" spans="1:51" x14ac:dyDescent="0.25">
      <c r="A2193" s="14">
        <v>4</v>
      </c>
      <c r="B2193" s="20" t="s">
        <v>1672</v>
      </c>
      <c r="C2193" s="14">
        <v>10</v>
      </c>
      <c r="D2193" s="14">
        <v>5</v>
      </c>
      <c r="E2193" s="14">
        <v>0</v>
      </c>
      <c r="F2193" s="14">
        <v>5</v>
      </c>
      <c r="G2193" s="14">
        <v>118</v>
      </c>
      <c r="H2193" s="74" t="s">
        <v>1026</v>
      </c>
      <c r="I2193" s="14">
        <v>98</v>
      </c>
      <c r="J2193" s="14">
        <v>10</v>
      </c>
      <c r="K2193" s="17" t="s">
        <v>3011</v>
      </c>
      <c r="L2193" s="17">
        <v>25</v>
      </c>
      <c r="M2193" s="17">
        <v>5</v>
      </c>
      <c r="N2193" s="17">
        <v>1980</v>
      </c>
      <c r="O2193" s="19" t="s">
        <v>563</v>
      </c>
      <c r="P2193" s="24" t="s">
        <v>1026</v>
      </c>
      <c r="Q2193" s="38" t="s">
        <v>257</v>
      </c>
      <c r="R2193" s="17">
        <v>14</v>
      </c>
      <c r="S2193" s="24" t="s">
        <v>1026</v>
      </c>
      <c r="T2193" s="17">
        <v>1</v>
      </c>
      <c r="U2193" s="17">
        <v>150</v>
      </c>
      <c r="AM2193"/>
      <c r="AN2193"/>
      <c r="AO2193"/>
      <c r="AP2193"/>
      <c r="AQ2193"/>
      <c r="AR2193"/>
      <c r="AS2193"/>
      <c r="AT2193"/>
      <c r="AU2193"/>
      <c r="AV2193"/>
      <c r="AW2193" s="10"/>
      <c r="AX2193" s="10"/>
      <c r="AY2193" s="10"/>
    </row>
    <row r="2194" spans="1:51" x14ac:dyDescent="0.25">
      <c r="A2194" s="14">
        <v>5</v>
      </c>
      <c r="B2194" s="20" t="s">
        <v>563</v>
      </c>
      <c r="C2194" s="14">
        <v>10</v>
      </c>
      <c r="D2194" s="14">
        <v>3</v>
      </c>
      <c r="E2194" s="14">
        <v>0</v>
      </c>
      <c r="F2194" s="14">
        <v>7</v>
      </c>
      <c r="G2194" s="14">
        <v>92</v>
      </c>
      <c r="H2194" s="74" t="s">
        <v>1026</v>
      </c>
      <c r="I2194" s="14">
        <v>104</v>
      </c>
      <c r="J2194" s="14">
        <v>6</v>
      </c>
      <c r="K2194" s="17" t="s">
        <v>3011</v>
      </c>
      <c r="L2194" s="17">
        <v>25</v>
      </c>
      <c r="M2194" s="17">
        <v>5</v>
      </c>
      <c r="N2194" s="17">
        <v>1980</v>
      </c>
      <c r="O2194" s="19" t="s">
        <v>1672</v>
      </c>
      <c r="P2194" s="24" t="s">
        <v>1026</v>
      </c>
      <c r="Q2194" s="19" t="s">
        <v>1676</v>
      </c>
      <c r="R2194" s="17">
        <v>5</v>
      </c>
      <c r="S2194" s="24" t="s">
        <v>1026</v>
      </c>
      <c r="T2194" s="17">
        <v>18</v>
      </c>
      <c r="U2194" s="58" t="s">
        <v>5239</v>
      </c>
      <c r="AM2194"/>
      <c r="AN2194"/>
      <c r="AO2194"/>
      <c r="AP2194"/>
      <c r="AQ2194"/>
      <c r="AR2194"/>
      <c r="AS2194"/>
      <c r="AT2194"/>
      <c r="AU2194"/>
      <c r="AV2194"/>
      <c r="AW2194" s="10"/>
      <c r="AX2194" s="10"/>
      <c r="AY2194" s="10"/>
    </row>
    <row r="2195" spans="1:51" x14ac:dyDescent="0.25">
      <c r="A2195" s="14">
        <v>6</v>
      </c>
      <c r="B2195" s="41" t="s">
        <v>257</v>
      </c>
      <c r="C2195" s="14">
        <v>10</v>
      </c>
      <c r="D2195" s="14">
        <v>0</v>
      </c>
      <c r="E2195" s="14">
        <v>0</v>
      </c>
      <c r="F2195" s="14">
        <v>10</v>
      </c>
      <c r="G2195" s="14">
        <v>31</v>
      </c>
      <c r="H2195" s="74" t="s">
        <v>1026</v>
      </c>
      <c r="I2195" s="14">
        <v>228</v>
      </c>
      <c r="J2195" s="14">
        <v>0</v>
      </c>
      <c r="K2195" s="17" t="s">
        <v>3011</v>
      </c>
      <c r="L2195" s="17">
        <v>25</v>
      </c>
      <c r="M2195" s="17">
        <v>5</v>
      </c>
      <c r="N2195" s="17">
        <v>1980</v>
      </c>
      <c r="O2195" s="38" t="s">
        <v>1452</v>
      </c>
      <c r="P2195" s="24" t="s">
        <v>1026</v>
      </c>
      <c r="Q2195" s="38" t="s">
        <v>967</v>
      </c>
      <c r="R2195" s="17">
        <v>10</v>
      </c>
      <c r="S2195" s="24" t="s">
        <v>1026</v>
      </c>
      <c r="T2195" s="17">
        <v>5</v>
      </c>
      <c r="U2195" s="17">
        <v>66</v>
      </c>
      <c r="AM2195"/>
      <c r="AN2195"/>
      <c r="AO2195"/>
      <c r="AP2195"/>
      <c r="AQ2195"/>
      <c r="AR2195"/>
      <c r="AS2195"/>
      <c r="AT2195"/>
      <c r="AU2195"/>
      <c r="AV2195"/>
      <c r="AW2195" s="10"/>
      <c r="AX2195" s="10"/>
      <c r="AY2195" s="10"/>
    </row>
    <row r="2196" spans="1:51" x14ac:dyDescent="0.25">
      <c r="C2196" s="14">
        <f>SUM(C2190:C2195)</f>
        <v>60</v>
      </c>
      <c r="D2196" s="14">
        <f>SUM(D2190:D2195)</f>
        <v>30</v>
      </c>
      <c r="E2196" s="14">
        <f>SUM(E2190:E2195)</f>
        <v>0</v>
      </c>
      <c r="F2196" s="14">
        <f>SUM(F2190:F2195)</f>
        <v>30</v>
      </c>
      <c r="G2196" s="14">
        <f>SUM(G2190:G2195)</f>
        <v>663</v>
      </c>
      <c r="H2196" s="74" t="s">
        <v>1026</v>
      </c>
      <c r="I2196" s="14">
        <f>SUM(I2190:I2195)</f>
        <v>663</v>
      </c>
      <c r="J2196" s="14">
        <f>SUM(J2190:J2195)</f>
        <v>60</v>
      </c>
      <c r="K2196" s="17" t="s">
        <v>3144</v>
      </c>
      <c r="L2196" s="17">
        <v>27</v>
      </c>
      <c r="M2196" s="17">
        <v>5</v>
      </c>
      <c r="N2196" s="17">
        <v>1980</v>
      </c>
      <c r="O2196" s="19" t="s">
        <v>563</v>
      </c>
      <c r="P2196" s="24" t="s">
        <v>1026</v>
      </c>
      <c r="Q2196" s="19" t="s">
        <v>1672</v>
      </c>
      <c r="R2196" s="17">
        <v>3</v>
      </c>
      <c r="S2196" s="24" t="s">
        <v>1026</v>
      </c>
      <c r="T2196" s="17">
        <v>7</v>
      </c>
      <c r="U2196" s="58" t="s">
        <v>5239</v>
      </c>
      <c r="AM2196"/>
      <c r="AN2196"/>
      <c r="AO2196"/>
      <c r="AP2196"/>
      <c r="AQ2196"/>
      <c r="AR2196"/>
      <c r="AS2196"/>
      <c r="AT2196"/>
      <c r="AU2196"/>
      <c r="AV2196"/>
      <c r="AW2196" s="10"/>
      <c r="AX2196" s="10"/>
      <c r="AY2196" s="10"/>
    </row>
    <row r="2197" spans="1:51" x14ac:dyDescent="0.25">
      <c r="K2197" s="17" t="s">
        <v>3144</v>
      </c>
      <c r="L2197" s="17">
        <v>27</v>
      </c>
      <c r="M2197" s="17">
        <v>5</v>
      </c>
      <c r="N2197" s="17">
        <v>1980</v>
      </c>
      <c r="O2197" s="19" t="s">
        <v>967</v>
      </c>
      <c r="P2197" s="24" t="s">
        <v>1026</v>
      </c>
      <c r="Q2197" s="19" t="s">
        <v>1676</v>
      </c>
      <c r="R2197" s="17">
        <v>3</v>
      </c>
      <c r="S2197" s="24" t="s">
        <v>1026</v>
      </c>
      <c r="T2197" s="17">
        <v>15</v>
      </c>
      <c r="U2197" s="58" t="s">
        <v>5239</v>
      </c>
      <c r="AM2197"/>
      <c r="AN2197"/>
      <c r="AO2197"/>
      <c r="AP2197"/>
      <c r="AQ2197"/>
      <c r="AR2197"/>
      <c r="AS2197"/>
      <c r="AT2197"/>
      <c r="AU2197"/>
      <c r="AV2197"/>
      <c r="AW2197" s="10"/>
      <c r="AX2197" s="10"/>
      <c r="AY2197" s="10"/>
    </row>
    <row r="2198" spans="1:51" x14ac:dyDescent="0.25">
      <c r="K2198" s="17" t="s">
        <v>3144</v>
      </c>
      <c r="L2198" s="17">
        <v>27</v>
      </c>
      <c r="M2198" s="17">
        <v>5</v>
      </c>
      <c r="N2198" s="17">
        <v>1980</v>
      </c>
      <c r="O2198" s="38" t="s">
        <v>257</v>
      </c>
      <c r="P2198" s="24" t="s">
        <v>1026</v>
      </c>
      <c r="Q2198" s="38" t="s">
        <v>1452</v>
      </c>
      <c r="R2198" s="17">
        <v>5</v>
      </c>
      <c r="S2198" s="24" t="s">
        <v>1026</v>
      </c>
      <c r="T2198" s="17">
        <v>17</v>
      </c>
      <c r="U2198" s="17">
        <v>156</v>
      </c>
      <c r="AM2198"/>
      <c r="AN2198"/>
      <c r="AO2198"/>
      <c r="AP2198"/>
      <c r="AQ2198"/>
      <c r="AR2198"/>
      <c r="AS2198"/>
      <c r="AT2198"/>
      <c r="AU2198"/>
      <c r="AV2198"/>
      <c r="AW2198" s="10"/>
      <c r="AX2198" s="10"/>
      <c r="AY2198" s="10"/>
    </row>
    <row r="2199" spans="1:51" x14ac:dyDescent="0.25">
      <c r="K2199" s="17" t="s">
        <v>3011</v>
      </c>
      <c r="L2199" s="17">
        <v>1</v>
      </c>
      <c r="M2199" s="17">
        <v>6</v>
      </c>
      <c r="N2199" s="17">
        <v>1980</v>
      </c>
      <c r="O2199" s="48" t="s">
        <v>563</v>
      </c>
      <c r="P2199" s="24" t="s">
        <v>1026</v>
      </c>
      <c r="Q2199" s="48" t="s">
        <v>1676</v>
      </c>
      <c r="R2199" s="17">
        <v>5</v>
      </c>
      <c r="S2199" s="24" t="s">
        <v>1026</v>
      </c>
      <c r="T2199" s="17">
        <v>8</v>
      </c>
      <c r="U2199" s="58" t="s">
        <v>5239</v>
      </c>
      <c r="AM2199"/>
      <c r="AN2199"/>
      <c r="AO2199"/>
      <c r="AP2199"/>
      <c r="AQ2199"/>
      <c r="AR2199"/>
      <c r="AS2199"/>
      <c r="AT2199"/>
      <c r="AU2199"/>
      <c r="AV2199"/>
      <c r="AW2199" s="10"/>
      <c r="AX2199" s="10"/>
      <c r="AY2199" s="10"/>
    </row>
    <row r="2200" spans="1:51" x14ac:dyDescent="0.25">
      <c r="K2200" s="17" t="s">
        <v>3013</v>
      </c>
      <c r="L2200" s="17">
        <v>2</v>
      </c>
      <c r="M2200" s="17">
        <v>6</v>
      </c>
      <c r="N2200" s="17">
        <v>1980</v>
      </c>
      <c r="O2200" s="19" t="s">
        <v>1672</v>
      </c>
      <c r="P2200" s="24" t="s">
        <v>1026</v>
      </c>
      <c r="Q2200" s="19" t="s">
        <v>1452</v>
      </c>
      <c r="R2200" s="17">
        <v>18</v>
      </c>
      <c r="S2200" s="24" t="s">
        <v>1026</v>
      </c>
      <c r="T2200" s="17">
        <v>9</v>
      </c>
      <c r="U2200" s="58" t="s">
        <v>5239</v>
      </c>
      <c r="V2200" s="11"/>
      <c r="AM2200"/>
      <c r="AN2200"/>
      <c r="AO2200"/>
      <c r="AP2200"/>
      <c r="AQ2200"/>
      <c r="AR2200"/>
      <c r="AS2200"/>
      <c r="AT2200"/>
      <c r="AU2200"/>
      <c r="AV2200"/>
      <c r="AW2200" s="10"/>
      <c r="AX2200" s="10"/>
      <c r="AY2200" s="10"/>
    </row>
    <row r="2201" spans="1:51" x14ac:dyDescent="0.25">
      <c r="D2201" s="14"/>
      <c r="E2201" s="14"/>
      <c r="F2201" s="14"/>
      <c r="G2201" s="14"/>
      <c r="H2201" s="74"/>
      <c r="I2201" s="14"/>
      <c r="J2201" s="14"/>
      <c r="K2201" s="17" t="s">
        <v>3013</v>
      </c>
      <c r="L2201" s="17">
        <v>2</v>
      </c>
      <c r="M2201" s="17">
        <v>6</v>
      </c>
      <c r="N2201" s="17">
        <v>1980</v>
      </c>
      <c r="O2201" s="38" t="s">
        <v>257</v>
      </c>
      <c r="P2201" s="24" t="s">
        <v>1026</v>
      </c>
      <c r="Q2201" s="38" t="s">
        <v>967</v>
      </c>
      <c r="R2201" s="17">
        <v>7</v>
      </c>
      <c r="S2201" s="24" t="s">
        <v>1026</v>
      </c>
      <c r="T2201" s="17">
        <v>24</v>
      </c>
      <c r="U2201" s="17">
        <v>228</v>
      </c>
      <c r="AM2201"/>
      <c r="AN2201"/>
      <c r="AO2201"/>
      <c r="AP2201"/>
      <c r="AQ2201"/>
      <c r="AR2201"/>
      <c r="AS2201"/>
      <c r="AT2201"/>
      <c r="AU2201"/>
      <c r="AV2201"/>
      <c r="AW2201" s="10"/>
      <c r="AX2201" s="10"/>
      <c r="AY2201" s="10"/>
    </row>
    <row r="2202" spans="1:51" x14ac:dyDescent="0.25">
      <c r="K2202" s="17" t="s">
        <v>3011</v>
      </c>
      <c r="L2202" s="17">
        <v>8</v>
      </c>
      <c r="M2202" s="17">
        <v>6</v>
      </c>
      <c r="N2202" s="17">
        <v>1980</v>
      </c>
      <c r="O2202" s="48" t="s">
        <v>1672</v>
      </c>
      <c r="P2202" s="24" t="s">
        <v>1026</v>
      </c>
      <c r="Q2202" s="19" t="s">
        <v>967</v>
      </c>
      <c r="R2202" s="17">
        <v>11</v>
      </c>
      <c r="S2202" s="24" t="s">
        <v>1026</v>
      </c>
      <c r="T2202" s="17">
        <v>14</v>
      </c>
      <c r="U2202" s="58" t="s">
        <v>5239</v>
      </c>
      <c r="AM2202"/>
      <c r="AN2202"/>
      <c r="AO2202"/>
      <c r="AP2202"/>
      <c r="AQ2202"/>
      <c r="AR2202"/>
      <c r="AS2202"/>
      <c r="AT2202"/>
      <c r="AU2202"/>
      <c r="AV2202"/>
      <c r="AW2202" s="10"/>
      <c r="AX2202" s="10"/>
      <c r="AY2202" s="10"/>
    </row>
    <row r="2203" spans="1:51" x14ac:dyDescent="0.25">
      <c r="K2203" s="17" t="s">
        <v>3013</v>
      </c>
      <c r="L2203" s="17">
        <v>9</v>
      </c>
      <c r="M2203" s="17">
        <v>6</v>
      </c>
      <c r="N2203" s="17">
        <v>1980</v>
      </c>
      <c r="O2203" s="48" t="s">
        <v>1452</v>
      </c>
      <c r="P2203" s="24" t="s">
        <v>1026</v>
      </c>
      <c r="Q2203" s="48" t="s">
        <v>563</v>
      </c>
      <c r="R2203" s="17">
        <v>8</v>
      </c>
      <c r="S2203" s="24" t="s">
        <v>1026</v>
      </c>
      <c r="T2203" s="17">
        <v>3</v>
      </c>
      <c r="U2203" s="17">
        <v>110</v>
      </c>
      <c r="AM2203"/>
      <c r="AN2203"/>
      <c r="AO2203"/>
      <c r="AP2203"/>
      <c r="AQ2203"/>
      <c r="AR2203"/>
      <c r="AS2203"/>
      <c r="AT2203"/>
      <c r="AU2203"/>
      <c r="AV2203"/>
      <c r="AW2203" s="10"/>
      <c r="AX2203" s="10"/>
      <c r="AY2203" s="10"/>
    </row>
    <row r="2204" spans="1:51" x14ac:dyDescent="0.25">
      <c r="K2204" s="17" t="s">
        <v>3013</v>
      </c>
      <c r="L2204" s="17">
        <v>9</v>
      </c>
      <c r="M2204" s="17">
        <v>6</v>
      </c>
      <c r="N2204" s="17">
        <v>1980</v>
      </c>
      <c r="O2204" s="48" t="s">
        <v>1676</v>
      </c>
      <c r="P2204" s="24" t="s">
        <v>1026</v>
      </c>
      <c r="Q2204" s="48" t="s">
        <v>257</v>
      </c>
      <c r="R2204" s="17">
        <v>38</v>
      </c>
      <c r="S2204" s="24" t="s">
        <v>1026</v>
      </c>
      <c r="T2204" s="17">
        <v>0</v>
      </c>
      <c r="U2204" s="58" t="s">
        <v>5239</v>
      </c>
      <c r="AM2204"/>
      <c r="AN2204"/>
      <c r="AO2204"/>
      <c r="AP2204"/>
      <c r="AQ2204"/>
      <c r="AR2204"/>
      <c r="AS2204"/>
      <c r="AT2204"/>
      <c r="AU2204"/>
      <c r="AV2204"/>
      <c r="AW2204" s="10"/>
      <c r="AX2204" s="10"/>
      <c r="AY2204" s="10"/>
    </row>
    <row r="2205" spans="1:51" x14ac:dyDescent="0.25">
      <c r="K2205" s="17" t="s">
        <v>3141</v>
      </c>
      <c r="L2205" s="17">
        <v>12</v>
      </c>
      <c r="M2205" s="17">
        <v>6</v>
      </c>
      <c r="N2205" s="17">
        <v>1980</v>
      </c>
      <c r="O2205" s="48" t="s">
        <v>967</v>
      </c>
      <c r="P2205" s="24" t="s">
        <v>1026</v>
      </c>
      <c r="Q2205" s="48" t="s">
        <v>257</v>
      </c>
      <c r="R2205" s="17">
        <v>23</v>
      </c>
      <c r="S2205" s="24" t="s">
        <v>1026</v>
      </c>
      <c r="T2205" s="17">
        <v>5</v>
      </c>
      <c r="U2205" s="17">
        <v>75</v>
      </c>
      <c r="AM2205"/>
      <c r="AN2205"/>
      <c r="AO2205"/>
      <c r="AP2205"/>
      <c r="AQ2205"/>
      <c r="AR2205"/>
      <c r="AS2205"/>
      <c r="AT2205"/>
      <c r="AU2205"/>
      <c r="AV2205"/>
      <c r="AW2205" s="10"/>
      <c r="AX2205" s="10"/>
      <c r="AY2205" s="10"/>
    </row>
    <row r="2206" spans="1:51" x14ac:dyDescent="0.25">
      <c r="K2206" s="17" t="s">
        <v>3141</v>
      </c>
      <c r="L2206" s="17">
        <v>12</v>
      </c>
      <c r="M2206" s="17">
        <v>6</v>
      </c>
      <c r="N2206" s="17">
        <v>1980</v>
      </c>
      <c r="O2206" s="48" t="s">
        <v>1452</v>
      </c>
      <c r="P2206" s="24" t="s">
        <v>1026</v>
      </c>
      <c r="Q2206" s="48" t="s">
        <v>1672</v>
      </c>
      <c r="R2206" s="17">
        <v>17</v>
      </c>
      <c r="S2206" s="24" t="s">
        <v>1026</v>
      </c>
      <c r="T2206" s="17">
        <v>9</v>
      </c>
      <c r="U2206" s="58" t="s">
        <v>5239</v>
      </c>
      <c r="AM2206"/>
      <c r="AN2206"/>
      <c r="AO2206"/>
      <c r="AP2206"/>
      <c r="AQ2206"/>
      <c r="AR2206"/>
      <c r="AS2206"/>
      <c r="AT2206"/>
      <c r="AU2206"/>
      <c r="AV2206"/>
      <c r="AW2206" s="10"/>
      <c r="AX2206" s="10"/>
      <c r="AY2206" s="10"/>
    </row>
    <row r="2207" spans="1:51" x14ac:dyDescent="0.25">
      <c r="K2207" s="17" t="s">
        <v>3011</v>
      </c>
      <c r="L2207" s="17">
        <v>15</v>
      </c>
      <c r="M2207" s="17">
        <v>6</v>
      </c>
      <c r="N2207" s="17">
        <v>1980</v>
      </c>
      <c r="O2207" s="48" t="s">
        <v>967</v>
      </c>
      <c r="P2207" s="24" t="s">
        <v>1026</v>
      </c>
      <c r="Q2207" s="48" t="s">
        <v>1672</v>
      </c>
      <c r="R2207" s="17">
        <v>12</v>
      </c>
      <c r="S2207" s="24" t="s">
        <v>1026</v>
      </c>
      <c r="T2207" s="17">
        <v>2</v>
      </c>
      <c r="U2207" s="17">
        <v>78</v>
      </c>
      <c r="AM2207"/>
      <c r="AN2207"/>
      <c r="AO2207"/>
      <c r="AP2207"/>
      <c r="AQ2207"/>
      <c r="AR2207"/>
      <c r="AS2207"/>
      <c r="AT2207"/>
      <c r="AU2207"/>
      <c r="AV2207"/>
      <c r="AW2207" s="10"/>
      <c r="AX2207" s="10"/>
      <c r="AY2207" s="10"/>
    </row>
    <row r="2208" spans="1:51" x14ac:dyDescent="0.25">
      <c r="K2208" s="17" t="s">
        <v>3011</v>
      </c>
      <c r="L2208" s="17">
        <v>15</v>
      </c>
      <c r="M2208" s="17">
        <v>6</v>
      </c>
      <c r="N2208" s="17">
        <v>1980</v>
      </c>
      <c r="O2208" s="48" t="s">
        <v>1676</v>
      </c>
      <c r="P2208" s="24" t="s">
        <v>1026</v>
      </c>
      <c r="Q2208" s="48" t="s">
        <v>563</v>
      </c>
      <c r="R2208" s="17">
        <v>11</v>
      </c>
      <c r="S2208" s="24" t="s">
        <v>1026</v>
      </c>
      <c r="T2208" s="17">
        <v>8</v>
      </c>
      <c r="U2208" s="58" t="s">
        <v>5239</v>
      </c>
      <c r="AM2208"/>
      <c r="AN2208"/>
      <c r="AO2208"/>
      <c r="AP2208"/>
      <c r="AQ2208"/>
      <c r="AR2208"/>
      <c r="AS2208"/>
      <c r="AT2208"/>
      <c r="AU2208"/>
      <c r="AV2208"/>
      <c r="AW2208" s="10"/>
      <c r="AX2208" s="10"/>
      <c r="AY2208" s="10"/>
    </row>
    <row r="2209" spans="1:51" x14ac:dyDescent="0.25">
      <c r="K2209" s="17" t="s">
        <v>3144</v>
      </c>
      <c r="L2209" s="17">
        <v>17</v>
      </c>
      <c r="M2209" s="17">
        <v>6</v>
      </c>
      <c r="N2209" s="17">
        <v>1980</v>
      </c>
      <c r="O2209" s="48" t="s">
        <v>563</v>
      </c>
      <c r="P2209" s="24" t="s">
        <v>1026</v>
      </c>
      <c r="Q2209" s="48" t="s">
        <v>1452</v>
      </c>
      <c r="R2209" s="17">
        <v>14</v>
      </c>
      <c r="S2209" s="24" t="s">
        <v>1026</v>
      </c>
      <c r="T2209" s="17">
        <v>18</v>
      </c>
      <c r="U2209" s="17">
        <v>150</v>
      </c>
      <c r="AM2209"/>
      <c r="AN2209"/>
      <c r="AO2209"/>
      <c r="AP2209"/>
      <c r="AQ2209"/>
      <c r="AR2209"/>
      <c r="AS2209"/>
      <c r="AT2209"/>
      <c r="AU2209"/>
      <c r="AV2209"/>
      <c r="AW2209" s="10"/>
      <c r="AX2209" s="10"/>
      <c r="AY2209" s="10"/>
    </row>
    <row r="2210" spans="1:51" x14ac:dyDescent="0.25">
      <c r="K2210" s="17" t="s">
        <v>3142</v>
      </c>
      <c r="L2210" s="17">
        <v>18</v>
      </c>
      <c r="M2210" s="17">
        <v>6</v>
      </c>
      <c r="N2210" s="17">
        <v>1980</v>
      </c>
      <c r="O2210" s="48" t="s">
        <v>257</v>
      </c>
      <c r="P2210" s="24" t="s">
        <v>1026</v>
      </c>
      <c r="Q2210" s="48" t="s">
        <v>1676</v>
      </c>
      <c r="R2210" s="17">
        <v>1</v>
      </c>
      <c r="S2210" s="24" t="s">
        <v>1026</v>
      </c>
      <c r="T2210" s="17">
        <v>36</v>
      </c>
      <c r="U2210" s="17">
        <v>108</v>
      </c>
      <c r="AM2210"/>
      <c r="AN2210"/>
      <c r="AO2210"/>
      <c r="AP2210"/>
      <c r="AQ2210"/>
      <c r="AR2210"/>
      <c r="AS2210"/>
      <c r="AT2210"/>
      <c r="AU2210"/>
      <c r="AV2210"/>
      <c r="AW2210" s="10"/>
      <c r="AX2210" s="10"/>
      <c r="AY2210" s="10"/>
    </row>
    <row r="2211" spans="1:51" x14ac:dyDescent="0.25">
      <c r="K2211" s="17" t="s">
        <v>3141</v>
      </c>
      <c r="L2211" s="17">
        <v>26</v>
      </c>
      <c r="M2211" s="17">
        <v>6</v>
      </c>
      <c r="N2211" s="17">
        <v>1980</v>
      </c>
      <c r="O2211" s="48" t="s">
        <v>1672</v>
      </c>
      <c r="P2211" s="24" t="s">
        <v>1026</v>
      </c>
      <c r="Q2211" s="48" t="s">
        <v>563</v>
      </c>
      <c r="R2211" s="17">
        <v>26</v>
      </c>
      <c r="S2211" s="24" t="s">
        <v>1026</v>
      </c>
      <c r="T2211" s="17">
        <v>3</v>
      </c>
      <c r="U2211" s="17">
        <v>200</v>
      </c>
      <c r="AM2211"/>
      <c r="AN2211"/>
      <c r="AO2211"/>
      <c r="AP2211"/>
      <c r="AQ2211"/>
      <c r="AR2211"/>
      <c r="AS2211"/>
      <c r="AT2211"/>
      <c r="AU2211"/>
      <c r="AV2211"/>
      <c r="AW2211" s="10"/>
      <c r="AX2211" s="10"/>
      <c r="AY2211" s="10"/>
    </row>
    <row r="2212" spans="1:51" x14ac:dyDescent="0.25">
      <c r="K2212" s="17" t="s">
        <v>3141</v>
      </c>
      <c r="L2212" s="17">
        <v>26</v>
      </c>
      <c r="M2212" s="17">
        <v>6</v>
      </c>
      <c r="N2212" s="17">
        <v>1980</v>
      </c>
      <c r="O2212" s="48" t="s">
        <v>1452</v>
      </c>
      <c r="P2212" s="24" t="s">
        <v>1026</v>
      </c>
      <c r="Q2212" s="48" t="s">
        <v>257</v>
      </c>
      <c r="R2212" s="17">
        <v>23</v>
      </c>
      <c r="S2212" s="24" t="s">
        <v>1026</v>
      </c>
      <c r="T2212" s="17">
        <v>2</v>
      </c>
      <c r="U2212" s="17">
        <v>200</v>
      </c>
      <c r="AM2212"/>
      <c r="AN2212"/>
      <c r="AO2212"/>
      <c r="AP2212"/>
      <c r="AQ2212"/>
      <c r="AR2212"/>
      <c r="AS2212"/>
      <c r="AT2212"/>
      <c r="AU2212"/>
      <c r="AV2212"/>
      <c r="AW2212" s="10"/>
      <c r="AX2212" s="10"/>
      <c r="AY2212" s="10"/>
    </row>
    <row r="2213" spans="1:51" x14ac:dyDescent="0.25">
      <c r="K2213" s="17" t="s">
        <v>3141</v>
      </c>
      <c r="L2213" s="17">
        <v>26</v>
      </c>
      <c r="M2213" s="17">
        <v>6</v>
      </c>
      <c r="N2213" s="17">
        <v>1980</v>
      </c>
      <c r="O2213" s="48" t="s">
        <v>1676</v>
      </c>
      <c r="P2213" s="24" t="s">
        <v>1026</v>
      </c>
      <c r="Q2213" s="48" t="s">
        <v>967</v>
      </c>
      <c r="R2213" s="17">
        <v>15</v>
      </c>
      <c r="S2213" s="24" t="s">
        <v>1026</v>
      </c>
      <c r="T2213" s="17">
        <v>11</v>
      </c>
      <c r="U2213" s="58" t="s">
        <v>5239</v>
      </c>
      <c r="AM2213"/>
      <c r="AN2213"/>
      <c r="AO2213"/>
      <c r="AP2213"/>
      <c r="AQ2213"/>
      <c r="AR2213"/>
      <c r="AS2213"/>
      <c r="AT2213"/>
      <c r="AU2213"/>
      <c r="AV2213"/>
      <c r="AW2213" s="10"/>
      <c r="AX2213" s="10"/>
      <c r="AY2213" s="10"/>
    </row>
    <row r="2214" spans="1:51" x14ac:dyDescent="0.25">
      <c r="K2214" s="17" t="s">
        <v>3011</v>
      </c>
      <c r="L2214" s="17">
        <v>29</v>
      </c>
      <c r="M2214" s="17">
        <v>6</v>
      </c>
      <c r="N2214" s="17">
        <v>1980</v>
      </c>
      <c r="O2214" s="48" t="s">
        <v>967</v>
      </c>
      <c r="P2214" s="24" t="s">
        <v>1026</v>
      </c>
      <c r="Q2214" s="48" t="s">
        <v>1452</v>
      </c>
      <c r="R2214" s="17">
        <v>5</v>
      </c>
      <c r="S2214" s="24" t="s">
        <v>1026</v>
      </c>
      <c r="T2214" s="17">
        <v>4</v>
      </c>
      <c r="U2214" s="58" t="s">
        <v>5239</v>
      </c>
      <c r="AM2214"/>
      <c r="AN2214"/>
      <c r="AO2214"/>
      <c r="AP2214"/>
      <c r="AQ2214"/>
      <c r="AR2214"/>
      <c r="AS2214"/>
      <c r="AT2214"/>
      <c r="AU2214"/>
      <c r="AV2214"/>
      <c r="AW2214" s="10"/>
      <c r="AX2214" s="10"/>
      <c r="AY2214" s="10"/>
    </row>
    <row r="2215" spans="1:51" x14ac:dyDescent="0.25">
      <c r="K2215" s="17" t="s">
        <v>3011</v>
      </c>
      <c r="L2215" s="17">
        <v>29</v>
      </c>
      <c r="M2215" s="17">
        <v>6</v>
      </c>
      <c r="N2215" s="17">
        <v>1980</v>
      </c>
      <c r="O2215" s="48" t="s">
        <v>1676</v>
      </c>
      <c r="P2215" s="24" t="s">
        <v>1026</v>
      </c>
      <c r="Q2215" s="48" t="s">
        <v>1672</v>
      </c>
      <c r="R2215" s="17">
        <v>13</v>
      </c>
      <c r="S2215" s="24" t="s">
        <v>1026</v>
      </c>
      <c r="T2215" s="17">
        <v>5</v>
      </c>
      <c r="U2215" s="58" t="s">
        <v>5239</v>
      </c>
      <c r="AM2215"/>
      <c r="AN2215"/>
      <c r="AO2215"/>
      <c r="AP2215"/>
      <c r="AQ2215"/>
      <c r="AR2215"/>
      <c r="AS2215"/>
      <c r="AT2215"/>
      <c r="AU2215"/>
      <c r="AV2215"/>
      <c r="AW2215" s="10"/>
      <c r="AX2215" s="10"/>
      <c r="AY2215" s="10"/>
    </row>
    <row r="2216" spans="1:51" x14ac:dyDescent="0.25">
      <c r="K2216" s="17" t="s">
        <v>3011</v>
      </c>
      <c r="L2216" s="17">
        <v>29</v>
      </c>
      <c r="M2216" s="17">
        <v>6</v>
      </c>
      <c r="N2216" s="17">
        <v>1980</v>
      </c>
      <c r="O2216" s="48" t="s">
        <v>257</v>
      </c>
      <c r="P2216" s="24" t="s">
        <v>1026</v>
      </c>
      <c r="Q2216" s="48" t="s">
        <v>563</v>
      </c>
      <c r="R2216" s="17">
        <v>1</v>
      </c>
      <c r="S2216" s="24" t="s">
        <v>1026</v>
      </c>
      <c r="T2216" s="17">
        <v>18</v>
      </c>
      <c r="U2216" s="17">
        <v>171</v>
      </c>
      <c r="AM2216"/>
      <c r="AN2216"/>
      <c r="AO2216"/>
      <c r="AP2216"/>
      <c r="AQ2216"/>
      <c r="AR2216"/>
      <c r="AS2216"/>
      <c r="AT2216"/>
      <c r="AU2216"/>
      <c r="AV2216"/>
      <c r="AW2216" s="10"/>
      <c r="AX2216" s="10"/>
      <c r="AY2216" s="10"/>
    </row>
    <row r="2217" spans="1:51" x14ac:dyDescent="0.25">
      <c r="K2217" s="17" t="s">
        <v>3011</v>
      </c>
      <c r="L2217" s="17">
        <v>6</v>
      </c>
      <c r="M2217" s="17">
        <v>7</v>
      </c>
      <c r="N2217" s="17">
        <v>1980</v>
      </c>
      <c r="O2217" s="48" t="s">
        <v>563</v>
      </c>
      <c r="P2217" s="24" t="s">
        <v>1026</v>
      </c>
      <c r="Q2217" s="48" t="s">
        <v>967</v>
      </c>
      <c r="R2217" s="17">
        <v>14</v>
      </c>
      <c r="S2217" s="24" t="s">
        <v>1026</v>
      </c>
      <c r="T2217" s="17">
        <v>7</v>
      </c>
      <c r="U2217" s="58" t="s">
        <v>5239</v>
      </c>
      <c r="AM2217"/>
      <c r="AN2217"/>
      <c r="AO2217"/>
      <c r="AP2217"/>
      <c r="AQ2217"/>
      <c r="AR2217"/>
      <c r="AS2217"/>
      <c r="AT2217"/>
      <c r="AU2217"/>
      <c r="AV2217"/>
      <c r="AW2217" s="10"/>
      <c r="AX2217" s="10"/>
      <c r="AY2217" s="10"/>
    </row>
    <row r="2218" spans="1:51" x14ac:dyDescent="0.25">
      <c r="K2218" s="17" t="s">
        <v>3011</v>
      </c>
      <c r="L2218" s="17">
        <v>6</v>
      </c>
      <c r="M2218" s="17">
        <v>7</v>
      </c>
      <c r="N2218" s="17">
        <v>1980</v>
      </c>
      <c r="O2218" s="48" t="s">
        <v>1672</v>
      </c>
      <c r="P2218" s="24" t="s">
        <v>1026</v>
      </c>
      <c r="Q2218" s="48" t="s">
        <v>257</v>
      </c>
      <c r="R2218" s="17">
        <v>26</v>
      </c>
      <c r="S2218" s="24" t="s">
        <v>1026</v>
      </c>
      <c r="T2218" s="17">
        <v>2</v>
      </c>
      <c r="U2218" s="58" t="s">
        <v>5239</v>
      </c>
      <c r="AM2218"/>
      <c r="AN2218"/>
      <c r="AO2218"/>
      <c r="AP2218"/>
      <c r="AQ2218"/>
      <c r="AR2218"/>
      <c r="AS2218"/>
      <c r="AT2218"/>
      <c r="AU2218"/>
      <c r="AV2218"/>
      <c r="AW2218" s="10"/>
      <c r="AX2218" s="10"/>
      <c r="AY2218" s="10"/>
    </row>
    <row r="2219" spans="1:51" x14ac:dyDescent="0.25">
      <c r="K2219" s="17" t="s">
        <v>3011</v>
      </c>
      <c r="L2219" s="17">
        <v>6</v>
      </c>
      <c r="M2219" s="17">
        <v>7</v>
      </c>
      <c r="N2219" s="17">
        <v>1980</v>
      </c>
      <c r="O2219" s="48" t="s">
        <v>1452</v>
      </c>
      <c r="P2219" s="24" t="s">
        <v>1026</v>
      </c>
      <c r="Q2219" s="48" t="s">
        <v>1676</v>
      </c>
      <c r="R2219" s="17">
        <v>11</v>
      </c>
      <c r="S2219" s="24" t="s">
        <v>1026</v>
      </c>
      <c r="T2219" s="17">
        <v>17</v>
      </c>
      <c r="U2219" s="58" t="s">
        <v>5239</v>
      </c>
      <c r="AM2219"/>
      <c r="AN2219"/>
      <c r="AO2219"/>
      <c r="AP2219"/>
      <c r="AQ2219"/>
      <c r="AR2219"/>
      <c r="AS2219"/>
      <c r="AT2219"/>
      <c r="AU2219"/>
      <c r="AV2219"/>
      <c r="AW2219" s="10"/>
      <c r="AX2219" s="10"/>
      <c r="AY2219" s="10"/>
    </row>
    <row r="2220" spans="1:51" x14ac:dyDescent="0.25">
      <c r="O2220" s="48"/>
      <c r="P2220" s="24"/>
      <c r="Q2220" s="48"/>
      <c r="R2220" s="17">
        <f>SUM(R2190:R2219)</f>
        <v>369</v>
      </c>
      <c r="S2220" s="24" t="s">
        <v>1026</v>
      </c>
      <c r="T2220" s="17">
        <f>SUM(T2190:T2219)</f>
        <v>294</v>
      </c>
      <c r="AM2220"/>
      <c r="AN2220"/>
      <c r="AO2220"/>
      <c r="AP2220"/>
      <c r="AQ2220"/>
      <c r="AR2220"/>
      <c r="AS2220"/>
      <c r="AT2220"/>
      <c r="AU2220"/>
      <c r="AV2220"/>
      <c r="AW2220" s="10"/>
      <c r="AX2220" s="10"/>
      <c r="AY2220" s="10"/>
    </row>
    <row r="2221" spans="1:51" x14ac:dyDescent="0.25">
      <c r="N2221" s="17">
        <f>COUNT(R2190:R2219)</f>
        <v>30</v>
      </c>
      <c r="Q2221" s="48" t="s">
        <v>567</v>
      </c>
      <c r="R2221" s="81">
        <f>PRODUCT(R2220/N2221)</f>
        <v>12.3</v>
      </c>
      <c r="S2221" s="24" t="s">
        <v>1026</v>
      </c>
      <c r="T2221" s="81">
        <f>PRODUCT(T2220/N2221)</f>
        <v>9.8000000000000007</v>
      </c>
      <c r="AM2221"/>
      <c r="AN2221"/>
      <c r="AO2221"/>
      <c r="AP2221"/>
      <c r="AQ2221"/>
      <c r="AR2221"/>
      <c r="AS2221"/>
      <c r="AT2221"/>
      <c r="AU2221"/>
      <c r="AV2221"/>
      <c r="AW2221" s="10"/>
      <c r="AX2221" s="10"/>
      <c r="AY2221" s="10"/>
    </row>
    <row r="2222" spans="1:51" x14ac:dyDescent="0.25">
      <c r="B2222" s="41"/>
      <c r="O2222" s="48"/>
      <c r="P2222" s="24"/>
      <c r="Q2222" s="48"/>
      <c r="S2222" s="24"/>
      <c r="AM2222"/>
      <c r="AN2222"/>
      <c r="AO2222"/>
      <c r="AP2222"/>
      <c r="AQ2222"/>
      <c r="AR2222"/>
      <c r="AS2222"/>
      <c r="AT2222"/>
      <c r="AU2222"/>
      <c r="AV2222"/>
      <c r="AW2222" s="10"/>
      <c r="AX2222" s="10"/>
      <c r="AY2222" s="10"/>
    </row>
    <row r="2223" spans="1:51" x14ac:dyDescent="0.25">
      <c r="B2223" s="67"/>
      <c r="O2223" s="48"/>
      <c r="P2223" s="24"/>
      <c r="Q2223" s="48"/>
      <c r="S2223" s="24"/>
      <c r="AM2223"/>
      <c r="AN2223"/>
      <c r="AO2223"/>
      <c r="AP2223"/>
      <c r="AQ2223"/>
      <c r="AR2223"/>
      <c r="AS2223"/>
      <c r="AT2223"/>
      <c r="AU2223"/>
      <c r="AV2223"/>
      <c r="AW2223" s="10"/>
      <c r="AX2223" s="10"/>
      <c r="AY2223" s="10"/>
    </row>
    <row r="2224" spans="1:51" x14ac:dyDescent="0.25">
      <c r="A2224" s="111" t="s">
        <v>3179</v>
      </c>
      <c r="B2224" s="112" t="s">
        <v>263</v>
      </c>
      <c r="C2224" s="111" t="s">
        <v>3016</v>
      </c>
      <c r="D2224" s="111" t="s">
        <v>3017</v>
      </c>
      <c r="E2224" s="111" t="s">
        <v>1030</v>
      </c>
      <c r="F2224" s="111" t="s">
        <v>3018</v>
      </c>
      <c r="G2224" s="111" t="s">
        <v>3019</v>
      </c>
      <c r="H2224" s="113"/>
      <c r="I2224" s="114" t="s">
        <v>3020</v>
      </c>
      <c r="J2224" s="111" t="s">
        <v>1031</v>
      </c>
      <c r="K2224" s="111"/>
      <c r="L2224" s="115"/>
      <c r="M2224" s="115"/>
      <c r="N2224" s="115"/>
      <c r="O2224" s="116" t="s">
        <v>263</v>
      </c>
      <c r="P2224" s="119"/>
      <c r="Q2224" s="121"/>
      <c r="R2224" s="115"/>
      <c r="S2224" s="119"/>
      <c r="T2224" s="115"/>
      <c r="U2224" s="115"/>
      <c r="AM2224"/>
      <c r="AN2224"/>
      <c r="AO2224"/>
      <c r="AP2224"/>
      <c r="AQ2224"/>
      <c r="AR2224"/>
      <c r="AS2224"/>
      <c r="AT2224"/>
      <c r="AU2224"/>
      <c r="AV2224"/>
      <c r="AW2224" s="10"/>
      <c r="AX2224" s="10"/>
      <c r="AY2224" s="10"/>
    </row>
    <row r="2225" spans="1:51" x14ac:dyDescent="0.25">
      <c r="B2225" s="20" t="s">
        <v>251</v>
      </c>
      <c r="H2225" s="74"/>
      <c r="O2225" s="16" t="s">
        <v>251</v>
      </c>
      <c r="P2225" s="24"/>
      <c r="Q2225" s="48"/>
      <c r="S2225" s="24"/>
      <c r="AM2225"/>
      <c r="AN2225"/>
      <c r="AO2225"/>
      <c r="AP2225"/>
      <c r="AQ2225"/>
      <c r="AR2225"/>
      <c r="AS2225"/>
      <c r="AT2225"/>
      <c r="AU2225"/>
      <c r="AV2225"/>
      <c r="AW2225" s="10"/>
      <c r="AX2225" s="10"/>
      <c r="AY2225" s="10"/>
    </row>
    <row r="2226" spans="1:51" ht="15.75" thickBot="1" x14ac:dyDescent="0.3">
      <c r="A2226" s="37">
        <v>1</v>
      </c>
      <c r="B2226" s="28" t="s">
        <v>967</v>
      </c>
      <c r="C2226" s="37">
        <v>3</v>
      </c>
      <c r="D2226" s="37">
        <v>3</v>
      </c>
      <c r="E2226" s="37">
        <v>0</v>
      </c>
      <c r="F2226" s="37">
        <v>0</v>
      </c>
      <c r="G2226" s="37">
        <v>43</v>
      </c>
      <c r="H2226" s="73" t="s">
        <v>1026</v>
      </c>
      <c r="I2226" s="37">
        <v>18</v>
      </c>
      <c r="J2226" s="37">
        <v>9</v>
      </c>
      <c r="K2226" s="32" t="s">
        <v>3011</v>
      </c>
      <c r="L2226" s="17">
        <v>3</v>
      </c>
      <c r="M2226" s="17">
        <v>8</v>
      </c>
      <c r="N2226" s="17">
        <v>1980</v>
      </c>
      <c r="O2226" s="19" t="s">
        <v>1672</v>
      </c>
      <c r="P2226" s="24" t="s">
        <v>1026</v>
      </c>
      <c r="Q2226" s="19" t="s">
        <v>563</v>
      </c>
      <c r="R2226" s="17">
        <v>5</v>
      </c>
      <c r="S2226" s="24" t="s">
        <v>1026</v>
      </c>
      <c r="T2226" s="17">
        <v>13</v>
      </c>
      <c r="U2226" s="58" t="s">
        <v>5239</v>
      </c>
      <c r="AM2226"/>
      <c r="AN2226"/>
      <c r="AO2226"/>
      <c r="AP2226"/>
      <c r="AQ2226"/>
      <c r="AR2226"/>
      <c r="AS2226"/>
      <c r="AT2226"/>
      <c r="AU2226"/>
      <c r="AV2226"/>
      <c r="AW2226" s="10"/>
      <c r="AX2226" s="10"/>
      <c r="AY2226" s="10"/>
    </row>
    <row r="2227" spans="1:51" x14ac:dyDescent="0.25">
      <c r="A2227" s="14">
        <v>2</v>
      </c>
      <c r="B2227" s="20" t="s">
        <v>563</v>
      </c>
      <c r="C2227" s="14">
        <v>3</v>
      </c>
      <c r="D2227" s="14">
        <v>2</v>
      </c>
      <c r="E2227" s="14">
        <v>0</v>
      </c>
      <c r="F2227" s="14">
        <v>1</v>
      </c>
      <c r="G2227" s="14">
        <v>45</v>
      </c>
      <c r="H2227" s="74" t="s">
        <v>1026</v>
      </c>
      <c r="I2227" s="14">
        <v>26</v>
      </c>
      <c r="J2227" s="14">
        <v>5</v>
      </c>
      <c r="K2227" s="17" t="s">
        <v>3011</v>
      </c>
      <c r="L2227" s="17">
        <v>3</v>
      </c>
      <c r="M2227" s="17">
        <v>8</v>
      </c>
      <c r="N2227" s="17">
        <v>1980</v>
      </c>
      <c r="O2227" s="38" t="s">
        <v>257</v>
      </c>
      <c r="P2227" s="24" t="s">
        <v>1026</v>
      </c>
      <c r="Q2227" s="19" t="s">
        <v>967</v>
      </c>
      <c r="R2227" s="17">
        <v>5</v>
      </c>
      <c r="S2227" s="24" t="s">
        <v>1026</v>
      </c>
      <c r="T2227" s="17">
        <v>22</v>
      </c>
      <c r="U2227" s="58" t="s">
        <v>5239</v>
      </c>
      <c r="AM2227"/>
      <c r="AN2227"/>
      <c r="AO2227"/>
      <c r="AP2227"/>
      <c r="AQ2227"/>
      <c r="AR2227"/>
      <c r="AS2227"/>
      <c r="AT2227"/>
      <c r="AU2227"/>
      <c r="AV2227"/>
      <c r="AW2227" s="10"/>
      <c r="AX2227" s="10"/>
      <c r="AY2227" s="10"/>
    </row>
    <row r="2228" spans="1:51" ht="15.75" thickBot="1" x14ac:dyDescent="0.3">
      <c r="A2228" s="37">
        <v>3</v>
      </c>
      <c r="B2228" s="28" t="s">
        <v>1672</v>
      </c>
      <c r="C2228" s="37">
        <v>3</v>
      </c>
      <c r="D2228" s="37">
        <v>1</v>
      </c>
      <c r="E2228" s="37">
        <v>0</v>
      </c>
      <c r="F2228" s="37">
        <v>2</v>
      </c>
      <c r="G2228" s="37">
        <v>22</v>
      </c>
      <c r="H2228" s="73" t="s">
        <v>1026</v>
      </c>
      <c r="I2228" s="37">
        <v>26</v>
      </c>
      <c r="J2228" s="37">
        <v>4</v>
      </c>
      <c r="K2228" s="32" t="s">
        <v>3027</v>
      </c>
      <c r="L2228" s="17">
        <v>9</v>
      </c>
      <c r="M2228" s="17">
        <v>8</v>
      </c>
      <c r="N2228" s="17">
        <v>1980</v>
      </c>
      <c r="O2228" s="19" t="s">
        <v>1672</v>
      </c>
      <c r="P2228" s="24" t="s">
        <v>1026</v>
      </c>
      <c r="Q2228" s="38" t="s">
        <v>257</v>
      </c>
      <c r="R2228" s="17">
        <v>12</v>
      </c>
      <c r="S2228" s="24" t="s">
        <v>1026</v>
      </c>
      <c r="T2228" s="17">
        <v>1</v>
      </c>
      <c r="U2228" s="58" t="s">
        <v>5239</v>
      </c>
      <c r="AM2228"/>
      <c r="AN2228"/>
      <c r="AO2228"/>
      <c r="AP2228"/>
      <c r="AQ2228"/>
      <c r="AR2228"/>
      <c r="AS2228"/>
      <c r="AT2228"/>
      <c r="AU2228"/>
      <c r="AV2228"/>
      <c r="AW2228" s="10"/>
      <c r="AX2228" s="10"/>
      <c r="AY2228" s="10"/>
    </row>
    <row r="2229" spans="1:51" x14ac:dyDescent="0.25">
      <c r="A2229" s="77">
        <v>4</v>
      </c>
      <c r="B2229" s="109" t="s">
        <v>257</v>
      </c>
      <c r="C2229" s="77">
        <v>3</v>
      </c>
      <c r="D2229" s="77">
        <v>0</v>
      </c>
      <c r="E2229" s="77">
        <v>0</v>
      </c>
      <c r="F2229" s="77">
        <v>3</v>
      </c>
      <c r="G2229" s="77">
        <v>18</v>
      </c>
      <c r="H2229" s="79" t="s">
        <v>1026</v>
      </c>
      <c r="I2229" s="77">
        <v>58</v>
      </c>
      <c r="J2229" s="77">
        <v>2</v>
      </c>
      <c r="K2229" s="17" t="s">
        <v>3144</v>
      </c>
      <c r="L2229" s="17">
        <v>12</v>
      </c>
      <c r="M2229" s="17">
        <v>8</v>
      </c>
      <c r="N2229" s="17">
        <v>1980</v>
      </c>
      <c r="O2229" s="19" t="s">
        <v>967</v>
      </c>
      <c r="P2229" s="24" t="s">
        <v>1026</v>
      </c>
      <c r="Q2229" s="48" t="s">
        <v>563</v>
      </c>
      <c r="R2229" s="17">
        <v>9</v>
      </c>
      <c r="S2229" s="24" t="s">
        <v>1026</v>
      </c>
      <c r="T2229" s="17">
        <v>8</v>
      </c>
      <c r="U2229" s="58" t="s">
        <v>5239</v>
      </c>
      <c r="AM2229"/>
      <c r="AN2229"/>
      <c r="AO2229"/>
      <c r="AP2229"/>
      <c r="AQ2229"/>
      <c r="AR2229"/>
      <c r="AS2229"/>
      <c r="AT2229"/>
      <c r="AU2229"/>
      <c r="AV2229"/>
      <c r="AW2229" s="10"/>
      <c r="AX2229" s="10"/>
      <c r="AY2229" s="10"/>
    </row>
    <row r="2230" spans="1:51" x14ac:dyDescent="0.25">
      <c r="B2230" s="20" t="s">
        <v>2</v>
      </c>
      <c r="C2230" s="14">
        <f>SUM(C2226:C2229)</f>
        <v>12</v>
      </c>
      <c r="D2230" s="14">
        <f>SUM(D2226:D2229)</f>
        <v>6</v>
      </c>
      <c r="E2230" s="14">
        <f>SUM(E2226:E2229)</f>
        <v>0</v>
      </c>
      <c r="F2230" s="14">
        <f>SUM(F2226:F2229)</f>
        <v>6</v>
      </c>
      <c r="G2230" s="14">
        <f>SUM(G2226:G2229)</f>
        <v>128</v>
      </c>
      <c r="H2230" s="79" t="s">
        <v>1026</v>
      </c>
      <c r="I2230" s="14">
        <f>SUM(I2226:I2229)</f>
        <v>128</v>
      </c>
      <c r="J2230" s="14">
        <f>SUM(J2226:J2229)</f>
        <v>20</v>
      </c>
      <c r="K2230" s="17" t="s">
        <v>3011</v>
      </c>
      <c r="L2230" s="17">
        <v>17</v>
      </c>
      <c r="M2230" s="17">
        <v>8</v>
      </c>
      <c r="N2230" s="17">
        <v>1980</v>
      </c>
      <c r="O2230" s="19" t="s">
        <v>967</v>
      </c>
      <c r="P2230" s="24" t="s">
        <v>1026</v>
      </c>
      <c r="Q2230" s="19" t="s">
        <v>1672</v>
      </c>
      <c r="R2230" s="17">
        <v>12</v>
      </c>
      <c r="S2230" s="24" t="s">
        <v>1026</v>
      </c>
      <c r="T2230" s="17">
        <v>5</v>
      </c>
      <c r="U2230" s="58" t="s">
        <v>5239</v>
      </c>
      <c r="AM2230"/>
      <c r="AN2230"/>
      <c r="AO2230"/>
      <c r="AP2230"/>
      <c r="AQ2230"/>
      <c r="AR2230"/>
      <c r="AS2230"/>
      <c r="AT2230"/>
      <c r="AU2230"/>
      <c r="AV2230"/>
      <c r="AW2230" s="10"/>
      <c r="AX2230" s="10"/>
      <c r="AY2230" s="10"/>
    </row>
    <row r="2231" spans="1:51" x14ac:dyDescent="0.25">
      <c r="B2231" s="67" t="s">
        <v>258</v>
      </c>
      <c r="K2231" s="17" t="s">
        <v>3011</v>
      </c>
      <c r="L2231" s="17">
        <v>17</v>
      </c>
      <c r="M2231" s="17">
        <v>8</v>
      </c>
      <c r="N2231" s="17">
        <v>1980</v>
      </c>
      <c r="O2231" s="19" t="s">
        <v>563</v>
      </c>
      <c r="P2231" s="24" t="s">
        <v>1026</v>
      </c>
      <c r="Q2231" s="38" t="s">
        <v>257</v>
      </c>
      <c r="R2231" s="17">
        <v>24</v>
      </c>
      <c r="S2231" s="24" t="s">
        <v>1026</v>
      </c>
      <c r="T2231" s="17">
        <v>12</v>
      </c>
      <c r="U2231" s="58" t="s">
        <v>5239</v>
      </c>
      <c r="AM2231"/>
      <c r="AN2231"/>
      <c r="AO2231"/>
      <c r="AP2231"/>
      <c r="AQ2231"/>
      <c r="AR2231"/>
      <c r="AS2231"/>
      <c r="AT2231"/>
      <c r="AU2231"/>
      <c r="AV2231"/>
      <c r="AW2231" s="10"/>
      <c r="AX2231" s="10"/>
      <c r="AY2231" s="10"/>
    </row>
    <row r="2232" spans="1:51" x14ac:dyDescent="0.25">
      <c r="B2232" s="67" t="s">
        <v>958</v>
      </c>
      <c r="P2232" s="24"/>
      <c r="R2232" s="17">
        <f>SUM(R2226:R2231)</f>
        <v>67</v>
      </c>
      <c r="S2232" s="24" t="s">
        <v>1026</v>
      </c>
      <c r="T2232" s="17">
        <f>SUM(T2226:T2231)</f>
        <v>61</v>
      </c>
      <c r="AM2232"/>
      <c r="AN2232"/>
      <c r="AO2232"/>
      <c r="AP2232"/>
      <c r="AQ2232"/>
      <c r="AR2232"/>
      <c r="AS2232"/>
      <c r="AT2232"/>
      <c r="AU2232"/>
      <c r="AV2232"/>
      <c r="AW2232" s="10"/>
      <c r="AX2232" s="10"/>
      <c r="AY2232" s="10"/>
    </row>
    <row r="2233" spans="1:51" x14ac:dyDescent="0.25">
      <c r="B2233" s="67" t="s">
        <v>259</v>
      </c>
      <c r="N2233" s="17">
        <f>COUNT(R2226:R2231)</f>
        <v>6</v>
      </c>
      <c r="Q2233" s="48" t="s">
        <v>567</v>
      </c>
      <c r="R2233" s="81">
        <f>PRODUCT(R2232/N2233)</f>
        <v>11.166666666666666</v>
      </c>
      <c r="S2233" s="24" t="s">
        <v>1026</v>
      </c>
      <c r="T2233" s="81">
        <f>PRODUCT(T2232/N2233)</f>
        <v>10.166666666666666</v>
      </c>
      <c r="AM2233"/>
      <c r="AN2233"/>
      <c r="AO2233"/>
      <c r="AP2233"/>
      <c r="AQ2233"/>
      <c r="AR2233"/>
      <c r="AS2233"/>
      <c r="AT2233"/>
      <c r="AU2233"/>
      <c r="AV2233"/>
      <c r="AW2233" s="10"/>
      <c r="AX2233" s="10"/>
      <c r="AY2233" s="10"/>
    </row>
    <row r="2234" spans="1:51" x14ac:dyDescent="0.25">
      <c r="P2234" s="24"/>
      <c r="S2234" s="24"/>
      <c r="AM2234"/>
      <c r="AN2234"/>
      <c r="AO2234"/>
      <c r="AP2234"/>
      <c r="AQ2234"/>
      <c r="AR2234"/>
      <c r="AS2234"/>
      <c r="AT2234"/>
      <c r="AU2234"/>
      <c r="AV2234"/>
      <c r="AW2234" s="10"/>
      <c r="AX2234" s="10"/>
      <c r="AY2234" s="10"/>
    </row>
    <row r="2235" spans="1:51" x14ac:dyDescent="0.25">
      <c r="P2235" s="24"/>
      <c r="S2235" s="24"/>
      <c r="AM2235"/>
      <c r="AN2235"/>
      <c r="AO2235"/>
      <c r="AP2235"/>
      <c r="AQ2235"/>
      <c r="AR2235"/>
      <c r="AS2235"/>
      <c r="AT2235"/>
      <c r="AU2235"/>
      <c r="AV2235"/>
      <c r="AW2235" s="10"/>
      <c r="AX2235" s="10"/>
      <c r="AY2235" s="10"/>
    </row>
    <row r="2236" spans="1:51" x14ac:dyDescent="0.25">
      <c r="A2236" s="111" t="s">
        <v>3179</v>
      </c>
      <c r="B2236" s="112" t="s">
        <v>260</v>
      </c>
      <c r="C2236" s="111" t="s">
        <v>3016</v>
      </c>
      <c r="D2236" s="111" t="s">
        <v>3017</v>
      </c>
      <c r="E2236" s="111" t="s">
        <v>1030</v>
      </c>
      <c r="F2236" s="111" t="s">
        <v>3018</v>
      </c>
      <c r="G2236" s="111" t="s">
        <v>3019</v>
      </c>
      <c r="H2236" s="113"/>
      <c r="I2236" s="114" t="s">
        <v>3020</v>
      </c>
      <c r="J2236" s="111" t="s">
        <v>1031</v>
      </c>
      <c r="K2236" s="111"/>
      <c r="L2236" s="115"/>
      <c r="M2236" s="115"/>
      <c r="N2236" s="115"/>
      <c r="O2236" s="116" t="s">
        <v>260</v>
      </c>
      <c r="P2236" s="119"/>
      <c r="Q2236" s="118"/>
      <c r="R2236" s="115"/>
      <c r="S2236" s="119"/>
      <c r="T2236" s="115"/>
      <c r="U2236" s="115"/>
      <c r="AM2236"/>
      <c r="AN2236"/>
      <c r="AO2236"/>
      <c r="AP2236"/>
      <c r="AQ2236"/>
      <c r="AR2236"/>
      <c r="AS2236"/>
      <c r="AT2236"/>
      <c r="AU2236"/>
      <c r="AV2236"/>
      <c r="AW2236" s="10"/>
      <c r="AX2236" s="10"/>
      <c r="AY2236" s="10"/>
    </row>
    <row r="2237" spans="1:51" x14ac:dyDescent="0.25">
      <c r="A2237" s="14">
        <v>1</v>
      </c>
      <c r="B2237" s="20" t="s">
        <v>1452</v>
      </c>
      <c r="C2237" s="14">
        <v>6</v>
      </c>
      <c r="D2237" s="14">
        <v>4</v>
      </c>
      <c r="E2237" s="14">
        <v>1</v>
      </c>
      <c r="F2237" s="14">
        <v>1</v>
      </c>
      <c r="G2237" s="14">
        <v>57</v>
      </c>
      <c r="H2237" s="74" t="s">
        <v>1026</v>
      </c>
      <c r="I2237" s="14">
        <v>41</v>
      </c>
      <c r="J2237" s="14">
        <v>9</v>
      </c>
      <c r="K2237" s="17" t="s">
        <v>3027</v>
      </c>
      <c r="L2237" s="17">
        <v>2</v>
      </c>
      <c r="M2237" s="17">
        <v>8</v>
      </c>
      <c r="N2237" s="17">
        <v>1980</v>
      </c>
      <c r="O2237" s="38" t="s">
        <v>1452</v>
      </c>
      <c r="P2237" s="24" t="s">
        <v>1026</v>
      </c>
      <c r="Q2237" s="48" t="s">
        <v>565</v>
      </c>
      <c r="R2237" s="17">
        <v>11</v>
      </c>
      <c r="S2237" s="24" t="s">
        <v>1026</v>
      </c>
      <c r="T2237" s="17">
        <v>7</v>
      </c>
      <c r="U2237" s="17">
        <v>130</v>
      </c>
      <c r="AM2237"/>
      <c r="AN2237"/>
      <c r="AO2237"/>
      <c r="AP2237"/>
      <c r="AQ2237"/>
      <c r="AR2237"/>
      <c r="AS2237"/>
      <c r="AT2237"/>
      <c r="AU2237"/>
      <c r="AV2237"/>
      <c r="AW2237" s="10"/>
      <c r="AX2237" s="10"/>
      <c r="AY2237" s="10"/>
    </row>
    <row r="2238" spans="1:51" x14ac:dyDescent="0.25">
      <c r="A2238" s="14">
        <v>2</v>
      </c>
      <c r="B2238" s="20" t="s">
        <v>1676</v>
      </c>
      <c r="C2238" s="14">
        <v>6</v>
      </c>
      <c r="D2238" s="14">
        <v>3</v>
      </c>
      <c r="E2238" s="14">
        <v>1</v>
      </c>
      <c r="F2238" s="14">
        <v>2</v>
      </c>
      <c r="G2238" s="14">
        <v>43</v>
      </c>
      <c r="H2238" s="74" t="s">
        <v>1026</v>
      </c>
      <c r="I2238" s="14">
        <v>51</v>
      </c>
      <c r="J2238" s="14">
        <v>7</v>
      </c>
      <c r="K2238" s="17" t="s">
        <v>3027</v>
      </c>
      <c r="L2238" s="17">
        <v>2</v>
      </c>
      <c r="M2238" s="17">
        <v>8</v>
      </c>
      <c r="N2238" s="17">
        <v>1980</v>
      </c>
      <c r="O2238" s="19" t="s">
        <v>1676</v>
      </c>
      <c r="P2238" s="24" t="s">
        <v>1026</v>
      </c>
      <c r="Q2238" s="48" t="s">
        <v>1041</v>
      </c>
      <c r="R2238" s="17">
        <v>8</v>
      </c>
      <c r="S2238" s="24" t="s">
        <v>1026</v>
      </c>
      <c r="T2238" s="17">
        <v>5</v>
      </c>
      <c r="U2238" s="58" t="s">
        <v>5239</v>
      </c>
      <c r="AM2238"/>
      <c r="AN2238"/>
      <c r="AO2238"/>
      <c r="AP2238"/>
      <c r="AQ2238"/>
      <c r="AR2238"/>
      <c r="AS2238"/>
      <c r="AT2238"/>
      <c r="AU2238"/>
      <c r="AV2238"/>
      <c r="AW2238" s="10"/>
      <c r="AX2238" s="10"/>
      <c r="AY2238" s="10"/>
    </row>
    <row r="2239" spans="1:51" x14ac:dyDescent="0.25">
      <c r="A2239" s="14">
        <v>3</v>
      </c>
      <c r="B2239" s="41" t="s">
        <v>565</v>
      </c>
      <c r="C2239" s="14">
        <v>6</v>
      </c>
      <c r="D2239" s="14">
        <v>1</v>
      </c>
      <c r="E2239" s="14">
        <v>2</v>
      </c>
      <c r="F2239" s="14">
        <v>3</v>
      </c>
      <c r="G2239" s="14">
        <v>41</v>
      </c>
      <c r="H2239" s="74" t="s">
        <v>1026</v>
      </c>
      <c r="I2239" s="14">
        <v>43</v>
      </c>
      <c r="J2239" s="14">
        <v>4</v>
      </c>
      <c r="K2239" s="17" t="s">
        <v>3011</v>
      </c>
      <c r="L2239" s="17">
        <v>3</v>
      </c>
      <c r="M2239" s="17">
        <v>8</v>
      </c>
      <c r="N2239" s="17">
        <v>1980</v>
      </c>
      <c r="O2239" s="38" t="s">
        <v>1676</v>
      </c>
      <c r="P2239" s="24" t="s">
        <v>1026</v>
      </c>
      <c r="Q2239" s="19" t="s">
        <v>565</v>
      </c>
      <c r="R2239" s="17">
        <v>9</v>
      </c>
      <c r="S2239" s="24" t="s">
        <v>1026</v>
      </c>
      <c r="T2239" s="17">
        <v>6</v>
      </c>
      <c r="U2239" s="58" t="s">
        <v>5239</v>
      </c>
      <c r="AM2239"/>
      <c r="AN2239"/>
      <c r="AO2239"/>
      <c r="AP2239"/>
      <c r="AQ2239"/>
      <c r="AR2239"/>
      <c r="AS2239"/>
      <c r="AT2239"/>
      <c r="AU2239"/>
      <c r="AV2239"/>
      <c r="AW2239" s="10"/>
      <c r="AX2239" s="10"/>
      <c r="AY2239" s="10"/>
    </row>
    <row r="2240" spans="1:51" x14ac:dyDescent="0.25">
      <c r="A2240" s="14">
        <v>4</v>
      </c>
      <c r="B2240" s="67" t="s">
        <v>1041</v>
      </c>
      <c r="C2240" s="14">
        <v>6</v>
      </c>
      <c r="D2240" s="14">
        <v>1</v>
      </c>
      <c r="E2240" s="14">
        <v>2</v>
      </c>
      <c r="F2240" s="14">
        <v>3</v>
      </c>
      <c r="G2240" s="14">
        <v>36</v>
      </c>
      <c r="H2240" s="74" t="s">
        <v>1026</v>
      </c>
      <c r="I2240" s="14">
        <v>42</v>
      </c>
      <c r="J2240" s="14">
        <v>4</v>
      </c>
      <c r="K2240" s="17" t="s">
        <v>3011</v>
      </c>
      <c r="L2240" s="17">
        <v>3</v>
      </c>
      <c r="M2240" s="17">
        <v>8</v>
      </c>
      <c r="N2240" s="17">
        <v>1980</v>
      </c>
      <c r="O2240" s="19" t="s">
        <v>1452</v>
      </c>
      <c r="P2240" s="24" t="s">
        <v>1026</v>
      </c>
      <c r="Q2240" s="48" t="s">
        <v>1041</v>
      </c>
      <c r="R2240" s="17">
        <v>4</v>
      </c>
      <c r="S2240" s="24" t="s">
        <v>1026</v>
      </c>
      <c r="T2240" s="17">
        <v>4</v>
      </c>
      <c r="U2240" s="58" t="s">
        <v>5239</v>
      </c>
      <c r="AM2240"/>
      <c r="AN2240"/>
      <c r="AO2240"/>
      <c r="AP2240"/>
      <c r="AQ2240"/>
      <c r="AR2240"/>
      <c r="AS2240"/>
      <c r="AT2240"/>
      <c r="AU2240"/>
      <c r="AV2240"/>
      <c r="AW2240" s="10"/>
      <c r="AX2240" s="10"/>
      <c r="AY2240" s="10"/>
    </row>
    <row r="2241" spans="1:51" x14ac:dyDescent="0.25">
      <c r="B2241" s="20" t="s">
        <v>2</v>
      </c>
      <c r="C2241" s="14">
        <f>SUM(C2237:C2240)</f>
        <v>24</v>
      </c>
      <c r="D2241" s="14">
        <f>SUM(D2237:D2240)</f>
        <v>9</v>
      </c>
      <c r="E2241" s="14">
        <f>SUM(E2237:E2240)</f>
        <v>6</v>
      </c>
      <c r="F2241" s="14">
        <f>SUM(F2237:F2240)</f>
        <v>9</v>
      </c>
      <c r="G2241" s="14">
        <f>SUM(G2237:G2240)</f>
        <v>177</v>
      </c>
      <c r="H2241" s="74" t="s">
        <v>1026</v>
      </c>
      <c r="I2241" s="14">
        <f>SUM(I2237:I2240)</f>
        <v>177</v>
      </c>
      <c r="J2241" s="14">
        <f>SUM(J2237:J2240)</f>
        <v>24</v>
      </c>
      <c r="K2241" s="17" t="s">
        <v>3027</v>
      </c>
      <c r="L2241" s="17">
        <v>9</v>
      </c>
      <c r="M2241" s="17">
        <v>8</v>
      </c>
      <c r="N2241" s="17">
        <v>1980</v>
      </c>
      <c r="O2241" s="38" t="s">
        <v>565</v>
      </c>
      <c r="P2241" s="24" t="s">
        <v>1026</v>
      </c>
      <c r="Q2241" s="19" t="s">
        <v>1041</v>
      </c>
      <c r="R2241" s="17">
        <v>10</v>
      </c>
      <c r="S2241" s="24" t="s">
        <v>1026</v>
      </c>
      <c r="T2241" s="17">
        <v>4</v>
      </c>
      <c r="U2241" s="58" t="s">
        <v>5239</v>
      </c>
      <c r="AM2241"/>
      <c r="AN2241"/>
      <c r="AO2241"/>
      <c r="AP2241"/>
      <c r="AQ2241"/>
      <c r="AR2241"/>
      <c r="AS2241"/>
      <c r="AT2241"/>
      <c r="AU2241"/>
      <c r="AV2241"/>
      <c r="AW2241" s="10"/>
      <c r="AX2241" s="10"/>
      <c r="AY2241" s="10"/>
    </row>
    <row r="2242" spans="1:51" x14ac:dyDescent="0.25">
      <c r="E2242" s="14"/>
      <c r="K2242" s="17" t="s">
        <v>3027</v>
      </c>
      <c r="L2242" s="17">
        <v>9</v>
      </c>
      <c r="M2242" s="17">
        <v>8</v>
      </c>
      <c r="N2242" s="17">
        <v>1980</v>
      </c>
      <c r="O2242" s="48" t="s">
        <v>1452</v>
      </c>
      <c r="P2242" s="24" t="s">
        <v>1026</v>
      </c>
      <c r="Q2242" s="19" t="s">
        <v>1676</v>
      </c>
      <c r="R2242" s="17">
        <v>18</v>
      </c>
      <c r="S2242" s="24" t="s">
        <v>1026</v>
      </c>
      <c r="T2242" s="17">
        <v>5</v>
      </c>
      <c r="U2242" s="58" t="s">
        <v>5239</v>
      </c>
      <c r="AM2242"/>
      <c r="AN2242"/>
      <c r="AO2242"/>
      <c r="AP2242"/>
      <c r="AQ2242"/>
      <c r="AR2242"/>
      <c r="AS2242"/>
      <c r="AT2242"/>
      <c r="AU2242"/>
      <c r="AV2242"/>
      <c r="AW2242" s="10"/>
      <c r="AX2242" s="10"/>
      <c r="AY2242" s="10"/>
    </row>
    <row r="2243" spans="1:51" x14ac:dyDescent="0.25">
      <c r="D2243" s="14"/>
      <c r="K2243" s="17" t="s">
        <v>3011</v>
      </c>
      <c r="L2243" s="17">
        <v>17</v>
      </c>
      <c r="M2243" s="17">
        <v>8</v>
      </c>
      <c r="N2243" s="17">
        <v>1980</v>
      </c>
      <c r="O2243" s="19" t="s">
        <v>1041</v>
      </c>
      <c r="P2243" s="24" t="s">
        <v>1026</v>
      </c>
      <c r="Q2243" s="38" t="s">
        <v>565</v>
      </c>
      <c r="R2243" s="17">
        <v>8</v>
      </c>
      <c r="S2243" s="24" t="s">
        <v>1026</v>
      </c>
      <c r="T2243" s="17">
        <v>8</v>
      </c>
      <c r="U2243" s="17">
        <v>200</v>
      </c>
      <c r="AM2243"/>
      <c r="AN2243"/>
      <c r="AO2243"/>
      <c r="AP2243"/>
      <c r="AQ2243"/>
      <c r="AR2243"/>
      <c r="AS2243"/>
      <c r="AT2243"/>
      <c r="AU2243"/>
      <c r="AV2243"/>
      <c r="AW2243" s="10"/>
      <c r="AX2243" s="10"/>
      <c r="AY2243" s="10"/>
    </row>
    <row r="2244" spans="1:51" x14ac:dyDescent="0.25">
      <c r="K2244" s="17" t="s">
        <v>3011</v>
      </c>
      <c r="L2244" s="17">
        <v>17</v>
      </c>
      <c r="M2244" s="17">
        <v>8</v>
      </c>
      <c r="N2244" s="17">
        <v>1980</v>
      </c>
      <c r="O2244" s="19" t="s">
        <v>1676</v>
      </c>
      <c r="P2244" s="24" t="s">
        <v>1026</v>
      </c>
      <c r="Q2244" s="48" t="s">
        <v>1452</v>
      </c>
      <c r="R2244" s="17">
        <v>10</v>
      </c>
      <c r="S2244" s="24" t="s">
        <v>1026</v>
      </c>
      <c r="T2244" s="17">
        <v>12</v>
      </c>
      <c r="U2244" s="58" t="s">
        <v>5239</v>
      </c>
      <c r="AM2244"/>
      <c r="AN2244"/>
      <c r="AO2244"/>
      <c r="AP2244"/>
      <c r="AQ2244"/>
      <c r="AR2244"/>
      <c r="AS2244"/>
      <c r="AT2244"/>
      <c r="AU2244"/>
      <c r="AV2244"/>
      <c r="AW2244" s="10"/>
      <c r="AX2244" s="10"/>
      <c r="AY2244" s="10"/>
    </row>
    <row r="2245" spans="1:51" x14ac:dyDescent="0.25">
      <c r="K2245" s="17" t="s">
        <v>3027</v>
      </c>
      <c r="L2245" s="17">
        <v>23</v>
      </c>
      <c r="M2245" s="17">
        <v>8</v>
      </c>
      <c r="N2245" s="17">
        <v>1980</v>
      </c>
      <c r="O2245" s="48" t="s">
        <v>1041</v>
      </c>
      <c r="P2245" s="24" t="s">
        <v>1026</v>
      </c>
      <c r="Q2245" s="19" t="s">
        <v>1676</v>
      </c>
      <c r="R2245" s="17">
        <v>5</v>
      </c>
      <c r="S2245" s="24" t="s">
        <v>1026</v>
      </c>
      <c r="T2245" s="17">
        <v>6</v>
      </c>
      <c r="U2245" s="58" t="s">
        <v>5239</v>
      </c>
      <c r="AM2245"/>
      <c r="AN2245"/>
      <c r="AO2245"/>
      <c r="AP2245"/>
      <c r="AQ2245"/>
      <c r="AR2245"/>
      <c r="AS2245"/>
      <c r="AT2245"/>
      <c r="AU2245"/>
      <c r="AV2245"/>
      <c r="AW2245" s="10"/>
      <c r="AX2245" s="10"/>
      <c r="AY2245" s="10"/>
    </row>
    <row r="2246" spans="1:51" x14ac:dyDescent="0.25">
      <c r="K2246" s="17" t="s">
        <v>3027</v>
      </c>
      <c r="L2246" s="17">
        <v>23</v>
      </c>
      <c r="M2246" s="17">
        <v>8</v>
      </c>
      <c r="N2246" s="17">
        <v>1980</v>
      </c>
      <c r="O2246" s="19" t="s">
        <v>565</v>
      </c>
      <c r="P2246" s="24" t="s">
        <v>1026</v>
      </c>
      <c r="Q2246" s="38" t="s">
        <v>1452</v>
      </c>
      <c r="R2246" s="17">
        <v>5</v>
      </c>
      <c r="S2246" s="24" t="s">
        <v>1026</v>
      </c>
      <c r="T2246" s="17">
        <v>6</v>
      </c>
      <c r="U2246" s="58" t="s">
        <v>5239</v>
      </c>
      <c r="AM2246"/>
      <c r="AN2246"/>
      <c r="AO2246"/>
      <c r="AP2246"/>
      <c r="AQ2246"/>
      <c r="AR2246"/>
      <c r="AS2246"/>
      <c r="AT2246"/>
      <c r="AU2246"/>
      <c r="AV2246"/>
      <c r="AW2246" s="10"/>
      <c r="AX2246" s="10"/>
      <c r="AY2246" s="10"/>
    </row>
    <row r="2247" spans="1:51" x14ac:dyDescent="0.25">
      <c r="K2247" s="17" t="s">
        <v>3011</v>
      </c>
      <c r="L2247" s="17">
        <v>24</v>
      </c>
      <c r="M2247" s="17">
        <v>8</v>
      </c>
      <c r="N2247" s="17">
        <v>1980</v>
      </c>
      <c r="O2247" s="48" t="s">
        <v>1041</v>
      </c>
      <c r="P2247" s="24" t="s">
        <v>1026</v>
      </c>
      <c r="Q2247" s="38" t="s">
        <v>1452</v>
      </c>
      <c r="R2247" s="17">
        <v>10</v>
      </c>
      <c r="S2247" s="24" t="s">
        <v>1026</v>
      </c>
      <c r="T2247" s="17">
        <v>6</v>
      </c>
      <c r="U2247" s="17">
        <v>100</v>
      </c>
      <c r="AM2247"/>
      <c r="AN2247"/>
      <c r="AO2247"/>
      <c r="AP2247"/>
      <c r="AQ2247"/>
      <c r="AR2247"/>
      <c r="AS2247"/>
      <c r="AT2247"/>
      <c r="AU2247"/>
      <c r="AV2247"/>
      <c r="AW2247" s="10"/>
      <c r="AX2247" s="10"/>
      <c r="AY2247" s="10"/>
    </row>
    <row r="2248" spans="1:51" x14ac:dyDescent="0.25">
      <c r="K2248" s="17" t="s">
        <v>3011</v>
      </c>
      <c r="L2248" s="17">
        <v>24</v>
      </c>
      <c r="M2248" s="17">
        <v>8</v>
      </c>
      <c r="N2248" s="17">
        <v>1980</v>
      </c>
      <c r="O2248" s="19" t="s">
        <v>565</v>
      </c>
      <c r="P2248" s="24" t="s">
        <v>1026</v>
      </c>
      <c r="Q2248" s="48" t="s">
        <v>1676</v>
      </c>
      <c r="R2248" s="17">
        <v>5</v>
      </c>
      <c r="S2248" s="24" t="s">
        <v>1026</v>
      </c>
      <c r="T2248" s="17">
        <v>5</v>
      </c>
      <c r="U2248" s="58" t="s">
        <v>5239</v>
      </c>
      <c r="AM2248"/>
      <c r="AN2248"/>
      <c r="AO2248"/>
      <c r="AP2248"/>
      <c r="AQ2248"/>
      <c r="AR2248"/>
      <c r="AS2248"/>
      <c r="AT2248"/>
      <c r="AU2248"/>
      <c r="AV2248"/>
      <c r="AW2248" s="10"/>
      <c r="AX2248" s="10"/>
      <c r="AY2248" s="10"/>
    </row>
    <row r="2249" spans="1:51" x14ac:dyDescent="0.25">
      <c r="P2249" s="24"/>
      <c r="Q2249" s="48"/>
      <c r="R2249" s="17">
        <f>SUM(R2237:R2248)</f>
        <v>103</v>
      </c>
      <c r="S2249" s="24" t="s">
        <v>1026</v>
      </c>
      <c r="T2249" s="17">
        <f>SUM(T2237:T2248)</f>
        <v>74</v>
      </c>
      <c r="AM2249"/>
      <c r="AN2249"/>
      <c r="AO2249"/>
      <c r="AP2249"/>
      <c r="AQ2249"/>
      <c r="AR2249"/>
      <c r="AS2249"/>
      <c r="AT2249"/>
      <c r="AU2249"/>
      <c r="AV2249"/>
      <c r="AW2249" s="10"/>
      <c r="AX2249" s="10"/>
      <c r="AY2249" s="10"/>
    </row>
    <row r="2250" spans="1:51" x14ac:dyDescent="0.25">
      <c r="N2250" s="17">
        <f>COUNT(R2237:R2248)</f>
        <v>12</v>
      </c>
      <c r="Q2250" s="48" t="s">
        <v>567</v>
      </c>
      <c r="R2250" s="81">
        <f>PRODUCT(R2249/N2250)</f>
        <v>8.5833333333333339</v>
      </c>
      <c r="S2250" s="24" t="s">
        <v>1026</v>
      </c>
      <c r="T2250" s="81">
        <f>PRODUCT(T2249/N2250)</f>
        <v>6.166666666666667</v>
      </c>
      <c r="AM2250"/>
      <c r="AN2250"/>
      <c r="AO2250"/>
      <c r="AP2250"/>
      <c r="AQ2250"/>
      <c r="AR2250"/>
      <c r="AS2250"/>
      <c r="AT2250"/>
      <c r="AU2250"/>
      <c r="AV2250"/>
      <c r="AW2250" s="10"/>
      <c r="AX2250" s="10"/>
      <c r="AY2250" s="10"/>
    </row>
    <row r="2251" spans="1:51" x14ac:dyDescent="0.25">
      <c r="P2251" s="24"/>
      <c r="S2251" s="24"/>
      <c r="AM2251"/>
      <c r="AN2251"/>
      <c r="AO2251"/>
      <c r="AP2251"/>
      <c r="AQ2251"/>
      <c r="AR2251"/>
      <c r="AS2251"/>
      <c r="AT2251"/>
      <c r="AU2251"/>
      <c r="AV2251"/>
      <c r="AW2251" s="10"/>
      <c r="AX2251" s="10"/>
      <c r="AY2251" s="10"/>
    </row>
    <row r="2252" spans="1:51" x14ac:dyDescent="0.25">
      <c r="O2252" s="38"/>
      <c r="P2252" s="24"/>
      <c r="Q2252" s="38"/>
      <c r="S2252" s="24"/>
      <c r="AM2252"/>
      <c r="AN2252"/>
      <c r="AO2252"/>
      <c r="AP2252"/>
      <c r="AQ2252"/>
      <c r="AR2252"/>
      <c r="AS2252"/>
      <c r="AT2252"/>
      <c r="AU2252"/>
      <c r="AV2252"/>
      <c r="AW2252" s="10"/>
      <c r="AX2252" s="10"/>
      <c r="AY2252" s="10"/>
    </row>
    <row r="2253" spans="1:51" x14ac:dyDescent="0.25">
      <c r="A2253" s="111"/>
      <c r="B2253" s="116" t="s">
        <v>5240</v>
      </c>
      <c r="C2253" s="111"/>
      <c r="D2253" s="111"/>
      <c r="E2253" s="111"/>
      <c r="F2253" s="111"/>
      <c r="G2253" s="111"/>
      <c r="H2253" s="113"/>
      <c r="I2253" s="114"/>
      <c r="J2253" s="111"/>
      <c r="K2253" s="111"/>
      <c r="L2253" s="115"/>
      <c r="M2253" s="115"/>
      <c r="N2253" s="115"/>
      <c r="O2253" s="116" t="s">
        <v>5240</v>
      </c>
      <c r="P2253" s="119"/>
      <c r="Q2253" s="118"/>
      <c r="R2253" s="115"/>
      <c r="S2253" s="119"/>
      <c r="T2253" s="115"/>
      <c r="U2253" s="115"/>
      <c r="AM2253"/>
      <c r="AN2253"/>
      <c r="AO2253"/>
      <c r="AP2253"/>
      <c r="AQ2253"/>
      <c r="AR2253"/>
      <c r="AS2253"/>
      <c r="AT2253"/>
      <c r="AU2253"/>
      <c r="AV2253"/>
      <c r="AW2253" s="10"/>
      <c r="AX2253" s="10"/>
      <c r="AY2253" s="10"/>
    </row>
    <row r="2254" spans="1:51" x14ac:dyDescent="0.25">
      <c r="B2254" s="20" t="s">
        <v>5241</v>
      </c>
      <c r="C2254" s="20"/>
      <c r="D2254" s="20"/>
      <c r="E2254" s="20"/>
      <c r="F2254" s="20"/>
      <c r="G2254" s="20"/>
      <c r="H2254" s="20"/>
      <c r="I2254" s="20"/>
      <c r="J2254" s="20"/>
      <c r="K2254" s="17" t="s">
        <v>3011</v>
      </c>
      <c r="L2254" s="17">
        <v>24</v>
      </c>
      <c r="M2254" s="17">
        <v>8</v>
      </c>
      <c r="N2254" s="17">
        <v>1980</v>
      </c>
      <c r="O2254" s="19" t="s">
        <v>1672</v>
      </c>
      <c r="P2254" s="24" t="s">
        <v>1026</v>
      </c>
      <c r="Q2254" s="19" t="s">
        <v>566</v>
      </c>
      <c r="R2254" s="17">
        <v>4</v>
      </c>
      <c r="S2254" s="24" t="s">
        <v>1026</v>
      </c>
      <c r="T2254" s="17">
        <v>14</v>
      </c>
      <c r="U2254" s="58" t="s">
        <v>5239</v>
      </c>
      <c r="AM2254"/>
      <c r="AN2254"/>
      <c r="AO2254"/>
      <c r="AP2254"/>
      <c r="AQ2254"/>
      <c r="AR2254"/>
      <c r="AS2254"/>
      <c r="AT2254"/>
      <c r="AU2254"/>
      <c r="AV2254"/>
      <c r="AW2254" s="10"/>
      <c r="AX2254" s="10"/>
      <c r="AY2254" s="10"/>
    </row>
    <row r="2255" spans="1:51" x14ac:dyDescent="0.25">
      <c r="B2255" s="20" t="s">
        <v>5244</v>
      </c>
      <c r="C2255" s="20"/>
      <c r="D2255" s="20"/>
      <c r="E2255" s="20"/>
      <c r="F2255" s="20"/>
      <c r="G2255" s="20"/>
      <c r="H2255" s="20"/>
      <c r="I2255" s="20"/>
      <c r="J2255" s="20"/>
      <c r="K2255" s="17" t="s">
        <v>3027</v>
      </c>
      <c r="L2255" s="17">
        <v>30</v>
      </c>
      <c r="M2255" s="17">
        <v>8</v>
      </c>
      <c r="N2255" s="17">
        <v>1980</v>
      </c>
      <c r="O2255" s="19" t="s">
        <v>566</v>
      </c>
      <c r="P2255" s="24" t="s">
        <v>1026</v>
      </c>
      <c r="Q2255" s="19" t="s">
        <v>1672</v>
      </c>
      <c r="R2255" s="17">
        <v>4</v>
      </c>
      <c r="S2255" s="24" t="s">
        <v>1026</v>
      </c>
      <c r="T2255" s="17">
        <v>1</v>
      </c>
      <c r="U2255" s="58" t="s">
        <v>5239</v>
      </c>
      <c r="AM2255"/>
      <c r="AN2255"/>
      <c r="AO2255"/>
      <c r="AP2255"/>
      <c r="AQ2255"/>
      <c r="AR2255"/>
      <c r="AS2255"/>
      <c r="AT2255"/>
      <c r="AU2255"/>
      <c r="AV2255"/>
      <c r="AW2255" s="10"/>
      <c r="AX2255" s="10"/>
      <c r="AY2255" s="10"/>
    </row>
    <row r="2256" spans="1:51" x14ac:dyDescent="0.25">
      <c r="C2256" s="20"/>
      <c r="D2256" s="20"/>
      <c r="E2256" s="20"/>
      <c r="F2256" s="20"/>
      <c r="G2256" s="20"/>
      <c r="H2256" s="20"/>
      <c r="I2256" s="20"/>
      <c r="J2256" s="20"/>
      <c r="P2256" s="24"/>
      <c r="S2256" s="24"/>
      <c r="U2256" s="58"/>
      <c r="AM2256"/>
      <c r="AN2256"/>
      <c r="AO2256"/>
      <c r="AP2256"/>
      <c r="AQ2256"/>
      <c r="AR2256"/>
      <c r="AS2256"/>
      <c r="AT2256"/>
      <c r="AU2256"/>
      <c r="AV2256"/>
      <c r="AW2256" s="10"/>
      <c r="AX2256" s="10"/>
      <c r="AY2256" s="10"/>
    </row>
    <row r="2257" spans="1:51" x14ac:dyDescent="0.25">
      <c r="B2257" s="20" t="s">
        <v>5242</v>
      </c>
      <c r="C2257" s="20"/>
      <c r="D2257" s="20"/>
      <c r="E2257" s="20"/>
      <c r="F2257" s="20"/>
      <c r="G2257" s="20"/>
      <c r="H2257" s="20"/>
      <c r="I2257" s="20"/>
      <c r="J2257" s="20"/>
      <c r="K2257" s="32" t="s">
        <v>3011</v>
      </c>
      <c r="L2257" s="17">
        <v>24</v>
      </c>
      <c r="M2257" s="17">
        <v>8</v>
      </c>
      <c r="N2257" s="17">
        <v>1980</v>
      </c>
      <c r="O2257" s="19" t="s">
        <v>1269</v>
      </c>
      <c r="P2257" s="24" t="s">
        <v>1026</v>
      </c>
      <c r="Q2257" s="19" t="s">
        <v>563</v>
      </c>
      <c r="R2257" s="17">
        <v>14</v>
      </c>
      <c r="S2257" s="24" t="s">
        <v>1026</v>
      </c>
      <c r="T2257" s="17">
        <v>8</v>
      </c>
      <c r="U2257" s="17">
        <v>100</v>
      </c>
      <c r="AM2257"/>
      <c r="AN2257"/>
      <c r="AO2257"/>
      <c r="AP2257"/>
      <c r="AQ2257"/>
      <c r="AR2257"/>
      <c r="AS2257"/>
      <c r="AT2257"/>
      <c r="AU2257"/>
      <c r="AV2257"/>
      <c r="AW2257" s="10"/>
      <c r="AX2257" s="10"/>
      <c r="AY2257" s="10"/>
    </row>
    <row r="2258" spans="1:51" x14ac:dyDescent="0.25">
      <c r="A2258" s="77"/>
      <c r="B2258" s="20" t="s">
        <v>5243</v>
      </c>
      <c r="C2258" s="20"/>
      <c r="D2258" s="20"/>
      <c r="E2258" s="20"/>
      <c r="F2258" s="20"/>
      <c r="G2258" s="20"/>
      <c r="H2258" s="20"/>
      <c r="I2258" s="20"/>
      <c r="J2258" s="20"/>
      <c r="K2258" s="17" t="s">
        <v>3011</v>
      </c>
      <c r="L2258" s="17">
        <v>31</v>
      </c>
      <c r="M2258" s="17">
        <v>8</v>
      </c>
      <c r="N2258" s="17">
        <v>1980</v>
      </c>
      <c r="O2258" s="19" t="s">
        <v>563</v>
      </c>
      <c r="P2258" s="24" t="s">
        <v>1026</v>
      </c>
      <c r="Q2258" s="19" t="s">
        <v>1269</v>
      </c>
      <c r="R2258" s="17">
        <v>21</v>
      </c>
      <c r="S2258" s="24" t="s">
        <v>1026</v>
      </c>
      <c r="T2258" s="17">
        <v>12</v>
      </c>
      <c r="U2258" s="17">
        <v>450</v>
      </c>
      <c r="AM2258"/>
      <c r="AN2258"/>
      <c r="AO2258"/>
      <c r="AP2258"/>
      <c r="AQ2258"/>
      <c r="AR2258"/>
      <c r="AS2258"/>
      <c r="AT2258"/>
      <c r="AU2258"/>
      <c r="AV2258"/>
      <c r="AW2258" s="10"/>
      <c r="AX2258" s="10"/>
      <c r="AY2258" s="10"/>
    </row>
    <row r="2259" spans="1:51" x14ac:dyDescent="0.25">
      <c r="C2259" s="20"/>
      <c r="D2259" s="20"/>
      <c r="E2259" s="20"/>
      <c r="F2259" s="20"/>
      <c r="G2259" s="20"/>
      <c r="H2259" s="20"/>
      <c r="I2259" s="20"/>
      <c r="J2259" s="20"/>
      <c r="P2259" s="24"/>
      <c r="R2259" s="17">
        <f>SUM(R2254:R2258)</f>
        <v>43</v>
      </c>
      <c r="S2259" s="24" t="s">
        <v>1026</v>
      </c>
      <c r="T2259" s="17">
        <f>SUM(T2254:T2258)</f>
        <v>35</v>
      </c>
      <c r="AM2259"/>
      <c r="AN2259"/>
      <c r="AO2259"/>
      <c r="AP2259"/>
      <c r="AQ2259"/>
      <c r="AR2259"/>
      <c r="AS2259"/>
      <c r="AT2259"/>
      <c r="AU2259"/>
      <c r="AV2259"/>
      <c r="AW2259" s="10"/>
      <c r="AX2259" s="10"/>
      <c r="AY2259" s="10"/>
    </row>
    <row r="2260" spans="1:51" x14ac:dyDescent="0.25">
      <c r="C2260" s="20"/>
      <c r="D2260" s="20"/>
      <c r="E2260" s="20"/>
      <c r="F2260" s="20"/>
      <c r="G2260" s="20"/>
      <c r="H2260" s="20"/>
      <c r="I2260" s="20"/>
      <c r="J2260" s="20"/>
      <c r="N2260" s="17">
        <f>COUNT(R2254:R2258)</f>
        <v>4</v>
      </c>
      <c r="Q2260" s="48" t="s">
        <v>567</v>
      </c>
      <c r="R2260" s="81">
        <f>PRODUCT(R2259/N2260)</f>
        <v>10.75</v>
      </c>
      <c r="S2260" s="24" t="s">
        <v>1026</v>
      </c>
      <c r="T2260" s="81">
        <f>PRODUCT(T2259/N2260)</f>
        <v>8.75</v>
      </c>
      <c r="AM2260"/>
      <c r="AN2260"/>
      <c r="AO2260"/>
      <c r="AP2260"/>
      <c r="AQ2260"/>
      <c r="AR2260"/>
      <c r="AS2260"/>
      <c r="AT2260"/>
      <c r="AU2260"/>
      <c r="AV2260"/>
      <c r="AW2260" s="10"/>
      <c r="AX2260" s="10"/>
      <c r="AY2260" s="10"/>
    </row>
    <row r="2261" spans="1:51" x14ac:dyDescent="0.25">
      <c r="Q2261" s="48"/>
      <c r="R2261" s="81"/>
      <c r="S2261" s="24"/>
      <c r="T2261" s="81"/>
      <c r="AM2261"/>
      <c r="AN2261"/>
      <c r="AO2261"/>
      <c r="AP2261"/>
      <c r="AQ2261"/>
      <c r="AR2261"/>
      <c r="AS2261"/>
      <c r="AT2261"/>
      <c r="AU2261"/>
      <c r="AV2261"/>
      <c r="AW2261" s="10"/>
      <c r="AX2261" s="10"/>
      <c r="AY2261" s="10"/>
    </row>
    <row r="2262" spans="1:51" x14ac:dyDescent="0.25">
      <c r="P2262" s="24"/>
      <c r="S2262" s="24"/>
      <c r="AM2262"/>
      <c r="AN2262"/>
      <c r="AO2262"/>
      <c r="AP2262"/>
      <c r="AQ2262"/>
      <c r="AR2262"/>
      <c r="AS2262"/>
      <c r="AT2262"/>
      <c r="AU2262"/>
      <c r="AV2262"/>
      <c r="AW2262" s="10"/>
      <c r="AX2262" s="10"/>
      <c r="AY2262" s="10"/>
    </row>
    <row r="2263" spans="1:51" x14ac:dyDescent="0.25">
      <c r="A2263" s="21" t="s">
        <v>3179</v>
      </c>
      <c r="B2263" s="22" t="s">
        <v>261</v>
      </c>
      <c r="C2263" s="21" t="s">
        <v>3016</v>
      </c>
      <c r="D2263" s="21" t="s">
        <v>3017</v>
      </c>
      <c r="E2263" s="21" t="s">
        <v>1030</v>
      </c>
      <c r="F2263" s="21" t="s">
        <v>3018</v>
      </c>
      <c r="G2263" s="21" t="s">
        <v>3019</v>
      </c>
      <c r="H2263" s="21"/>
      <c r="I2263" s="68" t="s">
        <v>3020</v>
      </c>
      <c r="J2263" s="21" t="s">
        <v>1031</v>
      </c>
      <c r="K2263" s="21"/>
      <c r="L2263" s="33"/>
      <c r="M2263" s="33"/>
      <c r="N2263" s="33"/>
      <c r="O2263" s="23" t="s">
        <v>261</v>
      </c>
      <c r="P2263" s="34"/>
      <c r="Q2263" s="35"/>
      <c r="R2263" s="33"/>
      <c r="S2263" s="34"/>
      <c r="T2263" s="33"/>
      <c r="U2263" s="33"/>
      <c r="AM2263"/>
      <c r="AN2263"/>
      <c r="AO2263"/>
      <c r="AP2263"/>
      <c r="AQ2263"/>
      <c r="AR2263"/>
      <c r="AS2263"/>
      <c r="AT2263"/>
      <c r="AU2263"/>
      <c r="AV2263"/>
      <c r="AW2263" s="10"/>
      <c r="AX2263" s="10"/>
      <c r="AY2263" s="10"/>
    </row>
    <row r="2264" spans="1:51" x14ac:dyDescent="0.25">
      <c r="A2264" s="14">
        <v>1</v>
      </c>
      <c r="B2264" s="41" t="s">
        <v>1452</v>
      </c>
      <c r="C2264" s="14">
        <v>18</v>
      </c>
      <c r="D2264" s="14">
        <v>14</v>
      </c>
      <c r="E2264" s="14">
        <v>1</v>
      </c>
      <c r="F2264" s="14">
        <v>3</v>
      </c>
      <c r="G2264" s="14">
        <v>163</v>
      </c>
      <c r="H2264" s="74" t="s">
        <v>1026</v>
      </c>
      <c r="I2264" s="14">
        <v>99</v>
      </c>
      <c r="J2264" s="14">
        <v>29</v>
      </c>
      <c r="K2264" s="17" t="s">
        <v>3011</v>
      </c>
      <c r="L2264" s="17">
        <v>10</v>
      </c>
      <c r="M2264" s="17">
        <v>5</v>
      </c>
      <c r="N2264" s="17">
        <v>1981</v>
      </c>
      <c r="O2264" s="19" t="s">
        <v>563</v>
      </c>
      <c r="P2264" s="24" t="s">
        <v>1026</v>
      </c>
      <c r="Q2264" s="19" t="s">
        <v>2969</v>
      </c>
      <c r="R2264" s="17">
        <v>23</v>
      </c>
      <c r="S2264" s="24" t="s">
        <v>1026</v>
      </c>
      <c r="T2264" s="17">
        <v>13</v>
      </c>
      <c r="U2264" s="58" t="s">
        <v>5239</v>
      </c>
      <c r="AM2264"/>
      <c r="AN2264"/>
      <c r="AO2264"/>
      <c r="AP2264"/>
      <c r="AQ2264"/>
      <c r="AR2264"/>
      <c r="AS2264"/>
      <c r="AT2264"/>
      <c r="AU2264"/>
      <c r="AV2264"/>
      <c r="AW2264" s="10"/>
      <c r="AX2264" s="10"/>
      <c r="AY2264" s="10"/>
    </row>
    <row r="2265" spans="1:51" x14ac:dyDescent="0.25">
      <c r="A2265" s="14">
        <v>2</v>
      </c>
      <c r="B2265" s="67" t="s">
        <v>1041</v>
      </c>
      <c r="C2265" s="14">
        <v>18</v>
      </c>
      <c r="D2265" s="14">
        <v>13</v>
      </c>
      <c r="E2265" s="14">
        <v>2</v>
      </c>
      <c r="F2265" s="14">
        <v>3</v>
      </c>
      <c r="G2265" s="14">
        <v>222</v>
      </c>
      <c r="H2265" s="74" t="s">
        <v>1026</v>
      </c>
      <c r="I2265" s="14">
        <v>118</v>
      </c>
      <c r="J2265" s="14">
        <v>28</v>
      </c>
      <c r="K2265" s="17" t="s">
        <v>3011</v>
      </c>
      <c r="L2265" s="17">
        <v>10</v>
      </c>
      <c r="M2265" s="17">
        <v>5</v>
      </c>
      <c r="N2265" s="17">
        <v>1981</v>
      </c>
      <c r="O2265" s="48" t="s">
        <v>565</v>
      </c>
      <c r="P2265" s="24" t="s">
        <v>1026</v>
      </c>
      <c r="Q2265" s="48" t="s">
        <v>967</v>
      </c>
      <c r="R2265" s="17">
        <v>4</v>
      </c>
      <c r="S2265" s="24" t="s">
        <v>1026</v>
      </c>
      <c r="T2265" s="17">
        <v>5</v>
      </c>
      <c r="U2265" s="58" t="s">
        <v>5239</v>
      </c>
      <c r="AM2265"/>
      <c r="AN2265"/>
      <c r="AO2265"/>
      <c r="AP2265"/>
      <c r="AQ2265"/>
      <c r="AR2265"/>
      <c r="AS2265"/>
      <c r="AT2265"/>
      <c r="AU2265"/>
      <c r="AV2265"/>
      <c r="AW2265" s="10"/>
      <c r="AX2265" s="10"/>
      <c r="AY2265" s="10"/>
    </row>
    <row r="2266" spans="1:51" x14ac:dyDescent="0.25">
      <c r="A2266" s="14">
        <v>3</v>
      </c>
      <c r="B2266" s="20" t="s">
        <v>967</v>
      </c>
      <c r="C2266" s="14">
        <v>18</v>
      </c>
      <c r="D2266" s="14">
        <v>11</v>
      </c>
      <c r="E2266" s="14">
        <v>2</v>
      </c>
      <c r="F2266" s="14">
        <v>5</v>
      </c>
      <c r="G2266" s="14">
        <v>131</v>
      </c>
      <c r="H2266" s="74" t="s">
        <v>1026</v>
      </c>
      <c r="I2266" s="14">
        <v>101</v>
      </c>
      <c r="J2266" s="14">
        <v>24</v>
      </c>
      <c r="K2266" s="17" t="s">
        <v>3011</v>
      </c>
      <c r="L2266" s="17">
        <v>10</v>
      </c>
      <c r="M2266" s="17">
        <v>5</v>
      </c>
      <c r="N2266" s="17">
        <v>1981</v>
      </c>
      <c r="O2266" s="48" t="s">
        <v>1041</v>
      </c>
      <c r="P2266" s="24" t="s">
        <v>1026</v>
      </c>
      <c r="Q2266" s="48" t="s">
        <v>1676</v>
      </c>
      <c r="R2266" s="17">
        <v>7</v>
      </c>
      <c r="S2266" s="24" t="s">
        <v>1026</v>
      </c>
      <c r="T2266" s="17">
        <v>6</v>
      </c>
      <c r="U2266" s="17">
        <v>155</v>
      </c>
      <c r="AM2266"/>
      <c r="AN2266"/>
      <c r="AO2266"/>
      <c r="AP2266"/>
      <c r="AQ2266"/>
      <c r="AR2266"/>
      <c r="AS2266"/>
      <c r="AT2266"/>
      <c r="AU2266"/>
      <c r="AV2266"/>
      <c r="AW2266" s="10"/>
      <c r="AX2266" s="10"/>
      <c r="AY2266" s="10"/>
    </row>
    <row r="2267" spans="1:51" x14ac:dyDescent="0.25">
      <c r="A2267" s="14">
        <v>4</v>
      </c>
      <c r="B2267" s="20" t="s">
        <v>563</v>
      </c>
      <c r="C2267" s="14">
        <v>18</v>
      </c>
      <c r="D2267" s="14">
        <v>11</v>
      </c>
      <c r="E2267" s="14">
        <v>1</v>
      </c>
      <c r="F2267" s="14">
        <v>6</v>
      </c>
      <c r="G2267" s="14">
        <v>190</v>
      </c>
      <c r="H2267" s="74" t="s">
        <v>1026</v>
      </c>
      <c r="I2267" s="14">
        <v>167</v>
      </c>
      <c r="J2267" s="14">
        <v>23</v>
      </c>
      <c r="K2267" s="17" t="s">
        <v>3011</v>
      </c>
      <c r="L2267" s="17">
        <v>10</v>
      </c>
      <c r="M2267" s="17">
        <v>5</v>
      </c>
      <c r="N2267" s="17">
        <v>1981</v>
      </c>
      <c r="O2267" s="19" t="s">
        <v>1452</v>
      </c>
      <c r="P2267" s="24" t="s">
        <v>1026</v>
      </c>
      <c r="Q2267" s="19" t="s">
        <v>566</v>
      </c>
      <c r="R2267" s="17">
        <v>7</v>
      </c>
      <c r="S2267" s="24" t="s">
        <v>1026</v>
      </c>
      <c r="T2267" s="17">
        <v>5</v>
      </c>
      <c r="U2267" s="17">
        <v>322</v>
      </c>
      <c r="AM2267"/>
      <c r="AN2267"/>
      <c r="AO2267"/>
      <c r="AP2267"/>
      <c r="AQ2267"/>
      <c r="AR2267"/>
      <c r="AS2267"/>
      <c r="AT2267"/>
      <c r="AU2267"/>
      <c r="AV2267"/>
      <c r="AW2267" s="10"/>
      <c r="AX2267" s="10"/>
      <c r="AY2267" s="10"/>
    </row>
    <row r="2268" spans="1:51" x14ac:dyDescent="0.25">
      <c r="A2268" s="14">
        <v>5</v>
      </c>
      <c r="B2268" s="67" t="s">
        <v>1676</v>
      </c>
      <c r="C2268" s="14">
        <v>18</v>
      </c>
      <c r="D2268" s="14">
        <v>10</v>
      </c>
      <c r="E2268" s="14">
        <v>2</v>
      </c>
      <c r="F2268" s="14">
        <v>6</v>
      </c>
      <c r="G2268" s="14">
        <v>173</v>
      </c>
      <c r="H2268" s="74" t="s">
        <v>1026</v>
      </c>
      <c r="I2268" s="14">
        <v>142</v>
      </c>
      <c r="J2268" s="14">
        <v>22</v>
      </c>
      <c r="K2268" s="17" t="s">
        <v>3011</v>
      </c>
      <c r="L2268" s="17">
        <v>10</v>
      </c>
      <c r="M2268" s="17">
        <v>5</v>
      </c>
      <c r="N2268" s="17">
        <v>1981</v>
      </c>
      <c r="O2268" s="38" t="s">
        <v>1044</v>
      </c>
      <c r="P2268" s="24" t="s">
        <v>1026</v>
      </c>
      <c r="Q2268" s="38" t="s">
        <v>564</v>
      </c>
      <c r="R2268" s="17">
        <v>16</v>
      </c>
      <c r="S2268" s="24" t="s">
        <v>1026</v>
      </c>
      <c r="T2268" s="17">
        <v>10</v>
      </c>
      <c r="U2268" s="17">
        <v>200</v>
      </c>
      <c r="AM2268"/>
      <c r="AN2268"/>
      <c r="AO2268"/>
      <c r="AP2268"/>
      <c r="AQ2268"/>
      <c r="AR2268"/>
      <c r="AS2268"/>
      <c r="AT2268"/>
      <c r="AU2268"/>
      <c r="AV2268"/>
      <c r="AW2268" s="10"/>
      <c r="AX2268" s="10"/>
      <c r="AY2268" s="10"/>
    </row>
    <row r="2269" spans="1:51" x14ac:dyDescent="0.25">
      <c r="A2269" s="14">
        <v>6</v>
      </c>
      <c r="B2269" s="20" t="s">
        <v>566</v>
      </c>
      <c r="C2269" s="14">
        <v>18</v>
      </c>
      <c r="D2269" s="14">
        <v>8</v>
      </c>
      <c r="E2269" s="14">
        <v>1</v>
      </c>
      <c r="F2269" s="14">
        <v>9</v>
      </c>
      <c r="G2269" s="14">
        <v>134</v>
      </c>
      <c r="H2269" s="74" t="s">
        <v>1026</v>
      </c>
      <c r="I2269" s="14">
        <v>137</v>
      </c>
      <c r="J2269" s="14">
        <v>17</v>
      </c>
      <c r="K2269" s="17" t="s">
        <v>3027</v>
      </c>
      <c r="L2269" s="17">
        <v>16</v>
      </c>
      <c r="M2269" s="17">
        <v>5</v>
      </c>
      <c r="N2269" s="17">
        <v>1981</v>
      </c>
      <c r="O2269" s="19" t="s">
        <v>564</v>
      </c>
      <c r="P2269" s="24" t="s">
        <v>1026</v>
      </c>
      <c r="Q2269" s="19" t="s">
        <v>565</v>
      </c>
      <c r="R2269" s="17">
        <v>5</v>
      </c>
      <c r="S2269" s="24" t="s">
        <v>1026</v>
      </c>
      <c r="T2269" s="17">
        <v>13</v>
      </c>
      <c r="U2269" s="17">
        <v>200</v>
      </c>
      <c r="AM2269"/>
      <c r="AN2269"/>
      <c r="AO2269"/>
      <c r="AP2269"/>
      <c r="AQ2269"/>
      <c r="AR2269"/>
      <c r="AS2269"/>
      <c r="AT2269"/>
      <c r="AU2269"/>
      <c r="AV2269"/>
      <c r="AW2269" s="10"/>
      <c r="AX2269" s="10"/>
      <c r="AY2269" s="10"/>
    </row>
    <row r="2270" spans="1:51" x14ac:dyDescent="0.25">
      <c r="A2270" s="14">
        <v>7</v>
      </c>
      <c r="B2270" s="20" t="s">
        <v>1044</v>
      </c>
      <c r="C2270" s="14">
        <v>18</v>
      </c>
      <c r="D2270" s="14">
        <v>7</v>
      </c>
      <c r="E2270" s="14">
        <v>1</v>
      </c>
      <c r="F2270" s="14">
        <v>10</v>
      </c>
      <c r="G2270" s="14">
        <v>195</v>
      </c>
      <c r="H2270" s="74" t="s">
        <v>1026</v>
      </c>
      <c r="I2270" s="14">
        <v>199</v>
      </c>
      <c r="J2270" s="14">
        <v>15</v>
      </c>
      <c r="K2270" s="17" t="s">
        <v>3027</v>
      </c>
      <c r="L2270" s="17">
        <v>16</v>
      </c>
      <c r="M2270" s="17">
        <v>5</v>
      </c>
      <c r="N2270" s="17">
        <v>1981</v>
      </c>
      <c r="O2270" s="19" t="s">
        <v>566</v>
      </c>
      <c r="P2270" s="24" t="s">
        <v>1026</v>
      </c>
      <c r="Q2270" s="19" t="s">
        <v>563</v>
      </c>
      <c r="R2270" s="17">
        <v>6</v>
      </c>
      <c r="S2270" s="24" t="s">
        <v>1026</v>
      </c>
      <c r="T2270" s="17">
        <v>12</v>
      </c>
      <c r="U2270" s="17">
        <v>100</v>
      </c>
      <c r="AM2270"/>
      <c r="AN2270"/>
      <c r="AO2270"/>
      <c r="AP2270"/>
      <c r="AQ2270"/>
      <c r="AR2270"/>
      <c r="AS2270"/>
      <c r="AT2270"/>
      <c r="AU2270"/>
      <c r="AV2270"/>
      <c r="AW2270" s="10"/>
      <c r="AX2270" s="10"/>
      <c r="AY2270" s="10"/>
    </row>
    <row r="2271" spans="1:51" ht="15.75" thickBot="1" x14ac:dyDescent="0.3">
      <c r="A2271" s="37">
        <v>8</v>
      </c>
      <c r="B2271" s="28" t="s">
        <v>565</v>
      </c>
      <c r="C2271" s="37">
        <v>18</v>
      </c>
      <c r="D2271" s="37">
        <v>4</v>
      </c>
      <c r="E2271" s="37">
        <v>4</v>
      </c>
      <c r="F2271" s="37">
        <v>10</v>
      </c>
      <c r="G2271" s="37">
        <v>141</v>
      </c>
      <c r="H2271" s="73" t="s">
        <v>1026</v>
      </c>
      <c r="I2271" s="37">
        <v>169</v>
      </c>
      <c r="J2271" s="37">
        <v>12</v>
      </c>
      <c r="K2271" s="32" t="s">
        <v>3011</v>
      </c>
      <c r="L2271" s="17">
        <v>17</v>
      </c>
      <c r="M2271" s="17">
        <v>5</v>
      </c>
      <c r="N2271" s="17">
        <v>1981</v>
      </c>
      <c r="O2271" s="19" t="s">
        <v>1041</v>
      </c>
      <c r="P2271" s="24" t="s">
        <v>1026</v>
      </c>
      <c r="Q2271" s="19" t="s">
        <v>563</v>
      </c>
      <c r="R2271" s="17">
        <v>8</v>
      </c>
      <c r="S2271" s="24" t="s">
        <v>1026</v>
      </c>
      <c r="T2271" s="17">
        <v>9</v>
      </c>
      <c r="U2271" s="17">
        <v>168</v>
      </c>
      <c r="AM2271"/>
      <c r="AN2271"/>
      <c r="AO2271"/>
      <c r="AP2271"/>
      <c r="AQ2271"/>
      <c r="AR2271"/>
      <c r="AS2271"/>
      <c r="AT2271"/>
      <c r="AU2271"/>
      <c r="AV2271"/>
      <c r="AW2271" s="10"/>
      <c r="AX2271" s="10"/>
      <c r="AY2271" s="10"/>
    </row>
    <row r="2272" spans="1:51" x14ac:dyDescent="0.25">
      <c r="A2272" s="77">
        <v>9</v>
      </c>
      <c r="B2272" s="130" t="s">
        <v>2969</v>
      </c>
      <c r="C2272" s="77">
        <v>18</v>
      </c>
      <c r="D2272" s="77">
        <v>2</v>
      </c>
      <c r="E2272" s="77">
        <v>1</v>
      </c>
      <c r="F2272" s="77">
        <v>15</v>
      </c>
      <c r="G2272" s="77">
        <v>141</v>
      </c>
      <c r="H2272" s="79" t="s">
        <v>1026</v>
      </c>
      <c r="I2272" s="77">
        <v>247</v>
      </c>
      <c r="J2272" s="77">
        <v>5</v>
      </c>
      <c r="K2272" s="17" t="s">
        <v>3011</v>
      </c>
      <c r="L2272" s="17">
        <v>17</v>
      </c>
      <c r="M2272" s="17">
        <v>5</v>
      </c>
      <c r="N2272" s="17">
        <v>1981</v>
      </c>
      <c r="O2272" s="48" t="s">
        <v>967</v>
      </c>
      <c r="P2272" s="24" t="s">
        <v>1026</v>
      </c>
      <c r="Q2272" s="48" t="s">
        <v>1452</v>
      </c>
      <c r="R2272" s="17">
        <v>7</v>
      </c>
      <c r="S2272" s="24" t="s">
        <v>1026</v>
      </c>
      <c r="T2272" s="17">
        <v>5</v>
      </c>
      <c r="U2272" s="17">
        <v>195</v>
      </c>
      <c r="AM2272"/>
      <c r="AN2272"/>
      <c r="AO2272"/>
      <c r="AP2272"/>
      <c r="AQ2272"/>
      <c r="AR2272"/>
      <c r="AS2272"/>
      <c r="AT2272"/>
      <c r="AU2272"/>
      <c r="AV2272"/>
      <c r="AW2272" s="10"/>
      <c r="AX2272" s="10"/>
      <c r="AY2272" s="10"/>
    </row>
    <row r="2273" spans="1:51" x14ac:dyDescent="0.25">
      <c r="A2273" s="77">
        <v>10</v>
      </c>
      <c r="B2273" s="78" t="s">
        <v>564</v>
      </c>
      <c r="C2273" s="77">
        <v>18</v>
      </c>
      <c r="D2273" s="77">
        <v>2</v>
      </c>
      <c r="E2273" s="77">
        <v>1</v>
      </c>
      <c r="F2273" s="77">
        <v>15</v>
      </c>
      <c r="G2273" s="77">
        <v>109</v>
      </c>
      <c r="H2273" s="79" t="s">
        <v>1026</v>
      </c>
      <c r="I2273" s="77">
        <v>220</v>
      </c>
      <c r="J2273" s="77">
        <v>5</v>
      </c>
      <c r="K2273" s="17" t="s">
        <v>3011</v>
      </c>
      <c r="L2273" s="17">
        <v>17</v>
      </c>
      <c r="M2273" s="17">
        <v>5</v>
      </c>
      <c r="N2273" s="17">
        <v>1981</v>
      </c>
      <c r="O2273" s="38" t="s">
        <v>1676</v>
      </c>
      <c r="P2273" s="24" t="s">
        <v>1026</v>
      </c>
      <c r="Q2273" s="38" t="s">
        <v>1044</v>
      </c>
      <c r="R2273" s="17">
        <v>8</v>
      </c>
      <c r="S2273" s="24" t="s">
        <v>1026</v>
      </c>
      <c r="T2273" s="17">
        <v>21</v>
      </c>
      <c r="U2273" s="58" t="s">
        <v>5239</v>
      </c>
      <c r="AM2273"/>
      <c r="AN2273"/>
      <c r="AO2273"/>
      <c r="AP2273"/>
      <c r="AQ2273"/>
      <c r="AR2273"/>
      <c r="AS2273"/>
      <c r="AT2273"/>
      <c r="AU2273"/>
      <c r="AV2273"/>
      <c r="AW2273" s="10"/>
      <c r="AX2273" s="10"/>
      <c r="AY2273" s="10"/>
    </row>
    <row r="2274" spans="1:51" x14ac:dyDescent="0.25">
      <c r="B2274" s="20" t="s">
        <v>2</v>
      </c>
      <c r="C2274" s="14">
        <f>SUM(C2264:C2273)</f>
        <v>180</v>
      </c>
      <c r="D2274" s="14">
        <f>SUM(D2264:D2273)</f>
        <v>82</v>
      </c>
      <c r="E2274" s="14">
        <f>SUM(E2264:E2273)</f>
        <v>16</v>
      </c>
      <c r="F2274" s="14">
        <f>SUM(F2264:F2273)</f>
        <v>82</v>
      </c>
      <c r="G2274" s="14">
        <f>SUM(G2264:G2273)</f>
        <v>1599</v>
      </c>
      <c r="H2274" s="74" t="s">
        <v>1026</v>
      </c>
      <c r="I2274" s="14">
        <f>SUM(I2264:I2273)</f>
        <v>1599</v>
      </c>
      <c r="J2274" s="14">
        <f>SUM(J2264:J2273)</f>
        <v>180</v>
      </c>
      <c r="K2274" s="17" t="s">
        <v>3144</v>
      </c>
      <c r="L2274" s="17">
        <v>19</v>
      </c>
      <c r="M2274" s="17">
        <v>5</v>
      </c>
      <c r="N2274" s="17">
        <v>1981</v>
      </c>
      <c r="O2274" s="38" t="s">
        <v>2969</v>
      </c>
      <c r="P2274" s="24" t="s">
        <v>1026</v>
      </c>
      <c r="Q2274" s="38" t="s">
        <v>1041</v>
      </c>
      <c r="R2274" s="17">
        <v>11</v>
      </c>
      <c r="S2274" s="24" t="s">
        <v>1026</v>
      </c>
      <c r="T2274" s="17">
        <v>13</v>
      </c>
      <c r="U2274" s="17">
        <v>560</v>
      </c>
      <c r="AM2274"/>
      <c r="AN2274"/>
      <c r="AO2274"/>
      <c r="AP2274"/>
      <c r="AQ2274"/>
      <c r="AR2274"/>
      <c r="AS2274"/>
      <c r="AT2274"/>
      <c r="AU2274"/>
      <c r="AV2274"/>
      <c r="AW2274" s="10"/>
      <c r="AX2274" s="10"/>
      <c r="AY2274" s="10"/>
    </row>
    <row r="2275" spans="1:51" x14ac:dyDescent="0.25">
      <c r="K2275" s="17" t="s">
        <v>3027</v>
      </c>
      <c r="L2275" s="17">
        <v>23</v>
      </c>
      <c r="M2275" s="17">
        <v>5</v>
      </c>
      <c r="N2275" s="17">
        <v>1981</v>
      </c>
      <c r="O2275" s="48" t="s">
        <v>1452</v>
      </c>
      <c r="P2275" s="24" t="s">
        <v>1026</v>
      </c>
      <c r="Q2275" s="48" t="s">
        <v>1041</v>
      </c>
      <c r="R2275" s="17">
        <v>9</v>
      </c>
      <c r="S2275" s="24" t="s">
        <v>1026</v>
      </c>
      <c r="T2275" s="17">
        <v>11</v>
      </c>
      <c r="U2275" s="17">
        <v>265</v>
      </c>
      <c r="AM2275"/>
      <c r="AN2275"/>
      <c r="AO2275"/>
      <c r="AP2275"/>
      <c r="AQ2275"/>
      <c r="AR2275"/>
      <c r="AS2275"/>
      <c r="AT2275"/>
      <c r="AU2275"/>
      <c r="AV2275"/>
      <c r="AW2275" s="10"/>
      <c r="AX2275" s="10"/>
      <c r="AY2275" s="10"/>
    </row>
    <row r="2276" spans="1:51" x14ac:dyDescent="0.25">
      <c r="B2276" s="20" t="s">
        <v>2216</v>
      </c>
      <c r="K2276" s="17" t="s">
        <v>3011</v>
      </c>
      <c r="L2276" s="17">
        <v>24</v>
      </c>
      <c r="M2276" s="17">
        <v>5</v>
      </c>
      <c r="N2276" s="17">
        <v>1981</v>
      </c>
      <c r="O2276" s="19" t="s">
        <v>565</v>
      </c>
      <c r="P2276" s="24" t="s">
        <v>1026</v>
      </c>
      <c r="Q2276" s="19" t="s">
        <v>563</v>
      </c>
      <c r="R2276" s="17">
        <v>12</v>
      </c>
      <c r="S2276" s="24" t="s">
        <v>1026</v>
      </c>
      <c r="T2276" s="17">
        <v>7</v>
      </c>
      <c r="U2276" s="58" t="s">
        <v>5239</v>
      </c>
      <c r="AM2276"/>
      <c r="AN2276"/>
      <c r="AO2276"/>
      <c r="AP2276"/>
      <c r="AQ2276"/>
      <c r="AR2276"/>
      <c r="AS2276"/>
      <c r="AT2276"/>
      <c r="AU2276"/>
      <c r="AV2276"/>
      <c r="AW2276" s="10"/>
      <c r="AX2276" s="10"/>
      <c r="AY2276" s="10"/>
    </row>
    <row r="2277" spans="1:51" x14ac:dyDescent="0.25">
      <c r="K2277" s="17" t="s">
        <v>3011</v>
      </c>
      <c r="L2277" s="17">
        <v>24</v>
      </c>
      <c r="M2277" s="17">
        <v>5</v>
      </c>
      <c r="N2277" s="17">
        <v>1981</v>
      </c>
      <c r="O2277" s="48" t="s">
        <v>967</v>
      </c>
      <c r="P2277" s="24" t="s">
        <v>1026</v>
      </c>
      <c r="Q2277" s="48" t="s">
        <v>2969</v>
      </c>
      <c r="R2277" s="17">
        <v>10</v>
      </c>
      <c r="S2277" s="24" t="s">
        <v>1026</v>
      </c>
      <c r="T2277" s="17">
        <v>4</v>
      </c>
      <c r="U2277" s="17">
        <v>200</v>
      </c>
      <c r="AM2277"/>
      <c r="AN2277"/>
      <c r="AO2277"/>
      <c r="AP2277"/>
      <c r="AQ2277"/>
      <c r="AR2277"/>
      <c r="AS2277"/>
      <c r="AT2277"/>
      <c r="AU2277"/>
      <c r="AV2277"/>
      <c r="AW2277" s="10"/>
      <c r="AX2277" s="10"/>
      <c r="AY2277" s="10"/>
    </row>
    <row r="2278" spans="1:51" x14ac:dyDescent="0.25">
      <c r="K2278" s="17" t="s">
        <v>3011</v>
      </c>
      <c r="L2278" s="17">
        <v>24</v>
      </c>
      <c r="M2278" s="17">
        <v>5</v>
      </c>
      <c r="N2278" s="17">
        <v>1981</v>
      </c>
      <c r="O2278" s="19" t="s">
        <v>1044</v>
      </c>
      <c r="P2278" s="24" t="s">
        <v>1026</v>
      </c>
      <c r="Q2278" s="19" t="s">
        <v>1041</v>
      </c>
      <c r="R2278" s="17">
        <v>3</v>
      </c>
      <c r="S2278" s="24" t="s">
        <v>1026</v>
      </c>
      <c r="T2278" s="17">
        <v>8</v>
      </c>
      <c r="U2278" s="17">
        <v>170</v>
      </c>
      <c r="AM2278"/>
      <c r="AN2278"/>
      <c r="AO2278"/>
      <c r="AP2278"/>
      <c r="AQ2278"/>
      <c r="AR2278"/>
      <c r="AS2278"/>
      <c r="AT2278"/>
      <c r="AU2278"/>
      <c r="AV2278"/>
      <c r="AW2278" s="10"/>
      <c r="AX2278" s="10"/>
      <c r="AY2278" s="10"/>
    </row>
    <row r="2279" spans="1:51" x14ac:dyDescent="0.25">
      <c r="K2279" s="17" t="s">
        <v>3011</v>
      </c>
      <c r="L2279" s="17">
        <v>24</v>
      </c>
      <c r="M2279" s="17">
        <v>5</v>
      </c>
      <c r="N2279" s="17">
        <v>1981</v>
      </c>
      <c r="O2279" s="19" t="s">
        <v>566</v>
      </c>
      <c r="P2279" s="24" t="s">
        <v>1026</v>
      </c>
      <c r="Q2279" s="19" t="s">
        <v>1676</v>
      </c>
      <c r="R2279" s="17">
        <v>3</v>
      </c>
      <c r="S2279" s="24" t="s">
        <v>1026</v>
      </c>
      <c r="T2279" s="17">
        <v>7</v>
      </c>
      <c r="U2279" s="17">
        <v>100</v>
      </c>
      <c r="AM2279"/>
      <c r="AN2279"/>
      <c r="AO2279"/>
      <c r="AP2279"/>
      <c r="AQ2279"/>
      <c r="AR2279"/>
      <c r="AS2279"/>
      <c r="AT2279"/>
      <c r="AU2279"/>
      <c r="AV2279"/>
      <c r="AW2279" s="10"/>
      <c r="AX2279" s="10"/>
      <c r="AY2279" s="10"/>
    </row>
    <row r="2280" spans="1:51" x14ac:dyDescent="0.25">
      <c r="K2280" s="17" t="s">
        <v>3144</v>
      </c>
      <c r="L2280" s="17">
        <v>26</v>
      </c>
      <c r="M2280" s="17">
        <v>5</v>
      </c>
      <c r="N2280" s="17">
        <v>1981</v>
      </c>
      <c r="O2280" s="19" t="s">
        <v>563</v>
      </c>
      <c r="P2280" s="24" t="s">
        <v>1026</v>
      </c>
      <c r="Q2280" s="19" t="s">
        <v>1044</v>
      </c>
      <c r="R2280" s="17">
        <v>12</v>
      </c>
      <c r="S2280" s="24" t="s">
        <v>1026</v>
      </c>
      <c r="T2280" s="17">
        <v>15</v>
      </c>
      <c r="U2280" s="17">
        <v>204</v>
      </c>
      <c r="AM2280"/>
      <c r="AN2280"/>
      <c r="AO2280"/>
      <c r="AP2280"/>
      <c r="AQ2280"/>
      <c r="AR2280"/>
      <c r="AS2280"/>
      <c r="AT2280"/>
      <c r="AU2280"/>
      <c r="AV2280"/>
      <c r="AW2280" s="10"/>
      <c r="AX2280" s="10"/>
      <c r="AY2280" s="10"/>
    </row>
    <row r="2281" spans="1:51" x14ac:dyDescent="0.25">
      <c r="K2281" s="17" t="s">
        <v>3144</v>
      </c>
      <c r="L2281" s="17">
        <v>26</v>
      </c>
      <c r="M2281" s="17">
        <v>5</v>
      </c>
      <c r="N2281" s="17">
        <v>1981</v>
      </c>
      <c r="O2281" s="48" t="s">
        <v>565</v>
      </c>
      <c r="P2281" s="24" t="s">
        <v>1026</v>
      </c>
      <c r="Q2281" s="48" t="s">
        <v>1452</v>
      </c>
      <c r="R2281" s="17">
        <v>11</v>
      </c>
      <c r="S2281" s="24" t="s">
        <v>1026</v>
      </c>
      <c r="T2281" s="17">
        <v>14</v>
      </c>
      <c r="U2281" s="58" t="s">
        <v>5239</v>
      </c>
      <c r="AM2281"/>
      <c r="AN2281"/>
      <c r="AO2281"/>
      <c r="AP2281"/>
      <c r="AQ2281"/>
      <c r="AR2281"/>
      <c r="AS2281"/>
      <c r="AT2281"/>
      <c r="AU2281"/>
      <c r="AV2281"/>
      <c r="AW2281" s="10"/>
      <c r="AX2281" s="10"/>
      <c r="AY2281" s="10"/>
    </row>
    <row r="2282" spans="1:51" x14ac:dyDescent="0.25">
      <c r="K2282" s="17" t="s">
        <v>3144</v>
      </c>
      <c r="L2282" s="17">
        <v>26</v>
      </c>
      <c r="M2282" s="17">
        <v>5</v>
      </c>
      <c r="N2282" s="17">
        <v>1981</v>
      </c>
      <c r="O2282" s="19" t="s">
        <v>2969</v>
      </c>
      <c r="P2282" s="24" t="s">
        <v>1026</v>
      </c>
      <c r="Q2282" s="19" t="s">
        <v>566</v>
      </c>
      <c r="R2282" s="17">
        <v>9</v>
      </c>
      <c r="S2282" s="24" t="s">
        <v>1026</v>
      </c>
      <c r="T2282" s="17">
        <v>19</v>
      </c>
      <c r="U2282" s="17">
        <v>250</v>
      </c>
      <c r="AM2282"/>
      <c r="AN2282"/>
      <c r="AO2282"/>
      <c r="AP2282"/>
      <c r="AQ2282"/>
      <c r="AR2282"/>
      <c r="AS2282"/>
      <c r="AT2282"/>
      <c r="AU2282"/>
      <c r="AV2282"/>
      <c r="AW2282" s="10"/>
      <c r="AX2282" s="10"/>
      <c r="AY2282" s="10"/>
    </row>
    <row r="2283" spans="1:51" x14ac:dyDescent="0.25">
      <c r="K2283" s="17" t="s">
        <v>3144</v>
      </c>
      <c r="L2283" s="17">
        <v>26</v>
      </c>
      <c r="M2283" s="17">
        <v>5</v>
      </c>
      <c r="N2283" s="17">
        <v>1981</v>
      </c>
      <c r="O2283" s="19" t="s">
        <v>1041</v>
      </c>
      <c r="P2283" s="24" t="s">
        <v>1026</v>
      </c>
      <c r="Q2283" s="38" t="s">
        <v>564</v>
      </c>
      <c r="R2283" s="17">
        <v>29</v>
      </c>
      <c r="S2283" s="24" t="s">
        <v>1026</v>
      </c>
      <c r="T2283" s="17">
        <v>5</v>
      </c>
      <c r="U2283" s="17">
        <v>95</v>
      </c>
      <c r="AM2283"/>
      <c r="AN2283"/>
      <c r="AO2283"/>
      <c r="AP2283"/>
      <c r="AQ2283"/>
      <c r="AR2283"/>
      <c r="AS2283"/>
      <c r="AT2283"/>
      <c r="AU2283"/>
      <c r="AV2283"/>
      <c r="AW2283" s="10"/>
      <c r="AX2283" s="10"/>
      <c r="AY2283" s="10"/>
    </row>
    <row r="2284" spans="1:51" x14ac:dyDescent="0.25">
      <c r="K2284" s="17" t="s">
        <v>3142</v>
      </c>
      <c r="L2284" s="17">
        <v>27</v>
      </c>
      <c r="M2284" s="17">
        <v>5</v>
      </c>
      <c r="N2284" s="17">
        <v>1981</v>
      </c>
      <c r="O2284" s="38" t="s">
        <v>1676</v>
      </c>
      <c r="P2284" s="24" t="s">
        <v>1026</v>
      </c>
      <c r="Q2284" s="38" t="s">
        <v>967</v>
      </c>
      <c r="R2284" s="17">
        <v>8</v>
      </c>
      <c r="S2284" s="24" t="s">
        <v>1026</v>
      </c>
      <c r="T2284" s="17">
        <v>5</v>
      </c>
      <c r="U2284" s="17">
        <v>200</v>
      </c>
      <c r="AM2284"/>
      <c r="AN2284"/>
      <c r="AO2284"/>
      <c r="AP2284"/>
      <c r="AQ2284"/>
      <c r="AR2284"/>
      <c r="AS2284"/>
      <c r="AT2284"/>
      <c r="AU2284"/>
      <c r="AV2284"/>
      <c r="AW2284" s="10"/>
      <c r="AX2284" s="10"/>
      <c r="AY2284" s="10"/>
    </row>
    <row r="2285" spans="1:51" x14ac:dyDescent="0.25">
      <c r="K2285" s="17" t="s">
        <v>3011</v>
      </c>
      <c r="L2285" s="17">
        <v>31</v>
      </c>
      <c r="M2285" s="17">
        <v>5</v>
      </c>
      <c r="N2285" s="17">
        <v>1981</v>
      </c>
      <c r="O2285" s="19" t="s">
        <v>1452</v>
      </c>
      <c r="P2285" s="24" t="s">
        <v>1026</v>
      </c>
      <c r="Q2285" s="48" t="s">
        <v>2969</v>
      </c>
      <c r="R2285" s="17">
        <v>11</v>
      </c>
      <c r="S2285" s="24" t="s">
        <v>1026</v>
      </c>
      <c r="T2285" s="17">
        <v>5</v>
      </c>
      <c r="U2285" s="17">
        <v>310</v>
      </c>
      <c r="AM2285"/>
      <c r="AN2285"/>
      <c r="AO2285"/>
    </row>
    <row r="2286" spans="1:51" x14ac:dyDescent="0.25">
      <c r="K2286" s="17" t="s">
        <v>3011</v>
      </c>
      <c r="L2286" s="17">
        <v>31</v>
      </c>
      <c r="M2286" s="17">
        <v>5</v>
      </c>
      <c r="N2286" s="17">
        <v>1981</v>
      </c>
      <c r="O2286" s="19" t="s">
        <v>566</v>
      </c>
      <c r="P2286" s="24" t="s">
        <v>1026</v>
      </c>
      <c r="Q2286" s="48" t="s">
        <v>565</v>
      </c>
      <c r="R2286" s="17">
        <v>5</v>
      </c>
      <c r="S2286" s="24" t="s">
        <v>1026</v>
      </c>
      <c r="T2286" s="17">
        <v>4</v>
      </c>
      <c r="U2286" s="17">
        <v>150</v>
      </c>
      <c r="AM2286"/>
      <c r="AN2286"/>
      <c r="AO2286"/>
    </row>
    <row r="2287" spans="1:51" x14ac:dyDescent="0.25">
      <c r="K2287" s="17" t="s">
        <v>3142</v>
      </c>
      <c r="L2287" s="17">
        <v>3</v>
      </c>
      <c r="M2287" s="17">
        <v>6</v>
      </c>
      <c r="N2287" s="17">
        <v>1981</v>
      </c>
      <c r="O2287" s="19" t="s">
        <v>564</v>
      </c>
      <c r="P2287" s="24" t="s">
        <v>1026</v>
      </c>
      <c r="Q2287" s="48" t="s">
        <v>1676</v>
      </c>
      <c r="R2287" s="17">
        <v>5</v>
      </c>
      <c r="S2287" s="24" t="s">
        <v>1026</v>
      </c>
      <c r="T2287" s="17">
        <v>14</v>
      </c>
      <c r="U2287" s="58" t="s">
        <v>5239</v>
      </c>
      <c r="AM2287"/>
      <c r="AN2287"/>
      <c r="AO2287"/>
    </row>
    <row r="2288" spans="1:51" x14ac:dyDescent="0.25">
      <c r="K2288" s="17" t="s">
        <v>3142</v>
      </c>
      <c r="L2288" s="17">
        <v>3</v>
      </c>
      <c r="M2288" s="17">
        <v>6</v>
      </c>
      <c r="N2288" s="17">
        <v>1981</v>
      </c>
      <c r="O2288" s="19" t="s">
        <v>1044</v>
      </c>
      <c r="P2288" s="24" t="s">
        <v>1026</v>
      </c>
      <c r="Q2288" s="48" t="s">
        <v>1452</v>
      </c>
      <c r="R2288" s="17">
        <v>4</v>
      </c>
      <c r="S2288" s="24" t="s">
        <v>1026</v>
      </c>
      <c r="T2288" s="17">
        <v>5</v>
      </c>
      <c r="U2288" s="17">
        <v>250</v>
      </c>
      <c r="X2288" s="48"/>
      <c r="Y2288" s="24"/>
      <c r="Z2288" s="48"/>
      <c r="AA2288" s="17"/>
      <c r="AB2288" s="24"/>
      <c r="AC2288" s="17"/>
      <c r="AM2288"/>
      <c r="AN2288"/>
      <c r="AO2288"/>
    </row>
    <row r="2289" spans="11:41" x14ac:dyDescent="0.25">
      <c r="K2289" s="17" t="s">
        <v>3011</v>
      </c>
      <c r="L2289" s="17">
        <v>7</v>
      </c>
      <c r="M2289" s="17">
        <v>6</v>
      </c>
      <c r="N2289" s="17">
        <v>1981</v>
      </c>
      <c r="O2289" s="19" t="s">
        <v>563</v>
      </c>
      <c r="P2289" s="24" t="s">
        <v>1026</v>
      </c>
      <c r="Q2289" s="48" t="s">
        <v>1676</v>
      </c>
      <c r="R2289" s="17">
        <v>13</v>
      </c>
      <c r="S2289" s="24" t="s">
        <v>1026</v>
      </c>
      <c r="T2289" s="17">
        <v>15</v>
      </c>
      <c r="U2289" s="17">
        <v>202</v>
      </c>
      <c r="X2289" s="48"/>
      <c r="Y2289" s="24"/>
      <c r="Z2289" s="48"/>
      <c r="AA2289" s="17"/>
      <c r="AB2289" s="24"/>
      <c r="AC2289" s="17"/>
      <c r="AM2289"/>
      <c r="AN2289"/>
      <c r="AO2289"/>
    </row>
    <row r="2290" spans="11:41" x14ac:dyDescent="0.25">
      <c r="K2290" s="17" t="s">
        <v>3011</v>
      </c>
      <c r="L2290" s="17">
        <v>7</v>
      </c>
      <c r="M2290" s="17">
        <v>6</v>
      </c>
      <c r="N2290" s="17">
        <v>1981</v>
      </c>
      <c r="O2290" s="19" t="s">
        <v>565</v>
      </c>
      <c r="P2290" s="24" t="s">
        <v>1026</v>
      </c>
      <c r="Q2290" s="48" t="s">
        <v>1044</v>
      </c>
      <c r="R2290" s="17">
        <v>9</v>
      </c>
      <c r="S2290" s="24" t="s">
        <v>1026</v>
      </c>
      <c r="T2290" s="17">
        <v>15</v>
      </c>
      <c r="U2290" s="17">
        <v>150</v>
      </c>
      <c r="X2290" s="48"/>
      <c r="Y2290" s="24"/>
      <c r="Z2290" s="48"/>
      <c r="AA2290" s="17"/>
      <c r="AB2290" s="24"/>
      <c r="AC2290" s="17"/>
      <c r="AM2290"/>
      <c r="AN2290"/>
      <c r="AO2290"/>
    </row>
    <row r="2291" spans="11:41" x14ac:dyDescent="0.25">
      <c r="K2291" s="17" t="s">
        <v>3011</v>
      </c>
      <c r="L2291" s="17">
        <v>7</v>
      </c>
      <c r="M2291" s="17">
        <v>6</v>
      </c>
      <c r="N2291" s="17">
        <v>1981</v>
      </c>
      <c r="O2291" s="19" t="s">
        <v>2969</v>
      </c>
      <c r="P2291" s="24" t="s">
        <v>1026</v>
      </c>
      <c r="Q2291" s="48" t="s">
        <v>564</v>
      </c>
      <c r="R2291" s="17">
        <v>13</v>
      </c>
      <c r="S2291" s="24" t="s">
        <v>1026</v>
      </c>
      <c r="T2291" s="17">
        <v>11</v>
      </c>
      <c r="U2291" s="17">
        <v>280</v>
      </c>
      <c r="X2291" s="48"/>
      <c r="Y2291" s="24"/>
      <c r="Z2291" s="48"/>
      <c r="AA2291" s="17"/>
      <c r="AB2291" s="24"/>
      <c r="AC2291" s="17"/>
      <c r="AM2291"/>
      <c r="AN2291"/>
      <c r="AO2291"/>
    </row>
    <row r="2292" spans="11:41" x14ac:dyDescent="0.25">
      <c r="K2292" s="17" t="s">
        <v>3011</v>
      </c>
      <c r="L2292" s="17">
        <v>7</v>
      </c>
      <c r="M2292" s="17">
        <v>6</v>
      </c>
      <c r="N2292" s="17">
        <v>1981</v>
      </c>
      <c r="O2292" s="19" t="s">
        <v>967</v>
      </c>
      <c r="P2292" s="24" t="s">
        <v>1026</v>
      </c>
      <c r="Q2292" s="48" t="s">
        <v>566</v>
      </c>
      <c r="R2292" s="17">
        <v>5</v>
      </c>
      <c r="S2292" s="24" t="s">
        <v>1026</v>
      </c>
      <c r="T2292" s="17">
        <v>1</v>
      </c>
      <c r="U2292" s="17">
        <v>130</v>
      </c>
      <c r="X2292" s="48"/>
      <c r="Y2292" s="24"/>
      <c r="Z2292" s="48"/>
      <c r="AA2292" s="17"/>
      <c r="AB2292" s="24"/>
      <c r="AC2292" s="17"/>
      <c r="AM2292"/>
      <c r="AN2292"/>
      <c r="AO2292"/>
    </row>
    <row r="2293" spans="11:41" x14ac:dyDescent="0.25">
      <c r="K2293" s="17" t="s">
        <v>3144</v>
      </c>
      <c r="L2293" s="17">
        <v>9</v>
      </c>
      <c r="M2293" s="17">
        <v>6</v>
      </c>
      <c r="N2293" s="17">
        <v>1981</v>
      </c>
      <c r="O2293" s="19" t="s">
        <v>1452</v>
      </c>
      <c r="P2293" s="24" t="s">
        <v>1026</v>
      </c>
      <c r="Q2293" s="48" t="s">
        <v>563</v>
      </c>
      <c r="R2293" s="17">
        <v>11</v>
      </c>
      <c r="S2293" s="24" t="s">
        <v>1026</v>
      </c>
      <c r="T2293" s="17">
        <v>2</v>
      </c>
      <c r="U2293" s="17">
        <v>268</v>
      </c>
      <c r="X2293" s="48"/>
      <c r="Y2293" s="24"/>
      <c r="Z2293" s="48"/>
      <c r="AA2293" s="17"/>
      <c r="AB2293" s="24"/>
      <c r="AC2293" s="17"/>
      <c r="AM2293"/>
      <c r="AN2293"/>
      <c r="AO2293"/>
    </row>
    <row r="2294" spans="11:41" x14ac:dyDescent="0.25">
      <c r="K2294" s="17" t="s">
        <v>3142</v>
      </c>
      <c r="L2294" s="17">
        <v>10</v>
      </c>
      <c r="M2294" s="17">
        <v>6</v>
      </c>
      <c r="N2294" s="17">
        <v>1981</v>
      </c>
      <c r="O2294" s="19" t="s">
        <v>1041</v>
      </c>
      <c r="P2294" s="24" t="s">
        <v>1026</v>
      </c>
      <c r="Q2294" s="48" t="s">
        <v>565</v>
      </c>
      <c r="R2294" s="17">
        <v>13</v>
      </c>
      <c r="S2294" s="24" t="s">
        <v>1026</v>
      </c>
      <c r="T2294" s="17">
        <v>6</v>
      </c>
      <c r="U2294" s="58" t="s">
        <v>5239</v>
      </c>
      <c r="X2294" s="48"/>
      <c r="Y2294" s="24"/>
      <c r="Z2294" s="48"/>
      <c r="AA2294" s="17"/>
      <c r="AB2294" s="24"/>
      <c r="AC2294" s="17"/>
      <c r="AM2294"/>
      <c r="AN2294"/>
      <c r="AO2294"/>
    </row>
    <row r="2295" spans="11:41" x14ac:dyDescent="0.25">
      <c r="K2295" s="17" t="s">
        <v>3142</v>
      </c>
      <c r="L2295" s="17">
        <v>10</v>
      </c>
      <c r="M2295" s="17">
        <v>6</v>
      </c>
      <c r="N2295" s="17">
        <v>1981</v>
      </c>
      <c r="O2295" s="19" t="s">
        <v>1044</v>
      </c>
      <c r="P2295" s="24" t="s">
        <v>1026</v>
      </c>
      <c r="Q2295" s="48" t="s">
        <v>967</v>
      </c>
      <c r="R2295" s="17">
        <v>7</v>
      </c>
      <c r="S2295" s="24" t="s">
        <v>1026</v>
      </c>
      <c r="T2295" s="17">
        <v>12</v>
      </c>
      <c r="U2295" s="17">
        <v>250</v>
      </c>
      <c r="X2295" s="48"/>
      <c r="Y2295" s="24"/>
      <c r="Z2295" s="48"/>
      <c r="AA2295" s="17"/>
      <c r="AB2295" s="24"/>
      <c r="AC2295" s="17"/>
      <c r="AM2295"/>
      <c r="AN2295"/>
      <c r="AO2295"/>
    </row>
    <row r="2296" spans="11:41" x14ac:dyDescent="0.25">
      <c r="K2296" s="17" t="s">
        <v>3142</v>
      </c>
      <c r="L2296" s="17">
        <v>10</v>
      </c>
      <c r="M2296" s="17">
        <v>6</v>
      </c>
      <c r="N2296" s="17">
        <v>1981</v>
      </c>
      <c r="O2296" s="19" t="s">
        <v>1676</v>
      </c>
      <c r="P2296" s="24" t="s">
        <v>1026</v>
      </c>
      <c r="Q2296" s="48" t="s">
        <v>2969</v>
      </c>
      <c r="R2296" s="17">
        <v>16</v>
      </c>
      <c r="S2296" s="24" t="s">
        <v>1026</v>
      </c>
      <c r="T2296" s="17">
        <v>7</v>
      </c>
      <c r="U2296" s="58" t="s">
        <v>5239</v>
      </c>
      <c r="X2296" s="48"/>
      <c r="Y2296" s="24"/>
      <c r="Z2296" s="48"/>
      <c r="AA2296" s="17"/>
      <c r="AB2296" s="24"/>
      <c r="AC2296" s="17"/>
      <c r="AM2296"/>
      <c r="AN2296"/>
      <c r="AO2296"/>
    </row>
    <row r="2297" spans="11:41" x14ac:dyDescent="0.25">
      <c r="K2297" s="17" t="s">
        <v>3027</v>
      </c>
      <c r="L2297" s="17">
        <v>13</v>
      </c>
      <c r="M2297" s="17">
        <v>6</v>
      </c>
      <c r="N2297" s="17">
        <v>1981</v>
      </c>
      <c r="O2297" s="19" t="s">
        <v>564</v>
      </c>
      <c r="P2297" s="24" t="s">
        <v>1026</v>
      </c>
      <c r="Q2297" s="48" t="s">
        <v>566</v>
      </c>
      <c r="R2297" s="17">
        <v>2</v>
      </c>
      <c r="S2297" s="24" t="s">
        <v>1026</v>
      </c>
      <c r="T2297" s="17">
        <v>9</v>
      </c>
      <c r="U2297" s="17">
        <v>101</v>
      </c>
      <c r="X2297" s="48"/>
      <c r="Y2297" s="24"/>
      <c r="Z2297" s="48"/>
      <c r="AA2297" s="17"/>
      <c r="AB2297" s="24"/>
      <c r="AC2297" s="17"/>
      <c r="AM2297"/>
      <c r="AN2297"/>
      <c r="AO2297"/>
    </row>
    <row r="2298" spans="11:41" x14ac:dyDescent="0.25">
      <c r="K2298" s="17" t="s">
        <v>3011</v>
      </c>
      <c r="L2298" s="17">
        <v>14</v>
      </c>
      <c r="M2298" s="17">
        <v>6</v>
      </c>
      <c r="N2298" s="17">
        <v>1981</v>
      </c>
      <c r="O2298" s="19" t="s">
        <v>2969</v>
      </c>
      <c r="P2298" s="24" t="s">
        <v>1026</v>
      </c>
      <c r="Q2298" s="48" t="s">
        <v>1044</v>
      </c>
      <c r="R2298" s="17">
        <v>11</v>
      </c>
      <c r="S2298" s="24" t="s">
        <v>1026</v>
      </c>
      <c r="T2298" s="17">
        <v>20</v>
      </c>
      <c r="U2298" s="17">
        <v>320</v>
      </c>
      <c r="X2298" s="48"/>
      <c r="Y2298" s="24"/>
      <c r="Z2298" s="48"/>
      <c r="AA2298" s="17"/>
      <c r="AB2298" s="24"/>
      <c r="AC2298" s="17"/>
      <c r="AM2298"/>
      <c r="AN2298"/>
      <c r="AO2298"/>
    </row>
    <row r="2299" spans="11:41" x14ac:dyDescent="0.25">
      <c r="K2299" s="17" t="s">
        <v>3011</v>
      </c>
      <c r="L2299" s="17">
        <v>14</v>
      </c>
      <c r="M2299" s="17">
        <v>6</v>
      </c>
      <c r="N2299" s="17">
        <v>1981</v>
      </c>
      <c r="O2299" s="19" t="s">
        <v>1041</v>
      </c>
      <c r="P2299" s="24" t="s">
        <v>1026</v>
      </c>
      <c r="Q2299" s="48" t="s">
        <v>967</v>
      </c>
      <c r="R2299" s="17">
        <v>6</v>
      </c>
      <c r="S2299" s="24" t="s">
        <v>1026</v>
      </c>
      <c r="T2299" s="17">
        <v>6</v>
      </c>
      <c r="U2299" s="17">
        <v>100</v>
      </c>
      <c r="X2299" s="48"/>
      <c r="Y2299" s="24"/>
      <c r="Z2299" s="48"/>
      <c r="AA2299" s="17"/>
      <c r="AB2299" s="24"/>
      <c r="AC2299" s="17"/>
      <c r="AM2299"/>
      <c r="AN2299"/>
      <c r="AO2299"/>
    </row>
    <row r="2300" spans="11:41" x14ac:dyDescent="0.25">
      <c r="K2300" s="17" t="s">
        <v>3011</v>
      </c>
      <c r="L2300" s="17">
        <v>14</v>
      </c>
      <c r="M2300" s="17">
        <v>6</v>
      </c>
      <c r="N2300" s="17">
        <v>1981</v>
      </c>
      <c r="O2300" s="19" t="s">
        <v>564</v>
      </c>
      <c r="P2300" s="24" t="s">
        <v>1026</v>
      </c>
      <c r="Q2300" s="48" t="s">
        <v>1452</v>
      </c>
      <c r="R2300" s="17">
        <v>5</v>
      </c>
      <c r="S2300" s="24" t="s">
        <v>1026</v>
      </c>
      <c r="T2300" s="17">
        <v>16</v>
      </c>
      <c r="U2300" s="58" t="s">
        <v>5239</v>
      </c>
      <c r="X2300" s="48"/>
      <c r="Y2300" s="24"/>
      <c r="Z2300" s="48"/>
      <c r="AA2300" s="17"/>
      <c r="AB2300" s="24"/>
      <c r="AC2300" s="17"/>
      <c r="AM2300"/>
      <c r="AN2300"/>
      <c r="AO2300"/>
    </row>
    <row r="2301" spans="11:41" x14ac:dyDescent="0.25">
      <c r="K2301" s="17" t="s">
        <v>3011</v>
      </c>
      <c r="L2301" s="17">
        <v>14</v>
      </c>
      <c r="M2301" s="17">
        <v>6</v>
      </c>
      <c r="N2301" s="17">
        <v>1981</v>
      </c>
      <c r="O2301" s="19" t="s">
        <v>1676</v>
      </c>
      <c r="P2301" s="24" t="s">
        <v>1026</v>
      </c>
      <c r="Q2301" s="48" t="s">
        <v>565</v>
      </c>
      <c r="R2301" s="17">
        <v>2</v>
      </c>
      <c r="S2301" s="24" t="s">
        <v>1026</v>
      </c>
      <c r="T2301" s="17">
        <v>2</v>
      </c>
      <c r="U2301" s="58" t="s">
        <v>5239</v>
      </c>
      <c r="X2301" s="48"/>
      <c r="Y2301" s="24"/>
      <c r="Z2301" s="48"/>
      <c r="AA2301" s="17"/>
      <c r="AB2301" s="24"/>
      <c r="AC2301" s="17"/>
      <c r="AM2301"/>
      <c r="AN2301"/>
      <c r="AO2301"/>
    </row>
    <row r="2302" spans="11:41" x14ac:dyDescent="0.25">
      <c r="K2302" s="17" t="s">
        <v>3144</v>
      </c>
      <c r="L2302" s="17">
        <v>16</v>
      </c>
      <c r="M2302" s="17">
        <v>6</v>
      </c>
      <c r="N2302" s="17">
        <v>1981</v>
      </c>
      <c r="O2302" s="19" t="s">
        <v>563</v>
      </c>
      <c r="P2302" s="24" t="s">
        <v>1026</v>
      </c>
      <c r="Q2302" s="48" t="s">
        <v>967</v>
      </c>
      <c r="R2302" s="17">
        <v>11</v>
      </c>
      <c r="S2302" s="24" t="s">
        <v>1026</v>
      </c>
      <c r="T2302" s="17">
        <v>8</v>
      </c>
      <c r="U2302" s="17">
        <v>150</v>
      </c>
      <c r="X2302" s="48"/>
      <c r="Y2302" s="24"/>
      <c r="Z2302" s="48"/>
      <c r="AA2302" s="17"/>
      <c r="AB2302" s="24"/>
      <c r="AC2302" s="17"/>
      <c r="AM2302"/>
      <c r="AN2302"/>
      <c r="AO2302"/>
    </row>
    <row r="2303" spans="11:41" x14ac:dyDescent="0.25">
      <c r="K2303" s="17" t="s">
        <v>3144</v>
      </c>
      <c r="L2303" s="17">
        <v>16</v>
      </c>
      <c r="M2303" s="17">
        <v>6</v>
      </c>
      <c r="N2303" s="17">
        <v>1981</v>
      </c>
      <c r="O2303" s="19" t="s">
        <v>566</v>
      </c>
      <c r="P2303" s="24" t="s">
        <v>1026</v>
      </c>
      <c r="Q2303" s="48" t="s">
        <v>1041</v>
      </c>
      <c r="R2303" s="17">
        <v>4</v>
      </c>
      <c r="S2303" s="24" t="s">
        <v>1026</v>
      </c>
      <c r="T2303" s="17">
        <v>14</v>
      </c>
      <c r="U2303" s="17">
        <v>410</v>
      </c>
      <c r="X2303" s="48"/>
      <c r="Y2303" s="24"/>
      <c r="Z2303" s="48"/>
      <c r="AA2303" s="17"/>
      <c r="AB2303" s="24"/>
      <c r="AC2303" s="17"/>
      <c r="AM2303"/>
      <c r="AN2303"/>
      <c r="AO2303"/>
    </row>
    <row r="2304" spans="11:41" x14ac:dyDescent="0.25">
      <c r="K2304" s="17" t="s">
        <v>3027</v>
      </c>
      <c r="L2304" s="17">
        <v>4</v>
      </c>
      <c r="M2304" s="17">
        <v>7</v>
      </c>
      <c r="N2304" s="17">
        <v>1981</v>
      </c>
      <c r="O2304" s="19" t="s">
        <v>967</v>
      </c>
      <c r="P2304" s="24" t="s">
        <v>1026</v>
      </c>
      <c r="Q2304" s="48" t="s">
        <v>564</v>
      </c>
      <c r="R2304" s="17">
        <v>7</v>
      </c>
      <c r="S2304" s="24" t="s">
        <v>1026</v>
      </c>
      <c r="T2304" s="17">
        <v>5</v>
      </c>
      <c r="U2304" s="17">
        <v>50</v>
      </c>
      <c r="X2304" s="48"/>
      <c r="Y2304" s="24"/>
      <c r="Z2304" s="48"/>
      <c r="AA2304" s="17"/>
      <c r="AB2304" s="24"/>
      <c r="AC2304" s="17"/>
      <c r="AM2304"/>
      <c r="AN2304"/>
      <c r="AO2304"/>
    </row>
    <row r="2305" spans="11:41" x14ac:dyDescent="0.25">
      <c r="K2305" s="17" t="s">
        <v>3027</v>
      </c>
      <c r="L2305" s="17">
        <v>4</v>
      </c>
      <c r="M2305" s="17">
        <v>7</v>
      </c>
      <c r="N2305" s="17">
        <v>1981</v>
      </c>
      <c r="O2305" s="19" t="s">
        <v>565</v>
      </c>
      <c r="P2305" s="24" t="s">
        <v>1026</v>
      </c>
      <c r="Q2305" s="48" t="s">
        <v>2969</v>
      </c>
      <c r="R2305" s="17">
        <v>12</v>
      </c>
      <c r="S2305" s="24" t="s">
        <v>1026</v>
      </c>
      <c r="T2305" s="17">
        <v>13</v>
      </c>
      <c r="U2305" s="58" t="s">
        <v>5239</v>
      </c>
      <c r="X2305" s="48"/>
      <c r="Y2305" s="24"/>
      <c r="Z2305" s="48"/>
      <c r="AA2305" s="17"/>
      <c r="AB2305" s="24"/>
      <c r="AC2305" s="17"/>
      <c r="AM2305"/>
      <c r="AN2305"/>
      <c r="AO2305"/>
    </row>
    <row r="2306" spans="11:41" x14ac:dyDescent="0.25">
      <c r="K2306" s="17" t="s">
        <v>3011</v>
      </c>
      <c r="L2306" s="17">
        <v>5</v>
      </c>
      <c r="M2306" s="17">
        <v>7</v>
      </c>
      <c r="N2306" s="17">
        <v>1981</v>
      </c>
      <c r="O2306" s="19" t="s">
        <v>1452</v>
      </c>
      <c r="P2306" s="24" t="s">
        <v>1026</v>
      </c>
      <c r="Q2306" s="48" t="s">
        <v>1676</v>
      </c>
      <c r="R2306" s="17">
        <v>5</v>
      </c>
      <c r="S2306" s="24" t="s">
        <v>1026</v>
      </c>
      <c r="T2306" s="17">
        <v>2</v>
      </c>
      <c r="U2306" s="17">
        <v>150</v>
      </c>
      <c r="X2306" s="48"/>
      <c r="Y2306" s="24"/>
      <c r="Z2306" s="48"/>
      <c r="AA2306" s="17"/>
      <c r="AB2306" s="24"/>
      <c r="AC2306" s="17"/>
      <c r="AM2306"/>
      <c r="AN2306"/>
      <c r="AO2306"/>
    </row>
    <row r="2307" spans="11:41" x14ac:dyDescent="0.25">
      <c r="K2307" s="17" t="s">
        <v>3011</v>
      </c>
      <c r="L2307" s="17">
        <v>5</v>
      </c>
      <c r="M2307" s="17">
        <v>7</v>
      </c>
      <c r="N2307" s="17">
        <v>1981</v>
      </c>
      <c r="O2307" s="19" t="s">
        <v>1044</v>
      </c>
      <c r="P2307" s="24" t="s">
        <v>1026</v>
      </c>
      <c r="Q2307" s="48" t="s">
        <v>566</v>
      </c>
      <c r="R2307" s="17">
        <v>8</v>
      </c>
      <c r="S2307" s="24" t="s">
        <v>1026</v>
      </c>
      <c r="T2307" s="17">
        <v>11</v>
      </c>
      <c r="U2307" s="58" t="s">
        <v>5239</v>
      </c>
      <c r="X2307" s="48"/>
      <c r="Y2307" s="24"/>
      <c r="Z2307" s="48"/>
      <c r="AA2307" s="17"/>
      <c r="AB2307" s="24"/>
      <c r="AC2307" s="17"/>
      <c r="AM2307"/>
      <c r="AN2307"/>
      <c r="AO2307"/>
    </row>
    <row r="2308" spans="11:41" x14ac:dyDescent="0.25">
      <c r="K2308" s="17" t="s">
        <v>3011</v>
      </c>
      <c r="L2308" s="17">
        <v>5</v>
      </c>
      <c r="M2308" s="17">
        <v>7</v>
      </c>
      <c r="N2308" s="17">
        <v>1981</v>
      </c>
      <c r="O2308" s="19" t="s">
        <v>563</v>
      </c>
      <c r="P2308" s="24" t="s">
        <v>1026</v>
      </c>
      <c r="Q2308" s="48" t="s">
        <v>564</v>
      </c>
      <c r="R2308" s="17">
        <v>12</v>
      </c>
      <c r="S2308" s="24" t="s">
        <v>1026</v>
      </c>
      <c r="T2308" s="17">
        <v>6</v>
      </c>
      <c r="U2308" s="58" t="s">
        <v>5239</v>
      </c>
      <c r="Y2308" s="24"/>
      <c r="AM2308"/>
      <c r="AN2308"/>
      <c r="AO2308"/>
    </row>
    <row r="2309" spans="11:41" x14ac:dyDescent="0.25">
      <c r="K2309" s="17" t="s">
        <v>3141</v>
      </c>
      <c r="L2309" s="17">
        <v>9</v>
      </c>
      <c r="M2309" s="17">
        <v>7</v>
      </c>
      <c r="N2309" s="17">
        <v>1981</v>
      </c>
      <c r="O2309" s="19" t="s">
        <v>967</v>
      </c>
      <c r="P2309" s="24" t="s">
        <v>1026</v>
      </c>
      <c r="Q2309" s="48" t="s">
        <v>1676</v>
      </c>
      <c r="R2309" s="17">
        <v>5</v>
      </c>
      <c r="S2309" s="24" t="s">
        <v>1026</v>
      </c>
      <c r="T2309" s="17">
        <v>9</v>
      </c>
      <c r="U2309" s="17">
        <v>300</v>
      </c>
      <c r="Y2309" s="24"/>
      <c r="AM2309"/>
      <c r="AN2309"/>
      <c r="AO2309"/>
    </row>
    <row r="2310" spans="11:41" x14ac:dyDescent="0.25">
      <c r="K2310" s="17" t="s">
        <v>3141</v>
      </c>
      <c r="L2310" s="17">
        <v>9</v>
      </c>
      <c r="M2310" s="17">
        <v>7</v>
      </c>
      <c r="N2310" s="17">
        <v>1981</v>
      </c>
      <c r="O2310" s="19" t="s">
        <v>564</v>
      </c>
      <c r="P2310" s="24" t="s">
        <v>1026</v>
      </c>
      <c r="Q2310" s="48" t="s">
        <v>1041</v>
      </c>
      <c r="R2310" s="17">
        <v>6</v>
      </c>
      <c r="S2310" s="24" t="s">
        <v>1026</v>
      </c>
      <c r="T2310" s="17">
        <v>15</v>
      </c>
      <c r="U2310" s="17">
        <v>100</v>
      </c>
      <c r="Y2310" s="24"/>
      <c r="AM2310"/>
      <c r="AN2310"/>
      <c r="AO2310"/>
    </row>
    <row r="2311" spans="11:41" x14ac:dyDescent="0.25">
      <c r="K2311" s="17" t="s">
        <v>3141</v>
      </c>
      <c r="L2311" s="17">
        <v>9</v>
      </c>
      <c r="M2311" s="17">
        <v>7</v>
      </c>
      <c r="N2311" s="17">
        <v>1981</v>
      </c>
      <c r="O2311" s="19" t="s">
        <v>1044</v>
      </c>
      <c r="P2311" s="24" t="s">
        <v>1026</v>
      </c>
      <c r="Q2311" s="48" t="s">
        <v>563</v>
      </c>
      <c r="R2311" s="17">
        <v>9</v>
      </c>
      <c r="S2311" s="24" t="s">
        <v>1026</v>
      </c>
      <c r="T2311" s="17">
        <v>14</v>
      </c>
      <c r="U2311" s="17">
        <v>200</v>
      </c>
      <c r="Y2311" s="24"/>
      <c r="AM2311"/>
      <c r="AN2311"/>
      <c r="AO2311"/>
    </row>
    <row r="2312" spans="11:41" x14ac:dyDescent="0.25">
      <c r="K2312" s="17" t="s">
        <v>3141</v>
      </c>
      <c r="L2312" s="17">
        <v>9</v>
      </c>
      <c r="M2312" s="17">
        <v>7</v>
      </c>
      <c r="N2312" s="17">
        <v>1981</v>
      </c>
      <c r="O2312" s="19" t="s">
        <v>566</v>
      </c>
      <c r="P2312" s="24" t="s">
        <v>1026</v>
      </c>
      <c r="Q2312" s="48" t="s">
        <v>2969</v>
      </c>
      <c r="R2312" s="17">
        <v>14</v>
      </c>
      <c r="S2312" s="24" t="s">
        <v>1026</v>
      </c>
      <c r="T2312" s="17">
        <v>9</v>
      </c>
      <c r="U2312" s="58" t="s">
        <v>5239</v>
      </c>
      <c r="Y2312" s="24"/>
      <c r="AM2312"/>
      <c r="AN2312"/>
      <c r="AO2312"/>
    </row>
    <row r="2313" spans="11:41" x14ac:dyDescent="0.25">
      <c r="K2313" s="17" t="s">
        <v>3011</v>
      </c>
      <c r="L2313" s="17">
        <v>12</v>
      </c>
      <c r="M2313" s="17">
        <v>7</v>
      </c>
      <c r="N2313" s="17">
        <v>1981</v>
      </c>
      <c r="O2313" s="19" t="s">
        <v>563</v>
      </c>
      <c r="P2313" s="24" t="s">
        <v>1026</v>
      </c>
      <c r="Q2313" s="48" t="s">
        <v>1041</v>
      </c>
      <c r="R2313" s="17">
        <v>7</v>
      </c>
      <c r="S2313" s="24" t="s">
        <v>1026</v>
      </c>
      <c r="T2313" s="17">
        <v>13</v>
      </c>
      <c r="U2313" s="58" t="s">
        <v>5239</v>
      </c>
      <c r="Y2313" s="24"/>
      <c r="AM2313"/>
      <c r="AN2313"/>
      <c r="AO2313"/>
    </row>
    <row r="2314" spans="11:41" x14ac:dyDescent="0.25">
      <c r="K2314" s="17" t="s">
        <v>3011</v>
      </c>
      <c r="L2314" s="17">
        <v>12</v>
      </c>
      <c r="M2314" s="17">
        <v>7</v>
      </c>
      <c r="N2314" s="17">
        <v>1981</v>
      </c>
      <c r="O2314" s="19" t="s">
        <v>565</v>
      </c>
      <c r="P2314" s="24" t="s">
        <v>1026</v>
      </c>
      <c r="Q2314" s="48" t="s">
        <v>566</v>
      </c>
      <c r="R2314" s="17">
        <v>4</v>
      </c>
      <c r="S2314" s="24" t="s">
        <v>1026</v>
      </c>
      <c r="T2314" s="17">
        <v>9</v>
      </c>
      <c r="U2314" s="17">
        <v>160</v>
      </c>
      <c r="Y2314" s="24"/>
      <c r="AM2314"/>
      <c r="AN2314"/>
      <c r="AO2314"/>
    </row>
    <row r="2315" spans="11:41" x14ac:dyDescent="0.25">
      <c r="K2315" s="17" t="s">
        <v>3011</v>
      </c>
      <c r="L2315" s="17">
        <v>12</v>
      </c>
      <c r="M2315" s="17">
        <v>7</v>
      </c>
      <c r="N2315" s="17">
        <v>1981</v>
      </c>
      <c r="O2315" s="19" t="s">
        <v>2969</v>
      </c>
      <c r="P2315" s="24" t="s">
        <v>1026</v>
      </c>
      <c r="Q2315" s="48" t="s">
        <v>1452</v>
      </c>
      <c r="R2315" s="17">
        <v>4</v>
      </c>
      <c r="S2315" s="24" t="s">
        <v>1026</v>
      </c>
      <c r="T2315" s="17">
        <v>11</v>
      </c>
      <c r="U2315" s="17">
        <v>87</v>
      </c>
      <c r="Y2315" s="24"/>
      <c r="AM2315"/>
      <c r="AN2315"/>
      <c r="AO2315"/>
    </row>
    <row r="2316" spans="11:41" x14ac:dyDescent="0.25">
      <c r="K2316" s="17" t="s">
        <v>3011</v>
      </c>
      <c r="L2316" s="17">
        <v>12</v>
      </c>
      <c r="M2316" s="17">
        <v>7</v>
      </c>
      <c r="N2316" s="17">
        <v>1981</v>
      </c>
      <c r="O2316" s="19" t="s">
        <v>1676</v>
      </c>
      <c r="P2316" s="24" t="s">
        <v>1026</v>
      </c>
      <c r="Q2316" s="48" t="s">
        <v>564</v>
      </c>
      <c r="R2316" s="17">
        <v>12</v>
      </c>
      <c r="S2316" s="24" t="s">
        <v>1026</v>
      </c>
      <c r="T2316" s="17">
        <v>6</v>
      </c>
      <c r="U2316" s="58" t="s">
        <v>5239</v>
      </c>
      <c r="Y2316" s="24"/>
      <c r="AM2316"/>
      <c r="AN2316"/>
      <c r="AO2316"/>
    </row>
    <row r="2317" spans="11:41" x14ac:dyDescent="0.25">
      <c r="K2317" s="17" t="s">
        <v>3141</v>
      </c>
      <c r="L2317" s="17">
        <v>16</v>
      </c>
      <c r="M2317" s="17">
        <v>7</v>
      </c>
      <c r="N2317" s="17">
        <v>1981</v>
      </c>
      <c r="O2317" s="19" t="s">
        <v>1452</v>
      </c>
      <c r="P2317" s="24" t="s">
        <v>1026</v>
      </c>
      <c r="Q2317" s="48" t="s">
        <v>1044</v>
      </c>
      <c r="R2317" s="17">
        <v>8</v>
      </c>
      <c r="S2317" s="24" t="s">
        <v>1026</v>
      </c>
      <c r="T2317" s="17">
        <v>5</v>
      </c>
      <c r="U2317" s="17">
        <v>230</v>
      </c>
      <c r="Y2317" s="24"/>
      <c r="AM2317"/>
      <c r="AN2317"/>
      <c r="AO2317"/>
    </row>
    <row r="2318" spans="11:41" x14ac:dyDescent="0.25">
      <c r="K2318" s="17" t="s">
        <v>3141</v>
      </c>
      <c r="L2318" s="17">
        <v>16</v>
      </c>
      <c r="M2318" s="17">
        <v>7</v>
      </c>
      <c r="N2318" s="17">
        <v>1981</v>
      </c>
      <c r="O2318" s="19" t="s">
        <v>1676</v>
      </c>
      <c r="P2318" s="24" t="s">
        <v>1026</v>
      </c>
      <c r="Q2318" s="48" t="s">
        <v>563</v>
      </c>
      <c r="R2318" s="17">
        <v>6</v>
      </c>
      <c r="S2318" s="24" t="s">
        <v>1026</v>
      </c>
      <c r="T2318" s="17">
        <v>11</v>
      </c>
      <c r="U2318" s="58" t="s">
        <v>5239</v>
      </c>
      <c r="Y2318" s="24"/>
      <c r="AM2318"/>
      <c r="AN2318"/>
      <c r="AO2318"/>
    </row>
    <row r="2319" spans="11:41" x14ac:dyDescent="0.25">
      <c r="K2319" s="17" t="s">
        <v>3011</v>
      </c>
      <c r="L2319" s="17">
        <v>19</v>
      </c>
      <c r="M2319" s="17">
        <v>7</v>
      </c>
      <c r="N2319" s="17">
        <v>1981</v>
      </c>
      <c r="O2319" s="19" t="s">
        <v>1041</v>
      </c>
      <c r="P2319" s="24" t="s">
        <v>1026</v>
      </c>
      <c r="Q2319" s="48" t="s">
        <v>1452</v>
      </c>
      <c r="R2319" s="17">
        <v>9</v>
      </c>
      <c r="S2319" s="24" t="s">
        <v>1026</v>
      </c>
      <c r="T2319" s="17">
        <v>15</v>
      </c>
      <c r="U2319" s="17">
        <v>305</v>
      </c>
      <c r="AM2319"/>
      <c r="AN2319"/>
      <c r="AO2319"/>
    </row>
    <row r="2320" spans="11:41" x14ac:dyDescent="0.25">
      <c r="K2320" s="17" t="s">
        <v>3011</v>
      </c>
      <c r="L2320" s="17">
        <v>19</v>
      </c>
      <c r="M2320" s="17">
        <v>7</v>
      </c>
      <c r="N2320" s="17">
        <v>1981</v>
      </c>
      <c r="O2320" s="19" t="s">
        <v>564</v>
      </c>
      <c r="P2320" s="24" t="s">
        <v>1026</v>
      </c>
      <c r="Q2320" s="48" t="s">
        <v>2969</v>
      </c>
      <c r="R2320" s="17">
        <v>10</v>
      </c>
      <c r="S2320" s="24" t="s">
        <v>1026</v>
      </c>
      <c r="T2320" s="17">
        <v>10</v>
      </c>
      <c r="U2320" s="17">
        <v>83</v>
      </c>
      <c r="AM2320"/>
      <c r="AN2320"/>
      <c r="AO2320"/>
    </row>
    <row r="2321" spans="11:41" x14ac:dyDescent="0.25">
      <c r="K2321" s="17" t="s">
        <v>3011</v>
      </c>
      <c r="L2321" s="17">
        <v>19</v>
      </c>
      <c r="M2321" s="17">
        <v>7</v>
      </c>
      <c r="N2321" s="17">
        <v>1981</v>
      </c>
      <c r="O2321" s="19" t="s">
        <v>1044</v>
      </c>
      <c r="P2321" s="24" t="s">
        <v>1026</v>
      </c>
      <c r="Q2321" s="48" t="s">
        <v>565</v>
      </c>
      <c r="R2321" s="17">
        <v>10</v>
      </c>
      <c r="S2321" s="24" t="s">
        <v>1026</v>
      </c>
      <c r="T2321" s="17">
        <v>14</v>
      </c>
      <c r="U2321" s="17">
        <v>150</v>
      </c>
      <c r="AM2321"/>
      <c r="AN2321"/>
      <c r="AO2321"/>
    </row>
    <row r="2322" spans="11:41" x14ac:dyDescent="0.25">
      <c r="K2322" s="17" t="s">
        <v>3011</v>
      </c>
      <c r="L2322" s="17">
        <v>19</v>
      </c>
      <c r="M2322" s="17">
        <v>7</v>
      </c>
      <c r="N2322" s="17">
        <v>1981</v>
      </c>
      <c r="O2322" s="19" t="s">
        <v>566</v>
      </c>
      <c r="P2322" s="24" t="s">
        <v>1026</v>
      </c>
      <c r="Q2322" s="48" t="s">
        <v>967</v>
      </c>
      <c r="R2322" s="17">
        <v>12</v>
      </c>
      <c r="S2322" s="24" t="s">
        <v>1026</v>
      </c>
      <c r="T2322" s="17">
        <v>8</v>
      </c>
      <c r="U2322" s="17">
        <v>200</v>
      </c>
      <c r="AM2322"/>
      <c r="AN2322"/>
      <c r="AO2322"/>
    </row>
    <row r="2323" spans="11:41" x14ac:dyDescent="0.25">
      <c r="K2323" s="17" t="s">
        <v>3142</v>
      </c>
      <c r="L2323" s="17">
        <v>22</v>
      </c>
      <c r="M2323" s="17">
        <v>7</v>
      </c>
      <c r="N2323" s="17">
        <v>1981</v>
      </c>
      <c r="O2323" s="19" t="s">
        <v>563</v>
      </c>
      <c r="P2323" s="24" t="s">
        <v>1026</v>
      </c>
      <c r="Q2323" s="48" t="s">
        <v>1452</v>
      </c>
      <c r="R2323" s="17">
        <v>8</v>
      </c>
      <c r="S2323" s="24" t="s">
        <v>1026</v>
      </c>
      <c r="T2323" s="17">
        <v>6</v>
      </c>
      <c r="U2323" s="17">
        <v>250</v>
      </c>
      <c r="AM2323"/>
      <c r="AN2323"/>
      <c r="AO2323"/>
    </row>
    <row r="2324" spans="11:41" x14ac:dyDescent="0.25">
      <c r="K2324" s="17" t="s">
        <v>3142</v>
      </c>
      <c r="L2324" s="17">
        <v>22</v>
      </c>
      <c r="M2324" s="17">
        <v>7</v>
      </c>
      <c r="N2324" s="17">
        <v>1981</v>
      </c>
      <c r="O2324" s="19" t="s">
        <v>565</v>
      </c>
      <c r="P2324" s="24" t="s">
        <v>1026</v>
      </c>
      <c r="Q2324" s="48" t="s">
        <v>1041</v>
      </c>
      <c r="R2324" s="17">
        <v>7</v>
      </c>
      <c r="S2324" s="24" t="s">
        <v>1026</v>
      </c>
      <c r="T2324" s="17">
        <v>11</v>
      </c>
      <c r="U2324" s="58" t="s">
        <v>5239</v>
      </c>
      <c r="AM2324"/>
      <c r="AN2324"/>
      <c r="AO2324"/>
    </row>
    <row r="2325" spans="11:41" x14ac:dyDescent="0.25">
      <c r="K2325" s="17" t="s">
        <v>3142</v>
      </c>
      <c r="L2325" s="17">
        <v>22</v>
      </c>
      <c r="M2325" s="17">
        <v>7</v>
      </c>
      <c r="N2325" s="17">
        <v>1981</v>
      </c>
      <c r="O2325" s="19" t="s">
        <v>2969</v>
      </c>
      <c r="P2325" s="24" t="s">
        <v>1026</v>
      </c>
      <c r="Q2325" s="48" t="s">
        <v>1676</v>
      </c>
      <c r="R2325" s="17">
        <v>8</v>
      </c>
      <c r="S2325" s="24" t="s">
        <v>1026</v>
      </c>
      <c r="T2325" s="17">
        <v>15</v>
      </c>
      <c r="U2325" s="17">
        <v>515</v>
      </c>
      <c r="AM2325"/>
      <c r="AN2325"/>
      <c r="AO2325"/>
    </row>
    <row r="2326" spans="11:41" x14ac:dyDescent="0.25">
      <c r="K2326" s="17" t="s">
        <v>3142</v>
      </c>
      <c r="L2326" s="17">
        <v>22</v>
      </c>
      <c r="M2326" s="17">
        <v>7</v>
      </c>
      <c r="N2326" s="17">
        <v>1981</v>
      </c>
      <c r="O2326" s="19" t="s">
        <v>967</v>
      </c>
      <c r="P2326" s="24" t="s">
        <v>1026</v>
      </c>
      <c r="Q2326" s="48" t="s">
        <v>1044</v>
      </c>
      <c r="R2326" s="17">
        <v>7</v>
      </c>
      <c r="S2326" s="24" t="s">
        <v>1026</v>
      </c>
      <c r="T2326" s="17">
        <v>7</v>
      </c>
      <c r="U2326" s="17">
        <v>100</v>
      </c>
      <c r="AM2326"/>
      <c r="AN2326"/>
      <c r="AO2326"/>
    </row>
    <row r="2327" spans="11:41" x14ac:dyDescent="0.25">
      <c r="K2327" s="17" t="s">
        <v>3142</v>
      </c>
      <c r="L2327" s="17">
        <v>22</v>
      </c>
      <c r="M2327" s="17">
        <v>7</v>
      </c>
      <c r="N2327" s="17">
        <v>1981</v>
      </c>
      <c r="O2327" s="19" t="s">
        <v>566</v>
      </c>
      <c r="P2327" s="24" t="s">
        <v>1026</v>
      </c>
      <c r="Q2327" s="48" t="s">
        <v>564</v>
      </c>
      <c r="R2327" s="17">
        <v>1</v>
      </c>
      <c r="S2327" s="24" t="s">
        <v>1026</v>
      </c>
      <c r="T2327" s="17">
        <v>6</v>
      </c>
      <c r="U2327" s="17">
        <v>250</v>
      </c>
      <c r="AM2327"/>
      <c r="AN2327"/>
      <c r="AO2327"/>
    </row>
    <row r="2328" spans="11:41" x14ac:dyDescent="0.25">
      <c r="K2328" s="17" t="s">
        <v>3027</v>
      </c>
      <c r="L2328" s="17">
        <v>25</v>
      </c>
      <c r="M2328" s="17">
        <v>7</v>
      </c>
      <c r="N2328" s="17">
        <v>1981</v>
      </c>
      <c r="O2328" s="19" t="s">
        <v>565</v>
      </c>
      <c r="P2328" s="24" t="s">
        <v>1026</v>
      </c>
      <c r="Q2328" s="48" t="s">
        <v>1676</v>
      </c>
      <c r="R2328" s="17">
        <v>10</v>
      </c>
      <c r="S2328" s="24" t="s">
        <v>1026</v>
      </c>
      <c r="T2328" s="17">
        <v>10</v>
      </c>
      <c r="U2328" s="58" t="s">
        <v>5239</v>
      </c>
      <c r="AM2328"/>
      <c r="AN2328"/>
      <c r="AO2328"/>
    </row>
    <row r="2329" spans="11:41" x14ac:dyDescent="0.25">
      <c r="K2329" s="17" t="s">
        <v>3011</v>
      </c>
      <c r="L2329" s="17">
        <v>26</v>
      </c>
      <c r="M2329" s="17">
        <v>7</v>
      </c>
      <c r="N2329" s="17">
        <v>1981</v>
      </c>
      <c r="O2329" s="19" t="s">
        <v>1041</v>
      </c>
      <c r="P2329" s="24" t="s">
        <v>1026</v>
      </c>
      <c r="Q2329" s="48" t="s">
        <v>566</v>
      </c>
      <c r="R2329" s="17">
        <v>5</v>
      </c>
      <c r="S2329" s="24" t="s">
        <v>1026</v>
      </c>
      <c r="T2329" s="17">
        <v>5</v>
      </c>
      <c r="U2329" s="17">
        <v>167</v>
      </c>
      <c r="AM2329"/>
      <c r="AN2329"/>
      <c r="AO2329"/>
    </row>
    <row r="2330" spans="11:41" x14ac:dyDescent="0.25">
      <c r="K2330" s="17" t="s">
        <v>3011</v>
      </c>
      <c r="L2330" s="17">
        <v>26</v>
      </c>
      <c r="M2330" s="17">
        <v>7</v>
      </c>
      <c r="N2330" s="17">
        <v>1981</v>
      </c>
      <c r="O2330" s="19" t="s">
        <v>1452</v>
      </c>
      <c r="P2330" s="24" t="s">
        <v>1026</v>
      </c>
      <c r="Q2330" s="48" t="s">
        <v>564</v>
      </c>
      <c r="R2330" s="17">
        <v>15</v>
      </c>
      <c r="S2330" s="24" t="s">
        <v>1026</v>
      </c>
      <c r="T2330" s="17">
        <v>3</v>
      </c>
      <c r="U2330" s="17">
        <v>310</v>
      </c>
      <c r="AM2330"/>
      <c r="AN2330"/>
      <c r="AO2330"/>
    </row>
    <row r="2331" spans="11:41" x14ac:dyDescent="0.25">
      <c r="K2331" s="17" t="s">
        <v>3011</v>
      </c>
      <c r="L2331" s="17">
        <v>26</v>
      </c>
      <c r="M2331" s="17">
        <v>7</v>
      </c>
      <c r="N2331" s="17">
        <v>1981</v>
      </c>
      <c r="O2331" s="19" t="s">
        <v>1044</v>
      </c>
      <c r="P2331" s="24" t="s">
        <v>1026</v>
      </c>
      <c r="Q2331" s="48" t="s">
        <v>2969</v>
      </c>
      <c r="R2331" s="17">
        <v>23</v>
      </c>
      <c r="S2331" s="24" t="s">
        <v>1026</v>
      </c>
      <c r="T2331" s="17">
        <v>3</v>
      </c>
      <c r="U2331" s="17">
        <v>200</v>
      </c>
      <c r="AM2331"/>
      <c r="AN2331"/>
      <c r="AO2331"/>
    </row>
    <row r="2332" spans="11:41" x14ac:dyDescent="0.25">
      <c r="K2332" s="17" t="s">
        <v>3142</v>
      </c>
      <c r="L2332" s="17">
        <v>29</v>
      </c>
      <c r="M2332" s="17">
        <v>7</v>
      </c>
      <c r="N2332" s="17">
        <v>1981</v>
      </c>
      <c r="O2332" s="19" t="s">
        <v>967</v>
      </c>
      <c r="P2332" s="24" t="s">
        <v>1026</v>
      </c>
      <c r="Q2332" s="48" t="s">
        <v>563</v>
      </c>
      <c r="R2332" s="17">
        <v>6</v>
      </c>
      <c r="S2332" s="24" t="s">
        <v>1026</v>
      </c>
      <c r="T2332" s="17">
        <v>4</v>
      </c>
      <c r="U2332" s="17">
        <v>900</v>
      </c>
      <c r="AM2332"/>
      <c r="AN2332"/>
      <c r="AO2332"/>
    </row>
    <row r="2333" spans="11:41" x14ac:dyDescent="0.25">
      <c r="K2333" s="17" t="s">
        <v>3027</v>
      </c>
      <c r="L2333" s="17">
        <v>1</v>
      </c>
      <c r="M2333" s="17">
        <v>8</v>
      </c>
      <c r="N2333" s="17">
        <v>1981</v>
      </c>
      <c r="O2333" s="19" t="s">
        <v>564</v>
      </c>
      <c r="P2333" s="24" t="s">
        <v>1026</v>
      </c>
      <c r="Q2333" s="48" t="s">
        <v>967</v>
      </c>
      <c r="R2333" s="17">
        <v>4</v>
      </c>
      <c r="S2333" s="24" t="s">
        <v>1026</v>
      </c>
      <c r="T2333" s="17">
        <v>11</v>
      </c>
      <c r="U2333" s="17">
        <v>102</v>
      </c>
      <c r="AM2333"/>
      <c r="AN2333"/>
      <c r="AO2333"/>
    </row>
    <row r="2334" spans="11:41" x14ac:dyDescent="0.25">
      <c r="K2334" s="17" t="s">
        <v>3027</v>
      </c>
      <c r="L2334" s="17">
        <v>1</v>
      </c>
      <c r="M2334" s="17">
        <v>8</v>
      </c>
      <c r="N2334" s="17">
        <v>1981</v>
      </c>
      <c r="O2334" s="19" t="s">
        <v>1452</v>
      </c>
      <c r="P2334" s="24" t="s">
        <v>1026</v>
      </c>
      <c r="Q2334" s="48" t="s">
        <v>565</v>
      </c>
      <c r="R2334" s="17">
        <v>6</v>
      </c>
      <c r="S2334" s="24" t="s">
        <v>1026</v>
      </c>
      <c r="T2334" s="17">
        <v>6</v>
      </c>
      <c r="U2334" s="17">
        <v>280</v>
      </c>
    </row>
    <row r="2335" spans="11:41" x14ac:dyDescent="0.25">
      <c r="K2335" s="17" t="s">
        <v>3027</v>
      </c>
      <c r="L2335" s="17">
        <v>1</v>
      </c>
      <c r="M2335" s="17">
        <v>8</v>
      </c>
      <c r="N2335" s="17">
        <v>1981</v>
      </c>
      <c r="O2335" s="19" t="s">
        <v>566</v>
      </c>
      <c r="P2335" s="24" t="s">
        <v>1026</v>
      </c>
      <c r="Q2335" s="48" t="s">
        <v>1044</v>
      </c>
      <c r="R2335" s="17">
        <v>14</v>
      </c>
      <c r="S2335" s="24" t="s">
        <v>1026</v>
      </c>
      <c r="T2335" s="17">
        <v>8</v>
      </c>
      <c r="U2335" s="17">
        <v>200</v>
      </c>
    </row>
    <row r="2336" spans="11:41" x14ac:dyDescent="0.25">
      <c r="K2336" s="17" t="s">
        <v>3011</v>
      </c>
      <c r="L2336" s="17">
        <v>2</v>
      </c>
      <c r="M2336" s="17">
        <v>8</v>
      </c>
      <c r="N2336" s="17">
        <v>1981</v>
      </c>
      <c r="O2336" s="19" t="s">
        <v>563</v>
      </c>
      <c r="P2336" s="24" t="s">
        <v>1026</v>
      </c>
      <c r="Q2336" s="48" t="s">
        <v>565</v>
      </c>
      <c r="R2336" s="17">
        <v>17</v>
      </c>
      <c r="S2336" s="24" t="s">
        <v>1026</v>
      </c>
      <c r="T2336" s="17">
        <v>17</v>
      </c>
      <c r="U2336" s="58" t="s">
        <v>5239</v>
      </c>
    </row>
    <row r="2337" spans="11:21" x14ac:dyDescent="0.25">
      <c r="K2337" s="17" t="s">
        <v>3011</v>
      </c>
      <c r="L2337" s="17">
        <v>2</v>
      </c>
      <c r="M2337" s="17">
        <v>8</v>
      </c>
      <c r="N2337" s="17">
        <v>1981</v>
      </c>
      <c r="O2337" s="19" t="s">
        <v>2969</v>
      </c>
      <c r="P2337" s="24" t="s">
        <v>1026</v>
      </c>
      <c r="Q2337" s="48" t="s">
        <v>967</v>
      </c>
      <c r="R2337" s="17">
        <v>5</v>
      </c>
      <c r="S2337" s="24" t="s">
        <v>1026</v>
      </c>
      <c r="T2337" s="17">
        <v>13</v>
      </c>
      <c r="U2337" s="17">
        <v>150</v>
      </c>
    </row>
    <row r="2338" spans="11:21" x14ac:dyDescent="0.25">
      <c r="K2338" s="17" t="s">
        <v>3011</v>
      </c>
      <c r="L2338" s="17">
        <v>2</v>
      </c>
      <c r="M2338" s="17">
        <v>8</v>
      </c>
      <c r="N2338" s="17">
        <v>1981</v>
      </c>
      <c r="O2338" s="19" t="s">
        <v>1041</v>
      </c>
      <c r="P2338" s="24" t="s">
        <v>1026</v>
      </c>
      <c r="Q2338" s="48" t="s">
        <v>1044</v>
      </c>
      <c r="R2338" s="17">
        <v>34</v>
      </c>
      <c r="S2338" s="24" t="s">
        <v>1026</v>
      </c>
      <c r="T2338" s="17">
        <v>5</v>
      </c>
      <c r="U2338" s="17">
        <v>171</v>
      </c>
    </row>
    <row r="2339" spans="11:21" x14ac:dyDescent="0.25">
      <c r="K2339" s="17" t="s">
        <v>3144</v>
      </c>
      <c r="L2339" s="17">
        <v>4</v>
      </c>
      <c r="M2339" s="17">
        <v>8</v>
      </c>
      <c r="N2339" s="17">
        <v>1981</v>
      </c>
      <c r="O2339" s="19" t="s">
        <v>1676</v>
      </c>
      <c r="P2339" s="24" t="s">
        <v>1026</v>
      </c>
      <c r="Q2339" s="48" t="s">
        <v>566</v>
      </c>
      <c r="R2339" s="17">
        <v>15</v>
      </c>
      <c r="S2339" s="24" t="s">
        <v>1026</v>
      </c>
      <c r="T2339" s="17">
        <v>8</v>
      </c>
      <c r="U2339" s="17">
        <v>250</v>
      </c>
    </row>
    <row r="2340" spans="11:21" x14ac:dyDescent="0.25">
      <c r="K2340" s="17" t="s">
        <v>3027</v>
      </c>
      <c r="L2340" s="17">
        <v>15</v>
      </c>
      <c r="M2340" s="17">
        <v>8</v>
      </c>
      <c r="N2340" s="17">
        <v>1981</v>
      </c>
      <c r="O2340" s="19" t="s">
        <v>2969</v>
      </c>
      <c r="P2340" s="24" t="s">
        <v>1026</v>
      </c>
      <c r="Q2340" s="48" t="s">
        <v>565</v>
      </c>
      <c r="R2340" s="17">
        <v>3</v>
      </c>
      <c r="S2340" s="24" t="s">
        <v>1026</v>
      </c>
      <c r="T2340" s="17">
        <v>4</v>
      </c>
      <c r="U2340" s="17">
        <v>300</v>
      </c>
    </row>
    <row r="2341" spans="11:21" x14ac:dyDescent="0.25">
      <c r="K2341" s="17" t="s">
        <v>3011</v>
      </c>
      <c r="L2341" s="17">
        <v>16</v>
      </c>
      <c r="M2341" s="17">
        <v>8</v>
      </c>
      <c r="N2341" s="17">
        <v>1981</v>
      </c>
      <c r="O2341" s="19" t="s">
        <v>967</v>
      </c>
      <c r="P2341" s="24" t="s">
        <v>1026</v>
      </c>
      <c r="Q2341" s="48" t="s">
        <v>1041</v>
      </c>
      <c r="R2341" s="17">
        <v>6</v>
      </c>
      <c r="S2341" s="24" t="s">
        <v>1026</v>
      </c>
      <c r="T2341" s="17">
        <v>5</v>
      </c>
      <c r="U2341" s="17">
        <v>250</v>
      </c>
    </row>
    <row r="2342" spans="11:21" x14ac:dyDescent="0.25">
      <c r="K2342" s="17" t="s">
        <v>3011</v>
      </c>
      <c r="L2342" s="17">
        <v>16</v>
      </c>
      <c r="M2342" s="17">
        <v>8</v>
      </c>
      <c r="N2342" s="17">
        <v>1981</v>
      </c>
      <c r="O2342" s="19" t="s">
        <v>564</v>
      </c>
      <c r="P2342" s="24" t="s">
        <v>1026</v>
      </c>
      <c r="Q2342" s="48" t="s">
        <v>563</v>
      </c>
      <c r="R2342" s="17">
        <v>1</v>
      </c>
      <c r="S2342" s="24" t="s">
        <v>1026</v>
      </c>
      <c r="T2342" s="17">
        <v>8</v>
      </c>
      <c r="U2342" s="17">
        <v>102</v>
      </c>
    </row>
    <row r="2343" spans="11:21" x14ac:dyDescent="0.25">
      <c r="K2343" s="17" t="s">
        <v>3011</v>
      </c>
      <c r="L2343" s="17">
        <v>16</v>
      </c>
      <c r="M2343" s="17">
        <v>8</v>
      </c>
      <c r="N2343" s="17">
        <v>1981</v>
      </c>
      <c r="O2343" s="19" t="s">
        <v>1676</v>
      </c>
      <c r="P2343" s="24" t="s">
        <v>1026</v>
      </c>
      <c r="Q2343" s="48" t="s">
        <v>1452</v>
      </c>
      <c r="R2343" s="17">
        <v>8</v>
      </c>
      <c r="S2343" s="24" t="s">
        <v>1026</v>
      </c>
      <c r="T2343" s="17">
        <v>10</v>
      </c>
      <c r="U2343" s="17">
        <v>100</v>
      </c>
    </row>
    <row r="2344" spans="11:21" x14ac:dyDescent="0.25">
      <c r="K2344" s="17" t="s">
        <v>3011</v>
      </c>
      <c r="L2344" s="17">
        <v>23</v>
      </c>
      <c r="M2344" s="17">
        <v>8</v>
      </c>
      <c r="N2344" s="17">
        <v>1981</v>
      </c>
      <c r="O2344" s="19" t="s">
        <v>563</v>
      </c>
      <c r="P2344" s="24" t="s">
        <v>1026</v>
      </c>
      <c r="Q2344" s="48" t="s">
        <v>566</v>
      </c>
      <c r="R2344" s="17">
        <v>9</v>
      </c>
      <c r="S2344" s="24" t="s">
        <v>1026</v>
      </c>
      <c r="T2344" s="17">
        <v>5</v>
      </c>
      <c r="U2344" s="17">
        <v>98</v>
      </c>
    </row>
    <row r="2345" spans="11:21" x14ac:dyDescent="0.25">
      <c r="K2345" s="17" t="s">
        <v>3011</v>
      </c>
      <c r="L2345" s="17">
        <v>23</v>
      </c>
      <c r="M2345" s="17">
        <v>8</v>
      </c>
      <c r="N2345" s="17">
        <v>1981</v>
      </c>
      <c r="O2345" s="19" t="s">
        <v>565</v>
      </c>
      <c r="P2345" s="24" t="s">
        <v>1026</v>
      </c>
      <c r="Q2345" s="48" t="s">
        <v>564</v>
      </c>
      <c r="R2345" s="17">
        <v>6</v>
      </c>
      <c r="S2345" s="24" t="s">
        <v>1026</v>
      </c>
      <c r="T2345" s="17">
        <v>15</v>
      </c>
      <c r="U2345" s="58" t="s">
        <v>5239</v>
      </c>
    </row>
    <row r="2346" spans="11:21" x14ac:dyDescent="0.25">
      <c r="K2346" s="17" t="s">
        <v>3011</v>
      </c>
      <c r="L2346" s="17">
        <v>23</v>
      </c>
      <c r="M2346" s="17">
        <v>8</v>
      </c>
      <c r="N2346" s="17">
        <v>1981</v>
      </c>
      <c r="O2346" s="19" t="s">
        <v>1041</v>
      </c>
      <c r="P2346" s="24" t="s">
        <v>1026</v>
      </c>
      <c r="Q2346" s="48" t="s">
        <v>2969</v>
      </c>
      <c r="R2346" s="17">
        <v>11</v>
      </c>
      <c r="S2346" s="24" t="s">
        <v>1026</v>
      </c>
      <c r="T2346" s="17">
        <v>3</v>
      </c>
      <c r="U2346" s="58" t="s">
        <v>5239</v>
      </c>
    </row>
    <row r="2347" spans="11:21" x14ac:dyDescent="0.25">
      <c r="K2347" s="17" t="s">
        <v>3011</v>
      </c>
      <c r="L2347" s="17">
        <v>23</v>
      </c>
      <c r="M2347" s="17">
        <v>8</v>
      </c>
      <c r="N2347" s="17">
        <v>1981</v>
      </c>
      <c r="O2347" s="19" t="s">
        <v>1452</v>
      </c>
      <c r="P2347" s="24" t="s">
        <v>1026</v>
      </c>
      <c r="Q2347" s="48" t="s">
        <v>967</v>
      </c>
      <c r="R2347" s="17">
        <v>4</v>
      </c>
      <c r="S2347" s="24" t="s">
        <v>1026</v>
      </c>
      <c r="T2347" s="17">
        <v>1</v>
      </c>
      <c r="U2347" s="17">
        <v>410</v>
      </c>
    </row>
    <row r="2348" spans="11:21" x14ac:dyDescent="0.25">
      <c r="K2348" s="17" t="s">
        <v>3011</v>
      </c>
      <c r="L2348" s="17">
        <v>23</v>
      </c>
      <c r="M2348" s="17">
        <v>8</v>
      </c>
      <c r="N2348" s="17">
        <v>1981</v>
      </c>
      <c r="O2348" s="19" t="s">
        <v>1044</v>
      </c>
      <c r="P2348" s="24" t="s">
        <v>1026</v>
      </c>
      <c r="Q2348" s="48" t="s">
        <v>1676</v>
      </c>
      <c r="R2348" s="17">
        <v>6</v>
      </c>
      <c r="S2348" s="24" t="s">
        <v>1026</v>
      </c>
      <c r="T2348" s="17">
        <v>15</v>
      </c>
      <c r="U2348" s="17">
        <v>100</v>
      </c>
    </row>
    <row r="2349" spans="11:21" x14ac:dyDescent="0.25">
      <c r="K2349" s="17" t="s">
        <v>3011</v>
      </c>
      <c r="L2349" s="17">
        <v>30</v>
      </c>
      <c r="M2349" s="17">
        <v>8</v>
      </c>
      <c r="N2349" s="17">
        <v>1981</v>
      </c>
      <c r="O2349" s="19" t="s">
        <v>2969</v>
      </c>
      <c r="P2349" s="24" t="s">
        <v>1026</v>
      </c>
      <c r="Q2349" s="48" t="s">
        <v>563</v>
      </c>
      <c r="R2349" s="17">
        <v>10</v>
      </c>
      <c r="S2349" s="24" t="s">
        <v>1026</v>
      </c>
      <c r="T2349" s="17">
        <v>11</v>
      </c>
      <c r="U2349" s="17">
        <v>93</v>
      </c>
    </row>
    <row r="2350" spans="11:21" x14ac:dyDescent="0.25">
      <c r="K2350" s="17" t="s">
        <v>3011</v>
      </c>
      <c r="L2350" s="17">
        <v>30</v>
      </c>
      <c r="M2350" s="17">
        <v>8</v>
      </c>
      <c r="N2350" s="17">
        <v>1981</v>
      </c>
      <c r="O2350" s="19" t="s">
        <v>967</v>
      </c>
      <c r="P2350" s="24" t="s">
        <v>1026</v>
      </c>
      <c r="Q2350" s="48" t="s">
        <v>565</v>
      </c>
      <c r="R2350" s="17">
        <v>9</v>
      </c>
      <c r="S2350" s="24" t="s">
        <v>1026</v>
      </c>
      <c r="T2350" s="17">
        <v>0</v>
      </c>
      <c r="U2350" s="17">
        <v>170</v>
      </c>
    </row>
    <row r="2351" spans="11:21" x14ac:dyDescent="0.25">
      <c r="K2351" s="17" t="s">
        <v>3011</v>
      </c>
      <c r="L2351" s="17">
        <v>30</v>
      </c>
      <c r="M2351" s="17">
        <v>8</v>
      </c>
      <c r="N2351" s="17">
        <v>1981</v>
      </c>
      <c r="O2351" s="19" t="s">
        <v>564</v>
      </c>
      <c r="P2351" s="24" t="s">
        <v>1026</v>
      </c>
      <c r="Q2351" s="48" t="s">
        <v>1044</v>
      </c>
      <c r="R2351" s="17">
        <v>4</v>
      </c>
      <c r="S2351" s="24" t="s">
        <v>1026</v>
      </c>
      <c r="T2351" s="17">
        <v>13</v>
      </c>
      <c r="U2351" s="17">
        <v>10</v>
      </c>
    </row>
    <row r="2352" spans="11:21" x14ac:dyDescent="0.25">
      <c r="K2352" s="17" t="s">
        <v>3011</v>
      </c>
      <c r="L2352" s="17">
        <v>30</v>
      </c>
      <c r="M2352" s="17">
        <v>8</v>
      </c>
      <c r="N2352" s="17">
        <v>1981</v>
      </c>
      <c r="O2352" s="19" t="s">
        <v>566</v>
      </c>
      <c r="P2352" s="24" t="s">
        <v>1026</v>
      </c>
      <c r="Q2352" s="48" t="s">
        <v>1452</v>
      </c>
      <c r="R2352" s="17">
        <v>3</v>
      </c>
      <c r="S2352" s="24" t="s">
        <v>1026</v>
      </c>
      <c r="T2352" s="17">
        <v>5</v>
      </c>
      <c r="U2352" s="17">
        <v>100</v>
      </c>
    </row>
    <row r="2353" spans="1:21" x14ac:dyDescent="0.25">
      <c r="K2353" s="17" t="s">
        <v>3011</v>
      </c>
      <c r="L2353" s="17">
        <v>30</v>
      </c>
      <c r="M2353" s="17">
        <v>8</v>
      </c>
      <c r="N2353" s="17">
        <v>1981</v>
      </c>
      <c r="O2353" s="19" t="s">
        <v>1676</v>
      </c>
      <c r="P2353" s="24" t="s">
        <v>1026</v>
      </c>
      <c r="Q2353" s="48" t="s">
        <v>1041</v>
      </c>
      <c r="R2353" s="17">
        <v>5</v>
      </c>
      <c r="S2353" s="24" t="s">
        <v>1026</v>
      </c>
      <c r="T2353" s="17">
        <v>10</v>
      </c>
      <c r="U2353" s="58" t="s">
        <v>5239</v>
      </c>
    </row>
    <row r="2354" spans="1:21" x14ac:dyDescent="0.25">
      <c r="Q2354" s="48" t="s">
        <v>2</v>
      </c>
      <c r="R2354" s="17">
        <f>SUM(R2264:R2353)</f>
        <v>791</v>
      </c>
      <c r="S2354" s="24" t="s">
        <v>1026</v>
      </c>
      <c r="T2354" s="17">
        <f>SUM(T2264:T2353)</f>
        <v>808</v>
      </c>
      <c r="U2354" s="17">
        <f>SUM(U2264:U2353)</f>
        <v>14048</v>
      </c>
    </row>
    <row r="2355" spans="1:21" x14ac:dyDescent="0.25">
      <c r="N2355" s="17">
        <f>COUNT(R2264:R2353)</f>
        <v>90</v>
      </c>
      <c r="Q2355" s="48" t="s">
        <v>567</v>
      </c>
      <c r="R2355" s="81">
        <f>PRODUCT(R2354/N2355)</f>
        <v>8.7888888888888896</v>
      </c>
      <c r="S2355" s="24" t="s">
        <v>1026</v>
      </c>
      <c r="T2355" s="81">
        <f>PRODUCT(T2354/N2355)</f>
        <v>8.9777777777777779</v>
      </c>
      <c r="U2355" s="82">
        <f>PRODUCT(U2354/N2355)</f>
        <v>156.0888888888889</v>
      </c>
    </row>
    <row r="2356" spans="1:21" x14ac:dyDescent="0.25">
      <c r="P2356" s="24"/>
      <c r="S2356" s="24"/>
    </row>
    <row r="2357" spans="1:21" x14ac:dyDescent="0.25">
      <c r="P2357" s="24"/>
      <c r="S2357" s="24"/>
    </row>
    <row r="2358" spans="1:21" x14ac:dyDescent="0.25">
      <c r="A2358" s="21"/>
      <c r="B2358" s="22" t="s">
        <v>262</v>
      </c>
      <c r="C2358" s="21" t="s">
        <v>3016</v>
      </c>
      <c r="D2358" s="21" t="s">
        <v>3017</v>
      </c>
      <c r="E2358" s="21" t="s">
        <v>1030</v>
      </c>
      <c r="F2358" s="21" t="s">
        <v>3018</v>
      </c>
      <c r="G2358" s="21" t="s">
        <v>3019</v>
      </c>
      <c r="H2358" s="21"/>
      <c r="I2358" s="68" t="s">
        <v>3020</v>
      </c>
      <c r="J2358" s="21" t="s">
        <v>1031</v>
      </c>
      <c r="K2358" s="21"/>
      <c r="L2358" s="33"/>
      <c r="M2358" s="33"/>
      <c r="N2358" s="33"/>
      <c r="O2358" s="23" t="s">
        <v>262</v>
      </c>
      <c r="P2358" s="34"/>
      <c r="Q2358" s="35"/>
      <c r="R2358" s="33"/>
      <c r="S2358" s="34"/>
      <c r="T2358" s="33"/>
      <c r="U2358" s="33"/>
    </row>
    <row r="2359" spans="1:21" x14ac:dyDescent="0.25">
      <c r="A2359" s="14">
        <v>1</v>
      </c>
      <c r="B2359" s="41" t="s">
        <v>967</v>
      </c>
      <c r="C2359" s="14">
        <v>18</v>
      </c>
      <c r="D2359" s="14">
        <v>14</v>
      </c>
      <c r="E2359" s="14">
        <v>0</v>
      </c>
      <c r="F2359" s="14">
        <v>4</v>
      </c>
      <c r="G2359" s="14">
        <v>202</v>
      </c>
      <c r="H2359" s="74" t="s">
        <v>1026</v>
      </c>
      <c r="I2359" s="14">
        <v>113</v>
      </c>
      <c r="J2359" s="14">
        <v>28</v>
      </c>
      <c r="K2359" s="17" t="s">
        <v>3027</v>
      </c>
      <c r="L2359" s="17">
        <v>8</v>
      </c>
      <c r="M2359" s="17">
        <v>5</v>
      </c>
      <c r="N2359" s="17">
        <v>1982</v>
      </c>
      <c r="O2359" s="38" t="s">
        <v>563</v>
      </c>
      <c r="P2359" s="24" t="s">
        <v>1026</v>
      </c>
      <c r="Q2359" s="38" t="s">
        <v>1676</v>
      </c>
      <c r="R2359" s="17">
        <v>23</v>
      </c>
      <c r="S2359" s="24" t="s">
        <v>1026</v>
      </c>
      <c r="T2359" s="17">
        <v>19</v>
      </c>
      <c r="U2359" s="17">
        <v>200</v>
      </c>
    </row>
    <row r="2360" spans="1:21" x14ac:dyDescent="0.25">
      <c r="A2360" s="14">
        <v>2</v>
      </c>
      <c r="B2360" s="67" t="s">
        <v>1044</v>
      </c>
      <c r="C2360" s="14">
        <v>18</v>
      </c>
      <c r="D2360" s="14">
        <v>13</v>
      </c>
      <c r="E2360" s="14">
        <v>1</v>
      </c>
      <c r="F2360" s="14">
        <v>4</v>
      </c>
      <c r="G2360" s="14">
        <v>168</v>
      </c>
      <c r="H2360" s="74" t="s">
        <v>1026</v>
      </c>
      <c r="I2360" s="14">
        <v>124</v>
      </c>
      <c r="J2360" s="14">
        <v>27</v>
      </c>
      <c r="K2360" s="17" t="s">
        <v>3027</v>
      </c>
      <c r="L2360" s="17">
        <v>8</v>
      </c>
      <c r="M2360" s="17">
        <v>5</v>
      </c>
      <c r="N2360" s="17">
        <v>1982</v>
      </c>
      <c r="O2360" s="48" t="s">
        <v>565</v>
      </c>
      <c r="P2360" s="24" t="s">
        <v>1026</v>
      </c>
      <c r="Q2360" s="48" t="s">
        <v>566</v>
      </c>
      <c r="R2360" s="17">
        <v>7</v>
      </c>
      <c r="S2360" s="24" t="s">
        <v>1026</v>
      </c>
      <c r="T2360" s="17">
        <v>17</v>
      </c>
      <c r="U2360" s="58" t="s">
        <v>5239</v>
      </c>
    </row>
    <row r="2361" spans="1:21" x14ac:dyDescent="0.25">
      <c r="A2361" s="14">
        <v>3</v>
      </c>
      <c r="B2361" s="20" t="s">
        <v>563</v>
      </c>
      <c r="C2361" s="14">
        <v>18</v>
      </c>
      <c r="D2361" s="14">
        <v>12</v>
      </c>
      <c r="E2361" s="14">
        <v>2</v>
      </c>
      <c r="F2361" s="14">
        <v>4</v>
      </c>
      <c r="G2361" s="14">
        <v>247</v>
      </c>
      <c r="H2361" s="74" t="s">
        <v>1026</v>
      </c>
      <c r="I2361" s="14">
        <v>138</v>
      </c>
      <c r="J2361" s="14">
        <v>26</v>
      </c>
      <c r="K2361" s="17" t="s">
        <v>3011</v>
      </c>
      <c r="L2361" s="17">
        <v>9</v>
      </c>
      <c r="M2361" s="17">
        <v>5</v>
      </c>
      <c r="N2361" s="17">
        <v>1982</v>
      </c>
      <c r="O2361" s="19" t="s">
        <v>1041</v>
      </c>
      <c r="P2361" s="24" t="s">
        <v>1026</v>
      </c>
      <c r="Q2361" s="19" t="s">
        <v>1452</v>
      </c>
      <c r="R2361" s="17">
        <v>11</v>
      </c>
      <c r="S2361" s="24" t="s">
        <v>1026</v>
      </c>
      <c r="T2361" s="17">
        <v>7</v>
      </c>
      <c r="U2361" s="17">
        <v>260</v>
      </c>
    </row>
    <row r="2362" spans="1:21" x14ac:dyDescent="0.25">
      <c r="A2362" s="14">
        <v>4</v>
      </c>
      <c r="B2362" s="20" t="s">
        <v>1452</v>
      </c>
      <c r="C2362" s="14">
        <v>18</v>
      </c>
      <c r="D2362" s="14">
        <v>11</v>
      </c>
      <c r="E2362" s="14">
        <v>3</v>
      </c>
      <c r="F2362" s="14">
        <v>4</v>
      </c>
      <c r="G2362" s="14">
        <v>166</v>
      </c>
      <c r="H2362" s="74" t="s">
        <v>1026</v>
      </c>
      <c r="I2362" s="14">
        <v>129</v>
      </c>
      <c r="J2362" s="14">
        <v>25</v>
      </c>
      <c r="K2362" s="17" t="s">
        <v>3011</v>
      </c>
      <c r="L2362" s="17">
        <v>9</v>
      </c>
      <c r="M2362" s="17">
        <v>5</v>
      </c>
      <c r="N2362" s="17">
        <v>1982</v>
      </c>
      <c r="O2362" s="48" t="s">
        <v>967</v>
      </c>
      <c r="P2362" s="24" t="s">
        <v>1026</v>
      </c>
      <c r="Q2362" s="48" t="s">
        <v>743</v>
      </c>
      <c r="R2362" s="17">
        <v>13</v>
      </c>
      <c r="S2362" s="24" t="s">
        <v>1026</v>
      </c>
      <c r="T2362" s="17">
        <v>3</v>
      </c>
      <c r="U2362" s="17">
        <v>200</v>
      </c>
    </row>
    <row r="2363" spans="1:21" x14ac:dyDescent="0.25">
      <c r="A2363" s="14">
        <v>5</v>
      </c>
      <c r="B2363" s="67" t="s">
        <v>1041</v>
      </c>
      <c r="C2363" s="14">
        <v>18</v>
      </c>
      <c r="D2363" s="14">
        <v>11</v>
      </c>
      <c r="E2363" s="14">
        <v>1</v>
      </c>
      <c r="F2363" s="14">
        <v>6</v>
      </c>
      <c r="G2363" s="14">
        <v>172</v>
      </c>
      <c r="H2363" s="74" t="s">
        <v>1026</v>
      </c>
      <c r="I2363" s="14">
        <v>107</v>
      </c>
      <c r="J2363" s="14">
        <v>23</v>
      </c>
      <c r="K2363" s="17" t="s">
        <v>3011</v>
      </c>
      <c r="L2363" s="17">
        <v>9</v>
      </c>
      <c r="M2363" s="17">
        <v>5</v>
      </c>
      <c r="N2363" s="17">
        <v>1982</v>
      </c>
      <c r="O2363" s="19" t="s">
        <v>1043</v>
      </c>
      <c r="P2363" s="24" t="s">
        <v>1026</v>
      </c>
      <c r="Q2363" s="19" t="s">
        <v>1044</v>
      </c>
      <c r="R2363" s="17">
        <v>1</v>
      </c>
      <c r="S2363" s="24" t="s">
        <v>1026</v>
      </c>
      <c r="T2363" s="17">
        <v>9</v>
      </c>
      <c r="U2363" s="17">
        <v>610</v>
      </c>
    </row>
    <row r="2364" spans="1:21" x14ac:dyDescent="0.25">
      <c r="A2364" s="14">
        <v>6</v>
      </c>
      <c r="B2364" s="20" t="s">
        <v>743</v>
      </c>
      <c r="C2364" s="14">
        <v>18</v>
      </c>
      <c r="D2364" s="14">
        <v>7</v>
      </c>
      <c r="E2364" s="14">
        <v>0</v>
      </c>
      <c r="F2364" s="14">
        <v>11</v>
      </c>
      <c r="G2364" s="14">
        <v>178</v>
      </c>
      <c r="H2364" s="74" t="s">
        <v>1026</v>
      </c>
      <c r="I2364" s="14">
        <v>163</v>
      </c>
      <c r="J2364" s="14">
        <v>14</v>
      </c>
      <c r="K2364" s="17" t="s">
        <v>3141</v>
      </c>
      <c r="L2364" s="17">
        <v>13</v>
      </c>
      <c r="M2364" s="17">
        <v>5</v>
      </c>
      <c r="N2364" s="17">
        <v>1982</v>
      </c>
      <c r="O2364" s="19" t="s">
        <v>1044</v>
      </c>
      <c r="P2364" s="24" t="s">
        <v>1026</v>
      </c>
      <c r="Q2364" s="19" t="s">
        <v>563</v>
      </c>
      <c r="R2364" s="17">
        <v>12</v>
      </c>
      <c r="S2364" s="24" t="s">
        <v>1026</v>
      </c>
      <c r="T2364" s="17">
        <v>4</v>
      </c>
      <c r="U2364" s="17">
        <v>273</v>
      </c>
    </row>
    <row r="2365" spans="1:21" x14ac:dyDescent="0.25">
      <c r="A2365" s="14">
        <v>7</v>
      </c>
      <c r="B2365" s="20" t="s">
        <v>1676</v>
      </c>
      <c r="C2365" s="14">
        <v>18</v>
      </c>
      <c r="D2365" s="14">
        <v>6</v>
      </c>
      <c r="E2365" s="14">
        <v>2</v>
      </c>
      <c r="F2365" s="14">
        <v>10</v>
      </c>
      <c r="G2365" s="14">
        <v>144</v>
      </c>
      <c r="H2365" s="74" t="s">
        <v>1026</v>
      </c>
      <c r="I2365" s="14">
        <v>170</v>
      </c>
      <c r="J2365" s="14">
        <v>14</v>
      </c>
      <c r="K2365" s="17" t="s">
        <v>3027</v>
      </c>
      <c r="L2365" s="17">
        <v>15</v>
      </c>
      <c r="M2365" s="17">
        <v>5</v>
      </c>
      <c r="N2365" s="17">
        <v>1982</v>
      </c>
      <c r="O2365" s="38" t="s">
        <v>1452</v>
      </c>
      <c r="P2365" s="24" t="s">
        <v>1026</v>
      </c>
      <c r="Q2365" s="38" t="s">
        <v>967</v>
      </c>
      <c r="R2365" s="17">
        <v>13</v>
      </c>
      <c r="S2365" s="24" t="s">
        <v>1026</v>
      </c>
      <c r="T2365" s="17">
        <v>8</v>
      </c>
      <c r="U2365" s="17">
        <v>380</v>
      </c>
    </row>
    <row r="2366" spans="1:21" ht="15.75" thickBot="1" x14ac:dyDescent="0.3">
      <c r="A2366" s="37">
        <v>8</v>
      </c>
      <c r="B2366" s="28" t="s">
        <v>565</v>
      </c>
      <c r="C2366" s="37">
        <v>18</v>
      </c>
      <c r="D2366" s="37">
        <v>5</v>
      </c>
      <c r="E2366" s="37">
        <v>1</v>
      </c>
      <c r="F2366" s="37">
        <v>12</v>
      </c>
      <c r="G2366" s="37">
        <v>125</v>
      </c>
      <c r="H2366" s="73" t="s">
        <v>1026</v>
      </c>
      <c r="I2366" s="37">
        <v>227</v>
      </c>
      <c r="J2366" s="37">
        <v>11</v>
      </c>
      <c r="K2366" s="32" t="s">
        <v>3027</v>
      </c>
      <c r="L2366" s="17">
        <v>15</v>
      </c>
      <c r="M2366" s="17">
        <v>5</v>
      </c>
      <c r="N2366" s="17">
        <v>1982</v>
      </c>
      <c r="O2366" s="19" t="s">
        <v>566</v>
      </c>
      <c r="P2366" s="24" t="s">
        <v>1026</v>
      </c>
      <c r="Q2366" s="19" t="s">
        <v>1043</v>
      </c>
      <c r="R2366" s="17">
        <v>3</v>
      </c>
      <c r="S2366" s="24" t="s">
        <v>1026</v>
      </c>
      <c r="T2366" s="17">
        <v>5</v>
      </c>
      <c r="U2366" s="17">
        <v>100</v>
      </c>
    </row>
    <row r="2367" spans="1:21" x14ac:dyDescent="0.25">
      <c r="A2367" s="77">
        <v>9</v>
      </c>
      <c r="B2367" s="130" t="s">
        <v>566</v>
      </c>
      <c r="C2367" s="77">
        <v>18</v>
      </c>
      <c r="D2367" s="77">
        <v>4</v>
      </c>
      <c r="E2367" s="77">
        <v>0</v>
      </c>
      <c r="F2367" s="77">
        <v>14</v>
      </c>
      <c r="G2367" s="77">
        <v>90</v>
      </c>
      <c r="H2367" s="79" t="s">
        <v>1026</v>
      </c>
      <c r="I2367" s="77">
        <v>189</v>
      </c>
      <c r="J2367" s="77">
        <v>8</v>
      </c>
      <c r="K2367" s="17" t="s">
        <v>3011</v>
      </c>
      <c r="L2367" s="17">
        <v>16</v>
      </c>
      <c r="M2367" s="17">
        <v>5</v>
      </c>
      <c r="N2367" s="17">
        <v>1982</v>
      </c>
      <c r="O2367" s="48" t="s">
        <v>743</v>
      </c>
      <c r="P2367" s="24" t="s">
        <v>1026</v>
      </c>
      <c r="Q2367" s="48" t="s">
        <v>565</v>
      </c>
      <c r="R2367" s="17">
        <v>5</v>
      </c>
      <c r="S2367" s="24" t="s">
        <v>1026</v>
      </c>
      <c r="T2367" s="17">
        <v>7</v>
      </c>
      <c r="U2367" s="17">
        <v>170</v>
      </c>
    </row>
    <row r="2368" spans="1:21" x14ac:dyDescent="0.25">
      <c r="A2368" s="77">
        <v>10</v>
      </c>
      <c r="B2368" s="78" t="s">
        <v>1043</v>
      </c>
      <c r="C2368" s="77">
        <v>18</v>
      </c>
      <c r="D2368" s="77">
        <v>2</v>
      </c>
      <c r="E2368" s="77">
        <v>0</v>
      </c>
      <c r="F2368" s="77">
        <v>16</v>
      </c>
      <c r="G2368" s="77">
        <v>90</v>
      </c>
      <c r="H2368" s="79" t="s">
        <v>1026</v>
      </c>
      <c r="I2368" s="14">
        <v>222</v>
      </c>
      <c r="J2368" s="77">
        <v>4</v>
      </c>
      <c r="K2368" s="17" t="s">
        <v>3011</v>
      </c>
      <c r="L2368" s="17">
        <v>16</v>
      </c>
      <c r="M2368" s="17">
        <v>5</v>
      </c>
      <c r="N2368" s="17">
        <v>1982</v>
      </c>
      <c r="O2368" s="19" t="s">
        <v>1676</v>
      </c>
      <c r="P2368" s="24" t="s">
        <v>1026</v>
      </c>
      <c r="Q2368" s="19" t="s">
        <v>1041</v>
      </c>
      <c r="R2368" s="17">
        <v>6</v>
      </c>
      <c r="S2368" s="24" t="s">
        <v>1026</v>
      </c>
      <c r="T2368" s="17">
        <v>6</v>
      </c>
      <c r="U2368" s="58" t="s">
        <v>5239</v>
      </c>
    </row>
    <row r="2369" spans="2:21" x14ac:dyDescent="0.25">
      <c r="B2369" s="20" t="s">
        <v>2</v>
      </c>
      <c r="C2369" s="14">
        <f>SUM(C2359:C2368)</f>
        <v>180</v>
      </c>
      <c r="D2369" s="14">
        <f>SUM(D2359:D2368)</f>
        <v>85</v>
      </c>
      <c r="E2369" s="14">
        <f>SUM(E2359:E2368)</f>
        <v>10</v>
      </c>
      <c r="F2369" s="14">
        <f>SUM(F2359:F2368)</f>
        <v>85</v>
      </c>
      <c r="G2369" s="14">
        <f>SUM(G2359:G2368)</f>
        <v>1582</v>
      </c>
      <c r="H2369" s="74" t="s">
        <v>1026</v>
      </c>
      <c r="I2369" s="14">
        <f>SUM(I2359:I2368)</f>
        <v>1582</v>
      </c>
      <c r="J2369" s="14">
        <f>SUM(J2359:J2368)</f>
        <v>180</v>
      </c>
      <c r="K2369" s="17" t="s">
        <v>3144</v>
      </c>
      <c r="L2369" s="17">
        <v>18</v>
      </c>
      <c r="M2369" s="17">
        <v>5</v>
      </c>
      <c r="N2369" s="17">
        <v>1982</v>
      </c>
      <c r="O2369" s="38" t="s">
        <v>1044</v>
      </c>
      <c r="P2369" s="24" t="s">
        <v>1026</v>
      </c>
      <c r="Q2369" s="38" t="s">
        <v>1452</v>
      </c>
      <c r="R2369" s="17">
        <v>8</v>
      </c>
      <c r="S2369" s="24" t="s">
        <v>1026</v>
      </c>
      <c r="T2369" s="17">
        <v>7</v>
      </c>
      <c r="U2369" s="17">
        <v>300</v>
      </c>
    </row>
    <row r="2370" spans="2:21" x14ac:dyDescent="0.25">
      <c r="K2370" s="17" t="s">
        <v>3142</v>
      </c>
      <c r="L2370" s="17">
        <v>19</v>
      </c>
      <c r="M2370" s="17">
        <v>5</v>
      </c>
      <c r="N2370" s="17">
        <v>1982</v>
      </c>
      <c r="O2370" s="48" t="s">
        <v>563</v>
      </c>
      <c r="P2370" s="24" t="s">
        <v>1026</v>
      </c>
      <c r="Q2370" s="48" t="s">
        <v>743</v>
      </c>
      <c r="R2370" s="17">
        <v>11</v>
      </c>
      <c r="S2370" s="24" t="s">
        <v>1026</v>
      </c>
      <c r="T2370" s="17">
        <v>9</v>
      </c>
      <c r="U2370" s="17">
        <v>183</v>
      </c>
    </row>
    <row r="2371" spans="2:21" x14ac:dyDescent="0.25">
      <c r="B2371" s="20" t="s">
        <v>2218</v>
      </c>
      <c r="K2371" s="17" t="s">
        <v>3142</v>
      </c>
      <c r="L2371" s="17">
        <v>19</v>
      </c>
      <c r="M2371" s="17">
        <v>5</v>
      </c>
      <c r="N2371" s="17">
        <v>1982</v>
      </c>
      <c r="O2371" s="48" t="s">
        <v>967</v>
      </c>
      <c r="P2371" s="24" t="s">
        <v>1026</v>
      </c>
      <c r="Q2371" s="48" t="s">
        <v>1676</v>
      </c>
      <c r="R2371" s="17">
        <v>12</v>
      </c>
      <c r="S2371" s="24" t="s">
        <v>1026</v>
      </c>
      <c r="T2371" s="17">
        <v>5</v>
      </c>
      <c r="U2371" s="17">
        <v>200</v>
      </c>
    </row>
    <row r="2372" spans="2:21" x14ac:dyDescent="0.25">
      <c r="K2372" s="17" t="s">
        <v>3142</v>
      </c>
      <c r="L2372" s="17">
        <v>19</v>
      </c>
      <c r="M2372" s="17">
        <v>5</v>
      </c>
      <c r="N2372" s="17">
        <v>1982</v>
      </c>
      <c r="O2372" s="19" t="s">
        <v>566</v>
      </c>
      <c r="P2372" s="24" t="s">
        <v>1026</v>
      </c>
      <c r="Q2372" s="19" t="s">
        <v>1041</v>
      </c>
      <c r="R2372" s="17">
        <v>4</v>
      </c>
      <c r="S2372" s="24" t="s">
        <v>1026</v>
      </c>
      <c r="T2372" s="17">
        <v>5</v>
      </c>
      <c r="U2372" s="17">
        <v>150</v>
      </c>
    </row>
    <row r="2373" spans="2:21" x14ac:dyDescent="0.25">
      <c r="K2373" s="17" t="s">
        <v>3142</v>
      </c>
      <c r="L2373" s="17">
        <v>19</v>
      </c>
      <c r="M2373" s="17">
        <v>5</v>
      </c>
      <c r="N2373" s="17">
        <v>1982</v>
      </c>
      <c r="O2373" s="19" t="s">
        <v>1043</v>
      </c>
      <c r="P2373" s="24" t="s">
        <v>1026</v>
      </c>
      <c r="Q2373" s="19" t="s">
        <v>565</v>
      </c>
      <c r="R2373" s="17">
        <v>9</v>
      </c>
      <c r="S2373" s="24" t="s">
        <v>1026</v>
      </c>
      <c r="T2373" s="17">
        <v>11</v>
      </c>
      <c r="U2373" s="17">
        <v>520</v>
      </c>
    </row>
    <row r="2374" spans="2:21" x14ac:dyDescent="0.25">
      <c r="K2374" s="17" t="s">
        <v>3027</v>
      </c>
      <c r="L2374" s="17">
        <v>22</v>
      </c>
      <c r="M2374" s="17">
        <v>5</v>
      </c>
      <c r="N2374" s="17">
        <v>1982</v>
      </c>
      <c r="O2374" s="19" t="s">
        <v>563</v>
      </c>
      <c r="P2374" s="24" t="s">
        <v>1026</v>
      </c>
      <c r="Q2374" s="19" t="s">
        <v>566</v>
      </c>
      <c r="R2374" s="17">
        <v>19</v>
      </c>
      <c r="S2374" s="24" t="s">
        <v>1026</v>
      </c>
      <c r="T2374" s="17">
        <v>2</v>
      </c>
      <c r="U2374" s="58" t="s">
        <v>5239</v>
      </c>
    </row>
    <row r="2375" spans="2:21" x14ac:dyDescent="0.25">
      <c r="B2375" s="67"/>
      <c r="K2375" s="17" t="s">
        <v>3027</v>
      </c>
      <c r="L2375" s="17">
        <v>22</v>
      </c>
      <c r="M2375" s="17">
        <v>5</v>
      </c>
      <c r="N2375" s="17">
        <v>1982</v>
      </c>
      <c r="O2375" s="19" t="s">
        <v>565</v>
      </c>
      <c r="P2375" s="24" t="s">
        <v>1026</v>
      </c>
      <c r="Q2375" s="19" t="s">
        <v>967</v>
      </c>
      <c r="R2375" s="17">
        <v>3</v>
      </c>
      <c r="S2375" s="24" t="s">
        <v>1026</v>
      </c>
      <c r="T2375" s="17">
        <v>18</v>
      </c>
      <c r="U2375" s="17">
        <v>215</v>
      </c>
    </row>
    <row r="2376" spans="2:21" x14ac:dyDescent="0.25">
      <c r="B2376" s="78"/>
      <c r="K2376" s="17" t="s">
        <v>3011</v>
      </c>
      <c r="L2376" s="17">
        <v>23</v>
      </c>
      <c r="M2376" s="17">
        <v>5</v>
      </c>
      <c r="N2376" s="17">
        <v>1982</v>
      </c>
      <c r="O2376" s="38" t="s">
        <v>743</v>
      </c>
      <c r="P2376" s="24" t="s">
        <v>1026</v>
      </c>
      <c r="Q2376" s="38" t="s">
        <v>1043</v>
      </c>
      <c r="R2376" s="17">
        <v>9</v>
      </c>
      <c r="S2376" s="24" t="s">
        <v>1026</v>
      </c>
      <c r="T2376" s="17">
        <v>6</v>
      </c>
      <c r="U2376" s="17">
        <v>160</v>
      </c>
    </row>
    <row r="2377" spans="2:21" x14ac:dyDescent="0.25">
      <c r="K2377" s="17" t="s">
        <v>3011</v>
      </c>
      <c r="L2377" s="17">
        <v>23</v>
      </c>
      <c r="M2377" s="17">
        <v>5</v>
      </c>
      <c r="N2377" s="17">
        <v>1982</v>
      </c>
      <c r="O2377" s="48" t="s">
        <v>1452</v>
      </c>
      <c r="P2377" s="24" t="s">
        <v>1026</v>
      </c>
      <c r="Q2377" s="48" t="s">
        <v>566</v>
      </c>
      <c r="R2377" s="17">
        <v>13</v>
      </c>
      <c r="S2377" s="24" t="s">
        <v>1026</v>
      </c>
      <c r="T2377" s="17">
        <v>1</v>
      </c>
      <c r="U2377" s="17">
        <v>250</v>
      </c>
    </row>
    <row r="2378" spans="2:21" x14ac:dyDescent="0.25">
      <c r="K2378" s="17" t="s">
        <v>3144</v>
      </c>
      <c r="L2378" s="17">
        <v>25</v>
      </c>
      <c r="M2378" s="17">
        <v>5</v>
      </c>
      <c r="N2378" s="17">
        <v>1982</v>
      </c>
      <c r="O2378" s="19" t="s">
        <v>1676</v>
      </c>
      <c r="P2378" s="24" t="s">
        <v>1026</v>
      </c>
      <c r="Q2378" s="19" t="s">
        <v>1044</v>
      </c>
      <c r="R2378" s="17">
        <v>3</v>
      </c>
      <c r="S2378" s="24" t="s">
        <v>1026</v>
      </c>
      <c r="T2378" s="17">
        <v>9</v>
      </c>
      <c r="U2378" s="17">
        <v>200</v>
      </c>
    </row>
    <row r="2379" spans="2:21" x14ac:dyDescent="0.25">
      <c r="K2379" s="17" t="s">
        <v>3027</v>
      </c>
      <c r="L2379" s="17">
        <v>29</v>
      </c>
      <c r="M2379" s="17">
        <v>5</v>
      </c>
      <c r="N2379" s="17">
        <v>1982</v>
      </c>
      <c r="O2379" s="19" t="s">
        <v>565</v>
      </c>
      <c r="P2379" s="24" t="s">
        <v>1026</v>
      </c>
      <c r="Q2379" s="19" t="s">
        <v>563</v>
      </c>
      <c r="R2379" s="17">
        <v>10</v>
      </c>
      <c r="S2379" s="24" t="s">
        <v>1026</v>
      </c>
      <c r="T2379" s="17">
        <v>23</v>
      </c>
      <c r="U2379" s="58" t="s">
        <v>5239</v>
      </c>
    </row>
    <row r="2380" spans="2:21" x14ac:dyDescent="0.25">
      <c r="K2380" s="17" t="s">
        <v>3027</v>
      </c>
      <c r="L2380" s="17">
        <v>29</v>
      </c>
      <c r="M2380" s="17">
        <v>5</v>
      </c>
      <c r="N2380" s="17">
        <v>1982</v>
      </c>
      <c r="O2380" s="19" t="s">
        <v>566</v>
      </c>
      <c r="P2380" s="24" t="s">
        <v>1026</v>
      </c>
      <c r="Q2380" s="48" t="s">
        <v>743</v>
      </c>
      <c r="R2380" s="17">
        <v>1</v>
      </c>
      <c r="S2380" s="24" t="s">
        <v>1026</v>
      </c>
      <c r="T2380" s="17">
        <v>14</v>
      </c>
      <c r="U2380" s="17">
        <v>50</v>
      </c>
    </row>
    <row r="2381" spans="2:21" x14ac:dyDescent="0.25">
      <c r="K2381" s="17" t="s">
        <v>3011</v>
      </c>
      <c r="L2381" s="17">
        <v>30</v>
      </c>
      <c r="M2381" s="17">
        <v>5</v>
      </c>
      <c r="N2381" s="17">
        <v>1982</v>
      </c>
      <c r="O2381" s="19" t="s">
        <v>1041</v>
      </c>
      <c r="P2381" s="24" t="s">
        <v>1026</v>
      </c>
      <c r="Q2381" s="48" t="s">
        <v>743</v>
      </c>
      <c r="R2381" s="17">
        <v>10</v>
      </c>
      <c r="S2381" s="24" t="s">
        <v>1026</v>
      </c>
      <c r="T2381" s="17">
        <v>7</v>
      </c>
      <c r="U2381" s="17">
        <v>126</v>
      </c>
    </row>
    <row r="2382" spans="2:21" x14ac:dyDescent="0.25">
      <c r="K2382" s="17" t="s">
        <v>3011</v>
      </c>
      <c r="L2382" s="17">
        <v>30</v>
      </c>
      <c r="M2382" s="17">
        <v>5</v>
      </c>
      <c r="N2382" s="17">
        <v>1982</v>
      </c>
      <c r="O2382" s="19" t="s">
        <v>1452</v>
      </c>
      <c r="P2382" s="24" t="s">
        <v>1026</v>
      </c>
      <c r="Q2382" s="48" t="s">
        <v>1676</v>
      </c>
      <c r="R2382" s="17">
        <v>6</v>
      </c>
      <c r="S2382" s="24" t="s">
        <v>1026</v>
      </c>
      <c r="T2382" s="17">
        <v>3</v>
      </c>
      <c r="U2382" s="17">
        <v>250</v>
      </c>
    </row>
    <row r="2383" spans="2:21" x14ac:dyDescent="0.25">
      <c r="K2383" s="17" t="s">
        <v>3011</v>
      </c>
      <c r="L2383" s="17">
        <v>30</v>
      </c>
      <c r="M2383" s="17">
        <v>5</v>
      </c>
      <c r="N2383" s="17">
        <v>1982</v>
      </c>
      <c r="O2383" s="19" t="s">
        <v>1043</v>
      </c>
      <c r="P2383" s="24" t="s">
        <v>1026</v>
      </c>
      <c r="Q2383" s="48" t="s">
        <v>563</v>
      </c>
      <c r="R2383" s="17">
        <v>1</v>
      </c>
      <c r="S2383" s="24" t="s">
        <v>1026</v>
      </c>
      <c r="T2383" s="17">
        <v>15</v>
      </c>
      <c r="U2383" s="17">
        <v>550</v>
      </c>
    </row>
    <row r="2384" spans="2:21" x14ac:dyDescent="0.25">
      <c r="K2384" s="17" t="s">
        <v>3144</v>
      </c>
      <c r="L2384" s="17">
        <v>2</v>
      </c>
      <c r="M2384" s="17">
        <v>6</v>
      </c>
      <c r="N2384" s="17">
        <v>1982</v>
      </c>
      <c r="O2384" s="19" t="s">
        <v>967</v>
      </c>
      <c r="P2384" s="24" t="s">
        <v>1026</v>
      </c>
      <c r="Q2384" s="48" t="s">
        <v>563</v>
      </c>
      <c r="R2384" s="17">
        <v>11</v>
      </c>
      <c r="S2384" s="24" t="s">
        <v>1026</v>
      </c>
      <c r="T2384" s="17">
        <v>8</v>
      </c>
      <c r="U2384" s="17">
        <v>200</v>
      </c>
    </row>
    <row r="2385" spans="11:45" x14ac:dyDescent="0.25">
      <c r="K2385" s="17" t="s">
        <v>3144</v>
      </c>
      <c r="L2385" s="17">
        <v>2</v>
      </c>
      <c r="M2385" s="17">
        <v>6</v>
      </c>
      <c r="N2385" s="17">
        <v>1982</v>
      </c>
      <c r="O2385" s="19" t="s">
        <v>743</v>
      </c>
      <c r="P2385" s="24" t="s">
        <v>1026</v>
      </c>
      <c r="Q2385" s="48" t="s">
        <v>1452</v>
      </c>
      <c r="R2385" s="17">
        <v>8</v>
      </c>
      <c r="S2385" s="24" t="s">
        <v>1026</v>
      </c>
      <c r="T2385" s="17">
        <v>11</v>
      </c>
      <c r="U2385" s="17">
        <v>102</v>
      </c>
    </row>
    <row r="2386" spans="11:45" x14ac:dyDescent="0.25">
      <c r="K2386" s="17" t="s">
        <v>3027</v>
      </c>
      <c r="L2386" s="17">
        <v>5</v>
      </c>
      <c r="M2386" s="17">
        <v>6</v>
      </c>
      <c r="N2386" s="17">
        <v>1982</v>
      </c>
      <c r="O2386" s="19" t="s">
        <v>1044</v>
      </c>
      <c r="P2386" s="24" t="s">
        <v>1026</v>
      </c>
      <c r="Q2386" s="48" t="s">
        <v>565</v>
      </c>
      <c r="R2386" s="17">
        <v>16</v>
      </c>
      <c r="S2386" s="24" t="s">
        <v>1026</v>
      </c>
      <c r="T2386" s="17">
        <v>8</v>
      </c>
      <c r="U2386" s="17">
        <v>300</v>
      </c>
    </row>
    <row r="2387" spans="11:45" x14ac:dyDescent="0.25">
      <c r="K2387" s="17" t="s">
        <v>3027</v>
      </c>
      <c r="L2387" s="17">
        <v>5</v>
      </c>
      <c r="M2387" s="17">
        <v>6</v>
      </c>
      <c r="N2387" s="17">
        <v>1982</v>
      </c>
      <c r="O2387" s="19" t="s">
        <v>566</v>
      </c>
      <c r="P2387" s="24" t="s">
        <v>1026</v>
      </c>
      <c r="Q2387" s="48" t="s">
        <v>1676</v>
      </c>
      <c r="R2387" s="17">
        <v>6</v>
      </c>
      <c r="S2387" s="24" t="s">
        <v>1026</v>
      </c>
      <c r="T2387" s="17">
        <v>10</v>
      </c>
      <c r="U2387" s="17">
        <v>120</v>
      </c>
    </row>
    <row r="2388" spans="11:45" x14ac:dyDescent="0.25">
      <c r="K2388" s="17" t="s">
        <v>3011</v>
      </c>
      <c r="L2388" s="17">
        <v>6</v>
      </c>
      <c r="M2388" s="17">
        <v>6</v>
      </c>
      <c r="N2388" s="17">
        <v>1982</v>
      </c>
      <c r="O2388" s="19" t="s">
        <v>1041</v>
      </c>
      <c r="P2388" s="24" t="s">
        <v>1026</v>
      </c>
      <c r="Q2388" s="48" t="s">
        <v>1043</v>
      </c>
      <c r="R2388" s="17">
        <v>12</v>
      </c>
      <c r="S2388" s="24" t="s">
        <v>1026</v>
      </c>
      <c r="T2388" s="17">
        <v>3</v>
      </c>
      <c r="U2388" s="17">
        <v>75</v>
      </c>
    </row>
    <row r="2389" spans="11:45" x14ac:dyDescent="0.25">
      <c r="K2389" s="17" t="s">
        <v>3011</v>
      </c>
      <c r="L2389" s="17">
        <v>6</v>
      </c>
      <c r="M2389" s="17">
        <v>6</v>
      </c>
      <c r="N2389" s="17">
        <v>1982</v>
      </c>
      <c r="O2389" s="19" t="s">
        <v>1452</v>
      </c>
      <c r="P2389" s="24" t="s">
        <v>1026</v>
      </c>
      <c r="Q2389" s="48" t="s">
        <v>565</v>
      </c>
      <c r="R2389" s="17">
        <v>23</v>
      </c>
      <c r="S2389" s="24" t="s">
        <v>1026</v>
      </c>
      <c r="T2389" s="17">
        <v>9</v>
      </c>
      <c r="U2389" s="17">
        <v>200</v>
      </c>
    </row>
    <row r="2390" spans="11:45" x14ac:dyDescent="0.25">
      <c r="K2390" s="17" t="s">
        <v>3142</v>
      </c>
      <c r="L2390" s="17">
        <v>9</v>
      </c>
      <c r="M2390" s="17">
        <v>6</v>
      </c>
      <c r="N2390" s="17">
        <v>1982</v>
      </c>
      <c r="O2390" s="19" t="s">
        <v>1044</v>
      </c>
      <c r="P2390" s="24" t="s">
        <v>1026</v>
      </c>
      <c r="Q2390" s="48" t="s">
        <v>967</v>
      </c>
      <c r="R2390" s="17">
        <v>5</v>
      </c>
      <c r="S2390" s="24" t="s">
        <v>1026</v>
      </c>
      <c r="T2390" s="17">
        <v>2</v>
      </c>
      <c r="U2390" s="17">
        <v>300</v>
      </c>
    </row>
    <row r="2391" spans="11:45" x14ac:dyDescent="0.25">
      <c r="K2391" s="17" t="s">
        <v>3142</v>
      </c>
      <c r="L2391" s="17">
        <v>9</v>
      </c>
      <c r="M2391" s="17">
        <v>6</v>
      </c>
      <c r="N2391" s="17">
        <v>1982</v>
      </c>
      <c r="O2391" s="19" t="s">
        <v>1676</v>
      </c>
      <c r="P2391" s="24" t="s">
        <v>1026</v>
      </c>
      <c r="Q2391" s="48" t="s">
        <v>743</v>
      </c>
      <c r="R2391" s="17">
        <v>6</v>
      </c>
      <c r="S2391" s="24" t="s">
        <v>1026</v>
      </c>
      <c r="T2391" s="17">
        <v>4</v>
      </c>
      <c r="U2391" s="58" t="s">
        <v>5239</v>
      </c>
    </row>
    <row r="2392" spans="11:45" x14ac:dyDescent="0.25">
      <c r="K2392" s="17" t="s">
        <v>3141</v>
      </c>
      <c r="L2392" s="17">
        <v>10</v>
      </c>
      <c r="M2392" s="17">
        <v>6</v>
      </c>
      <c r="N2392" s="17">
        <v>1982</v>
      </c>
      <c r="O2392" s="19" t="s">
        <v>565</v>
      </c>
      <c r="P2392" s="24" t="s">
        <v>1026</v>
      </c>
      <c r="Q2392" s="48" t="s">
        <v>1041</v>
      </c>
      <c r="R2392" s="17">
        <v>5</v>
      </c>
      <c r="S2392" s="24" t="s">
        <v>1026</v>
      </c>
      <c r="T2392" s="17">
        <v>3</v>
      </c>
      <c r="U2392" s="58" t="s">
        <v>5239</v>
      </c>
    </row>
    <row r="2393" spans="11:45" x14ac:dyDescent="0.25">
      <c r="K2393" s="17" t="s">
        <v>3027</v>
      </c>
      <c r="L2393" s="17">
        <v>12</v>
      </c>
      <c r="M2393" s="17">
        <v>6</v>
      </c>
      <c r="N2393" s="17">
        <v>1982</v>
      </c>
      <c r="O2393" s="19" t="s">
        <v>565</v>
      </c>
      <c r="P2393" s="24" t="s">
        <v>1026</v>
      </c>
      <c r="Q2393" s="48" t="s">
        <v>1676</v>
      </c>
      <c r="R2393" s="17">
        <v>11</v>
      </c>
      <c r="S2393" s="24" t="s">
        <v>1026</v>
      </c>
      <c r="T2393" s="17">
        <v>4</v>
      </c>
      <c r="U2393" s="58" t="s">
        <v>5239</v>
      </c>
    </row>
    <row r="2394" spans="11:45" x14ac:dyDescent="0.25">
      <c r="K2394" s="17" t="s">
        <v>3011</v>
      </c>
      <c r="L2394" s="17">
        <v>13</v>
      </c>
      <c r="M2394" s="17">
        <v>6</v>
      </c>
      <c r="N2394" s="17">
        <v>1982</v>
      </c>
      <c r="O2394" s="19" t="s">
        <v>563</v>
      </c>
      <c r="P2394" s="24" t="s">
        <v>1026</v>
      </c>
      <c r="Q2394" s="48" t="s">
        <v>1041</v>
      </c>
      <c r="R2394" s="17">
        <v>2</v>
      </c>
      <c r="S2394" s="24" t="s">
        <v>1026</v>
      </c>
      <c r="T2394" s="17">
        <v>3</v>
      </c>
      <c r="U2394" s="17">
        <v>300</v>
      </c>
      <c r="AP2394"/>
      <c r="AQ2394"/>
      <c r="AR2394"/>
    </row>
    <row r="2395" spans="11:45" x14ac:dyDescent="0.25">
      <c r="K2395" s="17" t="s">
        <v>3011</v>
      </c>
      <c r="L2395" s="17">
        <v>13</v>
      </c>
      <c r="M2395" s="17">
        <v>6</v>
      </c>
      <c r="N2395" s="17">
        <v>1982</v>
      </c>
      <c r="O2395" s="19" t="s">
        <v>967</v>
      </c>
      <c r="P2395" s="24" t="s">
        <v>1026</v>
      </c>
      <c r="Q2395" s="48" t="s">
        <v>566</v>
      </c>
      <c r="R2395" s="17">
        <v>9</v>
      </c>
      <c r="S2395" s="24" t="s">
        <v>1026</v>
      </c>
      <c r="T2395" s="17">
        <v>2</v>
      </c>
      <c r="U2395" s="17">
        <v>230</v>
      </c>
      <c r="AP2395"/>
      <c r="AQ2395"/>
      <c r="AR2395"/>
    </row>
    <row r="2396" spans="11:45" x14ac:dyDescent="0.25">
      <c r="K2396" s="17" t="s">
        <v>3011</v>
      </c>
      <c r="L2396" s="17">
        <v>13</v>
      </c>
      <c r="M2396" s="17">
        <v>6</v>
      </c>
      <c r="N2396" s="17">
        <v>1982</v>
      </c>
      <c r="O2396" s="19" t="s">
        <v>743</v>
      </c>
      <c r="P2396" s="24" t="s">
        <v>1026</v>
      </c>
      <c r="Q2396" s="48" t="s">
        <v>1044</v>
      </c>
      <c r="R2396" s="17">
        <v>5</v>
      </c>
      <c r="S2396" s="24" t="s">
        <v>1026</v>
      </c>
      <c r="T2396" s="17">
        <v>6</v>
      </c>
      <c r="U2396" s="17">
        <v>80</v>
      </c>
      <c r="AP2396"/>
      <c r="AQ2396"/>
      <c r="AR2396"/>
    </row>
    <row r="2397" spans="11:45" x14ac:dyDescent="0.25">
      <c r="K2397" s="17" t="s">
        <v>3011</v>
      </c>
      <c r="L2397" s="17">
        <v>13</v>
      </c>
      <c r="M2397" s="17">
        <v>6</v>
      </c>
      <c r="N2397" s="17">
        <v>1982</v>
      </c>
      <c r="O2397" s="19" t="s">
        <v>1043</v>
      </c>
      <c r="P2397" s="24" t="s">
        <v>1026</v>
      </c>
      <c r="Q2397" s="48" t="s">
        <v>1452</v>
      </c>
      <c r="R2397" s="17">
        <v>5</v>
      </c>
      <c r="S2397" s="24" t="s">
        <v>1026</v>
      </c>
      <c r="T2397" s="17">
        <v>8</v>
      </c>
      <c r="U2397" s="17">
        <v>450</v>
      </c>
      <c r="AP2397"/>
      <c r="AQ2397"/>
      <c r="AR2397"/>
    </row>
    <row r="2398" spans="11:45" x14ac:dyDescent="0.25">
      <c r="K2398" s="17" t="s">
        <v>3027</v>
      </c>
      <c r="L2398" s="17">
        <v>19</v>
      </c>
      <c r="M2398" s="17">
        <v>6</v>
      </c>
      <c r="N2398" s="17">
        <v>1982</v>
      </c>
      <c r="O2398" s="19" t="s">
        <v>967</v>
      </c>
      <c r="P2398" s="24" t="s">
        <v>1026</v>
      </c>
      <c r="Q2398" s="48" t="s">
        <v>1043</v>
      </c>
      <c r="R2398" s="17">
        <v>4</v>
      </c>
      <c r="S2398" s="24" t="s">
        <v>1026</v>
      </c>
      <c r="T2398" s="17">
        <v>1</v>
      </c>
      <c r="U2398" s="17">
        <v>110</v>
      </c>
      <c r="AP2398"/>
      <c r="AQ2398"/>
      <c r="AR2398"/>
      <c r="AS2398"/>
    </row>
    <row r="2399" spans="11:45" x14ac:dyDescent="0.25">
      <c r="K2399" s="17" t="s">
        <v>3027</v>
      </c>
      <c r="L2399" s="17">
        <v>19</v>
      </c>
      <c r="M2399" s="17">
        <v>6</v>
      </c>
      <c r="N2399" s="17">
        <v>1982</v>
      </c>
      <c r="O2399" s="19" t="s">
        <v>566</v>
      </c>
      <c r="P2399" s="24" t="s">
        <v>1026</v>
      </c>
      <c r="Q2399" s="48" t="s">
        <v>1044</v>
      </c>
      <c r="R2399" s="17">
        <v>7</v>
      </c>
      <c r="S2399" s="24" t="s">
        <v>1026</v>
      </c>
      <c r="T2399" s="17">
        <v>13</v>
      </c>
      <c r="U2399" s="58" t="s">
        <v>5239</v>
      </c>
      <c r="AP2399"/>
      <c r="AQ2399"/>
      <c r="AR2399"/>
      <c r="AS2399"/>
    </row>
    <row r="2400" spans="11:45" x14ac:dyDescent="0.25">
      <c r="K2400" s="17" t="s">
        <v>3011</v>
      </c>
      <c r="L2400" s="17">
        <v>20</v>
      </c>
      <c r="M2400" s="17">
        <v>6</v>
      </c>
      <c r="N2400" s="17">
        <v>1982</v>
      </c>
      <c r="O2400" s="19" t="s">
        <v>1041</v>
      </c>
      <c r="P2400" s="24" t="s">
        <v>1026</v>
      </c>
      <c r="Q2400" s="48" t="s">
        <v>1044</v>
      </c>
      <c r="R2400" s="17">
        <v>4</v>
      </c>
      <c r="S2400" s="24" t="s">
        <v>1026</v>
      </c>
      <c r="T2400" s="17">
        <v>8</v>
      </c>
      <c r="U2400" s="17">
        <v>350</v>
      </c>
      <c r="AP2400"/>
      <c r="AQ2400"/>
      <c r="AR2400"/>
      <c r="AS2400"/>
    </row>
    <row r="2401" spans="11:45" x14ac:dyDescent="0.25">
      <c r="K2401" s="17" t="s">
        <v>3011</v>
      </c>
      <c r="L2401" s="17">
        <v>20</v>
      </c>
      <c r="M2401" s="17">
        <v>6</v>
      </c>
      <c r="N2401" s="17">
        <v>1982</v>
      </c>
      <c r="O2401" s="19" t="s">
        <v>1676</v>
      </c>
      <c r="P2401" s="24" t="s">
        <v>1026</v>
      </c>
      <c r="Q2401" s="19" t="s">
        <v>1043</v>
      </c>
      <c r="R2401" s="17">
        <v>8</v>
      </c>
      <c r="S2401" s="24" t="s">
        <v>1026</v>
      </c>
      <c r="T2401" s="17">
        <v>2</v>
      </c>
      <c r="U2401" s="58" t="s">
        <v>5239</v>
      </c>
      <c r="AP2401"/>
      <c r="AQ2401"/>
      <c r="AR2401"/>
      <c r="AS2401"/>
    </row>
    <row r="2402" spans="11:45" x14ac:dyDescent="0.25">
      <c r="K2402" s="17" t="s">
        <v>3144</v>
      </c>
      <c r="L2402" s="17">
        <v>22</v>
      </c>
      <c r="M2402" s="17">
        <v>6</v>
      </c>
      <c r="N2402" s="17">
        <v>1982</v>
      </c>
      <c r="O2402" s="19" t="s">
        <v>1452</v>
      </c>
      <c r="P2402" s="24" t="s">
        <v>1026</v>
      </c>
      <c r="Q2402" s="48" t="s">
        <v>563</v>
      </c>
      <c r="R2402" s="17">
        <v>2</v>
      </c>
      <c r="S2402" s="24" t="s">
        <v>1026</v>
      </c>
      <c r="T2402" s="17">
        <v>19</v>
      </c>
      <c r="U2402" s="17">
        <v>400</v>
      </c>
      <c r="AP2402"/>
      <c r="AQ2402"/>
      <c r="AR2402"/>
      <c r="AS2402"/>
    </row>
    <row r="2403" spans="11:45" x14ac:dyDescent="0.25">
      <c r="K2403" s="17" t="s">
        <v>3027</v>
      </c>
      <c r="L2403" s="17">
        <v>10</v>
      </c>
      <c r="M2403" s="17">
        <v>7</v>
      </c>
      <c r="N2403" s="17">
        <v>1982</v>
      </c>
      <c r="O2403" s="19" t="s">
        <v>563</v>
      </c>
      <c r="P2403" s="24" t="s">
        <v>1026</v>
      </c>
      <c r="Q2403" s="48" t="s">
        <v>1043</v>
      </c>
      <c r="R2403" s="17">
        <v>21</v>
      </c>
      <c r="S2403" s="24" t="s">
        <v>1026</v>
      </c>
      <c r="T2403" s="17">
        <v>7</v>
      </c>
      <c r="U2403" s="17">
        <v>123</v>
      </c>
      <c r="AP2403"/>
      <c r="AQ2403"/>
      <c r="AR2403"/>
      <c r="AS2403"/>
    </row>
    <row r="2404" spans="11:45" x14ac:dyDescent="0.25">
      <c r="K2404" s="17" t="s">
        <v>3027</v>
      </c>
      <c r="L2404" s="17">
        <v>10</v>
      </c>
      <c r="M2404" s="17">
        <v>7</v>
      </c>
      <c r="N2404" s="17">
        <v>1982</v>
      </c>
      <c r="O2404" s="19" t="s">
        <v>566</v>
      </c>
      <c r="P2404" s="24" t="s">
        <v>1026</v>
      </c>
      <c r="Q2404" s="48" t="s">
        <v>967</v>
      </c>
      <c r="R2404" s="17">
        <v>5</v>
      </c>
      <c r="S2404" s="24" t="s">
        <v>1026</v>
      </c>
      <c r="T2404" s="17">
        <v>16</v>
      </c>
      <c r="U2404" s="17">
        <v>100</v>
      </c>
      <c r="AP2404"/>
      <c r="AQ2404"/>
      <c r="AR2404"/>
      <c r="AS2404"/>
    </row>
    <row r="2405" spans="11:45" x14ac:dyDescent="0.25">
      <c r="K2405" s="17" t="s">
        <v>3011</v>
      </c>
      <c r="L2405" s="17">
        <v>11</v>
      </c>
      <c r="M2405" s="17">
        <v>7</v>
      </c>
      <c r="N2405" s="17">
        <v>1982</v>
      </c>
      <c r="O2405" s="19" t="s">
        <v>1041</v>
      </c>
      <c r="P2405" s="24" t="s">
        <v>1026</v>
      </c>
      <c r="Q2405" s="48" t="s">
        <v>967</v>
      </c>
      <c r="R2405" s="17">
        <v>17</v>
      </c>
      <c r="S2405" s="24" t="s">
        <v>1026</v>
      </c>
      <c r="T2405" s="17">
        <v>8</v>
      </c>
      <c r="U2405" s="17">
        <v>103</v>
      </c>
      <c r="AP2405"/>
      <c r="AQ2405"/>
      <c r="AR2405"/>
      <c r="AS2405"/>
    </row>
    <row r="2406" spans="11:45" x14ac:dyDescent="0.25">
      <c r="K2406" s="17" t="s">
        <v>3011</v>
      </c>
      <c r="L2406" s="17">
        <v>11</v>
      </c>
      <c r="M2406" s="17">
        <v>7</v>
      </c>
      <c r="N2406" s="17">
        <v>1982</v>
      </c>
      <c r="O2406" s="19" t="s">
        <v>1044</v>
      </c>
      <c r="P2406" s="24" t="s">
        <v>1026</v>
      </c>
      <c r="Q2406" s="48" t="s">
        <v>1043</v>
      </c>
      <c r="R2406" s="17">
        <v>27</v>
      </c>
      <c r="S2406" s="24" t="s">
        <v>1026</v>
      </c>
      <c r="T2406" s="17">
        <v>7</v>
      </c>
      <c r="U2406" s="17">
        <v>250</v>
      </c>
      <c r="AP2406"/>
      <c r="AQ2406"/>
      <c r="AR2406"/>
      <c r="AS2406"/>
    </row>
    <row r="2407" spans="11:45" x14ac:dyDescent="0.25">
      <c r="K2407" s="17" t="s">
        <v>3011</v>
      </c>
      <c r="L2407" s="17">
        <v>11</v>
      </c>
      <c r="M2407" s="17">
        <v>7</v>
      </c>
      <c r="N2407" s="17">
        <v>1982</v>
      </c>
      <c r="O2407" s="19" t="s">
        <v>1676</v>
      </c>
      <c r="P2407" s="24" t="s">
        <v>1026</v>
      </c>
      <c r="Q2407" s="48" t="s">
        <v>565</v>
      </c>
      <c r="R2407" s="17">
        <v>11</v>
      </c>
      <c r="S2407" s="24" t="s">
        <v>1026</v>
      </c>
      <c r="T2407" s="17">
        <v>10</v>
      </c>
      <c r="U2407" s="58" t="s">
        <v>5239</v>
      </c>
      <c r="AP2407"/>
      <c r="AQ2407"/>
      <c r="AR2407"/>
      <c r="AS2407"/>
    </row>
    <row r="2408" spans="11:45" x14ac:dyDescent="0.25">
      <c r="K2408" s="17" t="s">
        <v>3142</v>
      </c>
      <c r="L2408" s="17">
        <v>14</v>
      </c>
      <c r="M2408" s="17">
        <v>7</v>
      </c>
      <c r="N2408" s="17">
        <v>1982</v>
      </c>
      <c r="O2408" s="19" t="s">
        <v>743</v>
      </c>
      <c r="P2408" s="24" t="s">
        <v>1026</v>
      </c>
      <c r="Q2408" s="48" t="s">
        <v>563</v>
      </c>
      <c r="R2408" s="17">
        <v>17</v>
      </c>
      <c r="S2408" s="24" t="s">
        <v>1026</v>
      </c>
      <c r="T2408" s="17">
        <v>21</v>
      </c>
      <c r="U2408" s="17">
        <v>192</v>
      </c>
      <c r="AP2408"/>
      <c r="AQ2408"/>
      <c r="AR2408"/>
      <c r="AS2408"/>
    </row>
    <row r="2409" spans="11:45" x14ac:dyDescent="0.25">
      <c r="K2409" s="17" t="s">
        <v>3027</v>
      </c>
      <c r="L2409" s="17">
        <v>17</v>
      </c>
      <c r="M2409" s="17">
        <v>7</v>
      </c>
      <c r="N2409" s="17">
        <v>1982</v>
      </c>
      <c r="O2409" s="19" t="s">
        <v>565</v>
      </c>
      <c r="P2409" s="24" t="s">
        <v>1026</v>
      </c>
      <c r="Q2409" s="48" t="s">
        <v>743</v>
      </c>
      <c r="R2409" s="17">
        <v>2</v>
      </c>
      <c r="S2409" s="24" t="s">
        <v>1026</v>
      </c>
      <c r="T2409" s="17">
        <v>19</v>
      </c>
      <c r="U2409" s="58" t="s">
        <v>5239</v>
      </c>
      <c r="AP2409"/>
      <c r="AQ2409"/>
      <c r="AR2409"/>
      <c r="AS2409"/>
    </row>
    <row r="2410" spans="11:45" x14ac:dyDescent="0.25">
      <c r="K2410" s="17" t="s">
        <v>3011</v>
      </c>
      <c r="L2410" s="17">
        <v>18</v>
      </c>
      <c r="M2410" s="17">
        <v>7</v>
      </c>
      <c r="N2410" s="17">
        <v>1982</v>
      </c>
      <c r="O2410" s="19" t="s">
        <v>1041</v>
      </c>
      <c r="P2410" s="24" t="s">
        <v>1026</v>
      </c>
      <c r="Q2410" s="48" t="s">
        <v>1676</v>
      </c>
      <c r="R2410" s="17">
        <v>19</v>
      </c>
      <c r="S2410" s="24" t="s">
        <v>1026</v>
      </c>
      <c r="T2410" s="17">
        <v>5</v>
      </c>
      <c r="U2410" s="58" t="s">
        <v>5239</v>
      </c>
      <c r="AP2410"/>
      <c r="AQ2410"/>
      <c r="AR2410"/>
      <c r="AS2410"/>
    </row>
    <row r="2411" spans="11:45" x14ac:dyDescent="0.25">
      <c r="K2411" s="17" t="s">
        <v>3011</v>
      </c>
      <c r="L2411" s="17">
        <v>18</v>
      </c>
      <c r="M2411" s="17">
        <v>7</v>
      </c>
      <c r="N2411" s="17">
        <v>1982</v>
      </c>
      <c r="O2411" s="19" t="s">
        <v>967</v>
      </c>
      <c r="P2411" s="24" t="s">
        <v>1026</v>
      </c>
      <c r="Q2411" s="48" t="s">
        <v>1452</v>
      </c>
      <c r="R2411" s="17">
        <v>13</v>
      </c>
      <c r="S2411" s="24" t="s">
        <v>1026</v>
      </c>
      <c r="T2411" s="17">
        <v>1</v>
      </c>
      <c r="U2411" s="17">
        <v>250</v>
      </c>
      <c r="AP2411"/>
      <c r="AQ2411"/>
      <c r="AR2411"/>
      <c r="AS2411"/>
    </row>
    <row r="2412" spans="11:45" x14ac:dyDescent="0.25">
      <c r="K2412" s="17" t="s">
        <v>3011</v>
      </c>
      <c r="L2412" s="17">
        <v>18</v>
      </c>
      <c r="M2412" s="17">
        <v>7</v>
      </c>
      <c r="N2412" s="17">
        <v>1982</v>
      </c>
      <c r="O2412" s="19" t="s">
        <v>1043</v>
      </c>
      <c r="P2412" s="24" t="s">
        <v>1026</v>
      </c>
      <c r="Q2412" s="48" t="s">
        <v>566</v>
      </c>
      <c r="R2412" s="17">
        <v>7</v>
      </c>
      <c r="S2412" s="24" t="s">
        <v>1026</v>
      </c>
      <c r="T2412" s="17">
        <v>11</v>
      </c>
      <c r="U2412" s="17">
        <v>355</v>
      </c>
      <c r="AP2412"/>
      <c r="AQ2412"/>
      <c r="AR2412"/>
      <c r="AS2412"/>
    </row>
    <row r="2413" spans="11:45" x14ac:dyDescent="0.25">
      <c r="K2413" s="17" t="s">
        <v>3013</v>
      </c>
      <c r="L2413" s="17">
        <v>19</v>
      </c>
      <c r="M2413" s="17">
        <v>7</v>
      </c>
      <c r="N2413" s="17">
        <v>1982</v>
      </c>
      <c r="O2413" s="19" t="s">
        <v>563</v>
      </c>
      <c r="P2413" s="24" t="s">
        <v>1026</v>
      </c>
      <c r="Q2413" s="48" t="s">
        <v>1044</v>
      </c>
      <c r="R2413" s="17">
        <v>23</v>
      </c>
      <c r="S2413" s="24" t="s">
        <v>1026</v>
      </c>
      <c r="T2413" s="17">
        <v>2</v>
      </c>
      <c r="U2413" s="17">
        <v>500</v>
      </c>
      <c r="AP2413"/>
      <c r="AQ2413"/>
      <c r="AR2413"/>
      <c r="AS2413"/>
    </row>
    <row r="2414" spans="11:45" x14ac:dyDescent="0.25">
      <c r="K2414" s="17" t="s">
        <v>3142</v>
      </c>
      <c r="L2414" s="17">
        <v>21</v>
      </c>
      <c r="M2414" s="17">
        <v>7</v>
      </c>
      <c r="N2414" s="17">
        <v>1982</v>
      </c>
      <c r="O2414" s="19" t="s">
        <v>1676</v>
      </c>
      <c r="P2414" s="24" t="s">
        <v>1026</v>
      </c>
      <c r="Q2414" s="48" t="s">
        <v>1452</v>
      </c>
      <c r="R2414" s="17">
        <v>7</v>
      </c>
      <c r="S2414" s="24" t="s">
        <v>1026</v>
      </c>
      <c r="T2414" s="17">
        <v>7</v>
      </c>
      <c r="U2414" s="58" t="s">
        <v>5239</v>
      </c>
      <c r="AP2414"/>
      <c r="AQ2414"/>
      <c r="AR2414"/>
      <c r="AS2414"/>
    </row>
    <row r="2415" spans="11:45" x14ac:dyDescent="0.25">
      <c r="K2415" s="17" t="s">
        <v>3027</v>
      </c>
      <c r="L2415" s="17">
        <v>24</v>
      </c>
      <c r="M2415" s="17">
        <v>7</v>
      </c>
      <c r="N2415" s="17">
        <v>1982</v>
      </c>
      <c r="O2415" s="19" t="s">
        <v>1452</v>
      </c>
      <c r="P2415" s="24" t="s">
        <v>1026</v>
      </c>
      <c r="Q2415" s="48" t="s">
        <v>1041</v>
      </c>
      <c r="R2415" s="17">
        <v>6</v>
      </c>
      <c r="S2415" s="24" t="s">
        <v>1026</v>
      </c>
      <c r="T2415" s="17">
        <v>3</v>
      </c>
      <c r="U2415" s="17">
        <v>250</v>
      </c>
      <c r="AP2415"/>
      <c r="AQ2415"/>
      <c r="AR2415"/>
      <c r="AS2415"/>
    </row>
    <row r="2416" spans="11:45" x14ac:dyDescent="0.25">
      <c r="K2416" s="17" t="s">
        <v>3011</v>
      </c>
      <c r="L2416" s="17">
        <v>25</v>
      </c>
      <c r="M2416" s="17">
        <v>7</v>
      </c>
      <c r="N2416" s="17">
        <v>1982</v>
      </c>
      <c r="O2416" s="19" t="s">
        <v>967</v>
      </c>
      <c r="P2416" s="24" t="s">
        <v>1026</v>
      </c>
      <c r="Q2416" s="48" t="s">
        <v>565</v>
      </c>
      <c r="R2416" s="17">
        <v>17</v>
      </c>
      <c r="S2416" s="24" t="s">
        <v>1026</v>
      </c>
      <c r="T2416" s="17">
        <v>2</v>
      </c>
      <c r="U2416" s="17">
        <v>300</v>
      </c>
      <c r="AP2416"/>
      <c r="AQ2416"/>
      <c r="AR2416"/>
      <c r="AS2416"/>
    </row>
    <row r="2417" spans="11:45" x14ac:dyDescent="0.25">
      <c r="K2417" s="17" t="s">
        <v>3011</v>
      </c>
      <c r="L2417" s="17">
        <v>25</v>
      </c>
      <c r="M2417" s="17">
        <v>7</v>
      </c>
      <c r="N2417" s="17">
        <v>1982</v>
      </c>
      <c r="O2417" s="19" t="s">
        <v>1044</v>
      </c>
      <c r="P2417" s="24" t="s">
        <v>1026</v>
      </c>
      <c r="Q2417" s="48" t="s">
        <v>1041</v>
      </c>
      <c r="R2417" s="17">
        <v>5</v>
      </c>
      <c r="S2417" s="24" t="s">
        <v>1026</v>
      </c>
      <c r="T2417" s="17">
        <v>11</v>
      </c>
      <c r="U2417" s="17">
        <v>240</v>
      </c>
      <c r="AP2417"/>
      <c r="AQ2417"/>
      <c r="AR2417"/>
      <c r="AS2417"/>
    </row>
    <row r="2418" spans="11:45" x14ac:dyDescent="0.25">
      <c r="K2418" s="17" t="s">
        <v>3011</v>
      </c>
      <c r="L2418" s="17">
        <v>25</v>
      </c>
      <c r="M2418" s="17">
        <v>7</v>
      </c>
      <c r="N2418" s="17">
        <v>1982</v>
      </c>
      <c r="O2418" s="19" t="s">
        <v>566</v>
      </c>
      <c r="P2418" s="24" t="s">
        <v>1026</v>
      </c>
      <c r="Q2418" s="48" t="s">
        <v>563</v>
      </c>
      <c r="R2418" s="17">
        <v>4</v>
      </c>
      <c r="S2418" s="24" t="s">
        <v>1026</v>
      </c>
      <c r="T2418" s="17">
        <v>7</v>
      </c>
      <c r="U2418" s="17">
        <v>100</v>
      </c>
      <c r="AP2418"/>
      <c r="AQ2418"/>
      <c r="AR2418"/>
      <c r="AS2418"/>
    </row>
    <row r="2419" spans="11:45" x14ac:dyDescent="0.25">
      <c r="K2419" s="17" t="s">
        <v>3011</v>
      </c>
      <c r="L2419" s="17">
        <v>25</v>
      </c>
      <c r="M2419" s="17">
        <v>7</v>
      </c>
      <c r="N2419" s="17">
        <v>1982</v>
      </c>
      <c r="O2419" s="19" t="s">
        <v>1043</v>
      </c>
      <c r="P2419" s="24" t="s">
        <v>1026</v>
      </c>
      <c r="Q2419" s="48" t="s">
        <v>743</v>
      </c>
      <c r="R2419" s="17">
        <v>6</v>
      </c>
      <c r="S2419" s="24" t="s">
        <v>1026</v>
      </c>
      <c r="T2419" s="17">
        <v>14</v>
      </c>
      <c r="U2419" s="17">
        <v>350</v>
      </c>
      <c r="AP2419"/>
      <c r="AQ2419"/>
      <c r="AR2419"/>
      <c r="AS2419"/>
    </row>
    <row r="2420" spans="11:45" x14ac:dyDescent="0.25">
      <c r="K2420" s="17" t="s">
        <v>3142</v>
      </c>
      <c r="L2420" s="17">
        <v>28</v>
      </c>
      <c r="M2420" s="17">
        <v>7</v>
      </c>
      <c r="N2420" s="17">
        <v>1982</v>
      </c>
      <c r="O2420" s="19" t="s">
        <v>565</v>
      </c>
      <c r="P2420" s="24" t="s">
        <v>1026</v>
      </c>
      <c r="Q2420" s="48" t="s">
        <v>1043</v>
      </c>
      <c r="R2420" s="17">
        <v>8</v>
      </c>
      <c r="S2420" s="24" t="s">
        <v>1026</v>
      </c>
      <c r="T2420" s="17">
        <v>4</v>
      </c>
      <c r="U2420" s="58" t="s">
        <v>5239</v>
      </c>
      <c r="AP2420"/>
      <c r="AQ2420"/>
      <c r="AR2420"/>
      <c r="AS2420"/>
    </row>
    <row r="2421" spans="11:45" x14ac:dyDescent="0.25">
      <c r="K2421" s="17" t="s">
        <v>3142</v>
      </c>
      <c r="L2421" s="17">
        <v>28</v>
      </c>
      <c r="M2421" s="17">
        <v>7</v>
      </c>
      <c r="N2421" s="17">
        <v>1982</v>
      </c>
      <c r="O2421" s="19" t="s">
        <v>1041</v>
      </c>
      <c r="P2421" s="24" t="s">
        <v>1026</v>
      </c>
      <c r="Q2421" s="48" t="s">
        <v>566</v>
      </c>
      <c r="R2421" s="17">
        <v>9</v>
      </c>
      <c r="S2421" s="24" t="s">
        <v>1026</v>
      </c>
      <c r="T2421" s="17">
        <v>3</v>
      </c>
      <c r="U2421" s="17">
        <v>120</v>
      </c>
      <c r="AP2421"/>
      <c r="AQ2421"/>
      <c r="AR2421"/>
      <c r="AS2421"/>
    </row>
    <row r="2422" spans="11:45" x14ac:dyDescent="0.25">
      <c r="K2422" s="17" t="s">
        <v>3142</v>
      </c>
      <c r="L2422" s="17">
        <v>28</v>
      </c>
      <c r="M2422" s="17">
        <v>7</v>
      </c>
      <c r="N2422" s="17">
        <v>1982</v>
      </c>
      <c r="O2422" s="19" t="s">
        <v>743</v>
      </c>
      <c r="P2422" s="24" t="s">
        <v>1026</v>
      </c>
      <c r="Q2422" s="48" t="s">
        <v>967</v>
      </c>
      <c r="R2422" s="17">
        <v>7</v>
      </c>
      <c r="S2422" s="24" t="s">
        <v>1026</v>
      </c>
      <c r="T2422" s="17">
        <v>15</v>
      </c>
      <c r="U2422" s="17">
        <v>130</v>
      </c>
      <c r="AP2422"/>
      <c r="AQ2422"/>
      <c r="AR2422"/>
      <c r="AS2422"/>
    </row>
    <row r="2423" spans="11:45" x14ac:dyDescent="0.25">
      <c r="K2423" s="17" t="s">
        <v>3142</v>
      </c>
      <c r="L2423" s="17">
        <v>28</v>
      </c>
      <c r="M2423" s="17">
        <v>7</v>
      </c>
      <c r="N2423" s="17">
        <v>1982</v>
      </c>
      <c r="O2423" s="19" t="s">
        <v>1452</v>
      </c>
      <c r="P2423" s="24" t="s">
        <v>1026</v>
      </c>
      <c r="Q2423" s="48" t="s">
        <v>1044</v>
      </c>
      <c r="R2423" s="17">
        <v>6</v>
      </c>
      <c r="S2423" s="24" t="s">
        <v>1026</v>
      </c>
      <c r="T2423" s="17">
        <v>6</v>
      </c>
      <c r="U2423" s="17">
        <v>280</v>
      </c>
      <c r="AP2423"/>
      <c r="AQ2423"/>
      <c r="AR2423"/>
      <c r="AS2423"/>
    </row>
    <row r="2424" spans="11:45" x14ac:dyDescent="0.25">
      <c r="K2424" s="17" t="s">
        <v>3142</v>
      </c>
      <c r="L2424" s="17">
        <v>28</v>
      </c>
      <c r="M2424" s="17">
        <v>7</v>
      </c>
      <c r="N2424" s="17">
        <v>1982</v>
      </c>
      <c r="O2424" s="19" t="s">
        <v>1676</v>
      </c>
      <c r="P2424" s="24" t="s">
        <v>1026</v>
      </c>
      <c r="Q2424" s="48" t="s">
        <v>563</v>
      </c>
      <c r="R2424" s="17">
        <v>11</v>
      </c>
      <c r="S2424" s="24" t="s">
        <v>1026</v>
      </c>
      <c r="T2424" s="17">
        <v>10</v>
      </c>
      <c r="U2424" s="17">
        <v>200</v>
      </c>
      <c r="AP2424"/>
      <c r="AQ2424"/>
      <c r="AR2424"/>
      <c r="AS2424"/>
    </row>
    <row r="2425" spans="11:45" x14ac:dyDescent="0.25">
      <c r="K2425" s="17" t="s">
        <v>3011</v>
      </c>
      <c r="L2425" s="17">
        <v>1</v>
      </c>
      <c r="M2425" s="17">
        <v>8</v>
      </c>
      <c r="N2425" s="17">
        <v>1982</v>
      </c>
      <c r="O2425" s="19" t="s">
        <v>563</v>
      </c>
      <c r="P2425" s="24" t="s">
        <v>1026</v>
      </c>
      <c r="Q2425" s="48" t="s">
        <v>565</v>
      </c>
      <c r="R2425" s="17">
        <v>9</v>
      </c>
      <c r="S2425" s="24" t="s">
        <v>1026</v>
      </c>
      <c r="T2425" s="17">
        <v>9</v>
      </c>
      <c r="U2425" s="17">
        <v>300</v>
      </c>
      <c r="AP2425"/>
      <c r="AQ2425"/>
      <c r="AR2425"/>
      <c r="AS2425"/>
    </row>
    <row r="2426" spans="11:45" x14ac:dyDescent="0.25">
      <c r="K2426" s="17" t="s">
        <v>3011</v>
      </c>
      <c r="L2426" s="17">
        <v>1</v>
      </c>
      <c r="M2426" s="17">
        <v>8</v>
      </c>
      <c r="N2426" s="17">
        <v>1982</v>
      </c>
      <c r="O2426" s="19" t="s">
        <v>743</v>
      </c>
      <c r="P2426" s="24" t="s">
        <v>1026</v>
      </c>
      <c r="Q2426" s="48" t="s">
        <v>1041</v>
      </c>
      <c r="R2426" s="17">
        <v>18</v>
      </c>
      <c r="S2426" s="24" t="s">
        <v>1026</v>
      </c>
      <c r="T2426" s="17">
        <v>15</v>
      </c>
      <c r="U2426" s="17">
        <v>105</v>
      </c>
      <c r="AP2426"/>
      <c r="AQ2426"/>
      <c r="AR2426"/>
      <c r="AS2426"/>
    </row>
    <row r="2427" spans="11:45" x14ac:dyDescent="0.25">
      <c r="K2427" s="17" t="s">
        <v>3011</v>
      </c>
      <c r="L2427" s="17">
        <v>1</v>
      </c>
      <c r="M2427" s="17">
        <v>8</v>
      </c>
      <c r="N2427" s="17">
        <v>1982</v>
      </c>
      <c r="O2427" s="19" t="s">
        <v>1044</v>
      </c>
      <c r="P2427" s="24" t="s">
        <v>1026</v>
      </c>
      <c r="Q2427" s="48" t="s">
        <v>1676</v>
      </c>
      <c r="R2427" s="17">
        <v>10</v>
      </c>
      <c r="S2427" s="24" t="s">
        <v>1026</v>
      </c>
      <c r="T2427" s="17">
        <v>7</v>
      </c>
      <c r="U2427" s="17">
        <v>200</v>
      </c>
      <c r="AP2427"/>
      <c r="AQ2427"/>
      <c r="AR2427"/>
      <c r="AS2427"/>
    </row>
    <row r="2428" spans="11:45" x14ac:dyDescent="0.25">
      <c r="K2428" s="17" t="s">
        <v>3011</v>
      </c>
      <c r="L2428" s="17">
        <v>1</v>
      </c>
      <c r="M2428" s="17">
        <v>8</v>
      </c>
      <c r="N2428" s="17">
        <v>1982</v>
      </c>
      <c r="O2428" s="19" t="s">
        <v>566</v>
      </c>
      <c r="P2428" s="24" t="s">
        <v>1026</v>
      </c>
      <c r="Q2428" s="48" t="s">
        <v>1452</v>
      </c>
      <c r="R2428" s="17">
        <v>2</v>
      </c>
      <c r="S2428" s="24" t="s">
        <v>1026</v>
      </c>
      <c r="T2428" s="17">
        <v>11</v>
      </c>
      <c r="U2428" s="17">
        <v>200</v>
      </c>
      <c r="AP2428"/>
      <c r="AQ2428"/>
      <c r="AR2428"/>
      <c r="AS2428"/>
    </row>
    <row r="2429" spans="11:45" x14ac:dyDescent="0.25">
      <c r="K2429" s="17" t="s">
        <v>3011</v>
      </c>
      <c r="L2429" s="17">
        <v>1</v>
      </c>
      <c r="M2429" s="17">
        <v>8</v>
      </c>
      <c r="N2429" s="17">
        <v>1982</v>
      </c>
      <c r="O2429" s="19" t="s">
        <v>1043</v>
      </c>
      <c r="P2429" s="24" t="s">
        <v>1026</v>
      </c>
      <c r="Q2429" s="48" t="s">
        <v>967</v>
      </c>
      <c r="R2429" s="17">
        <v>9</v>
      </c>
      <c r="S2429" s="24" t="s">
        <v>1026</v>
      </c>
      <c r="T2429" s="17">
        <v>24</v>
      </c>
      <c r="U2429" s="17">
        <v>350</v>
      </c>
      <c r="AP2429"/>
      <c r="AQ2429"/>
      <c r="AR2429"/>
      <c r="AS2429"/>
    </row>
    <row r="2430" spans="11:45" x14ac:dyDescent="0.25">
      <c r="K2430" s="17" t="s">
        <v>3144</v>
      </c>
      <c r="L2430" s="17">
        <v>3</v>
      </c>
      <c r="M2430" s="17">
        <v>8</v>
      </c>
      <c r="N2430" s="17">
        <v>1982</v>
      </c>
      <c r="O2430" s="19" t="s">
        <v>1452</v>
      </c>
      <c r="P2430" s="24" t="s">
        <v>1026</v>
      </c>
      <c r="Q2430" s="48" t="s">
        <v>743</v>
      </c>
      <c r="R2430" s="17">
        <v>10</v>
      </c>
      <c r="S2430" s="24" t="s">
        <v>1026</v>
      </c>
      <c r="T2430" s="17">
        <v>5</v>
      </c>
      <c r="U2430" s="17">
        <v>347</v>
      </c>
      <c r="AP2430"/>
      <c r="AQ2430"/>
      <c r="AR2430"/>
      <c r="AS2430"/>
    </row>
    <row r="2431" spans="11:45" x14ac:dyDescent="0.25">
      <c r="K2431" s="17" t="s">
        <v>3144</v>
      </c>
      <c r="L2431" s="17">
        <v>3</v>
      </c>
      <c r="M2431" s="17">
        <v>8</v>
      </c>
      <c r="N2431" s="17">
        <v>1982</v>
      </c>
      <c r="O2431" s="19" t="s">
        <v>1676</v>
      </c>
      <c r="P2431" s="24" t="s">
        <v>1026</v>
      </c>
      <c r="Q2431" s="48" t="s">
        <v>566</v>
      </c>
      <c r="R2431" s="17">
        <v>18</v>
      </c>
      <c r="S2431" s="24" t="s">
        <v>1026</v>
      </c>
      <c r="T2431" s="17">
        <v>3</v>
      </c>
      <c r="U2431" s="58" t="s">
        <v>5239</v>
      </c>
      <c r="AP2431"/>
      <c r="AQ2431"/>
      <c r="AR2431"/>
      <c r="AS2431"/>
    </row>
    <row r="2432" spans="11:45" x14ac:dyDescent="0.25">
      <c r="K2432" s="17" t="s">
        <v>3142</v>
      </c>
      <c r="L2432" s="17">
        <v>4</v>
      </c>
      <c r="M2432" s="17">
        <v>8</v>
      </c>
      <c r="N2432" s="17">
        <v>1982</v>
      </c>
      <c r="O2432" s="19" t="s">
        <v>967</v>
      </c>
      <c r="P2432" s="24" t="s">
        <v>1026</v>
      </c>
      <c r="Q2432" s="48" t="s">
        <v>1044</v>
      </c>
      <c r="R2432" s="17">
        <v>9</v>
      </c>
      <c r="S2432" s="24" t="s">
        <v>1026</v>
      </c>
      <c r="T2432" s="17">
        <v>7</v>
      </c>
      <c r="U2432" s="17">
        <v>400</v>
      </c>
      <c r="AP2432"/>
      <c r="AQ2432"/>
      <c r="AR2432"/>
      <c r="AS2432"/>
    </row>
    <row r="2433" spans="11:45" x14ac:dyDescent="0.25">
      <c r="K2433" s="17" t="s">
        <v>3144</v>
      </c>
      <c r="L2433" s="17">
        <v>10</v>
      </c>
      <c r="M2433" s="17">
        <v>8</v>
      </c>
      <c r="N2433" s="17">
        <v>1982</v>
      </c>
      <c r="O2433" s="19" t="s">
        <v>1041</v>
      </c>
      <c r="P2433" s="24" t="s">
        <v>1026</v>
      </c>
      <c r="Q2433" s="48" t="s">
        <v>565</v>
      </c>
      <c r="R2433" s="17">
        <v>17</v>
      </c>
      <c r="S2433" s="24" t="s">
        <v>1026</v>
      </c>
      <c r="T2433" s="17">
        <v>3</v>
      </c>
      <c r="U2433" s="17">
        <v>120</v>
      </c>
      <c r="AP2433"/>
      <c r="AQ2433"/>
      <c r="AR2433"/>
      <c r="AS2433"/>
    </row>
    <row r="2434" spans="11:45" x14ac:dyDescent="0.25">
      <c r="K2434" s="17" t="s">
        <v>3142</v>
      </c>
      <c r="L2434" s="17">
        <v>11</v>
      </c>
      <c r="M2434" s="17">
        <v>8</v>
      </c>
      <c r="N2434" s="17">
        <v>1982</v>
      </c>
      <c r="O2434" s="19" t="s">
        <v>563</v>
      </c>
      <c r="P2434" s="24" t="s">
        <v>1026</v>
      </c>
      <c r="Q2434" s="48" t="s">
        <v>967</v>
      </c>
      <c r="R2434" s="17">
        <v>14</v>
      </c>
      <c r="S2434" s="24" t="s">
        <v>1026</v>
      </c>
      <c r="T2434" s="17">
        <v>5</v>
      </c>
      <c r="U2434" s="58" t="s">
        <v>5239</v>
      </c>
      <c r="V2434" s="316" t="s">
        <v>5904</v>
      </c>
      <c r="AP2434"/>
      <c r="AQ2434"/>
      <c r="AR2434"/>
      <c r="AS2434"/>
    </row>
    <row r="2435" spans="11:45" x14ac:dyDescent="0.25">
      <c r="K2435" s="17" t="s">
        <v>3142</v>
      </c>
      <c r="L2435" s="17">
        <v>11</v>
      </c>
      <c r="M2435" s="17">
        <v>8</v>
      </c>
      <c r="N2435" s="17">
        <v>1982</v>
      </c>
      <c r="O2435" s="19" t="s">
        <v>743</v>
      </c>
      <c r="P2435" s="24" t="s">
        <v>1026</v>
      </c>
      <c r="Q2435" s="48" t="s">
        <v>1676</v>
      </c>
      <c r="R2435" s="17">
        <v>9</v>
      </c>
      <c r="S2435" s="24" t="s">
        <v>1026</v>
      </c>
      <c r="T2435" s="17">
        <v>5</v>
      </c>
      <c r="U2435" s="17">
        <v>83</v>
      </c>
      <c r="AP2435"/>
      <c r="AQ2435"/>
      <c r="AR2435"/>
      <c r="AS2435"/>
    </row>
    <row r="2436" spans="11:45" x14ac:dyDescent="0.25">
      <c r="K2436" s="17" t="s">
        <v>3027</v>
      </c>
      <c r="L2436" s="17">
        <v>14</v>
      </c>
      <c r="M2436" s="17">
        <v>8</v>
      </c>
      <c r="N2436" s="17">
        <v>1982</v>
      </c>
      <c r="O2436" s="19" t="s">
        <v>565</v>
      </c>
      <c r="P2436" s="24" t="s">
        <v>1026</v>
      </c>
      <c r="Q2436" s="48" t="s">
        <v>1452</v>
      </c>
      <c r="R2436" s="17">
        <v>8</v>
      </c>
      <c r="S2436" s="24" t="s">
        <v>1026</v>
      </c>
      <c r="T2436" s="17">
        <v>15</v>
      </c>
      <c r="U2436" s="58" t="s">
        <v>5239</v>
      </c>
      <c r="AP2436"/>
      <c r="AQ2436"/>
      <c r="AR2436"/>
      <c r="AS2436"/>
    </row>
    <row r="2437" spans="11:45" x14ac:dyDescent="0.25">
      <c r="K2437" s="17" t="s">
        <v>3011</v>
      </c>
      <c r="L2437" s="17">
        <v>15</v>
      </c>
      <c r="M2437" s="17">
        <v>8</v>
      </c>
      <c r="N2437" s="17">
        <v>1982</v>
      </c>
      <c r="O2437" s="19" t="s">
        <v>1044</v>
      </c>
      <c r="P2437" s="24" t="s">
        <v>1026</v>
      </c>
      <c r="Q2437" s="48" t="s">
        <v>566</v>
      </c>
      <c r="R2437" s="17">
        <v>4</v>
      </c>
      <c r="S2437" s="24" t="s">
        <v>1026</v>
      </c>
      <c r="T2437" s="17">
        <v>5</v>
      </c>
      <c r="U2437" s="17">
        <v>250</v>
      </c>
      <c r="AP2437"/>
      <c r="AQ2437"/>
      <c r="AR2437"/>
      <c r="AS2437"/>
    </row>
    <row r="2438" spans="11:45" x14ac:dyDescent="0.25">
      <c r="K2438" s="17" t="s">
        <v>3011</v>
      </c>
      <c r="L2438" s="17">
        <v>15</v>
      </c>
      <c r="M2438" s="17">
        <v>8</v>
      </c>
      <c r="N2438" s="17">
        <v>1982</v>
      </c>
      <c r="O2438" s="19" t="s">
        <v>1043</v>
      </c>
      <c r="P2438" s="24" t="s">
        <v>1026</v>
      </c>
      <c r="Q2438" s="48" t="s">
        <v>1041</v>
      </c>
      <c r="R2438" s="17">
        <v>1</v>
      </c>
      <c r="S2438" s="24" t="s">
        <v>1026</v>
      </c>
      <c r="T2438" s="17">
        <v>17</v>
      </c>
      <c r="U2438" s="17">
        <v>300</v>
      </c>
      <c r="AP2438"/>
      <c r="AQ2438"/>
      <c r="AR2438"/>
      <c r="AS2438"/>
    </row>
    <row r="2439" spans="11:45" x14ac:dyDescent="0.25">
      <c r="K2439" s="17" t="s">
        <v>3011</v>
      </c>
      <c r="L2439" s="17">
        <v>22</v>
      </c>
      <c r="M2439" s="17">
        <v>8</v>
      </c>
      <c r="N2439" s="17">
        <v>1982</v>
      </c>
      <c r="O2439" s="19" t="s">
        <v>1041</v>
      </c>
      <c r="P2439" s="24" t="s">
        <v>1026</v>
      </c>
      <c r="Q2439" s="48" t="s">
        <v>563</v>
      </c>
      <c r="R2439" s="17">
        <v>6</v>
      </c>
      <c r="S2439" s="24" t="s">
        <v>1026</v>
      </c>
      <c r="T2439" s="17">
        <v>10</v>
      </c>
      <c r="U2439" s="17">
        <v>220</v>
      </c>
      <c r="AP2439"/>
      <c r="AQ2439"/>
      <c r="AR2439"/>
      <c r="AS2439"/>
    </row>
    <row r="2440" spans="11:45" x14ac:dyDescent="0.25">
      <c r="K2440" s="17" t="s">
        <v>3011</v>
      </c>
      <c r="L2440" s="17">
        <v>22</v>
      </c>
      <c r="M2440" s="17">
        <v>8</v>
      </c>
      <c r="N2440" s="17">
        <v>1982</v>
      </c>
      <c r="O2440" s="19" t="s">
        <v>1452</v>
      </c>
      <c r="P2440" s="24" t="s">
        <v>1026</v>
      </c>
      <c r="Q2440" s="48" t="s">
        <v>1043</v>
      </c>
      <c r="R2440" s="17">
        <v>12</v>
      </c>
      <c r="S2440" s="24" t="s">
        <v>1026</v>
      </c>
      <c r="T2440" s="17">
        <v>5</v>
      </c>
      <c r="U2440" s="17">
        <v>250</v>
      </c>
      <c r="AP2440"/>
      <c r="AQ2440"/>
      <c r="AR2440"/>
      <c r="AS2440"/>
    </row>
    <row r="2441" spans="11:45" x14ac:dyDescent="0.25">
      <c r="K2441" s="17" t="s">
        <v>3011</v>
      </c>
      <c r="L2441" s="17">
        <v>22</v>
      </c>
      <c r="M2441" s="17">
        <v>8</v>
      </c>
      <c r="N2441" s="17">
        <v>1982</v>
      </c>
      <c r="O2441" s="19" t="s">
        <v>1044</v>
      </c>
      <c r="P2441" s="24" t="s">
        <v>1026</v>
      </c>
      <c r="Q2441" s="48" t="s">
        <v>743</v>
      </c>
      <c r="R2441" s="17">
        <v>13</v>
      </c>
      <c r="S2441" s="24" t="s">
        <v>1026</v>
      </c>
      <c r="T2441" s="17">
        <v>9</v>
      </c>
      <c r="U2441" s="17">
        <v>250</v>
      </c>
      <c r="AP2441"/>
      <c r="AQ2441"/>
      <c r="AR2441"/>
      <c r="AS2441"/>
    </row>
    <row r="2442" spans="11:45" x14ac:dyDescent="0.25">
      <c r="K2442" s="17" t="s">
        <v>3011</v>
      </c>
      <c r="L2442" s="17">
        <v>22</v>
      </c>
      <c r="M2442" s="17">
        <v>8</v>
      </c>
      <c r="N2442" s="17">
        <v>1982</v>
      </c>
      <c r="O2442" s="19" t="s">
        <v>566</v>
      </c>
      <c r="P2442" s="24" t="s">
        <v>1026</v>
      </c>
      <c r="Q2442" s="48" t="s">
        <v>565</v>
      </c>
      <c r="R2442" s="17">
        <v>9</v>
      </c>
      <c r="S2442" s="24" t="s">
        <v>1026</v>
      </c>
      <c r="T2442" s="17">
        <v>6</v>
      </c>
      <c r="U2442" s="17">
        <v>50</v>
      </c>
      <c r="AP2442"/>
      <c r="AQ2442"/>
      <c r="AR2442"/>
      <c r="AS2442"/>
    </row>
    <row r="2443" spans="11:45" x14ac:dyDescent="0.25">
      <c r="K2443" s="17" t="s">
        <v>3011</v>
      </c>
      <c r="L2443" s="17">
        <v>22</v>
      </c>
      <c r="M2443" s="17">
        <v>8</v>
      </c>
      <c r="N2443" s="17">
        <v>1982</v>
      </c>
      <c r="O2443" s="19" t="s">
        <v>1676</v>
      </c>
      <c r="P2443" s="24" t="s">
        <v>1026</v>
      </c>
      <c r="Q2443" s="48" t="s">
        <v>967</v>
      </c>
      <c r="R2443" s="17">
        <v>7</v>
      </c>
      <c r="S2443" s="24" t="s">
        <v>1026</v>
      </c>
      <c r="T2443" s="17">
        <v>12</v>
      </c>
      <c r="U2443" s="58" t="s">
        <v>5239</v>
      </c>
      <c r="AP2443"/>
      <c r="AQ2443"/>
      <c r="AR2443"/>
      <c r="AS2443"/>
    </row>
    <row r="2444" spans="11:45" x14ac:dyDescent="0.25">
      <c r="K2444" s="17" t="s">
        <v>3011</v>
      </c>
      <c r="L2444" s="17">
        <v>29</v>
      </c>
      <c r="M2444" s="17">
        <v>8</v>
      </c>
      <c r="N2444" s="17">
        <v>1982</v>
      </c>
      <c r="O2444" s="19" t="s">
        <v>563</v>
      </c>
      <c r="P2444" s="24" t="s">
        <v>1026</v>
      </c>
      <c r="Q2444" s="48" t="s">
        <v>1452</v>
      </c>
      <c r="R2444" s="17">
        <v>8</v>
      </c>
      <c r="S2444" s="24" t="s">
        <v>1026</v>
      </c>
      <c r="T2444" s="17">
        <v>8</v>
      </c>
      <c r="U2444" s="17">
        <v>600</v>
      </c>
      <c r="AP2444"/>
      <c r="AQ2444"/>
      <c r="AR2444"/>
      <c r="AS2444"/>
    </row>
    <row r="2445" spans="11:45" x14ac:dyDescent="0.25">
      <c r="K2445" s="17" t="s">
        <v>3011</v>
      </c>
      <c r="L2445" s="17">
        <v>29</v>
      </c>
      <c r="M2445" s="17">
        <v>8</v>
      </c>
      <c r="N2445" s="17">
        <v>1982</v>
      </c>
      <c r="O2445" s="19" t="s">
        <v>565</v>
      </c>
      <c r="P2445" s="24" t="s">
        <v>1026</v>
      </c>
      <c r="Q2445" s="48" t="s">
        <v>1044</v>
      </c>
      <c r="R2445" s="17">
        <v>6</v>
      </c>
      <c r="S2445" s="24" t="s">
        <v>1026</v>
      </c>
      <c r="T2445" s="17">
        <v>8</v>
      </c>
      <c r="U2445" s="58" t="s">
        <v>5239</v>
      </c>
      <c r="AP2445"/>
      <c r="AQ2445"/>
      <c r="AR2445"/>
      <c r="AS2445"/>
    </row>
    <row r="2446" spans="11:45" x14ac:dyDescent="0.25">
      <c r="K2446" s="17" t="s">
        <v>3011</v>
      </c>
      <c r="L2446" s="17">
        <v>29</v>
      </c>
      <c r="M2446" s="17">
        <v>8</v>
      </c>
      <c r="N2446" s="17">
        <v>1982</v>
      </c>
      <c r="O2446" s="19" t="s">
        <v>967</v>
      </c>
      <c r="P2446" s="24" t="s">
        <v>1026</v>
      </c>
      <c r="Q2446" s="48" t="s">
        <v>1041</v>
      </c>
      <c r="R2446" s="17">
        <v>6</v>
      </c>
      <c r="S2446" s="24" t="s">
        <v>1026</v>
      </c>
      <c r="T2446" s="17">
        <v>4</v>
      </c>
      <c r="U2446" s="17">
        <v>600</v>
      </c>
      <c r="AP2446"/>
      <c r="AQ2446"/>
      <c r="AR2446"/>
      <c r="AS2446"/>
    </row>
    <row r="2447" spans="11:45" x14ac:dyDescent="0.25">
      <c r="K2447" s="17" t="s">
        <v>3011</v>
      </c>
      <c r="L2447" s="17">
        <v>29</v>
      </c>
      <c r="M2447" s="17">
        <v>8</v>
      </c>
      <c r="N2447" s="17">
        <v>1982</v>
      </c>
      <c r="O2447" s="19" t="s">
        <v>743</v>
      </c>
      <c r="P2447" s="24" t="s">
        <v>1026</v>
      </c>
      <c r="Q2447" s="48" t="s">
        <v>566</v>
      </c>
      <c r="R2447" s="17">
        <v>16</v>
      </c>
      <c r="S2447" s="24" t="s">
        <v>1026</v>
      </c>
      <c r="T2447" s="17">
        <v>5</v>
      </c>
      <c r="U2447" s="17">
        <v>60</v>
      </c>
    </row>
    <row r="2448" spans="11:45" x14ac:dyDescent="0.25">
      <c r="K2448" s="17" t="s">
        <v>3011</v>
      </c>
      <c r="L2448" s="17">
        <v>29</v>
      </c>
      <c r="M2448" s="17">
        <v>8</v>
      </c>
      <c r="N2448" s="17">
        <v>1982</v>
      </c>
      <c r="O2448" s="19" t="s">
        <v>1043</v>
      </c>
      <c r="P2448" s="24" t="s">
        <v>1026</v>
      </c>
      <c r="Q2448" s="48" t="s">
        <v>1676</v>
      </c>
      <c r="R2448" s="17">
        <v>11</v>
      </c>
      <c r="S2448" s="24" t="s">
        <v>1026</v>
      </c>
      <c r="T2448" s="17">
        <v>9</v>
      </c>
      <c r="U2448" s="17">
        <v>300</v>
      </c>
    </row>
    <row r="2449" spans="1:21" x14ac:dyDescent="0.25">
      <c r="Q2449" s="48" t="s">
        <v>2</v>
      </c>
      <c r="R2449" s="17">
        <f>SUM(R2359:R2448)</f>
        <v>842</v>
      </c>
      <c r="S2449" s="24" t="s">
        <v>1026</v>
      </c>
      <c r="T2449" s="17">
        <f>SUM(T2359:T2448)</f>
        <v>740</v>
      </c>
      <c r="U2449" s="17">
        <f>SUM(U2359:U2448)</f>
        <v>17392</v>
      </c>
    </row>
    <row r="2450" spans="1:21" x14ac:dyDescent="0.25">
      <c r="N2450" s="17">
        <f>COUNT(R2359:R2448)</f>
        <v>90</v>
      </c>
      <c r="Q2450" s="48" t="s">
        <v>567</v>
      </c>
      <c r="R2450" s="81">
        <f>PRODUCT(R2449/N2450)</f>
        <v>9.3555555555555561</v>
      </c>
      <c r="S2450" s="24" t="s">
        <v>1026</v>
      </c>
      <c r="T2450" s="81">
        <f>PRODUCT(T2449/N2450)</f>
        <v>8.2222222222222214</v>
      </c>
      <c r="U2450" s="82">
        <f>PRODUCT(U2449/N2450)</f>
        <v>193.24444444444444</v>
      </c>
    </row>
    <row r="2453" spans="1:21" x14ac:dyDescent="0.25">
      <c r="A2453" s="21"/>
      <c r="B2453" s="22" t="s">
        <v>1319</v>
      </c>
      <c r="C2453" s="21" t="s">
        <v>3016</v>
      </c>
      <c r="D2453" s="21" t="s">
        <v>3017</v>
      </c>
      <c r="E2453" s="21" t="s">
        <v>1030</v>
      </c>
      <c r="F2453" s="21" t="s">
        <v>3018</v>
      </c>
      <c r="G2453" s="21" t="s">
        <v>3019</v>
      </c>
      <c r="H2453" s="21"/>
      <c r="I2453" s="68" t="s">
        <v>3020</v>
      </c>
      <c r="J2453" s="21" t="s">
        <v>1031</v>
      </c>
      <c r="K2453" s="21"/>
      <c r="L2453" s="33"/>
      <c r="M2453" s="33"/>
      <c r="N2453" s="33"/>
      <c r="O2453" s="23" t="s">
        <v>1319</v>
      </c>
      <c r="P2453" s="34"/>
      <c r="Q2453" s="35"/>
      <c r="R2453" s="33"/>
      <c r="S2453" s="34"/>
      <c r="T2453" s="33"/>
      <c r="U2453" s="33"/>
    </row>
    <row r="2454" spans="1:21" x14ac:dyDescent="0.25">
      <c r="A2454" s="14">
        <v>1</v>
      </c>
      <c r="B2454" s="41" t="s">
        <v>563</v>
      </c>
      <c r="C2454" s="14">
        <v>18</v>
      </c>
      <c r="D2454" s="14">
        <v>15</v>
      </c>
      <c r="E2454" s="14">
        <v>1</v>
      </c>
      <c r="F2454" s="14">
        <v>2</v>
      </c>
      <c r="G2454" s="14">
        <v>274</v>
      </c>
      <c r="H2454" s="74" t="s">
        <v>1026</v>
      </c>
      <c r="I2454" s="14">
        <v>138</v>
      </c>
      <c r="J2454" s="14">
        <v>31</v>
      </c>
      <c r="K2454" s="17" t="s">
        <v>3027</v>
      </c>
      <c r="L2454" s="17">
        <v>7</v>
      </c>
      <c r="M2454" s="17">
        <v>5</v>
      </c>
      <c r="N2454" s="17">
        <v>1983</v>
      </c>
      <c r="O2454" s="38" t="s">
        <v>967</v>
      </c>
      <c r="P2454" s="24" t="s">
        <v>1026</v>
      </c>
      <c r="Q2454" s="38" t="s">
        <v>564</v>
      </c>
      <c r="R2454" s="17">
        <v>5</v>
      </c>
      <c r="S2454" s="24" t="s">
        <v>1026</v>
      </c>
      <c r="T2454" s="17">
        <v>4</v>
      </c>
      <c r="U2454" s="17">
        <v>300</v>
      </c>
    </row>
    <row r="2455" spans="1:21" x14ac:dyDescent="0.25">
      <c r="A2455" s="14">
        <v>2</v>
      </c>
      <c r="B2455" s="20" t="s">
        <v>1041</v>
      </c>
      <c r="C2455" s="14">
        <v>18</v>
      </c>
      <c r="D2455" s="14">
        <v>11</v>
      </c>
      <c r="E2455" s="14">
        <v>2</v>
      </c>
      <c r="F2455" s="14">
        <v>5</v>
      </c>
      <c r="G2455" s="14">
        <v>116</v>
      </c>
      <c r="H2455" s="74" t="s">
        <v>1026</v>
      </c>
      <c r="I2455" s="14">
        <v>83</v>
      </c>
      <c r="J2455" s="14">
        <v>24</v>
      </c>
      <c r="K2455" s="17" t="s">
        <v>3027</v>
      </c>
      <c r="L2455" s="17">
        <v>7</v>
      </c>
      <c r="M2455" s="17">
        <v>5</v>
      </c>
      <c r="N2455" s="17">
        <v>1983</v>
      </c>
      <c r="O2455" s="48" t="s">
        <v>1452</v>
      </c>
      <c r="P2455" s="24" t="s">
        <v>1026</v>
      </c>
      <c r="Q2455" s="48" t="s">
        <v>1041</v>
      </c>
      <c r="R2455" s="17">
        <v>4</v>
      </c>
      <c r="S2455" s="24" t="s">
        <v>1026</v>
      </c>
      <c r="T2455" s="17">
        <v>8</v>
      </c>
      <c r="U2455" s="17">
        <v>390</v>
      </c>
    </row>
    <row r="2456" spans="1:21" x14ac:dyDescent="0.25">
      <c r="A2456" s="14">
        <v>3</v>
      </c>
      <c r="B2456" s="67" t="s">
        <v>743</v>
      </c>
      <c r="C2456" s="14">
        <v>18</v>
      </c>
      <c r="D2456" s="14">
        <v>10</v>
      </c>
      <c r="E2456" s="14">
        <v>2</v>
      </c>
      <c r="F2456" s="14">
        <v>6</v>
      </c>
      <c r="G2456" s="14">
        <v>197</v>
      </c>
      <c r="H2456" s="74" t="s">
        <v>1026</v>
      </c>
      <c r="I2456" s="14">
        <v>123</v>
      </c>
      <c r="J2456" s="14">
        <v>22</v>
      </c>
      <c r="K2456" s="17" t="s">
        <v>3011</v>
      </c>
      <c r="L2456" s="17">
        <v>8</v>
      </c>
      <c r="M2456" s="17">
        <v>5</v>
      </c>
      <c r="N2456" s="17">
        <v>1983</v>
      </c>
      <c r="O2456" s="19" t="s">
        <v>1045</v>
      </c>
      <c r="P2456" s="24" t="s">
        <v>1026</v>
      </c>
      <c r="Q2456" s="19" t="s">
        <v>565</v>
      </c>
      <c r="R2456" s="17">
        <v>5</v>
      </c>
      <c r="S2456" s="24" t="s">
        <v>1026</v>
      </c>
      <c r="T2456" s="17">
        <v>3</v>
      </c>
      <c r="U2456" s="17">
        <v>750</v>
      </c>
    </row>
    <row r="2457" spans="1:21" x14ac:dyDescent="0.25">
      <c r="A2457" s="14">
        <v>4</v>
      </c>
      <c r="B2457" s="20" t="s">
        <v>565</v>
      </c>
      <c r="C2457" s="14">
        <v>18</v>
      </c>
      <c r="D2457" s="14">
        <v>9</v>
      </c>
      <c r="E2457" s="14">
        <v>1</v>
      </c>
      <c r="F2457" s="14">
        <v>8</v>
      </c>
      <c r="G2457" s="14">
        <v>141</v>
      </c>
      <c r="H2457" s="74" t="s">
        <v>1026</v>
      </c>
      <c r="I2457" s="14">
        <v>157</v>
      </c>
      <c r="J2457" s="14">
        <v>19</v>
      </c>
      <c r="K2457" s="17" t="s">
        <v>3011</v>
      </c>
      <c r="L2457" s="17">
        <v>8</v>
      </c>
      <c r="M2457" s="17">
        <v>5</v>
      </c>
      <c r="N2457" s="17">
        <v>1983</v>
      </c>
      <c r="O2457" s="19" t="s">
        <v>743</v>
      </c>
      <c r="P2457" s="24" t="s">
        <v>1026</v>
      </c>
      <c r="Q2457" s="19" t="s">
        <v>563</v>
      </c>
      <c r="R2457" s="17">
        <v>13</v>
      </c>
      <c r="S2457" s="24" t="s">
        <v>1026</v>
      </c>
      <c r="T2457" s="17">
        <v>16</v>
      </c>
      <c r="U2457" s="17">
        <v>214</v>
      </c>
    </row>
    <row r="2458" spans="1:21" x14ac:dyDescent="0.25">
      <c r="A2458" s="14">
        <v>5</v>
      </c>
      <c r="B2458" s="67" t="s">
        <v>1044</v>
      </c>
      <c r="C2458" s="14">
        <v>18</v>
      </c>
      <c r="D2458" s="14">
        <v>9</v>
      </c>
      <c r="E2458" s="14">
        <v>0</v>
      </c>
      <c r="F2458" s="14">
        <v>9</v>
      </c>
      <c r="G2458" s="14">
        <v>133</v>
      </c>
      <c r="H2458" s="74" t="s">
        <v>1026</v>
      </c>
      <c r="I2458" s="14">
        <v>136</v>
      </c>
      <c r="J2458" s="14">
        <v>18</v>
      </c>
      <c r="K2458" s="17" t="s">
        <v>3011</v>
      </c>
      <c r="L2458" s="17">
        <v>8</v>
      </c>
      <c r="M2458" s="17">
        <v>5</v>
      </c>
      <c r="N2458" s="17">
        <v>1983</v>
      </c>
      <c r="O2458" s="48" t="s">
        <v>1044</v>
      </c>
      <c r="P2458" s="24" t="s">
        <v>1026</v>
      </c>
      <c r="Q2458" s="48" t="s">
        <v>1041</v>
      </c>
      <c r="R2458" s="17">
        <v>6</v>
      </c>
      <c r="S2458" s="24" t="s">
        <v>1026</v>
      </c>
      <c r="T2458" s="17">
        <v>3</v>
      </c>
      <c r="U2458" s="17">
        <v>200</v>
      </c>
    </row>
    <row r="2459" spans="1:21" x14ac:dyDescent="0.25">
      <c r="A2459" s="14">
        <v>6</v>
      </c>
      <c r="B2459" s="20" t="s">
        <v>967</v>
      </c>
      <c r="C2459" s="14">
        <v>18</v>
      </c>
      <c r="D2459" s="14">
        <v>8</v>
      </c>
      <c r="E2459" s="14">
        <v>0</v>
      </c>
      <c r="F2459" s="14">
        <v>10</v>
      </c>
      <c r="G2459" s="14">
        <v>151</v>
      </c>
      <c r="H2459" s="74" t="s">
        <v>1026</v>
      </c>
      <c r="I2459" s="14">
        <v>155</v>
      </c>
      <c r="J2459" s="14">
        <v>16</v>
      </c>
      <c r="K2459" s="17" t="s">
        <v>3011</v>
      </c>
      <c r="L2459" s="17">
        <v>8</v>
      </c>
      <c r="M2459" s="17">
        <v>5</v>
      </c>
      <c r="N2459" s="17">
        <v>1983</v>
      </c>
      <c r="O2459" s="19" t="s">
        <v>1676</v>
      </c>
      <c r="P2459" s="24" t="s">
        <v>1026</v>
      </c>
      <c r="Q2459" s="19" t="s">
        <v>564</v>
      </c>
      <c r="R2459" s="17">
        <v>12</v>
      </c>
      <c r="S2459" s="24" t="s">
        <v>1026</v>
      </c>
      <c r="T2459" s="17">
        <v>5</v>
      </c>
      <c r="U2459" s="17">
        <v>350</v>
      </c>
    </row>
    <row r="2460" spans="1:21" x14ac:dyDescent="0.25">
      <c r="A2460" s="14">
        <v>7</v>
      </c>
      <c r="B2460" s="20" t="s">
        <v>1676</v>
      </c>
      <c r="C2460" s="14">
        <v>18</v>
      </c>
      <c r="D2460" s="14">
        <v>7</v>
      </c>
      <c r="E2460" s="14">
        <v>1</v>
      </c>
      <c r="F2460" s="14">
        <v>10</v>
      </c>
      <c r="G2460" s="14">
        <v>152</v>
      </c>
      <c r="H2460" s="74" t="s">
        <v>1026</v>
      </c>
      <c r="I2460" s="14">
        <v>191</v>
      </c>
      <c r="J2460" s="14">
        <v>15</v>
      </c>
      <c r="K2460" s="17" t="s">
        <v>3027</v>
      </c>
      <c r="L2460" s="17">
        <v>14</v>
      </c>
      <c r="M2460" s="17">
        <v>5</v>
      </c>
      <c r="N2460" s="17">
        <v>1983</v>
      </c>
      <c r="O2460" s="19" t="s">
        <v>565</v>
      </c>
      <c r="P2460" s="24" t="s">
        <v>1026</v>
      </c>
      <c r="Q2460" s="19" t="s">
        <v>1452</v>
      </c>
      <c r="R2460" s="17">
        <v>9</v>
      </c>
      <c r="S2460" s="24" t="s">
        <v>1026</v>
      </c>
      <c r="T2460" s="17">
        <v>8</v>
      </c>
      <c r="U2460" s="58" t="s">
        <v>5239</v>
      </c>
    </row>
    <row r="2461" spans="1:21" ht="15.75" thickBot="1" x14ac:dyDescent="0.3">
      <c r="A2461" s="37">
        <v>8</v>
      </c>
      <c r="B2461" s="28" t="s">
        <v>1045</v>
      </c>
      <c r="C2461" s="37">
        <v>18</v>
      </c>
      <c r="D2461" s="37">
        <v>7</v>
      </c>
      <c r="E2461" s="37">
        <v>0</v>
      </c>
      <c r="F2461" s="37">
        <v>11</v>
      </c>
      <c r="G2461" s="37">
        <v>115</v>
      </c>
      <c r="H2461" s="73" t="s">
        <v>1026</v>
      </c>
      <c r="I2461" s="37">
        <v>191</v>
      </c>
      <c r="J2461" s="37">
        <v>14</v>
      </c>
      <c r="K2461" s="32" t="s">
        <v>3011</v>
      </c>
      <c r="L2461" s="17">
        <v>15</v>
      </c>
      <c r="M2461" s="17">
        <v>5</v>
      </c>
      <c r="N2461" s="17">
        <v>1983</v>
      </c>
      <c r="O2461" s="38" t="s">
        <v>563</v>
      </c>
      <c r="P2461" s="24" t="s">
        <v>1026</v>
      </c>
      <c r="Q2461" s="38" t="s">
        <v>967</v>
      </c>
      <c r="R2461" s="17">
        <v>18</v>
      </c>
      <c r="S2461" s="24" t="s">
        <v>1026</v>
      </c>
      <c r="T2461" s="17">
        <v>9</v>
      </c>
      <c r="U2461" s="58" t="s">
        <v>5239</v>
      </c>
    </row>
    <row r="2462" spans="1:21" x14ac:dyDescent="0.25">
      <c r="A2462" s="77">
        <v>9</v>
      </c>
      <c r="B2462" s="130" t="s">
        <v>564</v>
      </c>
      <c r="C2462" s="77">
        <v>18</v>
      </c>
      <c r="D2462" s="77">
        <v>5</v>
      </c>
      <c r="E2462" s="77">
        <v>2</v>
      </c>
      <c r="F2462" s="77">
        <v>11</v>
      </c>
      <c r="G2462" s="77">
        <v>126</v>
      </c>
      <c r="H2462" s="79" t="s">
        <v>1026</v>
      </c>
      <c r="I2462" s="77">
        <v>166</v>
      </c>
      <c r="J2462" s="77">
        <v>12</v>
      </c>
      <c r="K2462" s="17" t="s">
        <v>3011</v>
      </c>
      <c r="L2462" s="17">
        <v>15</v>
      </c>
      <c r="M2462" s="17">
        <v>5</v>
      </c>
      <c r="N2462" s="17">
        <v>1983</v>
      </c>
      <c r="O2462" s="38" t="s">
        <v>1045</v>
      </c>
      <c r="P2462" s="24" t="s">
        <v>1026</v>
      </c>
      <c r="Q2462" s="38" t="s">
        <v>1044</v>
      </c>
      <c r="R2462" s="17">
        <v>2</v>
      </c>
      <c r="S2462" s="24" t="s">
        <v>1026</v>
      </c>
      <c r="T2462" s="17">
        <v>4</v>
      </c>
      <c r="U2462" s="17">
        <v>620</v>
      </c>
    </row>
    <row r="2463" spans="1:21" x14ac:dyDescent="0.25">
      <c r="A2463" s="77">
        <v>10</v>
      </c>
      <c r="B2463" s="78" t="s">
        <v>1452</v>
      </c>
      <c r="C2463" s="77">
        <v>18</v>
      </c>
      <c r="D2463" s="77">
        <v>4</v>
      </c>
      <c r="E2463" s="77">
        <v>1</v>
      </c>
      <c r="F2463" s="77">
        <v>13</v>
      </c>
      <c r="G2463" s="77">
        <v>128</v>
      </c>
      <c r="H2463" s="79" t="s">
        <v>1026</v>
      </c>
      <c r="I2463" s="77">
        <v>193</v>
      </c>
      <c r="J2463" s="77">
        <v>9</v>
      </c>
      <c r="K2463" s="17" t="s">
        <v>3011</v>
      </c>
      <c r="L2463" s="17">
        <v>15</v>
      </c>
      <c r="M2463" s="17">
        <v>5</v>
      </c>
      <c r="N2463" s="17">
        <v>1983</v>
      </c>
      <c r="O2463" s="48" t="s">
        <v>1041</v>
      </c>
      <c r="P2463" s="24" t="s">
        <v>1026</v>
      </c>
      <c r="Q2463" s="48" t="s">
        <v>1676</v>
      </c>
      <c r="R2463" s="17">
        <v>12</v>
      </c>
      <c r="S2463" s="24" t="s">
        <v>1026</v>
      </c>
      <c r="T2463" s="17">
        <v>8</v>
      </c>
      <c r="U2463" s="17">
        <v>200</v>
      </c>
    </row>
    <row r="2464" spans="1:21" x14ac:dyDescent="0.25">
      <c r="B2464" s="20" t="s">
        <v>2</v>
      </c>
      <c r="C2464" s="14">
        <f>SUM(C2454:C2463)</f>
        <v>180</v>
      </c>
      <c r="D2464" s="14">
        <f>SUM(D2454:D2463)</f>
        <v>85</v>
      </c>
      <c r="E2464" s="14">
        <f>SUM(E2454:E2463)</f>
        <v>10</v>
      </c>
      <c r="F2464" s="14">
        <f>SUM(F2454:F2463)</f>
        <v>85</v>
      </c>
      <c r="G2464" s="14">
        <f>SUM(G2454:G2463)</f>
        <v>1533</v>
      </c>
      <c r="H2464" s="74" t="s">
        <v>1026</v>
      </c>
      <c r="I2464" s="14">
        <f>SUM(I2454:I2463)</f>
        <v>1533</v>
      </c>
      <c r="J2464" s="14">
        <f>SUM(J2454:J2463)</f>
        <v>180</v>
      </c>
      <c r="K2464" s="17" t="s">
        <v>3011</v>
      </c>
      <c r="L2464" s="17">
        <v>15</v>
      </c>
      <c r="M2464" s="17">
        <v>5</v>
      </c>
      <c r="N2464" s="17">
        <v>1983</v>
      </c>
      <c r="O2464" s="19" t="s">
        <v>564</v>
      </c>
      <c r="P2464" s="24" t="s">
        <v>1026</v>
      </c>
      <c r="Q2464" s="19" t="s">
        <v>743</v>
      </c>
      <c r="R2464" s="17">
        <v>4</v>
      </c>
      <c r="S2464" s="24" t="s">
        <v>1026</v>
      </c>
      <c r="T2464" s="17">
        <v>2</v>
      </c>
      <c r="U2464" s="17">
        <v>132</v>
      </c>
    </row>
    <row r="2465" spans="2:21" x14ac:dyDescent="0.25">
      <c r="K2465" s="17" t="s">
        <v>3027</v>
      </c>
      <c r="L2465" s="17">
        <v>21</v>
      </c>
      <c r="M2465" s="17">
        <v>5</v>
      </c>
      <c r="N2465" s="17">
        <v>1983</v>
      </c>
      <c r="O2465" s="19" t="s">
        <v>565</v>
      </c>
      <c r="P2465" s="24" t="s">
        <v>1026</v>
      </c>
      <c r="Q2465" s="19" t="s">
        <v>564</v>
      </c>
      <c r="R2465" s="17">
        <v>12</v>
      </c>
      <c r="S2465" s="24" t="s">
        <v>1026</v>
      </c>
      <c r="T2465" s="17">
        <v>4</v>
      </c>
      <c r="U2465" s="58" t="s">
        <v>5239</v>
      </c>
    </row>
    <row r="2466" spans="2:21" x14ac:dyDescent="0.25">
      <c r="B2466" s="20" t="s">
        <v>957</v>
      </c>
      <c r="K2466" s="17" t="s">
        <v>3027</v>
      </c>
      <c r="L2466" s="17">
        <v>21</v>
      </c>
      <c r="M2466" s="17">
        <v>5</v>
      </c>
      <c r="N2466" s="17">
        <v>1983</v>
      </c>
      <c r="O2466" s="48" t="s">
        <v>967</v>
      </c>
      <c r="P2466" s="24" t="s">
        <v>1026</v>
      </c>
      <c r="Q2466" s="48" t="s">
        <v>1041</v>
      </c>
      <c r="R2466" s="17">
        <v>1</v>
      </c>
      <c r="S2466" s="24" t="s">
        <v>1026</v>
      </c>
      <c r="T2466" s="17">
        <v>3</v>
      </c>
      <c r="U2466" s="17">
        <v>300</v>
      </c>
    </row>
    <row r="2467" spans="2:21" x14ac:dyDescent="0.25">
      <c r="K2467" s="17" t="s">
        <v>3011</v>
      </c>
      <c r="L2467" s="17">
        <v>22</v>
      </c>
      <c r="M2467" s="17">
        <v>5</v>
      </c>
      <c r="N2467" s="17">
        <v>1983</v>
      </c>
      <c r="O2467" s="19" t="s">
        <v>743</v>
      </c>
      <c r="P2467" s="24" t="s">
        <v>1026</v>
      </c>
      <c r="Q2467" s="19" t="s">
        <v>1676</v>
      </c>
      <c r="R2467" s="17">
        <v>19</v>
      </c>
      <c r="S2467" s="24" t="s">
        <v>1026</v>
      </c>
      <c r="T2467" s="17">
        <v>2</v>
      </c>
      <c r="U2467" s="17">
        <v>300</v>
      </c>
    </row>
    <row r="2468" spans="2:21" x14ac:dyDescent="0.25">
      <c r="K2468" s="17" t="s">
        <v>3011</v>
      </c>
      <c r="L2468" s="17">
        <v>22</v>
      </c>
      <c r="M2468" s="17">
        <v>5</v>
      </c>
      <c r="N2468" s="17">
        <v>1983</v>
      </c>
      <c r="O2468" s="19" t="s">
        <v>1452</v>
      </c>
      <c r="P2468" s="24" t="s">
        <v>1026</v>
      </c>
      <c r="Q2468" s="19" t="s">
        <v>1045</v>
      </c>
      <c r="R2468" s="17">
        <v>3</v>
      </c>
      <c r="S2468" s="24" t="s">
        <v>1026</v>
      </c>
      <c r="T2468" s="17">
        <v>5</v>
      </c>
      <c r="U2468" s="17">
        <v>263</v>
      </c>
    </row>
    <row r="2469" spans="2:21" x14ac:dyDescent="0.25">
      <c r="K2469" s="17" t="s">
        <v>3011</v>
      </c>
      <c r="L2469" s="17">
        <v>22</v>
      </c>
      <c r="M2469" s="17">
        <v>5</v>
      </c>
      <c r="N2469" s="17">
        <v>1983</v>
      </c>
      <c r="O2469" s="48" t="s">
        <v>1044</v>
      </c>
      <c r="P2469" s="24" t="s">
        <v>1026</v>
      </c>
      <c r="Q2469" s="48" t="s">
        <v>563</v>
      </c>
      <c r="R2469" s="17">
        <v>8</v>
      </c>
      <c r="S2469" s="24" t="s">
        <v>1026</v>
      </c>
      <c r="T2469" s="17">
        <v>17</v>
      </c>
      <c r="U2469" s="17">
        <v>500</v>
      </c>
    </row>
    <row r="2470" spans="2:21" x14ac:dyDescent="0.25">
      <c r="K2470" s="17" t="s">
        <v>3142</v>
      </c>
      <c r="L2470" s="17">
        <v>25</v>
      </c>
      <c r="M2470" s="17">
        <v>5</v>
      </c>
      <c r="N2470" s="17">
        <v>1983</v>
      </c>
      <c r="O2470" s="19" t="s">
        <v>743</v>
      </c>
      <c r="P2470" s="24" t="s">
        <v>1026</v>
      </c>
      <c r="Q2470" s="19" t="s">
        <v>1045</v>
      </c>
      <c r="R2470" s="17">
        <v>15</v>
      </c>
      <c r="S2470" s="24" t="s">
        <v>1026</v>
      </c>
      <c r="T2470" s="17">
        <v>3</v>
      </c>
      <c r="U2470" s="17">
        <v>200</v>
      </c>
    </row>
    <row r="2471" spans="2:21" x14ac:dyDescent="0.25">
      <c r="K2471" s="17" t="s">
        <v>3011</v>
      </c>
      <c r="L2471" s="17">
        <v>29</v>
      </c>
      <c r="M2471" s="17">
        <v>5</v>
      </c>
      <c r="N2471" s="17">
        <v>1983</v>
      </c>
      <c r="O2471" s="38" t="s">
        <v>1045</v>
      </c>
      <c r="P2471" s="24" t="s">
        <v>1026</v>
      </c>
      <c r="Q2471" s="38" t="s">
        <v>563</v>
      </c>
      <c r="R2471" s="17">
        <v>9</v>
      </c>
      <c r="S2471" s="24" t="s">
        <v>1026</v>
      </c>
      <c r="T2471" s="17">
        <v>22</v>
      </c>
      <c r="U2471" s="17">
        <v>521</v>
      </c>
    </row>
    <row r="2472" spans="2:21" x14ac:dyDescent="0.25">
      <c r="K2472" s="17" t="s">
        <v>3011</v>
      </c>
      <c r="L2472" s="17">
        <v>29</v>
      </c>
      <c r="M2472" s="17">
        <v>5</v>
      </c>
      <c r="N2472" s="17">
        <v>1983</v>
      </c>
      <c r="O2472" s="19" t="s">
        <v>1041</v>
      </c>
      <c r="P2472" s="24" t="s">
        <v>1026</v>
      </c>
      <c r="Q2472" s="19" t="s">
        <v>565</v>
      </c>
      <c r="R2472" s="17">
        <v>12</v>
      </c>
      <c r="S2472" s="24" t="s">
        <v>1026</v>
      </c>
      <c r="T2472" s="17">
        <v>4</v>
      </c>
      <c r="U2472" s="17">
        <v>200</v>
      </c>
    </row>
    <row r="2473" spans="2:21" x14ac:dyDescent="0.25">
      <c r="K2473" s="17" t="s">
        <v>3011</v>
      </c>
      <c r="L2473" s="17">
        <v>29</v>
      </c>
      <c r="M2473" s="17">
        <v>5</v>
      </c>
      <c r="N2473" s="17">
        <v>1983</v>
      </c>
      <c r="O2473" s="19" t="s">
        <v>743</v>
      </c>
      <c r="P2473" s="24" t="s">
        <v>1026</v>
      </c>
      <c r="Q2473" s="48" t="s">
        <v>1044</v>
      </c>
      <c r="R2473" s="17">
        <v>6</v>
      </c>
      <c r="S2473" s="24" t="s">
        <v>1026</v>
      </c>
      <c r="T2473" s="17">
        <v>4</v>
      </c>
      <c r="U2473" s="17">
        <v>200</v>
      </c>
    </row>
    <row r="2474" spans="2:21" x14ac:dyDescent="0.25">
      <c r="K2474" s="17" t="s">
        <v>3011</v>
      </c>
      <c r="L2474" s="17">
        <v>29</v>
      </c>
      <c r="M2474" s="17">
        <v>5</v>
      </c>
      <c r="N2474" s="17">
        <v>1983</v>
      </c>
      <c r="O2474" s="19" t="s">
        <v>564</v>
      </c>
      <c r="P2474" s="24" t="s">
        <v>1026</v>
      </c>
      <c r="Q2474" s="19" t="s">
        <v>1452</v>
      </c>
      <c r="R2474" s="17">
        <v>16</v>
      </c>
      <c r="S2474" s="24" t="s">
        <v>1026</v>
      </c>
      <c r="T2474" s="17">
        <v>4</v>
      </c>
      <c r="U2474" s="17">
        <v>200</v>
      </c>
    </row>
    <row r="2475" spans="2:21" x14ac:dyDescent="0.25">
      <c r="K2475" s="17" t="s">
        <v>3011</v>
      </c>
      <c r="L2475" s="17">
        <v>29</v>
      </c>
      <c r="M2475" s="17">
        <v>5</v>
      </c>
      <c r="N2475" s="17">
        <v>1983</v>
      </c>
      <c r="O2475" s="48" t="s">
        <v>1676</v>
      </c>
      <c r="P2475" s="24" t="s">
        <v>1026</v>
      </c>
      <c r="Q2475" s="48" t="s">
        <v>967</v>
      </c>
      <c r="R2475" s="17">
        <v>8</v>
      </c>
      <c r="S2475" s="24" t="s">
        <v>1026</v>
      </c>
      <c r="T2475" s="17">
        <v>13</v>
      </c>
      <c r="U2475" s="17">
        <v>200</v>
      </c>
    </row>
    <row r="2476" spans="2:21" x14ac:dyDescent="0.25">
      <c r="K2476" s="17" t="s">
        <v>3141</v>
      </c>
      <c r="L2476" s="17">
        <v>2</v>
      </c>
      <c r="M2476" s="17">
        <v>6</v>
      </c>
      <c r="N2476" s="17">
        <v>1983</v>
      </c>
      <c r="O2476" s="19" t="s">
        <v>563</v>
      </c>
      <c r="P2476" s="24" t="s">
        <v>1026</v>
      </c>
      <c r="Q2476" s="48" t="s">
        <v>1676</v>
      </c>
      <c r="R2476" s="17">
        <v>29</v>
      </c>
      <c r="S2476" s="24" t="s">
        <v>1026</v>
      </c>
      <c r="T2476" s="17">
        <v>7</v>
      </c>
      <c r="U2476" s="17">
        <v>300</v>
      </c>
    </row>
    <row r="2477" spans="2:21" x14ac:dyDescent="0.25">
      <c r="K2477" s="17" t="s">
        <v>3141</v>
      </c>
      <c r="L2477" s="17">
        <v>2</v>
      </c>
      <c r="M2477" s="17">
        <v>6</v>
      </c>
      <c r="N2477" s="17">
        <v>1983</v>
      </c>
      <c r="O2477" s="19" t="s">
        <v>1041</v>
      </c>
      <c r="P2477" s="24" t="s">
        <v>1026</v>
      </c>
      <c r="Q2477" s="48" t="s">
        <v>1045</v>
      </c>
      <c r="R2477" s="17">
        <v>3</v>
      </c>
      <c r="S2477" s="24" t="s">
        <v>1026</v>
      </c>
      <c r="T2477" s="17">
        <v>1</v>
      </c>
      <c r="U2477" s="17">
        <v>100</v>
      </c>
    </row>
    <row r="2478" spans="2:21" x14ac:dyDescent="0.25">
      <c r="K2478" s="17" t="s">
        <v>3141</v>
      </c>
      <c r="L2478" s="17">
        <v>2</v>
      </c>
      <c r="M2478" s="17">
        <v>6</v>
      </c>
      <c r="N2478" s="17">
        <v>1983</v>
      </c>
      <c r="O2478" s="19" t="s">
        <v>967</v>
      </c>
      <c r="P2478" s="24" t="s">
        <v>1026</v>
      </c>
      <c r="Q2478" s="48" t="s">
        <v>743</v>
      </c>
      <c r="R2478" s="17">
        <v>14</v>
      </c>
      <c r="S2478" s="24" t="s">
        <v>1026</v>
      </c>
      <c r="T2478" s="17">
        <v>8</v>
      </c>
      <c r="U2478" s="17">
        <v>85</v>
      </c>
    </row>
    <row r="2479" spans="2:21" x14ac:dyDescent="0.25">
      <c r="K2479" s="17" t="s">
        <v>3141</v>
      </c>
      <c r="L2479" s="17">
        <v>2</v>
      </c>
      <c r="M2479" s="17">
        <v>6</v>
      </c>
      <c r="N2479" s="17">
        <v>1983</v>
      </c>
      <c r="O2479" s="19" t="s">
        <v>1044</v>
      </c>
      <c r="P2479" s="24" t="s">
        <v>1026</v>
      </c>
      <c r="Q2479" s="48" t="s">
        <v>1452</v>
      </c>
      <c r="R2479" s="17">
        <v>9</v>
      </c>
      <c r="S2479" s="24" t="s">
        <v>1026</v>
      </c>
      <c r="T2479" s="17">
        <v>7</v>
      </c>
      <c r="U2479" s="17">
        <v>70</v>
      </c>
    </row>
    <row r="2480" spans="2:21" x14ac:dyDescent="0.25">
      <c r="K2480" s="17" t="s">
        <v>3027</v>
      </c>
      <c r="L2480" s="17">
        <v>4</v>
      </c>
      <c r="M2480" s="17">
        <v>6</v>
      </c>
      <c r="N2480" s="17">
        <v>1983</v>
      </c>
      <c r="O2480" s="19" t="s">
        <v>1045</v>
      </c>
      <c r="P2480" s="24" t="s">
        <v>1026</v>
      </c>
      <c r="Q2480" s="48" t="s">
        <v>967</v>
      </c>
      <c r="R2480" s="17">
        <v>2</v>
      </c>
      <c r="S2480" s="24" t="s">
        <v>1026</v>
      </c>
      <c r="T2480" s="17">
        <v>15</v>
      </c>
      <c r="U2480" s="17">
        <v>412</v>
      </c>
    </row>
    <row r="2481" spans="11:21" x14ac:dyDescent="0.25">
      <c r="K2481" s="17" t="s">
        <v>3027</v>
      </c>
      <c r="L2481" s="17">
        <v>4</v>
      </c>
      <c r="M2481" s="17">
        <v>6</v>
      </c>
      <c r="N2481" s="17">
        <v>1983</v>
      </c>
      <c r="O2481" s="19" t="s">
        <v>565</v>
      </c>
      <c r="P2481" s="24" t="s">
        <v>1026</v>
      </c>
      <c r="Q2481" s="48" t="s">
        <v>563</v>
      </c>
      <c r="R2481" s="17">
        <v>3</v>
      </c>
      <c r="S2481" s="24" t="s">
        <v>1026</v>
      </c>
      <c r="T2481" s="17">
        <v>22</v>
      </c>
      <c r="U2481" s="58" t="s">
        <v>5239</v>
      </c>
    </row>
    <row r="2482" spans="11:21" x14ac:dyDescent="0.25">
      <c r="K2482" s="17" t="s">
        <v>3011</v>
      </c>
      <c r="L2482" s="17">
        <v>5</v>
      </c>
      <c r="M2482" s="17">
        <v>6</v>
      </c>
      <c r="N2482" s="17">
        <v>1983</v>
      </c>
      <c r="O2482" s="19" t="s">
        <v>564</v>
      </c>
      <c r="P2482" s="24" t="s">
        <v>1026</v>
      </c>
      <c r="Q2482" s="48" t="s">
        <v>1041</v>
      </c>
      <c r="R2482" s="17">
        <v>9</v>
      </c>
      <c r="S2482" s="24" t="s">
        <v>1026</v>
      </c>
      <c r="T2482" s="17">
        <v>5</v>
      </c>
      <c r="U2482" s="17">
        <v>159</v>
      </c>
    </row>
    <row r="2483" spans="11:21" x14ac:dyDescent="0.25">
      <c r="K2483" s="17" t="s">
        <v>3011</v>
      </c>
      <c r="L2483" s="17">
        <v>5</v>
      </c>
      <c r="M2483" s="17">
        <v>6</v>
      </c>
      <c r="N2483" s="17">
        <v>1983</v>
      </c>
      <c r="O2483" s="19" t="s">
        <v>1452</v>
      </c>
      <c r="P2483" s="24" t="s">
        <v>1026</v>
      </c>
      <c r="Q2483" s="48" t="s">
        <v>743</v>
      </c>
      <c r="R2483" s="17">
        <v>4</v>
      </c>
      <c r="S2483" s="24" t="s">
        <v>1026</v>
      </c>
      <c r="T2483" s="17">
        <v>28</v>
      </c>
      <c r="U2483" s="17">
        <v>237</v>
      </c>
    </row>
    <row r="2484" spans="11:21" x14ac:dyDescent="0.25">
      <c r="K2484" s="17" t="s">
        <v>3011</v>
      </c>
      <c r="L2484" s="17">
        <v>5</v>
      </c>
      <c r="M2484" s="17">
        <v>6</v>
      </c>
      <c r="N2484" s="17">
        <v>1983</v>
      </c>
      <c r="O2484" s="19" t="s">
        <v>1676</v>
      </c>
      <c r="P2484" s="24" t="s">
        <v>1026</v>
      </c>
      <c r="Q2484" s="48" t="s">
        <v>1044</v>
      </c>
      <c r="R2484" s="17">
        <v>5</v>
      </c>
      <c r="S2484" s="24" t="s">
        <v>1026</v>
      </c>
      <c r="T2484" s="17">
        <v>8</v>
      </c>
      <c r="U2484" s="17">
        <v>90</v>
      </c>
    </row>
    <row r="2485" spans="11:21" x14ac:dyDescent="0.25">
      <c r="K2485" s="17" t="s">
        <v>3141</v>
      </c>
      <c r="L2485" s="17">
        <v>9</v>
      </c>
      <c r="M2485" s="17">
        <v>6</v>
      </c>
      <c r="N2485" s="17">
        <v>1983</v>
      </c>
      <c r="O2485" s="19" t="s">
        <v>563</v>
      </c>
      <c r="P2485" s="24" t="s">
        <v>1026</v>
      </c>
      <c r="Q2485" s="48" t="s">
        <v>1452</v>
      </c>
      <c r="R2485" s="17">
        <v>25</v>
      </c>
      <c r="S2485" s="24" t="s">
        <v>1026</v>
      </c>
      <c r="T2485" s="17">
        <v>4</v>
      </c>
      <c r="U2485" s="17">
        <v>300</v>
      </c>
    </row>
    <row r="2486" spans="11:21" x14ac:dyDescent="0.25">
      <c r="K2486" s="17" t="s">
        <v>3141</v>
      </c>
      <c r="L2486" s="17">
        <v>9</v>
      </c>
      <c r="M2486" s="17">
        <v>6</v>
      </c>
      <c r="N2486" s="17">
        <v>1983</v>
      </c>
      <c r="O2486" s="19" t="s">
        <v>565</v>
      </c>
      <c r="P2486" s="24" t="s">
        <v>1026</v>
      </c>
      <c r="Q2486" s="48" t="s">
        <v>743</v>
      </c>
      <c r="R2486" s="17">
        <v>18</v>
      </c>
      <c r="S2486" s="24" t="s">
        <v>1026</v>
      </c>
      <c r="T2486" s="17">
        <v>7</v>
      </c>
      <c r="U2486" s="17">
        <v>78</v>
      </c>
    </row>
    <row r="2487" spans="11:21" x14ac:dyDescent="0.25">
      <c r="K2487" s="17" t="s">
        <v>3141</v>
      </c>
      <c r="L2487" s="17">
        <v>9</v>
      </c>
      <c r="M2487" s="17">
        <v>6</v>
      </c>
      <c r="N2487" s="17">
        <v>1983</v>
      </c>
      <c r="O2487" s="19" t="s">
        <v>967</v>
      </c>
      <c r="P2487" s="24" t="s">
        <v>1026</v>
      </c>
      <c r="Q2487" s="48" t="s">
        <v>1044</v>
      </c>
      <c r="R2487" s="17">
        <v>9</v>
      </c>
      <c r="S2487" s="24" t="s">
        <v>1026</v>
      </c>
      <c r="T2487" s="17">
        <v>3</v>
      </c>
      <c r="U2487" s="17">
        <v>150</v>
      </c>
    </row>
    <row r="2488" spans="11:21" x14ac:dyDescent="0.25">
      <c r="K2488" s="17" t="s">
        <v>3141</v>
      </c>
      <c r="L2488" s="17">
        <v>9</v>
      </c>
      <c r="M2488" s="17">
        <v>6</v>
      </c>
      <c r="N2488" s="17">
        <v>1983</v>
      </c>
      <c r="O2488" s="19" t="s">
        <v>1676</v>
      </c>
      <c r="P2488" s="24" t="s">
        <v>1026</v>
      </c>
      <c r="Q2488" s="48" t="s">
        <v>1045</v>
      </c>
      <c r="R2488" s="17">
        <v>13</v>
      </c>
      <c r="S2488" s="24" t="s">
        <v>1026</v>
      </c>
      <c r="T2488" s="17">
        <v>16</v>
      </c>
      <c r="U2488" s="17">
        <v>77</v>
      </c>
    </row>
    <row r="2489" spans="11:21" x14ac:dyDescent="0.25">
      <c r="K2489" s="17" t="s">
        <v>3027</v>
      </c>
      <c r="L2489" s="17">
        <v>11</v>
      </c>
      <c r="M2489" s="17">
        <v>6</v>
      </c>
      <c r="N2489" s="17">
        <v>1983</v>
      </c>
      <c r="O2489" s="19" t="s">
        <v>563</v>
      </c>
      <c r="P2489" s="24" t="s">
        <v>1026</v>
      </c>
      <c r="Q2489" s="48" t="s">
        <v>564</v>
      </c>
      <c r="R2489" s="17">
        <v>19</v>
      </c>
      <c r="S2489" s="24" t="s">
        <v>1026</v>
      </c>
      <c r="T2489" s="17">
        <v>7</v>
      </c>
      <c r="U2489" s="17">
        <v>419</v>
      </c>
    </row>
    <row r="2490" spans="11:21" x14ac:dyDescent="0.25">
      <c r="K2490" s="17" t="s">
        <v>3027</v>
      </c>
      <c r="L2490" s="17">
        <v>11</v>
      </c>
      <c r="M2490" s="17">
        <v>6</v>
      </c>
      <c r="N2490" s="17">
        <v>1983</v>
      </c>
      <c r="O2490" s="19" t="s">
        <v>1452</v>
      </c>
      <c r="P2490" s="24" t="s">
        <v>1026</v>
      </c>
      <c r="Q2490" s="48" t="s">
        <v>967</v>
      </c>
      <c r="R2490" s="17">
        <v>6</v>
      </c>
      <c r="S2490" s="24" t="s">
        <v>1026</v>
      </c>
      <c r="T2490" s="17">
        <v>9</v>
      </c>
      <c r="U2490" s="17">
        <v>147</v>
      </c>
    </row>
    <row r="2491" spans="11:21" x14ac:dyDescent="0.25">
      <c r="K2491" s="17" t="s">
        <v>3011</v>
      </c>
      <c r="L2491" s="17">
        <v>12</v>
      </c>
      <c r="M2491" s="17">
        <v>6</v>
      </c>
      <c r="N2491" s="17">
        <v>1983</v>
      </c>
      <c r="O2491" s="19" t="s">
        <v>743</v>
      </c>
      <c r="P2491" s="24" t="s">
        <v>1026</v>
      </c>
      <c r="Q2491" s="48" t="s">
        <v>1041</v>
      </c>
      <c r="R2491" s="17">
        <v>8</v>
      </c>
      <c r="S2491" s="24" t="s">
        <v>1026</v>
      </c>
      <c r="T2491" s="17">
        <v>5</v>
      </c>
      <c r="U2491" s="17">
        <v>200</v>
      </c>
    </row>
    <row r="2492" spans="11:21" x14ac:dyDescent="0.25">
      <c r="K2492" s="17" t="s">
        <v>3011</v>
      </c>
      <c r="L2492" s="17">
        <v>12</v>
      </c>
      <c r="M2492" s="17">
        <v>6</v>
      </c>
      <c r="N2492" s="17">
        <v>1983</v>
      </c>
      <c r="O2492" s="19" t="s">
        <v>1044</v>
      </c>
      <c r="P2492" s="24" t="s">
        <v>1026</v>
      </c>
      <c r="Q2492" s="48" t="s">
        <v>564</v>
      </c>
      <c r="R2492" s="17">
        <v>15</v>
      </c>
      <c r="S2492" s="24" t="s">
        <v>1026</v>
      </c>
      <c r="T2492" s="17">
        <v>3</v>
      </c>
      <c r="U2492" s="17">
        <v>450</v>
      </c>
    </row>
    <row r="2493" spans="11:21" x14ac:dyDescent="0.25">
      <c r="K2493" s="17" t="s">
        <v>3011</v>
      </c>
      <c r="L2493" s="17">
        <v>12</v>
      </c>
      <c r="M2493" s="17">
        <v>6</v>
      </c>
      <c r="N2493" s="17">
        <v>1983</v>
      </c>
      <c r="O2493" s="19" t="s">
        <v>1676</v>
      </c>
      <c r="P2493" s="24" t="s">
        <v>1026</v>
      </c>
      <c r="Q2493" s="48" t="s">
        <v>565</v>
      </c>
      <c r="R2493" s="17">
        <v>11</v>
      </c>
      <c r="S2493" s="24" t="s">
        <v>1026</v>
      </c>
      <c r="T2493" s="17">
        <v>8</v>
      </c>
      <c r="U2493" s="17">
        <v>80</v>
      </c>
    </row>
    <row r="2494" spans="11:21" x14ac:dyDescent="0.25">
      <c r="K2494" s="17" t="s">
        <v>3027</v>
      </c>
      <c r="L2494" s="17">
        <v>18</v>
      </c>
      <c r="M2494" s="17">
        <v>6</v>
      </c>
      <c r="N2494" s="17">
        <v>1983</v>
      </c>
      <c r="O2494" s="19" t="s">
        <v>564</v>
      </c>
      <c r="P2494" s="24" t="s">
        <v>1026</v>
      </c>
      <c r="Q2494" s="48" t="s">
        <v>1045</v>
      </c>
      <c r="R2494" s="17">
        <v>17</v>
      </c>
      <c r="S2494" s="24" t="s">
        <v>1026</v>
      </c>
      <c r="T2494" s="17">
        <v>4</v>
      </c>
      <c r="U2494" s="58" t="s">
        <v>5239</v>
      </c>
    </row>
    <row r="2495" spans="11:21" x14ac:dyDescent="0.25">
      <c r="K2495" s="17" t="s">
        <v>3027</v>
      </c>
      <c r="L2495" s="17">
        <v>18</v>
      </c>
      <c r="M2495" s="17">
        <v>6</v>
      </c>
      <c r="N2495" s="17">
        <v>1983</v>
      </c>
      <c r="O2495" s="19" t="s">
        <v>1452</v>
      </c>
      <c r="P2495" s="24" t="s">
        <v>1026</v>
      </c>
      <c r="Q2495" s="19" t="s">
        <v>1676</v>
      </c>
      <c r="R2495" s="17">
        <v>16</v>
      </c>
      <c r="S2495" s="24" t="s">
        <v>1026</v>
      </c>
      <c r="T2495" s="17">
        <v>5</v>
      </c>
      <c r="U2495" s="58" t="s">
        <v>5239</v>
      </c>
    </row>
    <row r="2496" spans="11:21" x14ac:dyDescent="0.25">
      <c r="K2496" s="17" t="s">
        <v>3027</v>
      </c>
      <c r="L2496" s="17">
        <v>19</v>
      </c>
      <c r="M2496" s="17">
        <v>6</v>
      </c>
      <c r="N2496" s="17">
        <v>1983</v>
      </c>
      <c r="O2496" s="19" t="s">
        <v>565</v>
      </c>
      <c r="P2496" s="24" t="s">
        <v>1026</v>
      </c>
      <c r="Q2496" s="48" t="s">
        <v>967</v>
      </c>
      <c r="R2496" s="17">
        <v>14</v>
      </c>
      <c r="S2496" s="24" t="s">
        <v>1026</v>
      </c>
      <c r="T2496" s="17">
        <v>13</v>
      </c>
      <c r="U2496" s="17">
        <v>253</v>
      </c>
    </row>
    <row r="2497" spans="11:21" x14ac:dyDescent="0.25">
      <c r="K2497" s="17" t="s">
        <v>3011</v>
      </c>
      <c r="L2497" s="17">
        <v>19</v>
      </c>
      <c r="M2497" s="17">
        <v>6</v>
      </c>
      <c r="N2497" s="17">
        <v>1983</v>
      </c>
      <c r="O2497" s="19" t="s">
        <v>1041</v>
      </c>
      <c r="P2497" s="24" t="s">
        <v>1026</v>
      </c>
      <c r="Q2497" s="48" t="s">
        <v>563</v>
      </c>
      <c r="R2497" s="17">
        <v>7</v>
      </c>
      <c r="S2497" s="24" t="s">
        <v>1026</v>
      </c>
      <c r="T2497" s="17">
        <v>7</v>
      </c>
      <c r="U2497" s="58" t="s">
        <v>5239</v>
      </c>
    </row>
    <row r="2498" spans="11:21" x14ac:dyDescent="0.25">
      <c r="K2498" s="17" t="s">
        <v>3027</v>
      </c>
      <c r="L2498" s="17">
        <v>9</v>
      </c>
      <c r="M2498" s="17">
        <v>7</v>
      </c>
      <c r="N2498" s="17">
        <v>1983</v>
      </c>
      <c r="O2498" s="19" t="s">
        <v>564</v>
      </c>
      <c r="P2498" s="24" t="s">
        <v>1026</v>
      </c>
      <c r="Q2498" s="48" t="s">
        <v>967</v>
      </c>
      <c r="R2498" s="17">
        <v>10</v>
      </c>
      <c r="S2498" s="24" t="s">
        <v>1026</v>
      </c>
      <c r="T2498" s="17">
        <v>5</v>
      </c>
      <c r="U2498" s="17">
        <v>90</v>
      </c>
    </row>
    <row r="2499" spans="11:21" x14ac:dyDescent="0.25">
      <c r="K2499" s="17" t="s">
        <v>3027</v>
      </c>
      <c r="L2499" s="17">
        <v>9</v>
      </c>
      <c r="M2499" s="17">
        <v>7</v>
      </c>
      <c r="N2499" s="17">
        <v>1983</v>
      </c>
      <c r="O2499" s="19" t="s">
        <v>1044</v>
      </c>
      <c r="P2499" s="24" t="s">
        <v>1026</v>
      </c>
      <c r="Q2499" s="48" t="s">
        <v>565</v>
      </c>
      <c r="R2499" s="17">
        <v>5</v>
      </c>
      <c r="S2499" s="24" t="s">
        <v>1026</v>
      </c>
      <c r="T2499" s="17">
        <v>11</v>
      </c>
      <c r="U2499" s="17">
        <v>170</v>
      </c>
    </row>
    <row r="2500" spans="11:21" x14ac:dyDescent="0.25">
      <c r="K2500" s="17" t="s">
        <v>3027</v>
      </c>
      <c r="L2500" s="17">
        <v>9</v>
      </c>
      <c r="M2500" s="17">
        <v>7</v>
      </c>
      <c r="N2500" s="17">
        <v>1983</v>
      </c>
      <c r="O2500" s="19" t="s">
        <v>1676</v>
      </c>
      <c r="P2500" s="24" t="s">
        <v>1026</v>
      </c>
      <c r="Q2500" s="48" t="s">
        <v>743</v>
      </c>
      <c r="R2500" s="17">
        <v>7</v>
      </c>
      <c r="S2500" s="24" t="s">
        <v>1026</v>
      </c>
      <c r="T2500" s="17">
        <v>6</v>
      </c>
      <c r="U2500" s="17">
        <v>110</v>
      </c>
    </row>
    <row r="2501" spans="11:21" x14ac:dyDescent="0.25">
      <c r="K2501" s="17" t="s">
        <v>3011</v>
      </c>
      <c r="L2501" s="17">
        <v>10</v>
      </c>
      <c r="M2501" s="17">
        <v>7</v>
      </c>
      <c r="N2501" s="17">
        <v>1983</v>
      </c>
      <c r="O2501" s="19" t="s">
        <v>563</v>
      </c>
      <c r="P2501" s="24" t="s">
        <v>1026</v>
      </c>
      <c r="Q2501" s="48" t="s">
        <v>565</v>
      </c>
      <c r="R2501" s="17">
        <v>11</v>
      </c>
      <c r="S2501" s="24" t="s">
        <v>1026</v>
      </c>
      <c r="T2501" s="17">
        <v>7</v>
      </c>
      <c r="U2501" s="58" t="s">
        <v>5239</v>
      </c>
    </row>
    <row r="2502" spans="11:21" x14ac:dyDescent="0.25">
      <c r="K2502" s="17" t="s">
        <v>3011</v>
      </c>
      <c r="L2502" s="17">
        <v>10</v>
      </c>
      <c r="M2502" s="17">
        <v>7</v>
      </c>
      <c r="N2502" s="17">
        <v>1983</v>
      </c>
      <c r="O2502" s="19" t="s">
        <v>1045</v>
      </c>
      <c r="P2502" s="24" t="s">
        <v>1026</v>
      </c>
      <c r="Q2502" s="48" t="s">
        <v>1452</v>
      </c>
      <c r="R2502" s="17">
        <v>5</v>
      </c>
      <c r="S2502" s="24" t="s">
        <v>1026</v>
      </c>
      <c r="T2502" s="17">
        <v>15</v>
      </c>
      <c r="U2502" s="17">
        <v>351</v>
      </c>
    </row>
    <row r="2503" spans="11:21" x14ac:dyDescent="0.25">
      <c r="K2503" s="17" t="s">
        <v>3011</v>
      </c>
      <c r="L2503" s="17">
        <v>10</v>
      </c>
      <c r="M2503" s="17">
        <v>7</v>
      </c>
      <c r="N2503" s="17">
        <v>1983</v>
      </c>
      <c r="O2503" s="19" t="s">
        <v>1041</v>
      </c>
      <c r="P2503" s="24" t="s">
        <v>1026</v>
      </c>
      <c r="Q2503" s="48" t="s">
        <v>967</v>
      </c>
      <c r="R2503" s="17">
        <v>4</v>
      </c>
      <c r="S2503" s="24" t="s">
        <v>1026</v>
      </c>
      <c r="T2503" s="17">
        <v>2</v>
      </c>
      <c r="U2503" s="17">
        <v>100</v>
      </c>
    </row>
    <row r="2504" spans="11:21" x14ac:dyDescent="0.25">
      <c r="K2504" s="17" t="s">
        <v>3141</v>
      </c>
      <c r="L2504" s="17">
        <v>14</v>
      </c>
      <c r="M2504" s="17">
        <v>7</v>
      </c>
      <c r="N2504" s="17">
        <v>1983</v>
      </c>
      <c r="O2504" s="19" t="s">
        <v>563</v>
      </c>
      <c r="P2504" s="24" t="s">
        <v>1026</v>
      </c>
      <c r="Q2504" s="48" t="s">
        <v>1044</v>
      </c>
      <c r="R2504" s="17">
        <v>11</v>
      </c>
      <c r="S2504" s="24" t="s">
        <v>1026</v>
      </c>
      <c r="T2504" s="17">
        <v>7</v>
      </c>
      <c r="U2504" s="17">
        <v>379</v>
      </c>
    </row>
    <row r="2505" spans="11:21" x14ac:dyDescent="0.25">
      <c r="K2505" s="17" t="s">
        <v>3011</v>
      </c>
      <c r="L2505" s="17">
        <v>17</v>
      </c>
      <c r="M2505" s="17">
        <v>7</v>
      </c>
      <c r="N2505" s="17">
        <v>1983</v>
      </c>
      <c r="O2505" s="19" t="s">
        <v>967</v>
      </c>
      <c r="P2505" s="24" t="s">
        <v>1026</v>
      </c>
      <c r="Q2505" s="48" t="s">
        <v>563</v>
      </c>
      <c r="R2505" s="17">
        <v>10</v>
      </c>
      <c r="S2505" s="24" t="s">
        <v>1026</v>
      </c>
      <c r="T2505" s="17">
        <v>12</v>
      </c>
      <c r="U2505" s="17">
        <v>350</v>
      </c>
    </row>
    <row r="2506" spans="11:21" x14ac:dyDescent="0.25">
      <c r="K2506" s="17" t="s">
        <v>3011</v>
      </c>
      <c r="L2506" s="17">
        <v>17</v>
      </c>
      <c r="M2506" s="17">
        <v>7</v>
      </c>
      <c r="N2506" s="17">
        <v>1983</v>
      </c>
      <c r="O2506" s="19" t="s">
        <v>743</v>
      </c>
      <c r="P2506" s="24" t="s">
        <v>1026</v>
      </c>
      <c r="Q2506" s="48" t="s">
        <v>564</v>
      </c>
      <c r="R2506" s="17">
        <v>9</v>
      </c>
      <c r="S2506" s="24" t="s">
        <v>1026</v>
      </c>
      <c r="T2506" s="17">
        <v>5</v>
      </c>
      <c r="U2506" s="17">
        <v>220</v>
      </c>
    </row>
    <row r="2507" spans="11:21" x14ac:dyDescent="0.25">
      <c r="K2507" s="17" t="s">
        <v>3011</v>
      </c>
      <c r="L2507" s="17">
        <v>17</v>
      </c>
      <c r="M2507" s="17">
        <v>7</v>
      </c>
      <c r="N2507" s="17">
        <v>1983</v>
      </c>
      <c r="O2507" s="19" t="s">
        <v>1452</v>
      </c>
      <c r="P2507" s="24" t="s">
        <v>1026</v>
      </c>
      <c r="Q2507" s="48" t="s">
        <v>565</v>
      </c>
      <c r="R2507" s="17">
        <v>11</v>
      </c>
      <c r="S2507" s="24" t="s">
        <v>1026</v>
      </c>
      <c r="T2507" s="17">
        <v>3</v>
      </c>
      <c r="U2507" s="17">
        <v>321</v>
      </c>
    </row>
    <row r="2508" spans="11:21" x14ac:dyDescent="0.25">
      <c r="K2508" s="17" t="s">
        <v>3011</v>
      </c>
      <c r="L2508" s="17">
        <v>17</v>
      </c>
      <c r="M2508" s="17">
        <v>7</v>
      </c>
      <c r="N2508" s="17">
        <v>1983</v>
      </c>
      <c r="O2508" s="19" t="s">
        <v>1044</v>
      </c>
      <c r="P2508" s="24" t="s">
        <v>1026</v>
      </c>
      <c r="Q2508" s="48" t="s">
        <v>1045</v>
      </c>
      <c r="R2508" s="17">
        <v>7</v>
      </c>
      <c r="S2508" s="24" t="s">
        <v>1026</v>
      </c>
      <c r="T2508" s="17">
        <v>10</v>
      </c>
      <c r="U2508" s="17">
        <v>150</v>
      </c>
    </row>
    <row r="2509" spans="11:21" x14ac:dyDescent="0.25">
      <c r="K2509" s="17" t="s">
        <v>3011</v>
      </c>
      <c r="L2509" s="17">
        <v>17</v>
      </c>
      <c r="M2509" s="17">
        <v>7</v>
      </c>
      <c r="N2509" s="17">
        <v>1983</v>
      </c>
      <c r="O2509" s="19" t="s">
        <v>1676</v>
      </c>
      <c r="P2509" s="24" t="s">
        <v>1026</v>
      </c>
      <c r="Q2509" s="48" t="s">
        <v>1041</v>
      </c>
      <c r="R2509" s="17">
        <v>8</v>
      </c>
      <c r="S2509" s="24" t="s">
        <v>1026</v>
      </c>
      <c r="T2509" s="17">
        <v>4</v>
      </c>
      <c r="U2509" s="17">
        <v>100</v>
      </c>
    </row>
    <row r="2510" spans="11:21" x14ac:dyDescent="0.25">
      <c r="K2510" s="17" t="s">
        <v>3141</v>
      </c>
      <c r="L2510" s="17">
        <v>21</v>
      </c>
      <c r="M2510" s="17">
        <v>7</v>
      </c>
      <c r="N2510" s="17">
        <v>1983</v>
      </c>
      <c r="O2510" s="19" t="s">
        <v>565</v>
      </c>
      <c r="P2510" s="24" t="s">
        <v>1026</v>
      </c>
      <c r="Q2510" s="48" t="s">
        <v>1045</v>
      </c>
      <c r="R2510" s="17">
        <v>14</v>
      </c>
      <c r="S2510" s="24" t="s">
        <v>1026</v>
      </c>
      <c r="T2510" s="17">
        <v>8</v>
      </c>
      <c r="U2510" s="17">
        <v>78</v>
      </c>
    </row>
    <row r="2511" spans="11:21" x14ac:dyDescent="0.25">
      <c r="K2511" s="17" t="s">
        <v>3141</v>
      </c>
      <c r="L2511" s="17">
        <v>21</v>
      </c>
      <c r="M2511" s="17">
        <v>7</v>
      </c>
      <c r="N2511" s="17">
        <v>1983</v>
      </c>
      <c r="O2511" s="19" t="s">
        <v>1041</v>
      </c>
      <c r="P2511" s="24" t="s">
        <v>1026</v>
      </c>
      <c r="Q2511" s="48" t="s">
        <v>564</v>
      </c>
      <c r="R2511" s="17">
        <v>3</v>
      </c>
      <c r="S2511" s="24" t="s">
        <v>1026</v>
      </c>
      <c r="T2511" s="17">
        <v>1</v>
      </c>
      <c r="U2511" s="58" t="s">
        <v>5239</v>
      </c>
    </row>
    <row r="2512" spans="11:21" x14ac:dyDescent="0.25">
      <c r="K2512" s="17" t="s">
        <v>3141</v>
      </c>
      <c r="L2512" s="17">
        <v>21</v>
      </c>
      <c r="M2512" s="17">
        <v>7</v>
      </c>
      <c r="N2512" s="17">
        <v>1983</v>
      </c>
      <c r="O2512" s="19" t="s">
        <v>743</v>
      </c>
      <c r="P2512" s="24" t="s">
        <v>1026</v>
      </c>
      <c r="Q2512" s="48" t="s">
        <v>1452</v>
      </c>
      <c r="R2512" s="17">
        <v>7</v>
      </c>
      <c r="S2512" s="24" t="s">
        <v>1026</v>
      </c>
      <c r="T2512" s="17">
        <v>4</v>
      </c>
      <c r="U2512" s="17">
        <v>250</v>
      </c>
    </row>
    <row r="2513" spans="11:21" x14ac:dyDescent="0.25">
      <c r="K2513" s="17" t="s">
        <v>3141</v>
      </c>
      <c r="L2513" s="17">
        <v>21</v>
      </c>
      <c r="M2513" s="17">
        <v>7</v>
      </c>
      <c r="N2513" s="17">
        <v>1983</v>
      </c>
      <c r="O2513" s="19" t="s">
        <v>1044</v>
      </c>
      <c r="P2513" s="24" t="s">
        <v>1026</v>
      </c>
      <c r="Q2513" s="48" t="s">
        <v>1676</v>
      </c>
      <c r="R2513" s="17">
        <v>6</v>
      </c>
      <c r="S2513" s="24" t="s">
        <v>1026</v>
      </c>
      <c r="T2513" s="17">
        <v>11</v>
      </c>
      <c r="U2513" s="17">
        <v>150</v>
      </c>
    </row>
    <row r="2514" spans="11:21" x14ac:dyDescent="0.25">
      <c r="K2514" s="17" t="s">
        <v>3027</v>
      </c>
      <c r="L2514" s="17">
        <v>23</v>
      </c>
      <c r="M2514" s="17">
        <v>7</v>
      </c>
      <c r="N2514" s="17">
        <v>1983</v>
      </c>
      <c r="O2514" s="19" t="s">
        <v>1045</v>
      </c>
      <c r="P2514" s="24" t="s">
        <v>1026</v>
      </c>
      <c r="Q2514" s="48" t="s">
        <v>1676</v>
      </c>
      <c r="R2514" s="17">
        <v>6</v>
      </c>
      <c r="S2514" s="24" t="s">
        <v>1026</v>
      </c>
      <c r="T2514" s="17">
        <v>4</v>
      </c>
      <c r="U2514" s="17">
        <v>127</v>
      </c>
    </row>
    <row r="2515" spans="11:21" x14ac:dyDescent="0.25">
      <c r="K2515" s="17" t="s">
        <v>3011</v>
      </c>
      <c r="L2515" s="17">
        <v>24</v>
      </c>
      <c r="M2515" s="17">
        <v>7</v>
      </c>
      <c r="N2515" s="17">
        <v>1983</v>
      </c>
      <c r="O2515" s="19" t="s">
        <v>563</v>
      </c>
      <c r="P2515" s="24" t="s">
        <v>1026</v>
      </c>
      <c r="Q2515" s="48" t="s">
        <v>743</v>
      </c>
      <c r="R2515" s="17">
        <v>14</v>
      </c>
      <c r="S2515" s="24" t="s">
        <v>1026</v>
      </c>
      <c r="T2515" s="17">
        <v>15</v>
      </c>
      <c r="U2515" s="17">
        <v>453</v>
      </c>
    </row>
    <row r="2516" spans="11:21" x14ac:dyDescent="0.25">
      <c r="K2516" s="17" t="s">
        <v>3011</v>
      </c>
      <c r="L2516" s="17">
        <v>24</v>
      </c>
      <c r="M2516" s="17">
        <v>7</v>
      </c>
      <c r="N2516" s="17">
        <v>1983</v>
      </c>
      <c r="O2516" s="19" t="s">
        <v>1041</v>
      </c>
      <c r="P2516" s="24" t="s">
        <v>1026</v>
      </c>
      <c r="Q2516" s="48" t="s">
        <v>1452</v>
      </c>
      <c r="R2516" s="17">
        <v>10</v>
      </c>
      <c r="S2516" s="24" t="s">
        <v>1026</v>
      </c>
      <c r="T2516" s="17">
        <v>2</v>
      </c>
      <c r="U2516" s="58" t="s">
        <v>5239</v>
      </c>
    </row>
    <row r="2517" spans="11:21" x14ac:dyDescent="0.25">
      <c r="K2517" s="17" t="s">
        <v>3011</v>
      </c>
      <c r="L2517" s="17">
        <v>24</v>
      </c>
      <c r="M2517" s="17">
        <v>7</v>
      </c>
      <c r="N2517" s="17">
        <v>1983</v>
      </c>
      <c r="O2517" s="19" t="s">
        <v>967</v>
      </c>
      <c r="P2517" s="24" t="s">
        <v>1026</v>
      </c>
      <c r="Q2517" s="48" t="s">
        <v>565</v>
      </c>
      <c r="R2517" s="17">
        <v>5</v>
      </c>
      <c r="S2517" s="24" t="s">
        <v>1026</v>
      </c>
      <c r="T2517" s="17">
        <v>7</v>
      </c>
      <c r="U2517" s="17">
        <v>250</v>
      </c>
    </row>
    <row r="2518" spans="11:21" x14ac:dyDescent="0.25">
      <c r="K2518" s="17" t="s">
        <v>3011</v>
      </c>
      <c r="L2518" s="17">
        <v>24</v>
      </c>
      <c r="M2518" s="17">
        <v>7</v>
      </c>
      <c r="N2518" s="17">
        <v>1983</v>
      </c>
      <c r="O2518" s="19" t="s">
        <v>564</v>
      </c>
      <c r="P2518" s="24" t="s">
        <v>1026</v>
      </c>
      <c r="Q2518" s="48" t="s">
        <v>1044</v>
      </c>
      <c r="R2518" s="17">
        <v>6</v>
      </c>
      <c r="S2518" s="24" t="s">
        <v>1026</v>
      </c>
      <c r="T2518" s="17">
        <v>16</v>
      </c>
      <c r="U2518" s="17">
        <v>150</v>
      </c>
    </row>
    <row r="2519" spans="11:21" x14ac:dyDescent="0.25">
      <c r="K2519" s="17" t="s">
        <v>3141</v>
      </c>
      <c r="L2519" s="17">
        <v>28</v>
      </c>
      <c r="M2519" s="17">
        <v>7</v>
      </c>
      <c r="N2519" s="17">
        <v>1983</v>
      </c>
      <c r="O2519" s="19" t="s">
        <v>1045</v>
      </c>
      <c r="P2519" s="24" t="s">
        <v>1026</v>
      </c>
      <c r="Q2519" s="48" t="s">
        <v>1041</v>
      </c>
      <c r="R2519" s="17">
        <v>8</v>
      </c>
      <c r="S2519" s="24" t="s">
        <v>1026</v>
      </c>
      <c r="T2519" s="17">
        <v>3</v>
      </c>
      <c r="U2519" s="17">
        <v>346</v>
      </c>
    </row>
    <row r="2520" spans="11:21" x14ac:dyDescent="0.25">
      <c r="K2520" s="17" t="s">
        <v>3141</v>
      </c>
      <c r="L2520" s="17">
        <v>28</v>
      </c>
      <c r="M2520" s="17">
        <v>7</v>
      </c>
      <c r="N2520" s="17">
        <v>1983</v>
      </c>
      <c r="O2520" s="19" t="s">
        <v>743</v>
      </c>
      <c r="P2520" s="24" t="s">
        <v>1026</v>
      </c>
      <c r="Q2520" s="48" t="s">
        <v>967</v>
      </c>
      <c r="R2520" s="17">
        <v>21</v>
      </c>
      <c r="S2520" s="24" t="s">
        <v>1026</v>
      </c>
      <c r="T2520" s="17">
        <v>6</v>
      </c>
      <c r="U2520" s="17">
        <v>150</v>
      </c>
    </row>
    <row r="2521" spans="11:21" x14ac:dyDescent="0.25">
      <c r="K2521" s="17" t="s">
        <v>3141</v>
      </c>
      <c r="L2521" s="17">
        <v>28</v>
      </c>
      <c r="M2521" s="17">
        <v>7</v>
      </c>
      <c r="N2521" s="17">
        <v>1983</v>
      </c>
      <c r="O2521" s="19" t="s">
        <v>564</v>
      </c>
      <c r="P2521" s="24" t="s">
        <v>1026</v>
      </c>
      <c r="Q2521" s="48" t="s">
        <v>565</v>
      </c>
      <c r="R2521" s="17">
        <v>4</v>
      </c>
      <c r="S2521" s="24" t="s">
        <v>1026</v>
      </c>
      <c r="T2521" s="17">
        <v>8</v>
      </c>
      <c r="U2521" s="17">
        <v>159</v>
      </c>
    </row>
    <row r="2522" spans="11:21" x14ac:dyDescent="0.25">
      <c r="K2522" s="17" t="s">
        <v>3141</v>
      </c>
      <c r="L2522" s="17">
        <v>28</v>
      </c>
      <c r="M2522" s="17">
        <v>7</v>
      </c>
      <c r="N2522" s="17">
        <v>1983</v>
      </c>
      <c r="O2522" s="19" t="s">
        <v>1452</v>
      </c>
      <c r="P2522" s="24" t="s">
        <v>1026</v>
      </c>
      <c r="Q2522" s="48" t="s">
        <v>1044</v>
      </c>
      <c r="R2522" s="17">
        <v>7</v>
      </c>
      <c r="S2522" s="24" t="s">
        <v>1026</v>
      </c>
      <c r="T2522" s="17">
        <v>13</v>
      </c>
      <c r="U2522" s="17">
        <v>178</v>
      </c>
    </row>
    <row r="2523" spans="11:21" x14ac:dyDescent="0.25">
      <c r="K2523" s="17" t="s">
        <v>3141</v>
      </c>
      <c r="L2523" s="17">
        <v>28</v>
      </c>
      <c r="M2523" s="17">
        <v>7</v>
      </c>
      <c r="N2523" s="17">
        <v>1983</v>
      </c>
      <c r="O2523" s="19" t="s">
        <v>1676</v>
      </c>
      <c r="P2523" s="24" t="s">
        <v>1026</v>
      </c>
      <c r="Q2523" s="48" t="s">
        <v>563</v>
      </c>
      <c r="R2523" s="17">
        <v>5</v>
      </c>
      <c r="S2523" s="24" t="s">
        <v>1026</v>
      </c>
      <c r="T2523" s="17">
        <v>8</v>
      </c>
      <c r="U2523" s="17">
        <v>60</v>
      </c>
    </row>
    <row r="2524" spans="11:21" x14ac:dyDescent="0.25">
      <c r="K2524" s="17" t="s">
        <v>3011</v>
      </c>
      <c r="L2524" s="17">
        <v>31</v>
      </c>
      <c r="M2524" s="17">
        <v>7</v>
      </c>
      <c r="N2524" s="17">
        <v>1983</v>
      </c>
      <c r="O2524" s="19" t="s">
        <v>565</v>
      </c>
      <c r="P2524" s="24" t="s">
        <v>1026</v>
      </c>
      <c r="Q2524" s="48" t="s">
        <v>1041</v>
      </c>
      <c r="R2524" s="17">
        <v>5</v>
      </c>
      <c r="S2524" s="24" t="s">
        <v>1026</v>
      </c>
      <c r="T2524" s="17">
        <v>14</v>
      </c>
      <c r="U2524" s="17">
        <v>127</v>
      </c>
    </row>
    <row r="2525" spans="11:21" x14ac:dyDescent="0.25">
      <c r="K2525" s="17" t="s">
        <v>3011</v>
      </c>
      <c r="L2525" s="17">
        <v>31</v>
      </c>
      <c r="M2525" s="17">
        <v>7</v>
      </c>
      <c r="N2525" s="17">
        <v>1983</v>
      </c>
      <c r="O2525" s="19" t="s">
        <v>563</v>
      </c>
      <c r="P2525" s="24" t="s">
        <v>1026</v>
      </c>
      <c r="Q2525" s="48" t="s">
        <v>1045</v>
      </c>
      <c r="R2525" s="17">
        <v>14</v>
      </c>
      <c r="S2525" s="24" t="s">
        <v>1026</v>
      </c>
      <c r="T2525" s="17">
        <v>10</v>
      </c>
      <c r="U2525" s="17">
        <v>672</v>
      </c>
    </row>
    <row r="2526" spans="11:21" x14ac:dyDescent="0.25">
      <c r="K2526" s="17" t="s">
        <v>3011</v>
      </c>
      <c r="L2526" s="17">
        <v>31</v>
      </c>
      <c r="M2526" s="17">
        <v>7</v>
      </c>
      <c r="N2526" s="17">
        <v>1983</v>
      </c>
      <c r="O2526" s="19" t="s">
        <v>1452</v>
      </c>
      <c r="P2526" s="24" t="s">
        <v>1026</v>
      </c>
      <c r="Q2526" s="48" t="s">
        <v>564</v>
      </c>
      <c r="R2526" s="17">
        <v>7</v>
      </c>
      <c r="S2526" s="24" t="s">
        <v>1026</v>
      </c>
      <c r="T2526" s="17">
        <v>7</v>
      </c>
      <c r="U2526" s="58" t="s">
        <v>5239</v>
      </c>
    </row>
    <row r="2527" spans="11:21" x14ac:dyDescent="0.25">
      <c r="K2527" s="17" t="s">
        <v>3011</v>
      </c>
      <c r="L2527" s="17">
        <v>31</v>
      </c>
      <c r="M2527" s="17">
        <v>7</v>
      </c>
      <c r="N2527" s="17">
        <v>1983</v>
      </c>
      <c r="O2527" s="19" t="s">
        <v>1044</v>
      </c>
      <c r="P2527" s="24" t="s">
        <v>1026</v>
      </c>
      <c r="Q2527" s="48" t="s">
        <v>743</v>
      </c>
      <c r="R2527" s="17">
        <v>7</v>
      </c>
      <c r="S2527" s="24" t="s">
        <v>1026</v>
      </c>
      <c r="T2527" s="17">
        <v>5</v>
      </c>
      <c r="U2527" s="17">
        <v>250</v>
      </c>
    </row>
    <row r="2528" spans="11:21" x14ac:dyDescent="0.25">
      <c r="K2528" s="17" t="s">
        <v>3013</v>
      </c>
      <c r="L2528" s="17">
        <v>1</v>
      </c>
      <c r="M2528" s="17">
        <v>8</v>
      </c>
      <c r="N2528" s="17">
        <v>1983</v>
      </c>
      <c r="O2528" s="19" t="s">
        <v>967</v>
      </c>
      <c r="P2528" s="24" t="s">
        <v>1026</v>
      </c>
      <c r="Q2528" s="48" t="s">
        <v>1676</v>
      </c>
      <c r="R2528" s="17">
        <v>3</v>
      </c>
      <c r="S2528" s="24" t="s">
        <v>1026</v>
      </c>
      <c r="T2528" s="17">
        <v>9</v>
      </c>
      <c r="U2528" s="17">
        <v>200</v>
      </c>
    </row>
    <row r="2529" spans="11:21" x14ac:dyDescent="0.25">
      <c r="K2529" s="17" t="s">
        <v>3027</v>
      </c>
      <c r="L2529" s="17">
        <v>6</v>
      </c>
      <c r="M2529" s="17">
        <v>8</v>
      </c>
      <c r="N2529" s="17">
        <v>1983</v>
      </c>
      <c r="O2529" s="19" t="s">
        <v>565</v>
      </c>
      <c r="P2529" s="24" t="s">
        <v>1026</v>
      </c>
      <c r="Q2529" s="48" t="s">
        <v>1676</v>
      </c>
      <c r="R2529" s="17">
        <v>3</v>
      </c>
      <c r="S2529" s="24" t="s">
        <v>1026</v>
      </c>
      <c r="T2529" s="17">
        <v>9</v>
      </c>
      <c r="U2529" s="17">
        <v>183</v>
      </c>
    </row>
    <row r="2530" spans="11:21" x14ac:dyDescent="0.25">
      <c r="K2530" s="17" t="s">
        <v>3011</v>
      </c>
      <c r="L2530" s="17">
        <v>7</v>
      </c>
      <c r="M2530" s="17">
        <v>8</v>
      </c>
      <c r="N2530" s="17">
        <v>1983</v>
      </c>
      <c r="O2530" s="19" t="s">
        <v>1041</v>
      </c>
      <c r="P2530" s="24" t="s">
        <v>1026</v>
      </c>
      <c r="Q2530" s="48" t="s">
        <v>1044</v>
      </c>
      <c r="R2530" s="17">
        <v>7</v>
      </c>
      <c r="S2530" s="24" t="s">
        <v>1026</v>
      </c>
      <c r="T2530" s="17">
        <v>2</v>
      </c>
      <c r="U2530" s="17">
        <v>150</v>
      </c>
    </row>
    <row r="2531" spans="11:21" x14ac:dyDescent="0.25">
      <c r="K2531" s="17" t="s">
        <v>3011</v>
      </c>
      <c r="L2531" s="17">
        <v>7</v>
      </c>
      <c r="M2531" s="17">
        <v>8</v>
      </c>
      <c r="N2531" s="17">
        <v>1983</v>
      </c>
      <c r="O2531" s="19" t="s">
        <v>967</v>
      </c>
      <c r="P2531" s="24" t="s">
        <v>1026</v>
      </c>
      <c r="Q2531" s="48" t="s">
        <v>1452</v>
      </c>
      <c r="R2531" s="17">
        <v>11</v>
      </c>
      <c r="S2531" s="24" t="s">
        <v>1026</v>
      </c>
      <c r="T2531" s="17">
        <v>9</v>
      </c>
      <c r="U2531" s="17">
        <v>150</v>
      </c>
    </row>
    <row r="2532" spans="11:21" x14ac:dyDescent="0.25">
      <c r="K2532" s="17" t="s">
        <v>3011</v>
      </c>
      <c r="L2532" s="17">
        <v>7</v>
      </c>
      <c r="M2532" s="17">
        <v>8</v>
      </c>
      <c r="N2532" s="17">
        <v>1983</v>
      </c>
      <c r="O2532" s="19" t="s">
        <v>564</v>
      </c>
      <c r="P2532" s="24" t="s">
        <v>1026</v>
      </c>
      <c r="Q2532" s="48" t="s">
        <v>563</v>
      </c>
      <c r="R2532" s="17">
        <v>4</v>
      </c>
      <c r="S2532" s="24" t="s">
        <v>1026</v>
      </c>
      <c r="T2532" s="17">
        <v>15</v>
      </c>
      <c r="U2532" s="17">
        <v>85</v>
      </c>
    </row>
    <row r="2533" spans="11:21" x14ac:dyDescent="0.25">
      <c r="K2533" s="17" t="s">
        <v>3142</v>
      </c>
      <c r="L2533" s="17">
        <v>10</v>
      </c>
      <c r="M2533" s="17">
        <v>8</v>
      </c>
      <c r="N2533" s="17">
        <v>1983</v>
      </c>
      <c r="O2533" s="19" t="s">
        <v>1045</v>
      </c>
      <c r="P2533" s="24" t="s">
        <v>1026</v>
      </c>
      <c r="Q2533" s="48" t="s">
        <v>743</v>
      </c>
      <c r="R2533" s="17">
        <v>3</v>
      </c>
      <c r="S2533" s="24" t="s">
        <v>1026</v>
      </c>
      <c r="T2533" s="17">
        <v>21</v>
      </c>
      <c r="U2533" s="17">
        <v>193</v>
      </c>
    </row>
    <row r="2534" spans="11:21" x14ac:dyDescent="0.25">
      <c r="K2534" s="17" t="s">
        <v>3011</v>
      </c>
      <c r="L2534" s="17">
        <v>14</v>
      </c>
      <c r="M2534" s="17">
        <v>8</v>
      </c>
      <c r="N2534" s="17">
        <v>1983</v>
      </c>
      <c r="O2534" s="19" t="s">
        <v>563</v>
      </c>
      <c r="P2534" s="24" t="s">
        <v>1026</v>
      </c>
      <c r="Q2534" s="48" t="s">
        <v>1041</v>
      </c>
      <c r="R2534" s="17">
        <v>4</v>
      </c>
      <c r="S2534" s="24" t="s">
        <v>1026</v>
      </c>
      <c r="T2534" s="17">
        <v>10</v>
      </c>
      <c r="U2534" s="17">
        <v>315</v>
      </c>
    </row>
    <row r="2535" spans="11:21" x14ac:dyDescent="0.25">
      <c r="K2535" s="17" t="s">
        <v>3011</v>
      </c>
      <c r="L2535" s="17">
        <v>14</v>
      </c>
      <c r="M2535" s="17">
        <v>8</v>
      </c>
      <c r="N2535" s="17">
        <v>1983</v>
      </c>
      <c r="O2535" s="19" t="s">
        <v>1045</v>
      </c>
      <c r="P2535" s="24" t="s">
        <v>1026</v>
      </c>
      <c r="Q2535" s="48" t="s">
        <v>564</v>
      </c>
      <c r="R2535" s="17">
        <v>10</v>
      </c>
      <c r="S2535" s="24" t="s">
        <v>1026</v>
      </c>
      <c r="T2535" s="17">
        <v>5</v>
      </c>
      <c r="U2535" s="17">
        <v>207</v>
      </c>
    </row>
    <row r="2536" spans="11:21" x14ac:dyDescent="0.25">
      <c r="K2536" s="17" t="s">
        <v>3011</v>
      </c>
      <c r="L2536" s="17">
        <v>14</v>
      </c>
      <c r="M2536" s="17">
        <v>8</v>
      </c>
      <c r="N2536" s="17">
        <v>1983</v>
      </c>
      <c r="O2536" s="19" t="s">
        <v>743</v>
      </c>
      <c r="P2536" s="24" t="s">
        <v>1026</v>
      </c>
      <c r="Q2536" s="48" t="s">
        <v>565</v>
      </c>
      <c r="R2536" s="17">
        <v>4</v>
      </c>
      <c r="S2536" s="24" t="s">
        <v>1026</v>
      </c>
      <c r="T2536" s="17">
        <v>4</v>
      </c>
      <c r="U2536" s="17">
        <v>100</v>
      </c>
    </row>
    <row r="2537" spans="11:21" x14ac:dyDescent="0.25">
      <c r="K2537" s="17" t="s">
        <v>3011</v>
      </c>
      <c r="L2537" s="17">
        <v>14</v>
      </c>
      <c r="M2537" s="17">
        <v>8</v>
      </c>
      <c r="N2537" s="17">
        <v>1983</v>
      </c>
      <c r="O2537" s="19" t="s">
        <v>1044</v>
      </c>
      <c r="P2537" s="24" t="s">
        <v>1026</v>
      </c>
      <c r="Q2537" s="48" t="s">
        <v>967</v>
      </c>
      <c r="R2537" s="17">
        <v>9</v>
      </c>
      <c r="S2537" s="24" t="s">
        <v>1026</v>
      </c>
      <c r="T2537" s="17">
        <v>8</v>
      </c>
      <c r="U2537" s="17">
        <v>68</v>
      </c>
    </row>
    <row r="2538" spans="11:21" x14ac:dyDescent="0.25">
      <c r="K2538" s="17" t="s">
        <v>3011</v>
      </c>
      <c r="L2538" s="17">
        <v>14</v>
      </c>
      <c r="M2538" s="17">
        <v>8</v>
      </c>
      <c r="N2538" s="17">
        <v>1983</v>
      </c>
      <c r="O2538" s="19" t="s">
        <v>1676</v>
      </c>
      <c r="P2538" s="24" t="s">
        <v>1026</v>
      </c>
      <c r="Q2538" s="48" t="s">
        <v>1452</v>
      </c>
      <c r="R2538" s="17">
        <v>13</v>
      </c>
      <c r="S2538" s="24" t="s">
        <v>1026</v>
      </c>
      <c r="T2538" s="17">
        <v>14</v>
      </c>
      <c r="U2538" s="17">
        <v>100</v>
      </c>
    </row>
    <row r="2539" spans="11:21" x14ac:dyDescent="0.25">
      <c r="K2539" s="17" t="s">
        <v>3011</v>
      </c>
      <c r="L2539" s="17">
        <v>28</v>
      </c>
      <c r="M2539" s="17">
        <v>8</v>
      </c>
      <c r="N2539" s="17">
        <v>1983</v>
      </c>
      <c r="O2539" s="19" t="s">
        <v>565</v>
      </c>
      <c r="P2539" s="24" t="s">
        <v>1026</v>
      </c>
      <c r="Q2539" s="48" t="s">
        <v>1044</v>
      </c>
      <c r="R2539" s="17">
        <v>8</v>
      </c>
      <c r="S2539" s="24" t="s">
        <v>1026</v>
      </c>
      <c r="T2539" s="17">
        <v>4</v>
      </c>
      <c r="U2539" s="17">
        <v>20</v>
      </c>
    </row>
    <row r="2540" spans="11:21" x14ac:dyDescent="0.25">
      <c r="K2540" s="17" t="s">
        <v>3011</v>
      </c>
      <c r="L2540" s="17">
        <v>28</v>
      </c>
      <c r="M2540" s="17">
        <v>8</v>
      </c>
      <c r="N2540" s="17">
        <v>1983</v>
      </c>
      <c r="O2540" s="19" t="s">
        <v>1041</v>
      </c>
      <c r="P2540" s="24" t="s">
        <v>1026</v>
      </c>
      <c r="Q2540" s="48" t="s">
        <v>743</v>
      </c>
      <c r="R2540" s="17">
        <v>3</v>
      </c>
      <c r="S2540" s="24" t="s">
        <v>1026</v>
      </c>
      <c r="T2540" s="17">
        <v>3</v>
      </c>
      <c r="U2540" s="17">
        <v>300</v>
      </c>
    </row>
    <row r="2541" spans="11:21" x14ac:dyDescent="0.25">
      <c r="K2541" s="17" t="s">
        <v>3011</v>
      </c>
      <c r="L2541" s="17">
        <v>28</v>
      </c>
      <c r="M2541" s="17">
        <v>8</v>
      </c>
      <c r="N2541" s="17">
        <v>1983</v>
      </c>
      <c r="O2541" s="19" t="s">
        <v>967</v>
      </c>
      <c r="P2541" s="24" t="s">
        <v>1026</v>
      </c>
      <c r="Q2541" s="48" t="s">
        <v>1045</v>
      </c>
      <c r="R2541" s="17">
        <v>13</v>
      </c>
      <c r="S2541" s="24" t="s">
        <v>1026</v>
      </c>
      <c r="T2541" s="17">
        <v>8</v>
      </c>
      <c r="U2541" s="17">
        <v>300</v>
      </c>
    </row>
    <row r="2542" spans="11:21" x14ac:dyDescent="0.25">
      <c r="K2542" s="17" t="s">
        <v>3011</v>
      </c>
      <c r="L2542" s="17">
        <v>28</v>
      </c>
      <c r="M2542" s="17">
        <v>8</v>
      </c>
      <c r="N2542" s="17">
        <v>1983</v>
      </c>
      <c r="O2542" s="19" t="s">
        <v>564</v>
      </c>
      <c r="P2542" s="24" t="s">
        <v>1026</v>
      </c>
      <c r="Q2542" s="48" t="s">
        <v>1676</v>
      </c>
      <c r="R2542" s="17">
        <v>15</v>
      </c>
      <c r="S2542" s="24" t="s">
        <v>1026</v>
      </c>
      <c r="T2542" s="17">
        <v>15</v>
      </c>
      <c r="U2542" s="58" t="s">
        <v>5239</v>
      </c>
    </row>
    <row r="2543" spans="11:21" x14ac:dyDescent="0.25">
      <c r="K2543" s="17" t="s">
        <v>3011</v>
      </c>
      <c r="L2543" s="17">
        <v>28</v>
      </c>
      <c r="M2543" s="17">
        <v>8</v>
      </c>
      <c r="N2543" s="17">
        <v>1983</v>
      </c>
      <c r="O2543" s="19" t="s">
        <v>1452</v>
      </c>
      <c r="P2543" s="24" t="s">
        <v>1026</v>
      </c>
      <c r="Q2543" s="48" t="s">
        <v>563</v>
      </c>
      <c r="R2543" s="17">
        <v>3</v>
      </c>
      <c r="S2543" s="24" t="s">
        <v>1026</v>
      </c>
      <c r="T2543" s="17">
        <v>10</v>
      </c>
      <c r="U2543" s="17">
        <v>150</v>
      </c>
    </row>
    <row r="2544" spans="11:21" x14ac:dyDescent="0.25">
      <c r="Q2544" s="48" t="s">
        <v>2</v>
      </c>
      <c r="R2544" s="17">
        <f>SUM(R2454:R2543)</f>
        <v>815</v>
      </c>
      <c r="S2544" s="24" t="s">
        <v>1026</v>
      </c>
      <c r="T2544" s="17">
        <f>SUM(T2454:T2543)</f>
        <v>718</v>
      </c>
      <c r="U2544" s="17">
        <f>SUM(U2454:U2543)</f>
        <v>17909</v>
      </c>
    </row>
    <row r="2545" spans="1:21" x14ac:dyDescent="0.25">
      <c r="N2545" s="17">
        <f>COUNT(R2454:R2543)</f>
        <v>90</v>
      </c>
      <c r="Q2545" s="48" t="s">
        <v>567</v>
      </c>
      <c r="R2545" s="81">
        <f>PRODUCT(R2544/N2545)</f>
        <v>9.0555555555555554</v>
      </c>
      <c r="S2545" s="24" t="s">
        <v>1026</v>
      </c>
      <c r="T2545" s="81">
        <f>PRODUCT(T2544/N2545)</f>
        <v>7.9777777777777779</v>
      </c>
      <c r="U2545" s="82">
        <f>PRODUCT(U2544/N2545)</f>
        <v>198.98888888888888</v>
      </c>
    </row>
    <row r="2548" spans="1:21" x14ac:dyDescent="0.25">
      <c r="A2548" s="21"/>
      <c r="B2548" s="22" t="s">
        <v>1320</v>
      </c>
      <c r="C2548" s="21" t="s">
        <v>3016</v>
      </c>
      <c r="D2548" s="21" t="s">
        <v>3017</v>
      </c>
      <c r="E2548" s="21" t="s">
        <v>1030</v>
      </c>
      <c r="F2548" s="21" t="s">
        <v>3018</v>
      </c>
      <c r="G2548" s="21" t="s">
        <v>3019</v>
      </c>
      <c r="H2548" s="21"/>
      <c r="I2548" s="68" t="s">
        <v>3020</v>
      </c>
      <c r="J2548" s="21" t="s">
        <v>1031</v>
      </c>
      <c r="K2548" s="21"/>
      <c r="L2548" s="33"/>
      <c r="M2548" s="33"/>
      <c r="N2548" s="33"/>
      <c r="O2548" s="23" t="s">
        <v>1320</v>
      </c>
      <c r="P2548" s="34"/>
      <c r="Q2548" s="35"/>
      <c r="R2548" s="33"/>
      <c r="S2548" s="34"/>
      <c r="T2548" s="33"/>
      <c r="U2548" s="33"/>
    </row>
    <row r="2549" spans="1:21" x14ac:dyDescent="0.25">
      <c r="A2549" s="14">
        <v>1</v>
      </c>
      <c r="B2549" s="41" t="s">
        <v>743</v>
      </c>
      <c r="C2549" s="14">
        <v>18</v>
      </c>
      <c r="D2549" s="14">
        <v>15</v>
      </c>
      <c r="E2549" s="14">
        <v>0</v>
      </c>
      <c r="F2549" s="14">
        <v>3</v>
      </c>
      <c r="G2549" s="14">
        <v>265</v>
      </c>
      <c r="H2549" s="74" t="s">
        <v>1026</v>
      </c>
      <c r="I2549" s="14">
        <v>136</v>
      </c>
      <c r="J2549" s="14">
        <v>30</v>
      </c>
      <c r="K2549" s="17" t="s">
        <v>3027</v>
      </c>
      <c r="L2549" s="17">
        <v>12</v>
      </c>
      <c r="M2549" s="17">
        <v>5</v>
      </c>
      <c r="N2549" s="17">
        <v>1984</v>
      </c>
      <c r="O2549" s="48" t="s">
        <v>565</v>
      </c>
      <c r="P2549" s="24" t="s">
        <v>1026</v>
      </c>
      <c r="Q2549" s="48" t="s">
        <v>967</v>
      </c>
      <c r="R2549" s="17">
        <v>8</v>
      </c>
      <c r="S2549" s="24" t="s">
        <v>1026</v>
      </c>
      <c r="T2549" s="17">
        <v>7</v>
      </c>
      <c r="U2549" s="58" t="s">
        <v>5239</v>
      </c>
    </row>
    <row r="2550" spans="1:21" x14ac:dyDescent="0.25">
      <c r="A2550" s="14">
        <v>2</v>
      </c>
      <c r="B2550" s="67" t="s">
        <v>1045</v>
      </c>
      <c r="C2550" s="14">
        <v>18</v>
      </c>
      <c r="D2550" s="14">
        <v>13</v>
      </c>
      <c r="E2550" s="14">
        <v>1</v>
      </c>
      <c r="F2550" s="14">
        <v>4</v>
      </c>
      <c r="G2550" s="14">
        <v>206</v>
      </c>
      <c r="H2550" s="74" t="s">
        <v>1026</v>
      </c>
      <c r="I2550" s="14">
        <v>145</v>
      </c>
      <c r="J2550" s="14">
        <v>27</v>
      </c>
      <c r="K2550" s="17" t="s">
        <v>3027</v>
      </c>
      <c r="L2550" s="17">
        <v>12</v>
      </c>
      <c r="M2550" s="17">
        <v>5</v>
      </c>
      <c r="N2550" s="17">
        <v>1984</v>
      </c>
      <c r="O2550" s="38" t="s">
        <v>1230</v>
      </c>
      <c r="P2550" s="24" t="s">
        <v>1026</v>
      </c>
      <c r="Q2550" s="38" t="s">
        <v>563</v>
      </c>
      <c r="R2550" s="17">
        <v>6</v>
      </c>
      <c r="S2550" s="24" t="s">
        <v>1026</v>
      </c>
      <c r="T2550" s="17">
        <v>7</v>
      </c>
      <c r="U2550" s="17">
        <v>402</v>
      </c>
    </row>
    <row r="2551" spans="1:21" x14ac:dyDescent="0.25">
      <c r="A2551" s="14">
        <v>3</v>
      </c>
      <c r="B2551" s="20" t="s">
        <v>563</v>
      </c>
      <c r="C2551" s="14">
        <v>18</v>
      </c>
      <c r="D2551" s="14">
        <v>13</v>
      </c>
      <c r="E2551" s="14">
        <v>0</v>
      </c>
      <c r="F2551" s="14">
        <v>5</v>
      </c>
      <c r="G2551" s="14">
        <v>229</v>
      </c>
      <c r="H2551" s="74" t="s">
        <v>1026</v>
      </c>
      <c r="I2551" s="14">
        <v>131</v>
      </c>
      <c r="J2551" s="14">
        <v>26</v>
      </c>
      <c r="K2551" s="17" t="s">
        <v>3011</v>
      </c>
      <c r="L2551" s="17">
        <v>13</v>
      </c>
      <c r="M2551" s="17">
        <v>5</v>
      </c>
      <c r="N2551" s="17">
        <v>1984</v>
      </c>
      <c r="O2551" s="48" t="s">
        <v>966</v>
      </c>
      <c r="P2551" s="24" t="s">
        <v>1026</v>
      </c>
      <c r="Q2551" s="48" t="s">
        <v>1045</v>
      </c>
      <c r="R2551" s="17">
        <v>8</v>
      </c>
      <c r="S2551" s="24" t="s">
        <v>1026</v>
      </c>
      <c r="T2551" s="17">
        <v>17</v>
      </c>
      <c r="U2551" s="58" t="s">
        <v>5239</v>
      </c>
    </row>
    <row r="2552" spans="1:21" x14ac:dyDescent="0.25">
      <c r="A2552" s="14">
        <v>4</v>
      </c>
      <c r="B2552" s="67" t="s">
        <v>1044</v>
      </c>
      <c r="C2552" s="14">
        <v>18</v>
      </c>
      <c r="D2552" s="14">
        <v>13</v>
      </c>
      <c r="E2552" s="14">
        <v>0</v>
      </c>
      <c r="F2552" s="14">
        <v>5</v>
      </c>
      <c r="G2552" s="14">
        <v>228</v>
      </c>
      <c r="H2552" s="74" t="s">
        <v>1026</v>
      </c>
      <c r="I2552" s="14">
        <v>150</v>
      </c>
      <c r="J2552" s="14">
        <v>26</v>
      </c>
      <c r="K2552" s="17" t="s">
        <v>3011</v>
      </c>
      <c r="L2552" s="17">
        <v>13</v>
      </c>
      <c r="M2552" s="17">
        <v>5</v>
      </c>
      <c r="N2552" s="17">
        <v>1984</v>
      </c>
      <c r="O2552" s="19" t="s">
        <v>743</v>
      </c>
      <c r="P2552" s="24" t="s">
        <v>1026</v>
      </c>
      <c r="Q2552" s="19" t="s">
        <v>1041</v>
      </c>
      <c r="R2552" s="17">
        <v>19</v>
      </c>
      <c r="S2552" s="24" t="s">
        <v>1026</v>
      </c>
      <c r="T2552" s="17">
        <v>9</v>
      </c>
      <c r="U2552" s="17">
        <v>200</v>
      </c>
    </row>
    <row r="2553" spans="1:21" x14ac:dyDescent="0.25">
      <c r="A2553" s="14">
        <v>5</v>
      </c>
      <c r="B2553" s="20" t="s">
        <v>565</v>
      </c>
      <c r="C2553" s="14">
        <v>18</v>
      </c>
      <c r="D2553" s="14">
        <v>11</v>
      </c>
      <c r="E2553" s="14">
        <v>0</v>
      </c>
      <c r="F2553" s="14">
        <v>7</v>
      </c>
      <c r="G2553" s="14">
        <v>228</v>
      </c>
      <c r="H2553" s="74" t="s">
        <v>1026</v>
      </c>
      <c r="I2553" s="14">
        <v>154</v>
      </c>
      <c r="J2553" s="14">
        <v>22</v>
      </c>
      <c r="K2553" s="17" t="s">
        <v>3011</v>
      </c>
      <c r="L2553" s="17">
        <v>13</v>
      </c>
      <c r="M2553" s="17">
        <v>5</v>
      </c>
      <c r="N2553" s="17">
        <v>1984</v>
      </c>
      <c r="O2553" s="19" t="s">
        <v>1676</v>
      </c>
      <c r="P2553" s="24" t="s">
        <v>1026</v>
      </c>
      <c r="Q2553" s="19" t="s">
        <v>1044</v>
      </c>
      <c r="R2553" s="17">
        <v>11</v>
      </c>
      <c r="S2553" s="24" t="s">
        <v>1026</v>
      </c>
      <c r="T2553" s="17">
        <v>14</v>
      </c>
      <c r="U2553" s="17">
        <v>215</v>
      </c>
    </row>
    <row r="2554" spans="1:21" x14ac:dyDescent="0.25">
      <c r="A2554" s="14">
        <v>6</v>
      </c>
      <c r="B2554" s="20" t="s">
        <v>1676</v>
      </c>
      <c r="C2554" s="14">
        <v>18</v>
      </c>
      <c r="D2554" s="14">
        <v>7</v>
      </c>
      <c r="E2554" s="14">
        <v>0</v>
      </c>
      <c r="F2554" s="14">
        <v>11</v>
      </c>
      <c r="G2554" s="14">
        <v>125</v>
      </c>
      <c r="H2554" s="74" t="s">
        <v>1026</v>
      </c>
      <c r="I2554" s="14">
        <v>193</v>
      </c>
      <c r="J2554" s="14">
        <v>14</v>
      </c>
      <c r="K2554" s="17" t="s">
        <v>3027</v>
      </c>
      <c r="L2554" s="17">
        <v>19</v>
      </c>
      <c r="M2554" s="17">
        <v>5</v>
      </c>
      <c r="N2554" s="17">
        <v>1984</v>
      </c>
      <c r="O2554" s="19" t="s">
        <v>563</v>
      </c>
      <c r="P2554" s="24" t="s">
        <v>1026</v>
      </c>
      <c r="Q2554" s="19" t="s">
        <v>565</v>
      </c>
      <c r="R2554" s="17">
        <v>10</v>
      </c>
      <c r="S2554" s="24" t="s">
        <v>1026</v>
      </c>
      <c r="T2554" s="17">
        <v>21</v>
      </c>
      <c r="U2554" s="17">
        <v>402</v>
      </c>
    </row>
    <row r="2555" spans="1:21" x14ac:dyDescent="0.25">
      <c r="A2555" s="14">
        <v>7</v>
      </c>
      <c r="B2555" s="20" t="s">
        <v>1041</v>
      </c>
      <c r="C2555" s="14">
        <v>18</v>
      </c>
      <c r="D2555" s="14">
        <v>6</v>
      </c>
      <c r="E2555" s="14">
        <v>0</v>
      </c>
      <c r="F2555" s="14">
        <v>12</v>
      </c>
      <c r="G2555" s="14">
        <v>109</v>
      </c>
      <c r="H2555" s="74" t="s">
        <v>1026</v>
      </c>
      <c r="I2555" s="14">
        <v>197</v>
      </c>
      <c r="J2555" s="14">
        <v>12</v>
      </c>
      <c r="K2555" s="17" t="s">
        <v>3027</v>
      </c>
      <c r="L2555" s="17">
        <v>19</v>
      </c>
      <c r="M2555" s="17">
        <v>5</v>
      </c>
      <c r="N2555" s="17">
        <v>1984</v>
      </c>
      <c r="O2555" s="38" t="s">
        <v>1045</v>
      </c>
      <c r="P2555" s="24" t="s">
        <v>1026</v>
      </c>
      <c r="Q2555" s="38" t="s">
        <v>1676</v>
      </c>
      <c r="R2555" s="17">
        <v>19</v>
      </c>
      <c r="S2555" s="24" t="s">
        <v>1026</v>
      </c>
      <c r="T2555" s="17">
        <v>2</v>
      </c>
      <c r="U2555" s="17">
        <v>523</v>
      </c>
    </row>
    <row r="2556" spans="1:21" ht="15.75" thickBot="1" x14ac:dyDescent="0.3">
      <c r="A2556" s="37">
        <v>8</v>
      </c>
      <c r="B2556" s="28" t="s">
        <v>967</v>
      </c>
      <c r="C2556" s="37">
        <v>18</v>
      </c>
      <c r="D2556" s="37">
        <v>5</v>
      </c>
      <c r="E2556" s="37">
        <v>1</v>
      </c>
      <c r="F2556" s="37">
        <v>12</v>
      </c>
      <c r="G2556" s="37">
        <v>97</v>
      </c>
      <c r="H2556" s="73" t="s">
        <v>1026</v>
      </c>
      <c r="I2556" s="37">
        <v>146</v>
      </c>
      <c r="J2556" s="37">
        <v>11</v>
      </c>
      <c r="K2556" s="32" t="s">
        <v>3027</v>
      </c>
      <c r="L2556" s="17">
        <v>19</v>
      </c>
      <c r="M2556" s="17">
        <v>5</v>
      </c>
      <c r="N2556" s="17">
        <v>1984</v>
      </c>
      <c r="O2556" s="19" t="s">
        <v>1230</v>
      </c>
      <c r="P2556" s="24" t="s">
        <v>1026</v>
      </c>
      <c r="Q2556" s="19" t="s">
        <v>966</v>
      </c>
      <c r="R2556" s="17">
        <v>11</v>
      </c>
      <c r="S2556" s="24" t="s">
        <v>1026</v>
      </c>
      <c r="T2556" s="17">
        <v>4</v>
      </c>
      <c r="U2556" s="17">
        <v>370</v>
      </c>
    </row>
    <row r="2557" spans="1:21" x14ac:dyDescent="0.25">
      <c r="A2557" s="77">
        <v>9</v>
      </c>
      <c r="B2557" s="130" t="s">
        <v>1230</v>
      </c>
      <c r="C2557" s="77">
        <v>18</v>
      </c>
      <c r="D2557" s="77">
        <v>5</v>
      </c>
      <c r="E2557" s="77">
        <v>0</v>
      </c>
      <c r="F2557" s="77">
        <v>13</v>
      </c>
      <c r="G2557" s="77">
        <v>142</v>
      </c>
      <c r="H2557" s="79" t="s">
        <v>1026</v>
      </c>
      <c r="I2557" s="77">
        <v>174</v>
      </c>
      <c r="J2557" s="77">
        <v>10</v>
      </c>
      <c r="K2557" s="17" t="s">
        <v>3011</v>
      </c>
      <c r="L2557" s="17">
        <v>20</v>
      </c>
      <c r="M2557" s="17">
        <v>5</v>
      </c>
      <c r="N2557" s="17">
        <v>1984</v>
      </c>
      <c r="O2557" s="19" t="s">
        <v>1041</v>
      </c>
      <c r="P2557" s="24" t="s">
        <v>1026</v>
      </c>
      <c r="Q2557" s="19" t="s">
        <v>966</v>
      </c>
      <c r="R2557" s="17">
        <v>14</v>
      </c>
      <c r="S2557" s="24" t="s">
        <v>1026</v>
      </c>
      <c r="T2557" s="17">
        <v>7</v>
      </c>
      <c r="U2557" s="17">
        <v>320</v>
      </c>
    </row>
    <row r="2558" spans="1:21" x14ac:dyDescent="0.25">
      <c r="A2558" s="77">
        <v>10</v>
      </c>
      <c r="B2558" s="78" t="s">
        <v>966</v>
      </c>
      <c r="C2558" s="77">
        <v>18</v>
      </c>
      <c r="D2558" s="77">
        <v>1</v>
      </c>
      <c r="E2558" s="77">
        <v>0</v>
      </c>
      <c r="F2558" s="77">
        <v>17</v>
      </c>
      <c r="G2558" s="77">
        <v>98</v>
      </c>
      <c r="H2558" s="79" t="s">
        <v>1026</v>
      </c>
      <c r="I2558" s="77">
        <v>301</v>
      </c>
      <c r="J2558" s="77">
        <v>2</v>
      </c>
      <c r="K2558" s="17" t="s">
        <v>3011</v>
      </c>
      <c r="L2558" s="17">
        <v>20</v>
      </c>
      <c r="M2558" s="17">
        <v>5</v>
      </c>
      <c r="N2558" s="17">
        <v>1984</v>
      </c>
      <c r="O2558" s="38" t="s">
        <v>967</v>
      </c>
      <c r="P2558" s="24" t="s">
        <v>1026</v>
      </c>
      <c r="Q2558" s="38" t="s">
        <v>743</v>
      </c>
      <c r="R2558" s="17">
        <v>3</v>
      </c>
      <c r="S2558" s="24" t="s">
        <v>1026</v>
      </c>
      <c r="T2558" s="17">
        <v>19</v>
      </c>
      <c r="U2558" s="17">
        <v>280</v>
      </c>
    </row>
    <row r="2559" spans="1:21" x14ac:dyDescent="0.25">
      <c r="B2559" s="20" t="s">
        <v>2</v>
      </c>
      <c r="C2559" s="14">
        <f>SUM(C2549:C2558)</f>
        <v>180</v>
      </c>
      <c r="D2559" s="14">
        <f>SUM(D2549:D2558)</f>
        <v>89</v>
      </c>
      <c r="E2559" s="14">
        <f>SUM(E2549:E2558)</f>
        <v>2</v>
      </c>
      <c r="F2559" s="14">
        <f>SUM(F2549:F2558)</f>
        <v>89</v>
      </c>
      <c r="G2559" s="14">
        <f>SUM(G2549:G2558)</f>
        <v>1727</v>
      </c>
      <c r="H2559" s="74" t="s">
        <v>1026</v>
      </c>
      <c r="I2559" s="14">
        <f>SUM(I2549:I2558)</f>
        <v>1727</v>
      </c>
      <c r="J2559" s="14">
        <f>SUM(J2549:J2558)</f>
        <v>180</v>
      </c>
      <c r="K2559" s="17" t="s">
        <v>3011</v>
      </c>
      <c r="L2559" s="17">
        <v>20</v>
      </c>
      <c r="M2559" s="17">
        <v>5</v>
      </c>
      <c r="N2559" s="17">
        <v>1984</v>
      </c>
      <c r="O2559" s="48" t="s">
        <v>1044</v>
      </c>
      <c r="P2559" s="24" t="s">
        <v>1026</v>
      </c>
      <c r="Q2559" s="48" t="s">
        <v>565</v>
      </c>
      <c r="R2559" s="17">
        <v>10</v>
      </c>
      <c r="S2559" s="24" t="s">
        <v>1026</v>
      </c>
      <c r="T2559" s="17">
        <v>5</v>
      </c>
      <c r="U2559" s="17">
        <v>503</v>
      </c>
    </row>
    <row r="2560" spans="1:21" x14ac:dyDescent="0.25">
      <c r="K2560" s="17" t="s">
        <v>3141</v>
      </c>
      <c r="L2560" s="17">
        <v>24</v>
      </c>
      <c r="M2560" s="17">
        <v>5</v>
      </c>
      <c r="N2560" s="17">
        <v>1984</v>
      </c>
      <c r="O2560" s="19" t="s">
        <v>1045</v>
      </c>
      <c r="P2560" s="24" t="s">
        <v>1026</v>
      </c>
      <c r="Q2560" s="19" t="s">
        <v>1230</v>
      </c>
      <c r="R2560" s="17">
        <v>8</v>
      </c>
      <c r="S2560" s="24" t="s">
        <v>1026</v>
      </c>
      <c r="T2560" s="17">
        <v>7</v>
      </c>
      <c r="U2560" s="17">
        <v>450</v>
      </c>
    </row>
    <row r="2561" spans="2:21" x14ac:dyDescent="0.25">
      <c r="B2561" s="20" t="s">
        <v>2215</v>
      </c>
      <c r="K2561" s="17" t="s">
        <v>3141</v>
      </c>
      <c r="L2561" s="17">
        <v>24</v>
      </c>
      <c r="M2561" s="17">
        <v>5</v>
      </c>
      <c r="N2561" s="17">
        <v>1984</v>
      </c>
      <c r="O2561" s="19" t="s">
        <v>966</v>
      </c>
      <c r="P2561" s="24" t="s">
        <v>1026</v>
      </c>
      <c r="Q2561" s="19" t="s">
        <v>563</v>
      </c>
      <c r="R2561" s="17">
        <v>5</v>
      </c>
      <c r="S2561" s="24" t="s">
        <v>1026</v>
      </c>
      <c r="T2561" s="17">
        <v>15</v>
      </c>
      <c r="U2561" s="58" t="s">
        <v>5239</v>
      </c>
    </row>
    <row r="2562" spans="2:21" x14ac:dyDescent="0.25">
      <c r="K2562" s="17" t="s">
        <v>3141</v>
      </c>
      <c r="L2562" s="17">
        <v>24</v>
      </c>
      <c r="M2562" s="17">
        <v>5</v>
      </c>
      <c r="N2562" s="17">
        <v>1984</v>
      </c>
      <c r="O2562" s="19" t="s">
        <v>565</v>
      </c>
      <c r="P2562" s="24" t="s">
        <v>1026</v>
      </c>
      <c r="Q2562" s="19" t="s">
        <v>1041</v>
      </c>
      <c r="R2562" s="17">
        <v>29</v>
      </c>
      <c r="S2562" s="24" t="s">
        <v>1026</v>
      </c>
      <c r="T2562" s="17">
        <v>4</v>
      </c>
      <c r="U2562" s="58" t="s">
        <v>5239</v>
      </c>
    </row>
    <row r="2563" spans="2:21" x14ac:dyDescent="0.25">
      <c r="K2563" s="17" t="s">
        <v>3141</v>
      </c>
      <c r="L2563" s="17">
        <v>24</v>
      </c>
      <c r="M2563" s="17">
        <v>5</v>
      </c>
      <c r="N2563" s="17">
        <v>1984</v>
      </c>
      <c r="O2563" s="48" t="s">
        <v>743</v>
      </c>
      <c r="P2563" s="24" t="s">
        <v>1026</v>
      </c>
      <c r="Q2563" s="48" t="s">
        <v>1676</v>
      </c>
      <c r="R2563" s="17">
        <v>12</v>
      </c>
      <c r="S2563" s="24" t="s">
        <v>1026</v>
      </c>
      <c r="T2563" s="17">
        <v>6</v>
      </c>
      <c r="U2563" s="17">
        <v>200</v>
      </c>
    </row>
    <row r="2564" spans="2:21" x14ac:dyDescent="0.25">
      <c r="K2564" s="17" t="s">
        <v>3141</v>
      </c>
      <c r="L2564" s="17">
        <v>24</v>
      </c>
      <c r="M2564" s="17">
        <v>5</v>
      </c>
      <c r="N2564" s="17">
        <v>1984</v>
      </c>
      <c r="O2564" s="48" t="s">
        <v>1044</v>
      </c>
      <c r="P2564" s="24" t="s">
        <v>1026</v>
      </c>
      <c r="Q2564" s="48" t="s">
        <v>967</v>
      </c>
      <c r="R2564" s="17">
        <v>13</v>
      </c>
      <c r="S2564" s="24" t="s">
        <v>1026</v>
      </c>
      <c r="T2564" s="17">
        <v>10</v>
      </c>
      <c r="U2564" s="17">
        <v>300</v>
      </c>
    </row>
    <row r="2565" spans="2:21" x14ac:dyDescent="0.25">
      <c r="K2565" s="17" t="s">
        <v>3027</v>
      </c>
      <c r="L2565" s="17">
        <v>26</v>
      </c>
      <c r="M2565" s="17">
        <v>5</v>
      </c>
      <c r="N2565" s="17">
        <v>1984</v>
      </c>
      <c r="O2565" s="19" t="s">
        <v>966</v>
      </c>
      <c r="P2565" s="24" t="s">
        <v>1026</v>
      </c>
      <c r="Q2565" s="19" t="s">
        <v>743</v>
      </c>
      <c r="R2565" s="17">
        <v>12</v>
      </c>
      <c r="S2565" s="24" t="s">
        <v>1026</v>
      </c>
      <c r="T2565" s="17">
        <v>37</v>
      </c>
      <c r="U2565" s="58" t="s">
        <v>5239</v>
      </c>
    </row>
    <row r="2566" spans="2:21" x14ac:dyDescent="0.25">
      <c r="K2566" s="17" t="s">
        <v>3011</v>
      </c>
      <c r="L2566" s="17">
        <v>27</v>
      </c>
      <c r="M2566" s="17">
        <v>5</v>
      </c>
      <c r="N2566" s="17">
        <v>1984</v>
      </c>
      <c r="O2566" s="38" t="s">
        <v>563</v>
      </c>
      <c r="P2566" s="24" t="s">
        <v>1026</v>
      </c>
      <c r="Q2566" s="38" t="s">
        <v>1045</v>
      </c>
      <c r="R2566" s="17">
        <v>33</v>
      </c>
      <c r="S2566" s="24" t="s">
        <v>1026</v>
      </c>
      <c r="T2566" s="17">
        <v>12</v>
      </c>
      <c r="U2566" s="17">
        <v>527</v>
      </c>
    </row>
    <row r="2567" spans="2:21" x14ac:dyDescent="0.25">
      <c r="K2567" s="17" t="s">
        <v>3011</v>
      </c>
      <c r="L2567" s="17">
        <v>27</v>
      </c>
      <c r="M2567" s="17">
        <v>5</v>
      </c>
      <c r="N2567" s="17">
        <v>1984</v>
      </c>
      <c r="O2567" s="48" t="s">
        <v>1041</v>
      </c>
      <c r="P2567" s="24" t="s">
        <v>1026</v>
      </c>
      <c r="Q2567" s="48" t="s">
        <v>1044</v>
      </c>
      <c r="R2567" s="17">
        <v>3</v>
      </c>
      <c r="S2567" s="24" t="s">
        <v>1026</v>
      </c>
      <c r="T2567" s="17">
        <v>25</v>
      </c>
      <c r="U2567" s="58" t="s">
        <v>5239</v>
      </c>
    </row>
    <row r="2568" spans="2:21" x14ac:dyDescent="0.25">
      <c r="K2568" s="17" t="s">
        <v>3011</v>
      </c>
      <c r="L2568" s="17">
        <v>27</v>
      </c>
      <c r="M2568" s="17">
        <v>5</v>
      </c>
      <c r="N2568" s="17">
        <v>1984</v>
      </c>
      <c r="O2568" s="19" t="s">
        <v>967</v>
      </c>
      <c r="P2568" s="24" t="s">
        <v>1026</v>
      </c>
      <c r="Q2568" s="19" t="s">
        <v>1230</v>
      </c>
      <c r="R2568" s="17">
        <v>9</v>
      </c>
      <c r="S2568" s="24" t="s">
        <v>1026</v>
      </c>
      <c r="T2568" s="17">
        <v>2</v>
      </c>
      <c r="U2568" s="17">
        <v>180</v>
      </c>
    </row>
    <row r="2569" spans="2:21" x14ac:dyDescent="0.25">
      <c r="K2569" s="17" t="s">
        <v>3011</v>
      </c>
      <c r="L2569" s="17">
        <v>27</v>
      </c>
      <c r="M2569" s="17">
        <v>5</v>
      </c>
      <c r="N2569" s="17">
        <v>1984</v>
      </c>
      <c r="O2569" s="19" t="s">
        <v>1676</v>
      </c>
      <c r="P2569" s="24" t="s">
        <v>1026</v>
      </c>
      <c r="Q2569" s="19" t="s">
        <v>565</v>
      </c>
      <c r="R2569" s="17">
        <v>11</v>
      </c>
      <c r="S2569" s="24" t="s">
        <v>1026</v>
      </c>
      <c r="T2569" s="17">
        <v>15</v>
      </c>
      <c r="U2569" s="17">
        <v>120</v>
      </c>
    </row>
    <row r="2570" spans="2:21" x14ac:dyDescent="0.25">
      <c r="K2570" s="17" t="s">
        <v>3144</v>
      </c>
      <c r="L2570" s="17">
        <v>29</v>
      </c>
      <c r="M2570" s="17">
        <v>5</v>
      </c>
      <c r="N2570" s="17">
        <v>1984</v>
      </c>
      <c r="O2570" s="19" t="s">
        <v>1045</v>
      </c>
      <c r="P2570" s="24" t="s">
        <v>1026</v>
      </c>
      <c r="Q2570" s="48" t="s">
        <v>743</v>
      </c>
      <c r="R2570" s="17">
        <v>8</v>
      </c>
      <c r="S2570" s="24" t="s">
        <v>1026</v>
      </c>
      <c r="T2570" s="17">
        <v>7</v>
      </c>
      <c r="U2570" s="17">
        <v>450</v>
      </c>
    </row>
    <row r="2571" spans="2:21" x14ac:dyDescent="0.25">
      <c r="K2571" s="17" t="s">
        <v>3144</v>
      </c>
      <c r="L2571" s="17">
        <v>29</v>
      </c>
      <c r="M2571" s="17">
        <v>5</v>
      </c>
      <c r="N2571" s="17">
        <v>1984</v>
      </c>
      <c r="O2571" s="19" t="s">
        <v>565</v>
      </c>
      <c r="P2571" s="24" t="s">
        <v>1026</v>
      </c>
      <c r="Q2571" s="48" t="s">
        <v>966</v>
      </c>
      <c r="R2571" s="17">
        <v>16</v>
      </c>
      <c r="S2571" s="24" t="s">
        <v>1026</v>
      </c>
      <c r="T2571" s="17">
        <v>3</v>
      </c>
      <c r="U2571" s="17">
        <v>110</v>
      </c>
    </row>
    <row r="2572" spans="2:21" x14ac:dyDescent="0.25">
      <c r="K2572" s="17" t="s">
        <v>3144</v>
      </c>
      <c r="L2572" s="17">
        <v>29</v>
      </c>
      <c r="M2572" s="17">
        <v>5</v>
      </c>
      <c r="N2572" s="17">
        <v>1984</v>
      </c>
      <c r="O2572" s="19" t="s">
        <v>1230</v>
      </c>
      <c r="P2572" s="24" t="s">
        <v>1026</v>
      </c>
      <c r="Q2572" s="48" t="s">
        <v>1041</v>
      </c>
      <c r="R2572" s="17">
        <v>2</v>
      </c>
      <c r="S2572" s="24" t="s">
        <v>1026</v>
      </c>
      <c r="T2572" s="17">
        <v>11</v>
      </c>
      <c r="U2572" s="17">
        <v>302</v>
      </c>
    </row>
    <row r="2573" spans="2:21" x14ac:dyDescent="0.25">
      <c r="K2573" s="17" t="s">
        <v>3144</v>
      </c>
      <c r="L2573" s="17">
        <v>29</v>
      </c>
      <c r="M2573" s="17">
        <v>5</v>
      </c>
      <c r="N2573" s="17">
        <v>1984</v>
      </c>
      <c r="O2573" s="19" t="s">
        <v>1044</v>
      </c>
      <c r="P2573" s="24" t="s">
        <v>1026</v>
      </c>
      <c r="Q2573" s="48" t="s">
        <v>563</v>
      </c>
      <c r="R2573" s="17">
        <v>10</v>
      </c>
      <c r="S2573" s="24" t="s">
        <v>1026</v>
      </c>
      <c r="T2573" s="17">
        <v>15</v>
      </c>
      <c r="U2573" s="17">
        <v>435</v>
      </c>
    </row>
    <row r="2574" spans="2:21" x14ac:dyDescent="0.25">
      <c r="K2574" s="17" t="s">
        <v>3142</v>
      </c>
      <c r="L2574" s="17">
        <v>30</v>
      </c>
      <c r="M2574" s="17">
        <v>5</v>
      </c>
      <c r="N2574" s="17">
        <v>1984</v>
      </c>
      <c r="O2574" s="19" t="s">
        <v>967</v>
      </c>
      <c r="P2574" s="24" t="s">
        <v>1026</v>
      </c>
      <c r="Q2574" s="48" t="s">
        <v>1676</v>
      </c>
      <c r="R2574" s="17">
        <v>7</v>
      </c>
      <c r="S2574" s="24" t="s">
        <v>1026</v>
      </c>
      <c r="T2574" s="17">
        <v>10</v>
      </c>
      <c r="U2574" s="17">
        <v>175</v>
      </c>
    </row>
    <row r="2575" spans="2:21" x14ac:dyDescent="0.25">
      <c r="K2575" s="17" t="s">
        <v>3027</v>
      </c>
      <c r="L2575" s="17">
        <v>2</v>
      </c>
      <c r="M2575" s="17">
        <v>6</v>
      </c>
      <c r="N2575" s="17">
        <v>1984</v>
      </c>
      <c r="O2575" s="19" t="s">
        <v>563</v>
      </c>
      <c r="P2575" s="24" t="s">
        <v>1026</v>
      </c>
      <c r="Q2575" s="48" t="s">
        <v>967</v>
      </c>
      <c r="R2575" s="17">
        <v>9</v>
      </c>
      <c r="S2575" s="24" t="s">
        <v>1026</v>
      </c>
      <c r="T2575" s="17">
        <v>0</v>
      </c>
      <c r="U2575" s="17">
        <v>360</v>
      </c>
    </row>
    <row r="2576" spans="2:21" x14ac:dyDescent="0.25">
      <c r="K2576" s="17" t="s">
        <v>3011</v>
      </c>
      <c r="L2576" s="17">
        <v>3</v>
      </c>
      <c r="M2576" s="17">
        <v>6</v>
      </c>
      <c r="N2576" s="17">
        <v>1984</v>
      </c>
      <c r="O2576" s="19" t="s">
        <v>966</v>
      </c>
      <c r="P2576" s="24" t="s">
        <v>1026</v>
      </c>
      <c r="Q2576" s="48" t="s">
        <v>1044</v>
      </c>
      <c r="R2576" s="17">
        <v>6</v>
      </c>
      <c r="S2576" s="24" t="s">
        <v>1026</v>
      </c>
      <c r="T2576" s="17">
        <v>31</v>
      </c>
      <c r="U2576" s="58" t="s">
        <v>5239</v>
      </c>
    </row>
    <row r="2577" spans="11:21" x14ac:dyDescent="0.25">
      <c r="K2577" s="17" t="s">
        <v>3011</v>
      </c>
      <c r="L2577" s="17">
        <v>3</v>
      </c>
      <c r="M2577" s="17">
        <v>6</v>
      </c>
      <c r="N2577" s="17">
        <v>1984</v>
      </c>
      <c r="O2577" s="19" t="s">
        <v>1041</v>
      </c>
      <c r="P2577" s="24" t="s">
        <v>1026</v>
      </c>
      <c r="Q2577" s="48" t="s">
        <v>1045</v>
      </c>
      <c r="R2577" s="17">
        <v>6</v>
      </c>
      <c r="S2577" s="24" t="s">
        <v>1026</v>
      </c>
      <c r="T2577" s="17">
        <v>16</v>
      </c>
      <c r="U2577" s="17">
        <v>120</v>
      </c>
    </row>
    <row r="2578" spans="11:21" x14ac:dyDescent="0.25">
      <c r="K2578" s="17" t="s">
        <v>3011</v>
      </c>
      <c r="L2578" s="17">
        <v>3</v>
      </c>
      <c r="M2578" s="17">
        <v>6</v>
      </c>
      <c r="N2578" s="17">
        <v>1984</v>
      </c>
      <c r="O2578" s="19" t="s">
        <v>743</v>
      </c>
      <c r="P2578" s="24" t="s">
        <v>1026</v>
      </c>
      <c r="Q2578" s="48" t="s">
        <v>565</v>
      </c>
      <c r="R2578" s="17">
        <v>9</v>
      </c>
      <c r="S2578" s="24" t="s">
        <v>1026</v>
      </c>
      <c r="T2578" s="17">
        <v>12</v>
      </c>
      <c r="U2578" s="17">
        <v>250</v>
      </c>
    </row>
    <row r="2579" spans="11:21" x14ac:dyDescent="0.25">
      <c r="K2579" s="17" t="s">
        <v>3011</v>
      </c>
      <c r="L2579" s="17">
        <v>3</v>
      </c>
      <c r="M2579" s="17">
        <v>6</v>
      </c>
      <c r="N2579" s="17">
        <v>1984</v>
      </c>
      <c r="O2579" s="19" t="s">
        <v>1676</v>
      </c>
      <c r="P2579" s="24" t="s">
        <v>1026</v>
      </c>
      <c r="Q2579" s="48" t="s">
        <v>1230</v>
      </c>
      <c r="R2579" s="17">
        <v>4</v>
      </c>
      <c r="S2579" s="24" t="s">
        <v>1026</v>
      </c>
      <c r="T2579" s="17">
        <v>13</v>
      </c>
      <c r="U2579" s="17">
        <v>100</v>
      </c>
    </row>
    <row r="2580" spans="11:21" x14ac:dyDescent="0.25">
      <c r="K2580" s="17" t="s">
        <v>3027</v>
      </c>
      <c r="L2580" s="17">
        <v>9</v>
      </c>
      <c r="M2580" s="17">
        <v>6</v>
      </c>
      <c r="N2580" s="17">
        <v>1984</v>
      </c>
      <c r="O2580" s="19" t="s">
        <v>563</v>
      </c>
      <c r="P2580" s="24" t="s">
        <v>1026</v>
      </c>
      <c r="Q2580" s="48" t="s">
        <v>1041</v>
      </c>
      <c r="R2580" s="17">
        <v>10</v>
      </c>
      <c r="S2580" s="24" t="s">
        <v>1026</v>
      </c>
      <c r="T2580" s="17">
        <v>2</v>
      </c>
      <c r="U2580" s="17">
        <v>350</v>
      </c>
    </row>
    <row r="2581" spans="11:21" x14ac:dyDescent="0.25">
      <c r="K2581" s="17" t="s">
        <v>3027</v>
      </c>
      <c r="L2581" s="17">
        <v>9</v>
      </c>
      <c r="M2581" s="17">
        <v>6</v>
      </c>
      <c r="N2581" s="17">
        <v>1984</v>
      </c>
      <c r="O2581" s="19" t="s">
        <v>1230</v>
      </c>
      <c r="P2581" s="24" t="s">
        <v>1026</v>
      </c>
      <c r="Q2581" s="48" t="s">
        <v>743</v>
      </c>
      <c r="R2581" s="17">
        <v>15</v>
      </c>
      <c r="S2581" s="24" t="s">
        <v>1026</v>
      </c>
      <c r="T2581" s="17">
        <v>18</v>
      </c>
      <c r="U2581" s="58" t="s">
        <v>5239</v>
      </c>
    </row>
    <row r="2582" spans="11:21" x14ac:dyDescent="0.25">
      <c r="K2582" s="17" t="s">
        <v>3027</v>
      </c>
      <c r="L2582" s="17">
        <v>9</v>
      </c>
      <c r="M2582" s="17">
        <v>6</v>
      </c>
      <c r="N2582" s="17">
        <v>1984</v>
      </c>
      <c r="O2582" s="19" t="s">
        <v>1676</v>
      </c>
      <c r="P2582" s="24" t="s">
        <v>1026</v>
      </c>
      <c r="Q2582" s="48" t="s">
        <v>966</v>
      </c>
      <c r="R2582" s="17">
        <v>6</v>
      </c>
      <c r="S2582" s="24" t="s">
        <v>1026</v>
      </c>
      <c r="T2582" s="17">
        <v>2</v>
      </c>
      <c r="U2582" s="17">
        <v>80</v>
      </c>
    </row>
    <row r="2583" spans="11:21" x14ac:dyDescent="0.25">
      <c r="K2583" s="17" t="s">
        <v>3011</v>
      </c>
      <c r="L2583" s="17">
        <v>9</v>
      </c>
      <c r="M2583" s="17">
        <v>6</v>
      </c>
      <c r="N2583" s="17">
        <v>1984</v>
      </c>
      <c r="O2583" s="19" t="s">
        <v>1045</v>
      </c>
      <c r="P2583" s="24" t="s">
        <v>1026</v>
      </c>
      <c r="Q2583" s="48" t="s">
        <v>1044</v>
      </c>
      <c r="R2583" s="17">
        <v>6</v>
      </c>
      <c r="S2583" s="24" t="s">
        <v>1026</v>
      </c>
      <c r="T2583" s="17">
        <v>3</v>
      </c>
      <c r="U2583" s="17">
        <v>300</v>
      </c>
    </row>
    <row r="2584" spans="11:21" x14ac:dyDescent="0.25">
      <c r="K2584" s="17" t="s">
        <v>3011</v>
      </c>
      <c r="L2584" s="17">
        <v>10</v>
      </c>
      <c r="M2584" s="17">
        <v>6</v>
      </c>
      <c r="N2584" s="17">
        <v>1984</v>
      </c>
      <c r="O2584" s="19" t="s">
        <v>967</v>
      </c>
      <c r="P2584" s="24" t="s">
        <v>1026</v>
      </c>
      <c r="Q2584" s="48" t="s">
        <v>966</v>
      </c>
      <c r="R2584" s="17">
        <v>2</v>
      </c>
      <c r="S2584" s="24" t="s">
        <v>1026</v>
      </c>
      <c r="T2584" s="17">
        <v>14</v>
      </c>
      <c r="U2584" s="17">
        <v>150</v>
      </c>
    </row>
    <row r="2585" spans="11:21" x14ac:dyDescent="0.25">
      <c r="K2585" s="17" t="s">
        <v>3144</v>
      </c>
      <c r="L2585" s="17">
        <v>12</v>
      </c>
      <c r="M2585" s="17">
        <v>6</v>
      </c>
      <c r="N2585" s="17">
        <v>1984</v>
      </c>
      <c r="O2585" s="19" t="s">
        <v>743</v>
      </c>
      <c r="P2585" s="24" t="s">
        <v>1026</v>
      </c>
      <c r="Q2585" s="19" t="s">
        <v>563</v>
      </c>
      <c r="R2585" s="17">
        <v>13</v>
      </c>
      <c r="S2585" s="24" t="s">
        <v>1026</v>
      </c>
      <c r="T2585" s="17">
        <v>9</v>
      </c>
      <c r="U2585" s="17">
        <v>150</v>
      </c>
    </row>
    <row r="2586" spans="11:21" x14ac:dyDescent="0.25">
      <c r="K2586" s="17" t="s">
        <v>3027</v>
      </c>
      <c r="L2586" s="17">
        <v>16</v>
      </c>
      <c r="M2586" s="17">
        <v>6</v>
      </c>
      <c r="N2586" s="17">
        <v>1984</v>
      </c>
      <c r="O2586" s="19" t="s">
        <v>565</v>
      </c>
      <c r="P2586" s="24" t="s">
        <v>1026</v>
      </c>
      <c r="Q2586" s="48" t="s">
        <v>1230</v>
      </c>
      <c r="R2586" s="17">
        <v>20</v>
      </c>
      <c r="S2586" s="24" t="s">
        <v>1026</v>
      </c>
      <c r="T2586" s="17">
        <v>6</v>
      </c>
      <c r="U2586" s="17">
        <v>150</v>
      </c>
    </row>
    <row r="2587" spans="11:21" x14ac:dyDescent="0.25">
      <c r="K2587" s="17" t="s">
        <v>3011</v>
      </c>
      <c r="L2587" s="17">
        <v>17</v>
      </c>
      <c r="M2587" s="17">
        <v>6</v>
      </c>
      <c r="N2587" s="17">
        <v>1984</v>
      </c>
      <c r="O2587" s="19" t="s">
        <v>1041</v>
      </c>
      <c r="P2587" s="24" t="s">
        <v>1026</v>
      </c>
      <c r="Q2587" s="48" t="s">
        <v>1676</v>
      </c>
      <c r="R2587" s="17">
        <v>5</v>
      </c>
      <c r="S2587" s="24" t="s">
        <v>1026</v>
      </c>
      <c r="T2587" s="17">
        <v>7</v>
      </c>
      <c r="U2587" s="58" t="s">
        <v>5239</v>
      </c>
    </row>
    <row r="2588" spans="11:21" x14ac:dyDescent="0.25">
      <c r="K2588" s="17" t="s">
        <v>3011</v>
      </c>
      <c r="L2588" s="17">
        <v>17</v>
      </c>
      <c r="M2588" s="17">
        <v>6</v>
      </c>
      <c r="N2588" s="17">
        <v>1984</v>
      </c>
      <c r="O2588" s="19" t="s">
        <v>967</v>
      </c>
      <c r="P2588" s="24" t="s">
        <v>1026</v>
      </c>
      <c r="Q2588" s="48" t="s">
        <v>1045</v>
      </c>
      <c r="R2588" s="17">
        <v>9</v>
      </c>
      <c r="S2588" s="24" t="s">
        <v>1026</v>
      </c>
      <c r="T2588" s="17">
        <v>9</v>
      </c>
      <c r="U2588" s="17">
        <v>250</v>
      </c>
    </row>
    <row r="2589" spans="11:21" x14ac:dyDescent="0.25">
      <c r="K2589" s="17" t="s">
        <v>3011</v>
      </c>
      <c r="L2589" s="17">
        <v>17</v>
      </c>
      <c r="M2589" s="17">
        <v>6</v>
      </c>
      <c r="N2589" s="17">
        <v>1984</v>
      </c>
      <c r="O2589" s="19" t="s">
        <v>1044</v>
      </c>
      <c r="P2589" s="24" t="s">
        <v>1026</v>
      </c>
      <c r="Q2589" s="48" t="s">
        <v>743</v>
      </c>
      <c r="R2589" s="17">
        <v>13</v>
      </c>
      <c r="S2589" s="24" t="s">
        <v>1026</v>
      </c>
      <c r="T2589" s="17">
        <v>15</v>
      </c>
      <c r="U2589" s="17">
        <v>510</v>
      </c>
    </row>
    <row r="2590" spans="11:21" x14ac:dyDescent="0.25">
      <c r="K2590" s="17" t="s">
        <v>3027</v>
      </c>
      <c r="L2590" s="17">
        <v>7</v>
      </c>
      <c r="M2590" s="17">
        <v>7</v>
      </c>
      <c r="N2590" s="17">
        <v>1984</v>
      </c>
      <c r="O2590" s="19" t="s">
        <v>1230</v>
      </c>
      <c r="P2590" s="24" t="s">
        <v>1026</v>
      </c>
      <c r="Q2590" s="48" t="s">
        <v>1044</v>
      </c>
      <c r="R2590" s="17">
        <v>3</v>
      </c>
      <c r="S2590" s="24" t="s">
        <v>1026</v>
      </c>
      <c r="T2590" s="17">
        <v>9</v>
      </c>
      <c r="U2590" s="17">
        <v>264</v>
      </c>
    </row>
    <row r="2591" spans="11:21" x14ac:dyDescent="0.25">
      <c r="K2591" s="17" t="s">
        <v>3011</v>
      </c>
      <c r="L2591" s="17">
        <v>8</v>
      </c>
      <c r="M2591" s="17">
        <v>7</v>
      </c>
      <c r="N2591" s="17">
        <v>1984</v>
      </c>
      <c r="O2591" s="19" t="s">
        <v>563</v>
      </c>
      <c r="P2591" s="24" t="s">
        <v>1026</v>
      </c>
      <c r="Q2591" s="19" t="s">
        <v>1676</v>
      </c>
      <c r="R2591" s="17">
        <v>21</v>
      </c>
      <c r="S2591" s="24" t="s">
        <v>1026</v>
      </c>
      <c r="T2591" s="17">
        <v>5</v>
      </c>
      <c r="U2591" s="17">
        <v>321</v>
      </c>
    </row>
    <row r="2592" spans="11:21" x14ac:dyDescent="0.25">
      <c r="K2592" s="17" t="s">
        <v>3011</v>
      </c>
      <c r="L2592" s="17">
        <v>8</v>
      </c>
      <c r="M2592" s="17">
        <v>7</v>
      </c>
      <c r="N2592" s="17">
        <v>1984</v>
      </c>
      <c r="O2592" s="19" t="s">
        <v>1045</v>
      </c>
      <c r="P2592" s="24" t="s">
        <v>1026</v>
      </c>
      <c r="Q2592" s="48" t="s">
        <v>565</v>
      </c>
      <c r="R2592" s="17">
        <v>9</v>
      </c>
      <c r="S2592" s="24" t="s">
        <v>1026</v>
      </c>
      <c r="T2592" s="17">
        <v>8</v>
      </c>
      <c r="U2592" s="17">
        <v>445</v>
      </c>
    </row>
    <row r="2593" spans="11:21" x14ac:dyDescent="0.25">
      <c r="K2593" s="17" t="s">
        <v>3011</v>
      </c>
      <c r="L2593" s="17">
        <v>8</v>
      </c>
      <c r="M2593" s="17">
        <v>7</v>
      </c>
      <c r="N2593" s="17">
        <v>1984</v>
      </c>
      <c r="O2593" s="19" t="s">
        <v>1041</v>
      </c>
      <c r="P2593" s="24" t="s">
        <v>1026</v>
      </c>
      <c r="Q2593" s="48" t="s">
        <v>967</v>
      </c>
      <c r="R2593" s="17">
        <v>4</v>
      </c>
      <c r="S2593" s="24" t="s">
        <v>1026</v>
      </c>
      <c r="T2593" s="17">
        <v>5</v>
      </c>
      <c r="U2593" s="17">
        <v>130</v>
      </c>
    </row>
    <row r="2594" spans="11:21" x14ac:dyDescent="0.25">
      <c r="K2594" s="17" t="s">
        <v>3011</v>
      </c>
      <c r="L2594" s="17">
        <v>8</v>
      </c>
      <c r="M2594" s="17">
        <v>7</v>
      </c>
      <c r="N2594" s="17">
        <v>1984</v>
      </c>
      <c r="O2594" s="19" t="s">
        <v>743</v>
      </c>
      <c r="P2594" s="24" t="s">
        <v>1026</v>
      </c>
      <c r="Q2594" s="48" t="s">
        <v>966</v>
      </c>
      <c r="R2594" s="17">
        <v>24</v>
      </c>
      <c r="S2594" s="24" t="s">
        <v>1026</v>
      </c>
      <c r="T2594" s="17">
        <v>4</v>
      </c>
      <c r="U2594" s="17">
        <v>150</v>
      </c>
    </row>
    <row r="2595" spans="11:21" x14ac:dyDescent="0.25">
      <c r="K2595" s="17" t="s">
        <v>3027</v>
      </c>
      <c r="L2595" s="17">
        <v>14</v>
      </c>
      <c r="M2595" s="17">
        <v>7</v>
      </c>
      <c r="N2595" s="17">
        <v>1984</v>
      </c>
      <c r="O2595" s="19" t="s">
        <v>565</v>
      </c>
      <c r="P2595" s="24" t="s">
        <v>1026</v>
      </c>
      <c r="Q2595" s="48" t="s">
        <v>1045</v>
      </c>
      <c r="R2595" s="17">
        <v>10</v>
      </c>
      <c r="S2595" s="24" t="s">
        <v>1026</v>
      </c>
      <c r="T2595" s="17">
        <v>15</v>
      </c>
      <c r="U2595" s="17">
        <v>43</v>
      </c>
    </row>
    <row r="2596" spans="11:21" x14ac:dyDescent="0.25">
      <c r="K2596" s="17" t="s">
        <v>3011</v>
      </c>
      <c r="L2596" s="17">
        <v>15</v>
      </c>
      <c r="M2596" s="17">
        <v>7</v>
      </c>
      <c r="N2596" s="17">
        <v>1984</v>
      </c>
      <c r="O2596" s="19" t="s">
        <v>967</v>
      </c>
      <c r="P2596" s="24" t="s">
        <v>1026</v>
      </c>
      <c r="Q2596" s="48" t="s">
        <v>1041</v>
      </c>
      <c r="R2596" s="17">
        <v>3</v>
      </c>
      <c r="S2596" s="24" t="s">
        <v>1026</v>
      </c>
      <c r="T2596" s="17">
        <v>4</v>
      </c>
      <c r="U2596" s="17">
        <v>150</v>
      </c>
    </row>
    <row r="2597" spans="11:21" x14ac:dyDescent="0.25">
      <c r="K2597" s="17" t="s">
        <v>3011</v>
      </c>
      <c r="L2597" s="17">
        <v>15</v>
      </c>
      <c r="M2597" s="17">
        <v>7</v>
      </c>
      <c r="N2597" s="17">
        <v>1984</v>
      </c>
      <c r="O2597" s="19" t="s">
        <v>1044</v>
      </c>
      <c r="P2597" s="24" t="s">
        <v>1026</v>
      </c>
      <c r="Q2597" s="48" t="s">
        <v>1230</v>
      </c>
      <c r="R2597" s="17">
        <v>10</v>
      </c>
      <c r="S2597" s="24" t="s">
        <v>1026</v>
      </c>
      <c r="T2597" s="17">
        <v>8</v>
      </c>
      <c r="U2597" s="17">
        <v>437</v>
      </c>
    </row>
    <row r="2598" spans="11:21" x14ac:dyDescent="0.25">
      <c r="K2598" s="17" t="s">
        <v>3011</v>
      </c>
      <c r="L2598" s="17">
        <v>15</v>
      </c>
      <c r="M2598" s="17">
        <v>7</v>
      </c>
      <c r="N2598" s="17">
        <v>1984</v>
      </c>
      <c r="O2598" s="19" t="s">
        <v>1676</v>
      </c>
      <c r="P2598" s="24" t="s">
        <v>1026</v>
      </c>
      <c r="Q2598" s="48" t="s">
        <v>563</v>
      </c>
      <c r="R2598" s="17">
        <v>5</v>
      </c>
      <c r="S2598" s="24" t="s">
        <v>1026</v>
      </c>
      <c r="T2598" s="17">
        <v>13</v>
      </c>
      <c r="U2598" s="17">
        <v>100</v>
      </c>
    </row>
    <row r="2599" spans="11:21" x14ac:dyDescent="0.25">
      <c r="K2599" s="17" t="s">
        <v>3141</v>
      </c>
      <c r="L2599" s="17">
        <v>19</v>
      </c>
      <c r="M2599" s="17">
        <v>7</v>
      </c>
      <c r="N2599" s="17">
        <v>1984</v>
      </c>
      <c r="O2599" s="19" t="s">
        <v>563</v>
      </c>
      <c r="P2599" s="24" t="s">
        <v>1026</v>
      </c>
      <c r="Q2599" s="48" t="s">
        <v>1044</v>
      </c>
      <c r="R2599" s="17">
        <v>23</v>
      </c>
      <c r="S2599" s="24" t="s">
        <v>1026</v>
      </c>
      <c r="T2599" s="17">
        <v>6</v>
      </c>
      <c r="U2599" s="17">
        <v>427</v>
      </c>
    </row>
    <row r="2600" spans="11:21" x14ac:dyDescent="0.25">
      <c r="K2600" s="17" t="s">
        <v>3141</v>
      </c>
      <c r="L2600" s="17">
        <v>19</v>
      </c>
      <c r="M2600" s="17">
        <v>7</v>
      </c>
      <c r="N2600" s="17">
        <v>1984</v>
      </c>
      <c r="O2600" s="19" t="s">
        <v>966</v>
      </c>
      <c r="P2600" s="24" t="s">
        <v>1026</v>
      </c>
      <c r="Q2600" s="48" t="s">
        <v>565</v>
      </c>
      <c r="R2600" s="17">
        <v>3</v>
      </c>
      <c r="S2600" s="24" t="s">
        <v>1026</v>
      </c>
      <c r="T2600" s="17">
        <v>10</v>
      </c>
      <c r="U2600" s="58" t="s">
        <v>5239</v>
      </c>
    </row>
    <row r="2601" spans="11:21" x14ac:dyDescent="0.25">
      <c r="K2601" s="17" t="s">
        <v>3141</v>
      </c>
      <c r="L2601" s="17">
        <v>19</v>
      </c>
      <c r="M2601" s="17">
        <v>7</v>
      </c>
      <c r="N2601" s="17">
        <v>1984</v>
      </c>
      <c r="O2601" s="19" t="s">
        <v>1041</v>
      </c>
      <c r="P2601" s="24" t="s">
        <v>1026</v>
      </c>
      <c r="Q2601" s="48" t="s">
        <v>1230</v>
      </c>
      <c r="R2601" s="17">
        <v>7</v>
      </c>
      <c r="S2601" s="24" t="s">
        <v>1026</v>
      </c>
      <c r="T2601" s="17">
        <v>4</v>
      </c>
      <c r="U2601" s="17">
        <v>182</v>
      </c>
    </row>
    <row r="2602" spans="11:21" x14ac:dyDescent="0.25">
      <c r="K2602" s="17" t="s">
        <v>3141</v>
      </c>
      <c r="L2602" s="17">
        <v>19</v>
      </c>
      <c r="M2602" s="17">
        <v>7</v>
      </c>
      <c r="N2602" s="17">
        <v>1984</v>
      </c>
      <c r="O2602" s="19" t="s">
        <v>743</v>
      </c>
      <c r="P2602" s="24" t="s">
        <v>1026</v>
      </c>
      <c r="Q2602" s="48" t="s">
        <v>1045</v>
      </c>
      <c r="R2602" s="17">
        <v>11</v>
      </c>
      <c r="S2602" s="24" t="s">
        <v>1026</v>
      </c>
      <c r="T2602" s="17">
        <v>7</v>
      </c>
      <c r="U2602" s="17">
        <v>300</v>
      </c>
    </row>
    <row r="2603" spans="11:21" x14ac:dyDescent="0.25">
      <c r="K2603" s="17" t="s">
        <v>3141</v>
      </c>
      <c r="L2603" s="17">
        <v>19</v>
      </c>
      <c r="M2603" s="17">
        <v>7</v>
      </c>
      <c r="N2603" s="17">
        <v>1984</v>
      </c>
      <c r="O2603" s="19" t="s">
        <v>1676</v>
      </c>
      <c r="P2603" s="24" t="s">
        <v>1026</v>
      </c>
      <c r="Q2603" s="48" t="s">
        <v>967</v>
      </c>
      <c r="R2603" s="17">
        <v>6</v>
      </c>
      <c r="S2603" s="24" t="s">
        <v>1026</v>
      </c>
      <c r="T2603" s="17">
        <v>1</v>
      </c>
      <c r="U2603" s="17">
        <v>75</v>
      </c>
    </row>
    <row r="2604" spans="11:21" x14ac:dyDescent="0.25">
      <c r="K2604" s="17" t="s">
        <v>3027</v>
      </c>
      <c r="L2604" s="17">
        <v>21</v>
      </c>
      <c r="M2604" s="17">
        <v>7</v>
      </c>
      <c r="N2604" s="17">
        <v>1984</v>
      </c>
      <c r="O2604" s="19" t="s">
        <v>565</v>
      </c>
      <c r="P2604" s="24" t="s">
        <v>1026</v>
      </c>
      <c r="Q2604" s="48" t="s">
        <v>743</v>
      </c>
      <c r="R2604" s="17">
        <v>11</v>
      </c>
      <c r="S2604" s="24" t="s">
        <v>1026</v>
      </c>
      <c r="T2604" s="17">
        <v>12</v>
      </c>
      <c r="U2604" s="17">
        <v>120</v>
      </c>
    </row>
    <row r="2605" spans="11:21" x14ac:dyDescent="0.25">
      <c r="K2605" s="17" t="s">
        <v>3027</v>
      </c>
      <c r="L2605" s="17">
        <v>21</v>
      </c>
      <c r="M2605" s="17">
        <v>7</v>
      </c>
      <c r="N2605" s="17">
        <v>1984</v>
      </c>
      <c r="O2605" s="19" t="s">
        <v>1230</v>
      </c>
      <c r="P2605" s="24" t="s">
        <v>1026</v>
      </c>
      <c r="Q2605" s="48" t="s">
        <v>1676</v>
      </c>
      <c r="R2605" s="17">
        <v>11</v>
      </c>
      <c r="S2605" s="24" t="s">
        <v>1026</v>
      </c>
      <c r="T2605" s="17">
        <v>6</v>
      </c>
      <c r="U2605" s="58" t="s">
        <v>5239</v>
      </c>
    </row>
    <row r="2606" spans="11:21" x14ac:dyDescent="0.25">
      <c r="K2606" s="17" t="s">
        <v>3011</v>
      </c>
      <c r="L2606" s="17">
        <v>22</v>
      </c>
      <c r="M2606" s="17">
        <v>7</v>
      </c>
      <c r="N2606" s="17">
        <v>1984</v>
      </c>
      <c r="O2606" s="19" t="s">
        <v>1045</v>
      </c>
      <c r="P2606" s="24" t="s">
        <v>1026</v>
      </c>
      <c r="Q2606" s="48" t="s">
        <v>563</v>
      </c>
      <c r="R2606" s="17">
        <v>7</v>
      </c>
      <c r="S2606" s="24" t="s">
        <v>1026</v>
      </c>
      <c r="T2606" s="17">
        <v>2</v>
      </c>
      <c r="U2606" s="17">
        <v>510</v>
      </c>
    </row>
    <row r="2607" spans="11:21" x14ac:dyDescent="0.25">
      <c r="K2607" s="17" t="s">
        <v>3011</v>
      </c>
      <c r="L2607" s="17">
        <v>22</v>
      </c>
      <c r="M2607" s="17">
        <v>7</v>
      </c>
      <c r="N2607" s="17">
        <v>1984</v>
      </c>
      <c r="O2607" s="19" t="s">
        <v>966</v>
      </c>
      <c r="P2607" s="24" t="s">
        <v>1026</v>
      </c>
      <c r="Q2607" s="48" t="s">
        <v>967</v>
      </c>
      <c r="R2607" s="17">
        <v>4</v>
      </c>
      <c r="S2607" s="24" t="s">
        <v>1026</v>
      </c>
      <c r="T2607" s="17">
        <v>9</v>
      </c>
      <c r="U2607" s="58" t="s">
        <v>5239</v>
      </c>
    </row>
    <row r="2608" spans="11:21" x14ac:dyDescent="0.25">
      <c r="K2608" s="17" t="s">
        <v>3011</v>
      </c>
      <c r="L2608" s="17">
        <v>22</v>
      </c>
      <c r="M2608" s="17">
        <v>7</v>
      </c>
      <c r="N2608" s="17">
        <v>1984</v>
      </c>
      <c r="O2608" s="19" t="s">
        <v>1044</v>
      </c>
      <c r="P2608" s="24" t="s">
        <v>1026</v>
      </c>
      <c r="Q2608" s="48" t="s">
        <v>1041</v>
      </c>
      <c r="R2608" s="17">
        <v>8</v>
      </c>
      <c r="S2608" s="24" t="s">
        <v>1026</v>
      </c>
      <c r="T2608" s="17">
        <v>5</v>
      </c>
      <c r="U2608" s="17">
        <v>470</v>
      </c>
    </row>
    <row r="2609" spans="11:21" x14ac:dyDescent="0.25">
      <c r="K2609" s="17" t="s">
        <v>3142</v>
      </c>
      <c r="L2609" s="17">
        <v>25</v>
      </c>
      <c r="M2609" s="17">
        <v>7</v>
      </c>
      <c r="N2609" s="17">
        <v>1984</v>
      </c>
      <c r="O2609" s="19" t="s">
        <v>1041</v>
      </c>
      <c r="P2609" s="24" t="s">
        <v>1026</v>
      </c>
      <c r="Q2609" s="48" t="s">
        <v>565</v>
      </c>
      <c r="R2609" s="17">
        <v>2</v>
      </c>
      <c r="S2609" s="24" t="s">
        <v>1026</v>
      </c>
      <c r="T2609" s="17">
        <v>12</v>
      </c>
      <c r="U2609" s="58" t="s">
        <v>5239</v>
      </c>
    </row>
    <row r="2610" spans="11:21" x14ac:dyDescent="0.25">
      <c r="K2610" s="17" t="s">
        <v>3141</v>
      </c>
      <c r="L2610" s="17">
        <v>26</v>
      </c>
      <c r="M2610" s="17">
        <v>7</v>
      </c>
      <c r="N2610" s="17">
        <v>1984</v>
      </c>
      <c r="O2610" s="19" t="s">
        <v>563</v>
      </c>
      <c r="P2610" s="24" t="s">
        <v>1026</v>
      </c>
      <c r="Q2610" s="48" t="s">
        <v>966</v>
      </c>
      <c r="R2610" s="17">
        <v>32</v>
      </c>
      <c r="S2610" s="24" t="s">
        <v>1026</v>
      </c>
      <c r="T2610" s="17">
        <v>7</v>
      </c>
      <c r="U2610" s="17">
        <v>383</v>
      </c>
    </row>
    <row r="2611" spans="11:21" x14ac:dyDescent="0.25">
      <c r="K2611" s="17" t="s">
        <v>3141</v>
      </c>
      <c r="L2611" s="17">
        <v>26</v>
      </c>
      <c r="M2611" s="17">
        <v>7</v>
      </c>
      <c r="N2611" s="17">
        <v>1984</v>
      </c>
      <c r="O2611" s="19" t="s">
        <v>967</v>
      </c>
      <c r="P2611" s="24" t="s">
        <v>1026</v>
      </c>
      <c r="Q2611" s="48" t="s">
        <v>1044</v>
      </c>
      <c r="R2611" s="17">
        <v>7</v>
      </c>
      <c r="S2611" s="24" t="s">
        <v>1026</v>
      </c>
      <c r="T2611" s="17">
        <v>13</v>
      </c>
      <c r="U2611" s="17">
        <v>150</v>
      </c>
    </row>
    <row r="2612" spans="11:21" x14ac:dyDescent="0.25">
      <c r="K2612" s="17" t="s">
        <v>3141</v>
      </c>
      <c r="L2612" s="17">
        <v>26</v>
      </c>
      <c r="M2612" s="17">
        <v>7</v>
      </c>
      <c r="N2612" s="17">
        <v>1984</v>
      </c>
      <c r="O2612" s="19" t="s">
        <v>1230</v>
      </c>
      <c r="P2612" s="24" t="s">
        <v>1026</v>
      </c>
      <c r="Q2612" s="48" t="s">
        <v>1045</v>
      </c>
      <c r="R2612" s="17">
        <v>12</v>
      </c>
      <c r="S2612" s="24" t="s">
        <v>1026</v>
      </c>
      <c r="T2612" s="17">
        <v>17</v>
      </c>
      <c r="U2612" s="17">
        <v>200</v>
      </c>
    </row>
    <row r="2613" spans="11:21" x14ac:dyDescent="0.25">
      <c r="K2613" s="17" t="s">
        <v>3141</v>
      </c>
      <c r="L2613" s="17">
        <v>26</v>
      </c>
      <c r="M2613" s="17">
        <v>7</v>
      </c>
      <c r="N2613" s="17">
        <v>1984</v>
      </c>
      <c r="O2613" s="19" t="s">
        <v>1676</v>
      </c>
      <c r="P2613" s="24" t="s">
        <v>1026</v>
      </c>
      <c r="Q2613" s="48" t="s">
        <v>743</v>
      </c>
      <c r="R2613" s="17">
        <v>3</v>
      </c>
      <c r="S2613" s="24" t="s">
        <v>1026</v>
      </c>
      <c r="T2613" s="17">
        <v>1</v>
      </c>
      <c r="U2613" s="17">
        <v>80</v>
      </c>
    </row>
    <row r="2614" spans="11:21" x14ac:dyDescent="0.25">
      <c r="K2614" s="17" t="s">
        <v>3027</v>
      </c>
      <c r="L2614" s="17">
        <v>28</v>
      </c>
      <c r="M2614" s="17">
        <v>7</v>
      </c>
      <c r="N2614" s="17">
        <v>1984</v>
      </c>
      <c r="O2614" s="19" t="s">
        <v>565</v>
      </c>
      <c r="P2614" s="24" t="s">
        <v>1026</v>
      </c>
      <c r="Q2614" s="48" t="s">
        <v>563</v>
      </c>
      <c r="R2614" s="17">
        <v>5</v>
      </c>
      <c r="S2614" s="24" t="s">
        <v>1026</v>
      </c>
      <c r="T2614" s="17">
        <v>6</v>
      </c>
      <c r="U2614" s="17">
        <v>200</v>
      </c>
    </row>
    <row r="2615" spans="11:21" x14ac:dyDescent="0.25">
      <c r="K2615" s="17" t="s">
        <v>3011</v>
      </c>
      <c r="L2615" s="17">
        <v>29</v>
      </c>
      <c r="M2615" s="17">
        <v>7</v>
      </c>
      <c r="N2615" s="17">
        <v>1984</v>
      </c>
      <c r="O2615" s="19" t="s">
        <v>1045</v>
      </c>
      <c r="P2615" s="24" t="s">
        <v>1026</v>
      </c>
      <c r="Q2615" s="48" t="s">
        <v>1041</v>
      </c>
      <c r="R2615" s="17">
        <v>16</v>
      </c>
      <c r="S2615" s="24" t="s">
        <v>1026</v>
      </c>
      <c r="T2615" s="17">
        <v>2</v>
      </c>
      <c r="U2615" s="17">
        <v>540</v>
      </c>
    </row>
    <row r="2616" spans="11:21" x14ac:dyDescent="0.25">
      <c r="K2616" s="17" t="s">
        <v>3011</v>
      </c>
      <c r="L2616" s="17">
        <v>29</v>
      </c>
      <c r="M2616" s="17">
        <v>7</v>
      </c>
      <c r="N2616" s="17">
        <v>1984</v>
      </c>
      <c r="O2616" s="19" t="s">
        <v>966</v>
      </c>
      <c r="P2616" s="24" t="s">
        <v>1026</v>
      </c>
      <c r="Q2616" s="48" t="s">
        <v>1230</v>
      </c>
      <c r="R2616" s="17">
        <v>8</v>
      </c>
      <c r="S2616" s="24" t="s">
        <v>1026</v>
      </c>
      <c r="T2616" s="17">
        <v>15</v>
      </c>
      <c r="U2616" s="58" t="s">
        <v>5239</v>
      </c>
    </row>
    <row r="2617" spans="11:21" x14ac:dyDescent="0.25">
      <c r="K2617" s="17" t="s">
        <v>3011</v>
      </c>
      <c r="L2617" s="17">
        <v>29</v>
      </c>
      <c r="M2617" s="17">
        <v>7</v>
      </c>
      <c r="N2617" s="17">
        <v>1984</v>
      </c>
      <c r="O2617" s="19" t="s">
        <v>743</v>
      </c>
      <c r="P2617" s="24" t="s">
        <v>1026</v>
      </c>
      <c r="Q2617" s="48" t="s">
        <v>967</v>
      </c>
      <c r="R2617" s="17">
        <v>8</v>
      </c>
      <c r="S2617" s="24" t="s">
        <v>1026</v>
      </c>
      <c r="T2617" s="17">
        <v>3</v>
      </c>
      <c r="U2617" s="17">
        <v>170</v>
      </c>
    </row>
    <row r="2618" spans="11:21" x14ac:dyDescent="0.25">
      <c r="K2618" s="17" t="s">
        <v>3011</v>
      </c>
      <c r="L2618" s="17">
        <v>29</v>
      </c>
      <c r="M2618" s="17">
        <v>7</v>
      </c>
      <c r="N2618" s="17">
        <v>1984</v>
      </c>
      <c r="O2618" s="19" t="s">
        <v>1044</v>
      </c>
      <c r="P2618" s="24" t="s">
        <v>1026</v>
      </c>
      <c r="Q2618" s="48" t="s">
        <v>1676</v>
      </c>
      <c r="R2618" s="17">
        <v>24</v>
      </c>
      <c r="S2618" s="24" t="s">
        <v>1026</v>
      </c>
      <c r="T2618" s="17">
        <v>6</v>
      </c>
      <c r="U2618" s="17">
        <v>445</v>
      </c>
    </row>
    <row r="2619" spans="11:21" x14ac:dyDescent="0.25">
      <c r="K2619" s="17" t="s">
        <v>3027</v>
      </c>
      <c r="L2619" s="17">
        <v>4</v>
      </c>
      <c r="M2619" s="17">
        <v>8</v>
      </c>
      <c r="N2619" s="17">
        <v>1984</v>
      </c>
      <c r="O2619" s="19" t="s">
        <v>565</v>
      </c>
      <c r="P2619" s="24" t="s">
        <v>1026</v>
      </c>
      <c r="Q2619" s="48" t="s">
        <v>1044</v>
      </c>
      <c r="R2619" s="17">
        <v>7</v>
      </c>
      <c r="S2619" s="24" t="s">
        <v>1026</v>
      </c>
      <c r="T2619" s="17">
        <v>8</v>
      </c>
      <c r="U2619" s="17">
        <v>150</v>
      </c>
    </row>
    <row r="2620" spans="11:21" x14ac:dyDescent="0.25">
      <c r="K2620" s="17" t="s">
        <v>3027</v>
      </c>
      <c r="L2620" s="17">
        <v>4</v>
      </c>
      <c r="M2620" s="17">
        <v>8</v>
      </c>
      <c r="N2620" s="17">
        <v>1984</v>
      </c>
      <c r="O2620" s="19" t="s">
        <v>1230</v>
      </c>
      <c r="P2620" s="24" t="s">
        <v>1026</v>
      </c>
      <c r="Q2620" s="48" t="s">
        <v>967</v>
      </c>
      <c r="R2620" s="17">
        <v>2</v>
      </c>
      <c r="S2620" s="24" t="s">
        <v>1026</v>
      </c>
      <c r="T2620" s="17">
        <v>9</v>
      </c>
      <c r="U2620" s="17">
        <v>100</v>
      </c>
    </row>
    <row r="2621" spans="11:21" x14ac:dyDescent="0.25">
      <c r="K2621" s="17" t="s">
        <v>3011</v>
      </c>
      <c r="L2621" s="17">
        <v>5</v>
      </c>
      <c r="M2621" s="17">
        <v>8</v>
      </c>
      <c r="N2621" s="17">
        <v>1984</v>
      </c>
      <c r="O2621" s="19" t="s">
        <v>563</v>
      </c>
      <c r="P2621" s="24" t="s">
        <v>1026</v>
      </c>
      <c r="Q2621" s="48" t="s">
        <v>743</v>
      </c>
      <c r="R2621" s="17">
        <v>10</v>
      </c>
      <c r="S2621" s="24" t="s">
        <v>1026</v>
      </c>
      <c r="T2621" s="17">
        <v>17</v>
      </c>
      <c r="U2621" s="17">
        <v>523</v>
      </c>
    </row>
    <row r="2622" spans="11:21" x14ac:dyDescent="0.25">
      <c r="K2622" s="17" t="s">
        <v>3011</v>
      </c>
      <c r="L2622" s="17">
        <v>5</v>
      </c>
      <c r="M2622" s="17">
        <v>8</v>
      </c>
      <c r="N2622" s="17">
        <v>1984</v>
      </c>
      <c r="O2622" s="19" t="s">
        <v>1045</v>
      </c>
      <c r="P2622" s="24" t="s">
        <v>1026</v>
      </c>
      <c r="Q2622" s="48" t="s">
        <v>966</v>
      </c>
      <c r="R2622" s="17">
        <v>21</v>
      </c>
      <c r="S2622" s="24" t="s">
        <v>1026</v>
      </c>
      <c r="T2622" s="17">
        <v>3</v>
      </c>
      <c r="U2622" s="17">
        <v>465</v>
      </c>
    </row>
    <row r="2623" spans="11:21" x14ac:dyDescent="0.25">
      <c r="K2623" s="17" t="s">
        <v>3011</v>
      </c>
      <c r="L2623" s="17">
        <v>5</v>
      </c>
      <c r="M2623" s="17">
        <v>8</v>
      </c>
      <c r="N2623" s="17">
        <v>1984</v>
      </c>
      <c r="O2623" s="19" t="s">
        <v>1676</v>
      </c>
      <c r="P2623" s="24" t="s">
        <v>1026</v>
      </c>
      <c r="Q2623" s="48" t="s">
        <v>1041</v>
      </c>
      <c r="R2623" s="17">
        <v>4</v>
      </c>
      <c r="S2623" s="24" t="s">
        <v>1026</v>
      </c>
      <c r="T2623" s="17">
        <v>10</v>
      </c>
      <c r="U2623" s="17">
        <v>80</v>
      </c>
    </row>
    <row r="2624" spans="11:21" x14ac:dyDescent="0.25">
      <c r="K2624" s="17" t="s">
        <v>3011</v>
      </c>
      <c r="L2624" s="17">
        <v>12</v>
      </c>
      <c r="M2624" s="17">
        <v>8</v>
      </c>
      <c r="N2624" s="17">
        <v>1984</v>
      </c>
      <c r="O2624" s="19" t="s">
        <v>966</v>
      </c>
      <c r="P2624" s="24" t="s">
        <v>1026</v>
      </c>
      <c r="Q2624" s="48" t="s">
        <v>1676</v>
      </c>
      <c r="R2624" s="17">
        <v>0</v>
      </c>
      <c r="S2624" s="24" t="s">
        <v>1026</v>
      </c>
      <c r="T2624" s="17">
        <v>11</v>
      </c>
      <c r="U2624" s="58" t="s">
        <v>5239</v>
      </c>
    </row>
    <row r="2625" spans="11:21" x14ac:dyDescent="0.25">
      <c r="K2625" s="17" t="s">
        <v>3011</v>
      </c>
      <c r="L2625" s="17">
        <v>12</v>
      </c>
      <c r="M2625" s="17">
        <v>8</v>
      </c>
      <c r="N2625" s="17">
        <v>1984</v>
      </c>
      <c r="O2625" s="19" t="s">
        <v>1041</v>
      </c>
      <c r="P2625" s="24" t="s">
        <v>1026</v>
      </c>
      <c r="Q2625" s="48" t="s">
        <v>563</v>
      </c>
      <c r="R2625" s="17">
        <v>5</v>
      </c>
      <c r="S2625" s="24" t="s">
        <v>1026</v>
      </c>
      <c r="T2625" s="17">
        <v>7</v>
      </c>
      <c r="U2625" s="17">
        <v>216</v>
      </c>
    </row>
    <row r="2626" spans="11:21" x14ac:dyDescent="0.25">
      <c r="K2626" s="17" t="s">
        <v>3011</v>
      </c>
      <c r="L2626" s="17">
        <v>12</v>
      </c>
      <c r="M2626" s="17">
        <v>8</v>
      </c>
      <c r="N2626" s="17">
        <v>1984</v>
      </c>
      <c r="O2626" s="19" t="s">
        <v>967</v>
      </c>
      <c r="P2626" s="24" t="s">
        <v>1026</v>
      </c>
      <c r="Q2626" s="48" t="s">
        <v>565</v>
      </c>
      <c r="R2626" s="17">
        <v>4</v>
      </c>
      <c r="S2626" s="24" t="s">
        <v>1026</v>
      </c>
      <c r="T2626" s="17">
        <v>9</v>
      </c>
      <c r="U2626" s="17">
        <v>130</v>
      </c>
    </row>
    <row r="2627" spans="11:21" x14ac:dyDescent="0.25">
      <c r="K2627" s="17" t="s">
        <v>3011</v>
      </c>
      <c r="L2627" s="17">
        <v>12</v>
      </c>
      <c r="M2627" s="17">
        <v>8</v>
      </c>
      <c r="N2627" s="17">
        <v>1984</v>
      </c>
      <c r="O2627" s="19" t="s">
        <v>743</v>
      </c>
      <c r="P2627" s="24" t="s">
        <v>1026</v>
      </c>
      <c r="Q2627" s="48" t="s">
        <v>1230</v>
      </c>
      <c r="R2627" s="17">
        <v>13</v>
      </c>
      <c r="S2627" s="24" t="s">
        <v>1026</v>
      </c>
      <c r="T2627" s="17">
        <v>4</v>
      </c>
      <c r="U2627" s="17">
        <v>150</v>
      </c>
    </row>
    <row r="2628" spans="11:21" x14ac:dyDescent="0.25">
      <c r="K2628" s="17" t="s">
        <v>3011</v>
      </c>
      <c r="L2628" s="17">
        <v>12</v>
      </c>
      <c r="M2628" s="17">
        <v>8</v>
      </c>
      <c r="N2628" s="17">
        <v>1984</v>
      </c>
      <c r="O2628" s="19" t="s">
        <v>1044</v>
      </c>
      <c r="P2628" s="24" t="s">
        <v>1026</v>
      </c>
      <c r="Q2628" s="48" t="s">
        <v>1045</v>
      </c>
      <c r="R2628" s="17">
        <v>10</v>
      </c>
      <c r="S2628" s="24" t="s">
        <v>1026</v>
      </c>
      <c r="T2628" s="17">
        <v>5</v>
      </c>
      <c r="U2628" s="17">
        <v>403</v>
      </c>
    </row>
    <row r="2629" spans="11:21" x14ac:dyDescent="0.25">
      <c r="K2629" s="17" t="s">
        <v>3027</v>
      </c>
      <c r="L2629" s="17">
        <v>25</v>
      </c>
      <c r="M2629" s="17">
        <v>8</v>
      </c>
      <c r="N2629" s="17">
        <v>1984</v>
      </c>
      <c r="O2629" s="19" t="s">
        <v>1230</v>
      </c>
      <c r="P2629" s="24" t="s">
        <v>1026</v>
      </c>
      <c r="Q2629" s="48" t="s">
        <v>565</v>
      </c>
      <c r="R2629" s="17">
        <v>20</v>
      </c>
      <c r="S2629" s="24" t="s">
        <v>1026</v>
      </c>
      <c r="T2629" s="17">
        <v>10</v>
      </c>
      <c r="U2629" s="58" t="s">
        <v>5239</v>
      </c>
    </row>
    <row r="2630" spans="11:21" x14ac:dyDescent="0.25">
      <c r="K2630" s="17" t="s">
        <v>3011</v>
      </c>
      <c r="L2630" s="17">
        <v>26</v>
      </c>
      <c r="M2630" s="17">
        <v>8</v>
      </c>
      <c r="N2630" s="17">
        <v>1984</v>
      </c>
      <c r="O2630" s="19" t="s">
        <v>966</v>
      </c>
      <c r="P2630" s="24" t="s">
        <v>1026</v>
      </c>
      <c r="Q2630" s="48" t="s">
        <v>1041</v>
      </c>
      <c r="R2630" s="17">
        <v>4</v>
      </c>
      <c r="S2630" s="24" t="s">
        <v>1026</v>
      </c>
      <c r="T2630" s="17">
        <v>12</v>
      </c>
      <c r="U2630" s="58" t="s">
        <v>5239</v>
      </c>
    </row>
    <row r="2631" spans="11:21" x14ac:dyDescent="0.25">
      <c r="K2631" s="17" t="s">
        <v>3011</v>
      </c>
      <c r="L2631" s="17">
        <v>26</v>
      </c>
      <c r="M2631" s="17">
        <v>8</v>
      </c>
      <c r="N2631" s="17">
        <v>1984</v>
      </c>
      <c r="O2631" s="19" t="s">
        <v>967</v>
      </c>
      <c r="P2631" s="24" t="s">
        <v>1026</v>
      </c>
      <c r="Q2631" s="48" t="s">
        <v>563</v>
      </c>
      <c r="R2631" s="17">
        <v>4</v>
      </c>
      <c r="S2631" s="24" t="s">
        <v>1026</v>
      </c>
      <c r="T2631" s="17">
        <v>3</v>
      </c>
      <c r="U2631" s="17">
        <v>150</v>
      </c>
    </row>
    <row r="2632" spans="11:21" x14ac:dyDescent="0.25">
      <c r="K2632" s="17" t="s">
        <v>3011</v>
      </c>
      <c r="L2632" s="17">
        <v>26</v>
      </c>
      <c r="M2632" s="17">
        <v>8</v>
      </c>
      <c r="N2632" s="17">
        <v>1984</v>
      </c>
      <c r="O2632" s="19" t="s">
        <v>743</v>
      </c>
      <c r="P2632" s="24" t="s">
        <v>1026</v>
      </c>
      <c r="Q2632" s="48" t="s">
        <v>1044</v>
      </c>
      <c r="R2632" s="17">
        <v>11</v>
      </c>
      <c r="S2632" s="24" t="s">
        <v>1026</v>
      </c>
      <c r="T2632" s="17">
        <v>3</v>
      </c>
      <c r="U2632" s="17">
        <v>400</v>
      </c>
    </row>
    <row r="2633" spans="11:21" x14ac:dyDescent="0.25">
      <c r="K2633" s="17" t="s">
        <v>3011</v>
      </c>
      <c r="L2633" s="17">
        <v>26</v>
      </c>
      <c r="M2633" s="17">
        <v>8</v>
      </c>
      <c r="N2633" s="17">
        <v>1984</v>
      </c>
      <c r="O2633" s="19" t="s">
        <v>1676</v>
      </c>
      <c r="P2633" s="24" t="s">
        <v>1026</v>
      </c>
      <c r="Q2633" s="48" t="s">
        <v>1045</v>
      </c>
      <c r="R2633" s="17">
        <v>7</v>
      </c>
      <c r="S2633" s="24" t="s">
        <v>1026</v>
      </c>
      <c r="T2633" s="17">
        <v>5</v>
      </c>
      <c r="U2633" s="17">
        <v>30</v>
      </c>
    </row>
    <row r="2634" spans="11:21" x14ac:dyDescent="0.25">
      <c r="K2634" s="17" t="s">
        <v>3011</v>
      </c>
      <c r="L2634" s="17">
        <v>2</v>
      </c>
      <c r="M2634" s="17">
        <v>9</v>
      </c>
      <c r="N2634" s="17">
        <v>1984</v>
      </c>
      <c r="O2634" s="19" t="s">
        <v>563</v>
      </c>
      <c r="P2634" s="24" t="s">
        <v>1026</v>
      </c>
      <c r="Q2634" s="48" t="s">
        <v>1230</v>
      </c>
      <c r="R2634" s="17">
        <v>4</v>
      </c>
      <c r="S2634" s="24" t="s">
        <v>1026</v>
      </c>
      <c r="T2634" s="17">
        <v>1</v>
      </c>
      <c r="U2634" s="17">
        <v>348</v>
      </c>
    </row>
    <row r="2635" spans="11:21" x14ac:dyDescent="0.25">
      <c r="K2635" s="17" t="s">
        <v>3011</v>
      </c>
      <c r="L2635" s="17">
        <v>2</v>
      </c>
      <c r="M2635" s="17">
        <v>9</v>
      </c>
      <c r="N2635" s="17">
        <v>1984</v>
      </c>
      <c r="O2635" s="19" t="s">
        <v>1045</v>
      </c>
      <c r="P2635" s="24" t="s">
        <v>1026</v>
      </c>
      <c r="Q2635" s="48" t="s">
        <v>967</v>
      </c>
      <c r="R2635" s="17">
        <v>9</v>
      </c>
      <c r="S2635" s="24" t="s">
        <v>1026</v>
      </c>
      <c r="T2635" s="17">
        <v>5</v>
      </c>
      <c r="U2635" s="17">
        <v>417</v>
      </c>
    </row>
    <row r="2636" spans="11:21" x14ac:dyDescent="0.25">
      <c r="K2636" s="17" t="s">
        <v>3011</v>
      </c>
      <c r="L2636" s="17">
        <v>2</v>
      </c>
      <c r="M2636" s="17">
        <v>9</v>
      </c>
      <c r="N2636" s="17">
        <v>1984</v>
      </c>
      <c r="O2636" s="19" t="s">
        <v>565</v>
      </c>
      <c r="P2636" s="24" t="s">
        <v>1026</v>
      </c>
      <c r="Q2636" s="48" t="s">
        <v>1676</v>
      </c>
      <c r="R2636" s="17">
        <v>20</v>
      </c>
      <c r="S2636" s="24" t="s">
        <v>1026</v>
      </c>
      <c r="T2636" s="17">
        <v>15</v>
      </c>
      <c r="U2636" s="58" t="s">
        <v>5239</v>
      </c>
    </row>
    <row r="2637" spans="11:21" x14ac:dyDescent="0.25">
      <c r="K2637" s="17" t="s">
        <v>3011</v>
      </c>
      <c r="L2637" s="17">
        <v>2</v>
      </c>
      <c r="M2637" s="17">
        <v>9</v>
      </c>
      <c r="N2637" s="17">
        <v>1984</v>
      </c>
      <c r="O2637" s="19" t="s">
        <v>1041</v>
      </c>
      <c r="P2637" s="24" t="s">
        <v>1026</v>
      </c>
      <c r="Q2637" s="48" t="s">
        <v>743</v>
      </c>
      <c r="R2637" s="17">
        <v>4</v>
      </c>
      <c r="S2637" s="24" t="s">
        <v>1026</v>
      </c>
      <c r="T2637" s="17">
        <v>19</v>
      </c>
      <c r="U2637" s="17">
        <v>50</v>
      </c>
    </row>
    <row r="2638" spans="11:21" x14ac:dyDescent="0.25">
      <c r="K2638" s="17" t="s">
        <v>3011</v>
      </c>
      <c r="L2638" s="17">
        <v>2</v>
      </c>
      <c r="M2638" s="17">
        <v>9</v>
      </c>
      <c r="N2638" s="17">
        <v>1984</v>
      </c>
      <c r="O2638" s="19" t="s">
        <v>1044</v>
      </c>
      <c r="P2638" s="24" t="s">
        <v>1026</v>
      </c>
      <c r="Q2638" s="48" t="s">
        <v>966</v>
      </c>
      <c r="R2638" s="17">
        <v>18</v>
      </c>
      <c r="S2638" s="24" t="s">
        <v>1026</v>
      </c>
      <c r="T2638" s="17">
        <v>4</v>
      </c>
      <c r="U2638" s="17">
        <v>300</v>
      </c>
    </row>
    <row r="2639" spans="11:21" x14ac:dyDescent="0.25">
      <c r="Q2639" s="48" t="s">
        <v>2</v>
      </c>
      <c r="R2639" s="17">
        <f>SUM(R2549:R2638)</f>
        <v>904</v>
      </c>
      <c r="S2639" s="24" t="s">
        <v>1026</v>
      </c>
      <c r="T2639" s="17">
        <f>SUM(T2549:T2638)</f>
        <v>823</v>
      </c>
      <c r="U2639" s="17">
        <f>SUM(U2549:U2638)</f>
        <v>19438</v>
      </c>
    </row>
    <row r="2640" spans="11:21" x14ac:dyDescent="0.25">
      <c r="N2640" s="17">
        <f>COUNT(R2549:R2638)</f>
        <v>90</v>
      </c>
      <c r="Q2640" s="48" t="s">
        <v>567</v>
      </c>
      <c r="R2640" s="81">
        <f>PRODUCT(R2639/N2640)</f>
        <v>10.044444444444444</v>
      </c>
      <c r="S2640" s="24" t="s">
        <v>1026</v>
      </c>
      <c r="T2640" s="81">
        <f>PRODUCT(T2639/N2640)</f>
        <v>9.1444444444444439</v>
      </c>
      <c r="U2640" s="82">
        <f>PRODUCT(U2639/N2640)</f>
        <v>215.97777777777779</v>
      </c>
    </row>
    <row r="2643" spans="1:21" x14ac:dyDescent="0.25">
      <c r="A2643" s="21"/>
      <c r="B2643" s="22" t="s">
        <v>1321</v>
      </c>
      <c r="C2643" s="21" t="s">
        <v>3016</v>
      </c>
      <c r="D2643" s="21" t="s">
        <v>3017</v>
      </c>
      <c r="E2643" s="21" t="s">
        <v>1030</v>
      </c>
      <c r="F2643" s="21" t="s">
        <v>3018</v>
      </c>
      <c r="G2643" s="21" t="s">
        <v>3019</v>
      </c>
      <c r="H2643" s="21"/>
      <c r="I2643" s="68" t="s">
        <v>3020</v>
      </c>
      <c r="J2643" s="21" t="s">
        <v>1031</v>
      </c>
      <c r="K2643" s="21"/>
      <c r="L2643" s="33"/>
      <c r="M2643" s="33"/>
      <c r="N2643" s="33"/>
      <c r="O2643" s="23" t="s">
        <v>1321</v>
      </c>
      <c r="P2643" s="34"/>
      <c r="Q2643" s="35"/>
      <c r="R2643" s="33"/>
      <c r="S2643" s="34"/>
      <c r="T2643" s="33"/>
      <c r="U2643" s="33"/>
    </row>
    <row r="2644" spans="1:21" x14ac:dyDescent="0.25">
      <c r="A2644" s="14">
        <v>1</v>
      </c>
      <c r="B2644" s="41" t="s">
        <v>1045</v>
      </c>
      <c r="C2644" s="14">
        <v>18</v>
      </c>
      <c r="D2644" s="14">
        <v>15</v>
      </c>
      <c r="E2644" s="14">
        <v>0</v>
      </c>
      <c r="F2644" s="14">
        <v>3</v>
      </c>
      <c r="G2644" s="14">
        <v>231</v>
      </c>
      <c r="H2644" s="74" t="s">
        <v>1026</v>
      </c>
      <c r="I2644" s="14">
        <v>120</v>
      </c>
      <c r="J2644" s="14">
        <v>30</v>
      </c>
      <c r="K2644" s="17" t="s">
        <v>3027</v>
      </c>
      <c r="L2644" s="17">
        <v>4</v>
      </c>
      <c r="M2644" s="17">
        <v>5</v>
      </c>
      <c r="N2644" s="17">
        <v>1985</v>
      </c>
      <c r="O2644" s="19" t="s">
        <v>565</v>
      </c>
      <c r="P2644" s="24" t="s">
        <v>1026</v>
      </c>
      <c r="Q2644" s="48" t="s">
        <v>1045</v>
      </c>
      <c r="R2644" s="17">
        <v>3</v>
      </c>
      <c r="S2644" s="24" t="s">
        <v>1026</v>
      </c>
      <c r="T2644" s="17">
        <v>11</v>
      </c>
      <c r="U2644" s="17">
        <v>250</v>
      </c>
    </row>
    <row r="2645" spans="1:21" x14ac:dyDescent="0.25">
      <c r="A2645" s="14">
        <v>2</v>
      </c>
      <c r="B2645" s="67" t="s">
        <v>1044</v>
      </c>
      <c r="C2645" s="14">
        <v>18</v>
      </c>
      <c r="D2645" s="14">
        <v>14</v>
      </c>
      <c r="E2645" s="14">
        <v>0</v>
      </c>
      <c r="F2645" s="14">
        <v>4</v>
      </c>
      <c r="G2645" s="14">
        <v>208</v>
      </c>
      <c r="H2645" s="74" t="s">
        <v>1026</v>
      </c>
      <c r="I2645" s="14">
        <v>122</v>
      </c>
      <c r="J2645" s="14">
        <v>28</v>
      </c>
      <c r="K2645" s="17" t="s">
        <v>3011</v>
      </c>
      <c r="L2645" s="17">
        <v>5</v>
      </c>
      <c r="M2645" s="17">
        <v>5</v>
      </c>
      <c r="N2645" s="17">
        <v>1985</v>
      </c>
      <c r="O2645" s="19" t="s">
        <v>1041</v>
      </c>
      <c r="P2645" s="24" t="s">
        <v>1026</v>
      </c>
      <c r="Q2645" s="48" t="s">
        <v>563</v>
      </c>
      <c r="R2645" s="17">
        <v>11</v>
      </c>
      <c r="S2645" s="24" t="s">
        <v>1026</v>
      </c>
      <c r="T2645" s="17">
        <v>9</v>
      </c>
      <c r="U2645" s="17">
        <v>250</v>
      </c>
    </row>
    <row r="2646" spans="1:21" x14ac:dyDescent="0.25">
      <c r="A2646" s="14">
        <v>3</v>
      </c>
      <c r="B2646" s="20" t="s">
        <v>743</v>
      </c>
      <c r="C2646" s="14">
        <v>18</v>
      </c>
      <c r="D2646" s="14">
        <v>13</v>
      </c>
      <c r="E2646" s="14">
        <v>1</v>
      </c>
      <c r="F2646" s="14">
        <v>4</v>
      </c>
      <c r="G2646" s="14">
        <v>212</v>
      </c>
      <c r="H2646" s="74" t="s">
        <v>1026</v>
      </c>
      <c r="I2646" s="14">
        <v>126</v>
      </c>
      <c r="J2646" s="14">
        <v>27</v>
      </c>
      <c r="K2646" s="17" t="s">
        <v>3011</v>
      </c>
      <c r="L2646" s="17">
        <v>5</v>
      </c>
      <c r="M2646" s="17">
        <v>5</v>
      </c>
      <c r="N2646" s="17">
        <v>1985</v>
      </c>
      <c r="O2646" s="48" t="s">
        <v>1452</v>
      </c>
      <c r="P2646" s="24" t="s">
        <v>1026</v>
      </c>
      <c r="Q2646" s="48" t="s">
        <v>1676</v>
      </c>
      <c r="R2646" s="17">
        <v>15</v>
      </c>
      <c r="S2646" s="24" t="s">
        <v>1026</v>
      </c>
      <c r="T2646" s="17">
        <v>8</v>
      </c>
      <c r="U2646" s="17">
        <v>50</v>
      </c>
    </row>
    <row r="2647" spans="1:21" x14ac:dyDescent="0.25">
      <c r="A2647" s="14">
        <v>4</v>
      </c>
      <c r="B2647" s="67" t="s">
        <v>1043</v>
      </c>
      <c r="C2647" s="14">
        <v>18</v>
      </c>
      <c r="D2647" s="14">
        <v>9</v>
      </c>
      <c r="E2647" s="14">
        <v>0</v>
      </c>
      <c r="F2647" s="14">
        <v>9</v>
      </c>
      <c r="G2647" s="14">
        <v>145</v>
      </c>
      <c r="H2647" s="74" t="s">
        <v>1026</v>
      </c>
      <c r="I2647" s="14">
        <v>136</v>
      </c>
      <c r="J2647" s="14">
        <v>18</v>
      </c>
      <c r="K2647" s="17" t="s">
        <v>3011</v>
      </c>
      <c r="L2647" s="17">
        <v>5</v>
      </c>
      <c r="M2647" s="17">
        <v>5</v>
      </c>
      <c r="N2647" s="17">
        <v>1985</v>
      </c>
      <c r="O2647" s="48" t="s">
        <v>1044</v>
      </c>
      <c r="P2647" s="24" t="s">
        <v>1026</v>
      </c>
      <c r="Q2647" s="48" t="s">
        <v>967</v>
      </c>
      <c r="R2647" s="17">
        <v>19</v>
      </c>
      <c r="S2647" s="24" t="s">
        <v>1026</v>
      </c>
      <c r="T2647" s="17">
        <v>1</v>
      </c>
      <c r="U2647" s="17">
        <v>150</v>
      </c>
    </row>
    <row r="2648" spans="1:21" x14ac:dyDescent="0.25">
      <c r="A2648" s="14">
        <v>5</v>
      </c>
      <c r="B2648" s="20" t="s">
        <v>565</v>
      </c>
      <c r="C2648" s="14">
        <v>18</v>
      </c>
      <c r="D2648" s="14">
        <v>9</v>
      </c>
      <c r="E2648" s="14">
        <v>0</v>
      </c>
      <c r="F2648" s="14">
        <v>9</v>
      </c>
      <c r="G2648" s="14">
        <v>147</v>
      </c>
      <c r="H2648" s="74" t="s">
        <v>1026</v>
      </c>
      <c r="I2648" s="14">
        <v>165</v>
      </c>
      <c r="J2648" s="14">
        <v>18</v>
      </c>
      <c r="K2648" s="17" t="s">
        <v>3011</v>
      </c>
      <c r="L2648" s="17">
        <v>5</v>
      </c>
      <c r="M2648" s="17">
        <v>5</v>
      </c>
      <c r="N2648" s="17">
        <v>1985</v>
      </c>
      <c r="O2648" s="19" t="s">
        <v>1043</v>
      </c>
      <c r="P2648" s="24" t="s">
        <v>1026</v>
      </c>
      <c r="Q2648" s="19" t="s">
        <v>743</v>
      </c>
      <c r="R2648" s="17">
        <v>3</v>
      </c>
      <c r="S2648" s="24" t="s">
        <v>1026</v>
      </c>
      <c r="T2648" s="17">
        <v>12</v>
      </c>
      <c r="U2648" s="17">
        <v>605</v>
      </c>
    </row>
    <row r="2649" spans="1:21" x14ac:dyDescent="0.25">
      <c r="A2649" s="14">
        <v>6</v>
      </c>
      <c r="B2649" s="20" t="s">
        <v>967</v>
      </c>
      <c r="C2649" s="14">
        <v>18</v>
      </c>
      <c r="D2649" s="14">
        <v>8</v>
      </c>
      <c r="E2649" s="14">
        <v>1</v>
      </c>
      <c r="F2649" s="14">
        <v>9</v>
      </c>
      <c r="G2649" s="14">
        <v>171</v>
      </c>
      <c r="H2649" s="74" t="s">
        <v>1026</v>
      </c>
      <c r="I2649" s="14">
        <v>190</v>
      </c>
      <c r="J2649" s="14">
        <v>17</v>
      </c>
      <c r="K2649" s="17" t="s">
        <v>3011</v>
      </c>
      <c r="L2649" s="17">
        <v>12</v>
      </c>
      <c r="M2649" s="17">
        <v>5</v>
      </c>
      <c r="N2649" s="17">
        <v>1985</v>
      </c>
      <c r="O2649" s="19" t="s">
        <v>563</v>
      </c>
      <c r="P2649" s="24" t="s">
        <v>1026</v>
      </c>
      <c r="Q2649" s="19" t="s">
        <v>565</v>
      </c>
      <c r="R2649" s="17">
        <v>6</v>
      </c>
      <c r="S2649" s="24" t="s">
        <v>1026</v>
      </c>
      <c r="T2649" s="17">
        <v>9</v>
      </c>
      <c r="U2649" s="17">
        <v>523</v>
      </c>
    </row>
    <row r="2650" spans="1:21" x14ac:dyDescent="0.25">
      <c r="A2650" s="14">
        <v>7</v>
      </c>
      <c r="B2650" s="20" t="s">
        <v>563</v>
      </c>
      <c r="C2650" s="14">
        <v>18</v>
      </c>
      <c r="D2650" s="14">
        <v>7</v>
      </c>
      <c r="E2650" s="14">
        <v>0</v>
      </c>
      <c r="F2650" s="14">
        <v>11</v>
      </c>
      <c r="G2650" s="14">
        <v>170</v>
      </c>
      <c r="H2650" s="74" t="s">
        <v>1026</v>
      </c>
      <c r="I2650" s="14">
        <v>190</v>
      </c>
      <c r="J2650" s="14">
        <v>14</v>
      </c>
      <c r="K2650" s="17" t="s">
        <v>3011</v>
      </c>
      <c r="L2650" s="17">
        <v>12</v>
      </c>
      <c r="M2650" s="17">
        <v>5</v>
      </c>
      <c r="N2650" s="17">
        <v>1985</v>
      </c>
      <c r="O2650" s="19" t="s">
        <v>1045</v>
      </c>
      <c r="P2650" s="24" t="s">
        <v>1026</v>
      </c>
      <c r="Q2650" s="19" t="s">
        <v>1043</v>
      </c>
      <c r="R2650" s="17">
        <v>14</v>
      </c>
      <c r="S2650" s="24" t="s">
        <v>1026</v>
      </c>
      <c r="T2650" s="17">
        <v>8</v>
      </c>
      <c r="U2650" s="17">
        <v>610</v>
      </c>
    </row>
    <row r="2651" spans="1:21" ht="15.75" thickBot="1" x14ac:dyDescent="0.3">
      <c r="A2651" s="37">
        <v>8</v>
      </c>
      <c r="B2651" s="28" t="s">
        <v>1041</v>
      </c>
      <c r="C2651" s="37">
        <v>18</v>
      </c>
      <c r="D2651" s="37">
        <v>6</v>
      </c>
      <c r="E2651" s="37">
        <v>1</v>
      </c>
      <c r="F2651" s="37">
        <v>11</v>
      </c>
      <c r="G2651" s="37">
        <v>100</v>
      </c>
      <c r="H2651" s="73" t="s">
        <v>1026</v>
      </c>
      <c r="I2651" s="37">
        <v>146</v>
      </c>
      <c r="J2651" s="37">
        <v>13</v>
      </c>
      <c r="K2651" s="32" t="s">
        <v>3011</v>
      </c>
      <c r="L2651" s="17">
        <v>12</v>
      </c>
      <c r="M2651" s="17">
        <v>5</v>
      </c>
      <c r="N2651" s="17">
        <v>1985</v>
      </c>
      <c r="O2651" s="19" t="s">
        <v>967</v>
      </c>
      <c r="P2651" s="24" t="s">
        <v>1026</v>
      </c>
      <c r="Q2651" s="48" t="s">
        <v>1452</v>
      </c>
      <c r="R2651" s="17">
        <v>14</v>
      </c>
      <c r="S2651" s="24" t="s">
        <v>1026</v>
      </c>
      <c r="T2651" s="17">
        <v>8</v>
      </c>
      <c r="U2651" s="17">
        <v>130</v>
      </c>
    </row>
    <row r="2652" spans="1:21" x14ac:dyDescent="0.25">
      <c r="A2652" s="77">
        <v>9</v>
      </c>
      <c r="B2652" s="130" t="s">
        <v>1452</v>
      </c>
      <c r="C2652" s="77">
        <v>18</v>
      </c>
      <c r="D2652" s="77">
        <v>5</v>
      </c>
      <c r="E2652" s="77">
        <v>1</v>
      </c>
      <c r="F2652" s="77">
        <v>12</v>
      </c>
      <c r="G2652" s="77">
        <v>120</v>
      </c>
      <c r="H2652" s="79" t="s">
        <v>1026</v>
      </c>
      <c r="I2652" s="77">
        <v>183</v>
      </c>
      <c r="J2652" s="77">
        <v>11</v>
      </c>
      <c r="K2652" s="17" t="s">
        <v>3011</v>
      </c>
      <c r="L2652" s="17">
        <v>12</v>
      </c>
      <c r="M2652" s="17">
        <v>5</v>
      </c>
      <c r="N2652" s="17">
        <v>1985</v>
      </c>
      <c r="O2652" s="19" t="s">
        <v>743</v>
      </c>
      <c r="P2652" s="24" t="s">
        <v>1026</v>
      </c>
      <c r="Q2652" s="48" t="s">
        <v>1044</v>
      </c>
      <c r="R2652" s="17">
        <v>4</v>
      </c>
      <c r="S2652" s="24" t="s">
        <v>1026</v>
      </c>
      <c r="T2652" s="17">
        <v>19</v>
      </c>
      <c r="U2652" s="17">
        <v>350</v>
      </c>
    </row>
    <row r="2653" spans="1:21" x14ac:dyDescent="0.25">
      <c r="A2653" s="77">
        <v>10</v>
      </c>
      <c r="B2653" s="78" t="s">
        <v>1676</v>
      </c>
      <c r="C2653" s="77">
        <v>18</v>
      </c>
      <c r="D2653" s="77">
        <v>2</v>
      </c>
      <c r="E2653" s="77">
        <v>0</v>
      </c>
      <c r="F2653" s="77">
        <v>16</v>
      </c>
      <c r="G2653" s="77">
        <v>98</v>
      </c>
      <c r="H2653" s="79" t="s">
        <v>1026</v>
      </c>
      <c r="I2653" s="77">
        <v>224</v>
      </c>
      <c r="J2653" s="77">
        <v>4</v>
      </c>
      <c r="K2653" s="17" t="s">
        <v>3011</v>
      </c>
      <c r="L2653" s="17">
        <v>12</v>
      </c>
      <c r="M2653" s="17">
        <v>5</v>
      </c>
      <c r="N2653" s="17">
        <v>1985</v>
      </c>
      <c r="O2653" s="19" t="s">
        <v>1676</v>
      </c>
      <c r="P2653" s="24" t="s">
        <v>1026</v>
      </c>
      <c r="Q2653" s="48" t="s">
        <v>1041</v>
      </c>
      <c r="R2653" s="17">
        <v>4</v>
      </c>
      <c r="S2653" s="24" t="s">
        <v>1026</v>
      </c>
      <c r="T2653" s="17">
        <v>8</v>
      </c>
      <c r="U2653" s="17">
        <v>350</v>
      </c>
    </row>
    <row r="2654" spans="1:21" x14ac:dyDescent="0.25">
      <c r="B2654" s="20" t="s">
        <v>2</v>
      </c>
      <c r="C2654" s="14">
        <f>SUM(C2644:C2653)</f>
        <v>180</v>
      </c>
      <c r="D2654" s="14">
        <f>SUM(D2644:D2653)</f>
        <v>88</v>
      </c>
      <c r="E2654" s="14">
        <f>SUM(E2644:E2653)</f>
        <v>4</v>
      </c>
      <c r="F2654" s="14">
        <f>SUM(F2644:F2653)</f>
        <v>88</v>
      </c>
      <c r="G2654" s="14">
        <f>SUM(G2644:G2653)</f>
        <v>1602</v>
      </c>
      <c r="H2654" s="74" t="s">
        <v>1026</v>
      </c>
      <c r="I2654" s="14">
        <f>SUM(I2644:I2653)</f>
        <v>1602</v>
      </c>
      <c r="J2654" s="14">
        <f>SUM(J2644:J2653)</f>
        <v>180</v>
      </c>
      <c r="K2654" s="17" t="s">
        <v>3027</v>
      </c>
      <c r="L2654" s="17">
        <v>18</v>
      </c>
      <c r="M2654" s="17">
        <v>5</v>
      </c>
      <c r="N2654" s="17">
        <v>1985</v>
      </c>
      <c r="O2654" s="19" t="s">
        <v>1045</v>
      </c>
      <c r="P2654" s="24" t="s">
        <v>1026</v>
      </c>
      <c r="Q2654" s="48" t="s">
        <v>563</v>
      </c>
      <c r="R2654" s="17">
        <v>14</v>
      </c>
      <c r="S2654" s="24" t="s">
        <v>1026</v>
      </c>
      <c r="T2654" s="17">
        <v>10</v>
      </c>
      <c r="U2654" s="17">
        <v>423</v>
      </c>
    </row>
    <row r="2655" spans="1:21" x14ac:dyDescent="0.25">
      <c r="K2655" s="17" t="s">
        <v>3027</v>
      </c>
      <c r="L2655" s="17">
        <v>18</v>
      </c>
      <c r="M2655" s="17">
        <v>5</v>
      </c>
      <c r="N2655" s="17">
        <v>1985</v>
      </c>
      <c r="O2655" s="48" t="s">
        <v>565</v>
      </c>
      <c r="P2655" s="24" t="s">
        <v>1026</v>
      </c>
      <c r="Q2655" s="48" t="s">
        <v>967</v>
      </c>
      <c r="R2655" s="17">
        <v>14</v>
      </c>
      <c r="S2655" s="24" t="s">
        <v>1026</v>
      </c>
      <c r="T2655" s="17">
        <v>8</v>
      </c>
      <c r="U2655" s="17">
        <v>130</v>
      </c>
    </row>
    <row r="2656" spans="1:21" x14ac:dyDescent="0.25">
      <c r="B2656" s="20" t="s">
        <v>2214</v>
      </c>
      <c r="K2656" s="17" t="s">
        <v>3011</v>
      </c>
      <c r="L2656" s="17">
        <v>19</v>
      </c>
      <c r="M2656" s="17">
        <v>5</v>
      </c>
      <c r="N2656" s="17">
        <v>1985</v>
      </c>
      <c r="O2656" s="19" t="s">
        <v>1041</v>
      </c>
      <c r="P2656" s="24" t="s">
        <v>1026</v>
      </c>
      <c r="Q2656" s="48" t="s">
        <v>1043</v>
      </c>
      <c r="R2656" s="17">
        <v>3</v>
      </c>
      <c r="S2656" s="24" t="s">
        <v>1026</v>
      </c>
      <c r="T2656" s="17">
        <v>9</v>
      </c>
      <c r="U2656" s="17">
        <v>220</v>
      </c>
    </row>
    <row r="2657" spans="11:21" x14ac:dyDescent="0.25">
      <c r="K2657" s="17" t="s">
        <v>3011</v>
      </c>
      <c r="L2657" s="17">
        <v>19</v>
      </c>
      <c r="M2657" s="17">
        <v>5</v>
      </c>
      <c r="N2657" s="17">
        <v>1985</v>
      </c>
      <c r="O2657" s="19" t="s">
        <v>1044</v>
      </c>
      <c r="P2657" s="24" t="s">
        <v>1026</v>
      </c>
      <c r="Q2657" s="48" t="s">
        <v>1452</v>
      </c>
      <c r="R2657" s="17">
        <v>17</v>
      </c>
      <c r="S2657" s="24" t="s">
        <v>1026</v>
      </c>
      <c r="T2657" s="17">
        <v>6</v>
      </c>
      <c r="U2657" s="17">
        <v>403</v>
      </c>
    </row>
    <row r="2658" spans="11:21" x14ac:dyDescent="0.25">
      <c r="K2658" s="17" t="s">
        <v>3011</v>
      </c>
      <c r="L2658" s="17">
        <v>19</v>
      </c>
      <c r="M2658" s="17">
        <v>5</v>
      </c>
      <c r="N2658" s="17">
        <v>1985</v>
      </c>
      <c r="O2658" s="19" t="s">
        <v>1676</v>
      </c>
      <c r="P2658" s="24" t="s">
        <v>1026</v>
      </c>
      <c r="Q2658" s="48" t="s">
        <v>743</v>
      </c>
      <c r="R2658" s="17">
        <v>1</v>
      </c>
      <c r="S2658" s="24" t="s">
        <v>1026</v>
      </c>
      <c r="T2658" s="17">
        <v>9</v>
      </c>
      <c r="U2658" s="17">
        <v>225</v>
      </c>
    </row>
    <row r="2659" spans="11:21" x14ac:dyDescent="0.25">
      <c r="K2659" s="17" t="s">
        <v>3027</v>
      </c>
      <c r="L2659" s="17">
        <v>25</v>
      </c>
      <c r="M2659" s="17">
        <v>5</v>
      </c>
      <c r="N2659" s="17">
        <v>1985</v>
      </c>
      <c r="O2659" s="19" t="s">
        <v>563</v>
      </c>
      <c r="P2659" s="24" t="s">
        <v>1026</v>
      </c>
      <c r="Q2659" s="19" t="s">
        <v>1676</v>
      </c>
      <c r="R2659" s="17">
        <v>15</v>
      </c>
      <c r="S2659" s="24" t="s">
        <v>1026</v>
      </c>
      <c r="T2659" s="17">
        <v>22</v>
      </c>
      <c r="U2659" s="17">
        <v>394</v>
      </c>
    </row>
    <row r="2660" spans="11:21" x14ac:dyDescent="0.25">
      <c r="K2660" s="17" t="s">
        <v>3011</v>
      </c>
      <c r="L2660" s="17">
        <v>26</v>
      </c>
      <c r="M2660" s="17">
        <v>5</v>
      </c>
      <c r="N2660" s="17">
        <v>1985</v>
      </c>
      <c r="O2660" s="19" t="s">
        <v>967</v>
      </c>
      <c r="P2660" s="24" t="s">
        <v>1026</v>
      </c>
      <c r="Q2660" s="48" t="s">
        <v>1041</v>
      </c>
      <c r="R2660" s="17">
        <v>5</v>
      </c>
      <c r="S2660" s="24" t="s">
        <v>1026</v>
      </c>
      <c r="T2660" s="17">
        <v>3</v>
      </c>
      <c r="U2660" s="17">
        <v>160</v>
      </c>
    </row>
    <row r="2661" spans="11:21" x14ac:dyDescent="0.25">
      <c r="K2661" s="17" t="s">
        <v>3011</v>
      </c>
      <c r="L2661" s="17">
        <v>26</v>
      </c>
      <c r="M2661" s="17">
        <v>5</v>
      </c>
      <c r="N2661" s="17">
        <v>1985</v>
      </c>
      <c r="O2661" s="19" t="s">
        <v>743</v>
      </c>
      <c r="P2661" s="24" t="s">
        <v>1026</v>
      </c>
      <c r="Q2661" s="48" t="s">
        <v>565</v>
      </c>
      <c r="R2661" s="17">
        <v>13</v>
      </c>
      <c r="S2661" s="24" t="s">
        <v>1026</v>
      </c>
      <c r="T2661" s="17">
        <v>4</v>
      </c>
      <c r="U2661" s="17">
        <v>340</v>
      </c>
    </row>
    <row r="2662" spans="11:21" x14ac:dyDescent="0.25">
      <c r="K2662" s="17" t="s">
        <v>3011</v>
      </c>
      <c r="L2662" s="17">
        <v>26</v>
      </c>
      <c r="M2662" s="17">
        <v>5</v>
      </c>
      <c r="N2662" s="17">
        <v>1985</v>
      </c>
      <c r="O2662" s="48" t="s">
        <v>1452</v>
      </c>
      <c r="P2662" s="24" t="s">
        <v>1026</v>
      </c>
      <c r="Q2662" s="48" t="s">
        <v>1045</v>
      </c>
      <c r="R2662" s="17">
        <v>15</v>
      </c>
      <c r="S2662" s="24" t="s">
        <v>1026</v>
      </c>
      <c r="T2662" s="17">
        <v>13</v>
      </c>
      <c r="U2662" s="17">
        <v>250</v>
      </c>
    </row>
    <row r="2663" spans="11:21" x14ac:dyDescent="0.25">
      <c r="K2663" s="17" t="s">
        <v>3011</v>
      </c>
      <c r="L2663" s="17">
        <v>26</v>
      </c>
      <c r="M2663" s="17">
        <v>5</v>
      </c>
      <c r="N2663" s="17">
        <v>1985</v>
      </c>
      <c r="O2663" s="19" t="s">
        <v>1043</v>
      </c>
      <c r="P2663" s="24" t="s">
        <v>1026</v>
      </c>
      <c r="Q2663" s="48" t="s">
        <v>1044</v>
      </c>
      <c r="R2663" s="17">
        <v>10</v>
      </c>
      <c r="S2663" s="24" t="s">
        <v>1026</v>
      </c>
      <c r="T2663" s="17">
        <v>2</v>
      </c>
      <c r="U2663" s="17">
        <v>680</v>
      </c>
    </row>
    <row r="2664" spans="11:21" x14ac:dyDescent="0.25">
      <c r="K2664" s="17" t="s">
        <v>3027</v>
      </c>
      <c r="L2664" s="17">
        <v>1</v>
      </c>
      <c r="M2664" s="17">
        <v>6</v>
      </c>
      <c r="N2664" s="17">
        <v>1985</v>
      </c>
      <c r="O2664" s="19" t="s">
        <v>565</v>
      </c>
      <c r="P2664" s="24" t="s">
        <v>1026</v>
      </c>
      <c r="Q2664" s="19" t="s">
        <v>1041</v>
      </c>
      <c r="R2664" s="17">
        <v>6</v>
      </c>
      <c r="S2664" s="24" t="s">
        <v>1026</v>
      </c>
      <c r="T2664" s="17">
        <v>4</v>
      </c>
      <c r="U2664" s="17">
        <v>170</v>
      </c>
    </row>
    <row r="2665" spans="11:21" x14ac:dyDescent="0.25">
      <c r="K2665" s="17" t="s">
        <v>3027</v>
      </c>
      <c r="L2665" s="17">
        <v>1</v>
      </c>
      <c r="M2665" s="17">
        <v>6</v>
      </c>
      <c r="N2665" s="17">
        <v>1985</v>
      </c>
      <c r="O2665" s="19" t="s">
        <v>1676</v>
      </c>
      <c r="P2665" s="24" t="s">
        <v>1026</v>
      </c>
      <c r="Q2665" s="19" t="s">
        <v>1044</v>
      </c>
      <c r="R2665" s="17">
        <v>1</v>
      </c>
      <c r="S2665" s="24" t="s">
        <v>1026</v>
      </c>
      <c r="T2665" s="17">
        <v>8</v>
      </c>
      <c r="U2665" s="17">
        <v>110</v>
      </c>
    </row>
    <row r="2666" spans="11:21" x14ac:dyDescent="0.25">
      <c r="K2666" s="17" t="s">
        <v>3011</v>
      </c>
      <c r="L2666" s="17">
        <v>2</v>
      </c>
      <c r="M2666" s="17">
        <v>6</v>
      </c>
      <c r="N2666" s="17">
        <v>1985</v>
      </c>
      <c r="O2666" s="19" t="s">
        <v>563</v>
      </c>
      <c r="P2666" s="24" t="s">
        <v>1026</v>
      </c>
      <c r="Q2666" s="48" t="s">
        <v>743</v>
      </c>
      <c r="R2666" s="17">
        <v>10</v>
      </c>
      <c r="S2666" s="24" t="s">
        <v>1026</v>
      </c>
      <c r="T2666" s="17">
        <v>12</v>
      </c>
      <c r="U2666" s="17">
        <v>365</v>
      </c>
    </row>
    <row r="2667" spans="11:21" x14ac:dyDescent="0.25">
      <c r="K2667" s="17" t="s">
        <v>3011</v>
      </c>
      <c r="L2667" s="17">
        <v>2</v>
      </c>
      <c r="M2667" s="17">
        <v>6</v>
      </c>
      <c r="N2667" s="17">
        <v>1985</v>
      </c>
      <c r="O2667" s="19" t="s">
        <v>1045</v>
      </c>
      <c r="P2667" s="24" t="s">
        <v>1026</v>
      </c>
      <c r="Q2667" s="48" t="s">
        <v>967</v>
      </c>
      <c r="R2667" s="17">
        <v>26</v>
      </c>
      <c r="S2667" s="24" t="s">
        <v>1026</v>
      </c>
      <c r="T2667" s="17">
        <v>2</v>
      </c>
      <c r="U2667" s="17">
        <v>423</v>
      </c>
    </row>
    <row r="2668" spans="11:21" x14ac:dyDescent="0.25">
      <c r="K2668" s="17" t="s">
        <v>3011</v>
      </c>
      <c r="L2668" s="17">
        <v>2</v>
      </c>
      <c r="M2668" s="17">
        <v>6</v>
      </c>
      <c r="N2668" s="17">
        <v>1985</v>
      </c>
      <c r="O2668" s="48" t="s">
        <v>1452</v>
      </c>
      <c r="P2668" s="24" t="s">
        <v>1026</v>
      </c>
      <c r="Q2668" s="19" t="s">
        <v>1043</v>
      </c>
      <c r="R2668" s="17">
        <v>12</v>
      </c>
      <c r="S2668" s="24" t="s">
        <v>1026</v>
      </c>
      <c r="T2668" s="17">
        <v>7</v>
      </c>
      <c r="U2668" s="17">
        <v>348</v>
      </c>
    </row>
    <row r="2669" spans="11:21" x14ac:dyDescent="0.25">
      <c r="K2669" s="17" t="s">
        <v>3142</v>
      </c>
      <c r="L2669" s="17">
        <v>5</v>
      </c>
      <c r="M2669" s="17">
        <v>6</v>
      </c>
      <c r="N2669" s="17">
        <v>1985</v>
      </c>
      <c r="O2669" s="19" t="s">
        <v>967</v>
      </c>
      <c r="P2669" s="24" t="s">
        <v>1026</v>
      </c>
      <c r="Q2669" s="48" t="s">
        <v>1676</v>
      </c>
      <c r="R2669" s="17">
        <v>26</v>
      </c>
      <c r="S2669" s="24" t="s">
        <v>1026</v>
      </c>
      <c r="T2669" s="17">
        <v>10</v>
      </c>
      <c r="U2669" s="17">
        <v>120</v>
      </c>
    </row>
    <row r="2670" spans="11:21" x14ac:dyDescent="0.25">
      <c r="K2670" s="17" t="s">
        <v>3141</v>
      </c>
      <c r="L2670" s="17">
        <v>6</v>
      </c>
      <c r="M2670" s="17">
        <v>6</v>
      </c>
      <c r="N2670" s="17">
        <v>1985</v>
      </c>
      <c r="O2670" s="19" t="s">
        <v>1041</v>
      </c>
      <c r="P2670" s="24" t="s">
        <v>1026</v>
      </c>
      <c r="Q2670" s="48" t="s">
        <v>1045</v>
      </c>
      <c r="R2670" s="17">
        <v>4</v>
      </c>
      <c r="S2670" s="24" t="s">
        <v>1026</v>
      </c>
      <c r="T2670" s="17">
        <v>5</v>
      </c>
      <c r="U2670" s="17">
        <v>53</v>
      </c>
    </row>
    <row r="2671" spans="11:21" x14ac:dyDescent="0.25">
      <c r="K2671" s="17" t="s">
        <v>3141</v>
      </c>
      <c r="L2671" s="17">
        <v>6</v>
      </c>
      <c r="M2671" s="17">
        <v>6</v>
      </c>
      <c r="N2671" s="17">
        <v>1985</v>
      </c>
      <c r="O2671" s="19" t="s">
        <v>743</v>
      </c>
      <c r="P2671" s="24" t="s">
        <v>1026</v>
      </c>
      <c r="Q2671" s="48" t="s">
        <v>1452</v>
      </c>
      <c r="R2671" s="17">
        <v>8</v>
      </c>
      <c r="S2671" s="24" t="s">
        <v>1026</v>
      </c>
      <c r="T2671" s="17">
        <v>4</v>
      </c>
      <c r="U2671" s="17">
        <v>200</v>
      </c>
    </row>
    <row r="2672" spans="11:21" x14ac:dyDescent="0.25">
      <c r="K2672" s="17" t="s">
        <v>3141</v>
      </c>
      <c r="L2672" s="17">
        <v>6</v>
      </c>
      <c r="M2672" s="17">
        <v>6</v>
      </c>
      <c r="N2672" s="17">
        <v>1985</v>
      </c>
      <c r="O2672" s="19" t="s">
        <v>1044</v>
      </c>
      <c r="P2672" s="24" t="s">
        <v>1026</v>
      </c>
      <c r="Q2672" s="48" t="s">
        <v>563</v>
      </c>
      <c r="R2672" s="17">
        <v>8</v>
      </c>
      <c r="S2672" s="24" t="s">
        <v>1026</v>
      </c>
      <c r="T2672" s="17">
        <v>11</v>
      </c>
      <c r="U2672" s="17">
        <v>350</v>
      </c>
    </row>
    <row r="2673" spans="11:21" x14ac:dyDescent="0.25">
      <c r="K2673" s="17" t="s">
        <v>3141</v>
      </c>
      <c r="L2673" s="17">
        <v>6</v>
      </c>
      <c r="M2673" s="17">
        <v>6</v>
      </c>
      <c r="N2673" s="17">
        <v>1985</v>
      </c>
      <c r="O2673" s="19" t="s">
        <v>1043</v>
      </c>
      <c r="P2673" s="24" t="s">
        <v>1026</v>
      </c>
      <c r="Q2673" s="48" t="s">
        <v>565</v>
      </c>
      <c r="R2673" s="17">
        <v>6</v>
      </c>
      <c r="S2673" s="24" t="s">
        <v>1026</v>
      </c>
      <c r="T2673" s="17">
        <v>7</v>
      </c>
      <c r="U2673" s="17">
        <v>540</v>
      </c>
    </row>
    <row r="2674" spans="11:21" x14ac:dyDescent="0.25">
      <c r="K2674" s="17" t="s">
        <v>3027</v>
      </c>
      <c r="L2674" s="17">
        <v>8</v>
      </c>
      <c r="M2674" s="17">
        <v>6</v>
      </c>
      <c r="N2674" s="17">
        <v>1985</v>
      </c>
      <c r="O2674" s="19" t="s">
        <v>563</v>
      </c>
      <c r="P2674" s="24" t="s">
        <v>1026</v>
      </c>
      <c r="Q2674" s="48" t="s">
        <v>967</v>
      </c>
      <c r="R2674" s="17">
        <v>13</v>
      </c>
      <c r="S2674" s="24" t="s">
        <v>1026</v>
      </c>
      <c r="T2674" s="17">
        <v>12</v>
      </c>
      <c r="U2674" s="17">
        <v>297</v>
      </c>
    </row>
    <row r="2675" spans="11:21" x14ac:dyDescent="0.25">
      <c r="K2675" s="17" t="s">
        <v>3027</v>
      </c>
      <c r="L2675" s="17">
        <v>8</v>
      </c>
      <c r="M2675" s="17">
        <v>6</v>
      </c>
      <c r="N2675" s="17">
        <v>1985</v>
      </c>
      <c r="O2675" s="38" t="s">
        <v>1045</v>
      </c>
      <c r="P2675" s="24" t="s">
        <v>1026</v>
      </c>
      <c r="Q2675" s="38" t="s">
        <v>1676</v>
      </c>
      <c r="R2675" s="17">
        <v>10</v>
      </c>
      <c r="S2675" s="24" t="s">
        <v>1026</v>
      </c>
      <c r="T2675" s="17">
        <v>2</v>
      </c>
      <c r="U2675" s="17">
        <v>410</v>
      </c>
    </row>
    <row r="2676" spans="11:21" x14ac:dyDescent="0.25">
      <c r="K2676" s="17" t="s">
        <v>3011</v>
      </c>
      <c r="L2676" s="17">
        <v>9</v>
      </c>
      <c r="M2676" s="17">
        <v>6</v>
      </c>
      <c r="N2676" s="17">
        <v>1985</v>
      </c>
      <c r="O2676" s="48" t="s">
        <v>1452</v>
      </c>
      <c r="P2676" s="24" t="s">
        <v>1026</v>
      </c>
      <c r="Q2676" s="48" t="s">
        <v>565</v>
      </c>
      <c r="R2676" s="17">
        <v>4</v>
      </c>
      <c r="S2676" s="24" t="s">
        <v>1026</v>
      </c>
      <c r="T2676" s="17">
        <v>13</v>
      </c>
      <c r="U2676" s="17">
        <v>150</v>
      </c>
    </row>
    <row r="2677" spans="11:21" x14ac:dyDescent="0.25">
      <c r="K2677" s="17" t="s">
        <v>3011</v>
      </c>
      <c r="L2677" s="17">
        <v>9</v>
      </c>
      <c r="M2677" s="17">
        <v>6</v>
      </c>
      <c r="N2677" s="17">
        <v>1985</v>
      </c>
      <c r="O2677" s="19" t="s">
        <v>1044</v>
      </c>
      <c r="P2677" s="24" t="s">
        <v>1026</v>
      </c>
      <c r="Q2677" s="48" t="s">
        <v>1041</v>
      </c>
      <c r="R2677" s="17">
        <v>14</v>
      </c>
      <c r="S2677" s="24" t="s">
        <v>1026</v>
      </c>
      <c r="T2677" s="17">
        <v>6</v>
      </c>
      <c r="U2677" s="17">
        <v>202</v>
      </c>
    </row>
    <row r="2678" spans="11:21" x14ac:dyDescent="0.25">
      <c r="K2678" s="17" t="s">
        <v>3141</v>
      </c>
      <c r="L2678" s="17">
        <v>13</v>
      </c>
      <c r="M2678" s="17">
        <v>6</v>
      </c>
      <c r="N2678" s="17">
        <v>1985</v>
      </c>
      <c r="O2678" s="19" t="s">
        <v>743</v>
      </c>
      <c r="P2678" s="24" t="s">
        <v>1026</v>
      </c>
      <c r="Q2678" s="48" t="s">
        <v>1045</v>
      </c>
      <c r="R2678" s="17">
        <v>15</v>
      </c>
      <c r="S2678" s="24" t="s">
        <v>1026</v>
      </c>
      <c r="T2678" s="17">
        <v>3</v>
      </c>
      <c r="U2678" s="17">
        <v>650</v>
      </c>
    </row>
    <row r="2679" spans="11:21" x14ac:dyDescent="0.25">
      <c r="K2679" s="17" t="s">
        <v>3027</v>
      </c>
      <c r="L2679" s="17">
        <v>15</v>
      </c>
      <c r="M2679" s="17">
        <v>6</v>
      </c>
      <c r="N2679" s="17">
        <v>1985</v>
      </c>
      <c r="O2679" s="19" t="s">
        <v>565</v>
      </c>
      <c r="P2679" s="24" t="s">
        <v>1026</v>
      </c>
      <c r="Q2679" s="48" t="s">
        <v>1044</v>
      </c>
      <c r="R2679" s="17">
        <v>6</v>
      </c>
      <c r="S2679" s="24" t="s">
        <v>1026</v>
      </c>
      <c r="T2679" s="17">
        <v>11</v>
      </c>
      <c r="U2679" s="17">
        <v>110</v>
      </c>
    </row>
    <row r="2680" spans="11:21" x14ac:dyDescent="0.25">
      <c r="K2680" s="17" t="s">
        <v>3027</v>
      </c>
      <c r="L2680" s="17">
        <v>15</v>
      </c>
      <c r="M2680" s="17">
        <v>6</v>
      </c>
      <c r="N2680" s="17">
        <v>1985</v>
      </c>
      <c r="O2680" s="19" t="s">
        <v>967</v>
      </c>
      <c r="P2680" s="24" t="s">
        <v>1026</v>
      </c>
      <c r="Q2680" s="19" t="s">
        <v>1043</v>
      </c>
      <c r="R2680" s="17">
        <v>8</v>
      </c>
      <c r="S2680" s="24" t="s">
        <v>1026</v>
      </c>
      <c r="T2680" s="17">
        <v>10</v>
      </c>
      <c r="U2680" s="17">
        <v>150</v>
      </c>
    </row>
    <row r="2681" spans="11:21" x14ac:dyDescent="0.25">
      <c r="K2681" s="17" t="s">
        <v>3011</v>
      </c>
      <c r="L2681" s="17">
        <v>16</v>
      </c>
      <c r="M2681" s="17">
        <v>6</v>
      </c>
      <c r="N2681" s="17">
        <v>1985</v>
      </c>
      <c r="O2681" s="19" t="s">
        <v>563</v>
      </c>
      <c r="P2681" s="24" t="s">
        <v>1026</v>
      </c>
      <c r="Q2681" s="48" t="s">
        <v>1452</v>
      </c>
      <c r="R2681" s="17">
        <v>5</v>
      </c>
      <c r="S2681" s="24" t="s">
        <v>1026</v>
      </c>
      <c r="T2681" s="17">
        <v>7</v>
      </c>
      <c r="U2681" s="17">
        <v>515</v>
      </c>
    </row>
    <row r="2682" spans="11:21" x14ac:dyDescent="0.25">
      <c r="K2682" s="17" t="s">
        <v>3011</v>
      </c>
      <c r="L2682" s="17">
        <v>16</v>
      </c>
      <c r="M2682" s="17">
        <v>6</v>
      </c>
      <c r="N2682" s="17">
        <v>1985</v>
      </c>
      <c r="O2682" s="19" t="s">
        <v>1041</v>
      </c>
      <c r="P2682" s="24" t="s">
        <v>1026</v>
      </c>
      <c r="Q2682" s="48" t="s">
        <v>743</v>
      </c>
      <c r="R2682" s="17">
        <v>7</v>
      </c>
      <c r="S2682" s="24" t="s">
        <v>1026</v>
      </c>
      <c r="T2682" s="17">
        <v>7</v>
      </c>
      <c r="U2682" s="17">
        <v>150</v>
      </c>
    </row>
    <row r="2683" spans="11:21" x14ac:dyDescent="0.25">
      <c r="K2683" s="17" t="s">
        <v>3011</v>
      </c>
      <c r="L2683" s="17">
        <v>16</v>
      </c>
      <c r="M2683" s="17">
        <v>6</v>
      </c>
      <c r="N2683" s="17">
        <v>1985</v>
      </c>
      <c r="O2683" s="19" t="s">
        <v>1676</v>
      </c>
      <c r="P2683" s="24" t="s">
        <v>1026</v>
      </c>
      <c r="Q2683" s="48" t="s">
        <v>1043</v>
      </c>
      <c r="R2683" s="17">
        <v>8</v>
      </c>
      <c r="S2683" s="24" t="s">
        <v>1026</v>
      </c>
      <c r="T2683" s="17">
        <v>7</v>
      </c>
      <c r="U2683" s="17">
        <v>120</v>
      </c>
    </row>
    <row r="2684" spans="11:21" x14ac:dyDescent="0.25">
      <c r="K2684" s="17" t="s">
        <v>3011</v>
      </c>
      <c r="L2684" s="17">
        <v>7</v>
      </c>
      <c r="M2684" s="17">
        <v>7</v>
      </c>
      <c r="N2684" s="17">
        <v>1985</v>
      </c>
      <c r="O2684" s="19" t="s">
        <v>743</v>
      </c>
      <c r="P2684" s="24" t="s">
        <v>1026</v>
      </c>
      <c r="Q2684" s="48" t="s">
        <v>967</v>
      </c>
      <c r="R2684" s="17">
        <v>14</v>
      </c>
      <c r="S2684" s="24" t="s">
        <v>1026</v>
      </c>
      <c r="T2684" s="17">
        <v>5</v>
      </c>
      <c r="U2684" s="17">
        <v>210</v>
      </c>
    </row>
    <row r="2685" spans="11:21" x14ac:dyDescent="0.25">
      <c r="K2685" s="17" t="s">
        <v>3011</v>
      </c>
      <c r="L2685" s="17">
        <v>7</v>
      </c>
      <c r="M2685" s="17">
        <v>7</v>
      </c>
      <c r="N2685" s="17">
        <v>1985</v>
      </c>
      <c r="O2685" s="48" t="s">
        <v>1452</v>
      </c>
      <c r="P2685" s="24" t="s">
        <v>1026</v>
      </c>
      <c r="Q2685" s="48" t="s">
        <v>1041</v>
      </c>
      <c r="R2685" s="17">
        <v>0</v>
      </c>
      <c r="S2685" s="24" t="s">
        <v>1026</v>
      </c>
      <c r="T2685" s="17">
        <v>2</v>
      </c>
      <c r="U2685" s="17">
        <v>160</v>
      </c>
    </row>
    <row r="2686" spans="11:21" x14ac:dyDescent="0.25">
      <c r="K2686" s="17" t="s">
        <v>3011</v>
      </c>
      <c r="L2686" s="17">
        <v>7</v>
      </c>
      <c r="M2686" s="17">
        <v>7</v>
      </c>
      <c r="N2686" s="17">
        <v>1985</v>
      </c>
      <c r="O2686" s="19" t="s">
        <v>1044</v>
      </c>
      <c r="P2686" s="24" t="s">
        <v>1026</v>
      </c>
      <c r="Q2686" s="48" t="s">
        <v>1045</v>
      </c>
      <c r="R2686" s="17">
        <v>5</v>
      </c>
      <c r="S2686" s="24" t="s">
        <v>1026</v>
      </c>
      <c r="T2686" s="17">
        <v>10</v>
      </c>
      <c r="U2686" s="17">
        <v>250</v>
      </c>
    </row>
    <row r="2687" spans="11:21" x14ac:dyDescent="0.25">
      <c r="K2687" s="17" t="s">
        <v>3011</v>
      </c>
      <c r="L2687" s="17">
        <v>7</v>
      </c>
      <c r="M2687" s="17">
        <v>7</v>
      </c>
      <c r="N2687" s="17">
        <v>1985</v>
      </c>
      <c r="O2687" s="19" t="s">
        <v>1676</v>
      </c>
      <c r="P2687" s="24" t="s">
        <v>1026</v>
      </c>
      <c r="Q2687" s="19" t="s">
        <v>565</v>
      </c>
      <c r="R2687" s="17">
        <v>4</v>
      </c>
      <c r="S2687" s="24" t="s">
        <v>1026</v>
      </c>
      <c r="T2687" s="17">
        <v>9</v>
      </c>
      <c r="U2687" s="17">
        <v>150</v>
      </c>
    </row>
    <row r="2688" spans="11:21" x14ac:dyDescent="0.25">
      <c r="K2688" s="17" t="s">
        <v>3011</v>
      </c>
      <c r="L2688" s="17">
        <v>7</v>
      </c>
      <c r="M2688" s="17">
        <v>7</v>
      </c>
      <c r="N2688" s="17">
        <v>1985</v>
      </c>
      <c r="O2688" s="19" t="s">
        <v>1043</v>
      </c>
      <c r="P2688" s="24" t="s">
        <v>1026</v>
      </c>
      <c r="Q2688" s="19" t="s">
        <v>563</v>
      </c>
      <c r="R2688" s="17">
        <v>8</v>
      </c>
      <c r="S2688" s="24" t="s">
        <v>1026</v>
      </c>
      <c r="T2688" s="17">
        <v>6</v>
      </c>
      <c r="U2688" s="17">
        <v>460</v>
      </c>
    </row>
    <row r="2689" spans="11:21" x14ac:dyDescent="0.25">
      <c r="K2689" s="17" t="s">
        <v>3027</v>
      </c>
      <c r="L2689" s="17">
        <v>13</v>
      </c>
      <c r="M2689" s="17">
        <v>7</v>
      </c>
      <c r="N2689" s="17">
        <v>1985</v>
      </c>
      <c r="O2689" s="19" t="s">
        <v>565</v>
      </c>
      <c r="P2689" s="24" t="s">
        <v>1026</v>
      </c>
      <c r="Q2689" s="48" t="s">
        <v>1452</v>
      </c>
      <c r="R2689" s="17">
        <v>11</v>
      </c>
      <c r="S2689" s="24" t="s">
        <v>1026</v>
      </c>
      <c r="T2689" s="17">
        <v>8</v>
      </c>
      <c r="U2689" s="17">
        <v>120</v>
      </c>
    </row>
    <row r="2690" spans="11:21" x14ac:dyDescent="0.25">
      <c r="K2690" s="17" t="s">
        <v>3011</v>
      </c>
      <c r="L2690" s="17">
        <v>14</v>
      </c>
      <c r="M2690" s="17">
        <v>7</v>
      </c>
      <c r="N2690" s="17">
        <v>1985</v>
      </c>
      <c r="O2690" s="19" t="s">
        <v>1045</v>
      </c>
      <c r="P2690" s="24" t="s">
        <v>1026</v>
      </c>
      <c r="Q2690" s="48" t="s">
        <v>743</v>
      </c>
      <c r="R2690" s="17">
        <v>22</v>
      </c>
      <c r="S2690" s="24" t="s">
        <v>1026</v>
      </c>
      <c r="T2690" s="17">
        <v>7</v>
      </c>
      <c r="U2690" s="17">
        <v>638</v>
      </c>
    </row>
    <row r="2691" spans="11:21" x14ac:dyDescent="0.25">
      <c r="K2691" s="17" t="s">
        <v>3011</v>
      </c>
      <c r="L2691" s="17">
        <v>14</v>
      </c>
      <c r="M2691" s="17">
        <v>7</v>
      </c>
      <c r="N2691" s="17">
        <v>1985</v>
      </c>
      <c r="O2691" s="48" t="s">
        <v>1041</v>
      </c>
      <c r="P2691" s="24" t="s">
        <v>1026</v>
      </c>
      <c r="Q2691" s="48" t="s">
        <v>1044</v>
      </c>
      <c r="R2691" s="17">
        <v>4</v>
      </c>
      <c r="S2691" s="24" t="s">
        <v>1026</v>
      </c>
      <c r="T2691" s="17">
        <v>10</v>
      </c>
      <c r="U2691" s="17">
        <v>211</v>
      </c>
    </row>
    <row r="2692" spans="11:21" x14ac:dyDescent="0.25">
      <c r="K2692" s="17" t="s">
        <v>3011</v>
      </c>
      <c r="L2692" s="17">
        <v>14</v>
      </c>
      <c r="M2692" s="17">
        <v>7</v>
      </c>
      <c r="N2692" s="17">
        <v>1985</v>
      </c>
      <c r="O2692" s="19" t="s">
        <v>967</v>
      </c>
      <c r="P2692" s="24" t="s">
        <v>1026</v>
      </c>
      <c r="Q2692" s="48" t="s">
        <v>563</v>
      </c>
      <c r="R2692" s="17">
        <v>9</v>
      </c>
      <c r="S2692" s="24" t="s">
        <v>1026</v>
      </c>
      <c r="T2692" s="17">
        <v>10</v>
      </c>
      <c r="U2692" s="17">
        <v>160</v>
      </c>
    </row>
    <row r="2693" spans="11:21" x14ac:dyDescent="0.25">
      <c r="K2693" s="17" t="s">
        <v>3011</v>
      </c>
      <c r="L2693" s="17">
        <v>14</v>
      </c>
      <c r="M2693" s="17">
        <v>7</v>
      </c>
      <c r="N2693" s="17">
        <v>1985</v>
      </c>
      <c r="O2693" s="19" t="s">
        <v>1043</v>
      </c>
      <c r="P2693" s="24" t="s">
        <v>1026</v>
      </c>
      <c r="Q2693" s="48" t="s">
        <v>1676</v>
      </c>
      <c r="R2693" s="17">
        <v>10</v>
      </c>
      <c r="S2693" s="24" t="s">
        <v>1026</v>
      </c>
      <c r="T2693" s="17">
        <v>4</v>
      </c>
      <c r="U2693" s="17">
        <v>560</v>
      </c>
    </row>
    <row r="2694" spans="11:21" x14ac:dyDescent="0.25">
      <c r="K2694" s="17" t="s">
        <v>3027</v>
      </c>
      <c r="L2694" s="17">
        <v>20</v>
      </c>
      <c r="M2694" s="17">
        <v>7</v>
      </c>
      <c r="N2694" s="17">
        <v>1985</v>
      </c>
      <c r="O2694" s="19" t="s">
        <v>1045</v>
      </c>
      <c r="P2694" s="24" t="s">
        <v>1026</v>
      </c>
      <c r="Q2694" s="48" t="s">
        <v>1044</v>
      </c>
      <c r="R2694" s="17">
        <v>14</v>
      </c>
      <c r="S2694" s="24" t="s">
        <v>1026</v>
      </c>
      <c r="T2694" s="17">
        <v>6</v>
      </c>
      <c r="U2694" s="17">
        <v>660</v>
      </c>
    </row>
    <row r="2695" spans="11:21" x14ac:dyDescent="0.25">
      <c r="K2695" s="17" t="s">
        <v>3027</v>
      </c>
      <c r="L2695" s="17">
        <v>20</v>
      </c>
      <c r="M2695" s="17">
        <v>7</v>
      </c>
      <c r="N2695" s="17">
        <v>1985</v>
      </c>
      <c r="O2695" s="19" t="s">
        <v>565</v>
      </c>
      <c r="P2695" s="24" t="s">
        <v>1026</v>
      </c>
      <c r="Q2695" s="48" t="s">
        <v>1676</v>
      </c>
      <c r="R2695" s="17">
        <v>16</v>
      </c>
      <c r="S2695" s="24" t="s">
        <v>1026</v>
      </c>
      <c r="T2695" s="17">
        <v>3</v>
      </c>
      <c r="U2695" s="17">
        <v>70</v>
      </c>
    </row>
    <row r="2696" spans="11:21" x14ac:dyDescent="0.25">
      <c r="K2696" s="17" t="s">
        <v>3011</v>
      </c>
      <c r="L2696" s="17">
        <v>21</v>
      </c>
      <c r="M2696" s="17">
        <v>7</v>
      </c>
      <c r="N2696" s="17">
        <v>1985</v>
      </c>
      <c r="O2696" s="19" t="s">
        <v>563</v>
      </c>
      <c r="P2696" s="24" t="s">
        <v>1026</v>
      </c>
      <c r="Q2696" s="48" t="s">
        <v>1043</v>
      </c>
      <c r="R2696" s="17">
        <v>14</v>
      </c>
      <c r="S2696" s="24" t="s">
        <v>1026</v>
      </c>
      <c r="T2696" s="17">
        <v>6</v>
      </c>
      <c r="U2696" s="17">
        <v>487</v>
      </c>
    </row>
    <row r="2697" spans="11:21" x14ac:dyDescent="0.25">
      <c r="K2697" s="17" t="s">
        <v>3011</v>
      </c>
      <c r="L2697" s="17">
        <v>21</v>
      </c>
      <c r="M2697" s="17">
        <v>7</v>
      </c>
      <c r="N2697" s="17">
        <v>1985</v>
      </c>
      <c r="O2697" s="19" t="s">
        <v>1041</v>
      </c>
      <c r="P2697" s="24" t="s">
        <v>1026</v>
      </c>
      <c r="Q2697" s="19" t="s">
        <v>1452</v>
      </c>
      <c r="R2697" s="17">
        <v>4</v>
      </c>
      <c r="S2697" s="24" t="s">
        <v>1026</v>
      </c>
      <c r="T2697" s="17">
        <v>2</v>
      </c>
      <c r="U2697" s="17">
        <v>105</v>
      </c>
    </row>
    <row r="2698" spans="11:21" x14ac:dyDescent="0.25">
      <c r="K2698" s="17" t="s">
        <v>3011</v>
      </c>
      <c r="L2698" s="17">
        <v>21</v>
      </c>
      <c r="M2698" s="17">
        <v>7</v>
      </c>
      <c r="N2698" s="17">
        <v>1985</v>
      </c>
      <c r="O2698" s="38" t="s">
        <v>967</v>
      </c>
      <c r="P2698" s="24" t="s">
        <v>1026</v>
      </c>
      <c r="Q2698" s="38" t="s">
        <v>743</v>
      </c>
      <c r="R2698" s="17">
        <v>12</v>
      </c>
      <c r="S2698" s="24" t="s">
        <v>1026</v>
      </c>
      <c r="T2698" s="17">
        <v>15</v>
      </c>
      <c r="U2698" s="17">
        <v>130</v>
      </c>
    </row>
    <row r="2699" spans="11:21" x14ac:dyDescent="0.25">
      <c r="K2699" s="17" t="s">
        <v>3027</v>
      </c>
      <c r="L2699" s="17">
        <v>27</v>
      </c>
      <c r="M2699" s="17">
        <v>7</v>
      </c>
      <c r="N2699" s="17">
        <v>1985</v>
      </c>
      <c r="O2699" s="48" t="s">
        <v>1452</v>
      </c>
      <c r="P2699" s="24" t="s">
        <v>1026</v>
      </c>
      <c r="Q2699" s="38" t="s">
        <v>563</v>
      </c>
      <c r="R2699" s="17">
        <v>3</v>
      </c>
      <c r="S2699" s="24" t="s">
        <v>1026</v>
      </c>
      <c r="T2699" s="17">
        <v>6</v>
      </c>
      <c r="U2699" s="17">
        <v>150</v>
      </c>
    </row>
    <row r="2700" spans="11:21" x14ac:dyDescent="0.25">
      <c r="K2700" s="17" t="s">
        <v>3011</v>
      </c>
      <c r="L2700" s="17">
        <v>28</v>
      </c>
      <c r="M2700" s="17">
        <v>7</v>
      </c>
      <c r="N2700" s="17">
        <v>1985</v>
      </c>
      <c r="O2700" s="19" t="s">
        <v>743</v>
      </c>
      <c r="P2700" s="24" t="s">
        <v>1026</v>
      </c>
      <c r="Q2700" s="19" t="s">
        <v>1041</v>
      </c>
      <c r="R2700" s="17">
        <v>17</v>
      </c>
      <c r="S2700" s="24" t="s">
        <v>1026</v>
      </c>
      <c r="T2700" s="17">
        <v>4</v>
      </c>
      <c r="U2700" s="17">
        <v>200</v>
      </c>
    </row>
    <row r="2701" spans="11:21" x14ac:dyDescent="0.25">
      <c r="K2701" s="17" t="s">
        <v>3011</v>
      </c>
      <c r="L2701" s="17">
        <v>28</v>
      </c>
      <c r="M2701" s="17">
        <v>7</v>
      </c>
      <c r="N2701" s="17">
        <v>1985</v>
      </c>
      <c r="O2701" s="48" t="s">
        <v>1044</v>
      </c>
      <c r="P2701" s="24" t="s">
        <v>1026</v>
      </c>
      <c r="Q2701" s="48" t="s">
        <v>565</v>
      </c>
      <c r="R2701" s="17">
        <v>15</v>
      </c>
      <c r="S2701" s="24" t="s">
        <v>1026</v>
      </c>
      <c r="T2701" s="17">
        <v>11</v>
      </c>
      <c r="U2701" s="17">
        <v>425</v>
      </c>
    </row>
    <row r="2702" spans="11:21" x14ac:dyDescent="0.25">
      <c r="K2702" s="17" t="s">
        <v>3011</v>
      </c>
      <c r="L2702" s="17">
        <v>28</v>
      </c>
      <c r="M2702" s="17">
        <v>7</v>
      </c>
      <c r="N2702" s="17">
        <v>1985</v>
      </c>
      <c r="O2702" s="19" t="s">
        <v>1676</v>
      </c>
      <c r="P2702" s="24" t="s">
        <v>1026</v>
      </c>
      <c r="Q2702" s="48" t="s">
        <v>1045</v>
      </c>
      <c r="R2702" s="17">
        <v>3</v>
      </c>
      <c r="S2702" s="24" t="s">
        <v>1026</v>
      </c>
      <c r="T2702" s="17">
        <v>22</v>
      </c>
      <c r="U2702" s="17">
        <v>150</v>
      </c>
    </row>
    <row r="2703" spans="11:21" x14ac:dyDescent="0.25">
      <c r="K2703" s="17" t="s">
        <v>3011</v>
      </c>
      <c r="L2703" s="17">
        <v>28</v>
      </c>
      <c r="M2703" s="17">
        <v>7</v>
      </c>
      <c r="N2703" s="17">
        <v>1985</v>
      </c>
      <c r="O2703" s="19" t="s">
        <v>1043</v>
      </c>
      <c r="P2703" s="24" t="s">
        <v>1026</v>
      </c>
      <c r="Q2703" s="48" t="s">
        <v>967</v>
      </c>
      <c r="R2703" s="17">
        <v>3</v>
      </c>
      <c r="S2703" s="24" t="s">
        <v>1026</v>
      </c>
      <c r="T2703" s="17">
        <v>9</v>
      </c>
      <c r="U2703" s="17">
        <v>590</v>
      </c>
    </row>
    <row r="2704" spans="11:21" x14ac:dyDescent="0.25">
      <c r="K2704" s="17" t="s">
        <v>3141</v>
      </c>
      <c r="L2704" s="17">
        <v>1</v>
      </c>
      <c r="M2704" s="17">
        <v>8</v>
      </c>
      <c r="N2704" s="17">
        <v>1985</v>
      </c>
      <c r="O2704" s="19" t="s">
        <v>563</v>
      </c>
      <c r="P2704" s="24" t="s">
        <v>1026</v>
      </c>
      <c r="Q2704" s="48" t="s">
        <v>1044</v>
      </c>
      <c r="R2704" s="17">
        <v>4</v>
      </c>
      <c r="S2704" s="24" t="s">
        <v>1026</v>
      </c>
      <c r="T2704" s="17">
        <v>14</v>
      </c>
      <c r="U2704" s="17">
        <v>382</v>
      </c>
    </row>
    <row r="2705" spans="11:21" x14ac:dyDescent="0.25">
      <c r="K2705" s="17" t="s">
        <v>3141</v>
      </c>
      <c r="L2705" s="17">
        <v>1</v>
      </c>
      <c r="M2705" s="17">
        <v>8</v>
      </c>
      <c r="N2705" s="17">
        <v>1985</v>
      </c>
      <c r="O2705" s="19" t="s">
        <v>1045</v>
      </c>
      <c r="P2705" s="24" t="s">
        <v>1026</v>
      </c>
      <c r="Q2705" s="48" t="s">
        <v>1041</v>
      </c>
      <c r="R2705" s="17">
        <v>10</v>
      </c>
      <c r="S2705" s="24" t="s">
        <v>1026</v>
      </c>
      <c r="T2705" s="17">
        <v>8</v>
      </c>
      <c r="U2705" s="17">
        <v>510</v>
      </c>
    </row>
    <row r="2706" spans="11:21" x14ac:dyDescent="0.25">
      <c r="K2706" s="17" t="s">
        <v>3141</v>
      </c>
      <c r="L2706" s="17">
        <v>1</v>
      </c>
      <c r="M2706" s="17">
        <v>8</v>
      </c>
      <c r="N2706" s="17">
        <v>1985</v>
      </c>
      <c r="O2706" s="19" t="s">
        <v>565</v>
      </c>
      <c r="P2706" s="24" t="s">
        <v>1026</v>
      </c>
      <c r="Q2706" s="48" t="s">
        <v>1043</v>
      </c>
      <c r="R2706" s="17">
        <v>6</v>
      </c>
      <c r="S2706" s="24" t="s">
        <v>1026</v>
      </c>
      <c r="T2706" s="17">
        <v>9</v>
      </c>
      <c r="U2706" s="17">
        <v>100</v>
      </c>
    </row>
    <row r="2707" spans="11:21" x14ac:dyDescent="0.25">
      <c r="K2707" s="17" t="s">
        <v>3141</v>
      </c>
      <c r="L2707" s="17">
        <v>1</v>
      </c>
      <c r="M2707" s="17">
        <v>8</v>
      </c>
      <c r="N2707" s="17">
        <v>1985</v>
      </c>
      <c r="O2707" s="48" t="s">
        <v>1452</v>
      </c>
      <c r="P2707" s="24" t="s">
        <v>1026</v>
      </c>
      <c r="Q2707" s="48" t="s">
        <v>743</v>
      </c>
      <c r="R2707" s="17">
        <v>7</v>
      </c>
      <c r="S2707" s="24" t="s">
        <v>1026</v>
      </c>
      <c r="T2707" s="17">
        <v>20</v>
      </c>
      <c r="U2707" s="17">
        <v>140</v>
      </c>
    </row>
    <row r="2708" spans="11:21" x14ac:dyDescent="0.25">
      <c r="K2708" s="17" t="s">
        <v>3141</v>
      </c>
      <c r="L2708" s="17">
        <v>1</v>
      </c>
      <c r="M2708" s="17">
        <v>8</v>
      </c>
      <c r="N2708" s="17">
        <v>1985</v>
      </c>
      <c r="O2708" s="19" t="s">
        <v>1676</v>
      </c>
      <c r="P2708" s="24" t="s">
        <v>1026</v>
      </c>
      <c r="Q2708" s="48" t="s">
        <v>967</v>
      </c>
      <c r="R2708" s="17">
        <v>6</v>
      </c>
      <c r="S2708" s="24" t="s">
        <v>1026</v>
      </c>
      <c r="T2708" s="17">
        <v>10</v>
      </c>
      <c r="U2708" s="17">
        <v>120</v>
      </c>
    </row>
    <row r="2709" spans="11:21" x14ac:dyDescent="0.25">
      <c r="K2709" s="17" t="s">
        <v>3011</v>
      </c>
      <c r="L2709" s="17">
        <v>4</v>
      </c>
      <c r="M2709" s="17">
        <v>8</v>
      </c>
      <c r="N2709" s="17">
        <v>1985</v>
      </c>
      <c r="O2709" s="19" t="s">
        <v>1041</v>
      </c>
      <c r="P2709" s="24" t="s">
        <v>1026</v>
      </c>
      <c r="Q2709" s="48" t="s">
        <v>565</v>
      </c>
      <c r="R2709" s="17">
        <v>9</v>
      </c>
      <c r="S2709" s="24" t="s">
        <v>1026</v>
      </c>
      <c r="T2709" s="17">
        <v>6</v>
      </c>
      <c r="U2709" s="17">
        <v>125</v>
      </c>
    </row>
    <row r="2710" spans="11:21" x14ac:dyDescent="0.25">
      <c r="K2710" s="17" t="s">
        <v>3011</v>
      </c>
      <c r="L2710" s="17">
        <v>4</v>
      </c>
      <c r="M2710" s="17">
        <v>8</v>
      </c>
      <c r="N2710" s="17">
        <v>1985</v>
      </c>
      <c r="O2710" s="19" t="s">
        <v>967</v>
      </c>
      <c r="P2710" s="24" t="s">
        <v>1026</v>
      </c>
      <c r="Q2710" s="48" t="s">
        <v>1045</v>
      </c>
      <c r="R2710" s="17">
        <v>6</v>
      </c>
      <c r="S2710" s="24" t="s">
        <v>1026</v>
      </c>
      <c r="T2710" s="17">
        <v>3</v>
      </c>
      <c r="U2710" s="17">
        <v>213</v>
      </c>
    </row>
    <row r="2711" spans="11:21" x14ac:dyDescent="0.25">
      <c r="K2711" s="17" t="s">
        <v>3011</v>
      </c>
      <c r="L2711" s="17">
        <v>4</v>
      </c>
      <c r="M2711" s="17">
        <v>8</v>
      </c>
      <c r="N2711" s="17">
        <v>1985</v>
      </c>
      <c r="O2711" s="19" t="s">
        <v>743</v>
      </c>
      <c r="P2711" s="24" t="s">
        <v>1026</v>
      </c>
      <c r="Q2711" s="19" t="s">
        <v>563</v>
      </c>
      <c r="R2711" s="17">
        <v>13</v>
      </c>
      <c r="S2711" s="24" t="s">
        <v>1026</v>
      </c>
      <c r="T2711" s="17">
        <v>3</v>
      </c>
      <c r="U2711" s="17">
        <v>260</v>
      </c>
    </row>
    <row r="2712" spans="11:21" x14ac:dyDescent="0.25">
      <c r="K2712" s="17" t="s">
        <v>3011</v>
      </c>
      <c r="L2712" s="17">
        <v>4</v>
      </c>
      <c r="M2712" s="17">
        <v>8</v>
      </c>
      <c r="N2712" s="17">
        <v>1985</v>
      </c>
      <c r="O2712" s="19" t="s">
        <v>1044</v>
      </c>
      <c r="P2712" s="24" t="s">
        <v>1026</v>
      </c>
      <c r="Q2712" s="48" t="s">
        <v>1676</v>
      </c>
      <c r="R2712" s="17">
        <v>15</v>
      </c>
      <c r="S2712" s="24" t="s">
        <v>1026</v>
      </c>
      <c r="T2712" s="17">
        <v>2</v>
      </c>
      <c r="U2712" s="17">
        <v>253</v>
      </c>
    </row>
    <row r="2713" spans="11:21" x14ac:dyDescent="0.25">
      <c r="K2713" s="17" t="s">
        <v>3011</v>
      </c>
      <c r="L2713" s="17">
        <v>4</v>
      </c>
      <c r="M2713" s="17">
        <v>8</v>
      </c>
      <c r="N2713" s="17">
        <v>1985</v>
      </c>
      <c r="O2713" s="19" t="s">
        <v>1043</v>
      </c>
      <c r="P2713" s="24" t="s">
        <v>1026</v>
      </c>
      <c r="Q2713" s="48" t="s">
        <v>1452</v>
      </c>
      <c r="R2713" s="17">
        <v>19</v>
      </c>
      <c r="S2713" s="24" t="s">
        <v>1026</v>
      </c>
      <c r="T2713" s="17">
        <v>1</v>
      </c>
      <c r="U2713" s="17">
        <v>460</v>
      </c>
    </row>
    <row r="2714" spans="11:21" x14ac:dyDescent="0.25">
      <c r="K2714" s="17" t="s">
        <v>3027</v>
      </c>
      <c r="L2714" s="17">
        <v>10</v>
      </c>
      <c r="M2714" s="17">
        <v>8</v>
      </c>
      <c r="N2714" s="17">
        <v>1985</v>
      </c>
      <c r="O2714" s="19" t="s">
        <v>565</v>
      </c>
      <c r="P2714" s="24" t="s">
        <v>1026</v>
      </c>
      <c r="Q2714" s="48" t="s">
        <v>743</v>
      </c>
      <c r="R2714" s="17">
        <v>1</v>
      </c>
      <c r="S2714" s="24" t="s">
        <v>1026</v>
      </c>
      <c r="T2714" s="17">
        <v>12</v>
      </c>
      <c r="U2714" s="17">
        <v>150</v>
      </c>
    </row>
    <row r="2715" spans="11:21" x14ac:dyDescent="0.25">
      <c r="K2715" s="17" t="s">
        <v>3027</v>
      </c>
      <c r="L2715" s="17">
        <v>10</v>
      </c>
      <c r="M2715" s="17">
        <v>8</v>
      </c>
      <c r="N2715" s="17">
        <v>1985</v>
      </c>
      <c r="O2715" s="19" t="s">
        <v>1676</v>
      </c>
      <c r="P2715" s="24" t="s">
        <v>1026</v>
      </c>
      <c r="Q2715" s="48" t="s">
        <v>563</v>
      </c>
      <c r="R2715" s="17">
        <v>6</v>
      </c>
      <c r="S2715" s="24" t="s">
        <v>1026</v>
      </c>
      <c r="T2715" s="17">
        <v>10</v>
      </c>
      <c r="U2715" s="17">
        <v>75</v>
      </c>
    </row>
    <row r="2716" spans="11:21" x14ac:dyDescent="0.25">
      <c r="K2716" s="17" t="s">
        <v>3011</v>
      </c>
      <c r="L2716" s="17">
        <v>11</v>
      </c>
      <c r="M2716" s="17">
        <v>8</v>
      </c>
      <c r="N2716" s="17">
        <v>1985</v>
      </c>
      <c r="O2716" s="19" t="s">
        <v>1045</v>
      </c>
      <c r="P2716" s="24" t="s">
        <v>1026</v>
      </c>
      <c r="Q2716" s="48" t="s">
        <v>1452</v>
      </c>
      <c r="R2716" s="17">
        <v>15</v>
      </c>
      <c r="S2716" s="24" t="s">
        <v>1026</v>
      </c>
      <c r="T2716" s="17">
        <v>8</v>
      </c>
      <c r="U2716" s="17">
        <v>412</v>
      </c>
    </row>
    <row r="2717" spans="11:21" x14ac:dyDescent="0.25">
      <c r="K2717" s="17" t="s">
        <v>3011</v>
      </c>
      <c r="L2717" s="17">
        <v>11</v>
      </c>
      <c r="M2717" s="17">
        <v>8</v>
      </c>
      <c r="N2717" s="17">
        <v>1985</v>
      </c>
      <c r="O2717" s="19" t="s">
        <v>1041</v>
      </c>
      <c r="P2717" s="24" t="s">
        <v>1026</v>
      </c>
      <c r="Q2717" s="48" t="s">
        <v>967</v>
      </c>
      <c r="R2717" s="17">
        <v>6</v>
      </c>
      <c r="S2717" s="24" t="s">
        <v>1026</v>
      </c>
      <c r="T2717" s="17">
        <v>13</v>
      </c>
      <c r="U2717" s="17">
        <v>218</v>
      </c>
    </row>
    <row r="2718" spans="11:21" x14ac:dyDescent="0.25">
      <c r="K2718" s="17" t="s">
        <v>3011</v>
      </c>
      <c r="L2718" s="17">
        <v>11</v>
      </c>
      <c r="M2718" s="17">
        <v>8</v>
      </c>
      <c r="N2718" s="17">
        <v>1985</v>
      </c>
      <c r="O2718" s="19" t="s">
        <v>1044</v>
      </c>
      <c r="P2718" s="24" t="s">
        <v>1026</v>
      </c>
      <c r="Q2718" s="48" t="s">
        <v>1043</v>
      </c>
      <c r="R2718" s="17">
        <v>8</v>
      </c>
      <c r="S2718" s="24" t="s">
        <v>1026</v>
      </c>
      <c r="T2718" s="17">
        <v>4</v>
      </c>
      <c r="U2718" s="17">
        <v>218</v>
      </c>
    </row>
    <row r="2719" spans="11:21" x14ac:dyDescent="0.25">
      <c r="K2719" s="17" t="s">
        <v>3011</v>
      </c>
      <c r="L2719" s="17">
        <v>18</v>
      </c>
      <c r="M2719" s="17">
        <v>8</v>
      </c>
      <c r="N2719" s="17">
        <v>1985</v>
      </c>
      <c r="O2719" s="38" t="s">
        <v>563</v>
      </c>
      <c r="P2719" s="24" t="s">
        <v>1026</v>
      </c>
      <c r="Q2719" s="38" t="s">
        <v>1045</v>
      </c>
      <c r="R2719" s="17">
        <v>5</v>
      </c>
      <c r="S2719" s="24" t="s">
        <v>1026</v>
      </c>
      <c r="T2719" s="17">
        <v>10</v>
      </c>
      <c r="U2719" s="17">
        <v>215</v>
      </c>
    </row>
    <row r="2720" spans="11:21" x14ac:dyDescent="0.25">
      <c r="K2720" s="17" t="s">
        <v>3011</v>
      </c>
      <c r="L2720" s="17">
        <v>18</v>
      </c>
      <c r="M2720" s="17">
        <v>8</v>
      </c>
      <c r="N2720" s="17">
        <v>1985</v>
      </c>
      <c r="O2720" s="19" t="s">
        <v>967</v>
      </c>
      <c r="P2720" s="24" t="s">
        <v>1026</v>
      </c>
      <c r="Q2720" s="48" t="s">
        <v>565</v>
      </c>
      <c r="R2720" s="17">
        <v>11</v>
      </c>
      <c r="S2720" s="24" t="s">
        <v>1026</v>
      </c>
      <c r="T2720" s="17">
        <v>7</v>
      </c>
      <c r="U2720" s="17">
        <v>254</v>
      </c>
    </row>
    <row r="2721" spans="11:21" x14ac:dyDescent="0.25">
      <c r="K2721" s="17" t="s">
        <v>3011</v>
      </c>
      <c r="L2721" s="17">
        <v>18</v>
      </c>
      <c r="M2721" s="17">
        <v>8</v>
      </c>
      <c r="N2721" s="17">
        <v>1985</v>
      </c>
      <c r="O2721" s="48" t="s">
        <v>743</v>
      </c>
      <c r="P2721" s="24" t="s">
        <v>1026</v>
      </c>
      <c r="Q2721" s="48" t="s">
        <v>1676</v>
      </c>
      <c r="R2721" s="17">
        <v>24</v>
      </c>
      <c r="S2721" s="24" t="s">
        <v>1026</v>
      </c>
      <c r="T2721" s="17">
        <v>6</v>
      </c>
      <c r="U2721" s="17">
        <v>350</v>
      </c>
    </row>
    <row r="2722" spans="11:21" x14ac:dyDescent="0.25">
      <c r="K2722" s="17" t="s">
        <v>3011</v>
      </c>
      <c r="L2722" s="17">
        <v>18</v>
      </c>
      <c r="M2722" s="17">
        <v>8</v>
      </c>
      <c r="N2722" s="17">
        <v>1985</v>
      </c>
      <c r="O2722" s="48" t="s">
        <v>1452</v>
      </c>
      <c r="P2722" s="24" t="s">
        <v>1026</v>
      </c>
      <c r="Q2722" s="48" t="s">
        <v>1044</v>
      </c>
      <c r="R2722" s="17">
        <v>8</v>
      </c>
      <c r="S2722" s="24" t="s">
        <v>1026</v>
      </c>
      <c r="T2722" s="17">
        <v>10</v>
      </c>
      <c r="U2722" s="17">
        <v>280</v>
      </c>
    </row>
    <row r="2723" spans="11:21" x14ac:dyDescent="0.25">
      <c r="K2723" s="17" t="s">
        <v>3011</v>
      </c>
      <c r="L2723" s="17">
        <v>18</v>
      </c>
      <c r="M2723" s="17">
        <v>8</v>
      </c>
      <c r="N2723" s="17">
        <v>1985</v>
      </c>
      <c r="O2723" s="19" t="s">
        <v>1043</v>
      </c>
      <c r="P2723" s="24" t="s">
        <v>1026</v>
      </c>
      <c r="Q2723" s="48" t="s">
        <v>1041</v>
      </c>
      <c r="R2723" s="17">
        <v>9</v>
      </c>
      <c r="S2723" s="24" t="s">
        <v>1026</v>
      </c>
      <c r="T2723" s="17">
        <v>4</v>
      </c>
      <c r="U2723" s="17">
        <v>550</v>
      </c>
    </row>
    <row r="2724" spans="11:21" x14ac:dyDescent="0.25">
      <c r="K2724" s="17" t="s">
        <v>3027</v>
      </c>
      <c r="L2724" s="17">
        <v>24</v>
      </c>
      <c r="M2724" s="17">
        <v>8</v>
      </c>
      <c r="N2724" s="17">
        <v>1985</v>
      </c>
      <c r="O2724" s="19" t="s">
        <v>565</v>
      </c>
      <c r="P2724" s="24" t="s">
        <v>1026</v>
      </c>
      <c r="Q2724" s="48" t="s">
        <v>563</v>
      </c>
      <c r="R2724" s="17">
        <v>16</v>
      </c>
      <c r="S2724" s="24" t="s">
        <v>1026</v>
      </c>
      <c r="T2724" s="17">
        <v>15</v>
      </c>
      <c r="U2724" s="17">
        <v>100</v>
      </c>
    </row>
    <row r="2725" spans="11:21" x14ac:dyDescent="0.25">
      <c r="K2725" s="17" t="s">
        <v>3011</v>
      </c>
      <c r="L2725" s="17">
        <v>25</v>
      </c>
      <c r="M2725" s="17">
        <v>8</v>
      </c>
      <c r="N2725" s="17">
        <v>1985</v>
      </c>
      <c r="O2725" s="19" t="s">
        <v>1041</v>
      </c>
      <c r="P2725" s="24" t="s">
        <v>1026</v>
      </c>
      <c r="Q2725" s="48" t="s">
        <v>1676</v>
      </c>
      <c r="R2725" s="17">
        <v>3</v>
      </c>
      <c r="S2725" s="24" t="s">
        <v>1026</v>
      </c>
      <c r="T2725" s="17">
        <v>2</v>
      </c>
      <c r="U2725" s="17">
        <v>123</v>
      </c>
    </row>
    <row r="2726" spans="11:21" x14ac:dyDescent="0.25">
      <c r="K2726" s="17" t="s">
        <v>3011</v>
      </c>
      <c r="L2726" s="17">
        <v>25</v>
      </c>
      <c r="M2726" s="17">
        <v>8</v>
      </c>
      <c r="N2726" s="17">
        <v>1985</v>
      </c>
      <c r="O2726" s="48" t="s">
        <v>1452</v>
      </c>
      <c r="P2726" s="24" t="s">
        <v>1026</v>
      </c>
      <c r="Q2726" s="48" t="s">
        <v>967</v>
      </c>
      <c r="R2726" s="17">
        <v>5</v>
      </c>
      <c r="S2726" s="24" t="s">
        <v>1026</v>
      </c>
      <c r="T2726" s="17">
        <v>5</v>
      </c>
      <c r="U2726" s="17">
        <v>80</v>
      </c>
    </row>
    <row r="2727" spans="11:21" x14ac:dyDescent="0.25">
      <c r="K2727" s="17" t="s">
        <v>3011</v>
      </c>
      <c r="L2727" s="17">
        <v>25</v>
      </c>
      <c r="M2727" s="17">
        <v>8</v>
      </c>
      <c r="N2727" s="17">
        <v>1985</v>
      </c>
      <c r="O2727" s="19" t="s">
        <v>1044</v>
      </c>
      <c r="P2727" s="24" t="s">
        <v>1026</v>
      </c>
      <c r="Q2727" s="48" t="s">
        <v>743</v>
      </c>
      <c r="R2727" s="17">
        <v>9</v>
      </c>
      <c r="S2727" s="24" t="s">
        <v>1026</v>
      </c>
      <c r="T2727" s="17">
        <v>5</v>
      </c>
      <c r="U2727" s="17">
        <v>273</v>
      </c>
    </row>
    <row r="2728" spans="11:21" x14ac:dyDescent="0.25">
      <c r="K2728" s="17" t="s">
        <v>3011</v>
      </c>
      <c r="L2728" s="17">
        <v>25</v>
      </c>
      <c r="M2728" s="17">
        <v>8</v>
      </c>
      <c r="N2728" s="17">
        <v>1985</v>
      </c>
      <c r="O2728" s="19" t="s">
        <v>1043</v>
      </c>
      <c r="P2728" s="24" t="s">
        <v>1026</v>
      </c>
      <c r="Q2728" s="48" t="s">
        <v>1045</v>
      </c>
      <c r="R2728" s="17">
        <v>11</v>
      </c>
      <c r="S2728" s="24" t="s">
        <v>1026</v>
      </c>
      <c r="T2728" s="17">
        <v>13</v>
      </c>
      <c r="U2728" s="17">
        <v>390</v>
      </c>
    </row>
    <row r="2729" spans="11:21" x14ac:dyDescent="0.25">
      <c r="K2729" s="17" t="s">
        <v>3011</v>
      </c>
      <c r="L2729" s="17">
        <v>1</v>
      </c>
      <c r="M2729" s="17">
        <v>9</v>
      </c>
      <c r="N2729" s="17">
        <v>1985</v>
      </c>
      <c r="O2729" s="19" t="s">
        <v>563</v>
      </c>
      <c r="P2729" s="24" t="s">
        <v>1026</v>
      </c>
      <c r="Q2729" s="48" t="s">
        <v>1041</v>
      </c>
      <c r="R2729" s="17">
        <v>18</v>
      </c>
      <c r="S2729" s="24" t="s">
        <v>1026</v>
      </c>
      <c r="T2729" s="17">
        <v>10</v>
      </c>
      <c r="U2729" s="17">
        <v>237</v>
      </c>
    </row>
    <row r="2730" spans="11:21" x14ac:dyDescent="0.25">
      <c r="K2730" s="17" t="s">
        <v>3011</v>
      </c>
      <c r="L2730" s="17">
        <v>1</v>
      </c>
      <c r="M2730" s="17">
        <v>9</v>
      </c>
      <c r="N2730" s="17">
        <v>1985</v>
      </c>
      <c r="O2730" s="19" t="s">
        <v>1045</v>
      </c>
      <c r="P2730" s="24" t="s">
        <v>1026</v>
      </c>
      <c r="Q2730" s="48" t="s">
        <v>565</v>
      </c>
      <c r="R2730" s="17">
        <v>16</v>
      </c>
      <c r="S2730" s="24" t="s">
        <v>1026</v>
      </c>
      <c r="T2730" s="17">
        <v>2</v>
      </c>
      <c r="U2730" s="17">
        <v>1325</v>
      </c>
    </row>
    <row r="2731" spans="11:21" x14ac:dyDescent="0.25">
      <c r="K2731" s="17" t="s">
        <v>3011</v>
      </c>
      <c r="L2731" s="17">
        <v>1</v>
      </c>
      <c r="M2731" s="17">
        <v>9</v>
      </c>
      <c r="N2731" s="17">
        <v>1985</v>
      </c>
      <c r="O2731" s="19" t="s">
        <v>967</v>
      </c>
      <c r="P2731" s="24" t="s">
        <v>1026</v>
      </c>
      <c r="Q2731" s="48" t="s">
        <v>1044</v>
      </c>
      <c r="R2731" s="17">
        <v>15</v>
      </c>
      <c r="S2731" s="24" t="s">
        <v>1026</v>
      </c>
      <c r="T2731" s="17">
        <v>18</v>
      </c>
      <c r="U2731" s="17">
        <v>173</v>
      </c>
    </row>
    <row r="2732" spans="11:21" x14ac:dyDescent="0.25">
      <c r="K2732" s="17" t="s">
        <v>3011</v>
      </c>
      <c r="L2732" s="17">
        <v>1</v>
      </c>
      <c r="M2732" s="17">
        <v>9</v>
      </c>
      <c r="N2732" s="17">
        <v>1985</v>
      </c>
      <c r="O2732" s="19" t="s">
        <v>743</v>
      </c>
      <c r="P2732" s="24" t="s">
        <v>1026</v>
      </c>
      <c r="Q2732" s="48" t="s">
        <v>1043</v>
      </c>
      <c r="R2732" s="17">
        <v>5</v>
      </c>
      <c r="S2732" s="24" t="s">
        <v>1026</v>
      </c>
      <c r="T2732" s="17">
        <v>6</v>
      </c>
      <c r="U2732" s="17">
        <v>282</v>
      </c>
    </row>
    <row r="2733" spans="11:21" x14ac:dyDescent="0.25">
      <c r="K2733" s="17" t="s">
        <v>3011</v>
      </c>
      <c r="L2733" s="17">
        <v>1</v>
      </c>
      <c r="M2733" s="17">
        <v>9</v>
      </c>
      <c r="N2733" s="17">
        <v>1985</v>
      </c>
      <c r="O2733" s="19" t="s">
        <v>1676</v>
      </c>
      <c r="P2733" s="24" t="s">
        <v>1026</v>
      </c>
      <c r="Q2733" s="48" t="s">
        <v>1452</v>
      </c>
      <c r="R2733" s="17">
        <v>6</v>
      </c>
      <c r="S2733" s="24" t="s">
        <v>1026</v>
      </c>
      <c r="T2733" s="17">
        <v>7</v>
      </c>
      <c r="U2733" s="17">
        <v>100</v>
      </c>
    </row>
    <row r="2734" spans="11:21" x14ac:dyDescent="0.25">
      <c r="Q2734" s="48" t="s">
        <v>2</v>
      </c>
      <c r="R2734" s="17">
        <f>SUM(R2644:R2733)</f>
        <v>877</v>
      </c>
      <c r="S2734" s="24" t="s">
        <v>1026</v>
      </c>
      <c r="T2734" s="17">
        <f>SUM(T2644:T2733)</f>
        <v>725</v>
      </c>
      <c r="U2734" s="17">
        <f>SUM(U2644:U2733)</f>
        <v>26180</v>
      </c>
    </row>
    <row r="2735" spans="11:21" x14ac:dyDescent="0.25">
      <c r="N2735" s="17">
        <f>COUNT(R2644:R2733)</f>
        <v>90</v>
      </c>
      <c r="Q2735" s="48" t="s">
        <v>567</v>
      </c>
      <c r="R2735" s="81">
        <f>PRODUCT(R2734/N2735)</f>
        <v>9.7444444444444436</v>
      </c>
      <c r="S2735" s="24" t="s">
        <v>1026</v>
      </c>
      <c r="T2735" s="81">
        <f>PRODUCT(T2734/N2735)</f>
        <v>8.0555555555555554</v>
      </c>
      <c r="U2735" s="82">
        <f>PRODUCT(U2734/N2735)</f>
        <v>290.88888888888891</v>
      </c>
    </row>
    <row r="2738" spans="1:21" x14ac:dyDescent="0.25">
      <c r="A2738" s="21"/>
      <c r="B2738" s="22" t="s">
        <v>1322</v>
      </c>
      <c r="C2738" s="21" t="s">
        <v>3016</v>
      </c>
      <c r="D2738" s="21" t="s">
        <v>3017</v>
      </c>
      <c r="E2738" s="21" t="s">
        <v>1030</v>
      </c>
      <c r="F2738" s="21" t="s">
        <v>3018</v>
      </c>
      <c r="G2738" s="21" t="s">
        <v>3019</v>
      </c>
      <c r="H2738" s="21"/>
      <c r="I2738" s="68" t="s">
        <v>3020</v>
      </c>
      <c r="J2738" s="21" t="s">
        <v>1031</v>
      </c>
      <c r="K2738" s="21"/>
      <c r="L2738" s="33"/>
      <c r="M2738" s="33"/>
      <c r="N2738" s="33"/>
      <c r="O2738" s="23" t="s">
        <v>1322</v>
      </c>
      <c r="P2738" s="34"/>
      <c r="Q2738" s="35"/>
      <c r="R2738" s="33"/>
      <c r="S2738" s="34"/>
      <c r="T2738" s="33"/>
      <c r="U2738" s="33"/>
    </row>
    <row r="2739" spans="1:21" x14ac:dyDescent="0.25">
      <c r="A2739" s="14">
        <v>1</v>
      </c>
      <c r="B2739" s="41" t="s">
        <v>1045</v>
      </c>
      <c r="C2739" s="14">
        <v>18</v>
      </c>
      <c r="D2739" s="14">
        <v>14</v>
      </c>
      <c r="E2739" s="14">
        <v>0</v>
      </c>
      <c r="F2739" s="14">
        <v>4</v>
      </c>
      <c r="G2739" s="14">
        <v>211</v>
      </c>
      <c r="H2739" s="74" t="s">
        <v>1026</v>
      </c>
      <c r="I2739" s="14">
        <v>95</v>
      </c>
      <c r="J2739" s="14">
        <v>28</v>
      </c>
      <c r="K2739" s="17" t="s">
        <v>3011</v>
      </c>
      <c r="L2739" s="17">
        <v>11</v>
      </c>
      <c r="M2739" s="17">
        <v>5</v>
      </c>
      <c r="N2739" s="17">
        <v>1986</v>
      </c>
      <c r="O2739" s="19" t="s">
        <v>563</v>
      </c>
      <c r="P2739" s="24" t="s">
        <v>1026</v>
      </c>
      <c r="Q2739" s="48" t="s">
        <v>565</v>
      </c>
      <c r="R2739" s="17">
        <v>13</v>
      </c>
      <c r="S2739" s="24" t="s">
        <v>1026</v>
      </c>
      <c r="T2739" s="17">
        <v>12</v>
      </c>
      <c r="U2739" s="17">
        <v>763</v>
      </c>
    </row>
    <row r="2740" spans="1:21" x14ac:dyDescent="0.25">
      <c r="A2740" s="14">
        <v>2</v>
      </c>
      <c r="B2740" s="67" t="s">
        <v>1044</v>
      </c>
      <c r="C2740" s="14">
        <v>18</v>
      </c>
      <c r="D2740" s="14">
        <v>13</v>
      </c>
      <c r="E2740" s="14">
        <v>1</v>
      </c>
      <c r="F2740" s="14">
        <v>4</v>
      </c>
      <c r="G2740" s="14">
        <v>272</v>
      </c>
      <c r="H2740" s="74" t="s">
        <v>1026</v>
      </c>
      <c r="I2740" s="14">
        <v>124</v>
      </c>
      <c r="J2740" s="14">
        <v>27</v>
      </c>
      <c r="K2740" s="17" t="s">
        <v>3011</v>
      </c>
      <c r="L2740" s="17">
        <v>11</v>
      </c>
      <c r="M2740" s="17">
        <v>5</v>
      </c>
      <c r="N2740" s="17">
        <v>1986</v>
      </c>
      <c r="O2740" s="19" t="s">
        <v>1045</v>
      </c>
      <c r="P2740" s="24" t="s">
        <v>1026</v>
      </c>
      <c r="Q2740" s="19" t="s">
        <v>1043</v>
      </c>
      <c r="R2740" s="17">
        <v>8</v>
      </c>
      <c r="S2740" s="24" t="s">
        <v>1026</v>
      </c>
      <c r="T2740" s="17">
        <v>11</v>
      </c>
      <c r="U2740" s="17">
        <v>653</v>
      </c>
    </row>
    <row r="2741" spans="1:21" x14ac:dyDescent="0.25">
      <c r="A2741" s="14">
        <v>3</v>
      </c>
      <c r="B2741" s="20" t="s">
        <v>1041</v>
      </c>
      <c r="C2741" s="14">
        <v>18</v>
      </c>
      <c r="D2741" s="14">
        <v>12</v>
      </c>
      <c r="E2741" s="14">
        <v>1</v>
      </c>
      <c r="F2741" s="14">
        <v>5</v>
      </c>
      <c r="G2741" s="14">
        <v>230</v>
      </c>
      <c r="H2741" s="74" t="s">
        <v>1026</v>
      </c>
      <c r="I2741" s="14">
        <v>126</v>
      </c>
      <c r="J2741" s="14">
        <v>25</v>
      </c>
      <c r="K2741" s="17" t="s">
        <v>3011</v>
      </c>
      <c r="L2741" s="17">
        <v>11</v>
      </c>
      <c r="M2741" s="17">
        <v>5</v>
      </c>
      <c r="N2741" s="17">
        <v>1986</v>
      </c>
      <c r="O2741" s="19" t="s">
        <v>1672</v>
      </c>
      <c r="P2741" s="24" t="s">
        <v>1026</v>
      </c>
      <c r="Q2741" s="48" t="s">
        <v>967</v>
      </c>
      <c r="R2741" s="17">
        <v>6</v>
      </c>
      <c r="S2741" s="24" t="s">
        <v>1026</v>
      </c>
      <c r="T2741" s="17">
        <v>22</v>
      </c>
      <c r="U2741" s="17">
        <v>300</v>
      </c>
    </row>
    <row r="2742" spans="1:21" x14ac:dyDescent="0.25">
      <c r="A2742" s="14">
        <v>4</v>
      </c>
      <c r="B2742" s="67" t="s">
        <v>1043</v>
      </c>
      <c r="C2742" s="14">
        <v>18</v>
      </c>
      <c r="D2742" s="14">
        <v>12</v>
      </c>
      <c r="E2742" s="14">
        <v>0</v>
      </c>
      <c r="F2742" s="14">
        <v>6</v>
      </c>
      <c r="G2742" s="14">
        <v>187</v>
      </c>
      <c r="H2742" s="74" t="s">
        <v>1026</v>
      </c>
      <c r="I2742" s="14">
        <v>115</v>
      </c>
      <c r="J2742" s="14">
        <v>24</v>
      </c>
      <c r="K2742" s="17" t="s">
        <v>3011</v>
      </c>
      <c r="L2742" s="17">
        <v>11</v>
      </c>
      <c r="M2742" s="17">
        <v>5</v>
      </c>
      <c r="N2742" s="17">
        <v>1986</v>
      </c>
      <c r="O2742" s="48" t="s">
        <v>743</v>
      </c>
      <c r="P2742" s="24" t="s">
        <v>1026</v>
      </c>
      <c r="Q2742" s="48" t="s">
        <v>1041</v>
      </c>
      <c r="R2742" s="17">
        <v>6</v>
      </c>
      <c r="S2742" s="24" t="s">
        <v>1026</v>
      </c>
      <c r="T2742" s="17">
        <v>14</v>
      </c>
      <c r="U2742" s="17">
        <v>380</v>
      </c>
    </row>
    <row r="2743" spans="1:21" x14ac:dyDescent="0.25">
      <c r="A2743" s="14">
        <v>5</v>
      </c>
      <c r="B2743" s="20" t="s">
        <v>5749</v>
      </c>
      <c r="C2743" s="14">
        <v>18</v>
      </c>
      <c r="D2743" s="14">
        <v>11</v>
      </c>
      <c r="E2743" s="14">
        <v>1</v>
      </c>
      <c r="F2743" s="14">
        <v>6</v>
      </c>
      <c r="G2743" s="14">
        <v>150</v>
      </c>
      <c r="H2743" s="74" t="s">
        <v>1026</v>
      </c>
      <c r="I2743" s="14">
        <v>99</v>
      </c>
      <c r="J2743" s="14">
        <v>23</v>
      </c>
      <c r="K2743" s="17" t="s">
        <v>3011</v>
      </c>
      <c r="L2743" s="17">
        <v>11</v>
      </c>
      <c r="M2743" s="17">
        <v>5</v>
      </c>
      <c r="N2743" s="17">
        <v>1986</v>
      </c>
      <c r="O2743" s="48" t="s">
        <v>5749</v>
      </c>
      <c r="P2743" s="24" t="s">
        <v>1026</v>
      </c>
      <c r="Q2743" s="19" t="s">
        <v>1044</v>
      </c>
      <c r="R2743" s="17">
        <v>2</v>
      </c>
      <c r="S2743" s="24" t="s">
        <v>1026</v>
      </c>
      <c r="T2743" s="17">
        <v>1</v>
      </c>
      <c r="U2743" s="17">
        <v>355</v>
      </c>
    </row>
    <row r="2744" spans="1:21" x14ac:dyDescent="0.25">
      <c r="A2744" s="14">
        <v>6</v>
      </c>
      <c r="B2744" s="20" t="s">
        <v>565</v>
      </c>
      <c r="C2744" s="14">
        <v>18</v>
      </c>
      <c r="D2744" s="14">
        <v>8</v>
      </c>
      <c r="E2744" s="14">
        <v>0</v>
      </c>
      <c r="F2744" s="14">
        <v>10</v>
      </c>
      <c r="G2744" s="14">
        <v>167</v>
      </c>
      <c r="H2744" s="74" t="s">
        <v>1026</v>
      </c>
      <c r="I2744" s="14">
        <v>152</v>
      </c>
      <c r="J2744" s="14">
        <v>16</v>
      </c>
      <c r="K2744" s="17" t="s">
        <v>3027</v>
      </c>
      <c r="L2744" s="17">
        <v>17</v>
      </c>
      <c r="M2744" s="17">
        <v>5</v>
      </c>
      <c r="N2744" s="17">
        <v>1986</v>
      </c>
      <c r="O2744" s="19" t="s">
        <v>565</v>
      </c>
      <c r="P2744" s="24" t="s">
        <v>1026</v>
      </c>
      <c r="Q2744" s="19" t="s">
        <v>5749</v>
      </c>
      <c r="R2744" s="17">
        <v>7</v>
      </c>
      <c r="S2744" s="24" t="s">
        <v>1026</v>
      </c>
      <c r="T2744" s="17">
        <v>4</v>
      </c>
      <c r="U2744" s="17">
        <v>60</v>
      </c>
    </row>
    <row r="2745" spans="1:21" x14ac:dyDescent="0.25">
      <c r="A2745" s="14">
        <v>7</v>
      </c>
      <c r="B2745" s="20" t="s">
        <v>563</v>
      </c>
      <c r="C2745" s="14">
        <v>18</v>
      </c>
      <c r="D2745" s="14">
        <v>7</v>
      </c>
      <c r="E2745" s="14">
        <v>1</v>
      </c>
      <c r="F2745" s="14">
        <v>10</v>
      </c>
      <c r="G2745" s="14">
        <v>199</v>
      </c>
      <c r="H2745" s="74" t="s">
        <v>1026</v>
      </c>
      <c r="I2745" s="14">
        <v>221</v>
      </c>
      <c r="J2745" s="14">
        <v>15</v>
      </c>
      <c r="K2745" s="17" t="s">
        <v>3011</v>
      </c>
      <c r="L2745" s="17">
        <v>18</v>
      </c>
      <c r="M2745" s="17">
        <v>5</v>
      </c>
      <c r="N2745" s="17">
        <v>1986</v>
      </c>
      <c r="O2745" s="19" t="s">
        <v>1041</v>
      </c>
      <c r="P2745" s="24" t="s">
        <v>1026</v>
      </c>
      <c r="Q2745" s="48" t="s">
        <v>1045</v>
      </c>
      <c r="R2745" s="17">
        <v>2</v>
      </c>
      <c r="S2745" s="24" t="s">
        <v>1026</v>
      </c>
      <c r="T2745" s="17">
        <v>5</v>
      </c>
      <c r="U2745" s="17">
        <v>286</v>
      </c>
    </row>
    <row r="2746" spans="1:21" ht="15.75" thickBot="1" x14ac:dyDescent="0.3">
      <c r="A2746" s="37">
        <v>8</v>
      </c>
      <c r="B2746" s="28" t="s">
        <v>743</v>
      </c>
      <c r="C2746" s="37">
        <v>18</v>
      </c>
      <c r="D2746" s="37">
        <v>7</v>
      </c>
      <c r="E2746" s="37">
        <v>0</v>
      </c>
      <c r="F2746" s="37">
        <v>11</v>
      </c>
      <c r="G2746" s="37">
        <v>173</v>
      </c>
      <c r="H2746" s="73" t="s">
        <v>1026</v>
      </c>
      <c r="I2746" s="37">
        <v>172</v>
      </c>
      <c r="J2746" s="37">
        <v>14</v>
      </c>
      <c r="K2746" s="32" t="s">
        <v>3011</v>
      </c>
      <c r="L2746" s="17">
        <v>18</v>
      </c>
      <c r="M2746" s="17">
        <v>5</v>
      </c>
      <c r="N2746" s="17">
        <v>1986</v>
      </c>
      <c r="O2746" s="19" t="s">
        <v>967</v>
      </c>
      <c r="P2746" s="24" t="s">
        <v>1026</v>
      </c>
      <c r="Q2746" s="48" t="s">
        <v>743</v>
      </c>
      <c r="R2746" s="17">
        <v>0</v>
      </c>
      <c r="S2746" s="24" t="s">
        <v>1026</v>
      </c>
      <c r="T2746" s="17">
        <v>7</v>
      </c>
      <c r="U2746" s="17">
        <v>150</v>
      </c>
    </row>
    <row r="2747" spans="1:21" x14ac:dyDescent="0.25">
      <c r="A2747" s="77">
        <v>9</v>
      </c>
      <c r="B2747" s="130" t="s">
        <v>967</v>
      </c>
      <c r="C2747" s="77">
        <v>18</v>
      </c>
      <c r="D2747" s="77">
        <v>2</v>
      </c>
      <c r="E2747" s="77">
        <v>2</v>
      </c>
      <c r="F2747" s="77">
        <v>14</v>
      </c>
      <c r="G2747" s="77">
        <v>86</v>
      </c>
      <c r="H2747" s="79" t="s">
        <v>1026</v>
      </c>
      <c r="I2747" s="77">
        <v>240</v>
      </c>
      <c r="J2747" s="77">
        <v>6</v>
      </c>
      <c r="K2747" s="17" t="s">
        <v>3011</v>
      </c>
      <c r="L2747" s="17">
        <v>18</v>
      </c>
      <c r="M2747" s="17">
        <v>5</v>
      </c>
      <c r="N2747" s="17">
        <v>1986</v>
      </c>
      <c r="O2747" s="19" t="s">
        <v>1044</v>
      </c>
      <c r="P2747" s="24" t="s">
        <v>1026</v>
      </c>
      <c r="Q2747" s="19" t="s">
        <v>563</v>
      </c>
      <c r="R2747" s="17">
        <v>17</v>
      </c>
      <c r="S2747" s="24" t="s">
        <v>1026</v>
      </c>
      <c r="T2747" s="17">
        <v>6</v>
      </c>
      <c r="U2747" s="17">
        <v>430</v>
      </c>
    </row>
    <row r="2748" spans="1:21" x14ac:dyDescent="0.25">
      <c r="A2748" s="77">
        <v>10</v>
      </c>
      <c r="B2748" s="78" t="s">
        <v>1672</v>
      </c>
      <c r="C2748" s="77">
        <v>18</v>
      </c>
      <c r="D2748" s="77">
        <v>1</v>
      </c>
      <c r="E2748" s="77">
        <v>0</v>
      </c>
      <c r="F2748" s="77">
        <v>17</v>
      </c>
      <c r="G2748" s="77">
        <v>112</v>
      </c>
      <c r="H2748" s="79" t="s">
        <v>1026</v>
      </c>
      <c r="I2748" s="77">
        <v>443</v>
      </c>
      <c r="J2748" s="77">
        <v>2</v>
      </c>
      <c r="K2748" s="17" t="s">
        <v>3011</v>
      </c>
      <c r="L2748" s="17">
        <v>18</v>
      </c>
      <c r="M2748" s="17">
        <v>5</v>
      </c>
      <c r="N2748" s="17">
        <v>1986</v>
      </c>
      <c r="O2748" s="19" t="s">
        <v>1043</v>
      </c>
      <c r="P2748" s="24" t="s">
        <v>1026</v>
      </c>
      <c r="Q2748" s="48" t="s">
        <v>1672</v>
      </c>
      <c r="R2748" s="17">
        <v>26</v>
      </c>
      <c r="S2748" s="24" t="s">
        <v>1026</v>
      </c>
      <c r="T2748" s="17">
        <v>1</v>
      </c>
      <c r="U2748" s="17">
        <v>1020</v>
      </c>
    </row>
    <row r="2749" spans="1:21" x14ac:dyDescent="0.25">
      <c r="B2749" s="20" t="s">
        <v>2</v>
      </c>
      <c r="C2749" s="14">
        <f>SUM(C2739:C2748)</f>
        <v>180</v>
      </c>
      <c r="D2749" s="14">
        <f>SUM(D2739:D2748)</f>
        <v>87</v>
      </c>
      <c r="E2749" s="14">
        <f>SUM(E2739:E2748)</f>
        <v>6</v>
      </c>
      <c r="F2749" s="14">
        <f>SUM(F2739:F2748)</f>
        <v>87</v>
      </c>
      <c r="G2749" s="14">
        <f>SUM(G2739:G2748)</f>
        <v>1787</v>
      </c>
      <c r="H2749" s="74" t="s">
        <v>1026</v>
      </c>
      <c r="I2749" s="14">
        <f>SUM(I2739:I2748)</f>
        <v>1787</v>
      </c>
      <c r="J2749" s="14">
        <f>SUM(J2739:J2748)</f>
        <v>180</v>
      </c>
      <c r="K2749" s="17" t="s">
        <v>3027</v>
      </c>
      <c r="L2749" s="17">
        <v>24</v>
      </c>
      <c r="M2749" s="17">
        <v>5</v>
      </c>
      <c r="N2749" s="17">
        <v>1986</v>
      </c>
      <c r="O2749" s="19" t="s">
        <v>565</v>
      </c>
      <c r="P2749" s="24" t="s">
        <v>1026</v>
      </c>
      <c r="Q2749" s="48" t="s">
        <v>967</v>
      </c>
      <c r="R2749" s="17">
        <v>14</v>
      </c>
      <c r="S2749" s="24" t="s">
        <v>1026</v>
      </c>
      <c r="T2749" s="17">
        <v>5</v>
      </c>
      <c r="U2749" s="17">
        <v>100</v>
      </c>
    </row>
    <row r="2750" spans="1:21" x14ac:dyDescent="0.25">
      <c r="K2750" s="17" t="s">
        <v>3011</v>
      </c>
      <c r="L2750" s="17">
        <v>25</v>
      </c>
      <c r="M2750" s="17">
        <v>5</v>
      </c>
      <c r="N2750" s="17">
        <v>1986</v>
      </c>
      <c r="O2750" s="19" t="s">
        <v>563</v>
      </c>
      <c r="P2750" s="24" t="s">
        <v>1026</v>
      </c>
      <c r="Q2750" s="48" t="s">
        <v>1041</v>
      </c>
      <c r="R2750" s="17">
        <v>8</v>
      </c>
      <c r="S2750" s="24" t="s">
        <v>1026</v>
      </c>
      <c r="T2750" s="17">
        <v>11</v>
      </c>
      <c r="U2750" s="17">
        <v>250</v>
      </c>
    </row>
    <row r="2751" spans="1:21" x14ac:dyDescent="0.25">
      <c r="B2751" s="20" t="s">
        <v>2213</v>
      </c>
      <c r="K2751" s="17" t="s">
        <v>3011</v>
      </c>
      <c r="L2751" s="17">
        <v>25</v>
      </c>
      <c r="M2751" s="17">
        <v>5</v>
      </c>
      <c r="N2751" s="17">
        <v>1986</v>
      </c>
      <c r="O2751" s="19" t="s">
        <v>1045</v>
      </c>
      <c r="P2751" s="24" t="s">
        <v>1026</v>
      </c>
      <c r="Q2751" s="48" t="s">
        <v>1672</v>
      </c>
      <c r="R2751" s="17">
        <v>16</v>
      </c>
      <c r="S2751" s="24" t="s">
        <v>1026</v>
      </c>
      <c r="T2751" s="17">
        <v>5</v>
      </c>
      <c r="U2751" s="17">
        <v>178</v>
      </c>
    </row>
    <row r="2752" spans="1:21" x14ac:dyDescent="0.25">
      <c r="K2752" s="17" t="s">
        <v>3011</v>
      </c>
      <c r="L2752" s="17">
        <v>25</v>
      </c>
      <c r="M2752" s="17">
        <v>5</v>
      </c>
      <c r="N2752" s="17">
        <v>1986</v>
      </c>
      <c r="O2752" s="48" t="s">
        <v>1044</v>
      </c>
      <c r="P2752" s="24" t="s">
        <v>1026</v>
      </c>
      <c r="Q2752" s="48" t="s">
        <v>1043</v>
      </c>
      <c r="R2752" s="17">
        <v>6</v>
      </c>
      <c r="S2752" s="24" t="s">
        <v>1026</v>
      </c>
      <c r="T2752" s="17">
        <v>4</v>
      </c>
      <c r="U2752" s="17">
        <v>300</v>
      </c>
    </row>
    <row r="2753" spans="11:21" x14ac:dyDescent="0.25">
      <c r="K2753" s="17" t="s">
        <v>3011</v>
      </c>
      <c r="L2753" s="17">
        <v>25</v>
      </c>
      <c r="M2753" s="17">
        <v>5</v>
      </c>
      <c r="N2753" s="17">
        <v>1986</v>
      </c>
      <c r="O2753" s="19" t="s">
        <v>5749</v>
      </c>
      <c r="P2753" s="24" t="s">
        <v>1026</v>
      </c>
      <c r="Q2753" s="48" t="s">
        <v>743</v>
      </c>
      <c r="R2753" s="17">
        <v>10</v>
      </c>
      <c r="S2753" s="24" t="s">
        <v>1026</v>
      </c>
      <c r="T2753" s="17">
        <v>2</v>
      </c>
      <c r="U2753" s="17">
        <v>262</v>
      </c>
    </row>
    <row r="2754" spans="11:21" x14ac:dyDescent="0.25">
      <c r="K2754" s="17" t="s">
        <v>3141</v>
      </c>
      <c r="L2754" s="17">
        <v>29</v>
      </c>
      <c r="M2754" s="17">
        <v>5</v>
      </c>
      <c r="N2754" s="17">
        <v>1986</v>
      </c>
      <c r="O2754" s="19" t="s">
        <v>1672</v>
      </c>
      <c r="P2754" s="24" t="s">
        <v>1026</v>
      </c>
      <c r="Q2754" s="19" t="s">
        <v>563</v>
      </c>
      <c r="R2754" s="17">
        <v>7</v>
      </c>
      <c r="S2754" s="24" t="s">
        <v>1026</v>
      </c>
      <c r="T2754" s="17">
        <v>31</v>
      </c>
      <c r="U2754" s="17">
        <v>150</v>
      </c>
    </row>
    <row r="2755" spans="11:21" x14ac:dyDescent="0.25">
      <c r="K2755" s="17" t="s">
        <v>3141</v>
      </c>
      <c r="L2755" s="17">
        <v>29</v>
      </c>
      <c r="M2755" s="17">
        <v>5</v>
      </c>
      <c r="N2755" s="17">
        <v>1986</v>
      </c>
      <c r="O2755" s="19" t="s">
        <v>1041</v>
      </c>
      <c r="P2755" s="24" t="s">
        <v>1026</v>
      </c>
      <c r="Q2755" s="48" t="s">
        <v>5749</v>
      </c>
      <c r="R2755" s="17">
        <v>3</v>
      </c>
      <c r="S2755" s="24" t="s">
        <v>1026</v>
      </c>
      <c r="T2755" s="17">
        <v>4</v>
      </c>
      <c r="U2755" s="17">
        <v>420</v>
      </c>
    </row>
    <row r="2756" spans="11:21" x14ac:dyDescent="0.25">
      <c r="K2756" s="17" t="s">
        <v>3141</v>
      </c>
      <c r="L2756" s="17">
        <v>29</v>
      </c>
      <c r="M2756" s="17">
        <v>5</v>
      </c>
      <c r="N2756" s="17">
        <v>1986</v>
      </c>
      <c r="O2756" s="19" t="s">
        <v>967</v>
      </c>
      <c r="P2756" s="24" t="s">
        <v>1026</v>
      </c>
      <c r="Q2756" s="48" t="s">
        <v>1044</v>
      </c>
      <c r="R2756" s="17">
        <v>1</v>
      </c>
      <c r="S2756" s="24" t="s">
        <v>1026</v>
      </c>
      <c r="T2756" s="17">
        <v>12</v>
      </c>
      <c r="U2756" s="17">
        <v>140</v>
      </c>
    </row>
    <row r="2757" spans="11:21" x14ac:dyDescent="0.25">
      <c r="K2757" s="17" t="s">
        <v>3141</v>
      </c>
      <c r="L2757" s="17">
        <v>29</v>
      </c>
      <c r="M2757" s="17">
        <v>5</v>
      </c>
      <c r="N2757" s="17">
        <v>1986</v>
      </c>
      <c r="O2757" s="19" t="s">
        <v>743</v>
      </c>
      <c r="P2757" s="24" t="s">
        <v>1026</v>
      </c>
      <c r="Q2757" s="48" t="s">
        <v>1045</v>
      </c>
      <c r="R2757" s="17">
        <v>6</v>
      </c>
      <c r="S2757" s="24" t="s">
        <v>1026</v>
      </c>
      <c r="T2757" s="17">
        <v>15</v>
      </c>
      <c r="U2757" s="17">
        <v>250</v>
      </c>
    </row>
    <row r="2758" spans="11:21" x14ac:dyDescent="0.25">
      <c r="K2758" s="17" t="s">
        <v>3141</v>
      </c>
      <c r="L2758" s="17">
        <v>29</v>
      </c>
      <c r="M2758" s="17">
        <v>5</v>
      </c>
      <c r="N2758" s="17">
        <v>1986</v>
      </c>
      <c r="O2758" s="19" t="s">
        <v>1043</v>
      </c>
      <c r="P2758" s="24" t="s">
        <v>1026</v>
      </c>
      <c r="Q2758" s="48" t="s">
        <v>565</v>
      </c>
      <c r="R2758" s="17">
        <v>8</v>
      </c>
      <c r="S2758" s="24" t="s">
        <v>1026</v>
      </c>
      <c r="T2758" s="17">
        <v>2</v>
      </c>
      <c r="U2758" s="17">
        <v>620</v>
      </c>
    </row>
    <row r="2759" spans="11:21" x14ac:dyDescent="0.25">
      <c r="K2759" s="17" t="s">
        <v>3011</v>
      </c>
      <c r="L2759" s="17">
        <v>1</v>
      </c>
      <c r="M2759" s="17">
        <v>6</v>
      </c>
      <c r="N2759" s="17">
        <v>1986</v>
      </c>
      <c r="O2759" s="19" t="s">
        <v>1045</v>
      </c>
      <c r="P2759" s="24" t="s">
        <v>1026</v>
      </c>
      <c r="Q2759" s="48" t="s">
        <v>563</v>
      </c>
      <c r="R2759" s="17">
        <v>19</v>
      </c>
      <c r="S2759" s="24" t="s">
        <v>1026</v>
      </c>
      <c r="T2759" s="17">
        <v>8</v>
      </c>
      <c r="U2759" s="17">
        <v>573</v>
      </c>
    </row>
    <row r="2760" spans="11:21" x14ac:dyDescent="0.25">
      <c r="K2760" s="17" t="s">
        <v>3011</v>
      </c>
      <c r="L2760" s="17">
        <v>1</v>
      </c>
      <c r="M2760" s="17">
        <v>6</v>
      </c>
      <c r="N2760" s="17">
        <v>1986</v>
      </c>
      <c r="O2760" s="19" t="s">
        <v>743</v>
      </c>
      <c r="P2760" s="24" t="s">
        <v>1026</v>
      </c>
      <c r="Q2760" s="19" t="s">
        <v>565</v>
      </c>
      <c r="R2760" s="17">
        <v>5</v>
      </c>
      <c r="S2760" s="24" t="s">
        <v>1026</v>
      </c>
      <c r="T2760" s="17">
        <v>6</v>
      </c>
      <c r="U2760" s="17">
        <v>300</v>
      </c>
    </row>
    <row r="2761" spans="11:21" x14ac:dyDescent="0.25">
      <c r="K2761" s="17" t="s">
        <v>3011</v>
      </c>
      <c r="L2761" s="17">
        <v>1</v>
      </c>
      <c r="M2761" s="17">
        <v>6</v>
      </c>
      <c r="N2761" s="17">
        <v>1986</v>
      </c>
      <c r="O2761" s="19" t="s">
        <v>1044</v>
      </c>
      <c r="P2761" s="24" t="s">
        <v>1026</v>
      </c>
      <c r="Q2761" s="19" t="s">
        <v>1041</v>
      </c>
      <c r="R2761" s="17">
        <v>10</v>
      </c>
      <c r="S2761" s="24" t="s">
        <v>1026</v>
      </c>
      <c r="T2761" s="17">
        <v>5</v>
      </c>
      <c r="U2761" s="17">
        <v>388</v>
      </c>
    </row>
    <row r="2762" spans="11:21" x14ac:dyDescent="0.25">
      <c r="K2762" s="17" t="s">
        <v>3011</v>
      </c>
      <c r="L2762" s="17">
        <v>1</v>
      </c>
      <c r="M2762" s="17">
        <v>6</v>
      </c>
      <c r="N2762" s="17">
        <v>1986</v>
      </c>
      <c r="O2762" s="48" t="s">
        <v>1043</v>
      </c>
      <c r="P2762" s="24" t="s">
        <v>1026</v>
      </c>
      <c r="Q2762" s="19" t="s">
        <v>967</v>
      </c>
      <c r="R2762" s="17">
        <v>12</v>
      </c>
      <c r="S2762" s="24" t="s">
        <v>1026</v>
      </c>
      <c r="T2762" s="17">
        <v>2</v>
      </c>
      <c r="U2762" s="17">
        <v>820</v>
      </c>
    </row>
    <row r="2763" spans="11:21" x14ac:dyDescent="0.25">
      <c r="K2763" s="17" t="s">
        <v>3011</v>
      </c>
      <c r="L2763" s="17">
        <v>1</v>
      </c>
      <c r="M2763" s="17">
        <v>6</v>
      </c>
      <c r="N2763" s="17">
        <v>1986</v>
      </c>
      <c r="O2763" s="19" t="s">
        <v>5749</v>
      </c>
      <c r="P2763" s="24" t="s">
        <v>1026</v>
      </c>
      <c r="Q2763" s="48" t="s">
        <v>1672</v>
      </c>
      <c r="R2763" s="17">
        <v>20</v>
      </c>
      <c r="S2763" s="24" t="s">
        <v>1026</v>
      </c>
      <c r="T2763" s="17">
        <v>2</v>
      </c>
      <c r="U2763" s="17">
        <v>310</v>
      </c>
    </row>
    <row r="2764" spans="11:21" x14ac:dyDescent="0.25">
      <c r="K2764" s="17" t="s">
        <v>3011</v>
      </c>
      <c r="L2764" s="17">
        <v>8</v>
      </c>
      <c r="M2764" s="17">
        <v>6</v>
      </c>
      <c r="N2764" s="17">
        <v>1986</v>
      </c>
      <c r="O2764" s="19" t="s">
        <v>563</v>
      </c>
      <c r="P2764" s="24" t="s">
        <v>1026</v>
      </c>
      <c r="Q2764" s="48" t="s">
        <v>5749</v>
      </c>
      <c r="R2764" s="17">
        <v>13</v>
      </c>
      <c r="S2764" s="24" t="s">
        <v>1026</v>
      </c>
      <c r="T2764" s="17">
        <v>6</v>
      </c>
      <c r="U2764" s="17">
        <v>285</v>
      </c>
    </row>
    <row r="2765" spans="11:21" x14ac:dyDescent="0.25">
      <c r="K2765" s="17" t="s">
        <v>3011</v>
      </c>
      <c r="L2765" s="17">
        <v>8</v>
      </c>
      <c r="M2765" s="17">
        <v>6</v>
      </c>
      <c r="N2765" s="17">
        <v>1986</v>
      </c>
      <c r="O2765" s="19" t="s">
        <v>565</v>
      </c>
      <c r="P2765" s="24" t="s">
        <v>1026</v>
      </c>
      <c r="Q2765" s="48" t="s">
        <v>1044</v>
      </c>
      <c r="R2765" s="17">
        <v>6</v>
      </c>
      <c r="S2765" s="24" t="s">
        <v>1026</v>
      </c>
      <c r="T2765" s="17">
        <v>13</v>
      </c>
      <c r="U2765" s="17">
        <v>130</v>
      </c>
    </row>
    <row r="2766" spans="11:21" x14ac:dyDescent="0.25">
      <c r="K2766" s="17" t="s">
        <v>3011</v>
      </c>
      <c r="L2766" s="17">
        <v>8</v>
      </c>
      <c r="M2766" s="17">
        <v>6</v>
      </c>
      <c r="N2766" s="17">
        <v>1986</v>
      </c>
      <c r="O2766" s="19" t="s">
        <v>1672</v>
      </c>
      <c r="P2766" s="24" t="s">
        <v>1026</v>
      </c>
      <c r="Q2766" s="48" t="s">
        <v>743</v>
      </c>
      <c r="R2766" s="17">
        <v>11</v>
      </c>
      <c r="S2766" s="24" t="s">
        <v>1026</v>
      </c>
      <c r="T2766" s="17">
        <v>8</v>
      </c>
      <c r="U2766" s="17">
        <v>150</v>
      </c>
    </row>
    <row r="2767" spans="11:21" x14ac:dyDescent="0.25">
      <c r="K2767" s="17" t="s">
        <v>3011</v>
      </c>
      <c r="L2767" s="17">
        <v>8</v>
      </c>
      <c r="M2767" s="17">
        <v>6</v>
      </c>
      <c r="N2767" s="17">
        <v>1986</v>
      </c>
      <c r="O2767" s="19" t="s">
        <v>1041</v>
      </c>
      <c r="P2767" s="24" t="s">
        <v>1026</v>
      </c>
      <c r="Q2767" s="48" t="s">
        <v>1043</v>
      </c>
      <c r="R2767" s="17">
        <v>16</v>
      </c>
      <c r="S2767" s="24" t="s">
        <v>1026</v>
      </c>
      <c r="T2767" s="17">
        <v>7</v>
      </c>
      <c r="U2767" s="17">
        <v>550</v>
      </c>
    </row>
    <row r="2768" spans="11:21" x14ac:dyDescent="0.25">
      <c r="K2768" s="17" t="s">
        <v>3011</v>
      </c>
      <c r="L2768" s="17">
        <v>8</v>
      </c>
      <c r="M2768" s="17">
        <v>6</v>
      </c>
      <c r="N2768" s="17">
        <v>1986</v>
      </c>
      <c r="O2768" s="19" t="s">
        <v>967</v>
      </c>
      <c r="P2768" s="24" t="s">
        <v>1026</v>
      </c>
      <c r="Q2768" s="19" t="s">
        <v>1045</v>
      </c>
      <c r="R2768" s="17">
        <v>0</v>
      </c>
      <c r="S2768" s="24" t="s">
        <v>1026</v>
      </c>
      <c r="T2768" s="17">
        <v>17</v>
      </c>
      <c r="U2768" s="17">
        <v>110</v>
      </c>
    </row>
    <row r="2769" spans="11:21" x14ac:dyDescent="0.25">
      <c r="K2769" s="17" t="s">
        <v>3141</v>
      </c>
      <c r="L2769" s="17">
        <v>12</v>
      </c>
      <c r="M2769" s="17">
        <v>6</v>
      </c>
      <c r="N2769" s="17">
        <v>1986</v>
      </c>
      <c r="O2769" s="38" t="s">
        <v>563</v>
      </c>
      <c r="P2769" s="24" t="s">
        <v>1026</v>
      </c>
      <c r="Q2769" s="38" t="s">
        <v>967</v>
      </c>
      <c r="R2769" s="17">
        <v>12</v>
      </c>
      <c r="S2769" s="24" t="s">
        <v>1026</v>
      </c>
      <c r="T2769" s="17">
        <v>9</v>
      </c>
      <c r="U2769" s="17">
        <v>186</v>
      </c>
    </row>
    <row r="2770" spans="11:21" x14ac:dyDescent="0.25">
      <c r="K2770" s="17" t="s">
        <v>3141</v>
      </c>
      <c r="L2770" s="17">
        <v>12</v>
      </c>
      <c r="M2770" s="17">
        <v>6</v>
      </c>
      <c r="N2770" s="17">
        <v>1986</v>
      </c>
      <c r="O2770" s="19" t="s">
        <v>565</v>
      </c>
      <c r="P2770" s="24" t="s">
        <v>1026</v>
      </c>
      <c r="Q2770" s="48" t="s">
        <v>1041</v>
      </c>
      <c r="R2770" s="17">
        <v>4</v>
      </c>
      <c r="S2770" s="24" t="s">
        <v>1026</v>
      </c>
      <c r="T2770" s="17">
        <v>16</v>
      </c>
      <c r="U2770" s="17">
        <v>100</v>
      </c>
    </row>
    <row r="2771" spans="11:21" x14ac:dyDescent="0.25">
      <c r="K2771" s="17" t="s">
        <v>3141</v>
      </c>
      <c r="L2771" s="17">
        <v>12</v>
      </c>
      <c r="M2771" s="17">
        <v>6</v>
      </c>
      <c r="N2771" s="17">
        <v>1986</v>
      </c>
      <c r="O2771" s="48" t="s">
        <v>743</v>
      </c>
      <c r="P2771" s="24" t="s">
        <v>1026</v>
      </c>
      <c r="Q2771" s="48" t="s">
        <v>1043</v>
      </c>
      <c r="R2771" s="17">
        <v>4</v>
      </c>
      <c r="S2771" s="24" t="s">
        <v>1026</v>
      </c>
      <c r="T2771" s="17">
        <v>6</v>
      </c>
      <c r="U2771" s="17">
        <v>100</v>
      </c>
    </row>
    <row r="2772" spans="11:21" x14ac:dyDescent="0.25">
      <c r="K2772" s="17" t="s">
        <v>3141</v>
      </c>
      <c r="L2772" s="17">
        <v>12</v>
      </c>
      <c r="M2772" s="17">
        <v>6</v>
      </c>
      <c r="N2772" s="17">
        <v>1986</v>
      </c>
      <c r="O2772" s="19" t="s">
        <v>1044</v>
      </c>
      <c r="P2772" s="24" t="s">
        <v>1026</v>
      </c>
      <c r="Q2772" s="48" t="s">
        <v>1672</v>
      </c>
      <c r="R2772" s="17">
        <v>46</v>
      </c>
      <c r="S2772" s="24" t="s">
        <v>1026</v>
      </c>
      <c r="T2772" s="17">
        <v>2</v>
      </c>
      <c r="U2772" s="17">
        <v>275</v>
      </c>
    </row>
    <row r="2773" spans="11:21" x14ac:dyDescent="0.25">
      <c r="K2773" s="17" t="s">
        <v>3141</v>
      </c>
      <c r="L2773" s="17">
        <v>12</v>
      </c>
      <c r="M2773" s="17">
        <v>6</v>
      </c>
      <c r="N2773" s="17">
        <v>1986</v>
      </c>
      <c r="O2773" s="19" t="s">
        <v>5749</v>
      </c>
      <c r="P2773" s="24" t="s">
        <v>1026</v>
      </c>
      <c r="Q2773" s="48" t="s">
        <v>1045</v>
      </c>
      <c r="R2773" s="17">
        <v>2</v>
      </c>
      <c r="S2773" s="24" t="s">
        <v>1026</v>
      </c>
      <c r="T2773" s="17">
        <v>5</v>
      </c>
      <c r="U2773" s="17">
        <v>563</v>
      </c>
    </row>
    <row r="2774" spans="11:21" x14ac:dyDescent="0.25">
      <c r="K2774" s="17" t="s">
        <v>3027</v>
      </c>
      <c r="L2774" s="17">
        <v>15</v>
      </c>
      <c r="M2774" s="17">
        <v>6</v>
      </c>
      <c r="N2774" s="17">
        <v>1986</v>
      </c>
      <c r="O2774" s="19" t="s">
        <v>1672</v>
      </c>
      <c r="P2774" s="24" t="s">
        <v>1026</v>
      </c>
      <c r="Q2774" s="48" t="s">
        <v>1041</v>
      </c>
      <c r="R2774" s="17">
        <v>19</v>
      </c>
      <c r="S2774" s="24" t="s">
        <v>1026</v>
      </c>
      <c r="T2774" s="17">
        <v>27</v>
      </c>
      <c r="U2774" s="17">
        <v>100</v>
      </c>
    </row>
    <row r="2775" spans="11:21" x14ac:dyDescent="0.25">
      <c r="K2775" s="17" t="s">
        <v>3027</v>
      </c>
      <c r="L2775" s="17">
        <v>15</v>
      </c>
      <c r="M2775" s="17">
        <v>6</v>
      </c>
      <c r="N2775" s="17">
        <v>1986</v>
      </c>
      <c r="O2775" s="19" t="s">
        <v>967</v>
      </c>
      <c r="P2775" s="24" t="s">
        <v>1026</v>
      </c>
      <c r="Q2775" s="19" t="s">
        <v>5749</v>
      </c>
      <c r="R2775" s="17">
        <v>5</v>
      </c>
      <c r="S2775" s="24" t="s">
        <v>1026</v>
      </c>
      <c r="T2775" s="17">
        <v>5</v>
      </c>
      <c r="U2775" s="17">
        <v>150</v>
      </c>
    </row>
    <row r="2776" spans="11:21" x14ac:dyDescent="0.25">
      <c r="K2776" s="17" t="s">
        <v>3027</v>
      </c>
      <c r="L2776" s="17">
        <v>15</v>
      </c>
      <c r="M2776" s="17">
        <v>6</v>
      </c>
      <c r="N2776" s="17">
        <v>1986</v>
      </c>
      <c r="O2776" s="19" t="s">
        <v>743</v>
      </c>
      <c r="P2776" s="24" t="s">
        <v>1026</v>
      </c>
      <c r="Q2776" s="48" t="s">
        <v>1044</v>
      </c>
      <c r="R2776" s="17">
        <v>18</v>
      </c>
      <c r="S2776" s="24" t="s">
        <v>1026</v>
      </c>
      <c r="T2776" s="17">
        <v>15</v>
      </c>
      <c r="U2776" s="17">
        <v>120</v>
      </c>
    </row>
    <row r="2777" spans="11:21" x14ac:dyDescent="0.25">
      <c r="K2777" s="17" t="s">
        <v>3027</v>
      </c>
      <c r="L2777" s="17">
        <v>15</v>
      </c>
      <c r="M2777" s="17">
        <v>6</v>
      </c>
      <c r="N2777" s="17">
        <v>1986</v>
      </c>
      <c r="O2777" s="48" t="s">
        <v>1043</v>
      </c>
      <c r="P2777" s="24" t="s">
        <v>1026</v>
      </c>
      <c r="Q2777" s="48" t="s">
        <v>563</v>
      </c>
      <c r="R2777" s="17">
        <v>13</v>
      </c>
      <c r="S2777" s="24" t="s">
        <v>1026</v>
      </c>
      <c r="T2777" s="17">
        <v>6</v>
      </c>
      <c r="U2777" s="17">
        <v>825</v>
      </c>
    </row>
    <row r="2778" spans="11:21" x14ac:dyDescent="0.25">
      <c r="K2778" s="17" t="s">
        <v>3011</v>
      </c>
      <c r="L2778" s="17">
        <v>16</v>
      </c>
      <c r="M2778" s="17">
        <v>6</v>
      </c>
      <c r="N2778" s="17">
        <v>1986</v>
      </c>
      <c r="O2778" s="19" t="s">
        <v>1045</v>
      </c>
      <c r="P2778" s="24" t="s">
        <v>1026</v>
      </c>
      <c r="Q2778" s="48" t="s">
        <v>565</v>
      </c>
      <c r="R2778" s="17">
        <v>16</v>
      </c>
      <c r="S2778" s="24" t="s">
        <v>1026</v>
      </c>
      <c r="T2778" s="17">
        <v>5</v>
      </c>
      <c r="U2778" s="17">
        <v>330</v>
      </c>
    </row>
    <row r="2779" spans="11:21" x14ac:dyDescent="0.25">
      <c r="K2779" s="17" t="s">
        <v>3027</v>
      </c>
      <c r="L2779" s="17">
        <v>5</v>
      </c>
      <c r="M2779" s="17">
        <v>7</v>
      </c>
      <c r="N2779" s="17">
        <v>1986</v>
      </c>
      <c r="O2779" s="19" t="s">
        <v>565</v>
      </c>
      <c r="P2779" s="24" t="s">
        <v>1026</v>
      </c>
      <c r="Q2779" s="48" t="s">
        <v>1672</v>
      </c>
      <c r="R2779" s="17">
        <v>27</v>
      </c>
      <c r="S2779" s="24" t="s">
        <v>1026</v>
      </c>
      <c r="T2779" s="17">
        <v>1</v>
      </c>
      <c r="U2779" s="17">
        <v>50</v>
      </c>
    </row>
    <row r="2780" spans="11:21" x14ac:dyDescent="0.25">
      <c r="K2780" s="17" t="s">
        <v>3011</v>
      </c>
      <c r="L2780" s="17">
        <v>6</v>
      </c>
      <c r="M2780" s="17">
        <v>7</v>
      </c>
      <c r="N2780" s="17">
        <v>1986</v>
      </c>
      <c r="O2780" s="19" t="s">
        <v>563</v>
      </c>
      <c r="P2780" s="24" t="s">
        <v>1026</v>
      </c>
      <c r="Q2780" s="48" t="s">
        <v>743</v>
      </c>
      <c r="R2780" s="17">
        <v>10</v>
      </c>
      <c r="S2780" s="24" t="s">
        <v>1026</v>
      </c>
      <c r="T2780" s="17">
        <v>18</v>
      </c>
      <c r="U2780" s="17">
        <v>325</v>
      </c>
    </row>
    <row r="2781" spans="11:21" x14ac:dyDescent="0.25">
      <c r="K2781" s="17" t="s">
        <v>3011</v>
      </c>
      <c r="L2781" s="17">
        <v>6</v>
      </c>
      <c r="M2781" s="17">
        <v>7</v>
      </c>
      <c r="N2781" s="17">
        <v>1986</v>
      </c>
      <c r="O2781" s="19" t="s">
        <v>1041</v>
      </c>
      <c r="P2781" s="24" t="s">
        <v>1026</v>
      </c>
      <c r="Q2781" s="48" t="s">
        <v>967</v>
      </c>
      <c r="R2781" s="17">
        <v>28</v>
      </c>
      <c r="S2781" s="24" t="s">
        <v>1026</v>
      </c>
      <c r="T2781" s="17">
        <v>1</v>
      </c>
      <c r="U2781" s="17">
        <v>410</v>
      </c>
    </row>
    <row r="2782" spans="11:21" x14ac:dyDescent="0.25">
      <c r="K2782" s="17" t="s">
        <v>3011</v>
      </c>
      <c r="L2782" s="17">
        <v>6</v>
      </c>
      <c r="M2782" s="17">
        <v>7</v>
      </c>
      <c r="N2782" s="17">
        <v>1986</v>
      </c>
      <c r="O2782" s="48" t="s">
        <v>1044</v>
      </c>
      <c r="P2782" s="24" t="s">
        <v>1026</v>
      </c>
      <c r="Q2782" s="48" t="s">
        <v>1045</v>
      </c>
      <c r="R2782" s="17">
        <v>2</v>
      </c>
      <c r="S2782" s="24" t="s">
        <v>1026</v>
      </c>
      <c r="T2782" s="17">
        <v>25</v>
      </c>
      <c r="U2782" s="17">
        <v>183</v>
      </c>
    </row>
    <row r="2783" spans="11:21" x14ac:dyDescent="0.25">
      <c r="K2783" s="17" t="s">
        <v>3011</v>
      </c>
      <c r="L2783" s="17">
        <v>6</v>
      </c>
      <c r="M2783" s="17">
        <v>7</v>
      </c>
      <c r="N2783" s="17">
        <v>1986</v>
      </c>
      <c r="O2783" s="19" t="s">
        <v>5749</v>
      </c>
      <c r="P2783" s="24" t="s">
        <v>1026</v>
      </c>
      <c r="Q2783" s="19" t="s">
        <v>1043</v>
      </c>
      <c r="R2783" s="17">
        <v>4</v>
      </c>
      <c r="S2783" s="24" t="s">
        <v>1026</v>
      </c>
      <c r="T2783" s="17">
        <v>3</v>
      </c>
      <c r="U2783" s="17">
        <v>450</v>
      </c>
    </row>
    <row r="2784" spans="11:21" x14ac:dyDescent="0.25">
      <c r="K2784" s="17" t="s">
        <v>3141</v>
      </c>
      <c r="L2784" s="17">
        <v>10</v>
      </c>
      <c r="M2784" s="17">
        <v>7</v>
      </c>
      <c r="N2784" s="17">
        <v>1986</v>
      </c>
      <c r="O2784" s="19" t="s">
        <v>563</v>
      </c>
      <c r="P2784" s="24" t="s">
        <v>1026</v>
      </c>
      <c r="Q2784" s="48" t="s">
        <v>1672</v>
      </c>
      <c r="R2784" s="17">
        <v>20</v>
      </c>
      <c r="S2784" s="24" t="s">
        <v>1026</v>
      </c>
      <c r="T2784" s="17">
        <v>7</v>
      </c>
      <c r="U2784" s="17">
        <v>230</v>
      </c>
    </row>
    <row r="2785" spans="11:21" x14ac:dyDescent="0.25">
      <c r="K2785" s="17" t="s">
        <v>3141</v>
      </c>
      <c r="L2785" s="17">
        <v>10</v>
      </c>
      <c r="M2785" s="17">
        <v>7</v>
      </c>
      <c r="N2785" s="17">
        <v>1986</v>
      </c>
      <c r="O2785" s="48" t="s">
        <v>1045</v>
      </c>
      <c r="P2785" s="24" t="s">
        <v>1026</v>
      </c>
      <c r="Q2785" s="48" t="s">
        <v>743</v>
      </c>
      <c r="R2785" s="17">
        <v>8</v>
      </c>
      <c r="S2785" s="24" t="s">
        <v>1026</v>
      </c>
      <c r="T2785" s="17">
        <v>3</v>
      </c>
      <c r="U2785" s="17">
        <v>530</v>
      </c>
    </row>
    <row r="2786" spans="11:21" x14ac:dyDescent="0.25">
      <c r="K2786" s="17" t="s">
        <v>3141</v>
      </c>
      <c r="L2786" s="17">
        <v>10</v>
      </c>
      <c r="M2786" s="17">
        <v>7</v>
      </c>
      <c r="N2786" s="17">
        <v>1986</v>
      </c>
      <c r="O2786" s="19" t="s">
        <v>565</v>
      </c>
      <c r="P2786" s="24" t="s">
        <v>1026</v>
      </c>
      <c r="Q2786" s="48" t="s">
        <v>1043</v>
      </c>
      <c r="R2786" s="17">
        <v>9</v>
      </c>
      <c r="S2786" s="24" t="s">
        <v>1026</v>
      </c>
      <c r="T2786" s="17">
        <v>4</v>
      </c>
      <c r="U2786" s="17">
        <v>100</v>
      </c>
    </row>
    <row r="2787" spans="11:21" x14ac:dyDescent="0.25">
      <c r="K2787" s="17" t="s">
        <v>3141</v>
      </c>
      <c r="L2787" s="17">
        <v>10</v>
      </c>
      <c r="M2787" s="17">
        <v>7</v>
      </c>
      <c r="N2787" s="17">
        <v>1986</v>
      </c>
      <c r="O2787" s="19" t="s">
        <v>1044</v>
      </c>
      <c r="P2787" s="24" t="s">
        <v>1026</v>
      </c>
      <c r="Q2787" s="19" t="s">
        <v>967</v>
      </c>
      <c r="R2787" s="17">
        <v>4</v>
      </c>
      <c r="S2787" s="24" t="s">
        <v>1026</v>
      </c>
      <c r="T2787" s="17">
        <v>4</v>
      </c>
      <c r="U2787" s="17">
        <v>198</v>
      </c>
    </row>
    <row r="2788" spans="11:21" x14ac:dyDescent="0.25">
      <c r="K2788" s="17" t="s">
        <v>3141</v>
      </c>
      <c r="L2788" s="17">
        <v>10</v>
      </c>
      <c r="M2788" s="17">
        <v>7</v>
      </c>
      <c r="N2788" s="17">
        <v>1986</v>
      </c>
      <c r="O2788" s="19" t="s">
        <v>5749</v>
      </c>
      <c r="P2788" s="24" t="s">
        <v>1026</v>
      </c>
      <c r="Q2788" s="48" t="s">
        <v>1041</v>
      </c>
      <c r="R2788" s="17">
        <v>3</v>
      </c>
      <c r="S2788" s="24" t="s">
        <v>1026</v>
      </c>
      <c r="T2788" s="17">
        <v>5</v>
      </c>
      <c r="U2788" s="17">
        <v>730</v>
      </c>
    </row>
    <row r="2789" spans="11:21" x14ac:dyDescent="0.25">
      <c r="K2789" s="17" t="s">
        <v>3011</v>
      </c>
      <c r="L2789" s="17">
        <v>13</v>
      </c>
      <c r="M2789" s="17">
        <v>7</v>
      </c>
      <c r="N2789" s="17">
        <v>1986</v>
      </c>
      <c r="O2789" s="19" t="s">
        <v>1672</v>
      </c>
      <c r="P2789" s="24" t="s">
        <v>1026</v>
      </c>
      <c r="Q2789" s="48" t="s">
        <v>1045</v>
      </c>
      <c r="R2789" s="17">
        <v>3</v>
      </c>
      <c r="S2789" s="24" t="s">
        <v>1026</v>
      </c>
      <c r="T2789" s="17">
        <v>13</v>
      </c>
      <c r="U2789" s="17">
        <v>50</v>
      </c>
    </row>
    <row r="2790" spans="11:21" x14ac:dyDescent="0.25">
      <c r="K2790" s="17" t="s">
        <v>3011</v>
      </c>
      <c r="L2790" s="17">
        <v>13</v>
      </c>
      <c r="M2790" s="17">
        <v>7</v>
      </c>
      <c r="N2790" s="17">
        <v>1986</v>
      </c>
      <c r="O2790" s="19" t="s">
        <v>1041</v>
      </c>
      <c r="P2790" s="24" t="s">
        <v>1026</v>
      </c>
      <c r="Q2790" s="48" t="s">
        <v>563</v>
      </c>
      <c r="R2790" s="17">
        <v>5</v>
      </c>
      <c r="S2790" s="24" t="s">
        <v>1026</v>
      </c>
      <c r="T2790" s="17">
        <v>5</v>
      </c>
      <c r="U2790" s="17">
        <v>323</v>
      </c>
    </row>
    <row r="2791" spans="11:21" x14ac:dyDescent="0.25">
      <c r="K2791" s="17" t="s">
        <v>3011</v>
      </c>
      <c r="L2791" s="17">
        <v>13</v>
      </c>
      <c r="M2791" s="17">
        <v>7</v>
      </c>
      <c r="N2791" s="17">
        <v>1986</v>
      </c>
      <c r="O2791" s="19" t="s">
        <v>967</v>
      </c>
      <c r="P2791" s="24" t="s">
        <v>1026</v>
      </c>
      <c r="Q2791" s="48" t="s">
        <v>565</v>
      </c>
      <c r="R2791" s="17">
        <v>7</v>
      </c>
      <c r="S2791" s="24" t="s">
        <v>1026</v>
      </c>
      <c r="T2791" s="17">
        <v>8</v>
      </c>
      <c r="U2791" s="17">
        <v>150</v>
      </c>
    </row>
    <row r="2792" spans="11:21" x14ac:dyDescent="0.25">
      <c r="K2792" s="17" t="s">
        <v>3011</v>
      </c>
      <c r="L2792" s="17">
        <v>13</v>
      </c>
      <c r="M2792" s="17">
        <v>7</v>
      </c>
      <c r="N2792" s="17">
        <v>1986</v>
      </c>
      <c r="O2792" s="19" t="s">
        <v>743</v>
      </c>
      <c r="P2792" s="24" t="s">
        <v>1026</v>
      </c>
      <c r="Q2792" s="48" t="s">
        <v>5749</v>
      </c>
      <c r="R2792" s="17">
        <v>4</v>
      </c>
      <c r="S2792" s="24" t="s">
        <v>1026</v>
      </c>
      <c r="T2792" s="17">
        <v>6</v>
      </c>
      <c r="U2792" s="17">
        <v>100</v>
      </c>
    </row>
    <row r="2793" spans="11:21" x14ac:dyDescent="0.25">
      <c r="K2793" s="17" t="s">
        <v>3011</v>
      </c>
      <c r="L2793" s="17">
        <v>13</v>
      </c>
      <c r="M2793" s="17">
        <v>7</v>
      </c>
      <c r="N2793" s="17">
        <v>1986</v>
      </c>
      <c r="O2793" s="38" t="s">
        <v>1043</v>
      </c>
      <c r="P2793" s="24" t="s">
        <v>1026</v>
      </c>
      <c r="Q2793" s="19" t="s">
        <v>1044</v>
      </c>
      <c r="R2793" s="17">
        <v>4</v>
      </c>
      <c r="S2793" s="24" t="s">
        <v>1026</v>
      </c>
      <c r="T2793" s="17">
        <v>12</v>
      </c>
      <c r="U2793" s="17">
        <v>650</v>
      </c>
    </row>
    <row r="2794" spans="11:21" x14ac:dyDescent="0.25">
      <c r="K2794" s="17" t="s">
        <v>3027</v>
      </c>
      <c r="L2794" s="17">
        <v>19</v>
      </c>
      <c r="M2794" s="17">
        <v>7</v>
      </c>
      <c r="N2794" s="17">
        <v>1986</v>
      </c>
      <c r="O2794" s="48" t="s">
        <v>563</v>
      </c>
      <c r="P2794" s="24" t="s">
        <v>1026</v>
      </c>
      <c r="Q2794" s="38" t="s">
        <v>1045</v>
      </c>
      <c r="R2794" s="17">
        <v>9</v>
      </c>
      <c r="S2794" s="24" t="s">
        <v>1026</v>
      </c>
      <c r="T2794" s="17">
        <v>19</v>
      </c>
      <c r="U2794" s="17">
        <v>327</v>
      </c>
    </row>
    <row r="2795" spans="11:21" x14ac:dyDescent="0.25">
      <c r="K2795" s="17" t="s">
        <v>3027</v>
      </c>
      <c r="L2795" s="17">
        <v>19</v>
      </c>
      <c r="M2795" s="17">
        <v>7</v>
      </c>
      <c r="N2795" s="17">
        <v>1986</v>
      </c>
      <c r="O2795" s="19" t="s">
        <v>565</v>
      </c>
      <c r="P2795" s="24" t="s">
        <v>1026</v>
      </c>
      <c r="Q2795" s="38" t="s">
        <v>743</v>
      </c>
      <c r="R2795" s="17">
        <v>7</v>
      </c>
      <c r="S2795" s="24" t="s">
        <v>1026</v>
      </c>
      <c r="T2795" s="17">
        <v>13</v>
      </c>
      <c r="U2795" s="17">
        <v>150</v>
      </c>
    </row>
    <row r="2796" spans="11:21" x14ac:dyDescent="0.25">
      <c r="K2796" s="17" t="s">
        <v>3011</v>
      </c>
      <c r="L2796" s="17">
        <v>20</v>
      </c>
      <c r="M2796" s="17">
        <v>7</v>
      </c>
      <c r="N2796" s="17">
        <v>1986</v>
      </c>
      <c r="O2796" s="48" t="s">
        <v>1672</v>
      </c>
      <c r="P2796" s="24" t="s">
        <v>1026</v>
      </c>
      <c r="Q2796" s="48" t="s">
        <v>5749</v>
      </c>
      <c r="R2796" s="17">
        <v>15</v>
      </c>
      <c r="S2796" s="24" t="s">
        <v>1026</v>
      </c>
      <c r="T2796" s="17">
        <v>39</v>
      </c>
      <c r="U2796" s="17">
        <v>150</v>
      </c>
    </row>
    <row r="2797" spans="11:21" x14ac:dyDescent="0.25">
      <c r="K2797" s="17" t="s">
        <v>3011</v>
      </c>
      <c r="L2797" s="17">
        <v>20</v>
      </c>
      <c r="M2797" s="17">
        <v>7</v>
      </c>
      <c r="N2797" s="17">
        <v>1986</v>
      </c>
      <c r="O2797" s="19" t="s">
        <v>1041</v>
      </c>
      <c r="P2797" s="24" t="s">
        <v>1026</v>
      </c>
      <c r="Q2797" s="48" t="s">
        <v>1044</v>
      </c>
      <c r="R2797" s="17">
        <v>8</v>
      </c>
      <c r="S2797" s="24" t="s">
        <v>1026</v>
      </c>
      <c r="T2797" s="17">
        <v>24</v>
      </c>
      <c r="U2797" s="17">
        <v>620</v>
      </c>
    </row>
    <row r="2798" spans="11:21" x14ac:dyDescent="0.25">
      <c r="K2798" s="17" t="s">
        <v>3011</v>
      </c>
      <c r="L2798" s="17">
        <v>20</v>
      </c>
      <c r="M2798" s="17">
        <v>7</v>
      </c>
      <c r="N2798" s="17">
        <v>1986</v>
      </c>
      <c r="O2798" s="19" t="s">
        <v>967</v>
      </c>
      <c r="P2798" s="24" t="s">
        <v>1026</v>
      </c>
      <c r="Q2798" s="48" t="s">
        <v>1043</v>
      </c>
      <c r="R2798" s="17">
        <v>1</v>
      </c>
      <c r="S2798" s="24" t="s">
        <v>1026</v>
      </c>
      <c r="T2798" s="17">
        <v>15</v>
      </c>
      <c r="U2798" s="17">
        <v>170</v>
      </c>
    </row>
    <row r="2799" spans="11:21" x14ac:dyDescent="0.25">
      <c r="K2799" s="17" t="s">
        <v>3011</v>
      </c>
      <c r="L2799" s="17">
        <v>27</v>
      </c>
      <c r="M2799" s="17">
        <v>7</v>
      </c>
      <c r="N2799" s="17">
        <v>1986</v>
      </c>
      <c r="O2799" s="19" t="s">
        <v>1045</v>
      </c>
      <c r="P2799" s="24" t="s">
        <v>1026</v>
      </c>
      <c r="Q2799" s="48" t="s">
        <v>967</v>
      </c>
      <c r="R2799" s="17">
        <v>19</v>
      </c>
      <c r="S2799" s="24" t="s">
        <v>1026</v>
      </c>
      <c r="T2799" s="17">
        <v>0</v>
      </c>
      <c r="U2799" s="17">
        <v>386</v>
      </c>
    </row>
    <row r="2800" spans="11:21" x14ac:dyDescent="0.25">
      <c r="K2800" s="17" t="s">
        <v>3011</v>
      </c>
      <c r="L2800" s="17">
        <v>27</v>
      </c>
      <c r="M2800" s="17">
        <v>7</v>
      </c>
      <c r="N2800" s="17">
        <v>1986</v>
      </c>
      <c r="O2800" s="19" t="s">
        <v>743</v>
      </c>
      <c r="P2800" s="24" t="s">
        <v>1026</v>
      </c>
      <c r="Q2800" s="48" t="s">
        <v>1672</v>
      </c>
      <c r="R2800" s="17">
        <v>17</v>
      </c>
      <c r="S2800" s="24" t="s">
        <v>1026</v>
      </c>
      <c r="T2800" s="17">
        <v>2</v>
      </c>
      <c r="U2800" s="17">
        <v>160</v>
      </c>
    </row>
    <row r="2801" spans="11:21" x14ac:dyDescent="0.25">
      <c r="K2801" s="17" t="s">
        <v>3011</v>
      </c>
      <c r="L2801" s="17">
        <v>27</v>
      </c>
      <c r="M2801" s="17">
        <v>7</v>
      </c>
      <c r="N2801" s="17">
        <v>1986</v>
      </c>
      <c r="O2801" s="19" t="s">
        <v>1044</v>
      </c>
      <c r="P2801" s="24" t="s">
        <v>1026</v>
      </c>
      <c r="Q2801" s="48" t="s">
        <v>565</v>
      </c>
      <c r="R2801" s="17">
        <v>10</v>
      </c>
      <c r="S2801" s="24" t="s">
        <v>1026</v>
      </c>
      <c r="T2801" s="17">
        <v>7</v>
      </c>
      <c r="U2801" s="17">
        <v>273</v>
      </c>
    </row>
    <row r="2802" spans="11:21" x14ac:dyDescent="0.25">
      <c r="K2802" s="17" t="s">
        <v>3011</v>
      </c>
      <c r="L2802" s="17">
        <v>27</v>
      </c>
      <c r="M2802" s="17">
        <v>7</v>
      </c>
      <c r="N2802" s="17">
        <v>1986</v>
      </c>
      <c r="O2802" s="19" t="s">
        <v>1043</v>
      </c>
      <c r="P2802" s="24" t="s">
        <v>1026</v>
      </c>
      <c r="Q2802" s="48" t="s">
        <v>1041</v>
      </c>
      <c r="R2802" s="17">
        <v>6</v>
      </c>
      <c r="S2802" s="24" t="s">
        <v>1026</v>
      </c>
      <c r="T2802" s="17">
        <v>5</v>
      </c>
      <c r="U2802" s="17">
        <v>694</v>
      </c>
    </row>
    <row r="2803" spans="11:21" x14ac:dyDescent="0.25">
      <c r="K2803" s="17" t="s">
        <v>3011</v>
      </c>
      <c r="L2803" s="17">
        <v>27</v>
      </c>
      <c r="M2803" s="17">
        <v>7</v>
      </c>
      <c r="N2803" s="17">
        <v>1986</v>
      </c>
      <c r="O2803" s="19" t="s">
        <v>5749</v>
      </c>
      <c r="P2803" s="24" t="s">
        <v>1026</v>
      </c>
      <c r="Q2803" s="48" t="s">
        <v>563</v>
      </c>
      <c r="R2803" s="17">
        <v>11</v>
      </c>
      <c r="S2803" s="24" t="s">
        <v>1026</v>
      </c>
      <c r="T2803" s="17">
        <v>10</v>
      </c>
      <c r="U2803" s="17">
        <v>420</v>
      </c>
    </row>
    <row r="2804" spans="11:21" x14ac:dyDescent="0.25">
      <c r="K2804" s="17" t="s">
        <v>3142</v>
      </c>
      <c r="L2804" s="17">
        <v>30</v>
      </c>
      <c r="M2804" s="17">
        <v>7</v>
      </c>
      <c r="N2804" s="17">
        <v>1986</v>
      </c>
      <c r="O2804" s="19" t="s">
        <v>1041</v>
      </c>
      <c r="P2804" s="24" t="s">
        <v>1026</v>
      </c>
      <c r="Q2804" s="48" t="s">
        <v>565</v>
      </c>
      <c r="R2804" s="17">
        <v>15</v>
      </c>
      <c r="S2804" s="24" t="s">
        <v>1026</v>
      </c>
      <c r="T2804" s="17">
        <v>6</v>
      </c>
      <c r="U2804" s="17">
        <v>412</v>
      </c>
    </row>
    <row r="2805" spans="11:21" x14ac:dyDescent="0.25">
      <c r="K2805" s="17" t="s">
        <v>3141</v>
      </c>
      <c r="L2805" s="17">
        <v>31</v>
      </c>
      <c r="M2805" s="17">
        <v>7</v>
      </c>
      <c r="N2805" s="17">
        <v>1986</v>
      </c>
      <c r="O2805" s="19" t="s">
        <v>1045</v>
      </c>
      <c r="P2805" s="24" t="s">
        <v>1026</v>
      </c>
      <c r="Q2805" s="48" t="s">
        <v>5749</v>
      </c>
      <c r="R2805" s="17">
        <v>0</v>
      </c>
      <c r="S2805" s="24" t="s">
        <v>1026</v>
      </c>
      <c r="T2805" s="17">
        <v>8</v>
      </c>
      <c r="U2805" s="17">
        <v>330</v>
      </c>
    </row>
    <row r="2806" spans="11:21" x14ac:dyDescent="0.25">
      <c r="K2806" s="17" t="s">
        <v>3141</v>
      </c>
      <c r="L2806" s="17">
        <v>31</v>
      </c>
      <c r="M2806" s="17">
        <v>7</v>
      </c>
      <c r="N2806" s="17">
        <v>1986</v>
      </c>
      <c r="O2806" s="19" t="s">
        <v>1672</v>
      </c>
      <c r="P2806" s="24" t="s">
        <v>1026</v>
      </c>
      <c r="Q2806" s="48" t="s">
        <v>1044</v>
      </c>
      <c r="R2806" s="17">
        <v>7</v>
      </c>
      <c r="S2806" s="24" t="s">
        <v>1026</v>
      </c>
      <c r="T2806" s="17">
        <v>48</v>
      </c>
      <c r="U2806" s="17">
        <v>100</v>
      </c>
    </row>
    <row r="2807" spans="11:21" x14ac:dyDescent="0.25">
      <c r="K2807" s="17" t="s">
        <v>3141</v>
      </c>
      <c r="L2807" s="17">
        <v>31</v>
      </c>
      <c r="M2807" s="17">
        <v>7</v>
      </c>
      <c r="N2807" s="17">
        <v>1986</v>
      </c>
      <c r="O2807" s="19" t="s">
        <v>967</v>
      </c>
      <c r="P2807" s="24" t="s">
        <v>1026</v>
      </c>
      <c r="Q2807" s="19" t="s">
        <v>563</v>
      </c>
      <c r="R2807" s="17">
        <v>5</v>
      </c>
      <c r="S2807" s="24" t="s">
        <v>1026</v>
      </c>
      <c r="T2807" s="17">
        <v>16</v>
      </c>
      <c r="U2807" s="17">
        <v>150</v>
      </c>
    </row>
    <row r="2808" spans="11:21" x14ac:dyDescent="0.25">
      <c r="K2808" s="17" t="s">
        <v>3141</v>
      </c>
      <c r="L2808" s="17">
        <v>31</v>
      </c>
      <c r="M2808" s="17">
        <v>7</v>
      </c>
      <c r="N2808" s="17">
        <v>1986</v>
      </c>
      <c r="O2808" s="19" t="s">
        <v>1043</v>
      </c>
      <c r="P2808" s="24" t="s">
        <v>1026</v>
      </c>
      <c r="Q2808" s="48" t="s">
        <v>743</v>
      </c>
      <c r="R2808" s="17">
        <v>18</v>
      </c>
      <c r="S2808" s="24" t="s">
        <v>1026</v>
      </c>
      <c r="T2808" s="17">
        <v>7</v>
      </c>
      <c r="U2808" s="17">
        <v>650</v>
      </c>
    </row>
    <row r="2809" spans="11:21" x14ac:dyDescent="0.25">
      <c r="K2809" s="17" t="s">
        <v>3027</v>
      </c>
      <c r="L2809" s="17">
        <v>2</v>
      </c>
      <c r="M2809" s="17">
        <v>8</v>
      </c>
      <c r="N2809" s="17">
        <v>1986</v>
      </c>
      <c r="O2809" s="19" t="s">
        <v>565</v>
      </c>
      <c r="P2809" s="24" t="s">
        <v>1026</v>
      </c>
      <c r="Q2809" s="48" t="s">
        <v>1045</v>
      </c>
      <c r="R2809" s="17">
        <v>8</v>
      </c>
      <c r="S2809" s="24" t="s">
        <v>1026</v>
      </c>
      <c r="T2809" s="17">
        <v>11</v>
      </c>
      <c r="U2809" s="17">
        <v>132</v>
      </c>
    </row>
    <row r="2810" spans="11:21" x14ac:dyDescent="0.25">
      <c r="K2810" s="17" t="s">
        <v>3011</v>
      </c>
      <c r="L2810" s="17">
        <v>3</v>
      </c>
      <c r="M2810" s="17">
        <v>8</v>
      </c>
      <c r="N2810" s="17">
        <v>1986</v>
      </c>
      <c r="O2810" s="19" t="s">
        <v>563</v>
      </c>
      <c r="P2810" s="24" t="s">
        <v>1026</v>
      </c>
      <c r="Q2810" s="48" t="s">
        <v>1043</v>
      </c>
      <c r="R2810" s="17">
        <v>17</v>
      </c>
      <c r="S2810" s="24" t="s">
        <v>1026</v>
      </c>
      <c r="T2810" s="17">
        <v>14</v>
      </c>
      <c r="U2810" s="17">
        <v>375</v>
      </c>
    </row>
    <row r="2811" spans="11:21" x14ac:dyDescent="0.25">
      <c r="K2811" s="17" t="s">
        <v>3011</v>
      </c>
      <c r="L2811" s="17">
        <v>3</v>
      </c>
      <c r="M2811" s="17">
        <v>8</v>
      </c>
      <c r="N2811" s="17">
        <v>1986</v>
      </c>
      <c r="O2811" s="19" t="s">
        <v>1041</v>
      </c>
      <c r="P2811" s="24" t="s">
        <v>1026</v>
      </c>
      <c r="Q2811" s="48" t="s">
        <v>1672</v>
      </c>
      <c r="R2811" s="17">
        <v>38</v>
      </c>
      <c r="S2811" s="24" t="s">
        <v>1026</v>
      </c>
      <c r="T2811" s="17">
        <v>7</v>
      </c>
      <c r="U2811" s="17">
        <v>319</v>
      </c>
    </row>
    <row r="2812" spans="11:21" x14ac:dyDescent="0.25">
      <c r="K2812" s="17" t="s">
        <v>3011</v>
      </c>
      <c r="L2812" s="17">
        <v>3</v>
      </c>
      <c r="M2812" s="17">
        <v>8</v>
      </c>
      <c r="N2812" s="17">
        <v>1986</v>
      </c>
      <c r="O2812" s="19" t="s">
        <v>1044</v>
      </c>
      <c r="P2812" s="24" t="s">
        <v>1026</v>
      </c>
      <c r="Q2812" s="48" t="s">
        <v>743</v>
      </c>
      <c r="R2812" s="17">
        <v>18</v>
      </c>
      <c r="S2812" s="24" t="s">
        <v>1026</v>
      </c>
      <c r="T2812" s="17">
        <v>12</v>
      </c>
      <c r="U2812" s="17">
        <v>303</v>
      </c>
    </row>
    <row r="2813" spans="11:21" x14ac:dyDescent="0.25">
      <c r="K2813" s="17" t="s">
        <v>3011</v>
      </c>
      <c r="L2813" s="17">
        <v>3</v>
      </c>
      <c r="M2813" s="17">
        <v>8</v>
      </c>
      <c r="N2813" s="17">
        <v>1986</v>
      </c>
      <c r="O2813" s="19" t="s">
        <v>5749</v>
      </c>
      <c r="P2813" s="24" t="s">
        <v>1026</v>
      </c>
      <c r="Q2813" s="48" t="s">
        <v>967</v>
      </c>
      <c r="R2813" s="17">
        <v>13</v>
      </c>
      <c r="S2813" s="24" t="s">
        <v>1026</v>
      </c>
      <c r="T2813" s="17">
        <v>1</v>
      </c>
      <c r="U2813" s="17">
        <v>550</v>
      </c>
    </row>
    <row r="2814" spans="11:21" x14ac:dyDescent="0.25">
      <c r="K2814" s="17" t="s">
        <v>3011</v>
      </c>
      <c r="L2814" s="17">
        <v>10</v>
      </c>
      <c r="M2814" s="17">
        <v>8</v>
      </c>
      <c r="N2814" s="17">
        <v>1986</v>
      </c>
      <c r="O2814" s="48" t="s">
        <v>1045</v>
      </c>
      <c r="P2814" s="24" t="s">
        <v>1026</v>
      </c>
      <c r="Q2814" s="48" t="s">
        <v>1044</v>
      </c>
      <c r="R2814" s="17">
        <v>6</v>
      </c>
      <c r="S2814" s="24" t="s">
        <v>1026</v>
      </c>
      <c r="T2814" s="17">
        <v>5</v>
      </c>
      <c r="U2814" s="17">
        <v>519</v>
      </c>
    </row>
    <row r="2815" spans="11:21" x14ac:dyDescent="0.25">
      <c r="K2815" s="17" t="s">
        <v>3011</v>
      </c>
      <c r="L2815" s="17">
        <v>10</v>
      </c>
      <c r="M2815" s="17">
        <v>8</v>
      </c>
      <c r="N2815" s="17">
        <v>1986</v>
      </c>
      <c r="O2815" s="38" t="s">
        <v>1672</v>
      </c>
      <c r="P2815" s="24" t="s">
        <v>1026</v>
      </c>
      <c r="Q2815" s="38" t="s">
        <v>565</v>
      </c>
      <c r="R2815" s="17">
        <v>3</v>
      </c>
      <c r="S2815" s="24" t="s">
        <v>1026</v>
      </c>
      <c r="T2815" s="17">
        <v>19</v>
      </c>
      <c r="U2815" s="17">
        <v>40</v>
      </c>
    </row>
    <row r="2816" spans="11:21" x14ac:dyDescent="0.25">
      <c r="K2816" s="17" t="s">
        <v>3011</v>
      </c>
      <c r="L2816" s="17">
        <v>10</v>
      </c>
      <c r="M2816" s="17">
        <v>8</v>
      </c>
      <c r="N2816" s="17">
        <v>1986</v>
      </c>
      <c r="O2816" s="19" t="s">
        <v>967</v>
      </c>
      <c r="P2816" s="24" t="s">
        <v>1026</v>
      </c>
      <c r="Q2816" s="48" t="s">
        <v>1041</v>
      </c>
      <c r="R2816" s="17">
        <v>4</v>
      </c>
      <c r="S2816" s="24" t="s">
        <v>1026</v>
      </c>
      <c r="T2816" s="17">
        <v>13</v>
      </c>
      <c r="U2816" s="17">
        <v>110</v>
      </c>
    </row>
    <row r="2817" spans="11:21" x14ac:dyDescent="0.25">
      <c r="K2817" s="17" t="s">
        <v>3011</v>
      </c>
      <c r="L2817" s="17">
        <v>10</v>
      </c>
      <c r="M2817" s="17">
        <v>8</v>
      </c>
      <c r="N2817" s="17">
        <v>1986</v>
      </c>
      <c r="O2817" s="48" t="s">
        <v>743</v>
      </c>
      <c r="P2817" s="24" t="s">
        <v>1026</v>
      </c>
      <c r="Q2817" s="48" t="s">
        <v>563</v>
      </c>
      <c r="R2817" s="17">
        <v>11</v>
      </c>
      <c r="S2817" s="24" t="s">
        <v>1026</v>
      </c>
      <c r="T2817" s="17">
        <v>7</v>
      </c>
      <c r="U2817" s="17">
        <v>150</v>
      </c>
    </row>
    <row r="2818" spans="11:21" x14ac:dyDescent="0.25">
      <c r="K2818" s="17" t="s">
        <v>3011</v>
      </c>
      <c r="L2818" s="17">
        <v>10</v>
      </c>
      <c r="M2818" s="17">
        <v>8</v>
      </c>
      <c r="N2818" s="17">
        <v>1986</v>
      </c>
      <c r="O2818" s="19" t="s">
        <v>1043</v>
      </c>
      <c r="P2818" s="24" t="s">
        <v>1026</v>
      </c>
      <c r="Q2818" s="48" t="s">
        <v>5749</v>
      </c>
      <c r="R2818" s="17">
        <v>11</v>
      </c>
      <c r="S2818" s="24" t="s">
        <v>1026</v>
      </c>
      <c r="T2818" s="17">
        <v>6</v>
      </c>
      <c r="U2818" s="17">
        <v>600</v>
      </c>
    </row>
    <row r="2819" spans="11:21" x14ac:dyDescent="0.25">
      <c r="K2819" s="17" t="s">
        <v>3011</v>
      </c>
      <c r="L2819" s="17">
        <v>17</v>
      </c>
      <c r="M2819" s="17">
        <v>8</v>
      </c>
      <c r="N2819" s="17">
        <v>1986</v>
      </c>
      <c r="O2819" s="19" t="s">
        <v>563</v>
      </c>
      <c r="P2819" s="24" t="s">
        <v>1026</v>
      </c>
      <c r="Q2819" s="48" t="s">
        <v>1044</v>
      </c>
      <c r="R2819" s="17">
        <v>5</v>
      </c>
      <c r="S2819" s="24" t="s">
        <v>1026</v>
      </c>
      <c r="T2819" s="17">
        <v>19</v>
      </c>
      <c r="U2819" s="17">
        <v>115</v>
      </c>
    </row>
    <row r="2820" spans="11:21" x14ac:dyDescent="0.25">
      <c r="K2820" s="17" t="s">
        <v>3011</v>
      </c>
      <c r="L2820" s="17">
        <v>17</v>
      </c>
      <c r="M2820" s="17">
        <v>8</v>
      </c>
      <c r="N2820" s="17">
        <v>1986</v>
      </c>
      <c r="O2820" s="19" t="s">
        <v>1045</v>
      </c>
      <c r="P2820" s="24" t="s">
        <v>1026</v>
      </c>
      <c r="Q2820" s="48" t="s">
        <v>1041</v>
      </c>
      <c r="R2820" s="17">
        <v>4</v>
      </c>
      <c r="S2820" s="24" t="s">
        <v>1026</v>
      </c>
      <c r="T2820" s="17">
        <v>7</v>
      </c>
      <c r="U2820" s="17">
        <v>175</v>
      </c>
    </row>
    <row r="2821" spans="11:21" x14ac:dyDescent="0.25">
      <c r="K2821" s="17" t="s">
        <v>3011</v>
      </c>
      <c r="L2821" s="17">
        <v>17</v>
      </c>
      <c r="M2821" s="17">
        <v>8</v>
      </c>
      <c r="N2821" s="17">
        <v>1986</v>
      </c>
      <c r="O2821" s="19" t="s">
        <v>1672</v>
      </c>
      <c r="P2821" s="24" t="s">
        <v>1026</v>
      </c>
      <c r="Q2821" s="48" t="s">
        <v>1043</v>
      </c>
      <c r="R2821" s="17">
        <v>4</v>
      </c>
      <c r="S2821" s="24" t="s">
        <v>1026</v>
      </c>
      <c r="T2821" s="17">
        <v>14</v>
      </c>
      <c r="U2821" s="17">
        <v>50</v>
      </c>
    </row>
    <row r="2822" spans="11:21" x14ac:dyDescent="0.25">
      <c r="K2822" s="17" t="s">
        <v>3011</v>
      </c>
      <c r="L2822" s="17">
        <v>17</v>
      </c>
      <c r="M2822" s="17">
        <v>8</v>
      </c>
      <c r="N2822" s="17">
        <v>1986</v>
      </c>
      <c r="O2822" s="48" t="s">
        <v>743</v>
      </c>
      <c r="P2822" s="24" t="s">
        <v>1026</v>
      </c>
      <c r="Q2822" s="48" t="s">
        <v>967</v>
      </c>
      <c r="R2822" s="17">
        <v>29</v>
      </c>
      <c r="S2822" s="24" t="s">
        <v>1026</v>
      </c>
      <c r="T2822" s="17">
        <v>7</v>
      </c>
      <c r="U2822" s="17">
        <v>100</v>
      </c>
    </row>
    <row r="2823" spans="11:21" x14ac:dyDescent="0.25">
      <c r="K2823" s="17" t="s">
        <v>3011</v>
      </c>
      <c r="L2823" s="17">
        <v>17</v>
      </c>
      <c r="M2823" s="17">
        <v>8</v>
      </c>
      <c r="N2823" s="17">
        <v>1986</v>
      </c>
      <c r="O2823" s="19" t="s">
        <v>5749</v>
      </c>
      <c r="P2823" s="24" t="s">
        <v>1026</v>
      </c>
      <c r="Q2823" s="48" t="s">
        <v>565</v>
      </c>
      <c r="R2823" s="17">
        <v>5</v>
      </c>
      <c r="S2823" s="24" t="s">
        <v>1026</v>
      </c>
      <c r="T2823" s="17">
        <v>2</v>
      </c>
      <c r="U2823" s="17">
        <v>356</v>
      </c>
    </row>
    <row r="2824" spans="11:21" x14ac:dyDescent="0.25">
      <c r="K2824" s="17" t="s">
        <v>3011</v>
      </c>
      <c r="L2824" s="17">
        <v>31</v>
      </c>
      <c r="M2824" s="17">
        <v>8</v>
      </c>
      <c r="N2824" s="17">
        <v>1986</v>
      </c>
      <c r="O2824" s="19" t="s">
        <v>565</v>
      </c>
      <c r="P2824" s="24" t="s">
        <v>1026</v>
      </c>
      <c r="Q2824" s="48" t="s">
        <v>563</v>
      </c>
      <c r="R2824" s="17">
        <v>18</v>
      </c>
      <c r="S2824" s="24" t="s">
        <v>1026</v>
      </c>
      <c r="T2824" s="17">
        <v>3</v>
      </c>
      <c r="U2824" s="17">
        <v>50</v>
      </c>
    </row>
    <row r="2825" spans="11:21" x14ac:dyDescent="0.25">
      <c r="K2825" s="17" t="s">
        <v>3011</v>
      </c>
      <c r="L2825" s="17">
        <v>31</v>
      </c>
      <c r="M2825" s="17">
        <v>8</v>
      </c>
      <c r="N2825" s="17">
        <v>1986</v>
      </c>
      <c r="O2825" s="19" t="s">
        <v>1041</v>
      </c>
      <c r="P2825" s="24" t="s">
        <v>1026</v>
      </c>
      <c r="Q2825" s="48" t="s">
        <v>743</v>
      </c>
      <c r="R2825" s="17">
        <v>12</v>
      </c>
      <c r="S2825" s="24" t="s">
        <v>1026</v>
      </c>
      <c r="T2825" s="17">
        <v>3</v>
      </c>
      <c r="U2825" s="17">
        <v>220</v>
      </c>
    </row>
    <row r="2826" spans="11:21" x14ac:dyDescent="0.25">
      <c r="K2826" s="17" t="s">
        <v>3011</v>
      </c>
      <c r="L2826" s="17">
        <v>31</v>
      </c>
      <c r="M2826" s="17">
        <v>8</v>
      </c>
      <c r="N2826" s="17">
        <v>1986</v>
      </c>
      <c r="O2826" s="19" t="s">
        <v>967</v>
      </c>
      <c r="P2826" s="24" t="s">
        <v>1026</v>
      </c>
      <c r="Q2826" s="48" t="s">
        <v>1672</v>
      </c>
      <c r="R2826" s="17">
        <v>12</v>
      </c>
      <c r="S2826" s="24" t="s">
        <v>1026</v>
      </c>
      <c r="T2826" s="17">
        <v>10</v>
      </c>
      <c r="U2826" s="17">
        <v>70</v>
      </c>
    </row>
    <row r="2827" spans="11:21" x14ac:dyDescent="0.25">
      <c r="K2827" s="17" t="s">
        <v>3011</v>
      </c>
      <c r="L2827" s="17">
        <v>31</v>
      </c>
      <c r="M2827" s="17">
        <v>8</v>
      </c>
      <c r="N2827" s="17">
        <v>1986</v>
      </c>
      <c r="O2827" s="19" t="s">
        <v>1044</v>
      </c>
      <c r="P2827" s="24" t="s">
        <v>1026</v>
      </c>
      <c r="Q2827" s="48" t="s">
        <v>5749</v>
      </c>
      <c r="R2827" s="17">
        <v>10</v>
      </c>
      <c r="S2827" s="24" t="s">
        <v>1026</v>
      </c>
      <c r="T2827" s="17">
        <v>2</v>
      </c>
      <c r="U2827" s="17">
        <v>220</v>
      </c>
    </row>
    <row r="2828" spans="11:21" x14ac:dyDescent="0.25">
      <c r="K2828" s="17" t="s">
        <v>3011</v>
      </c>
      <c r="L2828" s="17">
        <v>31</v>
      </c>
      <c r="M2828" s="17">
        <v>8</v>
      </c>
      <c r="N2828" s="17">
        <v>1986</v>
      </c>
      <c r="O2828" s="19" t="s">
        <v>1043</v>
      </c>
      <c r="P2828" s="24" t="s">
        <v>1026</v>
      </c>
      <c r="Q2828" s="48" t="s">
        <v>1045</v>
      </c>
      <c r="R2828" s="17">
        <v>11</v>
      </c>
      <c r="S2828" s="24" t="s">
        <v>1026</v>
      </c>
      <c r="T2828" s="17">
        <v>5</v>
      </c>
      <c r="U2828" s="17">
        <v>555</v>
      </c>
    </row>
    <row r="2829" spans="11:21" x14ac:dyDescent="0.25">
      <c r="Q2829" s="48" t="s">
        <v>2</v>
      </c>
      <c r="R2829" s="17">
        <f>SUM(R2739:R2828)</f>
        <v>942</v>
      </c>
      <c r="S2829" s="24" t="s">
        <v>1026</v>
      </c>
      <c r="T2829" s="17">
        <f>SUM(T2739:T2828)</f>
        <v>845</v>
      </c>
      <c r="U2829" s="17">
        <f>SUM(U2739:U2828)</f>
        <v>27912</v>
      </c>
    </row>
    <row r="2830" spans="11:21" x14ac:dyDescent="0.25">
      <c r="N2830" s="17">
        <f>COUNT(R2739:R2828)</f>
        <v>90</v>
      </c>
      <c r="Q2830" s="48" t="s">
        <v>567</v>
      </c>
      <c r="R2830" s="81">
        <f>PRODUCT(R2829/N2830)</f>
        <v>10.466666666666667</v>
      </c>
      <c r="S2830" s="24" t="s">
        <v>1026</v>
      </c>
      <c r="T2830" s="81">
        <f>PRODUCT(T2829/N2830)</f>
        <v>9.3888888888888893</v>
      </c>
      <c r="U2830" s="82">
        <f>PRODUCT(U2829/N2830)</f>
        <v>310.13333333333333</v>
      </c>
    </row>
    <row r="2833" spans="1:21" x14ac:dyDescent="0.25">
      <c r="A2833" s="21"/>
      <c r="B2833" s="22" t="s">
        <v>1323</v>
      </c>
      <c r="C2833" s="21" t="s">
        <v>3016</v>
      </c>
      <c r="D2833" s="21" t="s">
        <v>3017</v>
      </c>
      <c r="E2833" s="21" t="s">
        <v>1030</v>
      </c>
      <c r="F2833" s="21" t="s">
        <v>3018</v>
      </c>
      <c r="G2833" s="21" t="s">
        <v>3019</v>
      </c>
      <c r="H2833" s="21"/>
      <c r="I2833" s="68" t="s">
        <v>3020</v>
      </c>
      <c r="J2833" s="21" t="s">
        <v>1031</v>
      </c>
      <c r="K2833" s="21"/>
      <c r="L2833" s="33"/>
      <c r="M2833" s="33"/>
      <c r="N2833" s="33"/>
      <c r="O2833" s="23" t="s">
        <v>1323</v>
      </c>
      <c r="P2833" s="34"/>
      <c r="Q2833" s="35"/>
      <c r="R2833" s="33"/>
      <c r="S2833" s="34"/>
      <c r="T2833" s="33"/>
      <c r="U2833" s="33"/>
    </row>
    <row r="2834" spans="1:21" x14ac:dyDescent="0.25">
      <c r="A2834" s="14">
        <v>1</v>
      </c>
      <c r="B2834" s="41" t="s">
        <v>1045</v>
      </c>
      <c r="C2834" s="14">
        <v>18</v>
      </c>
      <c r="D2834" s="14">
        <v>14</v>
      </c>
      <c r="E2834" s="14">
        <v>2</v>
      </c>
      <c r="F2834" s="14">
        <v>2</v>
      </c>
      <c r="G2834" s="14">
        <v>204</v>
      </c>
      <c r="H2834" s="74" t="s">
        <v>1026</v>
      </c>
      <c r="I2834" s="14">
        <v>92</v>
      </c>
      <c r="J2834" s="14">
        <v>30</v>
      </c>
      <c r="K2834" s="17" t="s">
        <v>3011</v>
      </c>
      <c r="L2834" s="17">
        <v>10</v>
      </c>
      <c r="M2834" s="17">
        <v>5</v>
      </c>
      <c r="N2834" s="17">
        <v>1987</v>
      </c>
      <c r="O2834" s="19" t="s">
        <v>743</v>
      </c>
      <c r="P2834" s="24" t="s">
        <v>1026</v>
      </c>
      <c r="Q2834" s="48" t="s">
        <v>5749</v>
      </c>
      <c r="R2834" s="17">
        <v>11</v>
      </c>
      <c r="S2834" s="24" t="s">
        <v>1026</v>
      </c>
      <c r="T2834" s="17">
        <v>18</v>
      </c>
      <c r="U2834" s="17">
        <v>345</v>
      </c>
    </row>
    <row r="2835" spans="1:21" ht="15.75" thickBot="1" x14ac:dyDescent="0.3">
      <c r="A2835" s="37">
        <v>2</v>
      </c>
      <c r="B2835" s="50" t="s">
        <v>1043</v>
      </c>
      <c r="C2835" s="37">
        <v>18</v>
      </c>
      <c r="D2835" s="37">
        <v>13</v>
      </c>
      <c r="E2835" s="37">
        <v>0</v>
      </c>
      <c r="F2835" s="37">
        <v>5</v>
      </c>
      <c r="G2835" s="37">
        <v>175</v>
      </c>
      <c r="H2835" s="73" t="s">
        <v>1026</v>
      </c>
      <c r="I2835" s="37">
        <v>95</v>
      </c>
      <c r="J2835" s="37">
        <v>26</v>
      </c>
      <c r="K2835" s="32" t="s">
        <v>3011</v>
      </c>
      <c r="L2835" s="17">
        <v>10</v>
      </c>
      <c r="M2835" s="17">
        <v>5</v>
      </c>
      <c r="N2835" s="17">
        <v>1987</v>
      </c>
      <c r="O2835" s="38" t="s">
        <v>564</v>
      </c>
      <c r="P2835" s="24" t="s">
        <v>1026</v>
      </c>
      <c r="Q2835" s="38" t="s">
        <v>1041</v>
      </c>
      <c r="R2835" s="17">
        <v>4</v>
      </c>
      <c r="S2835" s="24" t="s">
        <v>1026</v>
      </c>
      <c r="T2835" s="17">
        <v>3</v>
      </c>
      <c r="U2835" s="17">
        <v>300</v>
      </c>
    </row>
    <row r="2836" spans="1:21" x14ac:dyDescent="0.25">
      <c r="A2836" s="131">
        <v>3</v>
      </c>
      <c r="B2836" s="132" t="s">
        <v>5749</v>
      </c>
      <c r="C2836" s="131">
        <v>18</v>
      </c>
      <c r="D2836" s="131">
        <v>12</v>
      </c>
      <c r="E2836" s="131">
        <v>1</v>
      </c>
      <c r="F2836" s="131">
        <v>5</v>
      </c>
      <c r="G2836" s="131">
        <v>129</v>
      </c>
      <c r="H2836" s="133" t="s">
        <v>1026</v>
      </c>
      <c r="I2836" s="131">
        <v>98</v>
      </c>
      <c r="J2836" s="131">
        <v>25</v>
      </c>
      <c r="K2836" s="32" t="s">
        <v>3011</v>
      </c>
      <c r="L2836" s="17">
        <v>10</v>
      </c>
      <c r="M2836" s="17">
        <v>5</v>
      </c>
      <c r="N2836" s="17">
        <v>1987</v>
      </c>
      <c r="O2836" s="19" t="s">
        <v>1044</v>
      </c>
      <c r="P2836" s="24" t="s">
        <v>1026</v>
      </c>
      <c r="Q2836" s="48" t="s">
        <v>565</v>
      </c>
      <c r="R2836" s="17">
        <v>6</v>
      </c>
      <c r="S2836" s="24" t="s">
        <v>1026</v>
      </c>
      <c r="T2836" s="17">
        <v>5</v>
      </c>
      <c r="U2836" s="17">
        <v>170</v>
      </c>
    </row>
    <row r="2837" spans="1:21" x14ac:dyDescent="0.25">
      <c r="A2837" s="14">
        <v>4</v>
      </c>
      <c r="B2837" s="20" t="s">
        <v>1044</v>
      </c>
      <c r="C2837" s="14">
        <v>18</v>
      </c>
      <c r="D2837" s="14">
        <v>11</v>
      </c>
      <c r="E2837" s="14">
        <v>0</v>
      </c>
      <c r="F2837" s="14">
        <v>7</v>
      </c>
      <c r="G2837" s="14">
        <v>163</v>
      </c>
      <c r="H2837" s="74" t="s">
        <v>1026</v>
      </c>
      <c r="I2837" s="14">
        <v>136</v>
      </c>
      <c r="J2837" s="14">
        <v>22</v>
      </c>
      <c r="K2837" s="17" t="s">
        <v>3011</v>
      </c>
      <c r="L2837" s="17">
        <v>10</v>
      </c>
      <c r="M2837" s="17">
        <v>5</v>
      </c>
      <c r="N2837" s="17">
        <v>1987</v>
      </c>
      <c r="O2837" s="19" t="s">
        <v>1324</v>
      </c>
      <c r="P2837" s="24" t="s">
        <v>1026</v>
      </c>
      <c r="Q2837" s="48" t="s">
        <v>563</v>
      </c>
      <c r="R2837" s="17">
        <v>1</v>
      </c>
      <c r="S2837" s="24" t="s">
        <v>1026</v>
      </c>
      <c r="T2837" s="17">
        <v>14</v>
      </c>
      <c r="U2837" s="17">
        <v>420</v>
      </c>
    </row>
    <row r="2838" spans="1:21" x14ac:dyDescent="0.25">
      <c r="A2838" s="14">
        <v>5</v>
      </c>
      <c r="B2838" s="67" t="s">
        <v>565</v>
      </c>
      <c r="C2838" s="14">
        <v>18</v>
      </c>
      <c r="D2838" s="14">
        <v>9</v>
      </c>
      <c r="E2838" s="14">
        <v>1</v>
      </c>
      <c r="F2838" s="14">
        <v>8</v>
      </c>
      <c r="G2838" s="14">
        <v>156</v>
      </c>
      <c r="H2838" s="74" t="s">
        <v>1026</v>
      </c>
      <c r="I2838" s="14">
        <v>144</v>
      </c>
      <c r="J2838" s="14">
        <v>19</v>
      </c>
      <c r="K2838" s="17" t="s">
        <v>3011</v>
      </c>
      <c r="L2838" s="17">
        <v>10</v>
      </c>
      <c r="M2838" s="17">
        <v>5</v>
      </c>
      <c r="N2838" s="17">
        <v>1987</v>
      </c>
      <c r="O2838" s="19" t="s">
        <v>1043</v>
      </c>
      <c r="P2838" s="24" t="s">
        <v>1026</v>
      </c>
      <c r="Q2838" s="48" t="s">
        <v>1045</v>
      </c>
      <c r="R2838" s="17">
        <v>11</v>
      </c>
      <c r="S2838" s="24" t="s">
        <v>1026</v>
      </c>
      <c r="T2838" s="17">
        <v>7</v>
      </c>
      <c r="U2838" s="17">
        <v>910</v>
      </c>
    </row>
    <row r="2839" spans="1:21" x14ac:dyDescent="0.25">
      <c r="A2839" s="14">
        <v>6</v>
      </c>
      <c r="B2839" s="20" t="s">
        <v>743</v>
      </c>
      <c r="C2839" s="14">
        <v>18</v>
      </c>
      <c r="D2839" s="14">
        <v>8</v>
      </c>
      <c r="E2839" s="14">
        <v>0</v>
      </c>
      <c r="F2839" s="14">
        <v>10</v>
      </c>
      <c r="G2839" s="14">
        <v>172</v>
      </c>
      <c r="H2839" s="74" t="s">
        <v>1026</v>
      </c>
      <c r="I2839" s="14">
        <v>179</v>
      </c>
      <c r="J2839" s="14">
        <v>16</v>
      </c>
      <c r="K2839" s="17" t="s">
        <v>3027</v>
      </c>
      <c r="L2839" s="17">
        <v>16</v>
      </c>
      <c r="M2839" s="17">
        <v>5</v>
      </c>
      <c r="N2839" s="17">
        <v>1987</v>
      </c>
      <c r="O2839" s="19" t="s">
        <v>565</v>
      </c>
      <c r="P2839" s="24" t="s">
        <v>1026</v>
      </c>
      <c r="Q2839" s="48" t="s">
        <v>743</v>
      </c>
      <c r="R2839" s="17">
        <v>15</v>
      </c>
      <c r="S2839" s="24" t="s">
        <v>1026</v>
      </c>
      <c r="T2839" s="17">
        <v>12</v>
      </c>
      <c r="U2839" s="17">
        <v>70</v>
      </c>
    </row>
    <row r="2840" spans="1:21" x14ac:dyDescent="0.25">
      <c r="A2840" s="14">
        <v>7</v>
      </c>
      <c r="B2840" s="20" t="s">
        <v>563</v>
      </c>
      <c r="C2840" s="14">
        <v>18</v>
      </c>
      <c r="D2840" s="14">
        <v>6</v>
      </c>
      <c r="E2840" s="14">
        <v>3</v>
      </c>
      <c r="F2840" s="14">
        <v>9</v>
      </c>
      <c r="G2840" s="14">
        <v>169</v>
      </c>
      <c r="H2840" s="74" t="s">
        <v>1026</v>
      </c>
      <c r="I2840" s="14">
        <v>187</v>
      </c>
      <c r="J2840" s="14">
        <v>15</v>
      </c>
      <c r="K2840" s="17" t="s">
        <v>3011</v>
      </c>
      <c r="L2840" s="17">
        <v>17</v>
      </c>
      <c r="M2840" s="17">
        <v>5</v>
      </c>
      <c r="N2840" s="17">
        <v>1987</v>
      </c>
      <c r="O2840" s="48" t="s">
        <v>563</v>
      </c>
      <c r="P2840" s="24" t="s">
        <v>1026</v>
      </c>
      <c r="Q2840" s="48" t="s">
        <v>564</v>
      </c>
      <c r="R2840" s="17">
        <v>7</v>
      </c>
      <c r="S2840" s="24" t="s">
        <v>1026</v>
      </c>
      <c r="T2840" s="17">
        <v>8</v>
      </c>
      <c r="U2840" s="17">
        <v>370</v>
      </c>
    </row>
    <row r="2841" spans="1:21" ht="15.75" thickBot="1" x14ac:dyDescent="0.3">
      <c r="A2841" s="37">
        <v>8</v>
      </c>
      <c r="B2841" s="28" t="s">
        <v>1041</v>
      </c>
      <c r="C2841" s="37">
        <v>18</v>
      </c>
      <c r="D2841" s="37">
        <v>7</v>
      </c>
      <c r="E2841" s="37">
        <v>1</v>
      </c>
      <c r="F2841" s="37">
        <v>10</v>
      </c>
      <c r="G2841" s="37">
        <v>129</v>
      </c>
      <c r="H2841" s="73" t="s">
        <v>1026</v>
      </c>
      <c r="I2841" s="37">
        <v>146</v>
      </c>
      <c r="J2841" s="37">
        <v>15</v>
      </c>
      <c r="K2841" s="32" t="s">
        <v>3011</v>
      </c>
      <c r="L2841" s="17">
        <v>17</v>
      </c>
      <c r="M2841" s="17">
        <v>5</v>
      </c>
      <c r="N2841" s="17">
        <v>1987</v>
      </c>
      <c r="O2841" s="19" t="s">
        <v>1045</v>
      </c>
      <c r="P2841" s="24" t="s">
        <v>1026</v>
      </c>
      <c r="Q2841" s="48" t="s">
        <v>1044</v>
      </c>
      <c r="R2841" s="17">
        <v>19</v>
      </c>
      <c r="S2841" s="24" t="s">
        <v>1026</v>
      </c>
      <c r="T2841" s="17">
        <v>8</v>
      </c>
      <c r="U2841" s="17">
        <v>534</v>
      </c>
    </row>
    <row r="2842" spans="1:21" x14ac:dyDescent="0.25">
      <c r="A2842" s="77">
        <v>9</v>
      </c>
      <c r="B2842" s="130" t="s">
        <v>564</v>
      </c>
      <c r="C2842" s="77">
        <v>18</v>
      </c>
      <c r="D2842" s="77">
        <v>6</v>
      </c>
      <c r="E2842" s="77">
        <v>0</v>
      </c>
      <c r="F2842" s="77">
        <v>12</v>
      </c>
      <c r="G2842" s="77">
        <v>118</v>
      </c>
      <c r="H2842" s="79" t="s">
        <v>1026</v>
      </c>
      <c r="I2842" s="77">
        <v>190</v>
      </c>
      <c r="J2842" s="77">
        <v>12</v>
      </c>
      <c r="K2842" s="17" t="s">
        <v>3011</v>
      </c>
      <c r="L2842" s="17">
        <v>17</v>
      </c>
      <c r="M2842" s="17">
        <v>5</v>
      </c>
      <c r="N2842" s="17">
        <v>1987</v>
      </c>
      <c r="O2842" s="19" t="s">
        <v>1041</v>
      </c>
      <c r="P2842" s="24" t="s">
        <v>1026</v>
      </c>
      <c r="Q2842" s="19" t="s">
        <v>1043</v>
      </c>
      <c r="R2842" s="17">
        <v>6</v>
      </c>
      <c r="S2842" s="24" t="s">
        <v>1026</v>
      </c>
      <c r="T2842" s="17">
        <v>8</v>
      </c>
      <c r="U2842" s="17">
        <v>358</v>
      </c>
    </row>
    <row r="2843" spans="1:21" x14ac:dyDescent="0.25">
      <c r="A2843" s="77">
        <v>10</v>
      </c>
      <c r="B2843" s="78" t="s">
        <v>1324</v>
      </c>
      <c r="C2843" s="77">
        <v>18</v>
      </c>
      <c r="D2843" s="77">
        <v>0</v>
      </c>
      <c r="E2843" s="77">
        <v>0</v>
      </c>
      <c r="F2843" s="77">
        <v>18</v>
      </c>
      <c r="G2843" s="77">
        <v>90</v>
      </c>
      <c r="H2843" s="79" t="s">
        <v>1026</v>
      </c>
      <c r="I2843" s="77">
        <v>238</v>
      </c>
      <c r="J2843" s="77">
        <v>0</v>
      </c>
      <c r="K2843" s="17" t="s">
        <v>3011</v>
      </c>
      <c r="L2843" s="17">
        <v>17</v>
      </c>
      <c r="M2843" s="17">
        <v>5</v>
      </c>
      <c r="N2843" s="17">
        <v>1987</v>
      </c>
      <c r="O2843" s="48" t="s">
        <v>5749</v>
      </c>
      <c r="P2843" s="24" t="s">
        <v>1026</v>
      </c>
      <c r="Q2843" s="38" t="s">
        <v>1324</v>
      </c>
      <c r="R2843" s="17">
        <v>9</v>
      </c>
      <c r="S2843" s="24" t="s">
        <v>1026</v>
      </c>
      <c r="T2843" s="17">
        <v>4</v>
      </c>
      <c r="U2843" s="17">
        <v>372</v>
      </c>
    </row>
    <row r="2844" spans="1:21" x14ac:dyDescent="0.25">
      <c r="B2844" s="20" t="s">
        <v>2</v>
      </c>
      <c r="C2844" s="14">
        <f>SUM(C2834:C2843)</f>
        <v>180</v>
      </c>
      <c r="D2844" s="14">
        <f>SUM(D2834:D2843)</f>
        <v>86</v>
      </c>
      <c r="E2844" s="14">
        <f>SUM(E2834:E2843)</f>
        <v>8</v>
      </c>
      <c r="F2844" s="14">
        <f>SUM(F2834:F2843)</f>
        <v>86</v>
      </c>
      <c r="G2844" s="14">
        <f>SUM(G2834:G2843)</f>
        <v>1505</v>
      </c>
      <c r="H2844" s="74" t="s">
        <v>1026</v>
      </c>
      <c r="I2844" s="14">
        <f>SUM(I2834:I2843)</f>
        <v>1505</v>
      </c>
      <c r="J2844" s="14">
        <f>SUM(J2834:J2843)</f>
        <v>180</v>
      </c>
      <c r="K2844" s="17" t="s">
        <v>3011</v>
      </c>
      <c r="L2844" s="17">
        <v>24</v>
      </c>
      <c r="M2844" s="17">
        <v>5</v>
      </c>
      <c r="N2844" s="17">
        <v>1987</v>
      </c>
      <c r="O2844" s="19" t="s">
        <v>1045</v>
      </c>
      <c r="P2844" s="24" t="s">
        <v>1026</v>
      </c>
      <c r="Q2844" s="48" t="s">
        <v>565</v>
      </c>
      <c r="R2844" s="17">
        <v>2</v>
      </c>
      <c r="S2844" s="24" t="s">
        <v>1026</v>
      </c>
      <c r="T2844" s="17">
        <v>1</v>
      </c>
      <c r="U2844" s="17">
        <v>490</v>
      </c>
    </row>
    <row r="2845" spans="1:21" x14ac:dyDescent="0.25">
      <c r="K2845" s="17" t="s">
        <v>3011</v>
      </c>
      <c r="L2845" s="17">
        <v>24</v>
      </c>
      <c r="M2845" s="17">
        <v>5</v>
      </c>
      <c r="N2845" s="17">
        <v>1987</v>
      </c>
      <c r="O2845" s="48" t="s">
        <v>743</v>
      </c>
      <c r="P2845" s="24" t="s">
        <v>1026</v>
      </c>
      <c r="Q2845" s="48" t="s">
        <v>563</v>
      </c>
      <c r="R2845" s="17">
        <v>13</v>
      </c>
      <c r="S2845" s="24" t="s">
        <v>1026</v>
      </c>
      <c r="T2845" s="17">
        <v>5</v>
      </c>
      <c r="U2845" s="17">
        <v>245</v>
      </c>
    </row>
    <row r="2846" spans="1:21" x14ac:dyDescent="0.25">
      <c r="B2846" s="20" t="s">
        <v>1325</v>
      </c>
      <c r="K2846" s="17" t="s">
        <v>3011</v>
      </c>
      <c r="L2846" s="17">
        <v>24</v>
      </c>
      <c r="M2846" s="17">
        <v>5</v>
      </c>
      <c r="N2846" s="17">
        <v>1987</v>
      </c>
      <c r="O2846" s="19" t="s">
        <v>1044</v>
      </c>
      <c r="P2846" s="24" t="s">
        <v>1026</v>
      </c>
      <c r="Q2846" s="48" t="s">
        <v>564</v>
      </c>
      <c r="R2846" s="17">
        <v>9</v>
      </c>
      <c r="S2846" s="24" t="s">
        <v>1026</v>
      </c>
      <c r="T2846" s="17">
        <v>6</v>
      </c>
      <c r="U2846" s="17">
        <v>563</v>
      </c>
    </row>
    <row r="2847" spans="1:21" x14ac:dyDescent="0.25">
      <c r="B2847" s="20" t="s">
        <v>2212</v>
      </c>
      <c r="K2847" s="17" t="s">
        <v>3011</v>
      </c>
      <c r="L2847" s="17">
        <v>24</v>
      </c>
      <c r="M2847" s="17">
        <v>5</v>
      </c>
      <c r="N2847" s="17">
        <v>1987</v>
      </c>
      <c r="O2847" s="19" t="s">
        <v>1324</v>
      </c>
      <c r="P2847" s="24" t="s">
        <v>1026</v>
      </c>
      <c r="Q2847" s="48" t="s">
        <v>1041</v>
      </c>
      <c r="R2847" s="17">
        <v>12</v>
      </c>
      <c r="S2847" s="24" t="s">
        <v>1026</v>
      </c>
      <c r="T2847" s="17">
        <v>14</v>
      </c>
      <c r="U2847" s="17">
        <v>263</v>
      </c>
    </row>
    <row r="2848" spans="1:21" x14ac:dyDescent="0.25">
      <c r="K2848" s="17" t="s">
        <v>3011</v>
      </c>
      <c r="L2848" s="17">
        <v>24</v>
      </c>
      <c r="M2848" s="17">
        <v>5</v>
      </c>
      <c r="N2848" s="17">
        <v>1987</v>
      </c>
      <c r="O2848" s="19" t="s">
        <v>1043</v>
      </c>
      <c r="P2848" s="24" t="s">
        <v>1026</v>
      </c>
      <c r="Q2848" s="48" t="s">
        <v>5749</v>
      </c>
      <c r="R2848" s="17">
        <v>6</v>
      </c>
      <c r="S2848" s="24" t="s">
        <v>1026</v>
      </c>
      <c r="T2848" s="17">
        <v>2</v>
      </c>
      <c r="U2848" s="17">
        <v>1160</v>
      </c>
    </row>
    <row r="2849" spans="3:21" x14ac:dyDescent="0.25">
      <c r="K2849" s="17" t="s">
        <v>3011</v>
      </c>
      <c r="L2849" s="17">
        <v>31</v>
      </c>
      <c r="M2849" s="17">
        <v>5</v>
      </c>
      <c r="N2849" s="17">
        <v>1987</v>
      </c>
      <c r="O2849" s="19" t="s">
        <v>563</v>
      </c>
      <c r="P2849" s="24" t="s">
        <v>1026</v>
      </c>
      <c r="Q2849" s="48" t="s">
        <v>1043</v>
      </c>
      <c r="R2849" s="17">
        <v>6</v>
      </c>
      <c r="S2849" s="24" t="s">
        <v>1026</v>
      </c>
      <c r="T2849" s="17">
        <v>10</v>
      </c>
      <c r="U2849" s="17">
        <v>430</v>
      </c>
    </row>
    <row r="2850" spans="3:21" x14ac:dyDescent="0.25">
      <c r="K2850" s="17" t="s">
        <v>3011</v>
      </c>
      <c r="L2850" s="17">
        <v>31</v>
      </c>
      <c r="M2850" s="17">
        <v>5</v>
      </c>
      <c r="N2850" s="17">
        <v>1987</v>
      </c>
      <c r="O2850" s="19" t="s">
        <v>565</v>
      </c>
      <c r="P2850" s="24" t="s">
        <v>1026</v>
      </c>
      <c r="Q2850" s="19" t="s">
        <v>1324</v>
      </c>
      <c r="R2850" s="17">
        <v>16</v>
      </c>
      <c r="S2850" s="24" t="s">
        <v>1026</v>
      </c>
      <c r="T2850" s="17">
        <v>9</v>
      </c>
      <c r="U2850" s="17">
        <v>100</v>
      </c>
    </row>
    <row r="2851" spans="3:21" x14ac:dyDescent="0.25">
      <c r="C2851" s="16"/>
      <c r="K2851" s="17" t="s">
        <v>3011</v>
      </c>
      <c r="L2851" s="17">
        <v>31</v>
      </c>
      <c r="M2851" s="17">
        <v>5</v>
      </c>
      <c r="N2851" s="17">
        <v>1987</v>
      </c>
      <c r="O2851" s="19" t="s">
        <v>1041</v>
      </c>
      <c r="P2851" s="24" t="s">
        <v>1026</v>
      </c>
      <c r="Q2851" s="48" t="s">
        <v>743</v>
      </c>
      <c r="R2851" s="17">
        <v>15</v>
      </c>
      <c r="S2851" s="24" t="s">
        <v>1026</v>
      </c>
      <c r="T2851" s="17">
        <v>10</v>
      </c>
      <c r="U2851" s="17">
        <v>249</v>
      </c>
    </row>
    <row r="2852" spans="3:21" x14ac:dyDescent="0.25">
      <c r="C2852" s="16"/>
      <c r="K2852" s="17" t="s">
        <v>3011</v>
      </c>
      <c r="L2852" s="17">
        <v>31</v>
      </c>
      <c r="M2852" s="17">
        <v>5</v>
      </c>
      <c r="N2852" s="17">
        <v>1987</v>
      </c>
      <c r="O2852" s="19" t="s">
        <v>564</v>
      </c>
      <c r="P2852" s="24" t="s">
        <v>1026</v>
      </c>
      <c r="Q2852" s="48" t="s">
        <v>1045</v>
      </c>
      <c r="R2852" s="17">
        <v>7</v>
      </c>
      <c r="S2852" s="24" t="s">
        <v>1026</v>
      </c>
      <c r="T2852" s="17">
        <v>29</v>
      </c>
      <c r="U2852" s="17">
        <v>405</v>
      </c>
    </row>
    <row r="2853" spans="3:21" x14ac:dyDescent="0.25">
      <c r="C2853" s="16"/>
      <c r="K2853" s="17" t="s">
        <v>3011</v>
      </c>
      <c r="L2853" s="17">
        <v>31</v>
      </c>
      <c r="M2853" s="17">
        <v>5</v>
      </c>
      <c r="N2853" s="17">
        <v>1987</v>
      </c>
      <c r="O2853" s="48" t="s">
        <v>5749</v>
      </c>
      <c r="P2853" s="24" t="s">
        <v>1026</v>
      </c>
      <c r="Q2853" s="48" t="s">
        <v>1044</v>
      </c>
      <c r="R2853" s="17">
        <v>3</v>
      </c>
      <c r="S2853" s="24" t="s">
        <v>1026</v>
      </c>
      <c r="T2853" s="17">
        <v>10</v>
      </c>
      <c r="U2853" s="17">
        <v>365</v>
      </c>
    </row>
    <row r="2854" spans="3:21" x14ac:dyDescent="0.25">
      <c r="C2854" s="16"/>
      <c r="K2854" s="17" t="s">
        <v>3142</v>
      </c>
      <c r="L2854" s="17">
        <v>3</v>
      </c>
      <c r="M2854" s="17">
        <v>6</v>
      </c>
      <c r="N2854" s="17">
        <v>1987</v>
      </c>
      <c r="O2854" s="19" t="s">
        <v>5749</v>
      </c>
      <c r="P2854" s="24" t="s">
        <v>1026</v>
      </c>
      <c r="Q2854" s="48" t="s">
        <v>1041</v>
      </c>
      <c r="R2854" s="17">
        <v>4</v>
      </c>
      <c r="S2854" s="24" t="s">
        <v>1026</v>
      </c>
      <c r="T2854" s="17">
        <v>1</v>
      </c>
      <c r="U2854" s="17">
        <v>480</v>
      </c>
    </row>
    <row r="2855" spans="3:21" x14ac:dyDescent="0.25">
      <c r="C2855" s="16"/>
      <c r="K2855" s="17" t="s">
        <v>3141</v>
      </c>
      <c r="L2855" s="17">
        <v>4</v>
      </c>
      <c r="M2855" s="17">
        <v>6</v>
      </c>
      <c r="N2855" s="17">
        <v>1987</v>
      </c>
      <c r="O2855" s="19" t="s">
        <v>565</v>
      </c>
      <c r="P2855" s="24" t="s">
        <v>1026</v>
      </c>
      <c r="Q2855" s="38" t="s">
        <v>1043</v>
      </c>
      <c r="R2855" s="17">
        <v>5</v>
      </c>
      <c r="S2855" s="24" t="s">
        <v>1026</v>
      </c>
      <c r="T2855" s="17">
        <v>10</v>
      </c>
      <c r="U2855" s="17">
        <v>232</v>
      </c>
    </row>
    <row r="2856" spans="3:21" x14ac:dyDescent="0.25">
      <c r="C2856" s="16"/>
      <c r="K2856" s="17" t="s">
        <v>3141</v>
      </c>
      <c r="L2856" s="17">
        <v>4</v>
      </c>
      <c r="M2856" s="17">
        <v>6</v>
      </c>
      <c r="N2856" s="17">
        <v>1987</v>
      </c>
      <c r="O2856" s="19" t="s">
        <v>743</v>
      </c>
      <c r="P2856" s="24" t="s">
        <v>1026</v>
      </c>
      <c r="Q2856" s="48" t="s">
        <v>1045</v>
      </c>
      <c r="R2856" s="17">
        <v>4</v>
      </c>
      <c r="S2856" s="24" t="s">
        <v>1026</v>
      </c>
      <c r="T2856" s="17">
        <v>7</v>
      </c>
      <c r="U2856" s="17">
        <v>260</v>
      </c>
    </row>
    <row r="2857" spans="3:21" x14ac:dyDescent="0.25">
      <c r="C2857" s="16"/>
      <c r="K2857" s="17" t="s">
        <v>3141</v>
      </c>
      <c r="L2857" s="17">
        <v>4</v>
      </c>
      <c r="M2857" s="17">
        <v>6</v>
      </c>
      <c r="N2857" s="17">
        <v>1987</v>
      </c>
      <c r="O2857" s="19" t="s">
        <v>1044</v>
      </c>
      <c r="P2857" s="24" t="s">
        <v>1026</v>
      </c>
      <c r="Q2857" s="48" t="s">
        <v>563</v>
      </c>
      <c r="R2857" s="17">
        <v>10</v>
      </c>
      <c r="S2857" s="24" t="s">
        <v>1026</v>
      </c>
      <c r="T2857" s="17">
        <v>5</v>
      </c>
      <c r="U2857" s="17">
        <v>212</v>
      </c>
    </row>
    <row r="2858" spans="3:21" x14ac:dyDescent="0.25">
      <c r="C2858" s="16"/>
      <c r="K2858" s="17" t="s">
        <v>3141</v>
      </c>
      <c r="L2858" s="17">
        <v>4</v>
      </c>
      <c r="M2858" s="17">
        <v>6</v>
      </c>
      <c r="N2858" s="17">
        <v>1987</v>
      </c>
      <c r="O2858" s="19" t="s">
        <v>1324</v>
      </c>
      <c r="P2858" s="24" t="s">
        <v>1026</v>
      </c>
      <c r="Q2858" s="48" t="s">
        <v>564</v>
      </c>
      <c r="R2858" s="17">
        <v>2</v>
      </c>
      <c r="S2858" s="24" t="s">
        <v>1026</v>
      </c>
      <c r="T2858" s="17">
        <v>14</v>
      </c>
      <c r="U2858" s="19"/>
    </row>
    <row r="2859" spans="3:21" x14ac:dyDescent="0.25">
      <c r="C2859" s="16"/>
      <c r="K2859" s="17" t="s">
        <v>3027</v>
      </c>
      <c r="L2859" s="17">
        <v>6</v>
      </c>
      <c r="M2859" s="17">
        <v>6</v>
      </c>
      <c r="N2859" s="17">
        <v>1987</v>
      </c>
      <c r="O2859" s="19" t="s">
        <v>563</v>
      </c>
      <c r="P2859" s="24" t="s">
        <v>1026</v>
      </c>
      <c r="Q2859" s="48" t="s">
        <v>5749</v>
      </c>
      <c r="R2859" s="17">
        <v>12</v>
      </c>
      <c r="S2859" s="24" t="s">
        <v>1026</v>
      </c>
      <c r="T2859" s="17">
        <v>12</v>
      </c>
      <c r="U2859" s="17">
        <v>420</v>
      </c>
    </row>
    <row r="2860" spans="3:21" x14ac:dyDescent="0.25">
      <c r="C2860" s="16"/>
      <c r="K2860" s="17" t="s">
        <v>3027</v>
      </c>
      <c r="L2860" s="17">
        <v>6</v>
      </c>
      <c r="M2860" s="17">
        <v>6</v>
      </c>
      <c r="N2860" s="17">
        <v>1987</v>
      </c>
      <c r="O2860" s="19" t="s">
        <v>564</v>
      </c>
      <c r="P2860" s="24" t="s">
        <v>1026</v>
      </c>
      <c r="Q2860" s="48" t="s">
        <v>743</v>
      </c>
      <c r="R2860" s="17">
        <v>19</v>
      </c>
      <c r="S2860" s="24" t="s">
        <v>1026</v>
      </c>
      <c r="T2860" s="17">
        <v>3</v>
      </c>
      <c r="U2860" s="17">
        <v>250</v>
      </c>
    </row>
    <row r="2861" spans="3:21" x14ac:dyDescent="0.25">
      <c r="C2861" s="16"/>
      <c r="K2861" s="17" t="s">
        <v>3011</v>
      </c>
      <c r="L2861" s="17">
        <v>7</v>
      </c>
      <c r="M2861" s="17">
        <v>6</v>
      </c>
      <c r="N2861" s="17">
        <v>1987</v>
      </c>
      <c r="O2861" s="19" t="s">
        <v>1045</v>
      </c>
      <c r="P2861" s="24" t="s">
        <v>1026</v>
      </c>
      <c r="Q2861" s="19" t="s">
        <v>1324</v>
      </c>
      <c r="R2861" s="17">
        <v>10</v>
      </c>
      <c r="S2861" s="24" t="s">
        <v>1026</v>
      </c>
      <c r="T2861" s="17">
        <v>2</v>
      </c>
      <c r="U2861" s="17">
        <v>450</v>
      </c>
    </row>
    <row r="2862" spans="3:21" x14ac:dyDescent="0.25">
      <c r="C2862" s="16"/>
      <c r="K2862" s="17" t="s">
        <v>3011</v>
      </c>
      <c r="L2862" s="17">
        <v>7</v>
      </c>
      <c r="M2862" s="17">
        <v>6</v>
      </c>
      <c r="N2862" s="17">
        <v>1987</v>
      </c>
      <c r="O2862" s="19" t="s">
        <v>1041</v>
      </c>
      <c r="P2862" s="24" t="s">
        <v>1026</v>
      </c>
      <c r="Q2862" s="48" t="s">
        <v>565</v>
      </c>
      <c r="R2862" s="17">
        <v>14</v>
      </c>
      <c r="S2862" s="24" t="s">
        <v>1026</v>
      </c>
      <c r="T2862" s="17">
        <v>8</v>
      </c>
      <c r="U2862" s="17">
        <v>200</v>
      </c>
    </row>
    <row r="2863" spans="3:21" x14ac:dyDescent="0.25">
      <c r="C2863" s="16"/>
      <c r="K2863" s="17" t="s">
        <v>3011</v>
      </c>
      <c r="L2863" s="17">
        <v>7</v>
      </c>
      <c r="M2863" s="17">
        <v>6</v>
      </c>
      <c r="N2863" s="17">
        <v>1987</v>
      </c>
      <c r="O2863" s="19" t="s">
        <v>1043</v>
      </c>
      <c r="P2863" s="24" t="s">
        <v>1026</v>
      </c>
      <c r="Q2863" s="48" t="s">
        <v>1044</v>
      </c>
      <c r="R2863" s="17">
        <v>7</v>
      </c>
      <c r="S2863" s="24" t="s">
        <v>1026</v>
      </c>
      <c r="T2863" s="17">
        <v>5</v>
      </c>
      <c r="U2863" s="17">
        <v>1100</v>
      </c>
    </row>
    <row r="2864" spans="3:21" x14ac:dyDescent="0.25">
      <c r="C2864" s="16"/>
      <c r="K2864" s="17" t="s">
        <v>3141</v>
      </c>
      <c r="L2864" s="17">
        <v>11</v>
      </c>
      <c r="M2864" s="17">
        <v>6</v>
      </c>
      <c r="N2864" s="17">
        <v>1987</v>
      </c>
      <c r="O2864" s="19" t="s">
        <v>563</v>
      </c>
      <c r="P2864" s="24" t="s">
        <v>1026</v>
      </c>
      <c r="Q2864" s="48" t="s">
        <v>565</v>
      </c>
      <c r="R2864" s="17">
        <v>7</v>
      </c>
      <c r="S2864" s="24" t="s">
        <v>1026</v>
      </c>
      <c r="T2864" s="17">
        <v>7</v>
      </c>
      <c r="U2864" s="17">
        <v>265</v>
      </c>
    </row>
    <row r="2865" spans="3:21" x14ac:dyDescent="0.25">
      <c r="C2865" s="16"/>
      <c r="K2865" s="17" t="s">
        <v>3141</v>
      </c>
      <c r="L2865" s="17">
        <v>11</v>
      </c>
      <c r="M2865" s="17">
        <v>6</v>
      </c>
      <c r="N2865" s="17">
        <v>1987</v>
      </c>
      <c r="O2865" s="38" t="s">
        <v>1041</v>
      </c>
      <c r="P2865" s="24" t="s">
        <v>1026</v>
      </c>
      <c r="Q2865" s="38" t="s">
        <v>1045</v>
      </c>
      <c r="R2865" s="17">
        <v>4</v>
      </c>
      <c r="S2865" s="24" t="s">
        <v>1026</v>
      </c>
      <c r="T2865" s="17">
        <v>18</v>
      </c>
      <c r="U2865" s="17">
        <v>450</v>
      </c>
    </row>
    <row r="2866" spans="3:21" x14ac:dyDescent="0.25">
      <c r="C2866" s="16"/>
      <c r="K2866" s="17" t="s">
        <v>3141</v>
      </c>
      <c r="L2866" s="17">
        <v>11</v>
      </c>
      <c r="M2866" s="17">
        <v>6</v>
      </c>
      <c r="N2866" s="17">
        <v>1987</v>
      </c>
      <c r="O2866" s="48" t="s">
        <v>743</v>
      </c>
      <c r="P2866" s="24" t="s">
        <v>1026</v>
      </c>
      <c r="Q2866" s="48" t="s">
        <v>1044</v>
      </c>
      <c r="R2866" s="17">
        <v>11</v>
      </c>
      <c r="S2866" s="24" t="s">
        <v>1026</v>
      </c>
      <c r="T2866" s="17">
        <v>10</v>
      </c>
      <c r="U2866" s="17">
        <v>650</v>
      </c>
    </row>
    <row r="2867" spans="3:21" x14ac:dyDescent="0.25">
      <c r="C2867" s="16"/>
      <c r="K2867" s="17" t="s">
        <v>3141</v>
      </c>
      <c r="L2867" s="17">
        <v>11</v>
      </c>
      <c r="M2867" s="17">
        <v>6</v>
      </c>
      <c r="N2867" s="17">
        <v>1987</v>
      </c>
      <c r="O2867" s="19" t="s">
        <v>1043</v>
      </c>
      <c r="P2867" s="24" t="s">
        <v>1026</v>
      </c>
      <c r="Q2867" s="48" t="s">
        <v>1324</v>
      </c>
      <c r="R2867" s="17">
        <v>15</v>
      </c>
      <c r="S2867" s="24" t="s">
        <v>1026</v>
      </c>
      <c r="T2867" s="17">
        <v>3</v>
      </c>
      <c r="U2867" s="17">
        <v>943</v>
      </c>
    </row>
    <row r="2868" spans="3:21" x14ac:dyDescent="0.25">
      <c r="C2868" s="16"/>
      <c r="K2868" s="17" t="s">
        <v>3141</v>
      </c>
      <c r="L2868" s="17">
        <v>11</v>
      </c>
      <c r="M2868" s="17">
        <v>6</v>
      </c>
      <c r="N2868" s="17">
        <v>1987</v>
      </c>
      <c r="O2868" s="19" t="s">
        <v>5749</v>
      </c>
      <c r="P2868" s="24" t="s">
        <v>1026</v>
      </c>
      <c r="Q2868" s="48" t="s">
        <v>564</v>
      </c>
      <c r="R2868" s="17">
        <v>8</v>
      </c>
      <c r="S2868" s="24" t="s">
        <v>1026</v>
      </c>
      <c r="T2868" s="17">
        <v>2</v>
      </c>
      <c r="U2868" s="17">
        <v>293</v>
      </c>
    </row>
    <row r="2869" spans="3:21" x14ac:dyDescent="0.25">
      <c r="C2869" s="16"/>
      <c r="K2869" s="17" t="s">
        <v>3027</v>
      </c>
      <c r="L2869" s="17">
        <v>13</v>
      </c>
      <c r="M2869" s="17">
        <v>6</v>
      </c>
      <c r="N2869" s="17">
        <v>1987</v>
      </c>
      <c r="O2869" s="19" t="s">
        <v>565</v>
      </c>
      <c r="P2869" s="24" t="s">
        <v>1026</v>
      </c>
      <c r="Q2869" s="48" t="s">
        <v>5749</v>
      </c>
      <c r="R2869" s="17">
        <v>10</v>
      </c>
      <c r="S2869" s="24" t="s">
        <v>1026</v>
      </c>
      <c r="T2869" s="17">
        <v>4</v>
      </c>
      <c r="U2869" s="17">
        <v>101</v>
      </c>
    </row>
    <row r="2870" spans="3:21" x14ac:dyDescent="0.25">
      <c r="C2870" s="16"/>
      <c r="K2870" s="17" t="s">
        <v>3027</v>
      </c>
      <c r="L2870" s="17">
        <v>13</v>
      </c>
      <c r="M2870" s="17">
        <v>6</v>
      </c>
      <c r="N2870" s="17">
        <v>1987</v>
      </c>
      <c r="O2870" s="19" t="s">
        <v>564</v>
      </c>
      <c r="P2870" s="24" t="s">
        <v>1026</v>
      </c>
      <c r="Q2870" s="48" t="s">
        <v>1043</v>
      </c>
      <c r="R2870" s="17">
        <v>3</v>
      </c>
      <c r="S2870" s="24" t="s">
        <v>1026</v>
      </c>
      <c r="T2870" s="17">
        <v>10</v>
      </c>
      <c r="U2870" s="17">
        <v>298</v>
      </c>
    </row>
    <row r="2871" spans="3:21" x14ac:dyDescent="0.25">
      <c r="C2871" s="16"/>
      <c r="K2871" s="17" t="s">
        <v>3011</v>
      </c>
      <c r="L2871" s="17">
        <v>14</v>
      </c>
      <c r="M2871" s="17">
        <v>6</v>
      </c>
      <c r="N2871" s="17">
        <v>1987</v>
      </c>
      <c r="O2871" s="19" t="s">
        <v>1045</v>
      </c>
      <c r="P2871" s="24" t="s">
        <v>1026</v>
      </c>
      <c r="Q2871" s="19" t="s">
        <v>563</v>
      </c>
      <c r="R2871" s="17">
        <v>12</v>
      </c>
      <c r="S2871" s="24" t="s">
        <v>1026</v>
      </c>
      <c r="T2871" s="17">
        <v>7</v>
      </c>
      <c r="U2871" s="17">
        <v>572</v>
      </c>
    </row>
    <row r="2872" spans="3:21" x14ac:dyDescent="0.25">
      <c r="C2872" s="16"/>
      <c r="K2872" s="17" t="s">
        <v>3011</v>
      </c>
      <c r="L2872" s="17">
        <v>14</v>
      </c>
      <c r="M2872" s="17">
        <v>6</v>
      </c>
      <c r="N2872" s="17">
        <v>1987</v>
      </c>
      <c r="O2872" s="19" t="s">
        <v>1044</v>
      </c>
      <c r="P2872" s="24" t="s">
        <v>1026</v>
      </c>
      <c r="Q2872" s="48" t="s">
        <v>1041</v>
      </c>
      <c r="R2872" s="17">
        <v>18</v>
      </c>
      <c r="S2872" s="24" t="s">
        <v>1026</v>
      </c>
      <c r="T2872" s="17">
        <v>5</v>
      </c>
      <c r="U2872" s="17">
        <v>421</v>
      </c>
    </row>
    <row r="2873" spans="3:21" x14ac:dyDescent="0.25">
      <c r="C2873" s="16"/>
      <c r="K2873" s="17" t="s">
        <v>3011</v>
      </c>
      <c r="L2873" s="17">
        <v>14</v>
      </c>
      <c r="M2873" s="17">
        <v>6</v>
      </c>
      <c r="N2873" s="17">
        <v>1987</v>
      </c>
      <c r="O2873" s="19" t="s">
        <v>1324</v>
      </c>
      <c r="P2873" s="24" t="s">
        <v>1026</v>
      </c>
      <c r="Q2873" s="48" t="s">
        <v>743</v>
      </c>
      <c r="R2873" s="17">
        <v>9</v>
      </c>
      <c r="S2873" s="24" t="s">
        <v>1026</v>
      </c>
      <c r="T2873" s="17">
        <v>16</v>
      </c>
      <c r="U2873" s="17">
        <v>370</v>
      </c>
    </row>
    <row r="2874" spans="3:21" x14ac:dyDescent="0.25">
      <c r="C2874" s="16"/>
      <c r="K2874" s="17" t="s">
        <v>3142</v>
      </c>
      <c r="L2874" s="17">
        <v>1</v>
      </c>
      <c r="M2874" s="17">
        <v>7</v>
      </c>
      <c r="N2874" s="17">
        <v>1987</v>
      </c>
      <c r="O2874" s="19" t="s">
        <v>1324</v>
      </c>
      <c r="P2874" s="24" t="s">
        <v>1026</v>
      </c>
      <c r="Q2874" s="19" t="s">
        <v>565</v>
      </c>
      <c r="R2874" s="17">
        <v>7</v>
      </c>
      <c r="S2874" s="24" t="s">
        <v>1026</v>
      </c>
      <c r="T2874" s="17">
        <v>20</v>
      </c>
      <c r="U2874" s="17">
        <v>970</v>
      </c>
    </row>
    <row r="2875" spans="3:21" x14ac:dyDescent="0.25">
      <c r="C2875" s="16"/>
      <c r="K2875" s="17" t="s">
        <v>3141</v>
      </c>
      <c r="L2875" s="17">
        <v>2</v>
      </c>
      <c r="M2875" s="17">
        <v>7</v>
      </c>
      <c r="N2875" s="17">
        <v>1987</v>
      </c>
      <c r="O2875" s="19" t="s">
        <v>1045</v>
      </c>
      <c r="P2875" s="24" t="s">
        <v>1026</v>
      </c>
      <c r="Q2875" s="48" t="s">
        <v>564</v>
      </c>
      <c r="R2875" s="17">
        <v>26</v>
      </c>
      <c r="S2875" s="24" t="s">
        <v>1026</v>
      </c>
      <c r="T2875" s="17">
        <v>3</v>
      </c>
      <c r="U2875" s="17">
        <v>413</v>
      </c>
    </row>
    <row r="2876" spans="3:21" x14ac:dyDescent="0.25">
      <c r="C2876" s="16"/>
      <c r="K2876" s="17" t="s">
        <v>3141</v>
      </c>
      <c r="L2876" s="17">
        <v>2</v>
      </c>
      <c r="M2876" s="17">
        <v>7</v>
      </c>
      <c r="N2876" s="17">
        <v>1987</v>
      </c>
      <c r="O2876" s="19" t="s">
        <v>743</v>
      </c>
      <c r="P2876" s="24" t="s">
        <v>1026</v>
      </c>
      <c r="Q2876" s="19" t="s">
        <v>1041</v>
      </c>
      <c r="R2876" s="17">
        <v>8</v>
      </c>
      <c r="S2876" s="24" t="s">
        <v>1026</v>
      </c>
      <c r="T2876" s="17">
        <v>2</v>
      </c>
      <c r="U2876" s="17">
        <v>280</v>
      </c>
    </row>
    <row r="2877" spans="3:21" x14ac:dyDescent="0.25">
      <c r="K2877" s="17" t="s">
        <v>3141</v>
      </c>
      <c r="L2877" s="17">
        <v>2</v>
      </c>
      <c r="M2877" s="17">
        <v>7</v>
      </c>
      <c r="N2877" s="17">
        <v>1987</v>
      </c>
      <c r="O2877" s="48" t="s">
        <v>1044</v>
      </c>
      <c r="P2877" s="24" t="s">
        <v>1026</v>
      </c>
      <c r="Q2877" s="48" t="s">
        <v>5749</v>
      </c>
      <c r="R2877" s="17">
        <v>2</v>
      </c>
      <c r="S2877" s="24" t="s">
        <v>1026</v>
      </c>
      <c r="T2877" s="17">
        <v>7</v>
      </c>
      <c r="U2877" s="17">
        <v>320</v>
      </c>
    </row>
    <row r="2878" spans="3:21" x14ac:dyDescent="0.25">
      <c r="K2878" s="17" t="s">
        <v>3141</v>
      </c>
      <c r="L2878" s="17">
        <v>2</v>
      </c>
      <c r="M2878" s="17">
        <v>7</v>
      </c>
      <c r="N2878" s="17">
        <v>1987</v>
      </c>
      <c r="O2878" s="19" t="s">
        <v>1043</v>
      </c>
      <c r="P2878" s="24" t="s">
        <v>1026</v>
      </c>
      <c r="Q2878" s="48" t="s">
        <v>563</v>
      </c>
      <c r="R2878" s="17">
        <v>9</v>
      </c>
      <c r="S2878" s="24" t="s">
        <v>1026</v>
      </c>
      <c r="T2878" s="17">
        <v>14</v>
      </c>
      <c r="U2878" s="17">
        <v>1308</v>
      </c>
    </row>
    <row r="2879" spans="3:21" x14ac:dyDescent="0.25">
      <c r="K2879" s="17" t="s">
        <v>3027</v>
      </c>
      <c r="L2879" s="17">
        <v>4</v>
      </c>
      <c r="M2879" s="17">
        <v>7</v>
      </c>
      <c r="N2879" s="17">
        <v>1987</v>
      </c>
      <c r="O2879" s="19" t="s">
        <v>564</v>
      </c>
      <c r="P2879" s="24" t="s">
        <v>1026</v>
      </c>
      <c r="Q2879" s="48" t="s">
        <v>565</v>
      </c>
      <c r="R2879" s="17">
        <v>4</v>
      </c>
      <c r="S2879" s="24" t="s">
        <v>1026</v>
      </c>
      <c r="T2879" s="17">
        <v>9</v>
      </c>
      <c r="U2879" s="17">
        <v>250</v>
      </c>
    </row>
    <row r="2880" spans="3:21" x14ac:dyDescent="0.25">
      <c r="K2880" s="17" t="s">
        <v>3011</v>
      </c>
      <c r="L2880" s="17">
        <v>5</v>
      </c>
      <c r="M2880" s="17">
        <v>7</v>
      </c>
      <c r="N2880" s="17">
        <v>1987</v>
      </c>
      <c r="O2880" s="19" t="s">
        <v>743</v>
      </c>
      <c r="P2880" s="24" t="s">
        <v>1026</v>
      </c>
      <c r="Q2880" s="48" t="s">
        <v>1043</v>
      </c>
      <c r="R2880" s="17">
        <v>13</v>
      </c>
      <c r="S2880" s="24" t="s">
        <v>1026</v>
      </c>
      <c r="T2880" s="17">
        <v>8</v>
      </c>
      <c r="U2880" s="17">
        <v>265</v>
      </c>
    </row>
    <row r="2881" spans="11:21" x14ac:dyDescent="0.25">
      <c r="K2881" s="17" t="s">
        <v>3011</v>
      </c>
      <c r="L2881" s="17">
        <v>5</v>
      </c>
      <c r="M2881" s="17">
        <v>7</v>
      </c>
      <c r="N2881" s="17">
        <v>1987</v>
      </c>
      <c r="O2881" s="19" t="s">
        <v>1324</v>
      </c>
      <c r="P2881" s="24" t="s">
        <v>1026</v>
      </c>
      <c r="Q2881" s="48" t="s">
        <v>1044</v>
      </c>
      <c r="R2881" s="17">
        <v>7</v>
      </c>
      <c r="S2881" s="24" t="s">
        <v>1026</v>
      </c>
      <c r="T2881" s="17">
        <v>13</v>
      </c>
      <c r="U2881" s="17">
        <v>226</v>
      </c>
    </row>
    <row r="2882" spans="11:21" x14ac:dyDescent="0.25">
      <c r="K2882" s="17" t="s">
        <v>3011</v>
      </c>
      <c r="L2882" s="17">
        <v>5</v>
      </c>
      <c r="M2882" s="17">
        <v>7</v>
      </c>
      <c r="N2882" s="17">
        <v>1987</v>
      </c>
      <c r="O2882" s="19" t="s">
        <v>5749</v>
      </c>
      <c r="P2882" s="24" t="s">
        <v>1026</v>
      </c>
      <c r="Q2882" s="48" t="s">
        <v>1045</v>
      </c>
      <c r="R2882" s="17">
        <v>4</v>
      </c>
      <c r="S2882" s="24" t="s">
        <v>1026</v>
      </c>
      <c r="T2882" s="17">
        <v>6</v>
      </c>
      <c r="U2882" s="17">
        <v>378</v>
      </c>
    </row>
    <row r="2883" spans="11:21" x14ac:dyDescent="0.25">
      <c r="K2883" s="17" t="s">
        <v>3027</v>
      </c>
      <c r="L2883" s="17">
        <v>11</v>
      </c>
      <c r="M2883" s="17">
        <v>7</v>
      </c>
      <c r="N2883" s="17">
        <v>1987</v>
      </c>
      <c r="O2883" s="19" t="s">
        <v>563</v>
      </c>
      <c r="P2883" s="24" t="s">
        <v>1026</v>
      </c>
      <c r="Q2883" s="48" t="s">
        <v>1041</v>
      </c>
      <c r="R2883" s="17">
        <v>19</v>
      </c>
      <c r="S2883" s="24" t="s">
        <v>1026</v>
      </c>
      <c r="T2883" s="17">
        <v>14</v>
      </c>
      <c r="U2883" s="17">
        <v>265</v>
      </c>
    </row>
    <row r="2884" spans="11:21" x14ac:dyDescent="0.25">
      <c r="K2884" s="17" t="s">
        <v>3011</v>
      </c>
      <c r="L2884" s="17">
        <v>12</v>
      </c>
      <c r="M2884" s="17">
        <v>7</v>
      </c>
      <c r="N2884" s="17">
        <v>1987</v>
      </c>
      <c r="O2884" s="19" t="s">
        <v>1045</v>
      </c>
      <c r="P2884" s="24" t="s">
        <v>1026</v>
      </c>
      <c r="Q2884" s="19" t="s">
        <v>5749</v>
      </c>
      <c r="R2884" s="17">
        <v>7</v>
      </c>
      <c r="S2884" s="24" t="s">
        <v>1026</v>
      </c>
      <c r="T2884" s="17">
        <v>3</v>
      </c>
      <c r="U2884" s="17">
        <v>480</v>
      </c>
    </row>
    <row r="2885" spans="11:21" x14ac:dyDescent="0.25">
      <c r="K2885" s="17" t="s">
        <v>3011</v>
      </c>
      <c r="L2885" s="17">
        <v>12</v>
      </c>
      <c r="M2885" s="17">
        <v>7</v>
      </c>
      <c r="N2885" s="17">
        <v>1987</v>
      </c>
      <c r="O2885" s="19" t="s">
        <v>565</v>
      </c>
      <c r="P2885" s="24" t="s">
        <v>1026</v>
      </c>
      <c r="Q2885" s="48" t="s">
        <v>564</v>
      </c>
      <c r="R2885" s="17">
        <v>5</v>
      </c>
      <c r="S2885" s="24" t="s">
        <v>1026</v>
      </c>
      <c r="T2885" s="17">
        <v>12</v>
      </c>
      <c r="U2885" s="17">
        <v>30</v>
      </c>
    </row>
    <row r="2886" spans="11:21" x14ac:dyDescent="0.25">
      <c r="K2886" s="17" t="s">
        <v>3011</v>
      </c>
      <c r="L2886" s="17">
        <v>12</v>
      </c>
      <c r="M2886" s="17">
        <v>7</v>
      </c>
      <c r="N2886" s="17">
        <v>1987</v>
      </c>
      <c r="O2886" s="19" t="s">
        <v>1041</v>
      </c>
      <c r="P2886" s="24" t="s">
        <v>1026</v>
      </c>
      <c r="Q2886" s="48" t="s">
        <v>563</v>
      </c>
      <c r="R2886" s="17">
        <v>11</v>
      </c>
      <c r="S2886" s="24" t="s">
        <v>1026</v>
      </c>
      <c r="T2886" s="17">
        <v>9</v>
      </c>
      <c r="U2886" s="17">
        <v>310</v>
      </c>
    </row>
    <row r="2887" spans="11:21" x14ac:dyDescent="0.25">
      <c r="K2887" s="17" t="s">
        <v>3011</v>
      </c>
      <c r="L2887" s="17">
        <v>12</v>
      </c>
      <c r="M2887" s="17">
        <v>7</v>
      </c>
      <c r="N2887" s="17">
        <v>1987</v>
      </c>
      <c r="O2887" s="19" t="s">
        <v>1044</v>
      </c>
      <c r="P2887" s="24" t="s">
        <v>1026</v>
      </c>
      <c r="Q2887" s="19" t="s">
        <v>1324</v>
      </c>
      <c r="R2887" s="17">
        <v>21</v>
      </c>
      <c r="S2887" s="24" t="s">
        <v>1026</v>
      </c>
      <c r="T2887" s="17">
        <v>3</v>
      </c>
      <c r="U2887" s="17">
        <v>270</v>
      </c>
    </row>
    <row r="2888" spans="11:21" x14ac:dyDescent="0.25">
      <c r="K2888" s="17" t="s">
        <v>3011</v>
      </c>
      <c r="L2888" s="17">
        <v>12</v>
      </c>
      <c r="M2888" s="17">
        <v>7</v>
      </c>
      <c r="N2888" s="17">
        <v>1987</v>
      </c>
      <c r="O2888" s="19" t="s">
        <v>1043</v>
      </c>
      <c r="P2888" s="24" t="s">
        <v>1026</v>
      </c>
      <c r="Q2888" s="48" t="s">
        <v>743</v>
      </c>
      <c r="R2888" s="17">
        <v>12</v>
      </c>
      <c r="S2888" s="24" t="s">
        <v>1026</v>
      </c>
      <c r="T2888" s="17">
        <v>1</v>
      </c>
      <c r="U2888" s="17">
        <v>1050</v>
      </c>
    </row>
    <row r="2889" spans="11:21" x14ac:dyDescent="0.25">
      <c r="K2889" s="17" t="s">
        <v>3142</v>
      </c>
      <c r="L2889" s="17">
        <v>15</v>
      </c>
      <c r="M2889" s="17">
        <v>7</v>
      </c>
      <c r="N2889" s="17">
        <v>1987</v>
      </c>
      <c r="O2889" s="19" t="s">
        <v>564</v>
      </c>
      <c r="P2889" s="24" t="s">
        <v>1026</v>
      </c>
      <c r="Q2889" s="48" t="s">
        <v>1324</v>
      </c>
      <c r="R2889" s="17">
        <v>9</v>
      </c>
      <c r="S2889" s="24" t="s">
        <v>1026</v>
      </c>
      <c r="T2889" s="17">
        <v>3</v>
      </c>
      <c r="U2889" s="17">
        <v>300</v>
      </c>
    </row>
    <row r="2890" spans="11:21" x14ac:dyDescent="0.25">
      <c r="K2890" s="17" t="s">
        <v>3141</v>
      </c>
      <c r="L2890" s="17">
        <v>16</v>
      </c>
      <c r="M2890" s="17">
        <v>7</v>
      </c>
      <c r="N2890" s="17">
        <v>1987</v>
      </c>
      <c r="O2890" s="19" t="s">
        <v>563</v>
      </c>
      <c r="P2890" s="24" t="s">
        <v>1026</v>
      </c>
      <c r="Q2890" s="48" t="s">
        <v>1044</v>
      </c>
      <c r="R2890" s="17">
        <v>5</v>
      </c>
      <c r="S2890" s="24" t="s">
        <v>1026</v>
      </c>
      <c r="T2890" s="17">
        <v>3</v>
      </c>
      <c r="U2890" s="17">
        <v>270</v>
      </c>
    </row>
    <row r="2891" spans="11:21" x14ac:dyDescent="0.25">
      <c r="K2891" s="17" t="s">
        <v>3141</v>
      </c>
      <c r="L2891" s="17">
        <v>16</v>
      </c>
      <c r="M2891" s="17">
        <v>7</v>
      </c>
      <c r="N2891" s="17">
        <v>1987</v>
      </c>
      <c r="O2891" s="19" t="s">
        <v>1045</v>
      </c>
      <c r="P2891" s="24" t="s">
        <v>1026</v>
      </c>
      <c r="Q2891" s="48" t="s">
        <v>743</v>
      </c>
      <c r="R2891" s="17">
        <v>13</v>
      </c>
      <c r="S2891" s="24" t="s">
        <v>1026</v>
      </c>
      <c r="T2891" s="17">
        <v>4</v>
      </c>
      <c r="U2891" s="17">
        <v>620</v>
      </c>
    </row>
    <row r="2892" spans="11:21" x14ac:dyDescent="0.25">
      <c r="K2892" s="17" t="s">
        <v>3141</v>
      </c>
      <c r="L2892" s="17">
        <v>16</v>
      </c>
      <c r="M2892" s="17">
        <v>7</v>
      </c>
      <c r="N2892" s="17">
        <v>1987</v>
      </c>
      <c r="O2892" s="48" t="s">
        <v>1041</v>
      </c>
      <c r="P2892" s="24" t="s">
        <v>1026</v>
      </c>
      <c r="Q2892" s="48" t="s">
        <v>5749</v>
      </c>
      <c r="R2892" s="17">
        <v>1</v>
      </c>
      <c r="S2892" s="24" t="s">
        <v>1026</v>
      </c>
      <c r="T2892" s="17">
        <v>6</v>
      </c>
      <c r="U2892" s="17">
        <v>440</v>
      </c>
    </row>
    <row r="2893" spans="11:21" x14ac:dyDescent="0.25">
      <c r="K2893" s="17" t="s">
        <v>3141</v>
      </c>
      <c r="L2893" s="17">
        <v>16</v>
      </c>
      <c r="M2893" s="17">
        <v>7</v>
      </c>
      <c r="N2893" s="17">
        <v>1987</v>
      </c>
      <c r="O2893" s="19" t="s">
        <v>1043</v>
      </c>
      <c r="P2893" s="24" t="s">
        <v>1026</v>
      </c>
      <c r="Q2893" s="19" t="s">
        <v>565</v>
      </c>
      <c r="R2893" s="17">
        <v>10</v>
      </c>
      <c r="S2893" s="24" t="s">
        <v>1026</v>
      </c>
      <c r="T2893" s="17">
        <v>9</v>
      </c>
      <c r="U2893" s="17">
        <v>1080</v>
      </c>
    </row>
    <row r="2894" spans="11:21" x14ac:dyDescent="0.25">
      <c r="K2894" s="17" t="s">
        <v>3027</v>
      </c>
      <c r="L2894" s="17">
        <v>18</v>
      </c>
      <c r="M2894" s="17">
        <v>7</v>
      </c>
      <c r="N2894" s="17">
        <v>1987</v>
      </c>
      <c r="O2894" s="19" t="s">
        <v>565</v>
      </c>
      <c r="P2894" s="24" t="s">
        <v>1026</v>
      </c>
      <c r="Q2894" s="19" t="s">
        <v>1041</v>
      </c>
      <c r="R2894" s="17">
        <v>12</v>
      </c>
      <c r="S2894" s="24" t="s">
        <v>1026</v>
      </c>
      <c r="T2894" s="17">
        <v>9</v>
      </c>
      <c r="U2894" s="17">
        <v>183</v>
      </c>
    </row>
    <row r="2895" spans="11:21" x14ac:dyDescent="0.25">
      <c r="K2895" s="17" t="s">
        <v>3027</v>
      </c>
      <c r="L2895" s="17">
        <v>18</v>
      </c>
      <c r="M2895" s="17">
        <v>7</v>
      </c>
      <c r="N2895" s="17">
        <v>1987</v>
      </c>
      <c r="O2895" s="19" t="s">
        <v>1324</v>
      </c>
      <c r="P2895" s="24" t="s">
        <v>1026</v>
      </c>
      <c r="Q2895" s="48" t="s">
        <v>1045</v>
      </c>
      <c r="R2895" s="17">
        <v>2</v>
      </c>
      <c r="S2895" s="24" t="s">
        <v>1026</v>
      </c>
      <c r="T2895" s="17">
        <v>8</v>
      </c>
      <c r="U2895" s="17">
        <v>152</v>
      </c>
    </row>
    <row r="2896" spans="11:21" x14ac:dyDescent="0.25">
      <c r="K2896" s="17" t="s">
        <v>3011</v>
      </c>
      <c r="L2896" s="17">
        <v>19</v>
      </c>
      <c r="M2896" s="17">
        <v>7</v>
      </c>
      <c r="N2896" s="17">
        <v>1987</v>
      </c>
      <c r="O2896" s="19" t="s">
        <v>743</v>
      </c>
      <c r="P2896" s="24" t="s">
        <v>1026</v>
      </c>
      <c r="Q2896" s="48" t="s">
        <v>564</v>
      </c>
      <c r="R2896" s="17">
        <v>11</v>
      </c>
      <c r="S2896" s="24" t="s">
        <v>1026</v>
      </c>
      <c r="T2896" s="17">
        <v>8</v>
      </c>
      <c r="U2896" s="17">
        <v>215</v>
      </c>
    </row>
    <row r="2897" spans="11:21" x14ac:dyDescent="0.25">
      <c r="K2897" s="17" t="s">
        <v>3011</v>
      </c>
      <c r="L2897" s="17">
        <v>19</v>
      </c>
      <c r="M2897" s="17">
        <v>7</v>
      </c>
      <c r="N2897" s="17">
        <v>1987</v>
      </c>
      <c r="O2897" s="48" t="s">
        <v>1044</v>
      </c>
      <c r="P2897" s="24" t="s">
        <v>1026</v>
      </c>
      <c r="Q2897" s="48" t="s">
        <v>1043</v>
      </c>
      <c r="R2897" s="17">
        <v>2</v>
      </c>
      <c r="S2897" s="24" t="s">
        <v>1026</v>
      </c>
      <c r="T2897" s="17">
        <v>20</v>
      </c>
      <c r="U2897" s="17">
        <v>359</v>
      </c>
    </row>
    <row r="2898" spans="11:21" x14ac:dyDescent="0.25">
      <c r="K2898" s="17" t="s">
        <v>3011</v>
      </c>
      <c r="L2898" s="17">
        <v>19</v>
      </c>
      <c r="M2898" s="17">
        <v>7</v>
      </c>
      <c r="N2898" s="17">
        <v>1987</v>
      </c>
      <c r="O2898" s="19" t="s">
        <v>5749</v>
      </c>
      <c r="P2898" s="24" t="s">
        <v>1026</v>
      </c>
      <c r="Q2898" s="48" t="s">
        <v>563</v>
      </c>
      <c r="R2898" s="17">
        <v>19</v>
      </c>
      <c r="S2898" s="24" t="s">
        <v>1026</v>
      </c>
      <c r="T2898" s="17">
        <v>14</v>
      </c>
      <c r="U2898" s="17">
        <v>392</v>
      </c>
    </row>
    <row r="2899" spans="11:21" x14ac:dyDescent="0.25">
      <c r="K2899" s="17" t="s">
        <v>3027</v>
      </c>
      <c r="L2899" s="17">
        <v>25</v>
      </c>
      <c r="M2899" s="17">
        <v>7</v>
      </c>
      <c r="N2899" s="17">
        <v>1987</v>
      </c>
      <c r="O2899" s="48" t="s">
        <v>565</v>
      </c>
      <c r="P2899" s="24" t="s">
        <v>1026</v>
      </c>
      <c r="Q2899" s="48" t="s">
        <v>1045</v>
      </c>
      <c r="R2899" s="17">
        <v>8</v>
      </c>
      <c r="S2899" s="24" t="s">
        <v>1026</v>
      </c>
      <c r="T2899" s="17">
        <v>6</v>
      </c>
      <c r="U2899" s="17">
        <v>859</v>
      </c>
    </row>
    <row r="2900" spans="11:21" x14ac:dyDescent="0.25">
      <c r="K2900" s="17" t="s">
        <v>3027</v>
      </c>
      <c r="L2900" s="17">
        <v>25</v>
      </c>
      <c r="M2900" s="17">
        <v>7</v>
      </c>
      <c r="N2900" s="17">
        <v>1987</v>
      </c>
      <c r="O2900" s="19" t="s">
        <v>564</v>
      </c>
      <c r="P2900" s="24" t="s">
        <v>1026</v>
      </c>
      <c r="Q2900" s="48" t="s">
        <v>1044</v>
      </c>
      <c r="R2900" s="17">
        <v>8</v>
      </c>
      <c r="S2900" s="24" t="s">
        <v>1026</v>
      </c>
      <c r="T2900" s="17">
        <v>14</v>
      </c>
      <c r="U2900" s="17">
        <v>200</v>
      </c>
    </row>
    <row r="2901" spans="11:21" x14ac:dyDescent="0.25">
      <c r="K2901" s="17" t="s">
        <v>3011</v>
      </c>
      <c r="L2901" s="17">
        <v>26</v>
      </c>
      <c r="M2901" s="17">
        <v>7</v>
      </c>
      <c r="N2901" s="17">
        <v>1987</v>
      </c>
      <c r="O2901" s="19" t="s">
        <v>563</v>
      </c>
      <c r="P2901" s="24" t="s">
        <v>1026</v>
      </c>
      <c r="Q2901" s="19" t="s">
        <v>743</v>
      </c>
      <c r="R2901" s="17">
        <v>9</v>
      </c>
      <c r="S2901" s="24" t="s">
        <v>1026</v>
      </c>
      <c r="T2901" s="17">
        <v>18</v>
      </c>
      <c r="U2901" s="17">
        <v>278</v>
      </c>
    </row>
    <row r="2902" spans="11:21" x14ac:dyDescent="0.25">
      <c r="K2902" s="17" t="s">
        <v>3011</v>
      </c>
      <c r="L2902" s="17">
        <v>26</v>
      </c>
      <c r="M2902" s="17">
        <v>7</v>
      </c>
      <c r="N2902" s="17">
        <v>1987</v>
      </c>
      <c r="O2902" s="48" t="s">
        <v>1041</v>
      </c>
      <c r="P2902" s="24" t="s">
        <v>1026</v>
      </c>
      <c r="Q2902" s="48" t="s">
        <v>1324</v>
      </c>
      <c r="R2902" s="17">
        <v>12</v>
      </c>
      <c r="S2902" s="24" t="s">
        <v>1026</v>
      </c>
      <c r="T2902" s="17">
        <v>6</v>
      </c>
      <c r="U2902" s="17">
        <v>321</v>
      </c>
    </row>
    <row r="2903" spans="11:21" x14ac:dyDescent="0.25">
      <c r="K2903" s="17" t="s">
        <v>3011</v>
      </c>
      <c r="L2903" s="17">
        <v>26</v>
      </c>
      <c r="M2903" s="17">
        <v>7</v>
      </c>
      <c r="N2903" s="17">
        <v>1987</v>
      </c>
      <c r="O2903" s="48" t="s">
        <v>5749</v>
      </c>
      <c r="P2903" s="24" t="s">
        <v>1026</v>
      </c>
      <c r="Q2903" s="48" t="s">
        <v>1043</v>
      </c>
      <c r="R2903" s="17">
        <v>4</v>
      </c>
      <c r="S2903" s="24" t="s">
        <v>1026</v>
      </c>
      <c r="T2903" s="17">
        <v>1</v>
      </c>
      <c r="U2903" s="17">
        <v>432</v>
      </c>
    </row>
    <row r="2904" spans="11:21" x14ac:dyDescent="0.25">
      <c r="K2904" s="17" t="s">
        <v>3142</v>
      </c>
      <c r="L2904" s="17">
        <v>5</v>
      </c>
      <c r="M2904" s="17">
        <v>8</v>
      </c>
      <c r="N2904" s="17">
        <v>1987</v>
      </c>
      <c r="O2904" s="19" t="s">
        <v>564</v>
      </c>
      <c r="P2904" s="24" t="s">
        <v>1026</v>
      </c>
      <c r="Q2904" s="48" t="s">
        <v>5749</v>
      </c>
      <c r="R2904" s="17">
        <v>3</v>
      </c>
      <c r="S2904" s="24" t="s">
        <v>1026</v>
      </c>
      <c r="T2904" s="17">
        <v>5</v>
      </c>
      <c r="U2904" s="17">
        <v>200</v>
      </c>
    </row>
    <row r="2905" spans="11:21" x14ac:dyDescent="0.25">
      <c r="K2905" s="17" t="s">
        <v>3141</v>
      </c>
      <c r="L2905" s="17">
        <v>6</v>
      </c>
      <c r="M2905" s="17">
        <v>8</v>
      </c>
      <c r="N2905" s="17">
        <v>1987</v>
      </c>
      <c r="O2905" s="19" t="s">
        <v>1045</v>
      </c>
      <c r="P2905" s="24" t="s">
        <v>1026</v>
      </c>
      <c r="Q2905" s="48" t="s">
        <v>1041</v>
      </c>
      <c r="R2905" s="17">
        <v>8</v>
      </c>
      <c r="S2905" s="24" t="s">
        <v>1026</v>
      </c>
      <c r="T2905" s="17">
        <v>9</v>
      </c>
      <c r="U2905" s="17">
        <v>489</v>
      </c>
    </row>
    <row r="2906" spans="11:21" x14ac:dyDescent="0.25">
      <c r="K2906" s="17" t="s">
        <v>3141</v>
      </c>
      <c r="L2906" s="17">
        <v>6</v>
      </c>
      <c r="M2906" s="17">
        <v>8</v>
      </c>
      <c r="N2906" s="17">
        <v>1987</v>
      </c>
      <c r="O2906" s="48" t="s">
        <v>565</v>
      </c>
      <c r="P2906" s="24" t="s">
        <v>1026</v>
      </c>
      <c r="Q2906" s="19" t="s">
        <v>563</v>
      </c>
      <c r="R2906" s="17">
        <v>14</v>
      </c>
      <c r="S2906" s="24" t="s">
        <v>1026</v>
      </c>
      <c r="T2906" s="17">
        <v>9</v>
      </c>
      <c r="U2906" s="17">
        <v>150</v>
      </c>
    </row>
    <row r="2907" spans="11:21" x14ac:dyDescent="0.25">
      <c r="K2907" s="17" t="s">
        <v>3141</v>
      </c>
      <c r="L2907" s="17">
        <v>6</v>
      </c>
      <c r="M2907" s="17">
        <v>8</v>
      </c>
      <c r="N2907" s="17">
        <v>1987</v>
      </c>
      <c r="O2907" s="19" t="s">
        <v>1044</v>
      </c>
      <c r="P2907" s="24" t="s">
        <v>1026</v>
      </c>
      <c r="Q2907" s="48" t="s">
        <v>743</v>
      </c>
      <c r="R2907" s="17">
        <v>9</v>
      </c>
      <c r="S2907" s="24" t="s">
        <v>1026</v>
      </c>
      <c r="T2907" s="17">
        <v>6</v>
      </c>
      <c r="U2907" s="17">
        <v>270</v>
      </c>
    </row>
    <row r="2908" spans="11:21" x14ac:dyDescent="0.25">
      <c r="K2908" s="17" t="s">
        <v>3141</v>
      </c>
      <c r="L2908" s="17">
        <v>6</v>
      </c>
      <c r="M2908" s="17">
        <v>8</v>
      </c>
      <c r="N2908" s="17">
        <v>1987</v>
      </c>
      <c r="O2908" s="19" t="s">
        <v>1324</v>
      </c>
      <c r="P2908" s="24" t="s">
        <v>1026</v>
      </c>
      <c r="Q2908" s="48" t="s">
        <v>1043</v>
      </c>
      <c r="R2908" s="17">
        <v>6</v>
      </c>
      <c r="S2908" s="24" t="s">
        <v>1026</v>
      </c>
      <c r="T2908" s="17">
        <v>11</v>
      </c>
      <c r="U2908" s="17">
        <v>326</v>
      </c>
    </row>
    <row r="2909" spans="11:21" x14ac:dyDescent="0.25">
      <c r="K2909" s="17" t="s">
        <v>3011</v>
      </c>
      <c r="L2909" s="17">
        <v>16</v>
      </c>
      <c r="M2909" s="17">
        <v>8</v>
      </c>
      <c r="N2909" s="17">
        <v>1987</v>
      </c>
      <c r="O2909" s="19" t="s">
        <v>563</v>
      </c>
      <c r="P2909" s="24" t="s">
        <v>1026</v>
      </c>
      <c r="Q2909" s="48" t="s">
        <v>1045</v>
      </c>
      <c r="R2909" s="17">
        <v>8</v>
      </c>
      <c r="S2909" s="24" t="s">
        <v>1026</v>
      </c>
      <c r="T2909" s="17">
        <v>8</v>
      </c>
      <c r="U2909" s="17">
        <v>275</v>
      </c>
    </row>
    <row r="2910" spans="11:21" x14ac:dyDescent="0.25">
      <c r="K2910" s="17" t="s">
        <v>3011</v>
      </c>
      <c r="L2910" s="17">
        <v>16</v>
      </c>
      <c r="M2910" s="17">
        <v>8</v>
      </c>
      <c r="N2910" s="17">
        <v>1987</v>
      </c>
      <c r="O2910" s="19" t="s">
        <v>1041</v>
      </c>
      <c r="P2910" s="24" t="s">
        <v>1026</v>
      </c>
      <c r="Q2910" s="48" t="s">
        <v>1044</v>
      </c>
      <c r="R2910" s="17">
        <v>3</v>
      </c>
      <c r="S2910" s="24" t="s">
        <v>1026</v>
      </c>
      <c r="T2910" s="17">
        <v>6</v>
      </c>
      <c r="U2910" s="17">
        <v>340</v>
      </c>
    </row>
    <row r="2911" spans="11:21" x14ac:dyDescent="0.25">
      <c r="K2911" s="17" t="s">
        <v>3011</v>
      </c>
      <c r="L2911" s="17">
        <v>16</v>
      </c>
      <c r="M2911" s="17">
        <v>8</v>
      </c>
      <c r="N2911" s="17">
        <v>1987</v>
      </c>
      <c r="O2911" s="19" t="s">
        <v>743</v>
      </c>
      <c r="P2911" s="24" t="s">
        <v>1026</v>
      </c>
      <c r="Q2911" s="48" t="s">
        <v>1324</v>
      </c>
      <c r="R2911" s="17">
        <v>18</v>
      </c>
      <c r="S2911" s="24" t="s">
        <v>1026</v>
      </c>
      <c r="T2911" s="17">
        <v>4</v>
      </c>
      <c r="U2911" s="17">
        <v>200</v>
      </c>
    </row>
    <row r="2912" spans="11:21" x14ac:dyDescent="0.25">
      <c r="K2912" s="17" t="s">
        <v>3011</v>
      </c>
      <c r="L2912" s="17">
        <v>16</v>
      </c>
      <c r="M2912" s="17">
        <v>8</v>
      </c>
      <c r="N2912" s="17">
        <v>1987</v>
      </c>
      <c r="O2912" s="38" t="s">
        <v>1043</v>
      </c>
      <c r="P2912" s="24" t="s">
        <v>1026</v>
      </c>
      <c r="Q2912" s="19" t="s">
        <v>564</v>
      </c>
      <c r="R2912" s="17">
        <v>24</v>
      </c>
      <c r="S2912" s="24" t="s">
        <v>1026</v>
      </c>
      <c r="T2912" s="17">
        <v>2</v>
      </c>
      <c r="U2912" s="17">
        <v>1010</v>
      </c>
    </row>
    <row r="2913" spans="1:42" x14ac:dyDescent="0.25">
      <c r="K2913" s="17" t="s">
        <v>3011</v>
      </c>
      <c r="L2913" s="17">
        <v>16</v>
      </c>
      <c r="M2913" s="17">
        <v>8</v>
      </c>
      <c r="N2913" s="17">
        <v>1987</v>
      </c>
      <c r="O2913" s="19" t="s">
        <v>5749</v>
      </c>
      <c r="P2913" s="24" t="s">
        <v>1026</v>
      </c>
      <c r="Q2913" s="48" t="s">
        <v>565</v>
      </c>
      <c r="R2913" s="17">
        <v>7</v>
      </c>
      <c r="S2913" s="24" t="s">
        <v>1026</v>
      </c>
      <c r="T2913" s="17">
        <v>1</v>
      </c>
      <c r="U2913" s="17">
        <v>393</v>
      </c>
    </row>
    <row r="2914" spans="1:42" x14ac:dyDescent="0.25">
      <c r="K2914" s="17" t="s">
        <v>3027</v>
      </c>
      <c r="L2914" s="17">
        <v>22</v>
      </c>
      <c r="M2914" s="17">
        <v>8</v>
      </c>
      <c r="N2914" s="17">
        <v>1987</v>
      </c>
      <c r="O2914" s="48" t="s">
        <v>564</v>
      </c>
      <c r="P2914" s="24" t="s">
        <v>1026</v>
      </c>
      <c r="Q2914" s="19" t="s">
        <v>563</v>
      </c>
      <c r="R2914" s="17">
        <v>6</v>
      </c>
      <c r="S2914" s="24" t="s">
        <v>1026</v>
      </c>
      <c r="T2914" s="17">
        <v>7</v>
      </c>
      <c r="U2914" s="17">
        <v>250</v>
      </c>
    </row>
    <row r="2915" spans="1:42" x14ac:dyDescent="0.25">
      <c r="K2915" s="17" t="s">
        <v>3011</v>
      </c>
      <c r="L2915" s="17">
        <v>23</v>
      </c>
      <c r="M2915" s="17">
        <v>8</v>
      </c>
      <c r="N2915" s="17">
        <v>1987</v>
      </c>
      <c r="O2915" s="19" t="s">
        <v>743</v>
      </c>
      <c r="P2915" s="24" t="s">
        <v>1026</v>
      </c>
      <c r="Q2915" s="48" t="s">
        <v>565</v>
      </c>
      <c r="R2915" s="17">
        <v>8</v>
      </c>
      <c r="S2915" s="24" t="s">
        <v>1026</v>
      </c>
      <c r="T2915" s="17">
        <v>13</v>
      </c>
      <c r="U2915" s="17">
        <v>50</v>
      </c>
    </row>
    <row r="2916" spans="1:42" x14ac:dyDescent="0.25">
      <c r="K2916" s="17" t="s">
        <v>3011</v>
      </c>
      <c r="L2916" s="17">
        <v>23</v>
      </c>
      <c r="M2916" s="17">
        <v>8</v>
      </c>
      <c r="N2916" s="17">
        <v>1987</v>
      </c>
      <c r="O2916" s="19" t="s">
        <v>1044</v>
      </c>
      <c r="P2916" s="24" t="s">
        <v>1026</v>
      </c>
      <c r="Q2916" s="48" t="s">
        <v>1045</v>
      </c>
      <c r="R2916" s="17">
        <v>4</v>
      </c>
      <c r="S2916" s="24" t="s">
        <v>1026</v>
      </c>
      <c r="T2916" s="17">
        <v>11</v>
      </c>
      <c r="U2916" s="17">
        <v>430</v>
      </c>
    </row>
    <row r="2917" spans="1:42" x14ac:dyDescent="0.25">
      <c r="K2917" s="17" t="s">
        <v>3011</v>
      </c>
      <c r="L2917" s="17">
        <v>23</v>
      </c>
      <c r="M2917" s="17">
        <v>8</v>
      </c>
      <c r="N2917" s="17">
        <v>1987</v>
      </c>
      <c r="O2917" s="19" t="s">
        <v>1324</v>
      </c>
      <c r="P2917" s="24" t="s">
        <v>1026</v>
      </c>
      <c r="Q2917" s="48" t="s">
        <v>5749</v>
      </c>
      <c r="R2917" s="17">
        <v>6</v>
      </c>
      <c r="S2917" s="24" t="s">
        <v>1026</v>
      </c>
      <c r="T2917" s="17">
        <v>9</v>
      </c>
      <c r="U2917" s="17">
        <v>206</v>
      </c>
    </row>
    <row r="2918" spans="1:42" x14ac:dyDescent="0.25">
      <c r="K2918" s="17" t="s">
        <v>3011</v>
      </c>
      <c r="L2918" s="17">
        <v>23</v>
      </c>
      <c r="M2918" s="17">
        <v>8</v>
      </c>
      <c r="N2918" s="17">
        <v>1987</v>
      </c>
      <c r="O2918" s="19" t="s">
        <v>1043</v>
      </c>
      <c r="P2918" s="24" t="s">
        <v>1026</v>
      </c>
      <c r="Q2918" s="48" t="s">
        <v>1041</v>
      </c>
      <c r="R2918" s="17">
        <v>0</v>
      </c>
      <c r="S2918" s="24" t="s">
        <v>1026</v>
      </c>
      <c r="T2918" s="17">
        <v>1</v>
      </c>
      <c r="U2918" s="17">
        <v>1650</v>
      </c>
    </row>
    <row r="2919" spans="1:42" x14ac:dyDescent="0.25">
      <c r="K2919" s="17" t="s">
        <v>3011</v>
      </c>
      <c r="L2919" s="17">
        <v>30</v>
      </c>
      <c r="M2919" s="17">
        <v>8</v>
      </c>
      <c r="N2919" s="17">
        <v>1987</v>
      </c>
      <c r="O2919" s="48" t="s">
        <v>563</v>
      </c>
      <c r="P2919" s="24" t="s">
        <v>1026</v>
      </c>
      <c r="Q2919" s="48" t="s">
        <v>1324</v>
      </c>
      <c r="R2919" s="17">
        <v>10</v>
      </c>
      <c r="S2919" s="24" t="s">
        <v>1026</v>
      </c>
      <c r="T2919" s="17">
        <v>4</v>
      </c>
      <c r="U2919" s="17">
        <v>315</v>
      </c>
      <c r="AP2919"/>
    </row>
    <row r="2920" spans="1:42" x14ac:dyDescent="0.25">
      <c r="K2920" s="17" t="s">
        <v>3011</v>
      </c>
      <c r="L2920" s="17">
        <v>30</v>
      </c>
      <c r="M2920" s="17">
        <v>8</v>
      </c>
      <c r="N2920" s="17">
        <v>1987</v>
      </c>
      <c r="O2920" s="19" t="s">
        <v>1045</v>
      </c>
      <c r="P2920" s="24" t="s">
        <v>1026</v>
      </c>
      <c r="Q2920" s="48" t="s">
        <v>1043</v>
      </c>
      <c r="R2920" s="17">
        <v>6</v>
      </c>
      <c r="S2920" s="24" t="s">
        <v>1026</v>
      </c>
      <c r="T2920" s="17">
        <v>3</v>
      </c>
      <c r="U2920" s="17">
        <v>586</v>
      </c>
      <c r="AP2920"/>
    </row>
    <row r="2921" spans="1:42" x14ac:dyDescent="0.25">
      <c r="K2921" s="17" t="s">
        <v>3011</v>
      </c>
      <c r="L2921" s="17">
        <v>30</v>
      </c>
      <c r="M2921" s="17">
        <v>8</v>
      </c>
      <c r="N2921" s="17">
        <v>1987</v>
      </c>
      <c r="O2921" s="19" t="s">
        <v>565</v>
      </c>
      <c r="P2921" s="24" t="s">
        <v>1026</v>
      </c>
      <c r="Q2921" s="48" t="s">
        <v>1044</v>
      </c>
      <c r="R2921" s="17">
        <v>5</v>
      </c>
      <c r="S2921" s="24" t="s">
        <v>1026</v>
      </c>
      <c r="T2921" s="17">
        <v>13</v>
      </c>
      <c r="U2921" s="17">
        <v>72</v>
      </c>
      <c r="AP2921"/>
    </row>
    <row r="2922" spans="1:42" x14ac:dyDescent="0.25">
      <c r="K2922" s="17" t="s">
        <v>3011</v>
      </c>
      <c r="L2922" s="17">
        <v>30</v>
      </c>
      <c r="M2922" s="17">
        <v>8</v>
      </c>
      <c r="N2922" s="17">
        <v>1987</v>
      </c>
      <c r="O2922" s="19" t="s">
        <v>1041</v>
      </c>
      <c r="P2922" s="24" t="s">
        <v>1026</v>
      </c>
      <c r="Q2922" s="48" t="s">
        <v>564</v>
      </c>
      <c r="R2922" s="17">
        <v>5</v>
      </c>
      <c r="S2922" s="24" t="s">
        <v>1026</v>
      </c>
      <c r="T2922" s="17">
        <v>0</v>
      </c>
      <c r="U2922" s="17">
        <v>275</v>
      </c>
      <c r="AP2922"/>
    </row>
    <row r="2923" spans="1:42" x14ac:dyDescent="0.25">
      <c r="K2923" s="17" t="s">
        <v>3011</v>
      </c>
      <c r="L2923" s="17">
        <v>30</v>
      </c>
      <c r="M2923" s="17">
        <v>8</v>
      </c>
      <c r="N2923" s="17">
        <v>1987</v>
      </c>
      <c r="O2923" s="19" t="s">
        <v>5749</v>
      </c>
      <c r="P2923" s="24" t="s">
        <v>1026</v>
      </c>
      <c r="Q2923" s="19" t="s">
        <v>743</v>
      </c>
      <c r="R2923" s="17">
        <v>5</v>
      </c>
      <c r="S2923" s="24" t="s">
        <v>1026</v>
      </c>
      <c r="T2923" s="17">
        <v>1</v>
      </c>
      <c r="U2923" s="17">
        <v>262</v>
      </c>
      <c r="AP2923"/>
    </row>
    <row r="2924" spans="1:42" x14ac:dyDescent="0.25">
      <c r="Q2924" s="48" t="s">
        <v>2</v>
      </c>
      <c r="R2924" s="17">
        <f>SUM(R2834:R2923)</f>
        <v>797</v>
      </c>
      <c r="S2924" s="24" t="s">
        <v>1026</v>
      </c>
      <c r="T2924" s="17">
        <f>SUM(T2834:T2923)</f>
        <v>708</v>
      </c>
      <c r="U2924" s="17">
        <f>SUM(U2834:U2923)</f>
        <v>36751</v>
      </c>
      <c r="AP2924"/>
    </row>
    <row r="2925" spans="1:42" x14ac:dyDescent="0.25">
      <c r="N2925" s="17">
        <f>COUNT(R2834:R2923)</f>
        <v>90</v>
      </c>
      <c r="Q2925" s="48" t="s">
        <v>567</v>
      </c>
      <c r="R2925" s="81">
        <f>PRODUCT(R2924/N2925)</f>
        <v>8.8555555555555561</v>
      </c>
      <c r="S2925" s="24" t="s">
        <v>1026</v>
      </c>
      <c r="T2925" s="81">
        <f>PRODUCT(T2924/N2925)</f>
        <v>7.8666666666666663</v>
      </c>
      <c r="U2925" s="82">
        <f>PRODUCT(U2924/N2925)</f>
        <v>408.34444444444443</v>
      </c>
      <c r="AP2925"/>
    </row>
    <row r="2926" spans="1:42" x14ac:dyDescent="0.25">
      <c r="AP2926"/>
    </row>
    <row r="2927" spans="1:42" x14ac:dyDescent="0.25">
      <c r="AP2927"/>
    </row>
    <row r="2928" spans="1:42" x14ac:dyDescent="0.25">
      <c r="A2928" s="21"/>
      <c r="B2928" s="22" t="s">
        <v>1326</v>
      </c>
      <c r="C2928" s="21" t="s">
        <v>3016</v>
      </c>
      <c r="D2928" s="21" t="s">
        <v>3017</v>
      </c>
      <c r="E2928" s="21" t="s">
        <v>1030</v>
      </c>
      <c r="F2928" s="21" t="s">
        <v>3018</v>
      </c>
      <c r="G2928" s="21" t="s">
        <v>3019</v>
      </c>
      <c r="H2928" s="21"/>
      <c r="I2928" s="68" t="s">
        <v>3020</v>
      </c>
      <c r="J2928" s="21" t="s">
        <v>1031</v>
      </c>
      <c r="K2928" s="33"/>
      <c r="L2928" s="33"/>
      <c r="M2928" s="33"/>
      <c r="N2928" s="33"/>
      <c r="O2928" s="22" t="s">
        <v>1326</v>
      </c>
      <c r="P2928" s="43"/>
      <c r="Q2928" s="35"/>
      <c r="R2928" s="33"/>
      <c r="S2928" s="33"/>
      <c r="T2928" s="33"/>
      <c r="U2928" s="33"/>
      <c r="AP2928"/>
    </row>
    <row r="2929" spans="1:42" x14ac:dyDescent="0.25">
      <c r="B2929" s="20" t="s">
        <v>1045</v>
      </c>
      <c r="C2929" s="14">
        <v>2</v>
      </c>
      <c r="D2929" s="14">
        <v>1</v>
      </c>
      <c r="E2929" s="14">
        <v>0</v>
      </c>
      <c r="F2929" s="14">
        <v>1</v>
      </c>
      <c r="G2929" s="14">
        <v>22</v>
      </c>
      <c r="H2929" s="74" t="s">
        <v>1026</v>
      </c>
      <c r="I2929" s="14">
        <v>9</v>
      </c>
      <c r="J2929" s="14">
        <v>2</v>
      </c>
      <c r="K2929" s="17" t="s">
        <v>3027</v>
      </c>
      <c r="L2929" s="17">
        <v>12</v>
      </c>
      <c r="M2929" s="17">
        <v>9</v>
      </c>
      <c r="N2929" s="17">
        <v>1987</v>
      </c>
      <c r="O2929" s="19" t="s">
        <v>1045</v>
      </c>
      <c r="P2929" s="24" t="s">
        <v>1026</v>
      </c>
      <c r="Q2929" s="19" t="s">
        <v>1043</v>
      </c>
      <c r="R2929" s="17">
        <v>17</v>
      </c>
      <c r="S2929" s="24" t="s">
        <v>1026</v>
      </c>
      <c r="T2929" s="17">
        <v>2</v>
      </c>
      <c r="U2929" s="17">
        <v>930</v>
      </c>
      <c r="V2929" s="17"/>
      <c r="AP2929"/>
    </row>
    <row r="2930" spans="1:42" x14ac:dyDescent="0.25">
      <c r="B2930" s="20" t="s">
        <v>1043</v>
      </c>
      <c r="C2930" s="14">
        <v>2</v>
      </c>
      <c r="D2930" s="14">
        <v>1</v>
      </c>
      <c r="E2930" s="14">
        <v>0</v>
      </c>
      <c r="F2930" s="14">
        <v>1</v>
      </c>
      <c r="G2930" s="14">
        <v>9</v>
      </c>
      <c r="H2930" s="74" t="s">
        <v>1026</v>
      </c>
      <c r="I2930" s="14">
        <v>22</v>
      </c>
      <c r="J2930" s="14">
        <v>2</v>
      </c>
      <c r="K2930" s="17" t="s">
        <v>3011</v>
      </c>
      <c r="L2930" s="17">
        <v>13</v>
      </c>
      <c r="M2930" s="17">
        <v>9</v>
      </c>
      <c r="N2930" s="17">
        <v>1987</v>
      </c>
      <c r="O2930" s="19" t="s">
        <v>1043</v>
      </c>
      <c r="P2930" s="24" t="s">
        <v>1026</v>
      </c>
      <c r="Q2930" s="19" t="s">
        <v>1045</v>
      </c>
      <c r="R2930" s="17">
        <v>7</v>
      </c>
      <c r="S2930" s="24" t="s">
        <v>1026</v>
      </c>
      <c r="T2930" s="17">
        <v>5</v>
      </c>
      <c r="U2930" s="17">
        <v>1775</v>
      </c>
      <c r="V2930" s="17"/>
      <c r="AP2930"/>
    </row>
    <row r="2931" spans="1:42" x14ac:dyDescent="0.25">
      <c r="O2931" s="19" t="s">
        <v>1327</v>
      </c>
      <c r="U2931" s="17">
        <f>SUM(U2929:U2930)</f>
        <v>2705</v>
      </c>
      <c r="AP2931"/>
    </row>
    <row r="2932" spans="1:42" x14ac:dyDescent="0.25">
      <c r="AP2932"/>
    </row>
    <row r="2933" spans="1:42" x14ac:dyDescent="0.25">
      <c r="AP2933"/>
    </row>
    <row r="2934" spans="1:42" x14ac:dyDescent="0.25">
      <c r="A2934" s="21"/>
      <c r="B2934" s="22" t="s">
        <v>1328</v>
      </c>
      <c r="C2934" s="21" t="s">
        <v>3016</v>
      </c>
      <c r="D2934" s="21" t="s">
        <v>3017</v>
      </c>
      <c r="E2934" s="21" t="s">
        <v>1030</v>
      </c>
      <c r="F2934" s="21" t="s">
        <v>3018</v>
      </c>
      <c r="G2934" s="21" t="s">
        <v>3019</v>
      </c>
      <c r="H2934" s="21"/>
      <c r="I2934" s="68" t="s">
        <v>3020</v>
      </c>
      <c r="J2934" s="21" t="s">
        <v>1031</v>
      </c>
      <c r="K2934" s="21"/>
      <c r="L2934" s="33"/>
      <c r="M2934" s="33"/>
      <c r="N2934" s="33"/>
      <c r="O2934" s="23" t="s">
        <v>1328</v>
      </c>
      <c r="P2934" s="34"/>
      <c r="Q2934" s="35"/>
      <c r="R2934" s="33"/>
      <c r="S2934" s="34"/>
      <c r="T2934" s="33"/>
      <c r="U2934" s="33"/>
      <c r="AP2934"/>
    </row>
    <row r="2935" spans="1:42" x14ac:dyDescent="0.25">
      <c r="A2935" s="14">
        <v>1</v>
      </c>
      <c r="B2935" s="41" t="s">
        <v>1041</v>
      </c>
      <c r="C2935" s="14">
        <v>18</v>
      </c>
      <c r="D2935" s="14">
        <v>13</v>
      </c>
      <c r="E2935" s="14">
        <v>1</v>
      </c>
      <c r="F2935" s="14">
        <v>4</v>
      </c>
      <c r="G2935" s="14">
        <v>216</v>
      </c>
      <c r="H2935" s="74" t="s">
        <v>1026</v>
      </c>
      <c r="I2935" s="14">
        <v>154</v>
      </c>
      <c r="J2935" s="14">
        <v>27</v>
      </c>
      <c r="K2935" s="17" t="s">
        <v>3011</v>
      </c>
      <c r="L2935" s="17">
        <v>8</v>
      </c>
      <c r="M2935" s="17">
        <v>5</v>
      </c>
      <c r="N2935" s="17">
        <v>1988</v>
      </c>
      <c r="O2935" s="38" t="s">
        <v>563</v>
      </c>
      <c r="P2935" s="24" t="s">
        <v>1026</v>
      </c>
      <c r="Q2935" s="38" t="s">
        <v>1043</v>
      </c>
      <c r="R2935" s="17">
        <v>5</v>
      </c>
      <c r="S2935" s="24" t="s">
        <v>1026</v>
      </c>
      <c r="T2935" s="17">
        <v>10</v>
      </c>
      <c r="U2935" s="17">
        <v>400</v>
      </c>
      <c r="AP2935"/>
    </row>
    <row r="2936" spans="1:42" ht="15.75" thickBot="1" x14ac:dyDescent="0.3">
      <c r="A2936" s="37">
        <v>2</v>
      </c>
      <c r="B2936" s="50" t="s">
        <v>1044</v>
      </c>
      <c r="C2936" s="37">
        <v>18</v>
      </c>
      <c r="D2936" s="37">
        <v>12</v>
      </c>
      <c r="E2936" s="37">
        <v>0</v>
      </c>
      <c r="F2936" s="37">
        <v>6</v>
      </c>
      <c r="G2936" s="37">
        <v>238</v>
      </c>
      <c r="H2936" s="73" t="s">
        <v>1026</v>
      </c>
      <c r="I2936" s="37">
        <v>170</v>
      </c>
      <c r="J2936" s="37">
        <v>24</v>
      </c>
      <c r="K2936" s="32" t="s">
        <v>3011</v>
      </c>
      <c r="L2936" s="17">
        <v>8</v>
      </c>
      <c r="M2936" s="17">
        <v>5</v>
      </c>
      <c r="N2936" s="17">
        <v>1988</v>
      </c>
      <c r="O2936" s="19" t="s">
        <v>1045</v>
      </c>
      <c r="P2936" s="24" t="s">
        <v>1026</v>
      </c>
      <c r="Q2936" s="48" t="s">
        <v>565</v>
      </c>
      <c r="R2936" s="17">
        <v>23</v>
      </c>
      <c r="S2936" s="24" t="s">
        <v>1026</v>
      </c>
      <c r="T2936" s="17">
        <v>5</v>
      </c>
      <c r="U2936" s="17">
        <v>780</v>
      </c>
      <c r="AP2936"/>
    </row>
    <row r="2937" spans="1:42" x14ac:dyDescent="0.25">
      <c r="A2937" s="14">
        <v>3</v>
      </c>
      <c r="B2937" s="132" t="s">
        <v>1043</v>
      </c>
      <c r="C2937" s="131">
        <v>18</v>
      </c>
      <c r="D2937" s="131">
        <v>11</v>
      </c>
      <c r="E2937" s="131">
        <v>2</v>
      </c>
      <c r="F2937" s="131">
        <v>5</v>
      </c>
      <c r="G2937" s="131">
        <v>190</v>
      </c>
      <c r="H2937" s="133" t="s">
        <v>1026</v>
      </c>
      <c r="I2937" s="131">
        <v>122</v>
      </c>
      <c r="J2937" s="131">
        <v>24</v>
      </c>
      <c r="K2937" s="32" t="s">
        <v>3011</v>
      </c>
      <c r="L2937" s="17">
        <v>8</v>
      </c>
      <c r="M2937" s="17">
        <v>5</v>
      </c>
      <c r="N2937" s="17">
        <v>1988</v>
      </c>
      <c r="O2937" s="19" t="s">
        <v>1672</v>
      </c>
      <c r="P2937" s="24" t="s">
        <v>1026</v>
      </c>
      <c r="Q2937" s="48" t="s">
        <v>1041</v>
      </c>
      <c r="R2937" s="17">
        <v>3</v>
      </c>
      <c r="S2937" s="24" t="s">
        <v>1026</v>
      </c>
      <c r="T2937" s="17">
        <v>26</v>
      </c>
      <c r="U2937" s="17">
        <v>157</v>
      </c>
      <c r="AP2937"/>
    </row>
    <row r="2938" spans="1:42" x14ac:dyDescent="0.25">
      <c r="A2938" s="14">
        <v>4</v>
      </c>
      <c r="B2938" s="20" t="s">
        <v>1045</v>
      </c>
      <c r="C2938" s="14">
        <v>18</v>
      </c>
      <c r="D2938" s="14">
        <v>12</v>
      </c>
      <c r="E2938" s="14">
        <v>0</v>
      </c>
      <c r="F2938" s="14">
        <v>6</v>
      </c>
      <c r="G2938" s="14">
        <v>298</v>
      </c>
      <c r="H2938" s="74" t="s">
        <v>1026</v>
      </c>
      <c r="I2938" s="14">
        <v>193</v>
      </c>
      <c r="J2938" s="29">
        <v>24</v>
      </c>
      <c r="K2938" s="32" t="s">
        <v>3011</v>
      </c>
      <c r="L2938" s="17">
        <v>8</v>
      </c>
      <c r="M2938" s="17">
        <v>5</v>
      </c>
      <c r="N2938" s="17">
        <v>1988</v>
      </c>
      <c r="O2938" s="19" t="s">
        <v>1329</v>
      </c>
      <c r="P2938" s="24" t="s">
        <v>1026</v>
      </c>
      <c r="Q2938" s="48" t="s">
        <v>1044</v>
      </c>
      <c r="R2938" s="17">
        <v>7</v>
      </c>
      <c r="S2938" s="24" t="s">
        <v>1026</v>
      </c>
      <c r="T2938" s="17">
        <v>11</v>
      </c>
      <c r="U2938" s="17">
        <v>710</v>
      </c>
      <c r="AP2938"/>
    </row>
    <row r="2939" spans="1:42" x14ac:dyDescent="0.25">
      <c r="A2939" s="14">
        <v>5</v>
      </c>
      <c r="B2939" s="67" t="s">
        <v>743</v>
      </c>
      <c r="C2939" s="14">
        <v>18</v>
      </c>
      <c r="D2939" s="14">
        <v>10</v>
      </c>
      <c r="E2939" s="14">
        <v>2</v>
      </c>
      <c r="F2939" s="14">
        <v>6</v>
      </c>
      <c r="G2939" s="14">
        <v>179</v>
      </c>
      <c r="H2939" s="74" t="s">
        <v>1026</v>
      </c>
      <c r="I2939" s="14">
        <v>138</v>
      </c>
      <c r="J2939" s="14">
        <v>22</v>
      </c>
      <c r="K2939" s="17" t="s">
        <v>3011</v>
      </c>
      <c r="L2939" s="17">
        <v>8</v>
      </c>
      <c r="M2939" s="17">
        <v>5</v>
      </c>
      <c r="N2939" s="17">
        <v>1988</v>
      </c>
      <c r="O2939" s="19" t="s">
        <v>5749</v>
      </c>
      <c r="P2939" s="24" t="s">
        <v>1026</v>
      </c>
      <c r="Q2939" s="48" t="s">
        <v>743</v>
      </c>
      <c r="R2939" s="17">
        <v>3</v>
      </c>
      <c r="S2939" s="24" t="s">
        <v>1026</v>
      </c>
      <c r="T2939" s="17">
        <v>5</v>
      </c>
      <c r="U2939" s="17">
        <v>630</v>
      </c>
      <c r="AP2939"/>
    </row>
    <row r="2940" spans="1:42" x14ac:dyDescent="0.25">
      <c r="A2940" s="14">
        <v>6</v>
      </c>
      <c r="B2940" s="20" t="s">
        <v>5749</v>
      </c>
      <c r="C2940" s="14">
        <v>18</v>
      </c>
      <c r="D2940" s="14">
        <v>10</v>
      </c>
      <c r="E2940" s="14">
        <v>0</v>
      </c>
      <c r="F2940" s="14">
        <v>8</v>
      </c>
      <c r="G2940" s="14">
        <v>157</v>
      </c>
      <c r="H2940" s="74" t="s">
        <v>1026</v>
      </c>
      <c r="I2940" s="14">
        <v>117</v>
      </c>
      <c r="J2940" s="14">
        <v>20</v>
      </c>
      <c r="K2940" s="17" t="s">
        <v>3027</v>
      </c>
      <c r="L2940" s="17">
        <v>14</v>
      </c>
      <c r="M2940" s="17">
        <v>5</v>
      </c>
      <c r="N2940" s="17">
        <v>1988</v>
      </c>
      <c r="O2940" s="19" t="s">
        <v>565</v>
      </c>
      <c r="P2940" s="24" t="s">
        <v>1026</v>
      </c>
      <c r="Q2940" s="48" t="s">
        <v>563</v>
      </c>
      <c r="R2940" s="17">
        <v>16</v>
      </c>
      <c r="S2940" s="24" t="s">
        <v>1026</v>
      </c>
      <c r="T2940" s="17">
        <v>12</v>
      </c>
      <c r="U2940" s="17">
        <v>214</v>
      </c>
      <c r="AP2940"/>
    </row>
    <row r="2941" spans="1:42" x14ac:dyDescent="0.25">
      <c r="A2941" s="14">
        <v>7</v>
      </c>
      <c r="B2941" s="20" t="s">
        <v>565</v>
      </c>
      <c r="C2941" s="14">
        <v>18</v>
      </c>
      <c r="D2941" s="14">
        <v>8</v>
      </c>
      <c r="E2941" s="14">
        <v>0</v>
      </c>
      <c r="F2941" s="14">
        <v>10</v>
      </c>
      <c r="G2941" s="14">
        <v>209</v>
      </c>
      <c r="H2941" s="74" t="s">
        <v>1026</v>
      </c>
      <c r="I2941" s="14">
        <v>197</v>
      </c>
      <c r="J2941" s="14">
        <v>16</v>
      </c>
      <c r="K2941" s="17" t="s">
        <v>3011</v>
      </c>
      <c r="L2941" s="17">
        <v>15</v>
      </c>
      <c r="M2941" s="17">
        <v>5</v>
      </c>
      <c r="N2941" s="17">
        <v>1988</v>
      </c>
      <c r="O2941" s="48" t="s">
        <v>1041</v>
      </c>
      <c r="P2941" s="24" t="s">
        <v>1026</v>
      </c>
      <c r="Q2941" s="38" t="s">
        <v>1329</v>
      </c>
      <c r="R2941" s="17">
        <v>9</v>
      </c>
      <c r="S2941" s="24" t="s">
        <v>1026</v>
      </c>
      <c r="T2941" s="17">
        <v>6</v>
      </c>
      <c r="U2941" s="17">
        <v>382</v>
      </c>
      <c r="AP2941"/>
    </row>
    <row r="2942" spans="1:42" ht="15.75" thickBot="1" x14ac:dyDescent="0.3">
      <c r="A2942" s="37">
        <v>8</v>
      </c>
      <c r="B2942" s="28" t="s">
        <v>563</v>
      </c>
      <c r="C2942" s="37">
        <v>18</v>
      </c>
      <c r="D2942" s="37">
        <v>7</v>
      </c>
      <c r="E2942" s="37">
        <v>0</v>
      </c>
      <c r="F2942" s="37">
        <v>11</v>
      </c>
      <c r="G2942" s="37">
        <v>226</v>
      </c>
      <c r="H2942" s="73" t="s">
        <v>1026</v>
      </c>
      <c r="I2942" s="37">
        <v>257</v>
      </c>
      <c r="J2942" s="37">
        <v>14</v>
      </c>
      <c r="K2942" s="32" t="s">
        <v>3011</v>
      </c>
      <c r="L2942" s="17">
        <v>15</v>
      </c>
      <c r="M2942" s="17">
        <v>5</v>
      </c>
      <c r="N2942" s="17">
        <v>1988</v>
      </c>
      <c r="O2942" s="19" t="s">
        <v>743</v>
      </c>
      <c r="P2942" s="24" t="s">
        <v>1026</v>
      </c>
      <c r="Q2942" s="19" t="s">
        <v>1672</v>
      </c>
      <c r="R2942" s="17">
        <v>10</v>
      </c>
      <c r="S2942" s="24" t="s">
        <v>1026</v>
      </c>
      <c r="T2942" s="17">
        <v>2</v>
      </c>
      <c r="U2942" s="17">
        <v>310</v>
      </c>
      <c r="AP2942"/>
    </row>
    <row r="2943" spans="1:42" x14ac:dyDescent="0.25">
      <c r="A2943" s="77">
        <v>9</v>
      </c>
      <c r="B2943" s="130" t="s">
        <v>1672</v>
      </c>
      <c r="C2943" s="77">
        <v>18</v>
      </c>
      <c r="D2943" s="77">
        <v>4</v>
      </c>
      <c r="E2943" s="77">
        <v>1</v>
      </c>
      <c r="F2943" s="77">
        <v>13</v>
      </c>
      <c r="G2943" s="77">
        <v>130</v>
      </c>
      <c r="H2943" s="79" t="s">
        <v>1026</v>
      </c>
      <c r="I2943" s="77">
        <v>334</v>
      </c>
      <c r="J2943" s="77">
        <v>9</v>
      </c>
      <c r="K2943" s="17" t="s">
        <v>3011</v>
      </c>
      <c r="L2943" s="17">
        <v>15</v>
      </c>
      <c r="M2943" s="17">
        <v>5</v>
      </c>
      <c r="N2943" s="17">
        <v>1988</v>
      </c>
      <c r="O2943" s="19" t="s">
        <v>1044</v>
      </c>
      <c r="P2943" s="24" t="s">
        <v>1026</v>
      </c>
      <c r="Q2943" s="48" t="s">
        <v>5749</v>
      </c>
      <c r="R2943" s="17">
        <v>9</v>
      </c>
      <c r="S2943" s="24" t="s">
        <v>1026</v>
      </c>
      <c r="T2943" s="17">
        <v>16</v>
      </c>
      <c r="U2943" s="17">
        <v>518</v>
      </c>
      <c r="AP2943"/>
    </row>
    <row r="2944" spans="1:42" x14ac:dyDescent="0.25">
      <c r="A2944" s="77">
        <v>10</v>
      </c>
      <c r="B2944" s="78" t="s">
        <v>1329</v>
      </c>
      <c r="C2944" s="77">
        <v>18</v>
      </c>
      <c r="D2944" s="77">
        <v>0</v>
      </c>
      <c r="E2944" s="77">
        <v>0</v>
      </c>
      <c r="F2944" s="77">
        <v>18</v>
      </c>
      <c r="G2944" s="77">
        <v>105</v>
      </c>
      <c r="H2944" s="79" t="s">
        <v>1026</v>
      </c>
      <c r="I2944" s="77">
        <v>266</v>
      </c>
      <c r="J2944" s="77">
        <v>0</v>
      </c>
      <c r="K2944" s="17" t="s">
        <v>3011</v>
      </c>
      <c r="L2944" s="17">
        <v>15</v>
      </c>
      <c r="M2944" s="17">
        <v>5</v>
      </c>
      <c r="N2944" s="17">
        <v>1988</v>
      </c>
      <c r="O2944" s="48" t="s">
        <v>1043</v>
      </c>
      <c r="P2944" s="24" t="s">
        <v>1026</v>
      </c>
      <c r="Q2944" s="48" t="s">
        <v>1045</v>
      </c>
      <c r="R2944" s="17">
        <v>6</v>
      </c>
      <c r="S2944" s="24" t="s">
        <v>1026</v>
      </c>
      <c r="T2944" s="17">
        <v>13</v>
      </c>
      <c r="U2944" s="17">
        <v>1255</v>
      </c>
      <c r="AP2944"/>
    </row>
    <row r="2945" spans="2:42" x14ac:dyDescent="0.25">
      <c r="B2945" s="20" t="s">
        <v>2</v>
      </c>
      <c r="C2945" s="14">
        <f>SUM(C2935:C2944)</f>
        <v>180</v>
      </c>
      <c r="D2945" s="14">
        <f>SUM(D2935:D2944)</f>
        <v>87</v>
      </c>
      <c r="E2945" s="14">
        <f>SUM(E2935:E2944)</f>
        <v>6</v>
      </c>
      <c r="F2945" s="14">
        <f>SUM(F2935:F2944)</f>
        <v>87</v>
      </c>
      <c r="G2945" s="14">
        <f>SUM(G2935:G2944)</f>
        <v>1948</v>
      </c>
      <c r="H2945" s="74" t="s">
        <v>1026</v>
      </c>
      <c r="I2945" s="14">
        <f>SUM(I2935:I2944)</f>
        <v>1948</v>
      </c>
      <c r="J2945" s="14">
        <f>SUM(J2935:J2944)</f>
        <v>180</v>
      </c>
      <c r="K2945" s="17" t="s">
        <v>3011</v>
      </c>
      <c r="L2945" s="17">
        <v>22</v>
      </c>
      <c r="M2945" s="17">
        <v>5</v>
      </c>
      <c r="N2945" s="17">
        <v>1988</v>
      </c>
      <c r="O2945" s="19" t="s">
        <v>563</v>
      </c>
      <c r="P2945" s="24" t="s">
        <v>1026</v>
      </c>
      <c r="Q2945" s="48" t="s">
        <v>743</v>
      </c>
      <c r="R2945" s="17">
        <v>13</v>
      </c>
      <c r="S2945" s="24" t="s">
        <v>1026</v>
      </c>
      <c r="T2945" s="17">
        <v>11</v>
      </c>
      <c r="U2945" s="17">
        <v>400</v>
      </c>
      <c r="AP2945"/>
    </row>
    <row r="2946" spans="2:42" x14ac:dyDescent="0.25">
      <c r="K2946" s="17" t="s">
        <v>3011</v>
      </c>
      <c r="L2946" s="17">
        <v>22</v>
      </c>
      <c r="M2946" s="17">
        <v>5</v>
      </c>
      <c r="N2946" s="17">
        <v>1988</v>
      </c>
      <c r="O2946" s="19" t="s">
        <v>1045</v>
      </c>
      <c r="P2946" s="24" t="s">
        <v>1026</v>
      </c>
      <c r="Q2946" s="48" t="s">
        <v>1672</v>
      </c>
      <c r="R2946" s="17">
        <v>35</v>
      </c>
      <c r="S2946" s="24" t="s">
        <v>1026</v>
      </c>
      <c r="T2946" s="17">
        <v>4</v>
      </c>
      <c r="U2946" s="17">
        <v>205</v>
      </c>
      <c r="AP2946"/>
    </row>
    <row r="2947" spans="2:42" x14ac:dyDescent="0.25">
      <c r="B2947" s="20" t="s">
        <v>1330</v>
      </c>
      <c r="K2947" s="17" t="s">
        <v>3011</v>
      </c>
      <c r="L2947" s="17">
        <v>22</v>
      </c>
      <c r="M2947" s="17">
        <v>5</v>
      </c>
      <c r="N2947" s="17">
        <v>1988</v>
      </c>
      <c r="O2947" s="19" t="s">
        <v>1329</v>
      </c>
      <c r="P2947" s="24" t="s">
        <v>1026</v>
      </c>
      <c r="Q2947" s="48" t="s">
        <v>5749</v>
      </c>
      <c r="R2947" s="17">
        <v>6</v>
      </c>
      <c r="S2947" s="24" t="s">
        <v>1026</v>
      </c>
      <c r="T2947" s="17">
        <v>7</v>
      </c>
      <c r="U2947" s="17">
        <v>390</v>
      </c>
      <c r="AP2947"/>
    </row>
    <row r="2948" spans="2:42" x14ac:dyDescent="0.25">
      <c r="B2948" s="20" t="s">
        <v>863</v>
      </c>
      <c r="K2948" s="17" t="s">
        <v>3011</v>
      </c>
      <c r="L2948" s="17">
        <v>22</v>
      </c>
      <c r="M2948" s="17">
        <v>5</v>
      </c>
      <c r="N2948" s="17">
        <v>1988</v>
      </c>
      <c r="O2948" s="48" t="s">
        <v>1044</v>
      </c>
      <c r="P2948" s="24" t="s">
        <v>1026</v>
      </c>
      <c r="Q2948" s="48" t="s">
        <v>565</v>
      </c>
      <c r="R2948" s="17">
        <v>11</v>
      </c>
      <c r="S2948" s="24" t="s">
        <v>1026</v>
      </c>
      <c r="T2948" s="17">
        <v>5</v>
      </c>
      <c r="U2948" s="17">
        <v>640</v>
      </c>
      <c r="AP2948"/>
    </row>
    <row r="2949" spans="2:42" x14ac:dyDescent="0.25">
      <c r="K2949" s="17" t="s">
        <v>3011</v>
      </c>
      <c r="L2949" s="17">
        <v>22</v>
      </c>
      <c r="M2949" s="17">
        <v>5</v>
      </c>
      <c r="N2949" s="17">
        <v>1988</v>
      </c>
      <c r="O2949" s="19" t="s">
        <v>1043</v>
      </c>
      <c r="P2949" s="24" t="s">
        <v>1026</v>
      </c>
      <c r="Q2949" s="48" t="s">
        <v>1041</v>
      </c>
      <c r="R2949" s="17">
        <v>18</v>
      </c>
      <c r="S2949" s="24" t="s">
        <v>1026</v>
      </c>
      <c r="T2949" s="17">
        <v>6</v>
      </c>
      <c r="U2949" s="17">
        <v>1115</v>
      </c>
      <c r="AP2949"/>
    </row>
    <row r="2950" spans="2:42" x14ac:dyDescent="0.25">
      <c r="K2950" s="17" t="s">
        <v>3027</v>
      </c>
      <c r="L2950" s="17">
        <v>28</v>
      </c>
      <c r="M2950" s="17">
        <v>5</v>
      </c>
      <c r="N2950" s="17">
        <v>1988</v>
      </c>
      <c r="O2950" s="19" t="s">
        <v>565</v>
      </c>
      <c r="P2950" s="24" t="s">
        <v>1026</v>
      </c>
      <c r="Q2950" s="48" t="s">
        <v>1329</v>
      </c>
      <c r="R2950" s="17">
        <v>16</v>
      </c>
      <c r="S2950" s="24" t="s">
        <v>1026</v>
      </c>
      <c r="T2950" s="17">
        <v>8</v>
      </c>
      <c r="U2950" s="17">
        <v>413</v>
      </c>
      <c r="AP2950"/>
    </row>
    <row r="2951" spans="2:42" x14ac:dyDescent="0.25">
      <c r="K2951" s="17" t="s">
        <v>3011</v>
      </c>
      <c r="L2951" s="17">
        <v>29</v>
      </c>
      <c r="M2951" s="17">
        <v>5</v>
      </c>
      <c r="N2951" s="17">
        <v>1988</v>
      </c>
      <c r="O2951" s="19" t="s">
        <v>1672</v>
      </c>
      <c r="P2951" s="24" t="s">
        <v>1026</v>
      </c>
      <c r="Q2951" s="19" t="s">
        <v>563</v>
      </c>
      <c r="R2951" s="17">
        <v>15</v>
      </c>
      <c r="S2951" s="24" t="s">
        <v>1026</v>
      </c>
      <c r="T2951" s="17">
        <v>11</v>
      </c>
      <c r="U2951" s="17">
        <v>126</v>
      </c>
      <c r="AP2951"/>
    </row>
    <row r="2952" spans="2:42" x14ac:dyDescent="0.25">
      <c r="C2952" s="16"/>
      <c r="K2952" s="17" t="s">
        <v>3011</v>
      </c>
      <c r="L2952" s="17">
        <v>29</v>
      </c>
      <c r="M2952" s="17">
        <v>5</v>
      </c>
      <c r="N2952" s="17">
        <v>1988</v>
      </c>
      <c r="O2952" s="48" t="s">
        <v>1041</v>
      </c>
      <c r="P2952" s="24" t="s">
        <v>1026</v>
      </c>
      <c r="Q2952" s="48" t="s">
        <v>1045</v>
      </c>
      <c r="R2952" s="17">
        <v>9</v>
      </c>
      <c r="S2952" s="24" t="s">
        <v>1026</v>
      </c>
      <c r="T2952" s="17">
        <v>11</v>
      </c>
      <c r="U2952" s="17">
        <v>480</v>
      </c>
      <c r="AP2952"/>
    </row>
    <row r="2953" spans="2:42" x14ac:dyDescent="0.25">
      <c r="C2953" s="16"/>
      <c r="K2953" s="17" t="s">
        <v>3011</v>
      </c>
      <c r="L2953" s="17">
        <v>29</v>
      </c>
      <c r="M2953" s="17">
        <v>5</v>
      </c>
      <c r="N2953" s="17">
        <v>1988</v>
      </c>
      <c r="O2953" s="19" t="s">
        <v>743</v>
      </c>
      <c r="P2953" s="24" t="s">
        <v>1026</v>
      </c>
      <c r="Q2953" s="48" t="s">
        <v>1044</v>
      </c>
      <c r="R2953" s="17">
        <v>9</v>
      </c>
      <c r="S2953" s="24" t="s">
        <v>1026</v>
      </c>
      <c r="T2953" s="17">
        <v>14</v>
      </c>
      <c r="U2953" s="17">
        <v>276</v>
      </c>
      <c r="AP2953"/>
    </row>
    <row r="2954" spans="2:42" x14ac:dyDescent="0.25">
      <c r="C2954" s="16"/>
      <c r="K2954" s="17" t="s">
        <v>3011</v>
      </c>
      <c r="L2954" s="17">
        <v>29</v>
      </c>
      <c r="M2954" s="17">
        <v>5</v>
      </c>
      <c r="N2954" s="17">
        <v>1988</v>
      </c>
      <c r="O2954" s="19" t="s">
        <v>5749</v>
      </c>
      <c r="P2954" s="24" t="s">
        <v>1026</v>
      </c>
      <c r="Q2954" s="48" t="s">
        <v>1043</v>
      </c>
      <c r="R2954" s="17">
        <v>5</v>
      </c>
      <c r="S2954" s="24" t="s">
        <v>1026</v>
      </c>
      <c r="T2954" s="17">
        <v>0</v>
      </c>
      <c r="U2954" s="17">
        <v>492</v>
      </c>
      <c r="AP2954"/>
    </row>
    <row r="2955" spans="2:42" x14ac:dyDescent="0.25">
      <c r="C2955" s="16"/>
      <c r="K2955" s="17" t="s">
        <v>3142</v>
      </c>
      <c r="L2955" s="17">
        <v>1</v>
      </c>
      <c r="M2955" s="17">
        <v>6</v>
      </c>
      <c r="N2955" s="17">
        <v>1988</v>
      </c>
      <c r="O2955" s="19" t="s">
        <v>743</v>
      </c>
      <c r="P2955" s="24" t="s">
        <v>1026</v>
      </c>
      <c r="Q2955" s="48" t="s">
        <v>1329</v>
      </c>
      <c r="R2955" s="17">
        <v>13</v>
      </c>
      <c r="S2955" s="24" t="s">
        <v>1026</v>
      </c>
      <c r="T2955" s="17">
        <v>4</v>
      </c>
      <c r="U2955" s="17">
        <v>198</v>
      </c>
      <c r="AP2955"/>
    </row>
    <row r="2956" spans="2:42" x14ac:dyDescent="0.25">
      <c r="C2956" s="16"/>
      <c r="K2956" s="17" t="s">
        <v>3141</v>
      </c>
      <c r="L2956" s="17">
        <v>2</v>
      </c>
      <c r="M2956" s="17">
        <v>6</v>
      </c>
      <c r="N2956" s="17">
        <v>1988</v>
      </c>
      <c r="O2956" s="19" t="s">
        <v>1041</v>
      </c>
      <c r="P2956" s="24" t="s">
        <v>1026</v>
      </c>
      <c r="Q2956" s="19" t="s">
        <v>565</v>
      </c>
      <c r="R2956" s="17">
        <v>5</v>
      </c>
      <c r="S2956" s="24" t="s">
        <v>1026</v>
      </c>
      <c r="T2956" s="17">
        <v>4</v>
      </c>
      <c r="U2956" s="17">
        <v>328</v>
      </c>
      <c r="AP2956"/>
    </row>
    <row r="2957" spans="2:42" x14ac:dyDescent="0.25">
      <c r="C2957" s="16"/>
      <c r="K2957" s="17" t="s">
        <v>3141</v>
      </c>
      <c r="L2957" s="17">
        <v>2</v>
      </c>
      <c r="M2957" s="17">
        <v>6</v>
      </c>
      <c r="N2957" s="17">
        <v>1988</v>
      </c>
      <c r="O2957" s="19" t="s">
        <v>1044</v>
      </c>
      <c r="P2957" s="24" t="s">
        <v>1026</v>
      </c>
      <c r="Q2957" s="48" t="s">
        <v>563</v>
      </c>
      <c r="R2957" s="17">
        <v>15</v>
      </c>
      <c r="S2957" s="24" t="s">
        <v>1026</v>
      </c>
      <c r="T2957" s="17">
        <v>5</v>
      </c>
      <c r="U2957" s="17">
        <v>530</v>
      </c>
      <c r="AP2957"/>
    </row>
    <row r="2958" spans="2:42" x14ac:dyDescent="0.25">
      <c r="C2958" s="16"/>
      <c r="K2958" s="17" t="s">
        <v>3141</v>
      </c>
      <c r="L2958" s="17">
        <v>2</v>
      </c>
      <c r="M2958" s="17">
        <v>6</v>
      </c>
      <c r="N2958" s="17">
        <v>1988</v>
      </c>
      <c r="O2958" s="19" t="s">
        <v>1043</v>
      </c>
      <c r="P2958" s="24" t="s">
        <v>1026</v>
      </c>
      <c r="Q2958" s="38" t="s">
        <v>1672</v>
      </c>
      <c r="R2958" s="17">
        <v>15</v>
      </c>
      <c r="S2958" s="24" t="s">
        <v>1026</v>
      </c>
      <c r="T2958" s="17">
        <v>0</v>
      </c>
      <c r="U2958" s="17">
        <v>580</v>
      </c>
      <c r="AP2958"/>
    </row>
    <row r="2959" spans="2:42" x14ac:dyDescent="0.25">
      <c r="C2959" s="16"/>
      <c r="K2959" s="17" t="s">
        <v>3141</v>
      </c>
      <c r="L2959" s="17">
        <v>2</v>
      </c>
      <c r="M2959" s="17">
        <v>6</v>
      </c>
      <c r="N2959" s="17">
        <v>1988</v>
      </c>
      <c r="O2959" s="19" t="s">
        <v>5749</v>
      </c>
      <c r="P2959" s="24" t="s">
        <v>1026</v>
      </c>
      <c r="Q2959" s="48" t="s">
        <v>1045</v>
      </c>
      <c r="R2959" s="17">
        <v>13</v>
      </c>
      <c r="S2959" s="24" t="s">
        <v>1026</v>
      </c>
      <c r="T2959" s="17">
        <v>4</v>
      </c>
      <c r="U2959" s="17">
        <v>392</v>
      </c>
      <c r="AP2959"/>
    </row>
    <row r="2960" spans="2:42" x14ac:dyDescent="0.25">
      <c r="C2960" s="16"/>
      <c r="K2960" s="17" t="s">
        <v>3027</v>
      </c>
      <c r="L2960" s="17">
        <v>4</v>
      </c>
      <c r="M2960" s="17">
        <v>6</v>
      </c>
      <c r="N2960" s="17">
        <v>1988</v>
      </c>
      <c r="O2960" s="19" t="s">
        <v>563</v>
      </c>
      <c r="P2960" s="24" t="s">
        <v>1026</v>
      </c>
      <c r="Q2960" s="48" t="s">
        <v>1041</v>
      </c>
      <c r="R2960" s="17">
        <v>12</v>
      </c>
      <c r="S2960" s="24" t="s">
        <v>1026</v>
      </c>
      <c r="T2960" s="17">
        <v>13</v>
      </c>
      <c r="U2960" s="17">
        <v>310</v>
      </c>
      <c r="AP2960"/>
    </row>
    <row r="2961" spans="3:42" x14ac:dyDescent="0.25">
      <c r="C2961" s="16"/>
      <c r="K2961" s="17" t="s">
        <v>3027</v>
      </c>
      <c r="L2961" s="17">
        <v>4</v>
      </c>
      <c r="M2961" s="17">
        <v>6</v>
      </c>
      <c r="N2961" s="17">
        <v>1988</v>
      </c>
      <c r="O2961" s="19" t="s">
        <v>565</v>
      </c>
      <c r="P2961" s="24" t="s">
        <v>1026</v>
      </c>
      <c r="Q2961" s="48" t="s">
        <v>743</v>
      </c>
      <c r="R2961" s="17">
        <v>9</v>
      </c>
      <c r="S2961" s="24" t="s">
        <v>1026</v>
      </c>
      <c r="T2961" s="17">
        <v>12</v>
      </c>
      <c r="U2961" s="17">
        <v>210</v>
      </c>
      <c r="AP2961"/>
    </row>
    <row r="2962" spans="3:42" x14ac:dyDescent="0.25">
      <c r="C2962" s="16"/>
      <c r="K2962" s="17" t="s">
        <v>3011</v>
      </c>
      <c r="L2962" s="17">
        <v>5</v>
      </c>
      <c r="M2962" s="17">
        <v>6</v>
      </c>
      <c r="N2962" s="17">
        <v>1988</v>
      </c>
      <c r="O2962" s="19" t="s">
        <v>1045</v>
      </c>
      <c r="P2962" s="24" t="s">
        <v>1026</v>
      </c>
      <c r="Q2962" s="48" t="s">
        <v>1044</v>
      </c>
      <c r="R2962" s="17">
        <v>13</v>
      </c>
      <c r="S2962" s="24" t="s">
        <v>1026</v>
      </c>
      <c r="T2962" s="17">
        <v>24</v>
      </c>
      <c r="U2962" s="17">
        <v>524</v>
      </c>
      <c r="AP2962"/>
    </row>
    <row r="2963" spans="3:42" x14ac:dyDescent="0.25">
      <c r="C2963" s="16"/>
      <c r="K2963" s="17" t="s">
        <v>3011</v>
      </c>
      <c r="L2963" s="17">
        <v>5</v>
      </c>
      <c r="M2963" s="17">
        <v>6</v>
      </c>
      <c r="N2963" s="17">
        <v>1988</v>
      </c>
      <c r="O2963" s="19" t="s">
        <v>1672</v>
      </c>
      <c r="P2963" s="24" t="s">
        <v>1026</v>
      </c>
      <c r="Q2963" s="19" t="s">
        <v>5749</v>
      </c>
      <c r="R2963" s="17">
        <v>6</v>
      </c>
      <c r="S2963" s="24" t="s">
        <v>1026</v>
      </c>
      <c r="T2963" s="17">
        <v>23</v>
      </c>
      <c r="U2963" s="17">
        <v>85</v>
      </c>
      <c r="AP2963"/>
    </row>
    <row r="2964" spans="3:42" x14ac:dyDescent="0.25">
      <c r="C2964" s="16"/>
      <c r="K2964" s="17" t="s">
        <v>3011</v>
      </c>
      <c r="L2964" s="17">
        <v>5</v>
      </c>
      <c r="M2964" s="17">
        <v>6</v>
      </c>
      <c r="N2964" s="17">
        <v>1988</v>
      </c>
      <c r="O2964" s="19" t="s">
        <v>1329</v>
      </c>
      <c r="P2964" s="24" t="s">
        <v>1026</v>
      </c>
      <c r="Q2964" s="48" t="s">
        <v>1043</v>
      </c>
      <c r="R2964" s="17">
        <v>4</v>
      </c>
      <c r="S2964" s="24" t="s">
        <v>1026</v>
      </c>
      <c r="T2964" s="17">
        <v>8</v>
      </c>
      <c r="U2964" s="17">
        <v>357</v>
      </c>
      <c r="AP2964"/>
    </row>
    <row r="2965" spans="3:42" x14ac:dyDescent="0.25">
      <c r="C2965" s="16"/>
      <c r="K2965" s="17" t="s">
        <v>3027</v>
      </c>
      <c r="L2965" s="17">
        <v>11</v>
      </c>
      <c r="M2965" s="17">
        <v>6</v>
      </c>
      <c r="N2965" s="17">
        <v>1988</v>
      </c>
      <c r="O2965" s="48" t="s">
        <v>563</v>
      </c>
      <c r="P2965" s="24" t="s">
        <v>1026</v>
      </c>
      <c r="Q2965" s="48" t="s">
        <v>1329</v>
      </c>
      <c r="R2965" s="17">
        <v>15</v>
      </c>
      <c r="S2965" s="24" t="s">
        <v>1026</v>
      </c>
      <c r="T2965" s="17">
        <v>2</v>
      </c>
      <c r="U2965" s="17">
        <v>262</v>
      </c>
      <c r="AP2965"/>
    </row>
    <row r="2966" spans="3:42" x14ac:dyDescent="0.25">
      <c r="C2966" s="16"/>
      <c r="K2966" s="17" t="s">
        <v>3027</v>
      </c>
      <c r="L2966" s="17">
        <v>11</v>
      </c>
      <c r="M2966" s="17">
        <v>6</v>
      </c>
      <c r="N2966" s="17">
        <v>1988</v>
      </c>
      <c r="O2966" s="19" t="s">
        <v>1045</v>
      </c>
      <c r="P2966" s="24" t="s">
        <v>1026</v>
      </c>
      <c r="Q2966" s="48" t="s">
        <v>743</v>
      </c>
      <c r="R2966" s="17">
        <v>8</v>
      </c>
      <c r="S2966" s="24" t="s">
        <v>1026</v>
      </c>
      <c r="T2966" s="17">
        <v>18</v>
      </c>
      <c r="U2966" s="17">
        <v>856</v>
      </c>
      <c r="AP2966"/>
    </row>
    <row r="2967" spans="3:42" x14ac:dyDescent="0.25">
      <c r="C2967" s="16"/>
      <c r="K2967" s="17" t="s">
        <v>3027</v>
      </c>
      <c r="L2967" s="17">
        <v>11</v>
      </c>
      <c r="M2967" s="17">
        <v>6</v>
      </c>
      <c r="N2967" s="17">
        <v>1988</v>
      </c>
      <c r="O2967" s="38" t="s">
        <v>1672</v>
      </c>
      <c r="P2967" s="24" t="s">
        <v>1026</v>
      </c>
      <c r="Q2967" s="38" t="s">
        <v>1044</v>
      </c>
      <c r="R2967" s="17">
        <v>1</v>
      </c>
      <c r="S2967" s="24" t="s">
        <v>1026</v>
      </c>
      <c r="T2967" s="17">
        <v>14</v>
      </c>
      <c r="U2967" s="17">
        <v>65</v>
      </c>
      <c r="AP2967"/>
    </row>
    <row r="2968" spans="3:42" x14ac:dyDescent="0.25">
      <c r="C2968" s="16"/>
      <c r="K2968" s="17" t="s">
        <v>3027</v>
      </c>
      <c r="L2968" s="17">
        <v>11</v>
      </c>
      <c r="M2968" s="17">
        <v>6</v>
      </c>
      <c r="N2968" s="17">
        <v>1988</v>
      </c>
      <c r="O2968" s="19" t="s">
        <v>1041</v>
      </c>
      <c r="P2968" s="24" t="s">
        <v>1026</v>
      </c>
      <c r="Q2968" s="48" t="s">
        <v>5749</v>
      </c>
      <c r="R2968" s="17">
        <v>9</v>
      </c>
      <c r="S2968" s="24" t="s">
        <v>1026</v>
      </c>
      <c r="T2968" s="17">
        <v>4</v>
      </c>
      <c r="U2968" s="17">
        <v>420</v>
      </c>
      <c r="AP2968"/>
    </row>
    <row r="2969" spans="3:42" x14ac:dyDescent="0.25">
      <c r="C2969" s="16"/>
      <c r="K2969" s="17" t="s">
        <v>3027</v>
      </c>
      <c r="L2969" s="17">
        <v>11</v>
      </c>
      <c r="M2969" s="17">
        <v>6</v>
      </c>
      <c r="N2969" s="17">
        <v>1988</v>
      </c>
      <c r="O2969" s="19" t="s">
        <v>1043</v>
      </c>
      <c r="P2969" s="24" t="s">
        <v>1026</v>
      </c>
      <c r="Q2969" s="48" t="s">
        <v>565</v>
      </c>
      <c r="R2969" s="17">
        <v>20</v>
      </c>
      <c r="S2969" s="24" t="s">
        <v>1026</v>
      </c>
      <c r="T2969" s="17">
        <v>6</v>
      </c>
      <c r="U2969" s="17">
        <v>790</v>
      </c>
      <c r="AP2969"/>
    </row>
    <row r="2970" spans="3:42" x14ac:dyDescent="0.25">
      <c r="C2970" s="16"/>
      <c r="K2970" s="17" t="s">
        <v>3011</v>
      </c>
      <c r="L2970" s="17">
        <v>12</v>
      </c>
      <c r="M2970" s="17">
        <v>6</v>
      </c>
      <c r="N2970" s="17">
        <v>1988</v>
      </c>
      <c r="O2970" s="19" t="s">
        <v>565</v>
      </c>
      <c r="P2970" s="24" t="s">
        <v>1026</v>
      </c>
      <c r="Q2970" s="48" t="s">
        <v>1672</v>
      </c>
      <c r="R2970" s="17">
        <v>25</v>
      </c>
      <c r="S2970" s="24" t="s">
        <v>1026</v>
      </c>
      <c r="T2970" s="17">
        <v>10</v>
      </c>
      <c r="U2970" s="17">
        <v>175</v>
      </c>
      <c r="AP2970"/>
    </row>
    <row r="2971" spans="3:42" x14ac:dyDescent="0.25">
      <c r="C2971" s="16"/>
      <c r="K2971" s="17" t="s">
        <v>3011</v>
      </c>
      <c r="L2971" s="17">
        <v>12</v>
      </c>
      <c r="M2971" s="17">
        <v>6</v>
      </c>
      <c r="N2971" s="17">
        <v>1988</v>
      </c>
      <c r="O2971" s="19" t="s">
        <v>1329</v>
      </c>
      <c r="P2971" s="24" t="s">
        <v>1026</v>
      </c>
      <c r="Q2971" s="48" t="s">
        <v>1045</v>
      </c>
      <c r="R2971" s="17">
        <v>10</v>
      </c>
      <c r="S2971" s="24" t="s">
        <v>1026</v>
      </c>
      <c r="T2971" s="17">
        <v>19</v>
      </c>
      <c r="U2971" s="17">
        <v>601</v>
      </c>
      <c r="AP2971"/>
    </row>
    <row r="2972" spans="3:42" x14ac:dyDescent="0.25">
      <c r="C2972" s="16"/>
      <c r="K2972" s="17" t="s">
        <v>3011</v>
      </c>
      <c r="L2972" s="17">
        <v>12</v>
      </c>
      <c r="M2972" s="17">
        <v>6</v>
      </c>
      <c r="N2972" s="17">
        <v>1988</v>
      </c>
      <c r="O2972" s="19" t="s">
        <v>743</v>
      </c>
      <c r="P2972" s="24" t="s">
        <v>1026</v>
      </c>
      <c r="Q2972" s="19" t="s">
        <v>1041</v>
      </c>
      <c r="R2972" s="17">
        <v>4</v>
      </c>
      <c r="S2972" s="24" t="s">
        <v>1026</v>
      </c>
      <c r="T2972" s="17">
        <v>4</v>
      </c>
      <c r="U2972" s="17">
        <v>495</v>
      </c>
      <c r="AP2972"/>
    </row>
    <row r="2973" spans="3:42" x14ac:dyDescent="0.25">
      <c r="C2973" s="16"/>
      <c r="K2973" s="17" t="s">
        <v>3011</v>
      </c>
      <c r="L2973" s="17">
        <v>12</v>
      </c>
      <c r="M2973" s="17">
        <v>6</v>
      </c>
      <c r="N2973" s="17">
        <v>1988</v>
      </c>
      <c r="O2973" s="19" t="s">
        <v>1044</v>
      </c>
      <c r="P2973" s="24" t="s">
        <v>1026</v>
      </c>
      <c r="Q2973" s="48" t="s">
        <v>1043</v>
      </c>
      <c r="R2973" s="17">
        <v>8</v>
      </c>
      <c r="S2973" s="24" t="s">
        <v>1026</v>
      </c>
      <c r="T2973" s="17">
        <v>17</v>
      </c>
      <c r="U2973" s="17">
        <v>540</v>
      </c>
      <c r="AP2973"/>
    </row>
    <row r="2974" spans="3:42" x14ac:dyDescent="0.25">
      <c r="C2974" s="16"/>
      <c r="K2974" s="17" t="s">
        <v>3011</v>
      </c>
      <c r="L2974" s="17">
        <v>12</v>
      </c>
      <c r="M2974" s="17">
        <v>6</v>
      </c>
      <c r="N2974" s="17">
        <v>1988</v>
      </c>
      <c r="O2974" s="19" t="s">
        <v>5749</v>
      </c>
      <c r="P2974" s="24" t="s">
        <v>1026</v>
      </c>
      <c r="Q2974" s="48" t="s">
        <v>563</v>
      </c>
      <c r="R2974" s="17">
        <v>16</v>
      </c>
      <c r="S2974" s="24" t="s">
        <v>1026</v>
      </c>
      <c r="T2974" s="17">
        <v>1</v>
      </c>
      <c r="U2974" s="17">
        <v>372</v>
      </c>
      <c r="AP2974"/>
    </row>
    <row r="2975" spans="3:42" x14ac:dyDescent="0.25">
      <c r="C2975" s="16"/>
      <c r="K2975" s="17" t="s">
        <v>3011</v>
      </c>
      <c r="L2975" s="17">
        <v>3</v>
      </c>
      <c r="M2975" s="17">
        <v>7</v>
      </c>
      <c r="N2975" s="17">
        <v>1988</v>
      </c>
      <c r="O2975" s="19" t="s">
        <v>563</v>
      </c>
      <c r="P2975" s="24" t="s">
        <v>1026</v>
      </c>
      <c r="Q2975" s="48" t="s">
        <v>1045</v>
      </c>
      <c r="R2975" s="17">
        <v>27</v>
      </c>
      <c r="S2975" s="24" t="s">
        <v>1026</v>
      </c>
      <c r="T2975" s="17">
        <v>28</v>
      </c>
      <c r="U2975" s="17">
        <v>310</v>
      </c>
      <c r="AP2975"/>
    </row>
    <row r="2976" spans="3:42" x14ac:dyDescent="0.25">
      <c r="C2976" s="16"/>
      <c r="K2976" s="17" t="s">
        <v>3011</v>
      </c>
      <c r="L2976" s="17">
        <v>3</v>
      </c>
      <c r="M2976" s="17">
        <v>7</v>
      </c>
      <c r="N2976" s="17">
        <v>1988</v>
      </c>
      <c r="O2976" s="19" t="s">
        <v>1672</v>
      </c>
      <c r="P2976" s="24" t="s">
        <v>1026</v>
      </c>
      <c r="Q2976" s="19" t="s">
        <v>1329</v>
      </c>
      <c r="R2976" s="17">
        <v>25</v>
      </c>
      <c r="S2976" s="24" t="s">
        <v>1026</v>
      </c>
      <c r="T2976" s="17">
        <v>23</v>
      </c>
      <c r="U2976" s="17">
        <v>100</v>
      </c>
      <c r="AP2976"/>
    </row>
    <row r="2977" spans="3:42" x14ac:dyDescent="0.25">
      <c r="C2977" s="16"/>
      <c r="K2977" s="17" t="s">
        <v>3011</v>
      </c>
      <c r="L2977" s="17">
        <v>3</v>
      </c>
      <c r="M2977" s="17">
        <v>7</v>
      </c>
      <c r="N2977" s="17">
        <v>1988</v>
      </c>
      <c r="O2977" s="48" t="s">
        <v>1041</v>
      </c>
      <c r="P2977" s="24" t="s">
        <v>1026</v>
      </c>
      <c r="Q2977" s="48" t="s">
        <v>1044</v>
      </c>
      <c r="R2977" s="17">
        <v>23</v>
      </c>
      <c r="S2977" s="24" t="s">
        <v>1026</v>
      </c>
      <c r="T2977" s="17">
        <v>17</v>
      </c>
      <c r="U2977" s="17">
        <v>398</v>
      </c>
      <c r="AP2977"/>
    </row>
    <row r="2978" spans="3:42" x14ac:dyDescent="0.25">
      <c r="K2978" s="17" t="s">
        <v>3011</v>
      </c>
      <c r="L2978" s="17">
        <v>3</v>
      </c>
      <c r="M2978" s="17">
        <v>7</v>
      </c>
      <c r="N2978" s="17">
        <v>1988</v>
      </c>
      <c r="O2978" s="19" t="s">
        <v>743</v>
      </c>
      <c r="P2978" s="24" t="s">
        <v>1026</v>
      </c>
      <c r="Q2978" s="19" t="s">
        <v>1043</v>
      </c>
      <c r="R2978" s="17">
        <v>5</v>
      </c>
      <c r="S2978" s="24" t="s">
        <v>1026</v>
      </c>
      <c r="T2978" s="17">
        <v>4</v>
      </c>
      <c r="U2978" s="17">
        <v>285</v>
      </c>
      <c r="AP2978"/>
    </row>
    <row r="2979" spans="3:42" x14ac:dyDescent="0.25">
      <c r="K2979" s="17" t="s">
        <v>3011</v>
      </c>
      <c r="L2979" s="17">
        <v>3</v>
      </c>
      <c r="M2979" s="17">
        <v>7</v>
      </c>
      <c r="N2979" s="17">
        <v>1988</v>
      </c>
      <c r="O2979" s="19" t="s">
        <v>5749</v>
      </c>
      <c r="P2979" s="24" t="s">
        <v>1026</v>
      </c>
      <c r="Q2979" s="48" t="s">
        <v>565</v>
      </c>
      <c r="R2979" s="17">
        <v>4</v>
      </c>
      <c r="S2979" s="24" t="s">
        <v>1026</v>
      </c>
      <c r="T2979" s="17">
        <v>0</v>
      </c>
      <c r="U2979" s="17">
        <v>290</v>
      </c>
      <c r="AP2979"/>
    </row>
    <row r="2980" spans="3:42" x14ac:dyDescent="0.25">
      <c r="K2980" s="17" t="s">
        <v>3141</v>
      </c>
      <c r="L2980" s="17">
        <v>7</v>
      </c>
      <c r="M2980" s="17">
        <v>7</v>
      </c>
      <c r="N2980" s="17">
        <v>1988</v>
      </c>
      <c r="O2980" s="19" t="s">
        <v>1044</v>
      </c>
      <c r="P2980" s="24" t="s">
        <v>1026</v>
      </c>
      <c r="Q2980" s="48" t="s">
        <v>1672</v>
      </c>
      <c r="R2980" s="17">
        <v>22</v>
      </c>
      <c r="S2980" s="24" t="s">
        <v>1026</v>
      </c>
      <c r="T2980" s="17">
        <v>7</v>
      </c>
      <c r="U2980" s="17">
        <v>102</v>
      </c>
      <c r="AP2980"/>
    </row>
    <row r="2981" spans="3:42" x14ac:dyDescent="0.25">
      <c r="K2981" s="17" t="s">
        <v>3011</v>
      </c>
      <c r="L2981" s="17">
        <v>10</v>
      </c>
      <c r="M2981" s="17">
        <v>7</v>
      </c>
      <c r="N2981" s="17">
        <v>1988</v>
      </c>
      <c r="O2981" s="19" t="s">
        <v>563</v>
      </c>
      <c r="P2981" s="24" t="s">
        <v>1026</v>
      </c>
      <c r="Q2981" s="48" t="s">
        <v>5749</v>
      </c>
      <c r="R2981" s="17">
        <v>13</v>
      </c>
      <c r="S2981" s="24" t="s">
        <v>1026</v>
      </c>
      <c r="T2981" s="17">
        <v>8</v>
      </c>
      <c r="U2981" s="17">
        <v>290</v>
      </c>
      <c r="AP2981"/>
    </row>
    <row r="2982" spans="3:42" x14ac:dyDescent="0.25">
      <c r="K2982" s="17" t="s">
        <v>3011</v>
      </c>
      <c r="L2982" s="17">
        <v>10</v>
      </c>
      <c r="M2982" s="17">
        <v>7</v>
      </c>
      <c r="N2982" s="17">
        <v>1988</v>
      </c>
      <c r="O2982" s="19" t="s">
        <v>1045</v>
      </c>
      <c r="P2982" s="24" t="s">
        <v>1026</v>
      </c>
      <c r="Q2982" s="48" t="s">
        <v>1329</v>
      </c>
      <c r="R2982" s="17">
        <v>23</v>
      </c>
      <c r="S2982" s="24" t="s">
        <v>1026</v>
      </c>
      <c r="T2982" s="17">
        <v>5</v>
      </c>
      <c r="U2982" s="17">
        <v>450</v>
      </c>
      <c r="AP2982"/>
    </row>
    <row r="2983" spans="3:42" x14ac:dyDescent="0.25">
      <c r="K2983" s="17" t="s">
        <v>3011</v>
      </c>
      <c r="L2983" s="17">
        <v>10</v>
      </c>
      <c r="M2983" s="17">
        <v>7</v>
      </c>
      <c r="N2983" s="17">
        <v>1988</v>
      </c>
      <c r="O2983" s="19" t="s">
        <v>1672</v>
      </c>
      <c r="P2983" s="24" t="s">
        <v>1026</v>
      </c>
      <c r="Q2983" s="48" t="s">
        <v>565</v>
      </c>
      <c r="R2983" s="17">
        <v>6</v>
      </c>
      <c r="S2983" s="24" t="s">
        <v>1026</v>
      </c>
      <c r="T2983" s="17">
        <v>24</v>
      </c>
      <c r="U2983" s="17">
        <v>83</v>
      </c>
      <c r="AP2983"/>
    </row>
    <row r="2984" spans="3:42" x14ac:dyDescent="0.25">
      <c r="K2984" s="17" t="s">
        <v>3011</v>
      </c>
      <c r="L2984" s="17">
        <v>10</v>
      </c>
      <c r="M2984" s="17">
        <v>7</v>
      </c>
      <c r="N2984" s="17">
        <v>1988</v>
      </c>
      <c r="O2984" s="19" t="s">
        <v>1041</v>
      </c>
      <c r="P2984" s="24" t="s">
        <v>1026</v>
      </c>
      <c r="Q2984" s="19" t="s">
        <v>743</v>
      </c>
      <c r="R2984" s="17">
        <v>13</v>
      </c>
      <c r="S2984" s="24" t="s">
        <v>1026</v>
      </c>
      <c r="T2984" s="17">
        <v>4</v>
      </c>
      <c r="U2984" s="17">
        <v>448</v>
      </c>
      <c r="AP2984"/>
    </row>
    <row r="2985" spans="3:42" x14ac:dyDescent="0.25">
      <c r="K2985" s="17" t="s">
        <v>3011</v>
      </c>
      <c r="L2985" s="17">
        <v>10</v>
      </c>
      <c r="M2985" s="17">
        <v>7</v>
      </c>
      <c r="N2985" s="17">
        <v>1988</v>
      </c>
      <c r="O2985" s="19" t="s">
        <v>1043</v>
      </c>
      <c r="P2985" s="24" t="s">
        <v>1026</v>
      </c>
      <c r="Q2985" s="48" t="s">
        <v>1044</v>
      </c>
      <c r="R2985" s="17">
        <v>10</v>
      </c>
      <c r="S2985" s="24" t="s">
        <v>1026</v>
      </c>
      <c r="T2985" s="17">
        <v>13</v>
      </c>
      <c r="U2985" s="17">
        <v>1375</v>
      </c>
      <c r="AP2985"/>
    </row>
    <row r="2986" spans="3:42" x14ac:dyDescent="0.25">
      <c r="K2986" s="17" t="s">
        <v>3142</v>
      </c>
      <c r="L2986" s="17">
        <v>13</v>
      </c>
      <c r="M2986" s="17">
        <v>7</v>
      </c>
      <c r="N2986" s="17">
        <v>1988</v>
      </c>
      <c r="O2986" s="19" t="s">
        <v>1329</v>
      </c>
      <c r="P2986" s="24" t="s">
        <v>1026</v>
      </c>
      <c r="Q2986" s="19" t="s">
        <v>563</v>
      </c>
      <c r="R2986" s="17">
        <v>6</v>
      </c>
      <c r="S2986" s="24" t="s">
        <v>1026</v>
      </c>
      <c r="T2986" s="17">
        <v>17</v>
      </c>
      <c r="U2986" s="17">
        <v>244</v>
      </c>
      <c r="AP2986"/>
    </row>
    <row r="2987" spans="3:42" x14ac:dyDescent="0.25">
      <c r="K2987" s="17" t="s">
        <v>3142</v>
      </c>
      <c r="L2987" s="17">
        <v>13</v>
      </c>
      <c r="M2987" s="17">
        <v>7</v>
      </c>
      <c r="N2987" s="17">
        <v>1988</v>
      </c>
      <c r="O2987" s="19" t="s">
        <v>743</v>
      </c>
      <c r="P2987" s="24" t="s">
        <v>1026</v>
      </c>
      <c r="Q2987" s="48" t="s">
        <v>1045</v>
      </c>
      <c r="R2987" s="17">
        <v>9</v>
      </c>
      <c r="S2987" s="24" t="s">
        <v>1026</v>
      </c>
      <c r="T2987" s="17">
        <v>10</v>
      </c>
      <c r="U2987" s="17">
        <v>570</v>
      </c>
      <c r="AP2987"/>
    </row>
    <row r="2988" spans="3:42" x14ac:dyDescent="0.25">
      <c r="K2988" s="17" t="s">
        <v>3142</v>
      </c>
      <c r="L2988" s="17">
        <v>13</v>
      </c>
      <c r="M2988" s="17">
        <v>7</v>
      </c>
      <c r="N2988" s="17">
        <v>1988</v>
      </c>
      <c r="O2988" s="19" t="s">
        <v>5749</v>
      </c>
      <c r="P2988" s="24" t="s">
        <v>1026</v>
      </c>
      <c r="Q2988" s="48" t="s">
        <v>1041</v>
      </c>
      <c r="R2988" s="17">
        <v>3</v>
      </c>
      <c r="S2988" s="24" t="s">
        <v>1026</v>
      </c>
      <c r="T2988" s="17">
        <v>7</v>
      </c>
      <c r="U2988" s="17">
        <v>823</v>
      </c>
      <c r="AP2988"/>
    </row>
    <row r="2989" spans="3:42" x14ac:dyDescent="0.25">
      <c r="K2989" s="17" t="s">
        <v>3141</v>
      </c>
      <c r="L2989" s="17">
        <v>14</v>
      </c>
      <c r="M2989" s="17">
        <v>7</v>
      </c>
      <c r="N2989" s="17">
        <v>1988</v>
      </c>
      <c r="O2989" s="19" t="s">
        <v>565</v>
      </c>
      <c r="P2989" s="24" t="s">
        <v>1026</v>
      </c>
      <c r="Q2989" s="48" t="s">
        <v>1043</v>
      </c>
      <c r="R2989" s="17">
        <v>8</v>
      </c>
      <c r="S2989" s="24" t="s">
        <v>1026</v>
      </c>
      <c r="T2989" s="17">
        <v>14</v>
      </c>
      <c r="U2989" s="17">
        <v>180</v>
      </c>
      <c r="AP2989"/>
    </row>
    <row r="2990" spans="3:42" x14ac:dyDescent="0.25">
      <c r="K2990" s="17" t="s">
        <v>3011</v>
      </c>
      <c r="L2990" s="17">
        <v>17</v>
      </c>
      <c r="M2990" s="17">
        <v>7</v>
      </c>
      <c r="N2990" s="17">
        <v>1988</v>
      </c>
      <c r="O2990" s="19" t="s">
        <v>563</v>
      </c>
      <c r="P2990" s="24" t="s">
        <v>1026</v>
      </c>
      <c r="Q2990" s="48" t="s">
        <v>1672</v>
      </c>
      <c r="R2990" s="17">
        <v>30</v>
      </c>
      <c r="S2990" s="24" t="s">
        <v>1026</v>
      </c>
      <c r="T2990" s="17">
        <v>9</v>
      </c>
      <c r="U2990" s="17">
        <v>342</v>
      </c>
      <c r="AP2990"/>
    </row>
    <row r="2991" spans="3:42" x14ac:dyDescent="0.25">
      <c r="K2991" s="17" t="s">
        <v>3011</v>
      </c>
      <c r="L2991" s="17">
        <v>17</v>
      </c>
      <c r="M2991" s="17">
        <v>7</v>
      </c>
      <c r="N2991" s="17">
        <v>1988</v>
      </c>
      <c r="O2991" s="48" t="s">
        <v>1045</v>
      </c>
      <c r="P2991" s="24" t="s">
        <v>1026</v>
      </c>
      <c r="Q2991" s="48" t="s">
        <v>1041</v>
      </c>
      <c r="R2991" s="17">
        <v>25</v>
      </c>
      <c r="S2991" s="24" t="s">
        <v>1026</v>
      </c>
      <c r="T2991" s="17">
        <v>14</v>
      </c>
      <c r="U2991" s="17">
        <v>657</v>
      </c>
      <c r="AP2991"/>
    </row>
    <row r="2992" spans="3:42" x14ac:dyDescent="0.25">
      <c r="K2992" s="17" t="s">
        <v>3011</v>
      </c>
      <c r="L2992" s="17">
        <v>17</v>
      </c>
      <c r="M2992" s="17">
        <v>7</v>
      </c>
      <c r="N2992" s="17">
        <v>1988</v>
      </c>
      <c r="O2992" s="19" t="s">
        <v>1329</v>
      </c>
      <c r="P2992" s="24" t="s">
        <v>1026</v>
      </c>
      <c r="Q2992" s="19" t="s">
        <v>565</v>
      </c>
      <c r="R2992" s="17">
        <v>3</v>
      </c>
      <c r="S2992" s="24" t="s">
        <v>1026</v>
      </c>
      <c r="T2992" s="17">
        <v>22</v>
      </c>
      <c r="U2992" s="17">
        <v>154</v>
      </c>
      <c r="AP2992"/>
    </row>
    <row r="2993" spans="11:42" x14ac:dyDescent="0.25">
      <c r="K2993" s="17" t="s">
        <v>3011</v>
      </c>
      <c r="L2993" s="17">
        <v>17</v>
      </c>
      <c r="M2993" s="17">
        <v>7</v>
      </c>
      <c r="N2993" s="17">
        <v>1988</v>
      </c>
      <c r="O2993" s="19" t="s">
        <v>1044</v>
      </c>
      <c r="P2993" s="24" t="s">
        <v>1026</v>
      </c>
      <c r="Q2993" s="48" t="s">
        <v>743</v>
      </c>
      <c r="R2993" s="17">
        <v>4</v>
      </c>
      <c r="S2993" s="24" t="s">
        <v>1026</v>
      </c>
      <c r="T2993" s="17">
        <v>14</v>
      </c>
      <c r="U2993" s="17">
        <v>320</v>
      </c>
      <c r="AP2993"/>
    </row>
    <row r="2994" spans="11:42" x14ac:dyDescent="0.25">
      <c r="K2994" s="17" t="s">
        <v>3011</v>
      </c>
      <c r="L2994" s="17">
        <v>17</v>
      </c>
      <c r="M2994" s="17">
        <v>7</v>
      </c>
      <c r="N2994" s="17">
        <v>1988</v>
      </c>
      <c r="O2994" s="19" t="s">
        <v>1043</v>
      </c>
      <c r="P2994" s="24" t="s">
        <v>1026</v>
      </c>
      <c r="Q2994" s="48" t="s">
        <v>5749</v>
      </c>
      <c r="R2994" s="17">
        <v>8</v>
      </c>
      <c r="S2994" s="24" t="s">
        <v>1026</v>
      </c>
      <c r="T2994" s="17">
        <v>4</v>
      </c>
      <c r="U2994" s="17">
        <v>1340</v>
      </c>
      <c r="AP2994"/>
    </row>
    <row r="2995" spans="11:42" x14ac:dyDescent="0.25">
      <c r="K2995" s="17" t="s">
        <v>3027</v>
      </c>
      <c r="L2995" s="17">
        <v>23</v>
      </c>
      <c r="M2995" s="17">
        <v>7</v>
      </c>
      <c r="N2995" s="17">
        <v>1988</v>
      </c>
      <c r="O2995" s="19" t="s">
        <v>565</v>
      </c>
      <c r="P2995" s="24" t="s">
        <v>1026</v>
      </c>
      <c r="Q2995" s="19" t="s">
        <v>1044</v>
      </c>
      <c r="R2995" s="17">
        <v>20</v>
      </c>
      <c r="S2995" s="24" t="s">
        <v>1026</v>
      </c>
      <c r="T2995" s="17">
        <v>9</v>
      </c>
      <c r="U2995" s="17">
        <v>104</v>
      </c>
      <c r="AP2995"/>
    </row>
    <row r="2996" spans="11:42" x14ac:dyDescent="0.25">
      <c r="K2996" s="17" t="s">
        <v>3011</v>
      </c>
      <c r="L2996" s="17">
        <v>24</v>
      </c>
      <c r="M2996" s="17">
        <v>7</v>
      </c>
      <c r="N2996" s="17">
        <v>1988</v>
      </c>
      <c r="O2996" s="19" t="s">
        <v>1672</v>
      </c>
      <c r="P2996" s="24" t="s">
        <v>1026</v>
      </c>
      <c r="Q2996" s="48" t="s">
        <v>1045</v>
      </c>
      <c r="R2996" s="17">
        <v>6</v>
      </c>
      <c r="S2996" s="24" t="s">
        <v>1026</v>
      </c>
      <c r="T2996" s="17">
        <v>23</v>
      </c>
      <c r="U2996" s="17">
        <v>121</v>
      </c>
      <c r="AP2996"/>
    </row>
    <row r="2997" spans="11:42" x14ac:dyDescent="0.25">
      <c r="K2997" s="17" t="s">
        <v>3011</v>
      </c>
      <c r="L2997" s="17">
        <v>24</v>
      </c>
      <c r="M2997" s="17">
        <v>7</v>
      </c>
      <c r="N2997" s="17">
        <v>1988</v>
      </c>
      <c r="O2997" s="19" t="s">
        <v>1041</v>
      </c>
      <c r="P2997" s="24" t="s">
        <v>1026</v>
      </c>
      <c r="Q2997" s="48" t="s">
        <v>1043</v>
      </c>
      <c r="R2997" s="17">
        <v>8</v>
      </c>
      <c r="S2997" s="24" t="s">
        <v>1026</v>
      </c>
      <c r="T2997" s="17">
        <v>13</v>
      </c>
      <c r="U2997" s="17">
        <v>732</v>
      </c>
      <c r="AP2997"/>
    </row>
    <row r="2998" spans="11:42" x14ac:dyDescent="0.25">
      <c r="K2998" s="17" t="s">
        <v>3011</v>
      </c>
      <c r="L2998" s="17">
        <v>24</v>
      </c>
      <c r="M2998" s="17">
        <v>7</v>
      </c>
      <c r="N2998" s="17">
        <v>1988</v>
      </c>
      <c r="O2998" s="19" t="s">
        <v>743</v>
      </c>
      <c r="P2998" s="24" t="s">
        <v>1026</v>
      </c>
      <c r="Q2998" s="48" t="s">
        <v>563</v>
      </c>
      <c r="R2998" s="17">
        <v>9</v>
      </c>
      <c r="S2998" s="24" t="s">
        <v>1026</v>
      </c>
      <c r="T2998" s="17">
        <v>10</v>
      </c>
      <c r="U2998" s="17">
        <v>320</v>
      </c>
      <c r="AP2998"/>
    </row>
    <row r="2999" spans="11:42" x14ac:dyDescent="0.25">
      <c r="K2999" s="17" t="s">
        <v>3011</v>
      </c>
      <c r="L2999" s="17">
        <v>24</v>
      </c>
      <c r="M2999" s="17">
        <v>7</v>
      </c>
      <c r="N2999" s="17">
        <v>1988</v>
      </c>
      <c r="O2999" s="48" t="s">
        <v>5749</v>
      </c>
      <c r="P2999" s="24" t="s">
        <v>1026</v>
      </c>
      <c r="Q2999" s="48" t="s">
        <v>1329</v>
      </c>
      <c r="R2999" s="17">
        <v>12</v>
      </c>
      <c r="S2999" s="24" t="s">
        <v>1026</v>
      </c>
      <c r="T2999" s="17">
        <v>5</v>
      </c>
      <c r="U2999" s="17">
        <v>310</v>
      </c>
      <c r="AP2999"/>
    </row>
    <row r="3000" spans="11:42" x14ac:dyDescent="0.25">
      <c r="K3000" s="17" t="s">
        <v>3011</v>
      </c>
      <c r="L3000" s="17">
        <v>31</v>
      </c>
      <c r="M3000" s="17">
        <v>7</v>
      </c>
      <c r="N3000" s="17">
        <v>1988</v>
      </c>
      <c r="O3000" s="19" t="s">
        <v>1045</v>
      </c>
      <c r="P3000" s="24" t="s">
        <v>1026</v>
      </c>
      <c r="Q3000" s="19" t="s">
        <v>563</v>
      </c>
      <c r="R3000" s="17">
        <v>34</v>
      </c>
      <c r="S3000" s="24" t="s">
        <v>1026</v>
      </c>
      <c r="T3000" s="17">
        <v>8</v>
      </c>
      <c r="U3000" s="17">
        <v>455</v>
      </c>
      <c r="AP3000"/>
    </row>
    <row r="3001" spans="11:42" x14ac:dyDescent="0.25">
      <c r="K3001" s="17" t="s">
        <v>3011</v>
      </c>
      <c r="L3001" s="17">
        <v>31</v>
      </c>
      <c r="M3001" s="17">
        <v>7</v>
      </c>
      <c r="N3001" s="17">
        <v>1988</v>
      </c>
      <c r="O3001" s="48" t="s">
        <v>565</v>
      </c>
      <c r="P3001" s="24" t="s">
        <v>1026</v>
      </c>
      <c r="Q3001" s="48" t="s">
        <v>5749</v>
      </c>
      <c r="R3001" s="17">
        <v>5</v>
      </c>
      <c r="S3001" s="24" t="s">
        <v>1026</v>
      </c>
      <c r="T3001" s="17">
        <v>2</v>
      </c>
      <c r="U3001" s="17">
        <v>160</v>
      </c>
      <c r="AP3001"/>
    </row>
    <row r="3002" spans="11:42" x14ac:dyDescent="0.25">
      <c r="K3002" s="17" t="s">
        <v>3011</v>
      </c>
      <c r="L3002" s="17">
        <v>31</v>
      </c>
      <c r="M3002" s="17">
        <v>7</v>
      </c>
      <c r="N3002" s="17">
        <v>1988</v>
      </c>
      <c r="O3002" s="48" t="s">
        <v>1329</v>
      </c>
      <c r="P3002" s="24" t="s">
        <v>1026</v>
      </c>
      <c r="Q3002" s="48" t="s">
        <v>1672</v>
      </c>
      <c r="R3002" s="17">
        <v>10</v>
      </c>
      <c r="S3002" s="24" t="s">
        <v>1026</v>
      </c>
      <c r="T3002" s="17">
        <v>12</v>
      </c>
      <c r="U3002" s="17">
        <v>275</v>
      </c>
      <c r="AP3002"/>
    </row>
    <row r="3003" spans="11:42" x14ac:dyDescent="0.25">
      <c r="K3003" s="17" t="s">
        <v>3011</v>
      </c>
      <c r="L3003" s="17">
        <v>31</v>
      </c>
      <c r="M3003" s="17">
        <v>7</v>
      </c>
      <c r="N3003" s="17">
        <v>1988</v>
      </c>
      <c r="O3003" s="19" t="s">
        <v>1044</v>
      </c>
      <c r="P3003" s="24" t="s">
        <v>1026</v>
      </c>
      <c r="Q3003" s="48" t="s">
        <v>1041</v>
      </c>
      <c r="R3003" s="17">
        <v>11</v>
      </c>
      <c r="S3003" s="24" t="s">
        <v>1026</v>
      </c>
      <c r="T3003" s="17">
        <v>12</v>
      </c>
      <c r="U3003" s="17">
        <v>438</v>
      </c>
      <c r="AP3003"/>
    </row>
    <row r="3004" spans="11:42" x14ac:dyDescent="0.25">
      <c r="K3004" s="17" t="s">
        <v>3011</v>
      </c>
      <c r="L3004" s="17">
        <v>31</v>
      </c>
      <c r="M3004" s="17">
        <v>7</v>
      </c>
      <c r="N3004" s="17">
        <v>1988</v>
      </c>
      <c r="O3004" s="48" t="s">
        <v>1043</v>
      </c>
      <c r="P3004" s="24" t="s">
        <v>1026</v>
      </c>
      <c r="Q3004" s="48" t="s">
        <v>743</v>
      </c>
      <c r="R3004" s="17">
        <v>7</v>
      </c>
      <c r="S3004" s="24" t="s">
        <v>1026</v>
      </c>
      <c r="T3004" s="17">
        <v>7</v>
      </c>
      <c r="U3004" s="17">
        <v>1620</v>
      </c>
      <c r="AP3004"/>
    </row>
    <row r="3005" spans="11:42" x14ac:dyDescent="0.25">
      <c r="K3005" s="17" t="s">
        <v>3142</v>
      </c>
      <c r="L3005" s="17">
        <v>3</v>
      </c>
      <c r="M3005" s="17">
        <v>8</v>
      </c>
      <c r="N3005" s="17">
        <v>1988</v>
      </c>
      <c r="O3005" s="19" t="s">
        <v>563</v>
      </c>
      <c r="P3005" s="24" t="s">
        <v>1026</v>
      </c>
      <c r="Q3005" s="48" t="s">
        <v>1044</v>
      </c>
      <c r="R3005" s="17">
        <v>5</v>
      </c>
      <c r="S3005" s="24" t="s">
        <v>1026</v>
      </c>
      <c r="T3005" s="17">
        <v>22</v>
      </c>
      <c r="U3005" s="17">
        <v>294</v>
      </c>
      <c r="AP3005"/>
    </row>
    <row r="3006" spans="11:42" x14ac:dyDescent="0.25">
      <c r="K3006" s="17" t="s">
        <v>3142</v>
      </c>
      <c r="L3006" s="17">
        <v>3</v>
      </c>
      <c r="M3006" s="17">
        <v>8</v>
      </c>
      <c r="N3006" s="17">
        <v>1988</v>
      </c>
      <c r="O3006" s="19" t="s">
        <v>1045</v>
      </c>
      <c r="P3006" s="24" t="s">
        <v>1026</v>
      </c>
      <c r="Q3006" s="48" t="s">
        <v>5749</v>
      </c>
      <c r="R3006" s="17">
        <v>7</v>
      </c>
      <c r="S3006" s="24" t="s">
        <v>1026</v>
      </c>
      <c r="T3006" s="17">
        <v>12</v>
      </c>
      <c r="U3006" s="17">
        <v>475</v>
      </c>
      <c r="AP3006"/>
    </row>
    <row r="3007" spans="11:42" x14ac:dyDescent="0.25">
      <c r="K3007" s="17" t="s">
        <v>3142</v>
      </c>
      <c r="L3007" s="17">
        <v>3</v>
      </c>
      <c r="M3007" s="17">
        <v>8</v>
      </c>
      <c r="N3007" s="17">
        <v>1988</v>
      </c>
      <c r="O3007" s="19" t="s">
        <v>565</v>
      </c>
      <c r="P3007" s="24" t="s">
        <v>1026</v>
      </c>
      <c r="Q3007" s="48" t="s">
        <v>1041</v>
      </c>
      <c r="R3007" s="17">
        <v>2</v>
      </c>
      <c r="S3007" s="24" t="s">
        <v>1026</v>
      </c>
      <c r="T3007" s="17">
        <v>6</v>
      </c>
      <c r="U3007" s="17">
        <v>204</v>
      </c>
      <c r="AP3007"/>
    </row>
    <row r="3008" spans="11:42" x14ac:dyDescent="0.25">
      <c r="K3008" s="17" t="s">
        <v>3142</v>
      </c>
      <c r="L3008" s="17">
        <v>3</v>
      </c>
      <c r="M3008" s="17">
        <v>8</v>
      </c>
      <c r="N3008" s="17">
        <v>1988</v>
      </c>
      <c r="O3008" s="48" t="s">
        <v>1672</v>
      </c>
      <c r="P3008" s="24" t="s">
        <v>1026</v>
      </c>
      <c r="Q3008" s="19" t="s">
        <v>1043</v>
      </c>
      <c r="R3008" s="17">
        <v>7</v>
      </c>
      <c r="S3008" s="24" t="s">
        <v>1026</v>
      </c>
      <c r="T3008" s="17">
        <v>7</v>
      </c>
      <c r="U3008" s="17">
        <v>164</v>
      </c>
      <c r="AP3008"/>
    </row>
    <row r="3009" spans="11:42" x14ac:dyDescent="0.25">
      <c r="K3009" s="17" t="s">
        <v>3142</v>
      </c>
      <c r="L3009" s="17">
        <v>3</v>
      </c>
      <c r="M3009" s="17">
        <v>8</v>
      </c>
      <c r="N3009" s="17">
        <v>1988</v>
      </c>
      <c r="O3009" s="19" t="s">
        <v>1329</v>
      </c>
      <c r="P3009" s="24" t="s">
        <v>1026</v>
      </c>
      <c r="Q3009" s="48" t="s">
        <v>743</v>
      </c>
      <c r="R3009" s="17">
        <v>3</v>
      </c>
      <c r="S3009" s="24" t="s">
        <v>1026</v>
      </c>
      <c r="T3009" s="17">
        <v>8</v>
      </c>
      <c r="U3009" s="17">
        <v>112</v>
      </c>
      <c r="AP3009"/>
    </row>
    <row r="3010" spans="11:42" x14ac:dyDescent="0.25">
      <c r="K3010" s="17" t="s">
        <v>3011</v>
      </c>
      <c r="L3010" s="17">
        <v>14</v>
      </c>
      <c r="M3010" s="17">
        <v>8</v>
      </c>
      <c r="N3010" s="17">
        <v>1988</v>
      </c>
      <c r="O3010" s="19" t="s">
        <v>1041</v>
      </c>
      <c r="P3010" s="24" t="s">
        <v>1026</v>
      </c>
      <c r="Q3010" s="48" t="s">
        <v>563</v>
      </c>
      <c r="R3010" s="17">
        <v>12</v>
      </c>
      <c r="S3010" s="24" t="s">
        <v>1026</v>
      </c>
      <c r="T3010" s="17">
        <v>10</v>
      </c>
      <c r="U3010" s="17">
        <v>620</v>
      </c>
      <c r="AP3010"/>
    </row>
    <row r="3011" spans="11:42" x14ac:dyDescent="0.25">
      <c r="K3011" s="17" t="s">
        <v>3011</v>
      </c>
      <c r="L3011" s="17">
        <v>14</v>
      </c>
      <c r="M3011" s="17">
        <v>8</v>
      </c>
      <c r="N3011" s="17">
        <v>1988</v>
      </c>
      <c r="O3011" s="19" t="s">
        <v>743</v>
      </c>
      <c r="P3011" s="24" t="s">
        <v>1026</v>
      </c>
      <c r="Q3011" s="48" t="s">
        <v>565</v>
      </c>
      <c r="R3011" s="17">
        <v>19</v>
      </c>
      <c r="S3011" s="24" t="s">
        <v>1026</v>
      </c>
      <c r="T3011" s="17">
        <v>10</v>
      </c>
      <c r="U3011" s="17">
        <v>298</v>
      </c>
      <c r="AP3011"/>
    </row>
    <row r="3012" spans="11:42" x14ac:dyDescent="0.25">
      <c r="K3012" s="17" t="s">
        <v>3011</v>
      </c>
      <c r="L3012" s="17">
        <v>14</v>
      </c>
      <c r="M3012" s="17">
        <v>8</v>
      </c>
      <c r="N3012" s="17">
        <v>1988</v>
      </c>
      <c r="O3012" s="19" t="s">
        <v>1044</v>
      </c>
      <c r="P3012" s="24" t="s">
        <v>1026</v>
      </c>
      <c r="Q3012" s="48" t="s">
        <v>1045</v>
      </c>
      <c r="R3012" s="17">
        <v>5</v>
      </c>
      <c r="S3012" s="24" t="s">
        <v>1026</v>
      </c>
      <c r="T3012" s="17">
        <v>1</v>
      </c>
      <c r="U3012" s="17">
        <v>540</v>
      </c>
      <c r="AP3012"/>
    </row>
    <row r="3013" spans="11:42" x14ac:dyDescent="0.25">
      <c r="K3013" s="17" t="s">
        <v>3011</v>
      </c>
      <c r="L3013" s="17">
        <v>14</v>
      </c>
      <c r="M3013" s="17">
        <v>8</v>
      </c>
      <c r="N3013" s="17">
        <v>1988</v>
      </c>
      <c r="O3013" s="19" t="s">
        <v>1043</v>
      </c>
      <c r="P3013" s="24" t="s">
        <v>1026</v>
      </c>
      <c r="Q3013" s="48" t="s">
        <v>1329</v>
      </c>
      <c r="R3013" s="17">
        <v>16</v>
      </c>
      <c r="S3013" s="24" t="s">
        <v>1026</v>
      </c>
      <c r="T3013" s="17">
        <v>3</v>
      </c>
      <c r="U3013" s="17">
        <v>970</v>
      </c>
      <c r="AP3013"/>
    </row>
    <row r="3014" spans="11:42" x14ac:dyDescent="0.25">
      <c r="K3014" s="17" t="s">
        <v>3011</v>
      </c>
      <c r="L3014" s="17">
        <v>14</v>
      </c>
      <c r="M3014" s="17">
        <v>8</v>
      </c>
      <c r="N3014" s="17">
        <v>1988</v>
      </c>
      <c r="O3014" s="38" t="s">
        <v>5749</v>
      </c>
      <c r="P3014" s="24" t="s">
        <v>1026</v>
      </c>
      <c r="Q3014" s="19" t="s">
        <v>1672</v>
      </c>
      <c r="R3014" s="17">
        <v>8</v>
      </c>
      <c r="S3014" s="24" t="s">
        <v>1026</v>
      </c>
      <c r="T3014" s="17">
        <v>2</v>
      </c>
      <c r="U3014" s="17">
        <v>197</v>
      </c>
      <c r="AP3014"/>
    </row>
    <row r="3015" spans="11:42" x14ac:dyDescent="0.25">
      <c r="K3015" s="17" t="s">
        <v>3011</v>
      </c>
      <c r="L3015" s="17">
        <v>21</v>
      </c>
      <c r="M3015" s="17">
        <v>8</v>
      </c>
      <c r="N3015" s="17">
        <v>1988</v>
      </c>
      <c r="O3015" s="19" t="s">
        <v>563</v>
      </c>
      <c r="P3015" s="24" t="s">
        <v>1026</v>
      </c>
      <c r="Q3015" s="48" t="s">
        <v>565</v>
      </c>
      <c r="R3015" s="17">
        <v>17</v>
      </c>
      <c r="S3015" s="24" t="s">
        <v>1026</v>
      </c>
      <c r="T3015" s="17">
        <v>22</v>
      </c>
      <c r="U3015" s="17">
        <v>421</v>
      </c>
      <c r="AP3015"/>
    </row>
    <row r="3016" spans="11:42" x14ac:dyDescent="0.25">
      <c r="K3016" s="17" t="s">
        <v>3011</v>
      </c>
      <c r="L3016" s="17">
        <v>21</v>
      </c>
      <c r="M3016" s="17">
        <v>8</v>
      </c>
      <c r="N3016" s="17">
        <v>1988</v>
      </c>
      <c r="O3016" s="19" t="s">
        <v>1045</v>
      </c>
      <c r="P3016" s="24" t="s">
        <v>1026</v>
      </c>
      <c r="Q3016" s="48" t="s">
        <v>1043</v>
      </c>
      <c r="R3016" s="17">
        <v>5</v>
      </c>
      <c r="S3016" s="24" t="s">
        <v>1026</v>
      </c>
      <c r="T3016" s="17">
        <v>8</v>
      </c>
      <c r="U3016" s="17">
        <v>660</v>
      </c>
      <c r="AP3016"/>
    </row>
    <row r="3017" spans="11:42" x14ac:dyDescent="0.25">
      <c r="K3017" s="17" t="s">
        <v>3011</v>
      </c>
      <c r="L3017" s="17">
        <v>21</v>
      </c>
      <c r="M3017" s="17">
        <v>8</v>
      </c>
      <c r="N3017" s="17">
        <v>1988</v>
      </c>
      <c r="O3017" s="48" t="s">
        <v>1672</v>
      </c>
      <c r="P3017" s="24" t="s">
        <v>1026</v>
      </c>
      <c r="Q3017" s="19" t="s">
        <v>743</v>
      </c>
      <c r="R3017" s="17">
        <v>8</v>
      </c>
      <c r="S3017" s="24" t="s">
        <v>1026</v>
      </c>
      <c r="T3017" s="17">
        <v>7</v>
      </c>
      <c r="U3017" s="17">
        <v>58</v>
      </c>
      <c r="AP3017"/>
    </row>
    <row r="3018" spans="11:42" x14ac:dyDescent="0.25">
      <c r="K3018" s="17" t="s">
        <v>3011</v>
      </c>
      <c r="L3018" s="17">
        <v>21</v>
      </c>
      <c r="M3018" s="17">
        <v>8</v>
      </c>
      <c r="N3018" s="17">
        <v>1988</v>
      </c>
      <c r="O3018" s="19" t="s">
        <v>1329</v>
      </c>
      <c r="P3018" s="24" t="s">
        <v>1026</v>
      </c>
      <c r="Q3018" s="48" t="s">
        <v>1041</v>
      </c>
      <c r="R3018" s="17">
        <v>0</v>
      </c>
      <c r="S3018" s="24" t="s">
        <v>1026</v>
      </c>
      <c r="T3018" s="17">
        <v>19</v>
      </c>
      <c r="U3018" s="17">
        <v>67</v>
      </c>
      <c r="AP3018"/>
    </row>
    <row r="3019" spans="11:42" x14ac:dyDescent="0.25">
      <c r="K3019" s="17" t="s">
        <v>3011</v>
      </c>
      <c r="L3019" s="17">
        <v>21</v>
      </c>
      <c r="M3019" s="17">
        <v>8</v>
      </c>
      <c r="N3019" s="17">
        <v>1988</v>
      </c>
      <c r="O3019" s="19" t="s">
        <v>5749</v>
      </c>
      <c r="P3019" s="24" t="s">
        <v>1026</v>
      </c>
      <c r="Q3019" s="48" t="s">
        <v>1044</v>
      </c>
      <c r="R3019" s="17">
        <v>5</v>
      </c>
      <c r="S3019" s="24" t="s">
        <v>1026</v>
      </c>
      <c r="T3019" s="17">
        <v>15</v>
      </c>
      <c r="U3019" s="17">
        <v>310</v>
      </c>
      <c r="AP3019"/>
    </row>
    <row r="3020" spans="11:42" x14ac:dyDescent="0.25">
      <c r="K3020" s="17" t="s">
        <v>3011</v>
      </c>
      <c r="L3020" s="17">
        <v>28</v>
      </c>
      <c r="M3020" s="17">
        <v>8</v>
      </c>
      <c r="N3020" s="17">
        <v>1988</v>
      </c>
      <c r="O3020" s="19" t="s">
        <v>565</v>
      </c>
      <c r="P3020" s="24" t="s">
        <v>1026</v>
      </c>
      <c r="Q3020" s="48" t="s">
        <v>1045</v>
      </c>
      <c r="R3020" s="17">
        <v>10</v>
      </c>
      <c r="S3020" s="24" t="s">
        <v>1026</v>
      </c>
      <c r="T3020" s="17">
        <v>16</v>
      </c>
      <c r="U3020" s="17">
        <v>85</v>
      </c>
      <c r="AP3020"/>
    </row>
    <row r="3021" spans="11:42" x14ac:dyDescent="0.25">
      <c r="K3021" s="17" t="s">
        <v>3011</v>
      </c>
      <c r="L3021" s="17">
        <v>28</v>
      </c>
      <c r="M3021" s="17">
        <v>8</v>
      </c>
      <c r="N3021" s="17">
        <v>1988</v>
      </c>
      <c r="O3021" s="19" t="s">
        <v>1041</v>
      </c>
      <c r="P3021" s="24" t="s">
        <v>1026</v>
      </c>
      <c r="Q3021" s="19" t="s">
        <v>1672</v>
      </c>
      <c r="R3021" s="17">
        <v>21</v>
      </c>
      <c r="S3021" s="24" t="s">
        <v>1026</v>
      </c>
      <c r="T3021" s="17">
        <v>7</v>
      </c>
      <c r="U3021" s="17">
        <v>680</v>
      </c>
      <c r="AP3021"/>
    </row>
    <row r="3022" spans="11:42" x14ac:dyDescent="0.25">
      <c r="K3022" s="17" t="s">
        <v>3011</v>
      </c>
      <c r="L3022" s="17">
        <v>28</v>
      </c>
      <c r="M3022" s="17">
        <v>8</v>
      </c>
      <c r="N3022" s="17">
        <v>1988</v>
      </c>
      <c r="O3022" s="19" t="s">
        <v>743</v>
      </c>
      <c r="P3022" s="24" t="s">
        <v>1026</v>
      </c>
      <c r="Q3022" s="48" t="s">
        <v>5749</v>
      </c>
      <c r="R3022" s="17">
        <v>15</v>
      </c>
      <c r="S3022" s="24" t="s">
        <v>1026</v>
      </c>
      <c r="T3022" s="17">
        <v>12</v>
      </c>
      <c r="U3022" s="17">
        <v>250</v>
      </c>
      <c r="AP3022"/>
    </row>
    <row r="3023" spans="11:42" x14ac:dyDescent="0.25">
      <c r="K3023" s="17" t="s">
        <v>3011</v>
      </c>
      <c r="L3023" s="17">
        <v>28</v>
      </c>
      <c r="M3023" s="17">
        <v>8</v>
      </c>
      <c r="N3023" s="17">
        <v>1988</v>
      </c>
      <c r="O3023" s="19" t="s">
        <v>1044</v>
      </c>
      <c r="P3023" s="24" t="s">
        <v>1026</v>
      </c>
      <c r="Q3023" s="48" t="s">
        <v>1329</v>
      </c>
      <c r="R3023" s="17">
        <v>14</v>
      </c>
      <c r="S3023" s="24" t="s">
        <v>1026</v>
      </c>
      <c r="T3023" s="17">
        <v>0</v>
      </c>
      <c r="U3023" s="17">
        <v>460</v>
      </c>
      <c r="AP3023"/>
    </row>
    <row r="3024" spans="11:42" x14ac:dyDescent="0.25">
      <c r="K3024" s="17" t="s">
        <v>3011</v>
      </c>
      <c r="L3024" s="17">
        <v>28</v>
      </c>
      <c r="M3024" s="17">
        <v>8</v>
      </c>
      <c r="N3024" s="17">
        <v>1988</v>
      </c>
      <c r="O3024" s="48" t="s">
        <v>1043</v>
      </c>
      <c r="P3024" s="24" t="s">
        <v>1026</v>
      </c>
      <c r="Q3024" s="48" t="s">
        <v>563</v>
      </c>
      <c r="R3024" s="17">
        <v>9</v>
      </c>
      <c r="S3024" s="24" t="s">
        <v>1026</v>
      </c>
      <c r="T3024" s="17">
        <v>15</v>
      </c>
      <c r="U3024" s="17">
        <v>1460</v>
      </c>
      <c r="AP3024"/>
    </row>
    <row r="3025" spans="1:42" x14ac:dyDescent="0.25">
      <c r="Q3025" s="48" t="s">
        <v>2</v>
      </c>
      <c r="R3025" s="17">
        <f>SUM(R2935:R3024)</f>
        <v>1026</v>
      </c>
      <c r="S3025" s="24" t="s">
        <v>1026</v>
      </c>
      <c r="T3025" s="17">
        <f>SUM(T2935:T3024)</f>
        <v>922</v>
      </c>
      <c r="U3025" s="17">
        <f>SUM(U2935:U3024)</f>
        <v>39604</v>
      </c>
      <c r="AP3025"/>
    </row>
    <row r="3026" spans="1:42" x14ac:dyDescent="0.25">
      <c r="N3026" s="17">
        <f>COUNT(R2935:R3024)</f>
        <v>90</v>
      </c>
      <c r="Q3026" s="48" t="s">
        <v>567</v>
      </c>
      <c r="R3026" s="81">
        <f>PRODUCT(R3025/N3026)</f>
        <v>11.4</v>
      </c>
      <c r="S3026" s="24" t="s">
        <v>1026</v>
      </c>
      <c r="T3026" s="81">
        <f>PRODUCT(T3025/N3026)</f>
        <v>10.244444444444444</v>
      </c>
      <c r="U3026" s="82">
        <f>PRODUCT(U3025/N3026)</f>
        <v>440.04444444444442</v>
      </c>
      <c r="AP3026"/>
    </row>
    <row r="3027" spans="1:42" x14ac:dyDescent="0.25">
      <c r="AP3027"/>
    </row>
    <row r="3028" spans="1:42" x14ac:dyDescent="0.25">
      <c r="AP3028"/>
    </row>
    <row r="3029" spans="1:42" x14ac:dyDescent="0.25">
      <c r="A3029" s="21"/>
      <c r="B3029" s="22" t="s">
        <v>1331</v>
      </c>
      <c r="C3029" s="21" t="s">
        <v>3016</v>
      </c>
      <c r="D3029" s="21" t="s">
        <v>3017</v>
      </c>
      <c r="E3029" s="21" t="s">
        <v>1030</v>
      </c>
      <c r="F3029" s="21" t="s">
        <v>3018</v>
      </c>
      <c r="G3029" s="21" t="s">
        <v>3019</v>
      </c>
      <c r="H3029" s="21"/>
      <c r="I3029" s="68" t="s">
        <v>3020</v>
      </c>
      <c r="J3029" s="21" t="s">
        <v>1031</v>
      </c>
      <c r="K3029" s="33"/>
      <c r="L3029" s="33"/>
      <c r="M3029" s="33"/>
      <c r="N3029" s="33"/>
      <c r="O3029" s="22" t="s">
        <v>1331</v>
      </c>
      <c r="P3029" s="43"/>
      <c r="Q3029" s="35"/>
      <c r="R3029" s="33"/>
      <c r="S3029" s="33"/>
      <c r="T3029" s="33"/>
      <c r="U3029" s="33"/>
      <c r="AP3029"/>
    </row>
    <row r="3030" spans="1:42" x14ac:dyDescent="0.25">
      <c r="B3030" s="67" t="s">
        <v>1041</v>
      </c>
      <c r="C3030" s="14">
        <v>2</v>
      </c>
      <c r="D3030" s="14">
        <v>1</v>
      </c>
      <c r="E3030" s="14">
        <v>0</v>
      </c>
      <c r="F3030" s="14">
        <v>1</v>
      </c>
      <c r="G3030" s="14">
        <v>16</v>
      </c>
      <c r="H3030" s="74" t="s">
        <v>1026</v>
      </c>
      <c r="I3030" s="14">
        <v>10</v>
      </c>
      <c r="J3030" s="14">
        <v>2</v>
      </c>
      <c r="K3030" s="17" t="s">
        <v>3027</v>
      </c>
      <c r="L3030" s="17">
        <v>3</v>
      </c>
      <c r="M3030" s="17">
        <v>9</v>
      </c>
      <c r="N3030" s="17">
        <v>1988</v>
      </c>
      <c r="O3030" s="19" t="s">
        <v>1044</v>
      </c>
      <c r="P3030" s="24" t="s">
        <v>1026</v>
      </c>
      <c r="Q3030" s="48" t="s">
        <v>1041</v>
      </c>
      <c r="R3030" s="17">
        <v>4</v>
      </c>
      <c r="S3030" s="24" t="s">
        <v>1026</v>
      </c>
      <c r="T3030" s="17">
        <v>11</v>
      </c>
      <c r="U3030" s="17">
        <v>1070</v>
      </c>
      <c r="AP3030"/>
    </row>
    <row r="3031" spans="1:42" x14ac:dyDescent="0.25">
      <c r="B3031" s="20" t="s">
        <v>1044</v>
      </c>
      <c r="C3031" s="14">
        <v>2</v>
      </c>
      <c r="D3031" s="14">
        <v>1</v>
      </c>
      <c r="E3031" s="14">
        <v>0</v>
      </c>
      <c r="F3031" s="14">
        <v>1</v>
      </c>
      <c r="G3031" s="14">
        <v>10</v>
      </c>
      <c r="H3031" s="74" t="s">
        <v>1026</v>
      </c>
      <c r="I3031" s="14">
        <v>16</v>
      </c>
      <c r="J3031" s="14">
        <v>2</v>
      </c>
      <c r="K3031" s="17" t="s">
        <v>3011</v>
      </c>
      <c r="L3031" s="17">
        <v>4</v>
      </c>
      <c r="M3031" s="17">
        <v>9</v>
      </c>
      <c r="N3031" s="17">
        <v>1988</v>
      </c>
      <c r="O3031" s="48" t="s">
        <v>1041</v>
      </c>
      <c r="P3031" s="24" t="s">
        <v>1026</v>
      </c>
      <c r="Q3031" s="19" t="s">
        <v>1044</v>
      </c>
      <c r="R3031" s="17">
        <v>5</v>
      </c>
      <c r="S3031" s="24" t="s">
        <v>1026</v>
      </c>
      <c r="T3031" s="17">
        <v>6</v>
      </c>
      <c r="U3031" s="316">
        <v>680</v>
      </c>
      <c r="AP3031"/>
    </row>
    <row r="3032" spans="1:42" x14ac:dyDescent="0.25">
      <c r="Q3032" s="48" t="s">
        <v>2</v>
      </c>
      <c r="R3032" s="17">
        <v>9</v>
      </c>
      <c r="S3032" s="24" t="s">
        <v>1026</v>
      </c>
      <c r="T3032" s="17">
        <v>17</v>
      </c>
      <c r="U3032" s="17">
        <f>SUM(U3030:U3031)</f>
        <v>1750</v>
      </c>
      <c r="AP3032"/>
    </row>
    <row r="3033" spans="1:42" x14ac:dyDescent="0.25">
      <c r="B3033" s="20" t="s">
        <v>1332</v>
      </c>
      <c r="N3033" s="17">
        <v>2</v>
      </c>
      <c r="Q3033" s="48" t="s">
        <v>567</v>
      </c>
      <c r="R3033" s="81">
        <f>PRODUCT(R3032/N3033)</f>
        <v>4.5</v>
      </c>
      <c r="S3033" s="24" t="s">
        <v>1026</v>
      </c>
      <c r="T3033" s="81">
        <f>PRODUCT(T3032/N3033)</f>
        <v>8.5</v>
      </c>
      <c r="U3033" s="82">
        <f>PRODUCT(U3032/N3033)</f>
        <v>875</v>
      </c>
      <c r="AP3033"/>
    </row>
    <row r="3034" spans="1:42" x14ac:dyDescent="0.25">
      <c r="AP3034"/>
    </row>
    <row r="3035" spans="1:42" x14ac:dyDescent="0.25">
      <c r="AP3035"/>
    </row>
    <row r="3036" spans="1:42" x14ac:dyDescent="0.25">
      <c r="AP3036"/>
    </row>
    <row r="3037" spans="1:42" x14ac:dyDescent="0.25">
      <c r="A3037" s="21"/>
      <c r="B3037" s="22" t="s">
        <v>1333</v>
      </c>
      <c r="C3037" s="21" t="s">
        <v>3016</v>
      </c>
      <c r="D3037" s="21" t="s">
        <v>3017</v>
      </c>
      <c r="E3037" s="21" t="s">
        <v>1030</v>
      </c>
      <c r="F3037" s="21" t="s">
        <v>3018</v>
      </c>
      <c r="G3037" s="21" t="s">
        <v>3019</v>
      </c>
      <c r="H3037" s="21"/>
      <c r="I3037" s="68" t="s">
        <v>3020</v>
      </c>
      <c r="J3037" s="21" t="s">
        <v>1031</v>
      </c>
      <c r="K3037" s="21"/>
      <c r="L3037" s="33"/>
      <c r="M3037" s="33"/>
      <c r="N3037" s="33"/>
      <c r="O3037" s="23" t="s">
        <v>1333</v>
      </c>
      <c r="P3037" s="34"/>
      <c r="Q3037" s="35"/>
      <c r="R3037" s="33"/>
      <c r="S3037" s="34"/>
      <c r="T3037" s="33"/>
      <c r="U3037" s="33"/>
      <c r="AP3037"/>
    </row>
    <row r="3038" spans="1:42" x14ac:dyDescent="0.25">
      <c r="A3038" s="14">
        <v>1</v>
      </c>
      <c r="B3038" s="41" t="s">
        <v>1043</v>
      </c>
      <c r="C3038" s="14">
        <v>18</v>
      </c>
      <c r="D3038" s="14">
        <v>17</v>
      </c>
      <c r="E3038" s="14">
        <v>0</v>
      </c>
      <c r="F3038" s="14">
        <v>1</v>
      </c>
      <c r="G3038" s="14">
        <v>272</v>
      </c>
      <c r="H3038" s="74" t="s">
        <v>1026</v>
      </c>
      <c r="I3038" s="14">
        <v>97</v>
      </c>
      <c r="J3038" s="14">
        <v>34</v>
      </c>
      <c r="K3038" s="17" t="s">
        <v>3027</v>
      </c>
      <c r="L3038" s="17">
        <v>6</v>
      </c>
      <c r="M3038" s="17">
        <v>5</v>
      </c>
      <c r="N3038" s="17">
        <v>1989</v>
      </c>
      <c r="O3038" s="38" t="s">
        <v>565</v>
      </c>
      <c r="P3038" s="24" t="s">
        <v>1026</v>
      </c>
      <c r="Q3038" s="38" t="s">
        <v>563</v>
      </c>
      <c r="R3038" s="17">
        <v>7</v>
      </c>
      <c r="S3038" s="24" t="s">
        <v>1026</v>
      </c>
      <c r="T3038" s="17">
        <v>8</v>
      </c>
      <c r="U3038" s="17">
        <v>230</v>
      </c>
      <c r="AP3038"/>
    </row>
    <row r="3039" spans="1:42" x14ac:dyDescent="0.25">
      <c r="A3039" s="14">
        <v>2</v>
      </c>
      <c r="B3039" s="67" t="s">
        <v>563</v>
      </c>
      <c r="C3039" s="29">
        <v>18</v>
      </c>
      <c r="D3039" s="29">
        <v>12</v>
      </c>
      <c r="E3039" s="29">
        <v>2</v>
      </c>
      <c r="F3039" s="29">
        <v>4</v>
      </c>
      <c r="G3039" s="29">
        <v>243</v>
      </c>
      <c r="H3039" s="83" t="s">
        <v>1026</v>
      </c>
      <c r="I3039" s="29">
        <v>153</v>
      </c>
      <c r="J3039" s="29">
        <v>26</v>
      </c>
      <c r="K3039" s="32" t="s">
        <v>3011</v>
      </c>
      <c r="L3039" s="54">
        <v>7</v>
      </c>
      <c r="M3039" s="17">
        <v>5</v>
      </c>
      <c r="N3039" s="17">
        <v>1989</v>
      </c>
      <c r="O3039" s="48" t="s">
        <v>1045</v>
      </c>
      <c r="P3039" s="24" t="s">
        <v>1026</v>
      </c>
      <c r="Q3039" s="48" t="s">
        <v>743</v>
      </c>
      <c r="R3039" s="17">
        <v>10</v>
      </c>
      <c r="S3039" s="24" t="s">
        <v>1026</v>
      </c>
      <c r="T3039" s="17">
        <v>3</v>
      </c>
      <c r="U3039" s="17">
        <v>550</v>
      </c>
      <c r="AP3039"/>
    </row>
    <row r="3040" spans="1:42" x14ac:dyDescent="0.25">
      <c r="A3040" s="14">
        <v>3</v>
      </c>
      <c r="B3040" s="41" t="s">
        <v>565</v>
      </c>
      <c r="C3040" s="29">
        <v>18</v>
      </c>
      <c r="D3040" s="29">
        <v>13</v>
      </c>
      <c r="E3040" s="29">
        <v>0</v>
      </c>
      <c r="F3040" s="29">
        <v>5</v>
      </c>
      <c r="G3040" s="29">
        <v>267</v>
      </c>
      <c r="H3040" s="83" t="s">
        <v>1026</v>
      </c>
      <c r="I3040" s="29">
        <v>152</v>
      </c>
      <c r="J3040" s="29">
        <v>26</v>
      </c>
      <c r="K3040" s="32" t="s">
        <v>3011</v>
      </c>
      <c r="L3040" s="54">
        <v>7</v>
      </c>
      <c r="M3040" s="17">
        <v>5</v>
      </c>
      <c r="N3040" s="17">
        <v>1989</v>
      </c>
      <c r="O3040" s="38" t="s">
        <v>1044</v>
      </c>
      <c r="P3040" s="24" t="s">
        <v>1026</v>
      </c>
      <c r="Q3040" s="38" t="s">
        <v>1041</v>
      </c>
      <c r="R3040" s="17">
        <v>11</v>
      </c>
      <c r="S3040" s="24" t="s">
        <v>1026</v>
      </c>
      <c r="T3040" s="17">
        <v>10</v>
      </c>
      <c r="U3040" s="17">
        <v>405</v>
      </c>
      <c r="AP3040"/>
    </row>
    <row r="3041" spans="1:42" ht="15.75" thickBot="1" x14ac:dyDescent="0.3">
      <c r="A3041" s="37">
        <v>4</v>
      </c>
      <c r="B3041" s="28" t="s">
        <v>1045</v>
      </c>
      <c r="C3041" s="37">
        <v>18</v>
      </c>
      <c r="D3041" s="37">
        <v>9</v>
      </c>
      <c r="E3041" s="37">
        <v>2</v>
      </c>
      <c r="F3041" s="37">
        <v>7</v>
      </c>
      <c r="G3041" s="37">
        <v>196</v>
      </c>
      <c r="H3041" s="73" t="s">
        <v>1026</v>
      </c>
      <c r="I3041" s="37">
        <v>151</v>
      </c>
      <c r="J3041" s="37">
        <v>20</v>
      </c>
      <c r="K3041" s="32" t="s">
        <v>3011</v>
      </c>
      <c r="L3041" s="54">
        <v>7</v>
      </c>
      <c r="M3041" s="17">
        <v>5</v>
      </c>
      <c r="N3041" s="17">
        <v>1989</v>
      </c>
      <c r="O3041" s="38" t="s">
        <v>1043</v>
      </c>
      <c r="P3041" s="24" t="s">
        <v>1026</v>
      </c>
      <c r="Q3041" s="38" t="s">
        <v>1676</v>
      </c>
      <c r="R3041" s="17">
        <v>7</v>
      </c>
      <c r="S3041" s="24" t="s">
        <v>1026</v>
      </c>
      <c r="T3041" s="17">
        <v>3</v>
      </c>
      <c r="U3041" s="17">
        <v>1110</v>
      </c>
      <c r="AP3041"/>
    </row>
    <row r="3042" spans="1:42" x14ac:dyDescent="0.25">
      <c r="A3042" s="14">
        <v>5</v>
      </c>
      <c r="B3042" s="67" t="s">
        <v>1044</v>
      </c>
      <c r="C3042" s="14">
        <v>18</v>
      </c>
      <c r="D3042" s="14">
        <v>9</v>
      </c>
      <c r="E3042" s="14">
        <v>0</v>
      </c>
      <c r="F3042" s="14">
        <v>9</v>
      </c>
      <c r="G3042" s="14">
        <v>211</v>
      </c>
      <c r="H3042" s="74" t="s">
        <v>1026</v>
      </c>
      <c r="I3042" s="14">
        <v>214</v>
      </c>
      <c r="J3042" s="14">
        <v>18</v>
      </c>
      <c r="K3042" s="17" t="s">
        <v>3011</v>
      </c>
      <c r="L3042" s="54">
        <v>7</v>
      </c>
      <c r="M3042" s="17">
        <v>5</v>
      </c>
      <c r="N3042" s="17">
        <v>1989</v>
      </c>
      <c r="O3042" s="48" t="s">
        <v>5749</v>
      </c>
      <c r="P3042" s="24" t="s">
        <v>1026</v>
      </c>
      <c r="Q3042" s="48" t="s">
        <v>564</v>
      </c>
      <c r="R3042" s="17">
        <v>7</v>
      </c>
      <c r="S3042" s="24" t="s">
        <v>1026</v>
      </c>
      <c r="T3042" s="17">
        <v>5</v>
      </c>
      <c r="U3042" s="17">
        <v>520</v>
      </c>
      <c r="AP3042"/>
    </row>
    <row r="3043" spans="1:42" x14ac:dyDescent="0.25">
      <c r="A3043" s="14">
        <v>6</v>
      </c>
      <c r="B3043" s="20" t="s">
        <v>1676</v>
      </c>
      <c r="C3043" s="14">
        <v>18</v>
      </c>
      <c r="D3043" s="14">
        <v>8</v>
      </c>
      <c r="E3043" s="14">
        <v>0</v>
      </c>
      <c r="F3043" s="14">
        <v>10</v>
      </c>
      <c r="G3043" s="14">
        <v>161</v>
      </c>
      <c r="H3043" s="74" t="s">
        <v>1026</v>
      </c>
      <c r="I3043" s="14">
        <v>185</v>
      </c>
      <c r="J3043" s="29">
        <v>16</v>
      </c>
      <c r="K3043" s="32" t="s">
        <v>3027</v>
      </c>
      <c r="L3043" s="54">
        <v>13</v>
      </c>
      <c r="M3043" s="17">
        <v>5</v>
      </c>
      <c r="N3043" s="17">
        <v>1989</v>
      </c>
      <c r="O3043" s="19" t="s">
        <v>564</v>
      </c>
      <c r="P3043" s="24" t="s">
        <v>1026</v>
      </c>
      <c r="Q3043" s="19" t="s">
        <v>1044</v>
      </c>
      <c r="R3043" s="17">
        <v>12</v>
      </c>
      <c r="S3043" s="24" t="s">
        <v>1026</v>
      </c>
      <c r="T3043" s="17">
        <v>6</v>
      </c>
      <c r="U3043" s="17">
        <v>302</v>
      </c>
      <c r="AP3043"/>
    </row>
    <row r="3044" spans="1:42" x14ac:dyDescent="0.25">
      <c r="A3044" s="14">
        <v>7</v>
      </c>
      <c r="B3044" s="20" t="s">
        <v>1041</v>
      </c>
      <c r="C3044" s="14">
        <v>18</v>
      </c>
      <c r="D3044" s="14">
        <v>7</v>
      </c>
      <c r="E3044" s="14">
        <v>1</v>
      </c>
      <c r="F3044" s="14">
        <v>10</v>
      </c>
      <c r="G3044" s="14">
        <v>181</v>
      </c>
      <c r="H3044" s="74" t="s">
        <v>1026</v>
      </c>
      <c r="I3044" s="14">
        <v>214</v>
      </c>
      <c r="J3044" s="14">
        <v>15</v>
      </c>
      <c r="K3044" s="17" t="s">
        <v>3011</v>
      </c>
      <c r="L3044" s="54">
        <v>14</v>
      </c>
      <c r="M3044" s="17">
        <v>5</v>
      </c>
      <c r="N3044" s="17">
        <v>1989</v>
      </c>
      <c r="O3044" s="19" t="s">
        <v>563</v>
      </c>
      <c r="P3044" s="24" t="s">
        <v>1026</v>
      </c>
      <c r="Q3044" s="19" t="s">
        <v>5749</v>
      </c>
      <c r="R3044" s="17">
        <v>24</v>
      </c>
      <c r="S3044" s="24" t="s">
        <v>1026</v>
      </c>
      <c r="T3044" s="17">
        <v>8</v>
      </c>
      <c r="U3044" s="17">
        <v>435</v>
      </c>
      <c r="AP3044"/>
    </row>
    <row r="3045" spans="1:42" x14ac:dyDescent="0.25">
      <c r="A3045" s="14">
        <v>8</v>
      </c>
      <c r="B3045" s="41" t="s">
        <v>5749</v>
      </c>
      <c r="C3045" s="29">
        <v>18</v>
      </c>
      <c r="D3045" s="29">
        <v>5</v>
      </c>
      <c r="E3045" s="29">
        <v>1</v>
      </c>
      <c r="F3045" s="29">
        <v>12</v>
      </c>
      <c r="G3045" s="29">
        <v>89</v>
      </c>
      <c r="H3045" s="83" t="s">
        <v>1026</v>
      </c>
      <c r="I3045" s="29">
        <v>201</v>
      </c>
      <c r="J3045" s="29">
        <v>11</v>
      </c>
      <c r="K3045" s="32" t="s">
        <v>3011</v>
      </c>
      <c r="L3045" s="54">
        <v>14</v>
      </c>
      <c r="M3045" s="17">
        <v>5</v>
      </c>
      <c r="N3045" s="17">
        <v>1989</v>
      </c>
      <c r="O3045" s="38" t="s">
        <v>1041</v>
      </c>
      <c r="P3045" s="24" t="s">
        <v>1026</v>
      </c>
      <c r="Q3045" s="38" t="s">
        <v>1045</v>
      </c>
      <c r="R3045" s="17">
        <v>20</v>
      </c>
      <c r="S3045" s="24" t="s">
        <v>1026</v>
      </c>
      <c r="T3045" s="17">
        <v>14</v>
      </c>
      <c r="U3045" s="17">
        <v>648</v>
      </c>
      <c r="AP3045"/>
    </row>
    <row r="3046" spans="1:42" ht="15.75" thickBot="1" x14ac:dyDescent="0.3">
      <c r="A3046" s="37">
        <v>9</v>
      </c>
      <c r="B3046" s="50" t="s">
        <v>564</v>
      </c>
      <c r="C3046" s="37">
        <v>18</v>
      </c>
      <c r="D3046" s="37">
        <v>3</v>
      </c>
      <c r="E3046" s="37">
        <v>2</v>
      </c>
      <c r="F3046" s="37">
        <v>13</v>
      </c>
      <c r="G3046" s="37">
        <v>138</v>
      </c>
      <c r="H3046" s="73" t="s">
        <v>1026</v>
      </c>
      <c r="I3046" s="37">
        <v>283</v>
      </c>
      <c r="J3046" s="37">
        <v>8</v>
      </c>
      <c r="K3046" s="32" t="s">
        <v>3011</v>
      </c>
      <c r="L3046" s="54">
        <v>14</v>
      </c>
      <c r="M3046" s="17">
        <v>5</v>
      </c>
      <c r="N3046" s="17">
        <v>1989</v>
      </c>
      <c r="O3046" s="48" t="s">
        <v>743</v>
      </c>
      <c r="P3046" s="24" t="s">
        <v>1026</v>
      </c>
      <c r="Q3046" s="48" t="s">
        <v>1043</v>
      </c>
      <c r="R3046" s="17">
        <v>2</v>
      </c>
      <c r="S3046" s="24" t="s">
        <v>1026</v>
      </c>
      <c r="T3046" s="17">
        <v>12</v>
      </c>
      <c r="U3046" s="17">
        <v>414</v>
      </c>
      <c r="AP3046"/>
    </row>
    <row r="3047" spans="1:42" x14ac:dyDescent="0.25">
      <c r="A3047" s="14">
        <v>10</v>
      </c>
      <c r="B3047" s="20" t="s">
        <v>743</v>
      </c>
      <c r="C3047" s="14">
        <v>18</v>
      </c>
      <c r="D3047" s="14">
        <v>3</v>
      </c>
      <c r="E3047" s="14">
        <v>0</v>
      </c>
      <c r="F3047" s="14">
        <v>15</v>
      </c>
      <c r="G3047" s="14">
        <v>111</v>
      </c>
      <c r="H3047" s="74" t="s">
        <v>1026</v>
      </c>
      <c r="I3047" s="14">
        <v>219</v>
      </c>
      <c r="J3047" s="14">
        <v>6</v>
      </c>
      <c r="K3047" s="17" t="s">
        <v>3011</v>
      </c>
      <c r="L3047" s="54">
        <v>14</v>
      </c>
      <c r="M3047" s="17">
        <v>5</v>
      </c>
      <c r="N3047" s="17">
        <v>1989</v>
      </c>
      <c r="O3047" s="19" t="s">
        <v>1676</v>
      </c>
      <c r="P3047" s="24" t="s">
        <v>1026</v>
      </c>
      <c r="Q3047" s="19" t="s">
        <v>565</v>
      </c>
      <c r="R3047" s="17">
        <v>3</v>
      </c>
      <c r="S3047" s="24" t="s">
        <v>1026</v>
      </c>
      <c r="T3047" s="17">
        <v>7</v>
      </c>
      <c r="U3047" s="17">
        <v>464</v>
      </c>
      <c r="AP3047"/>
    </row>
    <row r="3048" spans="1:42" x14ac:dyDescent="0.25">
      <c r="B3048" s="20" t="s">
        <v>2</v>
      </c>
      <c r="C3048" s="14">
        <f>SUM(C3038:C3047)</f>
        <v>180</v>
      </c>
      <c r="D3048" s="14">
        <f>SUM(D3038:D3047)</f>
        <v>86</v>
      </c>
      <c r="E3048" s="14">
        <f>SUM(E3038:E3047)</f>
        <v>8</v>
      </c>
      <c r="F3048" s="14">
        <f>SUM(F3038:F3047)</f>
        <v>86</v>
      </c>
      <c r="G3048" s="14">
        <f>SUM(G3038:G3047)</f>
        <v>1869</v>
      </c>
      <c r="H3048" s="74" t="s">
        <v>1026</v>
      </c>
      <c r="I3048" s="14">
        <f>SUM(I3038:I3047)</f>
        <v>1869</v>
      </c>
      <c r="J3048" s="14">
        <f>SUM(J3038:J3047)</f>
        <v>180</v>
      </c>
      <c r="K3048" s="17" t="s">
        <v>3142</v>
      </c>
      <c r="L3048" s="54">
        <v>17</v>
      </c>
      <c r="M3048" s="17">
        <v>5</v>
      </c>
      <c r="N3048" s="17">
        <v>1989</v>
      </c>
      <c r="O3048" s="38" t="s">
        <v>5749</v>
      </c>
      <c r="P3048" s="24" t="s">
        <v>1026</v>
      </c>
      <c r="Q3048" s="38" t="s">
        <v>1676</v>
      </c>
      <c r="R3048" s="17">
        <v>6</v>
      </c>
      <c r="S3048" s="24" t="s">
        <v>1026</v>
      </c>
      <c r="T3048" s="17">
        <v>1</v>
      </c>
      <c r="U3048" s="17">
        <v>318</v>
      </c>
      <c r="AP3048"/>
    </row>
    <row r="3049" spans="1:42" x14ac:dyDescent="0.25">
      <c r="K3049" s="17" t="s">
        <v>3027</v>
      </c>
      <c r="L3049" s="54">
        <v>20</v>
      </c>
      <c r="M3049" s="17">
        <v>5</v>
      </c>
      <c r="N3049" s="17">
        <v>1989</v>
      </c>
      <c r="O3049" s="48" t="s">
        <v>563</v>
      </c>
      <c r="P3049" s="24" t="s">
        <v>1026</v>
      </c>
      <c r="Q3049" s="48" t="s">
        <v>564</v>
      </c>
      <c r="R3049" s="17">
        <v>18</v>
      </c>
      <c r="S3049" s="24" t="s">
        <v>1026</v>
      </c>
      <c r="T3049" s="17">
        <v>2</v>
      </c>
      <c r="U3049" s="17">
        <v>350</v>
      </c>
      <c r="AP3049"/>
    </row>
    <row r="3050" spans="1:42" x14ac:dyDescent="0.25">
      <c r="B3050" s="20" t="s">
        <v>1334</v>
      </c>
      <c r="K3050" s="17" t="s">
        <v>3027</v>
      </c>
      <c r="L3050" s="54">
        <v>20</v>
      </c>
      <c r="M3050" s="17">
        <v>5</v>
      </c>
      <c r="N3050" s="17">
        <v>1989</v>
      </c>
      <c r="O3050" s="38" t="s">
        <v>565</v>
      </c>
      <c r="P3050" s="24" t="s">
        <v>1026</v>
      </c>
      <c r="Q3050" s="38" t="s">
        <v>1044</v>
      </c>
      <c r="R3050" s="17">
        <v>18</v>
      </c>
      <c r="S3050" s="24" t="s">
        <v>1026</v>
      </c>
      <c r="T3050" s="17">
        <v>8</v>
      </c>
      <c r="U3050" s="17">
        <v>200</v>
      </c>
    </row>
    <row r="3051" spans="1:42" x14ac:dyDescent="0.25">
      <c r="B3051" s="20" t="s">
        <v>1335</v>
      </c>
      <c r="K3051" s="17" t="s">
        <v>3011</v>
      </c>
      <c r="L3051" s="54">
        <v>21</v>
      </c>
      <c r="M3051" s="17">
        <v>5</v>
      </c>
      <c r="N3051" s="17">
        <v>1989</v>
      </c>
      <c r="O3051" s="38" t="s">
        <v>743</v>
      </c>
      <c r="P3051" s="24" t="s">
        <v>1026</v>
      </c>
      <c r="Q3051" s="38" t="s">
        <v>1041</v>
      </c>
      <c r="R3051" s="17">
        <v>6</v>
      </c>
      <c r="S3051" s="24" t="s">
        <v>1026</v>
      </c>
      <c r="T3051" s="17">
        <v>13</v>
      </c>
      <c r="U3051" s="17">
        <v>352</v>
      </c>
    </row>
    <row r="3052" spans="1:42" x14ac:dyDescent="0.25">
      <c r="K3052" s="17" t="s">
        <v>3011</v>
      </c>
      <c r="L3052" s="54">
        <v>21</v>
      </c>
      <c r="M3052" s="17">
        <v>5</v>
      </c>
      <c r="N3052" s="17">
        <v>1989</v>
      </c>
      <c r="O3052" s="48" t="s">
        <v>1043</v>
      </c>
      <c r="P3052" s="24" t="s">
        <v>1026</v>
      </c>
      <c r="Q3052" s="48" t="s">
        <v>1045</v>
      </c>
      <c r="R3052" s="17">
        <v>7</v>
      </c>
      <c r="S3052" s="24" t="s">
        <v>1026</v>
      </c>
      <c r="T3052" s="17">
        <v>4</v>
      </c>
      <c r="U3052" s="17">
        <v>1420</v>
      </c>
    </row>
    <row r="3053" spans="1:42" x14ac:dyDescent="0.25">
      <c r="K3053" s="17" t="s">
        <v>3027</v>
      </c>
      <c r="L3053" s="54">
        <v>27</v>
      </c>
      <c r="M3053" s="17">
        <v>5</v>
      </c>
      <c r="N3053" s="17">
        <v>1989</v>
      </c>
      <c r="O3053" s="19" t="s">
        <v>564</v>
      </c>
      <c r="P3053" s="24" t="s">
        <v>1026</v>
      </c>
      <c r="Q3053" s="19" t="s">
        <v>743</v>
      </c>
      <c r="R3053" s="17">
        <v>9</v>
      </c>
      <c r="S3053" s="24" t="s">
        <v>1026</v>
      </c>
      <c r="T3053" s="17">
        <v>4</v>
      </c>
      <c r="U3053" s="17">
        <v>125</v>
      </c>
    </row>
    <row r="3054" spans="1:42" x14ac:dyDescent="0.25">
      <c r="K3054" s="17" t="s">
        <v>3011</v>
      </c>
      <c r="L3054" s="54">
        <v>28</v>
      </c>
      <c r="M3054" s="17">
        <v>5</v>
      </c>
      <c r="N3054" s="17">
        <v>1989</v>
      </c>
      <c r="O3054" s="19" t="s">
        <v>1045</v>
      </c>
      <c r="P3054" s="24" t="s">
        <v>1026</v>
      </c>
      <c r="Q3054" s="19" t="s">
        <v>565</v>
      </c>
      <c r="R3054" s="17">
        <v>4</v>
      </c>
      <c r="S3054" s="24" t="s">
        <v>1026</v>
      </c>
      <c r="T3054" s="17">
        <v>5</v>
      </c>
      <c r="U3054" s="17">
        <v>560</v>
      </c>
    </row>
    <row r="3055" spans="1:42" x14ac:dyDescent="0.25">
      <c r="C3055" s="16"/>
      <c r="K3055" s="17" t="s">
        <v>3011</v>
      </c>
      <c r="L3055" s="54">
        <v>28</v>
      </c>
      <c r="M3055" s="17">
        <v>5</v>
      </c>
      <c r="N3055" s="17">
        <v>1989</v>
      </c>
      <c r="O3055" s="38" t="s">
        <v>1041</v>
      </c>
      <c r="P3055" s="24" t="s">
        <v>1026</v>
      </c>
      <c r="Q3055" s="38" t="s">
        <v>1043</v>
      </c>
      <c r="R3055" s="17">
        <v>10</v>
      </c>
      <c r="S3055" s="24" t="s">
        <v>1026</v>
      </c>
      <c r="T3055" s="17">
        <v>6</v>
      </c>
      <c r="U3055" s="17">
        <v>753</v>
      </c>
    </row>
    <row r="3056" spans="1:42" x14ac:dyDescent="0.25">
      <c r="C3056" s="16"/>
      <c r="K3056" s="17" t="s">
        <v>3011</v>
      </c>
      <c r="L3056" s="54">
        <v>28</v>
      </c>
      <c r="M3056" s="17">
        <v>5</v>
      </c>
      <c r="N3056" s="17">
        <v>1989</v>
      </c>
      <c r="O3056" s="19" t="s">
        <v>1044</v>
      </c>
      <c r="P3056" s="24" t="s">
        <v>1026</v>
      </c>
      <c r="Q3056" s="19" t="s">
        <v>5749</v>
      </c>
      <c r="R3056" s="17">
        <v>32</v>
      </c>
      <c r="S3056" s="24" t="s">
        <v>1026</v>
      </c>
      <c r="T3056" s="17">
        <v>4</v>
      </c>
      <c r="U3056" s="17">
        <v>380</v>
      </c>
    </row>
    <row r="3057" spans="3:21" x14ac:dyDescent="0.25">
      <c r="C3057" s="16"/>
      <c r="K3057" s="17" t="s">
        <v>3011</v>
      </c>
      <c r="L3057" s="54">
        <v>28</v>
      </c>
      <c r="M3057" s="17">
        <v>5</v>
      </c>
      <c r="N3057" s="17">
        <v>1989</v>
      </c>
      <c r="O3057" s="48" t="s">
        <v>1676</v>
      </c>
      <c r="P3057" s="24" t="s">
        <v>1026</v>
      </c>
      <c r="Q3057" s="48" t="s">
        <v>563</v>
      </c>
      <c r="R3057" s="17">
        <v>9</v>
      </c>
      <c r="S3057" s="24" t="s">
        <v>1026</v>
      </c>
      <c r="T3057" s="17">
        <v>24</v>
      </c>
      <c r="U3057" s="17">
        <v>410</v>
      </c>
    </row>
    <row r="3058" spans="3:21" x14ac:dyDescent="0.25">
      <c r="C3058" s="16"/>
      <c r="K3058" s="17" t="s">
        <v>3027</v>
      </c>
      <c r="L3058" s="54">
        <v>3</v>
      </c>
      <c r="M3058" s="17">
        <v>6</v>
      </c>
      <c r="N3058" s="17">
        <v>1989</v>
      </c>
      <c r="O3058" s="19" t="s">
        <v>565</v>
      </c>
      <c r="P3058" s="24" t="s">
        <v>1026</v>
      </c>
      <c r="Q3058" s="19" t="s">
        <v>5749</v>
      </c>
      <c r="R3058" s="17">
        <v>14</v>
      </c>
      <c r="S3058" s="24" t="s">
        <v>1026</v>
      </c>
      <c r="T3058" s="17">
        <v>3</v>
      </c>
      <c r="U3058" s="17">
        <v>215</v>
      </c>
    </row>
    <row r="3059" spans="3:21" x14ac:dyDescent="0.25">
      <c r="C3059" s="16"/>
      <c r="K3059" s="17" t="s">
        <v>3027</v>
      </c>
      <c r="L3059" s="54">
        <v>3</v>
      </c>
      <c r="M3059" s="17">
        <v>6</v>
      </c>
      <c r="N3059" s="17">
        <v>1989</v>
      </c>
      <c r="O3059" s="19" t="s">
        <v>564</v>
      </c>
      <c r="P3059" s="24" t="s">
        <v>1026</v>
      </c>
      <c r="Q3059" s="19" t="s">
        <v>1045</v>
      </c>
      <c r="R3059" s="17">
        <v>6</v>
      </c>
      <c r="S3059" s="24" t="s">
        <v>1026</v>
      </c>
      <c r="T3059" s="17">
        <v>9</v>
      </c>
      <c r="U3059" s="17">
        <v>155</v>
      </c>
    </row>
    <row r="3060" spans="3:21" x14ac:dyDescent="0.25">
      <c r="C3060" s="16"/>
      <c r="K3060" s="17" t="s">
        <v>3011</v>
      </c>
      <c r="L3060" s="54">
        <v>4</v>
      </c>
      <c r="M3060" s="17">
        <v>6</v>
      </c>
      <c r="N3060" s="17">
        <v>1989</v>
      </c>
      <c r="O3060" s="19" t="s">
        <v>1041</v>
      </c>
      <c r="P3060" s="24" t="s">
        <v>1026</v>
      </c>
      <c r="Q3060" s="48" t="s">
        <v>563</v>
      </c>
      <c r="R3060" s="17">
        <v>11</v>
      </c>
      <c r="S3060" s="24" t="s">
        <v>1026</v>
      </c>
      <c r="T3060" s="17">
        <v>8</v>
      </c>
      <c r="U3060" s="17">
        <v>648</v>
      </c>
    </row>
    <row r="3061" spans="3:21" x14ac:dyDescent="0.25">
      <c r="C3061" s="16"/>
      <c r="K3061" s="17" t="s">
        <v>3011</v>
      </c>
      <c r="L3061" s="54">
        <v>4</v>
      </c>
      <c r="M3061" s="17">
        <v>6</v>
      </c>
      <c r="N3061" s="17">
        <v>1989</v>
      </c>
      <c r="O3061" s="19" t="s">
        <v>1044</v>
      </c>
      <c r="P3061" s="24" t="s">
        <v>1026</v>
      </c>
      <c r="Q3061" s="48" t="s">
        <v>1043</v>
      </c>
      <c r="R3061" s="17">
        <v>3</v>
      </c>
      <c r="S3061" s="24" t="s">
        <v>1026</v>
      </c>
      <c r="T3061" s="17">
        <v>33</v>
      </c>
      <c r="U3061" s="17">
        <v>640</v>
      </c>
    </row>
    <row r="3062" spans="3:21" x14ac:dyDescent="0.25">
      <c r="C3062" s="16"/>
      <c r="K3062" s="17" t="s">
        <v>3011</v>
      </c>
      <c r="L3062" s="54">
        <v>4</v>
      </c>
      <c r="M3062" s="17">
        <v>6</v>
      </c>
      <c r="N3062" s="17">
        <v>1989</v>
      </c>
      <c r="O3062" s="19" t="s">
        <v>1676</v>
      </c>
      <c r="P3062" s="24" t="s">
        <v>1026</v>
      </c>
      <c r="Q3062" s="48" t="s">
        <v>743</v>
      </c>
      <c r="R3062" s="17">
        <v>8</v>
      </c>
      <c r="S3062" s="24" t="s">
        <v>1026</v>
      </c>
      <c r="T3062" s="17">
        <v>5</v>
      </c>
      <c r="U3062" s="17">
        <v>272</v>
      </c>
    </row>
    <row r="3063" spans="3:21" x14ac:dyDescent="0.25">
      <c r="C3063" s="16"/>
      <c r="K3063" s="17" t="s">
        <v>3142</v>
      </c>
      <c r="L3063" s="54">
        <v>7</v>
      </c>
      <c r="M3063" s="17">
        <v>6</v>
      </c>
      <c r="N3063" s="17">
        <v>1989</v>
      </c>
      <c r="O3063" s="19" t="s">
        <v>1045</v>
      </c>
      <c r="P3063" s="24" t="s">
        <v>1026</v>
      </c>
      <c r="Q3063" s="48" t="s">
        <v>1676</v>
      </c>
      <c r="R3063" s="17">
        <v>13</v>
      </c>
      <c r="S3063" s="24" t="s">
        <v>1026</v>
      </c>
      <c r="T3063" s="17">
        <v>5</v>
      </c>
      <c r="U3063" s="17">
        <v>485</v>
      </c>
    </row>
    <row r="3064" spans="3:21" x14ac:dyDescent="0.25">
      <c r="C3064" s="16"/>
      <c r="K3064" s="17" t="s">
        <v>3142</v>
      </c>
      <c r="L3064" s="54">
        <v>7</v>
      </c>
      <c r="M3064" s="17">
        <v>6</v>
      </c>
      <c r="N3064" s="17">
        <v>1989</v>
      </c>
      <c r="O3064" s="19" t="s">
        <v>743</v>
      </c>
      <c r="P3064" s="24" t="s">
        <v>1026</v>
      </c>
      <c r="Q3064" s="48" t="s">
        <v>565</v>
      </c>
      <c r="R3064" s="17">
        <v>8</v>
      </c>
      <c r="S3064" s="24" t="s">
        <v>1026</v>
      </c>
      <c r="T3064" s="17">
        <v>13</v>
      </c>
      <c r="U3064" s="17">
        <v>150</v>
      </c>
    </row>
    <row r="3065" spans="3:21" x14ac:dyDescent="0.25">
      <c r="C3065" s="16"/>
      <c r="K3065" s="17" t="s">
        <v>3141</v>
      </c>
      <c r="L3065" s="54">
        <v>8</v>
      </c>
      <c r="M3065" s="17">
        <v>6</v>
      </c>
      <c r="N3065" s="17">
        <v>1989</v>
      </c>
      <c r="O3065" s="19" t="s">
        <v>563</v>
      </c>
      <c r="P3065" s="24" t="s">
        <v>1026</v>
      </c>
      <c r="Q3065" s="19" t="s">
        <v>1044</v>
      </c>
      <c r="R3065" s="17">
        <v>6</v>
      </c>
      <c r="S3065" s="24" t="s">
        <v>1026</v>
      </c>
      <c r="T3065" s="17">
        <v>8</v>
      </c>
      <c r="U3065" s="17">
        <v>410</v>
      </c>
    </row>
    <row r="3066" spans="3:21" x14ac:dyDescent="0.25">
      <c r="C3066" s="16"/>
      <c r="K3066" s="17" t="s">
        <v>3141</v>
      </c>
      <c r="L3066" s="54">
        <v>8</v>
      </c>
      <c r="M3066" s="17">
        <v>6</v>
      </c>
      <c r="N3066" s="17">
        <v>1989</v>
      </c>
      <c r="O3066" s="19" t="s">
        <v>1043</v>
      </c>
      <c r="P3066" s="24" t="s">
        <v>1026</v>
      </c>
      <c r="Q3066" s="48" t="s">
        <v>564</v>
      </c>
      <c r="R3066" s="17">
        <v>15</v>
      </c>
      <c r="S3066" s="24" t="s">
        <v>1026</v>
      </c>
      <c r="T3066" s="17">
        <v>5</v>
      </c>
      <c r="U3066" s="17">
        <v>1270</v>
      </c>
    </row>
    <row r="3067" spans="3:21" x14ac:dyDescent="0.25">
      <c r="C3067" s="16"/>
      <c r="K3067" s="17" t="s">
        <v>3141</v>
      </c>
      <c r="L3067" s="54">
        <v>8</v>
      </c>
      <c r="M3067" s="17">
        <v>6</v>
      </c>
      <c r="N3067" s="17">
        <v>1989</v>
      </c>
      <c r="O3067" s="19" t="s">
        <v>5749</v>
      </c>
      <c r="P3067" s="24" t="s">
        <v>1026</v>
      </c>
      <c r="Q3067" s="48" t="s">
        <v>1041</v>
      </c>
      <c r="R3067" s="17">
        <v>6</v>
      </c>
      <c r="S3067" s="24" t="s">
        <v>1026</v>
      </c>
      <c r="T3067" s="17">
        <v>14</v>
      </c>
      <c r="U3067" s="17">
        <v>753</v>
      </c>
    </row>
    <row r="3068" spans="3:21" x14ac:dyDescent="0.25">
      <c r="C3068" s="16"/>
      <c r="K3068" s="17" t="s">
        <v>3011</v>
      </c>
      <c r="L3068" s="54">
        <v>11</v>
      </c>
      <c r="M3068" s="17">
        <v>6</v>
      </c>
      <c r="N3068" s="17">
        <v>1989</v>
      </c>
      <c r="O3068" s="19" t="s">
        <v>1045</v>
      </c>
      <c r="P3068" s="24" t="s">
        <v>1026</v>
      </c>
      <c r="Q3068" s="48" t="s">
        <v>563</v>
      </c>
      <c r="R3068" s="17">
        <v>6</v>
      </c>
      <c r="S3068" s="24" t="s">
        <v>1026</v>
      </c>
      <c r="T3068" s="17">
        <v>6</v>
      </c>
      <c r="U3068" s="17">
        <v>550</v>
      </c>
    </row>
    <row r="3069" spans="3:21" x14ac:dyDescent="0.25">
      <c r="C3069" s="16"/>
      <c r="K3069" s="17" t="s">
        <v>3011</v>
      </c>
      <c r="L3069" s="54">
        <v>11</v>
      </c>
      <c r="M3069" s="17">
        <v>6</v>
      </c>
      <c r="N3069" s="17">
        <v>1989</v>
      </c>
      <c r="O3069" s="38" t="s">
        <v>1041</v>
      </c>
      <c r="P3069" s="24" t="s">
        <v>1026</v>
      </c>
      <c r="Q3069" s="38" t="s">
        <v>565</v>
      </c>
      <c r="R3069" s="17">
        <v>6</v>
      </c>
      <c r="S3069" s="24" t="s">
        <v>1026</v>
      </c>
      <c r="T3069" s="17">
        <v>14</v>
      </c>
      <c r="U3069" s="17">
        <v>620</v>
      </c>
    </row>
    <row r="3070" spans="3:21" x14ac:dyDescent="0.25">
      <c r="C3070" s="16"/>
      <c r="K3070" s="17" t="s">
        <v>3011</v>
      </c>
      <c r="L3070" s="54">
        <v>11</v>
      </c>
      <c r="M3070" s="17">
        <v>6</v>
      </c>
      <c r="N3070" s="17">
        <v>1989</v>
      </c>
      <c r="O3070" s="19" t="s">
        <v>1044</v>
      </c>
      <c r="P3070" s="24" t="s">
        <v>1026</v>
      </c>
      <c r="Q3070" s="48" t="s">
        <v>743</v>
      </c>
      <c r="R3070" s="17">
        <v>12</v>
      </c>
      <c r="S3070" s="24" t="s">
        <v>1026</v>
      </c>
      <c r="T3070" s="17">
        <v>6</v>
      </c>
      <c r="U3070" s="17">
        <v>327</v>
      </c>
    </row>
    <row r="3071" spans="3:21" x14ac:dyDescent="0.25">
      <c r="C3071" s="16"/>
      <c r="K3071" s="17" t="s">
        <v>3011</v>
      </c>
      <c r="L3071" s="54">
        <v>11</v>
      </c>
      <c r="M3071" s="17">
        <v>6</v>
      </c>
      <c r="N3071" s="17">
        <v>1989</v>
      </c>
      <c r="O3071" s="48" t="s">
        <v>1676</v>
      </c>
      <c r="P3071" s="24" t="s">
        <v>1026</v>
      </c>
      <c r="Q3071" s="48" t="s">
        <v>564</v>
      </c>
      <c r="R3071" s="17">
        <v>17</v>
      </c>
      <c r="S3071" s="24" t="s">
        <v>1026</v>
      </c>
      <c r="T3071" s="17">
        <v>4</v>
      </c>
      <c r="U3071" s="17">
        <v>336</v>
      </c>
    </row>
    <row r="3072" spans="3:21" x14ac:dyDescent="0.25">
      <c r="C3072" s="16"/>
      <c r="K3072" s="17" t="s">
        <v>3011</v>
      </c>
      <c r="L3072" s="54">
        <v>11</v>
      </c>
      <c r="M3072" s="17">
        <v>6</v>
      </c>
      <c r="N3072" s="17">
        <v>1989</v>
      </c>
      <c r="O3072" s="19" t="s">
        <v>1043</v>
      </c>
      <c r="P3072" s="24" t="s">
        <v>1026</v>
      </c>
      <c r="Q3072" s="48" t="s">
        <v>5749</v>
      </c>
      <c r="R3072" s="17">
        <v>9</v>
      </c>
      <c r="S3072" s="24" t="s">
        <v>1026</v>
      </c>
      <c r="T3072" s="17">
        <v>3</v>
      </c>
      <c r="U3072" s="17">
        <v>1050</v>
      </c>
    </row>
    <row r="3073" spans="3:21" x14ac:dyDescent="0.25">
      <c r="C3073" s="16"/>
      <c r="K3073" s="17" t="s">
        <v>3027</v>
      </c>
      <c r="L3073" s="54">
        <v>1</v>
      </c>
      <c r="M3073" s="17">
        <v>7</v>
      </c>
      <c r="N3073" s="17">
        <v>1989</v>
      </c>
      <c r="O3073" s="19" t="s">
        <v>565</v>
      </c>
      <c r="P3073" s="24" t="s">
        <v>1026</v>
      </c>
      <c r="Q3073" s="48" t="s">
        <v>1043</v>
      </c>
      <c r="R3073" s="17">
        <v>8</v>
      </c>
      <c r="S3073" s="24" t="s">
        <v>1026</v>
      </c>
      <c r="T3073" s="17">
        <v>10</v>
      </c>
      <c r="U3073" s="17">
        <v>750</v>
      </c>
    </row>
    <row r="3074" spans="3:21" x14ac:dyDescent="0.25">
      <c r="C3074" s="16"/>
      <c r="K3074" s="17" t="s">
        <v>3027</v>
      </c>
      <c r="L3074" s="54">
        <v>1</v>
      </c>
      <c r="M3074" s="17">
        <v>7</v>
      </c>
      <c r="N3074" s="17">
        <v>1989</v>
      </c>
      <c r="O3074" s="19" t="s">
        <v>564</v>
      </c>
      <c r="P3074" s="24" t="s">
        <v>1026</v>
      </c>
      <c r="Q3074" s="48" t="s">
        <v>1041</v>
      </c>
      <c r="R3074" s="17">
        <v>8</v>
      </c>
      <c r="S3074" s="24" t="s">
        <v>1026</v>
      </c>
      <c r="T3074" s="17">
        <v>8</v>
      </c>
      <c r="U3074" s="17">
        <v>152</v>
      </c>
    </row>
    <row r="3075" spans="3:21" x14ac:dyDescent="0.25">
      <c r="C3075" s="16"/>
      <c r="K3075" s="17" t="s">
        <v>3011</v>
      </c>
      <c r="L3075" s="54">
        <v>2</v>
      </c>
      <c r="M3075" s="17">
        <v>7</v>
      </c>
      <c r="N3075" s="17">
        <v>1989</v>
      </c>
      <c r="O3075" s="19" t="s">
        <v>743</v>
      </c>
      <c r="P3075" s="24" t="s">
        <v>1026</v>
      </c>
      <c r="Q3075" s="48" t="s">
        <v>563</v>
      </c>
      <c r="R3075" s="17">
        <v>7</v>
      </c>
      <c r="S3075" s="24" t="s">
        <v>1026</v>
      </c>
      <c r="T3075" s="17">
        <v>17</v>
      </c>
      <c r="U3075" s="17">
        <v>188</v>
      </c>
    </row>
    <row r="3076" spans="3:21" x14ac:dyDescent="0.25">
      <c r="C3076" s="16"/>
      <c r="K3076" s="17" t="s">
        <v>3011</v>
      </c>
      <c r="L3076" s="54">
        <v>2</v>
      </c>
      <c r="M3076" s="17">
        <v>7</v>
      </c>
      <c r="N3076" s="17">
        <v>1989</v>
      </c>
      <c r="O3076" s="19" t="s">
        <v>1044</v>
      </c>
      <c r="P3076" s="24" t="s">
        <v>1026</v>
      </c>
      <c r="Q3076" s="48" t="s">
        <v>1676</v>
      </c>
      <c r="R3076" s="17">
        <v>9</v>
      </c>
      <c r="S3076" s="24" t="s">
        <v>1026</v>
      </c>
      <c r="T3076" s="17">
        <v>10</v>
      </c>
      <c r="U3076" s="17">
        <v>343</v>
      </c>
    </row>
    <row r="3077" spans="3:21" x14ac:dyDescent="0.25">
      <c r="C3077" s="16"/>
      <c r="K3077" s="17" t="s">
        <v>3011</v>
      </c>
      <c r="L3077" s="54">
        <v>2</v>
      </c>
      <c r="M3077" s="17">
        <v>7</v>
      </c>
      <c r="N3077" s="17">
        <v>1989</v>
      </c>
      <c r="O3077" s="19" t="s">
        <v>5749</v>
      </c>
      <c r="P3077" s="24" t="s">
        <v>1026</v>
      </c>
      <c r="Q3077" s="19" t="s">
        <v>1045</v>
      </c>
      <c r="R3077" s="17">
        <v>7</v>
      </c>
      <c r="S3077" s="24" t="s">
        <v>1026</v>
      </c>
      <c r="T3077" s="17">
        <v>6</v>
      </c>
      <c r="U3077" s="17">
        <v>393</v>
      </c>
    </row>
    <row r="3078" spans="3:21" x14ac:dyDescent="0.25">
      <c r="C3078" s="16"/>
      <c r="K3078" s="17" t="s">
        <v>3027</v>
      </c>
      <c r="L3078" s="54">
        <v>8</v>
      </c>
      <c r="M3078" s="17">
        <v>7</v>
      </c>
      <c r="N3078" s="17">
        <v>1989</v>
      </c>
      <c r="O3078" s="19" t="s">
        <v>563</v>
      </c>
      <c r="P3078" s="24" t="s">
        <v>1026</v>
      </c>
      <c r="Q3078" s="19" t="s">
        <v>1043</v>
      </c>
      <c r="R3078" s="17">
        <v>9</v>
      </c>
      <c r="S3078" s="24" t="s">
        <v>1026</v>
      </c>
      <c r="T3078" s="17">
        <v>22</v>
      </c>
      <c r="U3078" s="17">
        <v>410</v>
      </c>
    </row>
    <row r="3079" spans="3:21" x14ac:dyDescent="0.25">
      <c r="C3079" s="16"/>
      <c r="K3079" s="17" t="s">
        <v>3027</v>
      </c>
      <c r="L3079" s="54">
        <v>8</v>
      </c>
      <c r="M3079" s="17">
        <v>7</v>
      </c>
      <c r="N3079" s="17">
        <v>1989</v>
      </c>
      <c r="O3079" s="19" t="s">
        <v>1045</v>
      </c>
      <c r="P3079" s="24" t="s">
        <v>1026</v>
      </c>
      <c r="Q3079" s="48" t="s">
        <v>1044</v>
      </c>
      <c r="R3079" s="17">
        <v>23</v>
      </c>
      <c r="S3079" s="24" t="s">
        <v>1026</v>
      </c>
      <c r="T3079" s="17">
        <v>13</v>
      </c>
      <c r="U3079" s="17">
        <v>274</v>
      </c>
    </row>
    <row r="3080" spans="3:21" x14ac:dyDescent="0.25">
      <c r="C3080" s="16"/>
      <c r="K3080" s="17" t="s">
        <v>3027</v>
      </c>
      <c r="L3080" s="54">
        <v>8</v>
      </c>
      <c r="M3080" s="17">
        <v>7</v>
      </c>
      <c r="N3080" s="17">
        <v>1989</v>
      </c>
      <c r="O3080" s="19" t="s">
        <v>1041</v>
      </c>
      <c r="P3080" s="24" t="s">
        <v>1026</v>
      </c>
      <c r="Q3080" s="19" t="s">
        <v>1676</v>
      </c>
      <c r="R3080" s="17">
        <v>8</v>
      </c>
      <c r="S3080" s="24" t="s">
        <v>1026</v>
      </c>
      <c r="T3080" s="17">
        <v>13</v>
      </c>
      <c r="U3080" s="17">
        <v>425</v>
      </c>
    </row>
    <row r="3081" spans="3:21" x14ac:dyDescent="0.25">
      <c r="K3081" s="17" t="s">
        <v>3027</v>
      </c>
      <c r="L3081" s="54">
        <v>8</v>
      </c>
      <c r="M3081" s="17">
        <v>7</v>
      </c>
      <c r="N3081" s="17">
        <v>1989</v>
      </c>
      <c r="O3081" s="48" t="s">
        <v>743</v>
      </c>
      <c r="P3081" s="24" t="s">
        <v>1026</v>
      </c>
      <c r="Q3081" s="48" t="s">
        <v>5749</v>
      </c>
      <c r="R3081" s="17">
        <v>8</v>
      </c>
      <c r="S3081" s="24" t="s">
        <v>1026</v>
      </c>
      <c r="T3081" s="17">
        <v>4</v>
      </c>
      <c r="U3081" s="17">
        <v>132</v>
      </c>
    </row>
    <row r="3082" spans="3:21" x14ac:dyDescent="0.25">
      <c r="K3082" s="17" t="s">
        <v>3027</v>
      </c>
      <c r="L3082" s="54">
        <v>8</v>
      </c>
      <c r="M3082" s="17">
        <v>7</v>
      </c>
      <c r="N3082" s="17">
        <v>1989</v>
      </c>
      <c r="O3082" s="19" t="s">
        <v>564</v>
      </c>
      <c r="P3082" s="24" t="s">
        <v>1026</v>
      </c>
      <c r="Q3082" s="48" t="s">
        <v>565</v>
      </c>
      <c r="R3082" s="17">
        <v>4</v>
      </c>
      <c r="S3082" s="24" t="s">
        <v>1026</v>
      </c>
      <c r="T3082" s="17">
        <v>15</v>
      </c>
      <c r="U3082" s="17">
        <v>195</v>
      </c>
    </row>
    <row r="3083" spans="3:21" x14ac:dyDescent="0.25">
      <c r="K3083" s="17" t="s">
        <v>3011</v>
      </c>
      <c r="L3083" s="54">
        <v>9</v>
      </c>
      <c r="M3083" s="17">
        <v>7</v>
      </c>
      <c r="N3083" s="17">
        <v>1989</v>
      </c>
      <c r="O3083" s="19" t="s">
        <v>565</v>
      </c>
      <c r="P3083" s="24" t="s">
        <v>1026</v>
      </c>
      <c r="Q3083" s="48" t="s">
        <v>564</v>
      </c>
      <c r="R3083" s="17">
        <v>47</v>
      </c>
      <c r="S3083" s="24" t="s">
        <v>1026</v>
      </c>
      <c r="T3083" s="17">
        <v>11</v>
      </c>
      <c r="U3083" s="17">
        <v>257</v>
      </c>
    </row>
    <row r="3084" spans="3:21" x14ac:dyDescent="0.25">
      <c r="K3084" s="17" t="s">
        <v>3011</v>
      </c>
      <c r="L3084" s="54">
        <v>9</v>
      </c>
      <c r="M3084" s="17">
        <v>7</v>
      </c>
      <c r="N3084" s="17">
        <v>1989</v>
      </c>
      <c r="O3084" s="19" t="s">
        <v>1044</v>
      </c>
      <c r="P3084" s="24" t="s">
        <v>1026</v>
      </c>
      <c r="Q3084" s="48" t="s">
        <v>1045</v>
      </c>
      <c r="R3084" s="17">
        <v>6</v>
      </c>
      <c r="S3084" s="24" t="s">
        <v>1026</v>
      </c>
      <c r="T3084" s="17">
        <v>12</v>
      </c>
      <c r="U3084" s="17">
        <v>315</v>
      </c>
    </row>
    <row r="3085" spans="3:21" x14ac:dyDescent="0.25">
      <c r="K3085" s="17" t="s">
        <v>3011</v>
      </c>
      <c r="L3085" s="54">
        <v>9</v>
      </c>
      <c r="M3085" s="17">
        <v>7</v>
      </c>
      <c r="N3085" s="17">
        <v>1989</v>
      </c>
      <c r="O3085" s="19" t="s">
        <v>1676</v>
      </c>
      <c r="P3085" s="24" t="s">
        <v>1026</v>
      </c>
      <c r="Q3085" s="48" t="s">
        <v>1041</v>
      </c>
      <c r="R3085" s="17">
        <v>23</v>
      </c>
      <c r="S3085" s="24" t="s">
        <v>1026</v>
      </c>
      <c r="T3085" s="17">
        <v>10</v>
      </c>
      <c r="U3085" s="17">
        <v>435</v>
      </c>
    </row>
    <row r="3086" spans="3:21" x14ac:dyDescent="0.25">
      <c r="K3086" s="17" t="s">
        <v>3011</v>
      </c>
      <c r="L3086" s="54">
        <v>9</v>
      </c>
      <c r="M3086" s="17">
        <v>7</v>
      </c>
      <c r="N3086" s="17">
        <v>1989</v>
      </c>
      <c r="O3086" s="19" t="s">
        <v>1043</v>
      </c>
      <c r="P3086" s="24" t="s">
        <v>1026</v>
      </c>
      <c r="Q3086" s="48" t="s">
        <v>563</v>
      </c>
      <c r="R3086" s="17">
        <v>20</v>
      </c>
      <c r="S3086" s="24" t="s">
        <v>1026</v>
      </c>
      <c r="T3086" s="17">
        <v>3</v>
      </c>
      <c r="U3086" s="17">
        <v>1390</v>
      </c>
    </row>
    <row r="3087" spans="3:21" x14ac:dyDescent="0.25">
      <c r="K3087" s="17" t="s">
        <v>3011</v>
      </c>
      <c r="L3087" s="54">
        <v>9</v>
      </c>
      <c r="M3087" s="17">
        <v>7</v>
      </c>
      <c r="N3087" s="17">
        <v>1989</v>
      </c>
      <c r="O3087" s="19" t="s">
        <v>5749</v>
      </c>
      <c r="P3087" s="24" t="s">
        <v>1026</v>
      </c>
      <c r="Q3087" s="48" t="s">
        <v>743</v>
      </c>
      <c r="R3087" s="17">
        <v>5</v>
      </c>
      <c r="S3087" s="24" t="s">
        <v>1026</v>
      </c>
      <c r="T3087" s="17">
        <v>3</v>
      </c>
      <c r="U3087" s="17">
        <v>362</v>
      </c>
    </row>
    <row r="3088" spans="3:21" x14ac:dyDescent="0.25">
      <c r="K3088" s="17" t="s">
        <v>3027</v>
      </c>
      <c r="L3088" s="54">
        <v>15</v>
      </c>
      <c r="M3088" s="17">
        <v>7</v>
      </c>
      <c r="N3088" s="17">
        <v>1989</v>
      </c>
      <c r="O3088" s="19" t="s">
        <v>565</v>
      </c>
      <c r="P3088" s="24" t="s">
        <v>1026</v>
      </c>
      <c r="Q3088" s="48" t="s">
        <v>1041</v>
      </c>
      <c r="R3088" s="17">
        <v>8</v>
      </c>
      <c r="S3088" s="24" t="s">
        <v>1026</v>
      </c>
      <c r="T3088" s="17">
        <v>7</v>
      </c>
      <c r="U3088" s="17">
        <v>362</v>
      </c>
    </row>
    <row r="3089" spans="11:21" x14ac:dyDescent="0.25">
      <c r="K3089" s="17" t="s">
        <v>3027</v>
      </c>
      <c r="L3089" s="54">
        <v>15</v>
      </c>
      <c r="M3089" s="17">
        <v>7</v>
      </c>
      <c r="N3089" s="17">
        <v>1989</v>
      </c>
      <c r="O3089" s="19" t="s">
        <v>564</v>
      </c>
      <c r="P3089" s="24" t="s">
        <v>1026</v>
      </c>
      <c r="Q3089" s="19" t="s">
        <v>1676</v>
      </c>
      <c r="R3089" s="17">
        <v>5</v>
      </c>
      <c r="S3089" s="24" t="s">
        <v>1026</v>
      </c>
      <c r="T3089" s="17">
        <v>13</v>
      </c>
      <c r="U3089" s="17">
        <v>108</v>
      </c>
    </row>
    <row r="3090" spans="11:21" x14ac:dyDescent="0.25">
      <c r="K3090" s="17" t="s">
        <v>3011</v>
      </c>
      <c r="L3090" s="54">
        <v>16</v>
      </c>
      <c r="M3090" s="17">
        <v>7</v>
      </c>
      <c r="N3090" s="17">
        <v>1989</v>
      </c>
      <c r="O3090" s="19" t="s">
        <v>563</v>
      </c>
      <c r="P3090" s="24" t="s">
        <v>1026</v>
      </c>
      <c r="Q3090" s="48" t="s">
        <v>1045</v>
      </c>
      <c r="R3090" s="17">
        <v>12</v>
      </c>
      <c r="S3090" s="24" t="s">
        <v>1026</v>
      </c>
      <c r="T3090" s="17">
        <v>5</v>
      </c>
      <c r="U3090" s="17">
        <v>410</v>
      </c>
    </row>
    <row r="3091" spans="11:21" x14ac:dyDescent="0.25">
      <c r="K3091" s="17" t="s">
        <v>3011</v>
      </c>
      <c r="L3091" s="54">
        <v>16</v>
      </c>
      <c r="M3091" s="17">
        <v>7</v>
      </c>
      <c r="N3091" s="17">
        <v>1989</v>
      </c>
      <c r="O3091" s="19" t="s">
        <v>743</v>
      </c>
      <c r="P3091" s="24" t="s">
        <v>1026</v>
      </c>
      <c r="Q3091" s="48" t="s">
        <v>1044</v>
      </c>
      <c r="R3091" s="17">
        <v>8</v>
      </c>
      <c r="S3091" s="24" t="s">
        <v>1026</v>
      </c>
      <c r="T3091" s="17">
        <v>10</v>
      </c>
      <c r="U3091" s="17">
        <v>212</v>
      </c>
    </row>
    <row r="3092" spans="11:21" x14ac:dyDescent="0.25">
      <c r="K3092" s="17" t="s">
        <v>3011</v>
      </c>
      <c r="L3092" s="54">
        <v>16</v>
      </c>
      <c r="M3092" s="17">
        <v>7</v>
      </c>
      <c r="N3092" s="17">
        <v>1989</v>
      </c>
      <c r="O3092" s="19" t="s">
        <v>5749</v>
      </c>
      <c r="P3092" s="24" t="s">
        <v>1026</v>
      </c>
      <c r="Q3092" s="19" t="s">
        <v>1043</v>
      </c>
      <c r="R3092" s="17">
        <v>3</v>
      </c>
      <c r="S3092" s="24" t="s">
        <v>1026</v>
      </c>
      <c r="T3092" s="17">
        <v>5</v>
      </c>
      <c r="U3092" s="17">
        <v>188</v>
      </c>
    </row>
    <row r="3093" spans="11:21" x14ac:dyDescent="0.25">
      <c r="K3093" s="17" t="s">
        <v>3142</v>
      </c>
      <c r="L3093" s="54">
        <v>26</v>
      </c>
      <c r="M3093" s="17">
        <v>7</v>
      </c>
      <c r="N3093" s="17">
        <v>1989</v>
      </c>
      <c r="O3093" s="19" t="s">
        <v>563</v>
      </c>
      <c r="P3093" s="24" t="s">
        <v>1026</v>
      </c>
      <c r="Q3093" s="48" t="s">
        <v>743</v>
      </c>
      <c r="R3093" s="17">
        <v>22</v>
      </c>
      <c r="S3093" s="24" t="s">
        <v>1026</v>
      </c>
      <c r="T3093" s="17">
        <v>4</v>
      </c>
      <c r="U3093" s="17">
        <v>394</v>
      </c>
    </row>
    <row r="3094" spans="11:21" x14ac:dyDescent="0.25">
      <c r="K3094" s="17" t="s">
        <v>3141</v>
      </c>
      <c r="L3094" s="54">
        <v>27</v>
      </c>
      <c r="M3094" s="17">
        <v>7</v>
      </c>
      <c r="N3094" s="17">
        <v>1989</v>
      </c>
      <c r="O3094" s="19" t="s">
        <v>1045</v>
      </c>
      <c r="P3094" s="24" t="s">
        <v>1026</v>
      </c>
      <c r="Q3094" s="48" t="s">
        <v>5749</v>
      </c>
      <c r="R3094" s="17">
        <v>26</v>
      </c>
      <c r="S3094" s="24" t="s">
        <v>1026</v>
      </c>
      <c r="T3094" s="17">
        <v>8</v>
      </c>
      <c r="U3094" s="17">
        <v>357</v>
      </c>
    </row>
    <row r="3095" spans="11:21" x14ac:dyDescent="0.25">
      <c r="K3095" s="17" t="s">
        <v>3141</v>
      </c>
      <c r="L3095" s="54">
        <v>27</v>
      </c>
      <c r="M3095" s="17">
        <v>7</v>
      </c>
      <c r="N3095" s="17">
        <v>1989</v>
      </c>
      <c r="O3095" s="19" t="s">
        <v>1041</v>
      </c>
      <c r="P3095" s="24" t="s">
        <v>1026</v>
      </c>
      <c r="Q3095" s="48" t="s">
        <v>564</v>
      </c>
      <c r="R3095" s="17">
        <v>26</v>
      </c>
      <c r="S3095" s="24" t="s">
        <v>1026</v>
      </c>
      <c r="T3095" s="17">
        <v>14</v>
      </c>
      <c r="U3095" s="17">
        <v>684</v>
      </c>
    </row>
    <row r="3096" spans="11:21" x14ac:dyDescent="0.25">
      <c r="K3096" s="17" t="s">
        <v>3141</v>
      </c>
      <c r="L3096" s="54">
        <v>27</v>
      </c>
      <c r="M3096" s="17">
        <v>7</v>
      </c>
      <c r="N3096" s="17">
        <v>1989</v>
      </c>
      <c r="O3096" s="48" t="s">
        <v>1676</v>
      </c>
      <c r="P3096" s="24" t="s">
        <v>1026</v>
      </c>
      <c r="Q3096" s="48" t="s">
        <v>1044</v>
      </c>
      <c r="R3096" s="17">
        <v>7</v>
      </c>
      <c r="S3096" s="24" t="s">
        <v>1026</v>
      </c>
      <c r="T3096" s="17">
        <v>17</v>
      </c>
      <c r="U3096" s="17">
        <v>462</v>
      </c>
    </row>
    <row r="3097" spans="11:21" x14ac:dyDescent="0.25">
      <c r="K3097" s="17" t="s">
        <v>3141</v>
      </c>
      <c r="L3097" s="54">
        <v>27</v>
      </c>
      <c r="M3097" s="17">
        <v>7</v>
      </c>
      <c r="N3097" s="17">
        <v>1989</v>
      </c>
      <c r="O3097" s="19" t="s">
        <v>1043</v>
      </c>
      <c r="P3097" s="24" t="s">
        <v>1026</v>
      </c>
      <c r="Q3097" s="19" t="s">
        <v>565</v>
      </c>
      <c r="R3097" s="17">
        <v>26</v>
      </c>
      <c r="S3097" s="24" t="s">
        <v>1026</v>
      </c>
      <c r="T3097" s="17">
        <v>14</v>
      </c>
      <c r="U3097" s="17">
        <v>1355</v>
      </c>
    </row>
    <row r="3098" spans="11:21" x14ac:dyDescent="0.25">
      <c r="K3098" s="17" t="s">
        <v>3027</v>
      </c>
      <c r="L3098" s="54">
        <v>29</v>
      </c>
      <c r="M3098" s="17">
        <v>7</v>
      </c>
      <c r="N3098" s="17">
        <v>1989</v>
      </c>
      <c r="O3098" s="19" t="s">
        <v>564</v>
      </c>
      <c r="P3098" s="24" t="s">
        <v>1026</v>
      </c>
      <c r="Q3098" s="19" t="s">
        <v>563</v>
      </c>
      <c r="R3098" s="17">
        <v>14</v>
      </c>
      <c r="S3098" s="24" t="s">
        <v>1026</v>
      </c>
      <c r="T3098" s="17">
        <v>17</v>
      </c>
      <c r="U3098" s="17">
        <v>179</v>
      </c>
    </row>
    <row r="3099" spans="11:21" x14ac:dyDescent="0.25">
      <c r="K3099" s="17" t="s">
        <v>3011</v>
      </c>
      <c r="L3099" s="54">
        <v>30</v>
      </c>
      <c r="M3099" s="17">
        <v>7</v>
      </c>
      <c r="N3099" s="17">
        <v>1989</v>
      </c>
      <c r="O3099" s="19" t="s">
        <v>1045</v>
      </c>
      <c r="P3099" s="24" t="s">
        <v>1026</v>
      </c>
      <c r="Q3099" s="48" t="s">
        <v>1043</v>
      </c>
      <c r="R3099" s="17">
        <v>6</v>
      </c>
      <c r="S3099" s="24" t="s">
        <v>1026</v>
      </c>
      <c r="T3099" s="17">
        <v>7</v>
      </c>
      <c r="U3099" s="17">
        <v>455</v>
      </c>
    </row>
    <row r="3100" spans="11:21" x14ac:dyDescent="0.25">
      <c r="K3100" s="17" t="s">
        <v>3011</v>
      </c>
      <c r="L3100" s="54">
        <v>30</v>
      </c>
      <c r="M3100" s="17">
        <v>7</v>
      </c>
      <c r="N3100" s="17">
        <v>1989</v>
      </c>
      <c r="O3100" s="19" t="s">
        <v>1041</v>
      </c>
      <c r="P3100" s="24" t="s">
        <v>1026</v>
      </c>
      <c r="Q3100" s="48" t="s">
        <v>743</v>
      </c>
      <c r="R3100" s="17">
        <v>5</v>
      </c>
      <c r="S3100" s="24" t="s">
        <v>1026</v>
      </c>
      <c r="T3100" s="17">
        <v>16</v>
      </c>
      <c r="U3100" s="17">
        <v>676</v>
      </c>
    </row>
    <row r="3101" spans="11:21" x14ac:dyDescent="0.25">
      <c r="K3101" s="17" t="s">
        <v>3011</v>
      </c>
      <c r="L3101" s="54">
        <v>30</v>
      </c>
      <c r="M3101" s="17">
        <v>7</v>
      </c>
      <c r="N3101" s="17">
        <v>1989</v>
      </c>
      <c r="O3101" s="19" t="s">
        <v>1044</v>
      </c>
      <c r="P3101" s="24" t="s">
        <v>1026</v>
      </c>
      <c r="Q3101" s="48" t="s">
        <v>565</v>
      </c>
      <c r="R3101" s="17">
        <v>22</v>
      </c>
      <c r="S3101" s="24" t="s">
        <v>1026</v>
      </c>
      <c r="T3101" s="17">
        <v>7</v>
      </c>
      <c r="U3101" s="17">
        <v>380</v>
      </c>
    </row>
    <row r="3102" spans="11:21" x14ac:dyDescent="0.25">
      <c r="K3102" s="17" t="s">
        <v>3011</v>
      </c>
      <c r="L3102" s="54">
        <v>30</v>
      </c>
      <c r="M3102" s="17">
        <v>7</v>
      </c>
      <c r="N3102" s="17">
        <v>1989</v>
      </c>
      <c r="O3102" s="48" t="s">
        <v>1676</v>
      </c>
      <c r="P3102" s="24" t="s">
        <v>1026</v>
      </c>
      <c r="Q3102" s="48" t="s">
        <v>5749</v>
      </c>
      <c r="R3102" s="17">
        <v>20</v>
      </c>
      <c r="S3102" s="24" t="s">
        <v>1026</v>
      </c>
      <c r="T3102" s="17">
        <v>5</v>
      </c>
      <c r="U3102" s="17">
        <v>430</v>
      </c>
    </row>
    <row r="3103" spans="11:21" x14ac:dyDescent="0.25">
      <c r="K3103" s="17" t="s">
        <v>3027</v>
      </c>
      <c r="L3103" s="54">
        <v>5</v>
      </c>
      <c r="M3103" s="17">
        <v>8</v>
      </c>
      <c r="N3103" s="17">
        <v>1989</v>
      </c>
      <c r="O3103" s="48" t="s">
        <v>565</v>
      </c>
      <c r="P3103" s="24" t="s">
        <v>1026</v>
      </c>
      <c r="Q3103" s="48" t="s">
        <v>1045</v>
      </c>
      <c r="R3103" s="17">
        <v>13</v>
      </c>
      <c r="S3103" s="24" t="s">
        <v>1026</v>
      </c>
      <c r="T3103" s="17">
        <v>9</v>
      </c>
      <c r="U3103" s="17">
        <v>486</v>
      </c>
    </row>
    <row r="3104" spans="11:21" x14ac:dyDescent="0.25">
      <c r="K3104" s="17" t="s">
        <v>3011</v>
      </c>
      <c r="L3104" s="54">
        <v>6</v>
      </c>
      <c r="M3104" s="17">
        <v>8</v>
      </c>
      <c r="N3104" s="17">
        <v>1989</v>
      </c>
      <c r="O3104" s="19" t="s">
        <v>563</v>
      </c>
      <c r="P3104" s="24" t="s">
        <v>1026</v>
      </c>
      <c r="Q3104" s="48" t="s">
        <v>1676</v>
      </c>
      <c r="R3104" s="17">
        <v>14</v>
      </c>
      <c r="S3104" s="24" t="s">
        <v>1026</v>
      </c>
      <c r="T3104" s="17">
        <v>2</v>
      </c>
      <c r="U3104" s="17">
        <v>437</v>
      </c>
    </row>
    <row r="3105" spans="11:21" x14ac:dyDescent="0.25">
      <c r="K3105" s="17" t="s">
        <v>3011</v>
      </c>
      <c r="L3105" s="54">
        <v>6</v>
      </c>
      <c r="M3105" s="17">
        <v>8</v>
      </c>
      <c r="N3105" s="17">
        <v>1989</v>
      </c>
      <c r="O3105" s="48" t="s">
        <v>743</v>
      </c>
      <c r="P3105" s="24" t="s">
        <v>1026</v>
      </c>
      <c r="Q3105" s="48" t="s">
        <v>564</v>
      </c>
      <c r="R3105" s="17">
        <v>11</v>
      </c>
      <c r="S3105" s="24" t="s">
        <v>1026</v>
      </c>
      <c r="T3105" s="17">
        <v>8</v>
      </c>
      <c r="U3105" s="17">
        <v>173</v>
      </c>
    </row>
    <row r="3106" spans="11:21" x14ac:dyDescent="0.25">
      <c r="K3106" s="17" t="s">
        <v>3011</v>
      </c>
      <c r="L3106" s="54">
        <v>6</v>
      </c>
      <c r="M3106" s="17">
        <v>8</v>
      </c>
      <c r="N3106" s="17">
        <v>1989</v>
      </c>
      <c r="O3106" s="48" t="s">
        <v>1043</v>
      </c>
      <c r="P3106" s="24" t="s">
        <v>1026</v>
      </c>
      <c r="Q3106" s="48" t="s">
        <v>1041</v>
      </c>
      <c r="R3106" s="17">
        <v>17</v>
      </c>
      <c r="S3106" s="24" t="s">
        <v>1026</v>
      </c>
      <c r="T3106" s="17">
        <v>6</v>
      </c>
      <c r="U3106" s="17">
        <v>1205</v>
      </c>
    </row>
    <row r="3107" spans="11:21" x14ac:dyDescent="0.25">
      <c r="K3107" s="17" t="s">
        <v>3011</v>
      </c>
      <c r="L3107" s="54">
        <v>6</v>
      </c>
      <c r="M3107" s="17">
        <v>8</v>
      </c>
      <c r="N3107" s="17">
        <v>1989</v>
      </c>
      <c r="O3107" s="19" t="s">
        <v>5749</v>
      </c>
      <c r="P3107" s="24" t="s">
        <v>1026</v>
      </c>
      <c r="Q3107" s="19" t="s">
        <v>1044</v>
      </c>
      <c r="R3107" s="17">
        <v>9</v>
      </c>
      <c r="S3107" s="24" t="s">
        <v>1026</v>
      </c>
      <c r="T3107" s="17">
        <v>8</v>
      </c>
      <c r="U3107" s="17">
        <v>354</v>
      </c>
    </row>
    <row r="3108" spans="11:21" x14ac:dyDescent="0.25">
      <c r="K3108" s="17" t="s">
        <v>3027</v>
      </c>
      <c r="L3108" s="54">
        <v>12</v>
      </c>
      <c r="M3108" s="17">
        <v>8</v>
      </c>
      <c r="N3108" s="17">
        <v>1989</v>
      </c>
      <c r="O3108" s="19" t="s">
        <v>563</v>
      </c>
      <c r="P3108" s="24" t="s">
        <v>1026</v>
      </c>
      <c r="Q3108" s="48" t="s">
        <v>1041</v>
      </c>
      <c r="R3108" s="17">
        <v>16</v>
      </c>
      <c r="S3108" s="24" t="s">
        <v>1026</v>
      </c>
      <c r="T3108" s="17">
        <v>7</v>
      </c>
      <c r="U3108" s="17">
        <v>158</v>
      </c>
    </row>
    <row r="3109" spans="11:21" x14ac:dyDescent="0.25">
      <c r="K3109" s="17" t="s">
        <v>3027</v>
      </c>
      <c r="L3109" s="54">
        <v>12</v>
      </c>
      <c r="M3109" s="17">
        <v>8</v>
      </c>
      <c r="N3109" s="17">
        <v>1989</v>
      </c>
      <c r="O3109" s="19" t="s">
        <v>1045</v>
      </c>
      <c r="P3109" s="24" t="s">
        <v>1026</v>
      </c>
      <c r="Q3109" s="48" t="s">
        <v>564</v>
      </c>
      <c r="R3109" s="17">
        <v>8</v>
      </c>
      <c r="S3109" s="24" t="s">
        <v>1026</v>
      </c>
      <c r="T3109" s="17">
        <v>8</v>
      </c>
      <c r="U3109" s="17">
        <v>462</v>
      </c>
    </row>
    <row r="3110" spans="11:21" x14ac:dyDescent="0.25">
      <c r="K3110" s="17" t="s">
        <v>3027</v>
      </c>
      <c r="L3110" s="54">
        <v>12</v>
      </c>
      <c r="M3110" s="17">
        <v>8</v>
      </c>
      <c r="N3110" s="17">
        <v>1989</v>
      </c>
      <c r="O3110" s="19" t="s">
        <v>743</v>
      </c>
      <c r="P3110" s="24" t="s">
        <v>1026</v>
      </c>
      <c r="Q3110" s="48" t="s">
        <v>1676</v>
      </c>
      <c r="R3110" s="17">
        <v>6</v>
      </c>
      <c r="S3110" s="24" t="s">
        <v>1026</v>
      </c>
      <c r="T3110" s="17">
        <v>12</v>
      </c>
      <c r="U3110" s="17">
        <v>136</v>
      </c>
    </row>
    <row r="3111" spans="11:21" x14ac:dyDescent="0.25">
      <c r="K3111" s="17" t="s">
        <v>3027</v>
      </c>
      <c r="L3111" s="54">
        <v>12</v>
      </c>
      <c r="M3111" s="17">
        <v>8</v>
      </c>
      <c r="N3111" s="17">
        <v>1989</v>
      </c>
      <c r="O3111" s="19" t="s">
        <v>1043</v>
      </c>
      <c r="P3111" s="24" t="s">
        <v>1026</v>
      </c>
      <c r="Q3111" s="48" t="s">
        <v>1044</v>
      </c>
      <c r="R3111" s="17">
        <v>17</v>
      </c>
      <c r="S3111" s="24" t="s">
        <v>1026</v>
      </c>
      <c r="T3111" s="17">
        <v>2</v>
      </c>
      <c r="U3111" s="17">
        <v>985</v>
      </c>
    </row>
    <row r="3112" spans="11:21" x14ac:dyDescent="0.25">
      <c r="K3112" s="17" t="s">
        <v>3027</v>
      </c>
      <c r="L3112" s="54">
        <v>12</v>
      </c>
      <c r="M3112" s="17">
        <v>8</v>
      </c>
      <c r="N3112" s="17">
        <v>1989</v>
      </c>
      <c r="O3112" s="48" t="s">
        <v>5749</v>
      </c>
      <c r="P3112" s="24" t="s">
        <v>1026</v>
      </c>
      <c r="Q3112" s="19" t="s">
        <v>565</v>
      </c>
      <c r="R3112" s="17">
        <v>1</v>
      </c>
      <c r="S3112" s="24" t="s">
        <v>1026</v>
      </c>
      <c r="T3112" s="17">
        <v>10</v>
      </c>
      <c r="U3112" s="17">
        <v>189</v>
      </c>
    </row>
    <row r="3113" spans="11:21" x14ac:dyDescent="0.25">
      <c r="K3113" s="17" t="s">
        <v>3142</v>
      </c>
      <c r="L3113" s="54">
        <v>16</v>
      </c>
      <c r="M3113" s="17">
        <v>8</v>
      </c>
      <c r="N3113" s="17">
        <v>1989</v>
      </c>
      <c r="O3113" s="19" t="s">
        <v>564</v>
      </c>
      <c r="P3113" s="24" t="s">
        <v>1026</v>
      </c>
      <c r="Q3113" s="48" t="s">
        <v>1043</v>
      </c>
      <c r="R3113" s="17">
        <v>11</v>
      </c>
      <c r="S3113" s="24" t="s">
        <v>1026</v>
      </c>
      <c r="T3113" s="17">
        <v>33</v>
      </c>
      <c r="U3113" s="17">
        <v>135</v>
      </c>
    </row>
    <row r="3114" spans="11:21" x14ac:dyDescent="0.25">
      <c r="K3114" s="17" t="s">
        <v>3141</v>
      </c>
      <c r="L3114" s="54">
        <v>17</v>
      </c>
      <c r="M3114" s="17">
        <v>8</v>
      </c>
      <c r="N3114" s="17">
        <v>1989</v>
      </c>
      <c r="O3114" s="19" t="s">
        <v>565</v>
      </c>
      <c r="P3114" s="24" t="s">
        <v>1026</v>
      </c>
      <c r="Q3114" s="48" t="s">
        <v>743</v>
      </c>
      <c r="R3114" s="17">
        <v>33</v>
      </c>
      <c r="S3114" s="24" t="s">
        <v>1026</v>
      </c>
      <c r="T3114" s="17">
        <v>1</v>
      </c>
      <c r="U3114" s="17">
        <v>172</v>
      </c>
    </row>
    <row r="3115" spans="11:21" x14ac:dyDescent="0.25">
      <c r="K3115" s="17" t="s">
        <v>3141</v>
      </c>
      <c r="L3115" s="54">
        <v>17</v>
      </c>
      <c r="M3115" s="17">
        <v>8</v>
      </c>
      <c r="N3115" s="17">
        <v>1989</v>
      </c>
      <c r="O3115" s="19" t="s">
        <v>1041</v>
      </c>
      <c r="P3115" s="24" t="s">
        <v>1026</v>
      </c>
      <c r="Q3115" s="48" t="s">
        <v>5749</v>
      </c>
      <c r="R3115" s="17">
        <v>5</v>
      </c>
      <c r="S3115" s="24" t="s">
        <v>1026</v>
      </c>
      <c r="T3115" s="17">
        <v>3</v>
      </c>
      <c r="U3115" s="17">
        <v>513</v>
      </c>
    </row>
    <row r="3116" spans="11:21" x14ac:dyDescent="0.25">
      <c r="K3116" s="17" t="s">
        <v>3141</v>
      </c>
      <c r="L3116" s="54">
        <v>17</v>
      </c>
      <c r="M3116" s="17">
        <v>8</v>
      </c>
      <c r="N3116" s="17">
        <v>1989</v>
      </c>
      <c r="O3116" s="19" t="s">
        <v>1044</v>
      </c>
      <c r="P3116" s="24" t="s">
        <v>1026</v>
      </c>
      <c r="Q3116" s="48" t="s">
        <v>563</v>
      </c>
      <c r="R3116" s="17">
        <v>8</v>
      </c>
      <c r="S3116" s="24" t="s">
        <v>1026</v>
      </c>
      <c r="T3116" s="17">
        <v>21</v>
      </c>
      <c r="U3116" s="17">
        <v>310</v>
      </c>
    </row>
    <row r="3117" spans="11:21" x14ac:dyDescent="0.25">
      <c r="K3117" s="17" t="s">
        <v>3141</v>
      </c>
      <c r="L3117" s="54">
        <v>17</v>
      </c>
      <c r="M3117" s="17">
        <v>8</v>
      </c>
      <c r="N3117" s="17">
        <v>1989</v>
      </c>
      <c r="O3117" s="38" t="s">
        <v>1676</v>
      </c>
      <c r="P3117" s="24" t="s">
        <v>1026</v>
      </c>
      <c r="Q3117" s="19" t="s">
        <v>1045</v>
      </c>
      <c r="R3117" s="17">
        <v>7</v>
      </c>
      <c r="S3117" s="24" t="s">
        <v>1026</v>
      </c>
      <c r="T3117" s="17">
        <v>10</v>
      </c>
      <c r="U3117" s="17">
        <v>472</v>
      </c>
    </row>
    <row r="3118" spans="11:21" x14ac:dyDescent="0.25">
      <c r="K3118" s="17" t="s">
        <v>3027</v>
      </c>
      <c r="L3118" s="54">
        <v>19</v>
      </c>
      <c r="M3118" s="17">
        <v>8</v>
      </c>
      <c r="N3118" s="17">
        <v>1989</v>
      </c>
      <c r="O3118" s="48" t="s">
        <v>565</v>
      </c>
      <c r="P3118" s="24" t="s">
        <v>1026</v>
      </c>
      <c r="Q3118" s="19" t="s">
        <v>1676</v>
      </c>
      <c r="R3118" s="17">
        <v>24</v>
      </c>
      <c r="S3118" s="24" t="s">
        <v>1026</v>
      </c>
      <c r="T3118" s="17">
        <v>6</v>
      </c>
      <c r="U3118" s="17">
        <v>164</v>
      </c>
    </row>
    <row r="3119" spans="11:21" x14ac:dyDescent="0.25">
      <c r="K3119" s="17" t="s">
        <v>3011</v>
      </c>
      <c r="L3119" s="54">
        <v>20</v>
      </c>
      <c r="M3119" s="17">
        <v>8</v>
      </c>
      <c r="N3119" s="17">
        <v>1989</v>
      </c>
      <c r="O3119" s="19" t="s">
        <v>1045</v>
      </c>
      <c r="P3119" s="24" t="s">
        <v>1026</v>
      </c>
      <c r="Q3119" s="48" t="s">
        <v>1041</v>
      </c>
      <c r="R3119" s="17">
        <v>20</v>
      </c>
      <c r="S3119" s="24" t="s">
        <v>1026</v>
      </c>
      <c r="T3119" s="17">
        <v>8</v>
      </c>
      <c r="U3119" s="17">
        <v>474</v>
      </c>
    </row>
    <row r="3120" spans="11:21" x14ac:dyDescent="0.25">
      <c r="K3120" s="17" t="s">
        <v>3011</v>
      </c>
      <c r="L3120" s="54">
        <v>20</v>
      </c>
      <c r="M3120" s="17">
        <v>8</v>
      </c>
      <c r="N3120" s="17">
        <v>1989</v>
      </c>
      <c r="O3120" s="19" t="s">
        <v>1044</v>
      </c>
      <c r="P3120" s="24" t="s">
        <v>1026</v>
      </c>
      <c r="Q3120" s="48" t="s">
        <v>564</v>
      </c>
      <c r="R3120" s="17">
        <v>25</v>
      </c>
      <c r="S3120" s="24" t="s">
        <v>1026</v>
      </c>
      <c r="T3120" s="17">
        <v>4</v>
      </c>
      <c r="U3120" s="17">
        <v>340</v>
      </c>
    </row>
    <row r="3121" spans="1:22" x14ac:dyDescent="0.25">
      <c r="K3121" s="17" t="s">
        <v>3011</v>
      </c>
      <c r="L3121" s="54">
        <v>20</v>
      </c>
      <c r="M3121" s="17">
        <v>8</v>
      </c>
      <c r="N3121" s="17">
        <v>1989</v>
      </c>
      <c r="O3121" s="19" t="s">
        <v>1043</v>
      </c>
      <c r="P3121" s="24" t="s">
        <v>1026</v>
      </c>
      <c r="Q3121" s="48" t="s">
        <v>743</v>
      </c>
      <c r="R3121" s="17">
        <v>15</v>
      </c>
      <c r="S3121" s="24" t="s">
        <v>1026</v>
      </c>
      <c r="T3121" s="17">
        <v>3</v>
      </c>
      <c r="U3121" s="17">
        <v>950</v>
      </c>
    </row>
    <row r="3122" spans="1:22" x14ac:dyDescent="0.25">
      <c r="K3122" s="17" t="s">
        <v>3011</v>
      </c>
      <c r="L3122" s="54">
        <v>20</v>
      </c>
      <c r="M3122" s="17">
        <v>8</v>
      </c>
      <c r="N3122" s="17">
        <v>1989</v>
      </c>
      <c r="O3122" s="19" t="s">
        <v>5749</v>
      </c>
      <c r="P3122" s="24" t="s">
        <v>1026</v>
      </c>
      <c r="Q3122" s="48" t="s">
        <v>563</v>
      </c>
      <c r="R3122" s="17">
        <v>3</v>
      </c>
      <c r="S3122" s="24" t="s">
        <v>1026</v>
      </c>
      <c r="T3122" s="17">
        <v>3</v>
      </c>
      <c r="U3122" s="17">
        <v>286</v>
      </c>
    </row>
    <row r="3123" spans="1:22" x14ac:dyDescent="0.25">
      <c r="K3123" s="17" t="s">
        <v>3011</v>
      </c>
      <c r="L3123" s="54">
        <v>27</v>
      </c>
      <c r="M3123" s="17">
        <v>8</v>
      </c>
      <c r="N3123" s="17">
        <v>1989</v>
      </c>
      <c r="O3123" s="48" t="s">
        <v>563</v>
      </c>
      <c r="P3123" s="24" t="s">
        <v>1026</v>
      </c>
      <c r="Q3123" s="48" t="s">
        <v>565</v>
      </c>
      <c r="R3123" s="17">
        <v>15</v>
      </c>
      <c r="S3123" s="24" t="s">
        <v>1026</v>
      </c>
      <c r="T3123" s="17">
        <v>10</v>
      </c>
      <c r="U3123" s="17">
        <v>515</v>
      </c>
    </row>
    <row r="3124" spans="1:22" x14ac:dyDescent="0.25">
      <c r="K3124" s="17" t="s">
        <v>3011</v>
      </c>
      <c r="L3124" s="54">
        <v>27</v>
      </c>
      <c r="M3124" s="17">
        <v>8</v>
      </c>
      <c r="N3124" s="17">
        <v>1989</v>
      </c>
      <c r="O3124" s="19" t="s">
        <v>1041</v>
      </c>
      <c r="P3124" s="24" t="s">
        <v>1026</v>
      </c>
      <c r="Q3124" s="48" t="s">
        <v>1044</v>
      </c>
      <c r="R3124" s="17">
        <v>7</v>
      </c>
      <c r="S3124" s="24" t="s">
        <v>1026</v>
      </c>
      <c r="T3124" s="17">
        <v>11</v>
      </c>
      <c r="U3124" s="17">
        <v>412</v>
      </c>
    </row>
    <row r="3125" spans="1:22" x14ac:dyDescent="0.25">
      <c r="K3125" s="17" t="s">
        <v>3011</v>
      </c>
      <c r="L3125" s="54">
        <v>27</v>
      </c>
      <c r="M3125" s="17">
        <v>8</v>
      </c>
      <c r="N3125" s="17">
        <v>1989</v>
      </c>
      <c r="O3125" s="19" t="s">
        <v>743</v>
      </c>
      <c r="P3125" s="24" t="s">
        <v>1026</v>
      </c>
      <c r="Q3125" s="48" t="s">
        <v>1045</v>
      </c>
      <c r="R3125" s="17">
        <v>10</v>
      </c>
      <c r="S3125" s="24" t="s">
        <v>1026</v>
      </c>
      <c r="T3125" s="17">
        <v>11</v>
      </c>
      <c r="U3125" s="17">
        <v>276</v>
      </c>
    </row>
    <row r="3126" spans="1:22" x14ac:dyDescent="0.25">
      <c r="K3126" s="17" t="s">
        <v>3011</v>
      </c>
      <c r="L3126" s="54">
        <v>27</v>
      </c>
      <c r="M3126" s="17">
        <v>8</v>
      </c>
      <c r="N3126" s="17">
        <v>1989</v>
      </c>
      <c r="O3126" s="19" t="s">
        <v>564</v>
      </c>
      <c r="P3126" s="24" t="s">
        <v>1026</v>
      </c>
      <c r="Q3126" s="19" t="s">
        <v>5749</v>
      </c>
      <c r="R3126" s="17">
        <v>8</v>
      </c>
      <c r="S3126" s="24" t="s">
        <v>1026</v>
      </c>
      <c r="T3126" s="17">
        <v>4</v>
      </c>
      <c r="U3126" s="17">
        <v>183</v>
      </c>
    </row>
    <row r="3127" spans="1:22" x14ac:dyDescent="0.25">
      <c r="K3127" s="17" t="s">
        <v>3011</v>
      </c>
      <c r="L3127" s="54">
        <v>27</v>
      </c>
      <c r="M3127" s="17">
        <v>8</v>
      </c>
      <c r="N3127" s="17">
        <v>1989</v>
      </c>
      <c r="O3127" s="19" t="s">
        <v>1676</v>
      </c>
      <c r="P3127" s="24" t="s">
        <v>1026</v>
      </c>
      <c r="Q3127" s="48" t="s">
        <v>1043</v>
      </c>
      <c r="R3127" s="17">
        <v>2</v>
      </c>
      <c r="S3127" s="24" t="s">
        <v>1026</v>
      </c>
      <c r="T3127" s="17">
        <v>11</v>
      </c>
      <c r="U3127" s="17">
        <v>342</v>
      </c>
    </row>
    <row r="3128" spans="1:22" x14ac:dyDescent="0.25">
      <c r="L3128" s="54"/>
      <c r="Q3128" s="48" t="s">
        <v>2</v>
      </c>
      <c r="R3128" s="17">
        <f>SUM(R3038:R3127)</f>
        <v>1069</v>
      </c>
      <c r="S3128" s="24" t="s">
        <v>1026</v>
      </c>
      <c r="T3128" s="17">
        <f>SUM(T3038:T3127)</f>
        <v>800</v>
      </c>
      <c r="U3128" s="17">
        <f>SUM(U3038:U3127)</f>
        <v>40629</v>
      </c>
    </row>
    <row r="3129" spans="1:22" x14ac:dyDescent="0.25">
      <c r="N3129" s="17">
        <f>COUNT(R3038:R3127)</f>
        <v>90</v>
      </c>
      <c r="Q3129" s="48" t="s">
        <v>567</v>
      </c>
      <c r="R3129" s="81">
        <f>PRODUCT(R3128/N3129)</f>
        <v>11.877777777777778</v>
      </c>
      <c r="S3129" s="24" t="s">
        <v>1026</v>
      </c>
      <c r="T3129" s="81">
        <f>PRODUCT(T3128/N3129)</f>
        <v>8.8888888888888893</v>
      </c>
      <c r="U3129" s="82">
        <f>PRODUCT(U3128/N3129)</f>
        <v>451.43333333333334</v>
      </c>
    </row>
    <row r="3132" spans="1:22" x14ac:dyDescent="0.25">
      <c r="A3132" s="21"/>
      <c r="B3132" s="22" t="s">
        <v>1336</v>
      </c>
      <c r="C3132" s="21" t="s">
        <v>3016</v>
      </c>
      <c r="D3132" s="21" t="s">
        <v>3017</v>
      </c>
      <c r="E3132" s="21" t="s">
        <v>1030</v>
      </c>
      <c r="F3132" s="21" t="s">
        <v>3018</v>
      </c>
      <c r="G3132" s="21" t="s">
        <v>3019</v>
      </c>
      <c r="H3132" s="21"/>
      <c r="I3132" s="68" t="s">
        <v>3020</v>
      </c>
      <c r="J3132" s="21" t="s">
        <v>1031</v>
      </c>
      <c r="K3132" s="33"/>
      <c r="L3132" s="33"/>
      <c r="M3132" s="33"/>
      <c r="N3132" s="33"/>
      <c r="O3132" s="23" t="s">
        <v>1336</v>
      </c>
      <c r="P3132" s="43"/>
      <c r="Q3132" s="35"/>
      <c r="R3132" s="33"/>
      <c r="S3132" s="33"/>
      <c r="T3132" s="33"/>
      <c r="U3132" s="33"/>
      <c r="V3132" s="87"/>
    </row>
    <row r="3133" spans="1:22" x14ac:dyDescent="0.25">
      <c r="B3133" s="67"/>
      <c r="D3133" s="14"/>
      <c r="E3133" s="14"/>
      <c r="F3133" s="14"/>
      <c r="G3133" s="14"/>
      <c r="H3133" s="74"/>
      <c r="I3133" s="14"/>
      <c r="J3133" s="14"/>
      <c r="L3133" s="72"/>
      <c r="M3133" s="72"/>
      <c r="N3133" s="72"/>
      <c r="O3133" s="70" t="s">
        <v>1443</v>
      </c>
      <c r="P3133" s="105"/>
      <c r="Q3133" s="87"/>
      <c r="R3133" s="72"/>
      <c r="S3133" s="72"/>
      <c r="T3133" s="72"/>
      <c r="U3133" s="72"/>
    </row>
    <row r="3134" spans="1:22" x14ac:dyDescent="0.25">
      <c r="D3134" s="14"/>
      <c r="E3134" s="14"/>
      <c r="F3134" s="14"/>
      <c r="G3134" s="14"/>
      <c r="H3134" s="74"/>
      <c r="I3134" s="14"/>
      <c r="J3134" s="14"/>
      <c r="K3134" s="17" t="s">
        <v>3142</v>
      </c>
      <c r="L3134" s="17">
        <v>30</v>
      </c>
      <c r="M3134" s="17">
        <v>8</v>
      </c>
      <c r="N3134" s="17">
        <v>1989</v>
      </c>
      <c r="O3134" s="20" t="s">
        <v>1043</v>
      </c>
      <c r="P3134" s="24" t="s">
        <v>1026</v>
      </c>
      <c r="Q3134" s="19" t="s">
        <v>1045</v>
      </c>
      <c r="R3134" s="17">
        <v>9</v>
      </c>
      <c r="S3134" s="24" t="s">
        <v>1026</v>
      </c>
      <c r="T3134" s="17">
        <v>2</v>
      </c>
    </row>
    <row r="3135" spans="1:22" x14ac:dyDescent="0.25">
      <c r="B3135" s="20" t="s">
        <v>1695</v>
      </c>
      <c r="D3135" s="14"/>
      <c r="E3135" s="14"/>
      <c r="F3135" s="14"/>
      <c r="G3135" s="14"/>
      <c r="H3135" s="74"/>
      <c r="I3135" s="14"/>
      <c r="J3135" s="14"/>
      <c r="K3135" s="17" t="s">
        <v>3027</v>
      </c>
      <c r="L3135" s="17">
        <v>2</v>
      </c>
      <c r="M3135" s="17">
        <v>9</v>
      </c>
      <c r="N3135" s="17">
        <v>1989</v>
      </c>
      <c r="O3135" s="19" t="s">
        <v>1045</v>
      </c>
      <c r="P3135" s="24" t="s">
        <v>1026</v>
      </c>
      <c r="Q3135" s="20" t="s">
        <v>1043</v>
      </c>
      <c r="R3135" s="17">
        <v>14</v>
      </c>
      <c r="S3135" s="24" t="s">
        <v>1026</v>
      </c>
      <c r="T3135" s="17">
        <v>15</v>
      </c>
    </row>
    <row r="3136" spans="1:22" x14ac:dyDescent="0.25">
      <c r="B3136" s="67"/>
      <c r="D3136" s="14"/>
      <c r="E3136" s="14"/>
      <c r="F3136" s="14"/>
      <c r="G3136" s="14"/>
      <c r="H3136" s="74"/>
      <c r="I3136" s="14"/>
      <c r="J3136" s="14"/>
    </row>
    <row r="3137" spans="2:21" x14ac:dyDescent="0.25">
      <c r="D3137" s="14"/>
      <c r="E3137" s="14"/>
      <c r="F3137" s="14"/>
      <c r="G3137" s="14"/>
      <c r="H3137" s="74"/>
      <c r="I3137" s="14"/>
      <c r="J3137" s="14"/>
      <c r="K3137" s="17" t="s">
        <v>3142</v>
      </c>
      <c r="L3137" s="17">
        <v>30</v>
      </c>
      <c r="M3137" s="17">
        <v>8</v>
      </c>
      <c r="N3137" s="17">
        <v>1989</v>
      </c>
      <c r="O3137" s="48" t="s">
        <v>563</v>
      </c>
      <c r="P3137" s="24" t="s">
        <v>1026</v>
      </c>
      <c r="Q3137" s="67" t="s">
        <v>565</v>
      </c>
      <c r="R3137" s="17">
        <v>5</v>
      </c>
      <c r="S3137" s="24" t="s">
        <v>1026</v>
      </c>
      <c r="T3137" s="17">
        <v>12</v>
      </c>
    </row>
    <row r="3138" spans="2:21" x14ac:dyDescent="0.25">
      <c r="B3138" s="20" t="s">
        <v>2240</v>
      </c>
      <c r="K3138" s="17" t="s">
        <v>3027</v>
      </c>
      <c r="L3138" s="17">
        <v>2</v>
      </c>
      <c r="M3138" s="17">
        <v>9</v>
      </c>
      <c r="N3138" s="17">
        <v>1989</v>
      </c>
      <c r="O3138" s="67" t="s">
        <v>565</v>
      </c>
      <c r="P3138" s="24" t="s">
        <v>1026</v>
      </c>
      <c r="Q3138" s="48" t="s">
        <v>563</v>
      </c>
      <c r="R3138" s="17">
        <v>15</v>
      </c>
      <c r="S3138" s="24" t="s">
        <v>1026</v>
      </c>
      <c r="T3138" s="17">
        <v>6</v>
      </c>
    </row>
    <row r="3141" spans="2:21" x14ac:dyDescent="0.25">
      <c r="O3141" s="20" t="s">
        <v>1109</v>
      </c>
    </row>
    <row r="3142" spans="2:21" x14ac:dyDescent="0.25">
      <c r="K3142" s="17" t="s">
        <v>3027</v>
      </c>
      <c r="L3142" s="17">
        <v>9</v>
      </c>
      <c r="M3142" s="17">
        <v>9</v>
      </c>
      <c r="N3142" s="17">
        <v>1989</v>
      </c>
      <c r="O3142" s="20" t="s">
        <v>1045</v>
      </c>
      <c r="P3142" s="24" t="s">
        <v>1026</v>
      </c>
      <c r="Q3142" s="48" t="s">
        <v>563</v>
      </c>
      <c r="R3142" s="17">
        <v>6</v>
      </c>
      <c r="S3142" s="24" t="s">
        <v>1026</v>
      </c>
      <c r="T3142" s="17">
        <v>4</v>
      </c>
    </row>
    <row r="3143" spans="2:21" x14ac:dyDescent="0.25">
      <c r="B3143" s="67" t="s">
        <v>2241</v>
      </c>
      <c r="K3143" s="17" t="s">
        <v>3011</v>
      </c>
      <c r="L3143" s="17">
        <v>10</v>
      </c>
      <c r="M3143" s="17">
        <v>9</v>
      </c>
      <c r="N3143" s="17">
        <v>1989</v>
      </c>
      <c r="O3143" s="67" t="s">
        <v>563</v>
      </c>
      <c r="P3143" s="24" t="s">
        <v>1026</v>
      </c>
      <c r="Q3143" s="19" t="s">
        <v>1045</v>
      </c>
      <c r="R3143" s="17">
        <v>7</v>
      </c>
      <c r="S3143" s="24" t="s">
        <v>1026</v>
      </c>
      <c r="T3143" s="17">
        <v>6</v>
      </c>
      <c r="U3143" s="17">
        <v>650</v>
      </c>
    </row>
    <row r="3144" spans="2:21" x14ac:dyDescent="0.25">
      <c r="O3144" s="48"/>
    </row>
    <row r="3146" spans="2:21" x14ac:dyDescent="0.25">
      <c r="O3146" s="20" t="s">
        <v>62</v>
      </c>
    </row>
    <row r="3147" spans="2:21" x14ac:dyDescent="0.25">
      <c r="K3147" s="17" t="s">
        <v>3027</v>
      </c>
      <c r="L3147" s="17">
        <v>9</v>
      </c>
      <c r="M3147" s="17">
        <v>9</v>
      </c>
      <c r="N3147" s="17">
        <v>1989</v>
      </c>
      <c r="O3147" s="67" t="s">
        <v>565</v>
      </c>
      <c r="P3147" s="24" t="s">
        <v>1026</v>
      </c>
      <c r="Q3147" s="19" t="s">
        <v>1043</v>
      </c>
      <c r="R3147" s="17">
        <v>17</v>
      </c>
      <c r="S3147" s="24" t="s">
        <v>1026</v>
      </c>
      <c r="T3147" s="17">
        <v>6</v>
      </c>
      <c r="U3147" s="17">
        <v>2326</v>
      </c>
    </row>
    <row r="3148" spans="2:21" x14ac:dyDescent="0.25">
      <c r="B3148" s="20" t="s">
        <v>718</v>
      </c>
      <c r="K3148" s="17" t="s">
        <v>3011</v>
      </c>
      <c r="L3148" s="17">
        <v>10</v>
      </c>
      <c r="M3148" s="17">
        <v>9</v>
      </c>
      <c r="N3148" s="17">
        <v>1989</v>
      </c>
      <c r="O3148" s="19" t="s">
        <v>1043</v>
      </c>
      <c r="P3148" s="24" t="s">
        <v>1026</v>
      </c>
      <c r="Q3148" s="67" t="s">
        <v>565</v>
      </c>
      <c r="R3148" s="17">
        <v>3</v>
      </c>
      <c r="S3148" s="24" t="s">
        <v>1026</v>
      </c>
      <c r="T3148" s="17">
        <v>6</v>
      </c>
      <c r="U3148" s="17">
        <v>2715</v>
      </c>
    </row>
    <row r="3150" spans="2:21" x14ac:dyDescent="0.25">
      <c r="Q3150" s="48" t="s">
        <v>2</v>
      </c>
      <c r="R3150" s="17">
        <f>SUM(R3134:R3149)</f>
        <v>76</v>
      </c>
      <c r="S3150" s="24" t="s">
        <v>1026</v>
      </c>
      <c r="T3150" s="17">
        <f>SUM(T3134:T3149)</f>
        <v>57</v>
      </c>
      <c r="U3150" s="17">
        <f>SUM(U3134:U3149)</f>
        <v>5691</v>
      </c>
    </row>
    <row r="3151" spans="2:21" x14ac:dyDescent="0.25">
      <c r="N3151" s="17">
        <f>COUNT(R3134:R3149)</f>
        <v>8</v>
      </c>
      <c r="Q3151" s="48" t="s">
        <v>567</v>
      </c>
      <c r="R3151" s="81">
        <f>PRODUCT(R3150/N3151)</f>
        <v>9.5</v>
      </c>
      <c r="S3151" s="24" t="s">
        <v>1026</v>
      </c>
      <c r="T3151" s="81">
        <f>PRODUCT(T3150/N3151)</f>
        <v>7.125</v>
      </c>
      <c r="U3151" s="82">
        <f>PRODUCT(U3150/N3151)</f>
        <v>711.375</v>
      </c>
    </row>
    <row r="3154" spans="1:24" x14ac:dyDescent="0.25">
      <c r="B3154" s="20" t="s">
        <v>719</v>
      </c>
      <c r="C3154" s="14" t="s">
        <v>3016</v>
      </c>
      <c r="D3154" s="14" t="s">
        <v>3017</v>
      </c>
      <c r="E3154" s="14" t="s">
        <v>1030</v>
      </c>
      <c r="F3154" s="14" t="s">
        <v>3018</v>
      </c>
      <c r="G3154" s="14" t="s">
        <v>3019</v>
      </c>
      <c r="H3154" s="14"/>
      <c r="I3154" s="75" t="s">
        <v>3020</v>
      </c>
      <c r="J3154" s="14" t="s">
        <v>1031</v>
      </c>
      <c r="K3154" s="14"/>
      <c r="O3154" s="20" t="s">
        <v>719</v>
      </c>
    </row>
    <row r="3155" spans="1:24" ht="15.75" thickBot="1" x14ac:dyDescent="0.3">
      <c r="A3155" s="37">
        <v>1</v>
      </c>
      <c r="B3155" s="28" t="s">
        <v>743</v>
      </c>
      <c r="C3155" s="37">
        <v>2</v>
      </c>
      <c r="D3155" s="37">
        <v>2</v>
      </c>
      <c r="E3155" s="37">
        <v>0</v>
      </c>
      <c r="F3155" s="37">
        <v>0</v>
      </c>
      <c r="G3155" s="37">
        <v>36</v>
      </c>
      <c r="H3155" s="73" t="s">
        <v>1026</v>
      </c>
      <c r="I3155" s="37">
        <v>5</v>
      </c>
      <c r="J3155" s="37">
        <v>4</v>
      </c>
      <c r="K3155" s="32" t="s">
        <v>3027</v>
      </c>
      <c r="L3155" s="17">
        <v>2</v>
      </c>
      <c r="M3155" s="17">
        <v>9</v>
      </c>
      <c r="N3155" s="17">
        <v>1989</v>
      </c>
      <c r="O3155" s="19" t="s">
        <v>743</v>
      </c>
      <c r="P3155" s="24" t="s">
        <v>1026</v>
      </c>
      <c r="Q3155" s="19" t="s">
        <v>1241</v>
      </c>
      <c r="R3155" s="17">
        <v>21</v>
      </c>
      <c r="S3155" s="17" t="s">
        <v>1026</v>
      </c>
      <c r="T3155" s="17">
        <v>3</v>
      </c>
      <c r="U3155" s="17">
        <v>250</v>
      </c>
    </row>
    <row r="3156" spans="1:24" x14ac:dyDescent="0.25">
      <c r="A3156" s="77">
        <v>2</v>
      </c>
      <c r="B3156" s="78" t="s">
        <v>720</v>
      </c>
      <c r="C3156" s="77">
        <v>2</v>
      </c>
      <c r="D3156" s="77">
        <v>0</v>
      </c>
      <c r="E3156" s="77">
        <v>1</v>
      </c>
      <c r="F3156" s="77">
        <v>1</v>
      </c>
      <c r="G3156" s="77">
        <v>11</v>
      </c>
      <c r="H3156" s="79" t="s">
        <v>1026</v>
      </c>
      <c r="I3156" s="77">
        <v>24</v>
      </c>
      <c r="J3156" s="77">
        <v>1</v>
      </c>
      <c r="K3156" s="17" t="s">
        <v>3027</v>
      </c>
      <c r="L3156" s="17">
        <v>2</v>
      </c>
      <c r="M3156" s="17">
        <v>9</v>
      </c>
      <c r="N3156" s="17">
        <v>1989</v>
      </c>
      <c r="O3156" s="19" t="s">
        <v>1241</v>
      </c>
      <c r="P3156" s="24" t="s">
        <v>1026</v>
      </c>
      <c r="Q3156" s="19" t="s">
        <v>720</v>
      </c>
      <c r="R3156" s="17">
        <v>9</v>
      </c>
      <c r="S3156" s="17" t="s">
        <v>1026</v>
      </c>
      <c r="T3156" s="17">
        <v>9</v>
      </c>
      <c r="U3156" s="17">
        <v>200</v>
      </c>
      <c r="X3156" s="327"/>
    </row>
    <row r="3157" spans="1:24" x14ac:dyDescent="0.25">
      <c r="A3157" s="77">
        <v>3</v>
      </c>
      <c r="B3157" s="78" t="s">
        <v>1241</v>
      </c>
      <c r="C3157" s="77">
        <v>2</v>
      </c>
      <c r="D3157" s="77">
        <v>0</v>
      </c>
      <c r="E3157" s="77">
        <v>1</v>
      </c>
      <c r="F3157" s="77">
        <v>1</v>
      </c>
      <c r="G3157" s="77">
        <v>12</v>
      </c>
      <c r="H3157" s="79" t="s">
        <v>1026</v>
      </c>
      <c r="I3157" s="77">
        <v>30</v>
      </c>
      <c r="J3157" s="77">
        <v>1</v>
      </c>
      <c r="K3157" s="17" t="s">
        <v>3027</v>
      </c>
      <c r="L3157" s="17">
        <v>2</v>
      </c>
      <c r="M3157" s="17">
        <v>9</v>
      </c>
      <c r="N3157" s="17">
        <v>1989</v>
      </c>
      <c r="O3157" s="19" t="s">
        <v>720</v>
      </c>
      <c r="P3157" s="24" t="s">
        <v>1026</v>
      </c>
      <c r="Q3157" s="19" t="s">
        <v>743</v>
      </c>
      <c r="R3157" s="17">
        <v>2</v>
      </c>
      <c r="S3157" s="17" t="s">
        <v>1026</v>
      </c>
      <c r="T3157" s="17">
        <v>15</v>
      </c>
      <c r="U3157" s="17">
        <v>251</v>
      </c>
      <c r="X3157" s="328"/>
    </row>
    <row r="3158" spans="1:24" x14ac:dyDescent="0.25">
      <c r="C3158" s="14">
        <f>SUM(C3155:C3157)</f>
        <v>6</v>
      </c>
      <c r="D3158" s="14">
        <f>SUM(D3155:D3157)</f>
        <v>2</v>
      </c>
      <c r="E3158" s="14">
        <f>SUM(E3155:E3157)</f>
        <v>2</v>
      </c>
      <c r="F3158" s="14">
        <f>SUM(F3155:F3157)</f>
        <v>2</v>
      </c>
      <c r="G3158" s="14">
        <f>SUM(G3155:G3157)</f>
        <v>59</v>
      </c>
      <c r="H3158" s="74" t="s">
        <v>1026</v>
      </c>
      <c r="I3158" s="14">
        <f>SUM(I3155:I3157)</f>
        <v>59</v>
      </c>
      <c r="J3158" s="14">
        <f>SUM(J3155:J3157)</f>
        <v>6</v>
      </c>
      <c r="Q3158" s="48" t="s">
        <v>2</v>
      </c>
      <c r="R3158" s="17">
        <f>SUM(R3155:R3157)</f>
        <v>32</v>
      </c>
      <c r="S3158" s="24" t="s">
        <v>1026</v>
      </c>
      <c r="T3158" s="17">
        <f>SUM(T3155:T3157)</f>
        <v>27</v>
      </c>
      <c r="U3158" s="17">
        <f>SUM(U3155:U3157)</f>
        <v>701</v>
      </c>
    </row>
    <row r="3159" spans="1:24" x14ac:dyDescent="0.25">
      <c r="H3159" s="74"/>
      <c r="N3159" s="17">
        <v>3</v>
      </c>
      <c r="Q3159" s="48" t="s">
        <v>567</v>
      </c>
      <c r="R3159" s="81">
        <f>PRODUCT(R3158/N3159)</f>
        <v>10.666666666666666</v>
      </c>
      <c r="S3159" s="24" t="s">
        <v>1026</v>
      </c>
      <c r="T3159" s="81">
        <f>PRODUCT(T3158/N3159)</f>
        <v>9</v>
      </c>
      <c r="U3159" s="82">
        <f>PRODUCT(U3158/N3159)</f>
        <v>233.66666666666666</v>
      </c>
    </row>
    <row r="3160" spans="1:24" x14ac:dyDescent="0.25">
      <c r="B3160" s="20" t="s">
        <v>721</v>
      </c>
    </row>
    <row r="3163" spans="1:24" x14ac:dyDescent="0.25">
      <c r="A3163" s="21"/>
      <c r="B3163" s="22" t="s">
        <v>722</v>
      </c>
      <c r="C3163" s="21" t="s">
        <v>3016</v>
      </c>
      <c r="D3163" s="21" t="s">
        <v>3017</v>
      </c>
      <c r="E3163" s="21" t="s">
        <v>1030</v>
      </c>
      <c r="F3163" s="21" t="s">
        <v>3018</v>
      </c>
      <c r="G3163" s="21" t="s">
        <v>3019</v>
      </c>
      <c r="H3163" s="21"/>
      <c r="I3163" s="68" t="s">
        <v>3020</v>
      </c>
      <c r="J3163" s="21" t="s">
        <v>1031</v>
      </c>
      <c r="K3163" s="21"/>
      <c r="L3163" s="33"/>
      <c r="M3163" s="33"/>
      <c r="N3163" s="33"/>
      <c r="O3163" s="23" t="s">
        <v>722</v>
      </c>
      <c r="P3163" s="34"/>
      <c r="Q3163" s="35"/>
      <c r="R3163" s="33"/>
      <c r="S3163" s="34"/>
      <c r="T3163" s="33"/>
      <c r="U3163" s="33"/>
    </row>
    <row r="3164" spans="1:24" x14ac:dyDescent="0.25">
      <c r="A3164" s="14">
        <v>1</v>
      </c>
      <c r="B3164" s="41" t="s">
        <v>1045</v>
      </c>
      <c r="C3164" s="14">
        <v>22</v>
      </c>
      <c r="D3164" s="14">
        <v>21</v>
      </c>
      <c r="E3164" s="14">
        <v>0</v>
      </c>
      <c r="F3164" s="14">
        <v>1</v>
      </c>
      <c r="G3164" s="14">
        <v>428</v>
      </c>
      <c r="H3164" s="74" t="s">
        <v>1026</v>
      </c>
      <c r="I3164" s="14">
        <v>126</v>
      </c>
      <c r="J3164" s="14">
        <v>44</v>
      </c>
      <c r="K3164" s="17" t="s">
        <v>3011</v>
      </c>
      <c r="L3164" s="17">
        <v>6</v>
      </c>
      <c r="M3164" s="17">
        <v>5</v>
      </c>
      <c r="N3164" s="17">
        <v>1990</v>
      </c>
      <c r="O3164" s="48" t="s">
        <v>1045</v>
      </c>
      <c r="P3164" s="24" t="s">
        <v>1026</v>
      </c>
      <c r="Q3164" s="48" t="s">
        <v>1029</v>
      </c>
      <c r="R3164" s="82">
        <v>27</v>
      </c>
      <c r="S3164" s="24" t="s">
        <v>1026</v>
      </c>
      <c r="T3164" s="82">
        <v>2</v>
      </c>
      <c r="U3164" s="17">
        <v>650</v>
      </c>
    </row>
    <row r="3165" spans="1:24" x14ac:dyDescent="0.25">
      <c r="A3165" s="14">
        <v>2</v>
      </c>
      <c r="B3165" s="67" t="s">
        <v>565</v>
      </c>
      <c r="C3165" s="29">
        <v>22</v>
      </c>
      <c r="D3165" s="29">
        <v>19</v>
      </c>
      <c r="E3165" s="29">
        <v>0</v>
      </c>
      <c r="F3165" s="29">
        <v>3</v>
      </c>
      <c r="G3165" s="29">
        <v>398</v>
      </c>
      <c r="H3165" s="83" t="s">
        <v>1026</v>
      </c>
      <c r="I3165" s="29">
        <v>168</v>
      </c>
      <c r="J3165" s="29">
        <v>39</v>
      </c>
      <c r="K3165" s="32" t="s">
        <v>3011</v>
      </c>
      <c r="L3165" s="17">
        <v>6</v>
      </c>
      <c r="M3165" s="17">
        <v>5</v>
      </c>
      <c r="N3165" s="17">
        <v>1990</v>
      </c>
      <c r="O3165" s="38" t="s">
        <v>565</v>
      </c>
      <c r="P3165" s="24" t="s">
        <v>1026</v>
      </c>
      <c r="Q3165" s="38" t="s">
        <v>1044</v>
      </c>
      <c r="R3165" s="82">
        <v>29</v>
      </c>
      <c r="S3165" s="24" t="s">
        <v>1026</v>
      </c>
      <c r="T3165" s="82">
        <v>2</v>
      </c>
      <c r="U3165" s="17">
        <v>1473</v>
      </c>
    </row>
    <row r="3166" spans="1:24" x14ac:dyDescent="0.25">
      <c r="A3166" s="14">
        <v>3</v>
      </c>
      <c r="B3166" s="41" t="s">
        <v>1043</v>
      </c>
      <c r="C3166" s="29">
        <v>22</v>
      </c>
      <c r="D3166" s="29">
        <v>18</v>
      </c>
      <c r="E3166" s="29">
        <v>0</v>
      </c>
      <c r="F3166" s="29">
        <v>4</v>
      </c>
      <c r="G3166" s="29">
        <v>328</v>
      </c>
      <c r="H3166" s="83" t="s">
        <v>1026</v>
      </c>
      <c r="I3166" s="29">
        <v>145</v>
      </c>
      <c r="J3166" s="29">
        <v>38</v>
      </c>
      <c r="K3166" s="32" t="s">
        <v>3011</v>
      </c>
      <c r="L3166" s="17">
        <v>6</v>
      </c>
      <c r="M3166" s="17">
        <v>5</v>
      </c>
      <c r="N3166" s="17">
        <v>1990</v>
      </c>
      <c r="O3166" s="19" t="s">
        <v>743</v>
      </c>
      <c r="P3166" s="24" t="s">
        <v>1026</v>
      </c>
      <c r="Q3166" s="19" t="s">
        <v>564</v>
      </c>
      <c r="R3166" s="82">
        <v>5</v>
      </c>
      <c r="S3166" s="24" t="s">
        <v>1026</v>
      </c>
      <c r="T3166" s="82">
        <v>7</v>
      </c>
      <c r="U3166" s="17">
        <v>300</v>
      </c>
    </row>
    <row r="3167" spans="1:24" ht="15.75" thickBot="1" x14ac:dyDescent="0.3">
      <c r="A3167" s="37">
        <v>4</v>
      </c>
      <c r="B3167" s="28" t="s">
        <v>1041</v>
      </c>
      <c r="C3167" s="37">
        <v>22</v>
      </c>
      <c r="D3167" s="37">
        <v>15</v>
      </c>
      <c r="E3167" s="37">
        <v>1</v>
      </c>
      <c r="F3167" s="37">
        <v>6</v>
      </c>
      <c r="G3167" s="37">
        <v>300</v>
      </c>
      <c r="H3167" s="73" t="s">
        <v>1026</v>
      </c>
      <c r="I3167" s="37">
        <v>150</v>
      </c>
      <c r="J3167" s="37">
        <v>32</v>
      </c>
      <c r="K3167" s="32" t="s">
        <v>3011</v>
      </c>
      <c r="L3167" s="17">
        <v>6</v>
      </c>
      <c r="M3167" s="17">
        <v>5</v>
      </c>
      <c r="N3167" s="17">
        <v>1990</v>
      </c>
      <c r="O3167" s="38" t="s">
        <v>1676</v>
      </c>
      <c r="P3167" s="24" t="s">
        <v>1026</v>
      </c>
      <c r="Q3167" s="38" t="s">
        <v>1041</v>
      </c>
      <c r="R3167" s="82">
        <v>14</v>
      </c>
      <c r="S3167" s="24" t="s">
        <v>1026</v>
      </c>
      <c r="T3167" s="82">
        <v>13</v>
      </c>
      <c r="U3167" s="17">
        <v>745</v>
      </c>
    </row>
    <row r="3168" spans="1:24" x14ac:dyDescent="0.25">
      <c r="A3168" s="14">
        <v>5</v>
      </c>
      <c r="B3168" s="67" t="s">
        <v>1676</v>
      </c>
      <c r="C3168" s="14">
        <v>22</v>
      </c>
      <c r="D3168" s="14">
        <v>12</v>
      </c>
      <c r="E3168" s="14">
        <v>0</v>
      </c>
      <c r="F3168" s="14">
        <v>10</v>
      </c>
      <c r="G3168" s="14">
        <v>226</v>
      </c>
      <c r="H3168" s="74" t="s">
        <v>1026</v>
      </c>
      <c r="I3168" s="14">
        <v>266</v>
      </c>
      <c r="J3168" s="14">
        <v>24</v>
      </c>
      <c r="K3168" s="17" t="s">
        <v>3011</v>
      </c>
      <c r="L3168" s="17">
        <v>6</v>
      </c>
      <c r="M3168" s="17">
        <v>5</v>
      </c>
      <c r="N3168" s="17">
        <v>1990</v>
      </c>
      <c r="O3168" s="38" t="s">
        <v>1042</v>
      </c>
      <c r="P3168" s="24" t="s">
        <v>1026</v>
      </c>
      <c r="Q3168" s="38" t="s">
        <v>5749</v>
      </c>
      <c r="R3168" s="82">
        <v>11</v>
      </c>
      <c r="S3168" s="24" t="s">
        <v>1026</v>
      </c>
      <c r="T3168" s="82">
        <v>2</v>
      </c>
      <c r="U3168" s="17">
        <v>845</v>
      </c>
    </row>
    <row r="3169" spans="1:21" x14ac:dyDescent="0.25">
      <c r="A3169" s="14">
        <v>6</v>
      </c>
      <c r="B3169" s="20" t="s">
        <v>1042</v>
      </c>
      <c r="C3169" s="14">
        <v>22</v>
      </c>
      <c r="D3169" s="14">
        <v>11</v>
      </c>
      <c r="E3169" s="14">
        <v>1</v>
      </c>
      <c r="F3169" s="14">
        <v>10</v>
      </c>
      <c r="G3169" s="14">
        <v>243</v>
      </c>
      <c r="H3169" s="74" t="s">
        <v>1026</v>
      </c>
      <c r="I3169" s="14">
        <v>215</v>
      </c>
      <c r="J3169" s="29">
        <v>24</v>
      </c>
      <c r="K3169" s="32" t="s">
        <v>3011</v>
      </c>
      <c r="L3169" s="17">
        <v>6</v>
      </c>
      <c r="M3169" s="17">
        <v>5</v>
      </c>
      <c r="N3169" s="17">
        <v>1990</v>
      </c>
      <c r="O3169" s="48" t="s">
        <v>1043</v>
      </c>
      <c r="P3169" s="24" t="s">
        <v>1026</v>
      </c>
      <c r="Q3169" s="48" t="s">
        <v>563</v>
      </c>
      <c r="R3169" s="82">
        <v>13</v>
      </c>
      <c r="S3169" s="24" t="s">
        <v>1026</v>
      </c>
      <c r="T3169" s="82">
        <v>3</v>
      </c>
      <c r="U3169" s="17">
        <v>1260</v>
      </c>
    </row>
    <row r="3170" spans="1:21" x14ac:dyDescent="0.25">
      <c r="A3170" s="14">
        <v>7</v>
      </c>
      <c r="B3170" s="20" t="s">
        <v>1044</v>
      </c>
      <c r="C3170" s="14">
        <v>22</v>
      </c>
      <c r="D3170" s="14">
        <v>11</v>
      </c>
      <c r="E3170" s="14">
        <v>0</v>
      </c>
      <c r="F3170" s="14">
        <v>11</v>
      </c>
      <c r="G3170" s="14">
        <v>213</v>
      </c>
      <c r="H3170" s="74" t="s">
        <v>1026</v>
      </c>
      <c r="I3170" s="14">
        <v>244</v>
      </c>
      <c r="J3170" s="14">
        <v>24</v>
      </c>
      <c r="K3170" s="17" t="s">
        <v>3011</v>
      </c>
      <c r="L3170" s="17">
        <v>13</v>
      </c>
      <c r="M3170" s="17">
        <v>5</v>
      </c>
      <c r="N3170" s="17">
        <v>1990</v>
      </c>
      <c r="O3170" s="38" t="s">
        <v>563</v>
      </c>
      <c r="P3170" s="24" t="s">
        <v>1026</v>
      </c>
      <c r="Q3170" s="38" t="s">
        <v>1045</v>
      </c>
      <c r="R3170" s="82">
        <v>6</v>
      </c>
      <c r="S3170" s="24" t="s">
        <v>1026</v>
      </c>
      <c r="T3170" s="82">
        <v>20</v>
      </c>
      <c r="U3170" s="17">
        <v>475</v>
      </c>
    </row>
    <row r="3171" spans="1:21" x14ac:dyDescent="0.25">
      <c r="A3171" s="14">
        <v>8</v>
      </c>
      <c r="B3171" s="20" t="s">
        <v>563</v>
      </c>
      <c r="C3171" s="14">
        <v>22</v>
      </c>
      <c r="D3171" s="14">
        <v>11</v>
      </c>
      <c r="E3171" s="14">
        <v>0</v>
      </c>
      <c r="F3171" s="14">
        <v>11</v>
      </c>
      <c r="G3171" s="14">
        <v>253</v>
      </c>
      <c r="H3171" s="74"/>
      <c r="I3171" s="14">
        <v>291</v>
      </c>
      <c r="J3171" s="14">
        <v>22</v>
      </c>
      <c r="K3171" s="17" t="s">
        <v>3011</v>
      </c>
      <c r="L3171" s="17">
        <v>13</v>
      </c>
      <c r="M3171" s="17">
        <v>5</v>
      </c>
      <c r="N3171" s="17">
        <v>1990</v>
      </c>
      <c r="O3171" s="48" t="s">
        <v>1041</v>
      </c>
      <c r="P3171" s="24" t="s">
        <v>1026</v>
      </c>
      <c r="Q3171" s="48" t="s">
        <v>1042</v>
      </c>
      <c r="R3171" s="82">
        <v>17</v>
      </c>
      <c r="S3171" s="24" t="s">
        <v>1026</v>
      </c>
      <c r="T3171" s="82">
        <v>4</v>
      </c>
      <c r="U3171" s="17">
        <v>854</v>
      </c>
    </row>
    <row r="3172" spans="1:21" ht="15.75" thickBot="1" x14ac:dyDescent="0.3">
      <c r="A3172" s="37">
        <v>9</v>
      </c>
      <c r="B3172" s="28" t="s">
        <v>1029</v>
      </c>
      <c r="C3172" s="37">
        <v>22</v>
      </c>
      <c r="D3172" s="37">
        <v>5</v>
      </c>
      <c r="E3172" s="37">
        <v>0</v>
      </c>
      <c r="F3172" s="37">
        <v>17</v>
      </c>
      <c r="G3172" s="37">
        <v>164</v>
      </c>
      <c r="H3172" s="73"/>
      <c r="I3172" s="37">
        <v>268</v>
      </c>
      <c r="J3172" s="37">
        <v>11</v>
      </c>
      <c r="K3172" s="32" t="s">
        <v>3011</v>
      </c>
      <c r="L3172" s="17">
        <v>13</v>
      </c>
      <c r="M3172" s="17">
        <v>5</v>
      </c>
      <c r="N3172" s="17">
        <v>1990</v>
      </c>
      <c r="O3172" s="48" t="s">
        <v>564</v>
      </c>
      <c r="P3172" s="24" t="s">
        <v>1026</v>
      </c>
      <c r="Q3172" s="48" t="s">
        <v>565</v>
      </c>
      <c r="R3172" s="82">
        <v>4</v>
      </c>
      <c r="S3172" s="24" t="s">
        <v>1026</v>
      </c>
      <c r="T3172" s="82">
        <v>16</v>
      </c>
      <c r="U3172" s="17">
        <v>623</v>
      </c>
    </row>
    <row r="3173" spans="1:21" x14ac:dyDescent="0.25">
      <c r="A3173" s="14">
        <v>10</v>
      </c>
      <c r="B3173" s="41" t="s">
        <v>564</v>
      </c>
      <c r="C3173" s="29">
        <v>22</v>
      </c>
      <c r="D3173" s="29">
        <v>5</v>
      </c>
      <c r="E3173" s="29">
        <v>0</v>
      </c>
      <c r="F3173" s="29">
        <v>17</v>
      </c>
      <c r="G3173" s="29">
        <v>165</v>
      </c>
      <c r="H3173" s="83" t="s">
        <v>1026</v>
      </c>
      <c r="I3173" s="29">
        <v>348</v>
      </c>
      <c r="J3173" s="29">
        <v>11</v>
      </c>
      <c r="K3173" s="32" t="s">
        <v>3011</v>
      </c>
      <c r="L3173" s="17">
        <v>13</v>
      </c>
      <c r="M3173" s="17">
        <v>5</v>
      </c>
      <c r="N3173" s="17">
        <v>1990</v>
      </c>
      <c r="O3173" s="19" t="s">
        <v>1044</v>
      </c>
      <c r="P3173" s="24" t="s">
        <v>1026</v>
      </c>
      <c r="Q3173" s="19" t="s">
        <v>743</v>
      </c>
      <c r="R3173" s="82">
        <v>30</v>
      </c>
      <c r="S3173" s="24" t="s">
        <v>1026</v>
      </c>
      <c r="T3173" s="82">
        <v>4</v>
      </c>
      <c r="U3173" s="17">
        <v>420</v>
      </c>
    </row>
    <row r="3174" spans="1:21" ht="15.75" thickBot="1" x14ac:dyDescent="0.3">
      <c r="A3174" s="37">
        <v>11</v>
      </c>
      <c r="B3174" s="50" t="s">
        <v>5749</v>
      </c>
      <c r="C3174" s="37">
        <v>22</v>
      </c>
      <c r="D3174" s="37">
        <v>3</v>
      </c>
      <c r="E3174" s="37">
        <v>0</v>
      </c>
      <c r="F3174" s="37">
        <v>19</v>
      </c>
      <c r="G3174" s="37">
        <v>176</v>
      </c>
      <c r="H3174" s="73" t="s">
        <v>1026</v>
      </c>
      <c r="I3174" s="37">
        <v>351</v>
      </c>
      <c r="J3174" s="37">
        <v>6</v>
      </c>
      <c r="K3174" s="32" t="s">
        <v>3011</v>
      </c>
      <c r="L3174" s="17">
        <v>13</v>
      </c>
      <c r="M3174" s="17">
        <v>5</v>
      </c>
      <c r="N3174" s="17">
        <v>1990</v>
      </c>
      <c r="O3174" s="19" t="s">
        <v>1029</v>
      </c>
      <c r="P3174" s="24" t="s">
        <v>1026</v>
      </c>
      <c r="Q3174" s="19" t="s">
        <v>1676</v>
      </c>
      <c r="R3174" s="82">
        <v>6</v>
      </c>
      <c r="S3174" s="24" t="s">
        <v>1026</v>
      </c>
      <c r="T3174" s="82">
        <v>10</v>
      </c>
      <c r="U3174" s="17">
        <v>542</v>
      </c>
    </row>
    <row r="3175" spans="1:21" x14ac:dyDescent="0.25">
      <c r="A3175" s="77">
        <v>12</v>
      </c>
      <c r="B3175" s="78" t="s">
        <v>743</v>
      </c>
      <c r="C3175" s="77">
        <v>22</v>
      </c>
      <c r="D3175" s="77">
        <v>0</v>
      </c>
      <c r="E3175" s="77">
        <v>0</v>
      </c>
      <c r="F3175" s="77">
        <v>22</v>
      </c>
      <c r="G3175" s="77">
        <v>119</v>
      </c>
      <c r="H3175" s="79" t="s">
        <v>1026</v>
      </c>
      <c r="I3175" s="77">
        <v>441</v>
      </c>
      <c r="J3175" s="77">
        <v>0</v>
      </c>
      <c r="K3175" s="17" t="s">
        <v>3011</v>
      </c>
      <c r="L3175" s="17">
        <v>13</v>
      </c>
      <c r="M3175" s="17">
        <v>5</v>
      </c>
      <c r="N3175" s="17">
        <v>1990</v>
      </c>
      <c r="O3175" s="38" t="s">
        <v>5749</v>
      </c>
      <c r="P3175" s="24" t="s">
        <v>1026</v>
      </c>
      <c r="Q3175" s="38" t="s">
        <v>1043</v>
      </c>
      <c r="R3175" s="82">
        <v>2</v>
      </c>
      <c r="S3175" s="24" t="s">
        <v>1026</v>
      </c>
      <c r="T3175" s="82">
        <v>11</v>
      </c>
      <c r="U3175" s="17">
        <v>552</v>
      </c>
    </row>
    <row r="3176" spans="1:21" x14ac:dyDescent="0.25">
      <c r="B3176" s="20" t="s">
        <v>2</v>
      </c>
      <c r="C3176" s="14">
        <f>SUM(C3164:C3175)</f>
        <v>264</v>
      </c>
      <c r="D3176" s="14">
        <f>SUM(D3164:D3175)</f>
        <v>131</v>
      </c>
      <c r="E3176" s="14">
        <f>SUM(E3164:E3175)</f>
        <v>2</v>
      </c>
      <c r="F3176" s="14">
        <f>SUM(F3164:F3175)</f>
        <v>131</v>
      </c>
      <c r="G3176" s="14">
        <f>SUM(G3164:G3175)</f>
        <v>3013</v>
      </c>
      <c r="H3176" s="74" t="s">
        <v>1026</v>
      </c>
      <c r="I3176" s="14">
        <f>SUM(I3164:I3175)</f>
        <v>3013</v>
      </c>
      <c r="J3176" s="14">
        <f>SUM(J3164:J3175)</f>
        <v>275</v>
      </c>
      <c r="K3176" s="17" t="s">
        <v>3142</v>
      </c>
      <c r="L3176" s="17">
        <v>16</v>
      </c>
      <c r="M3176" s="17">
        <v>5</v>
      </c>
      <c r="N3176" s="17">
        <v>1990</v>
      </c>
      <c r="O3176" s="38" t="s">
        <v>564</v>
      </c>
      <c r="P3176" s="24" t="s">
        <v>1026</v>
      </c>
      <c r="Q3176" s="38" t="s">
        <v>1029</v>
      </c>
      <c r="R3176" s="82">
        <v>8</v>
      </c>
      <c r="S3176" s="24" t="s">
        <v>1026</v>
      </c>
      <c r="T3176" s="82">
        <v>7</v>
      </c>
      <c r="U3176" s="17">
        <v>150</v>
      </c>
    </row>
    <row r="3177" spans="1:21" x14ac:dyDescent="0.25">
      <c r="K3177" s="17" t="s">
        <v>3141</v>
      </c>
      <c r="L3177" s="17">
        <v>17</v>
      </c>
      <c r="M3177" s="17">
        <v>5</v>
      </c>
      <c r="N3177" s="17">
        <v>1990</v>
      </c>
      <c r="O3177" s="48" t="s">
        <v>1045</v>
      </c>
      <c r="P3177" s="24" t="s">
        <v>1026</v>
      </c>
      <c r="Q3177" s="48" t="s">
        <v>1676</v>
      </c>
      <c r="R3177" s="82">
        <v>24</v>
      </c>
      <c r="S3177" s="24" t="s">
        <v>1026</v>
      </c>
      <c r="T3177" s="82">
        <v>2</v>
      </c>
      <c r="U3177" s="17">
        <v>550</v>
      </c>
    </row>
    <row r="3178" spans="1:21" x14ac:dyDescent="0.25">
      <c r="B3178" s="20" t="s">
        <v>700</v>
      </c>
      <c r="K3178" s="17" t="s">
        <v>3141</v>
      </c>
      <c r="L3178" s="17">
        <v>17</v>
      </c>
      <c r="M3178" s="17">
        <v>5</v>
      </c>
      <c r="N3178" s="17">
        <v>1990</v>
      </c>
      <c r="O3178" s="38" t="s">
        <v>1041</v>
      </c>
      <c r="P3178" s="24" t="s">
        <v>1026</v>
      </c>
      <c r="Q3178" s="38" t="s">
        <v>5749</v>
      </c>
      <c r="R3178" s="82">
        <v>16</v>
      </c>
      <c r="S3178" s="24" t="s">
        <v>1026</v>
      </c>
      <c r="T3178" s="82">
        <v>4</v>
      </c>
      <c r="U3178" s="17">
        <v>830</v>
      </c>
    </row>
    <row r="3179" spans="1:21" x14ac:dyDescent="0.25">
      <c r="B3179" s="20" t="s">
        <v>701</v>
      </c>
      <c r="K3179" s="17" t="s">
        <v>3141</v>
      </c>
      <c r="L3179" s="17">
        <v>17</v>
      </c>
      <c r="M3179" s="17">
        <v>5</v>
      </c>
      <c r="N3179" s="17">
        <v>1990</v>
      </c>
      <c r="O3179" s="19" t="s">
        <v>1044</v>
      </c>
      <c r="P3179" s="24" t="s">
        <v>1026</v>
      </c>
      <c r="Q3179" s="19" t="s">
        <v>563</v>
      </c>
      <c r="R3179" s="82">
        <v>16</v>
      </c>
      <c r="S3179" s="24" t="s">
        <v>1026</v>
      </c>
      <c r="T3179" s="82">
        <v>7</v>
      </c>
      <c r="U3179" s="17">
        <v>223</v>
      </c>
    </row>
    <row r="3180" spans="1:21" x14ac:dyDescent="0.25">
      <c r="B3180" s="20" t="s">
        <v>702</v>
      </c>
      <c r="K3180" s="17" t="s">
        <v>3141</v>
      </c>
      <c r="L3180" s="17">
        <v>17</v>
      </c>
      <c r="M3180" s="17">
        <v>5</v>
      </c>
      <c r="N3180" s="17">
        <v>1990</v>
      </c>
      <c r="O3180" s="19" t="s">
        <v>1042</v>
      </c>
      <c r="P3180" s="24" t="s">
        <v>1026</v>
      </c>
      <c r="Q3180" s="19" t="s">
        <v>743</v>
      </c>
      <c r="R3180" s="82">
        <v>24</v>
      </c>
      <c r="S3180" s="24" t="s">
        <v>1026</v>
      </c>
      <c r="T3180" s="82">
        <v>3</v>
      </c>
      <c r="U3180" s="17">
        <v>488</v>
      </c>
    </row>
    <row r="3181" spans="1:21" x14ac:dyDescent="0.25">
      <c r="K3181" s="17" t="s">
        <v>3141</v>
      </c>
      <c r="L3181" s="17">
        <v>17</v>
      </c>
      <c r="M3181" s="17">
        <v>5</v>
      </c>
      <c r="N3181" s="17">
        <v>1990</v>
      </c>
      <c r="O3181" s="38" t="s">
        <v>1043</v>
      </c>
      <c r="P3181" s="24" t="s">
        <v>1026</v>
      </c>
      <c r="Q3181" s="38" t="s">
        <v>565</v>
      </c>
      <c r="R3181" s="82">
        <v>2</v>
      </c>
      <c r="S3181" s="24" t="s">
        <v>1026</v>
      </c>
      <c r="T3181" s="82">
        <v>5</v>
      </c>
      <c r="U3181" s="17">
        <v>1238</v>
      </c>
    </row>
    <row r="3182" spans="1:21" x14ac:dyDescent="0.25">
      <c r="B3182" s="20" t="s">
        <v>723</v>
      </c>
      <c r="C3182" s="14">
        <v>2</v>
      </c>
      <c r="D3182" s="16" t="s">
        <v>724</v>
      </c>
      <c r="K3182" s="17" t="s">
        <v>3011</v>
      </c>
      <c r="L3182" s="17">
        <v>20</v>
      </c>
      <c r="M3182" s="17">
        <v>5</v>
      </c>
      <c r="N3182" s="17">
        <v>1990</v>
      </c>
      <c r="O3182" s="19" t="s">
        <v>563</v>
      </c>
      <c r="P3182" s="24" t="s">
        <v>1026</v>
      </c>
      <c r="Q3182" s="19" t="s">
        <v>564</v>
      </c>
      <c r="R3182" s="82">
        <v>23</v>
      </c>
      <c r="S3182" s="24" t="s">
        <v>1026</v>
      </c>
      <c r="T3182" s="82">
        <v>7</v>
      </c>
      <c r="U3182" s="17">
        <v>720</v>
      </c>
    </row>
    <row r="3183" spans="1:21" x14ac:dyDescent="0.25">
      <c r="C3183" s="14">
        <v>1</v>
      </c>
      <c r="D3183" s="16" t="s">
        <v>725</v>
      </c>
      <c r="K3183" s="17" t="s">
        <v>3011</v>
      </c>
      <c r="L3183" s="17">
        <v>20</v>
      </c>
      <c r="M3183" s="17">
        <v>5</v>
      </c>
      <c r="N3183" s="17">
        <v>1990</v>
      </c>
      <c r="O3183" s="19" t="s">
        <v>565</v>
      </c>
      <c r="P3183" s="24" t="s">
        <v>1026</v>
      </c>
      <c r="Q3183" s="48" t="s">
        <v>1045</v>
      </c>
      <c r="R3183" s="82">
        <v>18</v>
      </c>
      <c r="S3183" s="24" t="s">
        <v>1026</v>
      </c>
      <c r="T3183" s="82">
        <v>7</v>
      </c>
      <c r="U3183" s="17">
        <v>858</v>
      </c>
    </row>
    <row r="3184" spans="1:21" x14ac:dyDescent="0.25">
      <c r="C3184" s="16"/>
      <c r="K3184" s="17" t="s">
        <v>3011</v>
      </c>
      <c r="L3184" s="17">
        <v>20</v>
      </c>
      <c r="M3184" s="17">
        <v>5</v>
      </c>
      <c r="N3184" s="17">
        <v>1990</v>
      </c>
      <c r="O3184" s="19" t="s">
        <v>743</v>
      </c>
      <c r="P3184" s="24" t="s">
        <v>1026</v>
      </c>
      <c r="Q3184" s="19" t="s">
        <v>1041</v>
      </c>
      <c r="R3184" s="82">
        <v>3</v>
      </c>
      <c r="S3184" s="24" t="s">
        <v>1026</v>
      </c>
      <c r="T3184" s="82">
        <v>24</v>
      </c>
      <c r="U3184" s="17">
        <v>114</v>
      </c>
    </row>
    <row r="3185" spans="1:21" x14ac:dyDescent="0.25">
      <c r="C3185" s="16"/>
      <c r="K3185" s="17" t="s">
        <v>3011</v>
      </c>
      <c r="L3185" s="17">
        <v>20</v>
      </c>
      <c r="M3185" s="17">
        <v>5</v>
      </c>
      <c r="N3185" s="17">
        <v>1990</v>
      </c>
      <c r="O3185" s="19" t="s">
        <v>1029</v>
      </c>
      <c r="P3185" s="24" t="s">
        <v>1026</v>
      </c>
      <c r="Q3185" s="19" t="s">
        <v>1042</v>
      </c>
      <c r="R3185" s="82">
        <v>6</v>
      </c>
      <c r="S3185" s="24" t="s">
        <v>1026</v>
      </c>
      <c r="T3185" s="82">
        <v>14</v>
      </c>
      <c r="U3185" s="17">
        <v>493</v>
      </c>
    </row>
    <row r="3186" spans="1:21" x14ac:dyDescent="0.25">
      <c r="A3186" s="20"/>
      <c r="C3186" s="16"/>
      <c r="K3186" s="17" t="s">
        <v>3011</v>
      </c>
      <c r="L3186" s="17">
        <v>20</v>
      </c>
      <c r="M3186" s="17">
        <v>5</v>
      </c>
      <c r="N3186" s="17">
        <v>1990</v>
      </c>
      <c r="O3186" s="19" t="s">
        <v>1676</v>
      </c>
      <c r="P3186" s="24" t="s">
        <v>1026</v>
      </c>
      <c r="Q3186" s="48" t="s">
        <v>1043</v>
      </c>
      <c r="R3186" s="82">
        <v>6</v>
      </c>
      <c r="S3186" s="24" t="s">
        <v>1026</v>
      </c>
      <c r="T3186" s="82">
        <v>14</v>
      </c>
      <c r="U3186" s="17">
        <v>697</v>
      </c>
    </row>
    <row r="3187" spans="1:21" x14ac:dyDescent="0.25">
      <c r="A3187" s="20"/>
      <c r="C3187" s="16"/>
      <c r="K3187" s="17" t="s">
        <v>3011</v>
      </c>
      <c r="L3187" s="17">
        <v>20</v>
      </c>
      <c r="M3187" s="17">
        <v>5</v>
      </c>
      <c r="N3187" s="17">
        <v>1990</v>
      </c>
      <c r="O3187" s="48" t="s">
        <v>5749</v>
      </c>
      <c r="P3187" s="24" t="s">
        <v>1026</v>
      </c>
      <c r="Q3187" s="48" t="s">
        <v>1044</v>
      </c>
      <c r="R3187" s="82">
        <v>6</v>
      </c>
      <c r="S3187" s="24" t="s">
        <v>1026</v>
      </c>
      <c r="T3187" s="82">
        <v>11</v>
      </c>
      <c r="U3187" s="17">
        <v>586</v>
      </c>
    </row>
    <row r="3188" spans="1:21" x14ac:dyDescent="0.25">
      <c r="A3188" s="20"/>
      <c r="C3188" s="16"/>
      <c r="K3188" s="17" t="s">
        <v>3142</v>
      </c>
      <c r="L3188" s="17">
        <v>23</v>
      </c>
      <c r="M3188" s="17">
        <v>5</v>
      </c>
      <c r="N3188" s="17">
        <v>1990</v>
      </c>
      <c r="O3188" s="19" t="s">
        <v>565</v>
      </c>
      <c r="P3188" s="24" t="s">
        <v>1026</v>
      </c>
      <c r="Q3188" s="48" t="s">
        <v>563</v>
      </c>
      <c r="R3188" s="82">
        <v>18</v>
      </c>
      <c r="S3188" s="24" t="s">
        <v>1026</v>
      </c>
      <c r="T3188" s="82">
        <v>4</v>
      </c>
      <c r="U3188" s="17">
        <v>316</v>
      </c>
    </row>
    <row r="3189" spans="1:21" x14ac:dyDescent="0.25">
      <c r="A3189" s="20"/>
      <c r="C3189" s="16"/>
      <c r="K3189" s="17" t="s">
        <v>3142</v>
      </c>
      <c r="L3189" s="17">
        <v>23</v>
      </c>
      <c r="M3189" s="17">
        <v>5</v>
      </c>
      <c r="N3189" s="17">
        <v>1990</v>
      </c>
      <c r="O3189" s="19" t="s">
        <v>743</v>
      </c>
      <c r="P3189" s="24" t="s">
        <v>1026</v>
      </c>
      <c r="Q3189" s="48" t="s">
        <v>1676</v>
      </c>
      <c r="R3189" s="82">
        <v>11</v>
      </c>
      <c r="S3189" s="24" t="s">
        <v>1026</v>
      </c>
      <c r="T3189" s="82">
        <v>13</v>
      </c>
      <c r="U3189" s="17">
        <v>220</v>
      </c>
    </row>
    <row r="3190" spans="1:21" x14ac:dyDescent="0.25">
      <c r="A3190" s="20"/>
      <c r="C3190" s="16"/>
      <c r="K3190" s="17" t="s">
        <v>3141</v>
      </c>
      <c r="L3190" s="17">
        <v>24</v>
      </c>
      <c r="M3190" s="17">
        <v>5</v>
      </c>
      <c r="N3190" s="17">
        <v>1990</v>
      </c>
      <c r="O3190" s="19" t="s">
        <v>1041</v>
      </c>
      <c r="P3190" s="24" t="s">
        <v>1026</v>
      </c>
      <c r="Q3190" s="19" t="s">
        <v>1029</v>
      </c>
      <c r="R3190" s="82">
        <v>12</v>
      </c>
      <c r="S3190" s="24" t="s">
        <v>1026</v>
      </c>
      <c r="T3190" s="82">
        <v>1</v>
      </c>
      <c r="U3190" s="17">
        <v>651</v>
      </c>
    </row>
    <row r="3191" spans="1:21" x14ac:dyDescent="0.25">
      <c r="A3191" s="20"/>
      <c r="C3191" s="16"/>
      <c r="K3191" s="17" t="s">
        <v>3141</v>
      </c>
      <c r="L3191" s="17">
        <v>24</v>
      </c>
      <c r="M3191" s="17">
        <v>5</v>
      </c>
      <c r="N3191" s="17">
        <v>1990</v>
      </c>
      <c r="O3191" s="19" t="s">
        <v>1044</v>
      </c>
      <c r="P3191" s="24" t="s">
        <v>1026</v>
      </c>
      <c r="Q3191" s="48" t="s">
        <v>1043</v>
      </c>
      <c r="R3191" s="82">
        <v>3</v>
      </c>
      <c r="S3191" s="24" t="s">
        <v>1026</v>
      </c>
      <c r="T3191" s="82">
        <v>16</v>
      </c>
      <c r="U3191" s="17">
        <v>560</v>
      </c>
    </row>
    <row r="3192" spans="1:21" x14ac:dyDescent="0.25">
      <c r="A3192" s="20"/>
      <c r="C3192" s="16"/>
      <c r="K3192" s="17" t="s">
        <v>3141</v>
      </c>
      <c r="L3192" s="17">
        <v>24</v>
      </c>
      <c r="M3192" s="17">
        <v>5</v>
      </c>
      <c r="N3192" s="17">
        <v>1990</v>
      </c>
      <c r="O3192" s="19" t="s">
        <v>1042</v>
      </c>
      <c r="P3192" s="24" t="s">
        <v>1026</v>
      </c>
      <c r="Q3192" s="48" t="s">
        <v>1045</v>
      </c>
      <c r="R3192" s="82">
        <v>13</v>
      </c>
      <c r="S3192" s="24" t="s">
        <v>1026</v>
      </c>
      <c r="T3192" s="82">
        <v>14</v>
      </c>
      <c r="U3192" s="17">
        <v>763</v>
      </c>
    </row>
    <row r="3193" spans="1:21" x14ac:dyDescent="0.25">
      <c r="A3193" s="20"/>
      <c r="C3193" s="16"/>
      <c r="K3193" s="17" t="s">
        <v>3141</v>
      </c>
      <c r="L3193" s="17">
        <v>24</v>
      </c>
      <c r="M3193" s="17">
        <v>5</v>
      </c>
      <c r="N3193" s="17">
        <v>1990</v>
      </c>
      <c r="O3193" s="19" t="s">
        <v>5749</v>
      </c>
      <c r="P3193" s="24" t="s">
        <v>1026</v>
      </c>
      <c r="Q3193" s="48" t="s">
        <v>564</v>
      </c>
      <c r="R3193" s="82">
        <v>14</v>
      </c>
      <c r="S3193" s="24" t="s">
        <v>1026</v>
      </c>
      <c r="T3193" s="82">
        <v>15</v>
      </c>
      <c r="U3193" s="17">
        <v>402</v>
      </c>
    </row>
    <row r="3194" spans="1:21" x14ac:dyDescent="0.25">
      <c r="A3194" s="20"/>
      <c r="C3194" s="16"/>
      <c r="K3194" s="17" t="s">
        <v>3027</v>
      </c>
      <c r="L3194" s="17">
        <v>26</v>
      </c>
      <c r="M3194" s="17">
        <v>5</v>
      </c>
      <c r="N3194" s="17">
        <v>1990</v>
      </c>
      <c r="O3194" s="19" t="s">
        <v>1029</v>
      </c>
      <c r="P3194" s="24" t="s">
        <v>1026</v>
      </c>
      <c r="Q3194" s="48" t="s">
        <v>5749</v>
      </c>
      <c r="R3194" s="82">
        <v>18</v>
      </c>
      <c r="S3194" s="24" t="s">
        <v>1026</v>
      </c>
      <c r="T3194" s="82">
        <v>8</v>
      </c>
      <c r="U3194" s="17">
        <v>207</v>
      </c>
    </row>
    <row r="3195" spans="1:21" x14ac:dyDescent="0.25">
      <c r="A3195" s="20"/>
      <c r="C3195" s="16"/>
      <c r="K3195" s="17" t="s">
        <v>3011</v>
      </c>
      <c r="L3195" s="17">
        <v>27</v>
      </c>
      <c r="M3195" s="17">
        <v>5</v>
      </c>
      <c r="N3195" s="17">
        <v>1990</v>
      </c>
      <c r="O3195" s="38" t="s">
        <v>563</v>
      </c>
      <c r="P3195" s="24" t="s">
        <v>1026</v>
      </c>
      <c r="Q3195" s="38" t="s">
        <v>1041</v>
      </c>
      <c r="R3195" s="82">
        <v>7</v>
      </c>
      <c r="S3195" s="24" t="s">
        <v>1026</v>
      </c>
      <c r="T3195" s="82">
        <v>11</v>
      </c>
      <c r="U3195" s="17">
        <v>250</v>
      </c>
    </row>
    <row r="3196" spans="1:21" x14ac:dyDescent="0.25">
      <c r="A3196" s="20"/>
      <c r="C3196" s="16"/>
      <c r="K3196" s="17" t="s">
        <v>3011</v>
      </c>
      <c r="L3196" s="17">
        <v>27</v>
      </c>
      <c r="M3196" s="17">
        <v>5</v>
      </c>
      <c r="N3196" s="17">
        <v>1990</v>
      </c>
      <c r="O3196" s="19" t="s">
        <v>1045</v>
      </c>
      <c r="P3196" s="24" t="s">
        <v>1026</v>
      </c>
      <c r="Q3196" s="48" t="s">
        <v>743</v>
      </c>
      <c r="R3196" s="82">
        <v>25</v>
      </c>
      <c r="S3196" s="24" t="s">
        <v>1026</v>
      </c>
      <c r="T3196" s="82">
        <v>4</v>
      </c>
      <c r="U3196" s="17">
        <v>513</v>
      </c>
    </row>
    <row r="3197" spans="1:21" x14ac:dyDescent="0.25">
      <c r="A3197" s="20"/>
      <c r="C3197" s="16"/>
      <c r="K3197" s="17" t="s">
        <v>3011</v>
      </c>
      <c r="L3197" s="17">
        <v>27</v>
      </c>
      <c r="M3197" s="17">
        <v>5</v>
      </c>
      <c r="N3197" s="17">
        <v>1990</v>
      </c>
      <c r="O3197" s="19" t="s">
        <v>564</v>
      </c>
      <c r="P3197" s="24" t="s">
        <v>1026</v>
      </c>
      <c r="Q3197" s="48" t="s">
        <v>1044</v>
      </c>
      <c r="R3197" s="82">
        <v>4</v>
      </c>
      <c r="S3197" s="24" t="s">
        <v>1026</v>
      </c>
      <c r="T3197" s="82">
        <v>12</v>
      </c>
      <c r="U3197" s="17">
        <v>200</v>
      </c>
    </row>
    <row r="3198" spans="1:21" x14ac:dyDescent="0.25">
      <c r="A3198" s="20"/>
      <c r="C3198" s="16"/>
      <c r="K3198" s="17" t="s">
        <v>3011</v>
      </c>
      <c r="L3198" s="17">
        <v>27</v>
      </c>
      <c r="M3198" s="17">
        <v>5</v>
      </c>
      <c r="N3198" s="17">
        <v>1990</v>
      </c>
      <c r="O3198" s="48" t="s">
        <v>1676</v>
      </c>
      <c r="P3198" s="24" t="s">
        <v>1026</v>
      </c>
      <c r="Q3198" s="48" t="s">
        <v>565</v>
      </c>
      <c r="R3198" s="82">
        <v>6</v>
      </c>
      <c r="S3198" s="24" t="s">
        <v>1026</v>
      </c>
      <c r="T3198" s="82">
        <v>22</v>
      </c>
      <c r="U3198" s="17">
        <v>310</v>
      </c>
    </row>
    <row r="3199" spans="1:21" x14ac:dyDescent="0.25">
      <c r="A3199" s="20"/>
      <c r="C3199" s="16"/>
      <c r="K3199" s="17" t="s">
        <v>3011</v>
      </c>
      <c r="L3199" s="17">
        <v>27</v>
      </c>
      <c r="M3199" s="17">
        <v>5</v>
      </c>
      <c r="N3199" s="17">
        <v>1990</v>
      </c>
      <c r="O3199" s="19" t="s">
        <v>1043</v>
      </c>
      <c r="P3199" s="24" t="s">
        <v>1026</v>
      </c>
      <c r="Q3199" s="48" t="s">
        <v>1042</v>
      </c>
      <c r="R3199" s="82">
        <v>9</v>
      </c>
      <c r="S3199" s="24" t="s">
        <v>1026</v>
      </c>
      <c r="T3199" s="82">
        <v>3</v>
      </c>
      <c r="U3199" s="17">
        <v>1234</v>
      </c>
    </row>
    <row r="3200" spans="1:21" x14ac:dyDescent="0.25">
      <c r="A3200" s="20"/>
      <c r="C3200" s="16"/>
      <c r="K3200" s="17" t="s">
        <v>3027</v>
      </c>
      <c r="L3200" s="17">
        <v>2</v>
      </c>
      <c r="M3200" s="17">
        <v>6</v>
      </c>
      <c r="N3200" s="17">
        <v>1990</v>
      </c>
      <c r="O3200" s="19" t="s">
        <v>563</v>
      </c>
      <c r="P3200" s="24" t="s">
        <v>1026</v>
      </c>
      <c r="Q3200" s="48" t="s">
        <v>1029</v>
      </c>
      <c r="R3200" s="82">
        <v>17</v>
      </c>
      <c r="S3200" s="24" t="s">
        <v>1026</v>
      </c>
      <c r="T3200" s="82">
        <v>9</v>
      </c>
      <c r="U3200" s="17">
        <v>320</v>
      </c>
    </row>
    <row r="3201" spans="1:21" x14ac:dyDescent="0.25">
      <c r="A3201" s="20"/>
      <c r="C3201" s="16"/>
      <c r="K3201" s="17" t="s">
        <v>3011</v>
      </c>
      <c r="L3201" s="17">
        <v>3</v>
      </c>
      <c r="M3201" s="17">
        <v>6</v>
      </c>
      <c r="N3201" s="17">
        <v>1990</v>
      </c>
      <c r="O3201" s="19" t="s">
        <v>565</v>
      </c>
      <c r="P3201" s="24" t="s">
        <v>1026</v>
      </c>
      <c r="Q3201" s="48" t="s">
        <v>1042</v>
      </c>
      <c r="R3201" s="82">
        <v>23</v>
      </c>
      <c r="S3201" s="24" t="s">
        <v>1026</v>
      </c>
      <c r="T3201" s="82">
        <v>16</v>
      </c>
      <c r="U3201" s="17">
        <v>901</v>
      </c>
    </row>
    <row r="3202" spans="1:21" x14ac:dyDescent="0.25">
      <c r="A3202" s="20"/>
      <c r="C3202" s="16"/>
      <c r="K3202" s="17" t="s">
        <v>3011</v>
      </c>
      <c r="L3202" s="17">
        <v>3</v>
      </c>
      <c r="M3202" s="17">
        <v>6</v>
      </c>
      <c r="N3202" s="17">
        <v>1990</v>
      </c>
      <c r="O3202" s="19" t="s">
        <v>1041</v>
      </c>
      <c r="P3202" s="24" t="s">
        <v>1026</v>
      </c>
      <c r="Q3202" s="19" t="s">
        <v>1044</v>
      </c>
      <c r="R3202" s="82">
        <v>12</v>
      </c>
      <c r="S3202" s="24" t="s">
        <v>1026</v>
      </c>
      <c r="T3202" s="82">
        <v>5</v>
      </c>
      <c r="U3202" s="17">
        <v>980</v>
      </c>
    </row>
    <row r="3203" spans="1:21" x14ac:dyDescent="0.25">
      <c r="A3203" s="20"/>
      <c r="C3203" s="16"/>
      <c r="K3203" s="17" t="s">
        <v>3011</v>
      </c>
      <c r="L3203" s="17">
        <v>3</v>
      </c>
      <c r="M3203" s="17">
        <v>6</v>
      </c>
      <c r="N3203" s="17">
        <v>1990</v>
      </c>
      <c r="O3203" s="19" t="s">
        <v>1676</v>
      </c>
      <c r="P3203" s="24" t="s">
        <v>1026</v>
      </c>
      <c r="Q3203" s="48" t="s">
        <v>564</v>
      </c>
      <c r="R3203" s="82">
        <v>18</v>
      </c>
      <c r="S3203" s="24" t="s">
        <v>1026</v>
      </c>
      <c r="T3203" s="82">
        <v>8</v>
      </c>
      <c r="U3203" s="17">
        <v>615</v>
      </c>
    </row>
    <row r="3204" spans="1:21" x14ac:dyDescent="0.25">
      <c r="A3204" s="20"/>
      <c r="C3204" s="16"/>
      <c r="K3204" s="17" t="s">
        <v>3011</v>
      </c>
      <c r="L3204" s="17">
        <v>3</v>
      </c>
      <c r="M3204" s="17">
        <v>6</v>
      </c>
      <c r="N3204" s="17">
        <v>1990</v>
      </c>
      <c r="O3204" s="19" t="s">
        <v>1043</v>
      </c>
      <c r="P3204" s="24" t="s">
        <v>1026</v>
      </c>
      <c r="Q3204" s="48" t="s">
        <v>1045</v>
      </c>
      <c r="R3204" s="82">
        <v>5</v>
      </c>
      <c r="S3204" s="24" t="s">
        <v>1026</v>
      </c>
      <c r="T3204" s="82">
        <v>7</v>
      </c>
      <c r="U3204" s="17">
        <v>1525</v>
      </c>
    </row>
    <row r="3205" spans="1:21" x14ac:dyDescent="0.25">
      <c r="A3205" s="20"/>
      <c r="C3205" s="16"/>
      <c r="K3205" s="17" t="s">
        <v>3011</v>
      </c>
      <c r="L3205" s="17">
        <v>3</v>
      </c>
      <c r="M3205" s="17">
        <v>6</v>
      </c>
      <c r="N3205" s="17">
        <v>1990</v>
      </c>
      <c r="O3205" s="19" t="s">
        <v>5749</v>
      </c>
      <c r="P3205" s="24" t="s">
        <v>1026</v>
      </c>
      <c r="Q3205" s="19" t="s">
        <v>743</v>
      </c>
      <c r="R3205" s="82">
        <v>17</v>
      </c>
      <c r="S3205" s="24" t="s">
        <v>1026</v>
      </c>
      <c r="T3205" s="82">
        <v>4</v>
      </c>
      <c r="U3205" s="17">
        <v>584</v>
      </c>
    </row>
    <row r="3206" spans="1:21" x14ac:dyDescent="0.25">
      <c r="A3206" s="20"/>
      <c r="C3206" s="16"/>
      <c r="K3206" s="17" t="s">
        <v>3144</v>
      </c>
      <c r="L3206" s="17">
        <v>5</v>
      </c>
      <c r="M3206" s="17">
        <v>6</v>
      </c>
      <c r="N3206" s="17">
        <v>1990</v>
      </c>
      <c r="O3206" s="19" t="s">
        <v>1029</v>
      </c>
      <c r="P3206" s="24" t="s">
        <v>1026</v>
      </c>
      <c r="Q3206" s="19" t="s">
        <v>1043</v>
      </c>
      <c r="R3206" s="82">
        <v>8</v>
      </c>
      <c r="S3206" s="24" t="s">
        <v>1026</v>
      </c>
      <c r="T3206" s="82">
        <v>11</v>
      </c>
      <c r="U3206" s="17">
        <v>462</v>
      </c>
    </row>
    <row r="3207" spans="1:21" x14ac:dyDescent="0.25">
      <c r="C3207" s="16"/>
      <c r="K3207" s="17" t="s">
        <v>3142</v>
      </c>
      <c r="L3207" s="17">
        <v>6</v>
      </c>
      <c r="M3207" s="17">
        <v>6</v>
      </c>
      <c r="N3207" s="17">
        <v>1990</v>
      </c>
      <c r="O3207" s="48" t="s">
        <v>1045</v>
      </c>
      <c r="P3207" s="24" t="s">
        <v>1026</v>
      </c>
      <c r="Q3207" s="48" t="s">
        <v>5749</v>
      </c>
      <c r="R3207" s="82">
        <v>48</v>
      </c>
      <c r="S3207" s="24" t="s">
        <v>1026</v>
      </c>
      <c r="T3207" s="82">
        <v>6</v>
      </c>
      <c r="U3207" s="17">
        <v>525</v>
      </c>
    </row>
    <row r="3208" spans="1:21" x14ac:dyDescent="0.25">
      <c r="C3208" s="16"/>
      <c r="K3208" s="17" t="s">
        <v>3142</v>
      </c>
      <c r="L3208" s="17">
        <v>6</v>
      </c>
      <c r="M3208" s="17">
        <v>6</v>
      </c>
      <c r="N3208" s="17">
        <v>1990</v>
      </c>
      <c r="O3208" s="19" t="s">
        <v>743</v>
      </c>
      <c r="P3208" s="24" t="s">
        <v>1026</v>
      </c>
      <c r="Q3208" s="48" t="s">
        <v>565</v>
      </c>
      <c r="R3208" s="82">
        <v>5</v>
      </c>
      <c r="S3208" s="24" t="s">
        <v>1026</v>
      </c>
      <c r="T3208" s="82">
        <v>34</v>
      </c>
      <c r="U3208" s="17">
        <v>100</v>
      </c>
    </row>
    <row r="3209" spans="1:21" x14ac:dyDescent="0.25">
      <c r="K3209" s="17" t="s">
        <v>3141</v>
      </c>
      <c r="L3209" s="17">
        <v>7</v>
      </c>
      <c r="M3209" s="17">
        <v>6</v>
      </c>
      <c r="N3209" s="17">
        <v>1990</v>
      </c>
      <c r="O3209" s="19" t="s">
        <v>564</v>
      </c>
      <c r="P3209" s="24" t="s">
        <v>1026</v>
      </c>
      <c r="Q3209" s="48" t="s">
        <v>1041</v>
      </c>
      <c r="R3209" s="82">
        <v>2</v>
      </c>
      <c r="S3209" s="24" t="s">
        <v>1026</v>
      </c>
      <c r="T3209" s="82">
        <v>17</v>
      </c>
      <c r="U3209" s="17">
        <v>315</v>
      </c>
    </row>
    <row r="3210" spans="1:21" x14ac:dyDescent="0.25">
      <c r="K3210" s="17" t="s">
        <v>3141</v>
      </c>
      <c r="L3210" s="17">
        <v>7</v>
      </c>
      <c r="M3210" s="17">
        <v>6</v>
      </c>
      <c r="N3210" s="17">
        <v>1990</v>
      </c>
      <c r="O3210" s="19" t="s">
        <v>1044</v>
      </c>
      <c r="P3210" s="24" t="s">
        <v>1026</v>
      </c>
      <c r="Q3210" s="48" t="s">
        <v>1676</v>
      </c>
      <c r="R3210" s="82">
        <v>5</v>
      </c>
      <c r="S3210" s="24" t="s">
        <v>1026</v>
      </c>
      <c r="T3210" s="82">
        <v>11</v>
      </c>
      <c r="U3210" s="17">
        <v>412</v>
      </c>
    </row>
    <row r="3211" spans="1:21" x14ac:dyDescent="0.25">
      <c r="K3211" s="17" t="s">
        <v>3141</v>
      </c>
      <c r="L3211" s="17">
        <v>7</v>
      </c>
      <c r="M3211" s="17">
        <v>6</v>
      </c>
      <c r="N3211" s="17">
        <v>1990</v>
      </c>
      <c r="O3211" s="19" t="s">
        <v>1042</v>
      </c>
      <c r="P3211" s="24" t="s">
        <v>1026</v>
      </c>
      <c r="Q3211" s="48" t="s">
        <v>563</v>
      </c>
      <c r="R3211" s="82">
        <v>11</v>
      </c>
      <c r="S3211" s="24" t="s">
        <v>1026</v>
      </c>
      <c r="T3211" s="82">
        <v>13</v>
      </c>
      <c r="U3211" s="17">
        <v>923</v>
      </c>
    </row>
    <row r="3212" spans="1:21" x14ac:dyDescent="0.25">
      <c r="K3212" s="17" t="s">
        <v>3011</v>
      </c>
      <c r="L3212" s="17">
        <v>10</v>
      </c>
      <c r="M3212" s="17">
        <v>6</v>
      </c>
      <c r="N3212" s="17">
        <v>1990</v>
      </c>
      <c r="O3212" s="19" t="s">
        <v>1045</v>
      </c>
      <c r="P3212" s="24" t="s">
        <v>1026</v>
      </c>
      <c r="Q3212" s="19" t="s">
        <v>1044</v>
      </c>
      <c r="R3212" s="82">
        <v>21</v>
      </c>
      <c r="S3212" s="24" t="s">
        <v>1026</v>
      </c>
      <c r="T3212" s="82">
        <v>3</v>
      </c>
      <c r="U3212" s="17">
        <v>525</v>
      </c>
    </row>
    <row r="3213" spans="1:21" x14ac:dyDescent="0.25">
      <c r="K3213" s="17" t="s">
        <v>3011</v>
      </c>
      <c r="L3213" s="17">
        <v>10</v>
      </c>
      <c r="M3213" s="17">
        <v>6</v>
      </c>
      <c r="N3213" s="17">
        <v>1990</v>
      </c>
      <c r="O3213" s="19" t="s">
        <v>565</v>
      </c>
      <c r="P3213" s="24" t="s">
        <v>1026</v>
      </c>
      <c r="Q3213" s="48" t="s">
        <v>5749</v>
      </c>
      <c r="R3213" s="82">
        <v>25</v>
      </c>
      <c r="S3213" s="24" t="s">
        <v>1026</v>
      </c>
      <c r="T3213" s="82">
        <v>8</v>
      </c>
      <c r="U3213" s="17">
        <v>652</v>
      </c>
    </row>
    <row r="3214" spans="1:21" x14ac:dyDescent="0.25">
      <c r="K3214" s="17" t="s">
        <v>3011</v>
      </c>
      <c r="L3214" s="17">
        <v>10</v>
      </c>
      <c r="M3214" s="17">
        <v>6</v>
      </c>
      <c r="N3214" s="17">
        <v>1990</v>
      </c>
      <c r="O3214" s="19" t="s">
        <v>743</v>
      </c>
      <c r="P3214" s="24" t="s">
        <v>1026</v>
      </c>
      <c r="Q3214" s="48" t="s">
        <v>1029</v>
      </c>
      <c r="R3214" s="82">
        <v>9</v>
      </c>
      <c r="S3214" s="24" t="s">
        <v>1026</v>
      </c>
      <c r="T3214" s="82">
        <v>17</v>
      </c>
      <c r="U3214" s="17">
        <v>112</v>
      </c>
    </row>
    <row r="3215" spans="1:21" x14ac:dyDescent="0.25">
      <c r="K3215" s="17" t="s">
        <v>3011</v>
      </c>
      <c r="L3215" s="17">
        <v>10</v>
      </c>
      <c r="M3215" s="17">
        <v>6</v>
      </c>
      <c r="N3215" s="17">
        <v>1990</v>
      </c>
      <c r="O3215" s="19" t="s">
        <v>1676</v>
      </c>
      <c r="P3215" s="24" t="s">
        <v>1026</v>
      </c>
      <c r="Q3215" s="48" t="s">
        <v>563</v>
      </c>
      <c r="R3215" s="82">
        <v>24</v>
      </c>
      <c r="S3215" s="24" t="s">
        <v>1026</v>
      </c>
      <c r="T3215" s="82">
        <v>8</v>
      </c>
      <c r="U3215" s="17">
        <v>530</v>
      </c>
    </row>
    <row r="3216" spans="1:21" x14ac:dyDescent="0.25">
      <c r="K3216" s="17" t="s">
        <v>3011</v>
      </c>
      <c r="L3216" s="17">
        <v>10</v>
      </c>
      <c r="M3216" s="17">
        <v>6</v>
      </c>
      <c r="N3216" s="17">
        <v>1990</v>
      </c>
      <c r="O3216" s="19" t="s">
        <v>1042</v>
      </c>
      <c r="P3216" s="24" t="s">
        <v>1026</v>
      </c>
      <c r="Q3216" s="48" t="s">
        <v>564</v>
      </c>
      <c r="R3216" s="82">
        <v>15</v>
      </c>
      <c r="S3216" s="24" t="s">
        <v>1026</v>
      </c>
      <c r="T3216" s="82">
        <v>1</v>
      </c>
      <c r="U3216" s="17">
        <v>515</v>
      </c>
    </row>
    <row r="3217" spans="11:21" x14ac:dyDescent="0.25">
      <c r="K3217" s="17" t="s">
        <v>3011</v>
      </c>
      <c r="L3217" s="17">
        <v>10</v>
      </c>
      <c r="M3217" s="17">
        <v>6</v>
      </c>
      <c r="N3217" s="17">
        <v>1990</v>
      </c>
      <c r="O3217" s="19" t="s">
        <v>1043</v>
      </c>
      <c r="P3217" s="24" t="s">
        <v>1026</v>
      </c>
      <c r="Q3217" s="48" t="s">
        <v>1041</v>
      </c>
      <c r="R3217" s="82">
        <v>12</v>
      </c>
      <c r="S3217" s="24" t="s">
        <v>1026</v>
      </c>
      <c r="T3217" s="82">
        <v>5</v>
      </c>
      <c r="U3217" s="17">
        <v>915</v>
      </c>
    </row>
    <row r="3218" spans="11:21" x14ac:dyDescent="0.25">
      <c r="K3218" s="17" t="s">
        <v>3142</v>
      </c>
      <c r="L3218" s="17">
        <v>13</v>
      </c>
      <c r="M3218" s="17">
        <v>6</v>
      </c>
      <c r="N3218" s="17">
        <v>1990</v>
      </c>
      <c r="O3218" s="19" t="s">
        <v>564</v>
      </c>
      <c r="P3218" s="24" t="s">
        <v>1026</v>
      </c>
      <c r="Q3218" s="48" t="s">
        <v>1043</v>
      </c>
      <c r="R3218" s="82">
        <v>1</v>
      </c>
      <c r="S3218" s="24" t="s">
        <v>1026</v>
      </c>
      <c r="T3218" s="82">
        <v>25</v>
      </c>
      <c r="U3218" s="17">
        <v>252</v>
      </c>
    </row>
    <row r="3219" spans="11:21" x14ac:dyDescent="0.25">
      <c r="K3219" s="17" t="s">
        <v>3142</v>
      </c>
      <c r="L3219" s="17">
        <v>13</v>
      </c>
      <c r="M3219" s="17">
        <v>6</v>
      </c>
      <c r="N3219" s="17">
        <v>1990</v>
      </c>
      <c r="O3219" s="19" t="s">
        <v>1029</v>
      </c>
      <c r="P3219" s="24" t="s">
        <v>1026</v>
      </c>
      <c r="Q3219" s="48" t="s">
        <v>565</v>
      </c>
      <c r="R3219" s="82">
        <v>12</v>
      </c>
      <c r="S3219" s="24" t="s">
        <v>1026</v>
      </c>
      <c r="T3219" s="82">
        <v>38</v>
      </c>
      <c r="U3219" s="17">
        <v>354</v>
      </c>
    </row>
    <row r="3220" spans="11:21" x14ac:dyDescent="0.25">
      <c r="K3220" s="17" t="s">
        <v>3142</v>
      </c>
      <c r="L3220" s="17">
        <v>13</v>
      </c>
      <c r="M3220" s="17">
        <v>6</v>
      </c>
      <c r="N3220" s="17">
        <v>1990</v>
      </c>
      <c r="O3220" s="19" t="s">
        <v>5749</v>
      </c>
      <c r="P3220" s="24" t="s">
        <v>1026</v>
      </c>
      <c r="Q3220" s="19" t="s">
        <v>1676</v>
      </c>
      <c r="R3220" s="82">
        <v>6</v>
      </c>
      <c r="S3220" s="24" t="s">
        <v>1026</v>
      </c>
      <c r="T3220" s="82">
        <v>14</v>
      </c>
      <c r="U3220" s="17">
        <v>420</v>
      </c>
    </row>
    <row r="3221" spans="11:21" x14ac:dyDescent="0.25">
      <c r="K3221" s="17" t="s">
        <v>3141</v>
      </c>
      <c r="L3221" s="17">
        <v>14</v>
      </c>
      <c r="M3221" s="17">
        <v>6</v>
      </c>
      <c r="N3221" s="17">
        <v>1990</v>
      </c>
      <c r="O3221" s="19" t="s">
        <v>563</v>
      </c>
      <c r="P3221" s="24" t="s">
        <v>1026</v>
      </c>
      <c r="Q3221" s="19" t="s">
        <v>743</v>
      </c>
      <c r="R3221" s="82">
        <v>28</v>
      </c>
      <c r="S3221" s="24" t="s">
        <v>1026</v>
      </c>
      <c r="T3221" s="82">
        <v>4</v>
      </c>
      <c r="U3221" s="17">
        <v>176</v>
      </c>
    </row>
    <row r="3222" spans="11:21" x14ac:dyDescent="0.25">
      <c r="K3222" s="17" t="s">
        <v>3141</v>
      </c>
      <c r="L3222" s="17">
        <v>14</v>
      </c>
      <c r="M3222" s="17">
        <v>6</v>
      </c>
      <c r="N3222" s="17">
        <v>1990</v>
      </c>
      <c r="O3222" s="19" t="s">
        <v>1041</v>
      </c>
      <c r="P3222" s="24" t="s">
        <v>1026</v>
      </c>
      <c r="Q3222" s="48" t="s">
        <v>1045</v>
      </c>
      <c r="R3222" s="82">
        <v>3</v>
      </c>
      <c r="S3222" s="24" t="s">
        <v>1026</v>
      </c>
      <c r="T3222" s="82">
        <v>7</v>
      </c>
      <c r="U3222" s="17">
        <v>663</v>
      </c>
    </row>
    <row r="3223" spans="11:21" x14ac:dyDescent="0.25">
      <c r="K3223" s="17" t="s">
        <v>3141</v>
      </c>
      <c r="L3223" s="17">
        <v>14</v>
      </c>
      <c r="M3223" s="17">
        <v>6</v>
      </c>
      <c r="N3223" s="17">
        <v>1990</v>
      </c>
      <c r="O3223" s="48" t="s">
        <v>1044</v>
      </c>
      <c r="P3223" s="24" t="s">
        <v>1026</v>
      </c>
      <c r="Q3223" s="48" t="s">
        <v>1042</v>
      </c>
      <c r="R3223" s="82">
        <v>16</v>
      </c>
      <c r="S3223" s="24" t="s">
        <v>1026</v>
      </c>
      <c r="T3223" s="82">
        <v>6</v>
      </c>
      <c r="U3223" s="17">
        <v>165</v>
      </c>
    </row>
    <row r="3224" spans="11:21" x14ac:dyDescent="0.25">
      <c r="K3224" s="17" t="s">
        <v>3011</v>
      </c>
      <c r="L3224" s="17">
        <v>17</v>
      </c>
      <c r="M3224" s="17">
        <v>6</v>
      </c>
      <c r="N3224" s="17">
        <v>1990</v>
      </c>
      <c r="O3224" s="19" t="s">
        <v>565</v>
      </c>
      <c r="P3224" s="24" t="s">
        <v>1026</v>
      </c>
      <c r="Q3224" s="48" t="s">
        <v>1041</v>
      </c>
      <c r="R3224" s="82">
        <v>7</v>
      </c>
      <c r="S3224" s="24" t="s">
        <v>1026</v>
      </c>
      <c r="T3224" s="82">
        <v>3</v>
      </c>
      <c r="U3224" s="17">
        <v>584</v>
      </c>
    </row>
    <row r="3225" spans="11:21" x14ac:dyDescent="0.25">
      <c r="K3225" s="17" t="s">
        <v>3011</v>
      </c>
      <c r="L3225" s="17">
        <v>17</v>
      </c>
      <c r="M3225" s="17">
        <v>6</v>
      </c>
      <c r="N3225" s="17">
        <v>1990</v>
      </c>
      <c r="O3225" s="48" t="s">
        <v>743</v>
      </c>
      <c r="P3225" s="24" t="s">
        <v>1026</v>
      </c>
      <c r="Q3225" s="48" t="s">
        <v>1043</v>
      </c>
      <c r="R3225" s="82">
        <v>2</v>
      </c>
      <c r="S3225" s="24" t="s">
        <v>1026</v>
      </c>
      <c r="T3225" s="82">
        <v>33</v>
      </c>
      <c r="U3225" s="17">
        <v>120</v>
      </c>
    </row>
    <row r="3226" spans="11:21" x14ac:dyDescent="0.25">
      <c r="K3226" s="17" t="s">
        <v>3011</v>
      </c>
      <c r="L3226" s="17">
        <v>17</v>
      </c>
      <c r="M3226" s="17">
        <v>6</v>
      </c>
      <c r="N3226" s="17">
        <v>1990</v>
      </c>
      <c r="O3226" s="19" t="s">
        <v>564</v>
      </c>
      <c r="P3226" s="24" t="s">
        <v>1026</v>
      </c>
      <c r="Q3226" s="48" t="s">
        <v>1045</v>
      </c>
      <c r="R3226" s="82">
        <v>2</v>
      </c>
      <c r="S3226" s="24" t="s">
        <v>1026</v>
      </c>
      <c r="T3226" s="82">
        <v>15</v>
      </c>
      <c r="U3226" s="17">
        <v>284</v>
      </c>
    </row>
    <row r="3227" spans="11:21" x14ac:dyDescent="0.25">
      <c r="K3227" s="17" t="s">
        <v>3011</v>
      </c>
      <c r="L3227" s="17">
        <v>17</v>
      </c>
      <c r="M3227" s="17">
        <v>6</v>
      </c>
      <c r="N3227" s="17">
        <v>1990</v>
      </c>
      <c r="O3227" s="19" t="s">
        <v>1044</v>
      </c>
      <c r="P3227" s="24" t="s">
        <v>1026</v>
      </c>
      <c r="Q3227" s="48" t="s">
        <v>1029</v>
      </c>
      <c r="R3227" s="82">
        <v>10</v>
      </c>
      <c r="S3227" s="24" t="s">
        <v>1026</v>
      </c>
      <c r="T3227" s="82">
        <v>4</v>
      </c>
      <c r="U3227" s="17">
        <v>415</v>
      </c>
    </row>
    <row r="3228" spans="11:21" x14ac:dyDescent="0.25">
      <c r="K3228" s="17" t="s">
        <v>3011</v>
      </c>
      <c r="L3228" s="17">
        <v>17</v>
      </c>
      <c r="M3228" s="17">
        <v>6</v>
      </c>
      <c r="N3228" s="17">
        <v>1990</v>
      </c>
      <c r="O3228" s="19" t="s">
        <v>1676</v>
      </c>
      <c r="P3228" s="24" t="s">
        <v>1026</v>
      </c>
      <c r="Q3228" s="19" t="s">
        <v>1042</v>
      </c>
      <c r="R3228" s="82">
        <v>12</v>
      </c>
      <c r="S3228" s="24" t="s">
        <v>1026</v>
      </c>
      <c r="T3228" s="82">
        <v>2</v>
      </c>
      <c r="U3228" s="17">
        <v>428</v>
      </c>
    </row>
    <row r="3229" spans="11:21" x14ac:dyDescent="0.25">
      <c r="K3229" s="17" t="s">
        <v>3011</v>
      </c>
      <c r="L3229" s="17">
        <v>17</v>
      </c>
      <c r="M3229" s="17">
        <v>6</v>
      </c>
      <c r="N3229" s="17">
        <v>1990</v>
      </c>
      <c r="O3229" s="48" t="s">
        <v>5749</v>
      </c>
      <c r="P3229" s="24" t="s">
        <v>1026</v>
      </c>
      <c r="Q3229" s="48" t="s">
        <v>563</v>
      </c>
      <c r="R3229" s="82">
        <v>6</v>
      </c>
      <c r="S3229" s="24" t="s">
        <v>1026</v>
      </c>
      <c r="T3229" s="82">
        <v>12</v>
      </c>
      <c r="U3229" s="17">
        <v>329</v>
      </c>
    </row>
    <row r="3230" spans="11:21" x14ac:dyDescent="0.25">
      <c r="K3230" s="17" t="s">
        <v>3027</v>
      </c>
      <c r="L3230" s="17">
        <v>30</v>
      </c>
      <c r="M3230" s="17">
        <v>6</v>
      </c>
      <c r="N3230" s="17">
        <v>1990</v>
      </c>
      <c r="O3230" s="48" t="s">
        <v>563</v>
      </c>
      <c r="P3230" s="24" t="s">
        <v>1026</v>
      </c>
      <c r="Q3230" s="48" t="s">
        <v>5749</v>
      </c>
      <c r="R3230" s="82">
        <v>17</v>
      </c>
      <c r="S3230" s="24" t="s">
        <v>1026</v>
      </c>
      <c r="T3230" s="82">
        <v>8</v>
      </c>
      <c r="U3230" s="17">
        <v>325</v>
      </c>
    </row>
    <row r="3231" spans="11:21" x14ac:dyDescent="0.25">
      <c r="K3231" s="17" t="s">
        <v>3027</v>
      </c>
      <c r="L3231" s="17">
        <v>30</v>
      </c>
      <c r="M3231" s="17">
        <v>6</v>
      </c>
      <c r="N3231" s="17">
        <v>1990</v>
      </c>
      <c r="O3231" s="19" t="s">
        <v>1029</v>
      </c>
      <c r="P3231" s="24" t="s">
        <v>1026</v>
      </c>
      <c r="Q3231" s="48" t="s">
        <v>1044</v>
      </c>
      <c r="R3231" s="82">
        <v>11</v>
      </c>
      <c r="S3231" s="24" t="s">
        <v>1026</v>
      </c>
      <c r="T3231" s="82">
        <v>12</v>
      </c>
      <c r="U3231" s="17">
        <v>303</v>
      </c>
    </row>
    <row r="3232" spans="11:21" x14ac:dyDescent="0.25">
      <c r="K3232" s="17" t="s">
        <v>3011</v>
      </c>
      <c r="L3232" s="17">
        <v>1</v>
      </c>
      <c r="M3232" s="17">
        <v>7</v>
      </c>
      <c r="N3232" s="17">
        <v>1990</v>
      </c>
      <c r="O3232" s="48" t="s">
        <v>1045</v>
      </c>
      <c r="P3232" s="24" t="s">
        <v>1026</v>
      </c>
      <c r="Q3232" s="48" t="s">
        <v>564</v>
      </c>
      <c r="R3232" s="82">
        <v>25</v>
      </c>
      <c r="S3232" s="24" t="s">
        <v>1026</v>
      </c>
      <c r="T3232" s="82">
        <v>6</v>
      </c>
      <c r="U3232" s="17">
        <v>370</v>
      </c>
    </row>
    <row r="3233" spans="11:21" x14ac:dyDescent="0.25">
      <c r="K3233" s="17" t="s">
        <v>3011</v>
      </c>
      <c r="L3233" s="17">
        <v>1</v>
      </c>
      <c r="M3233" s="17">
        <v>7</v>
      </c>
      <c r="N3233" s="17">
        <v>1990</v>
      </c>
      <c r="O3233" s="19" t="s">
        <v>1041</v>
      </c>
      <c r="P3233" s="24" t="s">
        <v>1026</v>
      </c>
      <c r="Q3233" s="48" t="s">
        <v>565</v>
      </c>
      <c r="R3233" s="82">
        <v>15</v>
      </c>
      <c r="S3233" s="24" t="s">
        <v>1026</v>
      </c>
      <c r="T3233" s="82">
        <v>4</v>
      </c>
      <c r="U3233" s="17">
        <v>940</v>
      </c>
    </row>
    <row r="3234" spans="11:21" x14ac:dyDescent="0.25">
      <c r="K3234" s="17" t="s">
        <v>3011</v>
      </c>
      <c r="L3234" s="17">
        <v>1</v>
      </c>
      <c r="M3234" s="17">
        <v>7</v>
      </c>
      <c r="N3234" s="17">
        <v>1990</v>
      </c>
      <c r="O3234" s="19" t="s">
        <v>1042</v>
      </c>
      <c r="P3234" s="24" t="s">
        <v>1026</v>
      </c>
      <c r="Q3234" s="48" t="s">
        <v>1676</v>
      </c>
      <c r="R3234" s="82">
        <v>23</v>
      </c>
      <c r="S3234" s="24" t="s">
        <v>1026</v>
      </c>
      <c r="T3234" s="82">
        <v>11</v>
      </c>
      <c r="U3234" s="17">
        <v>480</v>
      </c>
    </row>
    <row r="3235" spans="11:21" x14ac:dyDescent="0.25">
      <c r="K3235" s="17" t="s">
        <v>3011</v>
      </c>
      <c r="L3235" s="17">
        <v>1</v>
      </c>
      <c r="M3235" s="17">
        <v>7</v>
      </c>
      <c r="N3235" s="17">
        <v>1990</v>
      </c>
      <c r="O3235" s="19" t="s">
        <v>1043</v>
      </c>
      <c r="P3235" s="24" t="s">
        <v>1026</v>
      </c>
      <c r="Q3235" s="19" t="s">
        <v>743</v>
      </c>
      <c r="R3235" s="82">
        <v>10</v>
      </c>
      <c r="S3235" s="24" t="s">
        <v>1026</v>
      </c>
      <c r="T3235" s="82">
        <v>2</v>
      </c>
      <c r="U3235" s="17">
        <v>1237</v>
      </c>
    </row>
    <row r="3236" spans="11:21" x14ac:dyDescent="0.25">
      <c r="K3236" s="17" t="s">
        <v>3011</v>
      </c>
      <c r="L3236" s="17">
        <v>8</v>
      </c>
      <c r="M3236" s="17">
        <v>7</v>
      </c>
      <c r="N3236" s="17">
        <v>1990</v>
      </c>
      <c r="O3236" s="19" t="s">
        <v>1045</v>
      </c>
      <c r="P3236" s="24" t="s">
        <v>1026</v>
      </c>
      <c r="Q3236" s="48" t="s">
        <v>1043</v>
      </c>
      <c r="R3236" s="82">
        <v>33</v>
      </c>
      <c r="S3236" s="24" t="s">
        <v>1026</v>
      </c>
      <c r="T3236" s="82">
        <v>5</v>
      </c>
      <c r="U3236" s="17">
        <v>850</v>
      </c>
    </row>
    <row r="3237" spans="11:21" x14ac:dyDescent="0.25">
      <c r="K3237" s="17" t="s">
        <v>3011</v>
      </c>
      <c r="L3237" s="17">
        <v>8</v>
      </c>
      <c r="M3237" s="17">
        <v>7</v>
      </c>
      <c r="N3237" s="17">
        <v>1990</v>
      </c>
      <c r="O3237" s="19" t="s">
        <v>743</v>
      </c>
      <c r="P3237" s="24" t="s">
        <v>1026</v>
      </c>
      <c r="Q3237" s="48" t="s">
        <v>5749</v>
      </c>
      <c r="R3237" s="82">
        <v>12</v>
      </c>
      <c r="S3237" s="24" t="s">
        <v>1026</v>
      </c>
      <c r="T3237" s="82">
        <v>24</v>
      </c>
      <c r="U3237" s="17">
        <v>220</v>
      </c>
    </row>
    <row r="3238" spans="11:21" x14ac:dyDescent="0.25">
      <c r="K3238" s="17" t="s">
        <v>3011</v>
      </c>
      <c r="L3238" s="17">
        <v>8</v>
      </c>
      <c r="M3238" s="17">
        <v>7</v>
      </c>
      <c r="N3238" s="17">
        <v>1990</v>
      </c>
      <c r="O3238" s="48" t="s">
        <v>564</v>
      </c>
      <c r="P3238" s="24" t="s">
        <v>1026</v>
      </c>
      <c r="Q3238" s="19" t="s">
        <v>1676</v>
      </c>
      <c r="R3238" s="82">
        <v>12</v>
      </c>
      <c r="S3238" s="24" t="s">
        <v>1026</v>
      </c>
      <c r="T3238" s="82">
        <v>13</v>
      </c>
      <c r="U3238" s="17">
        <v>190</v>
      </c>
    </row>
    <row r="3239" spans="11:21" x14ac:dyDescent="0.25">
      <c r="K3239" s="17" t="s">
        <v>3011</v>
      </c>
      <c r="L3239" s="17">
        <v>8</v>
      </c>
      <c r="M3239" s="17">
        <v>7</v>
      </c>
      <c r="N3239" s="17">
        <v>1990</v>
      </c>
      <c r="O3239" s="19" t="s">
        <v>1044</v>
      </c>
      <c r="P3239" s="24" t="s">
        <v>1026</v>
      </c>
      <c r="Q3239" s="48" t="s">
        <v>1041</v>
      </c>
      <c r="R3239" s="82">
        <v>5</v>
      </c>
      <c r="S3239" s="24" t="s">
        <v>1026</v>
      </c>
      <c r="T3239" s="82">
        <v>6</v>
      </c>
      <c r="U3239" s="17">
        <v>375</v>
      </c>
    </row>
    <row r="3240" spans="11:21" x14ac:dyDescent="0.25">
      <c r="K3240" s="17" t="s">
        <v>3011</v>
      </c>
      <c r="L3240" s="17">
        <v>8</v>
      </c>
      <c r="M3240" s="17">
        <v>7</v>
      </c>
      <c r="N3240" s="17">
        <v>1990</v>
      </c>
      <c r="O3240" s="19" t="s">
        <v>1029</v>
      </c>
      <c r="P3240" s="24" t="s">
        <v>1026</v>
      </c>
      <c r="Q3240" s="48" t="s">
        <v>563</v>
      </c>
      <c r="R3240" s="82">
        <v>8</v>
      </c>
      <c r="S3240" s="24" t="s">
        <v>1026</v>
      </c>
      <c r="T3240" s="82">
        <v>16</v>
      </c>
      <c r="U3240" s="17">
        <v>371</v>
      </c>
    </row>
    <row r="3241" spans="11:21" x14ac:dyDescent="0.25">
      <c r="K3241" s="17" t="s">
        <v>3011</v>
      </c>
      <c r="L3241" s="17">
        <v>8</v>
      </c>
      <c r="M3241" s="17">
        <v>7</v>
      </c>
      <c r="N3241" s="17">
        <v>1990</v>
      </c>
      <c r="O3241" s="19" t="s">
        <v>1042</v>
      </c>
      <c r="P3241" s="24" t="s">
        <v>1026</v>
      </c>
      <c r="Q3241" s="48" t="s">
        <v>565</v>
      </c>
      <c r="R3241" s="82">
        <v>10</v>
      </c>
      <c r="S3241" s="24" t="s">
        <v>1026</v>
      </c>
      <c r="T3241" s="82">
        <v>11</v>
      </c>
      <c r="U3241" s="17">
        <v>585</v>
      </c>
    </row>
    <row r="3242" spans="11:21" x14ac:dyDescent="0.25">
      <c r="K3242" s="17" t="s">
        <v>3142</v>
      </c>
      <c r="L3242" s="17">
        <v>11</v>
      </c>
      <c r="M3242" s="17">
        <v>7</v>
      </c>
      <c r="N3242" s="17">
        <v>1990</v>
      </c>
      <c r="O3242" s="38" t="s">
        <v>563</v>
      </c>
      <c r="P3242" s="24" t="s">
        <v>1026</v>
      </c>
      <c r="Q3242" s="19" t="s">
        <v>1042</v>
      </c>
      <c r="R3242" s="82">
        <v>4</v>
      </c>
      <c r="S3242" s="24" t="s">
        <v>1026</v>
      </c>
      <c r="T3242" s="82">
        <v>10</v>
      </c>
      <c r="U3242" s="17">
        <v>552</v>
      </c>
    </row>
    <row r="3243" spans="11:21" x14ac:dyDescent="0.25">
      <c r="K3243" s="17" t="s">
        <v>3142</v>
      </c>
      <c r="L3243" s="17">
        <v>11</v>
      </c>
      <c r="M3243" s="17">
        <v>7</v>
      </c>
      <c r="N3243" s="17">
        <v>1990</v>
      </c>
      <c r="O3243" s="19" t="s">
        <v>5749</v>
      </c>
      <c r="P3243" s="24" t="s">
        <v>1026</v>
      </c>
      <c r="Q3243" s="48" t="s">
        <v>1045</v>
      </c>
      <c r="R3243" s="82">
        <v>11</v>
      </c>
      <c r="S3243" s="24" t="s">
        <v>1026</v>
      </c>
      <c r="T3243" s="82">
        <v>23</v>
      </c>
      <c r="U3243" s="17">
        <v>687</v>
      </c>
    </row>
    <row r="3244" spans="11:21" x14ac:dyDescent="0.25">
      <c r="K3244" s="17" t="s">
        <v>3141</v>
      </c>
      <c r="L3244" s="17">
        <v>12</v>
      </c>
      <c r="M3244" s="17">
        <v>7</v>
      </c>
      <c r="N3244" s="17">
        <v>1990</v>
      </c>
      <c r="O3244" s="19" t="s">
        <v>565</v>
      </c>
      <c r="P3244" s="24" t="s">
        <v>1026</v>
      </c>
      <c r="Q3244" s="48" t="s">
        <v>743</v>
      </c>
      <c r="R3244" s="82">
        <v>21</v>
      </c>
      <c r="S3244" s="24" t="s">
        <v>1026</v>
      </c>
      <c r="T3244" s="82">
        <v>5</v>
      </c>
      <c r="U3244" s="17">
        <v>452</v>
      </c>
    </row>
    <row r="3245" spans="11:21" x14ac:dyDescent="0.25">
      <c r="K3245" s="17" t="s">
        <v>3141</v>
      </c>
      <c r="L3245" s="17">
        <v>12</v>
      </c>
      <c r="M3245" s="17">
        <v>7</v>
      </c>
      <c r="N3245" s="17">
        <v>1990</v>
      </c>
      <c r="O3245" s="19" t="s">
        <v>1041</v>
      </c>
      <c r="P3245" s="24" t="s">
        <v>1026</v>
      </c>
      <c r="Q3245" s="48" t="s">
        <v>564</v>
      </c>
      <c r="R3245" s="82">
        <v>16</v>
      </c>
      <c r="S3245" s="24" t="s">
        <v>1026</v>
      </c>
      <c r="T3245" s="82">
        <v>7</v>
      </c>
      <c r="U3245" s="17">
        <v>689</v>
      </c>
    </row>
    <row r="3246" spans="11:21" x14ac:dyDescent="0.25">
      <c r="K3246" s="17" t="s">
        <v>3141</v>
      </c>
      <c r="L3246" s="17">
        <v>12</v>
      </c>
      <c r="M3246" s="17">
        <v>7</v>
      </c>
      <c r="N3246" s="17">
        <v>1990</v>
      </c>
      <c r="O3246" s="19" t="s">
        <v>1676</v>
      </c>
      <c r="P3246" s="24" t="s">
        <v>1026</v>
      </c>
      <c r="Q3246" s="48" t="s">
        <v>1044</v>
      </c>
      <c r="R3246" s="82">
        <v>11</v>
      </c>
      <c r="S3246" s="24" t="s">
        <v>1026</v>
      </c>
      <c r="T3246" s="82">
        <v>8</v>
      </c>
      <c r="U3246" s="17">
        <v>374</v>
      </c>
    </row>
    <row r="3247" spans="11:21" x14ac:dyDescent="0.25">
      <c r="K3247" s="17" t="s">
        <v>3141</v>
      </c>
      <c r="L3247" s="17">
        <v>12</v>
      </c>
      <c r="M3247" s="17">
        <v>7</v>
      </c>
      <c r="N3247" s="17">
        <v>1990</v>
      </c>
      <c r="O3247" s="48" t="s">
        <v>1043</v>
      </c>
      <c r="P3247" s="24" t="s">
        <v>1026</v>
      </c>
      <c r="Q3247" s="19" t="s">
        <v>1029</v>
      </c>
      <c r="R3247" s="82">
        <v>14</v>
      </c>
      <c r="S3247" s="24" t="s">
        <v>1026</v>
      </c>
      <c r="T3247" s="82">
        <v>4</v>
      </c>
      <c r="U3247" s="17">
        <v>903</v>
      </c>
    </row>
    <row r="3248" spans="11:21" x14ac:dyDescent="0.25">
      <c r="K3248" s="17" t="s">
        <v>3011</v>
      </c>
      <c r="L3248" s="17">
        <v>15</v>
      </c>
      <c r="M3248" s="17">
        <v>7</v>
      </c>
      <c r="N3248" s="17">
        <v>1990</v>
      </c>
      <c r="O3248" s="19" t="s">
        <v>563</v>
      </c>
      <c r="P3248" s="24" t="s">
        <v>1026</v>
      </c>
      <c r="Q3248" s="48" t="s">
        <v>1043</v>
      </c>
      <c r="R3248" s="82">
        <v>4</v>
      </c>
      <c r="S3248" s="24" t="s">
        <v>1026</v>
      </c>
      <c r="T3248" s="82">
        <v>29</v>
      </c>
      <c r="U3248" s="17">
        <v>258</v>
      </c>
    </row>
    <row r="3249" spans="11:21" x14ac:dyDescent="0.25">
      <c r="K3249" s="17" t="s">
        <v>3011</v>
      </c>
      <c r="L3249" s="17">
        <v>15</v>
      </c>
      <c r="M3249" s="17">
        <v>7</v>
      </c>
      <c r="N3249" s="17">
        <v>1990</v>
      </c>
      <c r="O3249" s="48" t="s">
        <v>1041</v>
      </c>
      <c r="P3249" s="24" t="s">
        <v>1026</v>
      </c>
      <c r="Q3249" s="48" t="s">
        <v>1676</v>
      </c>
      <c r="R3249" s="82">
        <v>15</v>
      </c>
      <c r="S3249" s="24" t="s">
        <v>1026</v>
      </c>
      <c r="T3249" s="82">
        <v>2</v>
      </c>
      <c r="U3249" s="17">
        <v>700</v>
      </c>
    </row>
    <row r="3250" spans="11:21" x14ac:dyDescent="0.25">
      <c r="K3250" s="17" t="s">
        <v>3011</v>
      </c>
      <c r="L3250" s="17">
        <v>15</v>
      </c>
      <c r="M3250" s="17">
        <v>7</v>
      </c>
      <c r="N3250" s="17">
        <v>1990</v>
      </c>
      <c r="O3250" s="19" t="s">
        <v>564</v>
      </c>
      <c r="P3250" s="24" t="s">
        <v>1026</v>
      </c>
      <c r="Q3250" s="48" t="s">
        <v>743</v>
      </c>
      <c r="R3250" s="82">
        <v>14</v>
      </c>
      <c r="S3250" s="24" t="s">
        <v>1026</v>
      </c>
      <c r="T3250" s="82">
        <v>9</v>
      </c>
      <c r="U3250" s="17">
        <v>190</v>
      </c>
    </row>
    <row r="3251" spans="11:21" x14ac:dyDescent="0.25">
      <c r="K3251" s="17" t="s">
        <v>3011</v>
      </c>
      <c r="L3251" s="17">
        <v>15</v>
      </c>
      <c r="M3251" s="17">
        <v>7</v>
      </c>
      <c r="N3251" s="17">
        <v>1990</v>
      </c>
      <c r="O3251" s="19" t="s">
        <v>1044</v>
      </c>
      <c r="P3251" s="24" t="s">
        <v>1026</v>
      </c>
      <c r="Q3251" s="19" t="s">
        <v>565</v>
      </c>
      <c r="R3251" s="82">
        <v>6</v>
      </c>
      <c r="S3251" s="24" t="s">
        <v>1026</v>
      </c>
      <c r="T3251" s="82">
        <v>5</v>
      </c>
      <c r="U3251" s="17">
        <v>186</v>
      </c>
    </row>
    <row r="3252" spans="11:21" x14ac:dyDescent="0.25">
      <c r="K3252" s="17" t="s">
        <v>3011</v>
      </c>
      <c r="L3252" s="17">
        <v>15</v>
      </c>
      <c r="M3252" s="17">
        <v>7</v>
      </c>
      <c r="N3252" s="17">
        <v>1990</v>
      </c>
      <c r="O3252" s="19" t="s">
        <v>1029</v>
      </c>
      <c r="P3252" s="24" t="s">
        <v>1026</v>
      </c>
      <c r="Q3252" s="48" t="s">
        <v>1045</v>
      </c>
      <c r="R3252" s="82">
        <v>0</v>
      </c>
      <c r="S3252" s="24" t="s">
        <v>1026</v>
      </c>
      <c r="T3252" s="82">
        <v>6</v>
      </c>
      <c r="U3252" s="17">
        <v>185</v>
      </c>
    </row>
    <row r="3253" spans="11:21" x14ac:dyDescent="0.25">
      <c r="K3253" s="17" t="s">
        <v>3011</v>
      </c>
      <c r="L3253" s="17">
        <v>15</v>
      </c>
      <c r="M3253" s="17">
        <v>7</v>
      </c>
      <c r="N3253" s="17">
        <v>1990</v>
      </c>
      <c r="O3253" s="19" t="s">
        <v>5749</v>
      </c>
      <c r="P3253" s="24" t="s">
        <v>1026</v>
      </c>
      <c r="Q3253" s="48" t="s">
        <v>1042</v>
      </c>
      <c r="R3253" s="82">
        <v>4</v>
      </c>
      <c r="S3253" s="24" t="s">
        <v>1026</v>
      </c>
      <c r="T3253" s="82">
        <v>11</v>
      </c>
      <c r="U3253" s="17">
        <v>202</v>
      </c>
    </row>
    <row r="3254" spans="11:21" x14ac:dyDescent="0.25">
      <c r="K3254" s="17" t="s">
        <v>3027</v>
      </c>
      <c r="L3254" s="17">
        <v>21</v>
      </c>
      <c r="M3254" s="17">
        <v>7</v>
      </c>
      <c r="N3254" s="17">
        <v>1990</v>
      </c>
      <c r="O3254" s="48" t="s">
        <v>1045</v>
      </c>
      <c r="Q3254" s="48" t="s">
        <v>563</v>
      </c>
      <c r="R3254" s="82">
        <v>15</v>
      </c>
      <c r="S3254" s="24" t="s">
        <v>1026</v>
      </c>
      <c r="T3254" s="82">
        <v>1</v>
      </c>
      <c r="U3254" s="82">
        <v>723</v>
      </c>
    </row>
    <row r="3255" spans="11:21" x14ac:dyDescent="0.25">
      <c r="K3255" s="17" t="s">
        <v>3027</v>
      </c>
      <c r="L3255" s="17">
        <v>21</v>
      </c>
      <c r="M3255" s="17">
        <v>7</v>
      </c>
      <c r="N3255" s="17">
        <v>1990</v>
      </c>
      <c r="O3255" s="48" t="s">
        <v>565</v>
      </c>
      <c r="Q3255" s="48" t="s">
        <v>564</v>
      </c>
      <c r="R3255" s="82">
        <v>21</v>
      </c>
      <c r="S3255" s="24" t="s">
        <v>1026</v>
      </c>
      <c r="T3255" s="82">
        <v>2</v>
      </c>
      <c r="U3255" s="82">
        <v>520</v>
      </c>
    </row>
    <row r="3256" spans="11:21" x14ac:dyDescent="0.25">
      <c r="K3256" s="17" t="s">
        <v>3027</v>
      </c>
      <c r="L3256" s="17">
        <v>21</v>
      </c>
      <c r="M3256" s="17">
        <v>7</v>
      </c>
      <c r="N3256" s="17">
        <v>1990</v>
      </c>
      <c r="O3256" s="48" t="s">
        <v>743</v>
      </c>
      <c r="Q3256" s="48" t="s">
        <v>1044</v>
      </c>
      <c r="R3256" s="82">
        <v>3</v>
      </c>
      <c r="S3256" s="24" t="s">
        <v>1026</v>
      </c>
      <c r="T3256" s="82">
        <v>8</v>
      </c>
      <c r="U3256" s="82">
        <v>218</v>
      </c>
    </row>
    <row r="3257" spans="11:21" x14ac:dyDescent="0.25">
      <c r="K3257" s="17" t="s">
        <v>3027</v>
      </c>
      <c r="L3257" s="17">
        <v>21</v>
      </c>
      <c r="M3257" s="17">
        <v>7</v>
      </c>
      <c r="N3257" s="17">
        <v>1990</v>
      </c>
      <c r="O3257" s="48" t="s">
        <v>1676</v>
      </c>
      <c r="Q3257" s="48" t="s">
        <v>1029</v>
      </c>
      <c r="R3257" s="82">
        <v>4</v>
      </c>
      <c r="S3257" s="24" t="s">
        <v>1026</v>
      </c>
      <c r="T3257" s="82">
        <v>6</v>
      </c>
      <c r="U3257" s="82">
        <v>323</v>
      </c>
    </row>
    <row r="3258" spans="11:21" x14ac:dyDescent="0.25">
      <c r="K3258" s="17" t="s">
        <v>3027</v>
      </c>
      <c r="L3258" s="17">
        <v>21</v>
      </c>
      <c r="M3258" s="17">
        <v>7</v>
      </c>
      <c r="N3258" s="17">
        <v>1990</v>
      </c>
      <c r="O3258" s="19" t="s">
        <v>1042</v>
      </c>
      <c r="Q3258" s="48" t="s">
        <v>1041</v>
      </c>
      <c r="R3258" s="82">
        <v>14</v>
      </c>
      <c r="S3258" s="24" t="s">
        <v>1026</v>
      </c>
      <c r="T3258" s="82">
        <v>14</v>
      </c>
      <c r="U3258" s="17">
        <v>619</v>
      </c>
    </row>
    <row r="3259" spans="11:21" x14ac:dyDescent="0.25">
      <c r="K3259" s="17" t="s">
        <v>3027</v>
      </c>
      <c r="L3259" s="17">
        <v>21</v>
      </c>
      <c r="M3259" s="17">
        <v>7</v>
      </c>
      <c r="N3259" s="17">
        <v>1990</v>
      </c>
      <c r="O3259" s="48" t="s">
        <v>1043</v>
      </c>
      <c r="Q3259" s="48" t="s">
        <v>5749</v>
      </c>
      <c r="R3259" s="82">
        <v>30</v>
      </c>
      <c r="S3259" s="24" t="s">
        <v>1026</v>
      </c>
      <c r="T3259" s="82">
        <v>9</v>
      </c>
      <c r="U3259" s="82">
        <v>990</v>
      </c>
    </row>
    <row r="3260" spans="11:21" x14ac:dyDescent="0.25">
      <c r="K3260" s="17" t="s">
        <v>3142</v>
      </c>
      <c r="L3260" s="17">
        <v>25</v>
      </c>
      <c r="M3260" s="17">
        <v>7</v>
      </c>
      <c r="N3260" s="17">
        <v>1990</v>
      </c>
      <c r="O3260" s="48" t="s">
        <v>563</v>
      </c>
      <c r="Q3260" s="48" t="s">
        <v>1044</v>
      </c>
      <c r="R3260" s="82">
        <v>10</v>
      </c>
      <c r="S3260" s="24" t="s">
        <v>1026</v>
      </c>
      <c r="T3260" s="82">
        <v>4</v>
      </c>
      <c r="U3260" s="82">
        <v>363</v>
      </c>
    </row>
    <row r="3261" spans="11:21" x14ac:dyDescent="0.25">
      <c r="K3261" s="17" t="s">
        <v>3142</v>
      </c>
      <c r="L3261" s="17">
        <v>25</v>
      </c>
      <c r="M3261" s="17">
        <v>7</v>
      </c>
      <c r="N3261" s="17">
        <v>1990</v>
      </c>
      <c r="O3261" s="48" t="s">
        <v>565</v>
      </c>
      <c r="Q3261" s="48" t="s">
        <v>1043</v>
      </c>
      <c r="R3261" s="82">
        <v>8</v>
      </c>
      <c r="S3261" s="24" t="s">
        <v>1026</v>
      </c>
      <c r="T3261" s="82">
        <v>2</v>
      </c>
      <c r="U3261" s="82">
        <v>1320</v>
      </c>
    </row>
    <row r="3262" spans="11:21" x14ac:dyDescent="0.25">
      <c r="K3262" s="17" t="s">
        <v>3142</v>
      </c>
      <c r="L3262" s="17">
        <v>25</v>
      </c>
      <c r="M3262" s="17">
        <v>7</v>
      </c>
      <c r="N3262" s="17">
        <v>1990</v>
      </c>
      <c r="O3262" s="48" t="s">
        <v>743</v>
      </c>
      <c r="Q3262" s="48" t="s">
        <v>1042</v>
      </c>
      <c r="R3262" s="82">
        <v>11</v>
      </c>
      <c r="S3262" s="24" t="s">
        <v>1026</v>
      </c>
      <c r="T3262" s="82">
        <v>13</v>
      </c>
      <c r="U3262" s="82">
        <v>210</v>
      </c>
    </row>
    <row r="3263" spans="11:21" x14ac:dyDescent="0.25">
      <c r="K3263" s="17" t="s">
        <v>3142</v>
      </c>
      <c r="L3263" s="17">
        <v>25</v>
      </c>
      <c r="M3263" s="17">
        <v>7</v>
      </c>
      <c r="N3263" s="17">
        <v>1990</v>
      </c>
      <c r="O3263" s="48" t="s">
        <v>1676</v>
      </c>
      <c r="Q3263" s="48" t="s">
        <v>1045</v>
      </c>
      <c r="R3263" s="82">
        <v>6</v>
      </c>
      <c r="S3263" s="24" t="s">
        <v>1026</v>
      </c>
      <c r="T3263" s="82">
        <v>13</v>
      </c>
      <c r="U3263" s="82">
        <v>450</v>
      </c>
    </row>
    <row r="3264" spans="11:21" x14ac:dyDescent="0.25">
      <c r="K3264" s="17" t="s">
        <v>3141</v>
      </c>
      <c r="L3264" s="17">
        <v>26</v>
      </c>
      <c r="M3264" s="17">
        <v>7</v>
      </c>
      <c r="N3264" s="17">
        <v>1990</v>
      </c>
      <c r="O3264" s="48" t="s">
        <v>1029</v>
      </c>
      <c r="Q3264" s="48" t="s">
        <v>564</v>
      </c>
      <c r="R3264" s="82">
        <v>18</v>
      </c>
      <c r="S3264" s="24" t="s">
        <v>1026</v>
      </c>
      <c r="T3264" s="82">
        <v>6</v>
      </c>
      <c r="U3264" s="82">
        <v>293</v>
      </c>
    </row>
    <row r="3265" spans="11:21" x14ac:dyDescent="0.25">
      <c r="K3265" s="17" t="s">
        <v>3141</v>
      </c>
      <c r="L3265" s="17">
        <v>26</v>
      </c>
      <c r="M3265" s="17">
        <v>7</v>
      </c>
      <c r="N3265" s="17">
        <v>1990</v>
      </c>
      <c r="O3265" s="48" t="s">
        <v>5749</v>
      </c>
      <c r="Q3265" s="48" t="s">
        <v>1041</v>
      </c>
      <c r="R3265" s="82">
        <v>2</v>
      </c>
      <c r="S3265" s="24" t="s">
        <v>1026</v>
      </c>
      <c r="T3265" s="82">
        <v>12</v>
      </c>
      <c r="U3265" s="82">
        <v>812</v>
      </c>
    </row>
    <row r="3266" spans="11:21" x14ac:dyDescent="0.25">
      <c r="K3266" s="17" t="s">
        <v>3027</v>
      </c>
      <c r="L3266" s="17">
        <v>28</v>
      </c>
      <c r="M3266" s="17">
        <v>7</v>
      </c>
      <c r="N3266" s="17">
        <v>1990</v>
      </c>
      <c r="O3266" s="48" t="s">
        <v>1043</v>
      </c>
      <c r="Q3266" s="48" t="s">
        <v>1676</v>
      </c>
      <c r="R3266" s="82">
        <v>24</v>
      </c>
      <c r="S3266" s="24" t="s">
        <v>1026</v>
      </c>
      <c r="T3266" s="82">
        <v>7</v>
      </c>
      <c r="U3266" s="82">
        <v>939</v>
      </c>
    </row>
    <row r="3267" spans="11:21" x14ac:dyDescent="0.25">
      <c r="K3267" s="17" t="s">
        <v>3011</v>
      </c>
      <c r="L3267" s="17">
        <v>29</v>
      </c>
      <c r="M3267" s="17">
        <v>7</v>
      </c>
      <c r="N3267" s="17">
        <v>1990</v>
      </c>
      <c r="O3267" s="48" t="s">
        <v>1045</v>
      </c>
      <c r="Q3267" s="48" t="s">
        <v>565</v>
      </c>
      <c r="R3267" s="82">
        <v>14</v>
      </c>
      <c r="S3267" s="24" t="s">
        <v>1026</v>
      </c>
      <c r="T3267" s="82">
        <v>11</v>
      </c>
      <c r="U3267" s="82">
        <v>853</v>
      </c>
    </row>
    <row r="3268" spans="11:21" x14ac:dyDescent="0.25">
      <c r="K3268" s="17" t="s">
        <v>3011</v>
      </c>
      <c r="L3268" s="17">
        <v>29</v>
      </c>
      <c r="M3268" s="17">
        <v>7</v>
      </c>
      <c r="N3268" s="17">
        <v>1990</v>
      </c>
      <c r="O3268" s="48" t="s">
        <v>1041</v>
      </c>
      <c r="Q3268" s="48" t="s">
        <v>743</v>
      </c>
      <c r="R3268" s="82">
        <v>33</v>
      </c>
      <c r="S3268" s="24" t="s">
        <v>1026</v>
      </c>
      <c r="T3268" s="82">
        <v>4</v>
      </c>
      <c r="U3268" s="82">
        <v>853</v>
      </c>
    </row>
    <row r="3269" spans="11:21" x14ac:dyDescent="0.25">
      <c r="K3269" s="17" t="s">
        <v>3011</v>
      </c>
      <c r="L3269" s="17">
        <v>29</v>
      </c>
      <c r="M3269" s="17">
        <v>7</v>
      </c>
      <c r="N3269" s="17">
        <v>1990</v>
      </c>
      <c r="O3269" s="48" t="s">
        <v>564</v>
      </c>
      <c r="Q3269" s="48" t="s">
        <v>563</v>
      </c>
      <c r="R3269" s="82">
        <v>7</v>
      </c>
      <c r="S3269" s="24" t="s">
        <v>1026</v>
      </c>
      <c r="T3269" s="82">
        <v>17</v>
      </c>
      <c r="U3269" s="82">
        <v>150</v>
      </c>
    </row>
    <row r="3270" spans="11:21" x14ac:dyDescent="0.25">
      <c r="K3270" s="17" t="s">
        <v>3011</v>
      </c>
      <c r="L3270" s="17">
        <v>29</v>
      </c>
      <c r="M3270" s="17">
        <v>7</v>
      </c>
      <c r="N3270" s="17">
        <v>1990</v>
      </c>
      <c r="O3270" s="48" t="s">
        <v>1044</v>
      </c>
      <c r="Q3270" s="48" t="s">
        <v>5749</v>
      </c>
      <c r="R3270" s="82">
        <v>13</v>
      </c>
      <c r="S3270" s="24" t="s">
        <v>1026</v>
      </c>
      <c r="T3270" s="82">
        <v>12</v>
      </c>
      <c r="U3270" s="82">
        <v>356</v>
      </c>
    </row>
    <row r="3271" spans="11:21" x14ac:dyDescent="0.25">
      <c r="K3271" s="17" t="s">
        <v>3011</v>
      </c>
      <c r="L3271" s="17">
        <v>29</v>
      </c>
      <c r="M3271" s="17">
        <v>7</v>
      </c>
      <c r="N3271" s="17">
        <v>1990</v>
      </c>
      <c r="O3271" s="48" t="s">
        <v>1042</v>
      </c>
      <c r="Q3271" s="48" t="s">
        <v>1029</v>
      </c>
      <c r="R3271" s="82">
        <v>6</v>
      </c>
      <c r="S3271" s="24" t="s">
        <v>1026</v>
      </c>
      <c r="T3271" s="82">
        <v>2</v>
      </c>
      <c r="U3271" s="82">
        <v>811</v>
      </c>
    </row>
    <row r="3272" spans="11:21" x14ac:dyDescent="0.25">
      <c r="K3272" s="17" t="s">
        <v>3141</v>
      </c>
      <c r="L3272" s="17">
        <v>2</v>
      </c>
      <c r="M3272" s="17">
        <v>8</v>
      </c>
      <c r="N3272" s="17">
        <v>1990</v>
      </c>
      <c r="O3272" s="48" t="s">
        <v>743</v>
      </c>
      <c r="Q3272" s="48" t="s">
        <v>1045</v>
      </c>
      <c r="R3272" s="82">
        <v>5</v>
      </c>
      <c r="S3272" s="24" t="s">
        <v>1026</v>
      </c>
      <c r="T3272" s="82">
        <v>36</v>
      </c>
      <c r="U3272" s="82">
        <v>151</v>
      </c>
    </row>
    <row r="3273" spans="11:21" x14ac:dyDescent="0.25">
      <c r="K3273" s="17" t="s">
        <v>3011</v>
      </c>
      <c r="L3273" s="17">
        <v>5</v>
      </c>
      <c r="M3273" s="17">
        <v>8</v>
      </c>
      <c r="N3273" s="17">
        <v>1990</v>
      </c>
      <c r="O3273" s="48" t="s">
        <v>565</v>
      </c>
      <c r="Q3273" s="48" t="s">
        <v>1676</v>
      </c>
      <c r="R3273" s="82">
        <v>20</v>
      </c>
      <c r="S3273" s="24" t="s">
        <v>1026</v>
      </c>
      <c r="T3273" s="82">
        <v>19</v>
      </c>
      <c r="U3273" s="82">
        <v>862</v>
      </c>
    </row>
    <row r="3274" spans="11:21" x14ac:dyDescent="0.25">
      <c r="K3274" s="17" t="s">
        <v>3011</v>
      </c>
      <c r="L3274" s="17">
        <v>5</v>
      </c>
      <c r="M3274" s="17">
        <v>8</v>
      </c>
      <c r="N3274" s="17">
        <v>1990</v>
      </c>
      <c r="O3274" s="48" t="s">
        <v>1041</v>
      </c>
      <c r="Q3274" s="48" t="s">
        <v>563</v>
      </c>
      <c r="R3274" s="82">
        <v>26</v>
      </c>
      <c r="S3274" s="24" t="s">
        <v>1026</v>
      </c>
      <c r="T3274" s="82">
        <v>17</v>
      </c>
      <c r="U3274" s="82">
        <v>871</v>
      </c>
    </row>
    <row r="3275" spans="11:21" x14ac:dyDescent="0.25">
      <c r="K3275" s="17" t="s">
        <v>3011</v>
      </c>
      <c r="L3275" s="17">
        <v>5</v>
      </c>
      <c r="M3275" s="17">
        <v>8</v>
      </c>
      <c r="N3275" s="17">
        <v>1990</v>
      </c>
      <c r="O3275" s="48" t="s">
        <v>1044</v>
      </c>
      <c r="Q3275" s="48" t="s">
        <v>564</v>
      </c>
      <c r="R3275" s="82">
        <v>20</v>
      </c>
      <c r="S3275" s="24" t="s">
        <v>1026</v>
      </c>
      <c r="T3275" s="82">
        <v>13</v>
      </c>
      <c r="U3275" s="82">
        <v>560</v>
      </c>
    </row>
    <row r="3276" spans="11:21" x14ac:dyDescent="0.25">
      <c r="K3276" s="17" t="s">
        <v>3011</v>
      </c>
      <c r="L3276" s="17">
        <v>5</v>
      </c>
      <c r="M3276" s="17">
        <v>8</v>
      </c>
      <c r="N3276" s="17">
        <v>1990</v>
      </c>
      <c r="O3276" s="48" t="s">
        <v>1042</v>
      </c>
      <c r="Q3276" s="48" t="s">
        <v>1043</v>
      </c>
      <c r="R3276" s="82">
        <v>7</v>
      </c>
      <c r="S3276" s="24" t="s">
        <v>1026</v>
      </c>
      <c r="T3276" s="82">
        <v>13</v>
      </c>
      <c r="U3276" s="82">
        <v>852</v>
      </c>
    </row>
    <row r="3277" spans="11:21" x14ac:dyDescent="0.25">
      <c r="K3277" s="17" t="s">
        <v>3011</v>
      </c>
      <c r="L3277" s="17">
        <v>5</v>
      </c>
      <c r="M3277" s="17">
        <v>8</v>
      </c>
      <c r="N3277" s="17">
        <v>1990</v>
      </c>
      <c r="O3277" s="48" t="s">
        <v>5749</v>
      </c>
      <c r="Q3277" s="48" t="s">
        <v>1029</v>
      </c>
      <c r="R3277" s="82">
        <v>7</v>
      </c>
      <c r="S3277" s="24" t="s">
        <v>1026</v>
      </c>
      <c r="T3277" s="82">
        <v>3</v>
      </c>
      <c r="U3277" s="82">
        <v>480</v>
      </c>
    </row>
    <row r="3278" spans="11:21" x14ac:dyDescent="0.25">
      <c r="K3278" s="17" t="s">
        <v>3142</v>
      </c>
      <c r="L3278" s="17">
        <v>8</v>
      </c>
      <c r="M3278" s="17">
        <v>8</v>
      </c>
      <c r="N3278" s="17">
        <v>1990</v>
      </c>
      <c r="O3278" s="48" t="s">
        <v>563</v>
      </c>
      <c r="Q3278" s="48" t="s">
        <v>565</v>
      </c>
      <c r="R3278" s="82">
        <v>15</v>
      </c>
      <c r="S3278" s="24" t="s">
        <v>1026</v>
      </c>
      <c r="T3278" s="82">
        <v>30</v>
      </c>
      <c r="U3278" s="82">
        <v>332</v>
      </c>
    </row>
    <row r="3279" spans="11:21" x14ac:dyDescent="0.25">
      <c r="K3279" s="17" t="s">
        <v>3142</v>
      </c>
      <c r="L3279" s="17">
        <v>8</v>
      </c>
      <c r="M3279" s="17">
        <v>8</v>
      </c>
      <c r="N3279" s="17">
        <v>1990</v>
      </c>
      <c r="O3279" s="48" t="s">
        <v>564</v>
      </c>
      <c r="Q3279" s="48" t="s">
        <v>5749</v>
      </c>
      <c r="R3279" s="82">
        <v>21</v>
      </c>
      <c r="S3279" s="24" t="s">
        <v>1026</v>
      </c>
      <c r="T3279" s="82">
        <v>5</v>
      </c>
      <c r="U3279" s="82">
        <v>156</v>
      </c>
    </row>
    <row r="3280" spans="11:21" x14ac:dyDescent="0.25">
      <c r="K3280" s="17" t="s">
        <v>3141</v>
      </c>
      <c r="L3280" s="17">
        <v>9</v>
      </c>
      <c r="M3280" s="17">
        <v>8</v>
      </c>
      <c r="N3280" s="17">
        <v>1990</v>
      </c>
      <c r="O3280" s="48" t="s">
        <v>1045</v>
      </c>
      <c r="Q3280" s="48" t="s">
        <v>1042</v>
      </c>
      <c r="R3280" s="82">
        <v>9</v>
      </c>
      <c r="S3280" s="24" t="s">
        <v>1026</v>
      </c>
      <c r="T3280" s="82">
        <v>5</v>
      </c>
      <c r="U3280" s="82">
        <v>250</v>
      </c>
    </row>
    <row r="3281" spans="11:21" x14ac:dyDescent="0.25">
      <c r="K3281" s="17" t="s">
        <v>3141</v>
      </c>
      <c r="L3281" s="17">
        <v>9</v>
      </c>
      <c r="M3281" s="17">
        <v>8</v>
      </c>
      <c r="N3281" s="17">
        <v>1990</v>
      </c>
      <c r="O3281" s="48" t="s">
        <v>1029</v>
      </c>
      <c r="Q3281" s="48" t="s">
        <v>1041</v>
      </c>
      <c r="R3281" s="82">
        <v>5</v>
      </c>
      <c r="S3281" s="24" t="s">
        <v>1026</v>
      </c>
      <c r="T3281" s="82">
        <v>14</v>
      </c>
      <c r="U3281" s="82">
        <v>384</v>
      </c>
    </row>
    <row r="3282" spans="11:21" x14ac:dyDescent="0.25">
      <c r="K3282" s="17" t="s">
        <v>3141</v>
      </c>
      <c r="L3282" s="17">
        <v>9</v>
      </c>
      <c r="M3282" s="17">
        <v>8</v>
      </c>
      <c r="N3282" s="17">
        <v>1990</v>
      </c>
      <c r="O3282" s="48" t="s">
        <v>1676</v>
      </c>
      <c r="Q3282" s="48" t="s">
        <v>743</v>
      </c>
      <c r="R3282" s="82">
        <v>7</v>
      </c>
      <c r="S3282" s="24" t="s">
        <v>1026</v>
      </c>
      <c r="T3282" s="82">
        <v>4</v>
      </c>
      <c r="U3282" s="82">
        <v>273</v>
      </c>
    </row>
    <row r="3283" spans="11:21" x14ac:dyDescent="0.25">
      <c r="K3283" s="17" t="s">
        <v>3141</v>
      </c>
      <c r="L3283" s="17">
        <v>9</v>
      </c>
      <c r="M3283" s="17">
        <v>8</v>
      </c>
      <c r="N3283" s="17">
        <v>1990</v>
      </c>
      <c r="O3283" s="48" t="s">
        <v>1043</v>
      </c>
      <c r="Q3283" s="48" t="s">
        <v>1044</v>
      </c>
      <c r="R3283" s="82">
        <v>11</v>
      </c>
      <c r="S3283" s="24" t="s">
        <v>1026</v>
      </c>
      <c r="T3283" s="82">
        <v>4</v>
      </c>
      <c r="U3283" s="82">
        <v>1064</v>
      </c>
    </row>
    <row r="3284" spans="11:21" x14ac:dyDescent="0.25">
      <c r="K3284" s="17" t="s">
        <v>3142</v>
      </c>
      <c r="L3284" s="17">
        <v>15</v>
      </c>
      <c r="M3284" s="17">
        <v>8</v>
      </c>
      <c r="N3284" s="17">
        <v>1990</v>
      </c>
      <c r="O3284" s="48" t="s">
        <v>743</v>
      </c>
      <c r="Q3284" s="48" t="s">
        <v>563</v>
      </c>
      <c r="R3284" s="82">
        <v>9</v>
      </c>
      <c r="S3284" s="24" t="s">
        <v>1026</v>
      </c>
      <c r="T3284" s="82">
        <v>11</v>
      </c>
      <c r="U3284" s="82">
        <v>67</v>
      </c>
    </row>
    <row r="3285" spans="11:21" x14ac:dyDescent="0.25">
      <c r="K3285" s="17" t="s">
        <v>3141</v>
      </c>
      <c r="L3285" s="17">
        <v>16</v>
      </c>
      <c r="M3285" s="17">
        <v>8</v>
      </c>
      <c r="N3285" s="17">
        <v>1990</v>
      </c>
      <c r="O3285" s="48" t="s">
        <v>1045</v>
      </c>
      <c r="Q3285" s="48" t="s">
        <v>1041</v>
      </c>
      <c r="R3285" s="82">
        <v>12</v>
      </c>
      <c r="S3285" s="24" t="s">
        <v>1026</v>
      </c>
      <c r="T3285" s="82">
        <v>6</v>
      </c>
      <c r="U3285" s="82">
        <v>452</v>
      </c>
    </row>
    <row r="3286" spans="11:21" x14ac:dyDescent="0.25">
      <c r="K3286" s="17" t="s">
        <v>3141</v>
      </c>
      <c r="L3286" s="17">
        <v>16</v>
      </c>
      <c r="M3286" s="17">
        <v>8</v>
      </c>
      <c r="N3286" s="17">
        <v>1990</v>
      </c>
      <c r="O3286" s="48" t="s">
        <v>565</v>
      </c>
      <c r="Q3286" s="48" t="s">
        <v>1029</v>
      </c>
      <c r="R3286" s="82">
        <v>18</v>
      </c>
      <c r="S3286" s="24" t="s">
        <v>1026</v>
      </c>
      <c r="T3286" s="82">
        <v>5</v>
      </c>
      <c r="U3286" s="82">
        <v>585</v>
      </c>
    </row>
    <row r="3287" spans="11:21" x14ac:dyDescent="0.25">
      <c r="K3287" s="17" t="s">
        <v>3141</v>
      </c>
      <c r="L3287" s="17">
        <v>16</v>
      </c>
      <c r="M3287" s="17">
        <v>8</v>
      </c>
      <c r="N3287" s="17">
        <v>1990</v>
      </c>
      <c r="O3287" s="48" t="s">
        <v>1676</v>
      </c>
      <c r="Q3287" s="48" t="s">
        <v>5749</v>
      </c>
      <c r="R3287" s="82">
        <v>10</v>
      </c>
      <c r="S3287" s="24" t="s">
        <v>1026</v>
      </c>
      <c r="T3287" s="82">
        <v>9</v>
      </c>
      <c r="U3287" s="82">
        <v>250</v>
      </c>
    </row>
    <row r="3288" spans="11:21" x14ac:dyDescent="0.25">
      <c r="K3288" s="17" t="s">
        <v>3141</v>
      </c>
      <c r="L3288" s="17">
        <v>16</v>
      </c>
      <c r="M3288" s="17">
        <v>8</v>
      </c>
      <c r="N3288" s="17">
        <v>1990</v>
      </c>
      <c r="O3288" s="48" t="s">
        <v>1042</v>
      </c>
      <c r="Q3288" s="48" t="s">
        <v>1044</v>
      </c>
      <c r="R3288" s="82">
        <v>15</v>
      </c>
      <c r="S3288" s="24" t="s">
        <v>1026</v>
      </c>
      <c r="T3288" s="82">
        <v>14</v>
      </c>
      <c r="U3288" s="82">
        <v>750</v>
      </c>
    </row>
    <row r="3289" spans="11:21" x14ac:dyDescent="0.25">
      <c r="K3289" s="17" t="s">
        <v>3141</v>
      </c>
      <c r="L3289" s="17">
        <v>16</v>
      </c>
      <c r="M3289" s="17">
        <v>8</v>
      </c>
      <c r="N3289" s="17">
        <v>1990</v>
      </c>
      <c r="O3289" s="48" t="s">
        <v>1043</v>
      </c>
      <c r="Q3289" s="48" t="s">
        <v>564</v>
      </c>
      <c r="R3289" s="82">
        <v>27</v>
      </c>
      <c r="S3289" s="24" t="s">
        <v>1026</v>
      </c>
      <c r="T3289" s="82">
        <v>12</v>
      </c>
      <c r="U3289" s="82">
        <v>870</v>
      </c>
    </row>
    <row r="3290" spans="11:21" x14ac:dyDescent="0.25">
      <c r="K3290" s="17" t="s">
        <v>3011</v>
      </c>
      <c r="L3290" s="17">
        <v>19</v>
      </c>
      <c r="M3290" s="17">
        <v>8</v>
      </c>
      <c r="N3290" s="17">
        <v>1990</v>
      </c>
      <c r="O3290" s="48" t="s">
        <v>563</v>
      </c>
      <c r="Q3290" s="48" t="s">
        <v>1676</v>
      </c>
      <c r="R3290" s="82">
        <v>13</v>
      </c>
      <c r="S3290" s="24" t="s">
        <v>1026</v>
      </c>
      <c r="T3290" s="82">
        <v>6</v>
      </c>
      <c r="U3290" s="82">
        <v>310</v>
      </c>
    </row>
    <row r="3291" spans="11:21" x14ac:dyDescent="0.25">
      <c r="K3291" s="17" t="s">
        <v>3011</v>
      </c>
      <c r="L3291" s="17">
        <v>19</v>
      </c>
      <c r="M3291" s="17">
        <v>8</v>
      </c>
      <c r="N3291" s="17">
        <v>1990</v>
      </c>
      <c r="O3291" s="48" t="s">
        <v>1041</v>
      </c>
      <c r="Q3291" s="48" t="s">
        <v>1043</v>
      </c>
      <c r="R3291" s="82">
        <v>10</v>
      </c>
      <c r="S3291" s="24" t="s">
        <v>1026</v>
      </c>
      <c r="T3291" s="82">
        <v>12</v>
      </c>
      <c r="U3291" s="82">
        <v>1080</v>
      </c>
    </row>
    <row r="3292" spans="11:21" x14ac:dyDescent="0.25">
      <c r="K3292" s="17" t="s">
        <v>3011</v>
      </c>
      <c r="L3292" s="17">
        <v>19</v>
      </c>
      <c r="M3292" s="17">
        <v>8</v>
      </c>
      <c r="N3292" s="17">
        <v>1990</v>
      </c>
      <c r="O3292" s="48" t="s">
        <v>564</v>
      </c>
      <c r="Q3292" s="48" t="s">
        <v>1042</v>
      </c>
      <c r="R3292" s="82">
        <v>6</v>
      </c>
      <c r="S3292" s="24" t="s">
        <v>1026</v>
      </c>
      <c r="T3292" s="82">
        <v>10</v>
      </c>
      <c r="U3292" s="82">
        <v>350</v>
      </c>
    </row>
    <row r="3293" spans="11:21" x14ac:dyDescent="0.25">
      <c r="K3293" s="17" t="s">
        <v>3011</v>
      </c>
      <c r="L3293" s="17">
        <v>19</v>
      </c>
      <c r="M3293" s="17">
        <v>8</v>
      </c>
      <c r="N3293" s="17">
        <v>1990</v>
      </c>
      <c r="O3293" s="48" t="s">
        <v>1044</v>
      </c>
      <c r="Q3293" s="48" t="s">
        <v>1045</v>
      </c>
      <c r="R3293" s="82">
        <v>6</v>
      </c>
      <c r="S3293" s="24" t="s">
        <v>1026</v>
      </c>
      <c r="T3293" s="82">
        <v>27</v>
      </c>
      <c r="U3293" s="82">
        <v>470</v>
      </c>
    </row>
    <row r="3294" spans="11:21" x14ac:dyDescent="0.25">
      <c r="K3294" s="17" t="s">
        <v>3011</v>
      </c>
      <c r="L3294" s="17">
        <v>19</v>
      </c>
      <c r="M3294" s="17">
        <v>8</v>
      </c>
      <c r="N3294" s="17">
        <v>1990</v>
      </c>
      <c r="O3294" s="48" t="s">
        <v>1029</v>
      </c>
      <c r="Q3294" s="48" t="s">
        <v>743</v>
      </c>
      <c r="R3294" s="82">
        <v>12</v>
      </c>
      <c r="S3294" s="24" t="s">
        <v>1026</v>
      </c>
      <c r="T3294" s="82">
        <v>1</v>
      </c>
      <c r="U3294" s="82">
        <v>172</v>
      </c>
    </row>
    <row r="3295" spans="11:21" x14ac:dyDescent="0.25">
      <c r="K3295" s="17" t="s">
        <v>3011</v>
      </c>
      <c r="L3295" s="17">
        <v>19</v>
      </c>
      <c r="M3295" s="17">
        <v>8</v>
      </c>
      <c r="N3295" s="17">
        <v>1990</v>
      </c>
      <c r="O3295" s="48" t="s">
        <v>5749</v>
      </c>
      <c r="Q3295" s="48" t="s">
        <v>565</v>
      </c>
      <c r="R3295" s="82">
        <v>6</v>
      </c>
      <c r="S3295" s="24" t="s">
        <v>1026</v>
      </c>
      <c r="T3295" s="82">
        <v>14</v>
      </c>
      <c r="U3295" s="82">
        <v>355</v>
      </c>
    </row>
    <row r="3296" spans="11:21" x14ac:dyDescent="0.25">
      <c r="Q3296" s="48" t="s">
        <v>2</v>
      </c>
      <c r="R3296" s="82">
        <f>SUM(R3164:R3295)</f>
        <v>1675</v>
      </c>
      <c r="S3296" s="24" t="s">
        <v>1026</v>
      </c>
      <c r="T3296" s="82">
        <f>SUM(T3164:T3295)</f>
        <v>1338</v>
      </c>
      <c r="U3296" s="82">
        <f>SUM(U3164:U3295)</f>
        <v>70786</v>
      </c>
    </row>
    <row r="3297" spans="1:21" x14ac:dyDescent="0.25">
      <c r="N3297" s="17">
        <f>COUNT(R3164:R3295)</f>
        <v>132</v>
      </c>
      <c r="Q3297" s="48" t="s">
        <v>567</v>
      </c>
      <c r="R3297" s="81">
        <f>PRODUCT(R3296/N3297)</f>
        <v>12.689393939393939</v>
      </c>
      <c r="S3297" s="24" t="s">
        <v>1026</v>
      </c>
      <c r="T3297" s="81">
        <f>PRODUCT(T3296/N3297)</f>
        <v>10.136363636363637</v>
      </c>
      <c r="U3297" s="82">
        <f>PRODUCT(U3296/N3297)</f>
        <v>536.25757575757575</v>
      </c>
    </row>
    <row r="3298" spans="1:21" x14ac:dyDescent="0.25">
      <c r="Q3298" s="48"/>
      <c r="R3298" s="81"/>
      <c r="S3298" s="24"/>
      <c r="T3298" s="81"/>
      <c r="U3298" s="82"/>
    </row>
    <row r="3300" spans="1:21" x14ac:dyDescent="0.25">
      <c r="A3300" s="21"/>
      <c r="B3300" s="22" t="s">
        <v>726</v>
      </c>
      <c r="C3300" s="21"/>
      <c r="D3300" s="21"/>
      <c r="E3300" s="21"/>
      <c r="F3300" s="21"/>
      <c r="G3300" s="21"/>
      <c r="H3300" s="21"/>
      <c r="I3300" s="68"/>
      <c r="J3300" s="21"/>
      <c r="K3300" s="21"/>
      <c r="L3300" s="33"/>
      <c r="M3300" s="33"/>
      <c r="N3300" s="33"/>
      <c r="O3300" s="23" t="s">
        <v>726</v>
      </c>
      <c r="P3300" s="43"/>
      <c r="Q3300" s="35"/>
      <c r="R3300" s="33"/>
      <c r="S3300" s="33"/>
      <c r="T3300" s="33"/>
      <c r="U3300" s="33"/>
    </row>
    <row r="3301" spans="1:21" x14ac:dyDescent="0.25">
      <c r="A3301" s="29"/>
      <c r="D3301" s="14"/>
      <c r="E3301" s="14"/>
      <c r="F3301" s="14"/>
      <c r="G3301" s="14"/>
      <c r="H3301" s="74"/>
      <c r="I3301" s="14"/>
      <c r="J3301" s="14"/>
      <c r="O3301" s="70" t="s">
        <v>1443</v>
      </c>
      <c r="P3301" s="24"/>
      <c r="Q3301" s="20"/>
      <c r="S3301" s="24"/>
    </row>
    <row r="3302" spans="1:21" x14ac:dyDescent="0.25">
      <c r="A3302" s="29"/>
      <c r="D3302" s="14"/>
      <c r="E3302" s="14"/>
      <c r="F3302" s="14"/>
      <c r="G3302" s="14"/>
      <c r="H3302" s="74"/>
      <c r="I3302" s="14"/>
      <c r="J3302" s="14"/>
      <c r="K3302" s="17" t="s">
        <v>3142</v>
      </c>
      <c r="L3302" s="17">
        <v>22</v>
      </c>
      <c r="M3302" s="17">
        <v>8</v>
      </c>
      <c r="N3302" s="17">
        <v>1990</v>
      </c>
      <c r="O3302" s="19" t="s">
        <v>1045</v>
      </c>
      <c r="P3302" s="24" t="s">
        <v>1026</v>
      </c>
      <c r="Q3302" s="20" t="s">
        <v>1041</v>
      </c>
      <c r="R3302" s="17">
        <v>3</v>
      </c>
      <c r="S3302" s="24" t="s">
        <v>1026</v>
      </c>
      <c r="T3302" s="17">
        <v>4</v>
      </c>
      <c r="U3302" s="17">
        <v>1034</v>
      </c>
    </row>
    <row r="3303" spans="1:21" x14ac:dyDescent="0.25">
      <c r="A3303" s="29"/>
      <c r="B3303" s="20" t="s">
        <v>696</v>
      </c>
      <c r="D3303" s="14"/>
      <c r="E3303" s="14"/>
      <c r="F3303" s="14"/>
      <c r="G3303" s="14"/>
      <c r="H3303" s="74"/>
      <c r="I3303" s="14"/>
      <c r="J3303" s="14"/>
      <c r="K3303" s="17" t="s">
        <v>3027</v>
      </c>
      <c r="L3303" s="17">
        <v>25</v>
      </c>
      <c r="M3303" s="17">
        <v>8</v>
      </c>
      <c r="N3303" s="17">
        <v>1990</v>
      </c>
      <c r="O3303" s="20" t="s">
        <v>1041</v>
      </c>
      <c r="P3303" s="24" t="s">
        <v>1026</v>
      </c>
      <c r="Q3303" s="19" t="s">
        <v>1045</v>
      </c>
      <c r="R3303" s="17">
        <v>14</v>
      </c>
      <c r="S3303" s="24" t="s">
        <v>1026</v>
      </c>
      <c r="T3303" s="17">
        <v>12</v>
      </c>
      <c r="U3303" s="17">
        <v>1647</v>
      </c>
    </row>
    <row r="3304" spans="1:21" x14ac:dyDescent="0.25">
      <c r="A3304" s="29"/>
      <c r="D3304" s="14"/>
      <c r="E3304" s="14"/>
      <c r="F3304" s="14"/>
      <c r="G3304" s="14"/>
      <c r="H3304" s="74"/>
      <c r="I3304" s="14"/>
      <c r="J3304" s="14"/>
    </row>
    <row r="3305" spans="1:21" x14ac:dyDescent="0.25">
      <c r="B3305" s="67"/>
      <c r="D3305" s="14"/>
      <c r="E3305" s="14"/>
      <c r="F3305" s="14"/>
      <c r="G3305" s="14"/>
      <c r="H3305" s="74"/>
      <c r="I3305" s="14"/>
      <c r="J3305" s="14"/>
      <c r="K3305" s="17" t="s">
        <v>3142</v>
      </c>
      <c r="L3305" s="17">
        <v>22</v>
      </c>
      <c r="M3305" s="17">
        <v>8</v>
      </c>
      <c r="N3305" s="17">
        <v>1990</v>
      </c>
      <c r="O3305" s="48" t="s">
        <v>565</v>
      </c>
      <c r="P3305" s="24" t="s">
        <v>1026</v>
      </c>
      <c r="Q3305" s="20" t="s">
        <v>1043</v>
      </c>
      <c r="R3305" s="17">
        <v>4</v>
      </c>
      <c r="S3305" s="24" t="s">
        <v>1026</v>
      </c>
      <c r="T3305" s="17">
        <v>6</v>
      </c>
      <c r="U3305" s="17">
        <v>1542</v>
      </c>
    </row>
    <row r="3306" spans="1:21" x14ac:dyDescent="0.25">
      <c r="D3306" s="14"/>
      <c r="E3306" s="14"/>
      <c r="F3306" s="14"/>
      <c r="G3306" s="14"/>
      <c r="H3306" s="74"/>
      <c r="I3306" s="14"/>
      <c r="J3306" s="14"/>
      <c r="K3306" s="17" t="s">
        <v>3027</v>
      </c>
      <c r="L3306" s="17">
        <v>25</v>
      </c>
      <c r="M3306" s="17">
        <v>8</v>
      </c>
      <c r="N3306" s="17">
        <v>1990</v>
      </c>
      <c r="O3306" s="19" t="s">
        <v>1043</v>
      </c>
      <c r="P3306" s="24" t="s">
        <v>1026</v>
      </c>
      <c r="Q3306" s="67" t="s">
        <v>565</v>
      </c>
      <c r="R3306" s="17">
        <v>4</v>
      </c>
      <c r="S3306" s="24" t="s">
        <v>1026</v>
      </c>
      <c r="T3306" s="17">
        <v>6</v>
      </c>
      <c r="U3306" s="17">
        <v>1843</v>
      </c>
    </row>
    <row r="3307" spans="1:21" x14ac:dyDescent="0.25">
      <c r="B3307" s="20" t="s">
        <v>697</v>
      </c>
      <c r="D3307" s="14"/>
      <c r="E3307" s="14"/>
      <c r="F3307" s="14"/>
      <c r="G3307" s="14"/>
      <c r="H3307" s="14"/>
      <c r="I3307" s="14"/>
      <c r="J3307" s="14"/>
      <c r="K3307" s="17" t="s">
        <v>3011</v>
      </c>
      <c r="L3307" s="17">
        <v>26</v>
      </c>
      <c r="M3307" s="17">
        <v>8</v>
      </c>
      <c r="N3307" s="17">
        <v>1990</v>
      </c>
      <c r="O3307" s="48" t="s">
        <v>565</v>
      </c>
      <c r="P3307" s="24" t="s">
        <v>1026</v>
      </c>
      <c r="Q3307" s="67" t="s">
        <v>1043</v>
      </c>
      <c r="R3307" s="17">
        <v>3</v>
      </c>
      <c r="S3307" s="24" t="s">
        <v>1026</v>
      </c>
      <c r="T3307" s="17">
        <v>4</v>
      </c>
      <c r="U3307" s="17">
        <v>2210</v>
      </c>
    </row>
    <row r="3308" spans="1:21" x14ac:dyDescent="0.25">
      <c r="D3308" s="14"/>
      <c r="E3308" s="14"/>
      <c r="F3308" s="14"/>
      <c r="G3308" s="14"/>
      <c r="H3308" s="14"/>
      <c r="I3308" s="14"/>
      <c r="J3308" s="14"/>
    </row>
    <row r="3309" spans="1:21" x14ac:dyDescent="0.25">
      <c r="D3309" s="14"/>
      <c r="E3309" s="14"/>
      <c r="F3309" s="14"/>
      <c r="G3309" s="14"/>
      <c r="H3309" s="14"/>
      <c r="I3309" s="14"/>
      <c r="J3309" s="14"/>
    </row>
    <row r="3310" spans="1:21" x14ac:dyDescent="0.25">
      <c r="O3310" s="20" t="s">
        <v>1109</v>
      </c>
    </row>
    <row r="3311" spans="1:21" x14ac:dyDescent="0.25">
      <c r="K3311" s="17" t="s">
        <v>3027</v>
      </c>
      <c r="L3311" s="17">
        <v>1</v>
      </c>
      <c r="M3311" s="17">
        <v>9</v>
      </c>
      <c r="N3311" s="17">
        <v>1990</v>
      </c>
      <c r="O3311" s="48" t="s">
        <v>565</v>
      </c>
      <c r="P3311" s="24" t="s">
        <v>1026</v>
      </c>
      <c r="Q3311" s="20" t="s">
        <v>1045</v>
      </c>
      <c r="R3311" s="17">
        <v>4</v>
      </c>
      <c r="S3311" s="24" t="s">
        <v>1026</v>
      </c>
      <c r="T3311" s="17">
        <v>11</v>
      </c>
      <c r="U3311" s="17">
        <v>750</v>
      </c>
    </row>
    <row r="3312" spans="1:21" x14ac:dyDescent="0.25">
      <c r="B3312" s="67" t="s">
        <v>727</v>
      </c>
      <c r="K3312" s="17" t="s">
        <v>3011</v>
      </c>
      <c r="L3312" s="17">
        <v>2</v>
      </c>
      <c r="M3312" s="17">
        <v>9</v>
      </c>
      <c r="N3312" s="17">
        <v>1990</v>
      </c>
      <c r="O3312" s="20" t="s">
        <v>1045</v>
      </c>
      <c r="P3312" s="24" t="s">
        <v>1026</v>
      </c>
      <c r="Q3312" s="48" t="s">
        <v>565</v>
      </c>
      <c r="R3312" s="17">
        <v>19</v>
      </c>
      <c r="S3312" s="24" t="s">
        <v>1026</v>
      </c>
      <c r="T3312" s="17">
        <v>7</v>
      </c>
      <c r="U3312" s="17">
        <v>790</v>
      </c>
    </row>
    <row r="3313" spans="1:22" x14ac:dyDescent="0.25">
      <c r="V3313" s="19" t="s">
        <v>695</v>
      </c>
    </row>
    <row r="3314" spans="1:22" x14ac:dyDescent="0.25">
      <c r="O3314" s="20" t="s">
        <v>62</v>
      </c>
      <c r="V3314" s="19" t="s">
        <v>695</v>
      </c>
    </row>
    <row r="3315" spans="1:22" x14ac:dyDescent="0.25">
      <c r="K3315" s="17" t="s">
        <v>3142</v>
      </c>
      <c r="L3315" s="17">
        <v>1</v>
      </c>
      <c r="M3315" s="17">
        <v>9</v>
      </c>
      <c r="N3315" s="17">
        <v>1990</v>
      </c>
      <c r="O3315" s="20" t="s">
        <v>1043</v>
      </c>
      <c r="P3315" s="24" t="s">
        <v>1026</v>
      </c>
      <c r="Q3315" s="19" t="s">
        <v>1041</v>
      </c>
      <c r="R3315" s="17">
        <v>11</v>
      </c>
      <c r="S3315" s="24" t="s">
        <v>1026</v>
      </c>
      <c r="T3315" s="17">
        <v>8</v>
      </c>
      <c r="U3315" s="17">
        <v>2562</v>
      </c>
      <c r="V3315" s="19" t="s">
        <v>695</v>
      </c>
    </row>
    <row r="3316" spans="1:22" x14ac:dyDescent="0.25">
      <c r="B3316" s="20" t="s">
        <v>698</v>
      </c>
      <c r="K3316" s="17" t="s">
        <v>3027</v>
      </c>
      <c r="L3316" s="17">
        <v>2</v>
      </c>
      <c r="M3316" s="17">
        <v>9</v>
      </c>
      <c r="N3316" s="17">
        <v>1990</v>
      </c>
      <c r="O3316" s="19" t="s">
        <v>1041</v>
      </c>
      <c r="P3316" s="24" t="s">
        <v>1026</v>
      </c>
      <c r="Q3316" s="20" t="s">
        <v>1043</v>
      </c>
      <c r="R3316" s="17">
        <v>4</v>
      </c>
      <c r="S3316" s="24" t="s">
        <v>1026</v>
      </c>
      <c r="T3316" s="17">
        <v>14</v>
      </c>
      <c r="U3316" s="17">
        <v>3392</v>
      </c>
      <c r="V3316" s="19" t="s">
        <v>695</v>
      </c>
    </row>
    <row r="3317" spans="1:22" x14ac:dyDescent="0.25">
      <c r="Q3317" s="48" t="s">
        <v>2</v>
      </c>
      <c r="R3317" s="82">
        <f>SUM(R3302:R3316)</f>
        <v>66</v>
      </c>
      <c r="S3317" s="24" t="s">
        <v>1026</v>
      </c>
      <c r="T3317" s="82">
        <f>SUM(T3302:T3316)</f>
        <v>72</v>
      </c>
      <c r="U3317" s="82">
        <f>SUM(U3302:U3316)</f>
        <v>15770</v>
      </c>
    </row>
    <row r="3318" spans="1:22" x14ac:dyDescent="0.25">
      <c r="N3318" s="17">
        <f>COUNT(R3302:R3316)</f>
        <v>9</v>
      </c>
      <c r="Q3318" s="48" t="s">
        <v>567</v>
      </c>
      <c r="R3318" s="81">
        <f>PRODUCT(R3317/N3318)</f>
        <v>7.333333333333333</v>
      </c>
      <c r="S3318" s="24" t="s">
        <v>1026</v>
      </c>
      <c r="T3318" s="81">
        <f>PRODUCT(T3317/N3318)</f>
        <v>8</v>
      </c>
      <c r="U3318" s="82">
        <f>PRODUCT(U3317/N3318)</f>
        <v>1752.2222222222222</v>
      </c>
    </row>
    <row r="3321" spans="1:22" x14ac:dyDescent="0.25">
      <c r="A3321" s="21"/>
      <c r="B3321" s="22" t="s">
        <v>728</v>
      </c>
      <c r="C3321" s="21"/>
      <c r="D3321" s="21"/>
      <c r="E3321" s="21"/>
      <c r="F3321" s="21"/>
      <c r="G3321" s="21"/>
      <c r="H3321" s="21"/>
      <c r="I3321" s="68"/>
      <c r="J3321" s="21"/>
      <c r="K3321" s="21"/>
      <c r="L3321" s="21"/>
      <c r="M3321" s="21"/>
      <c r="N3321" s="21"/>
      <c r="O3321" s="22" t="s">
        <v>728</v>
      </c>
      <c r="P3321" s="23"/>
      <c r="Q3321" s="22"/>
      <c r="R3321" s="21"/>
      <c r="S3321" s="21"/>
      <c r="T3321" s="21"/>
      <c r="U3321" s="21"/>
    </row>
    <row r="3322" spans="1:22" x14ac:dyDescent="0.25">
      <c r="A3322" s="29"/>
      <c r="B3322" s="41"/>
      <c r="C3322" s="29"/>
      <c r="D3322" s="29"/>
      <c r="E3322" s="29"/>
      <c r="F3322" s="29"/>
      <c r="G3322" s="29"/>
      <c r="H3322" s="83"/>
      <c r="I3322" s="29"/>
      <c r="J3322" s="29"/>
      <c r="K3322" s="32"/>
      <c r="M3322" s="17">
        <v>9</v>
      </c>
      <c r="N3322" s="17">
        <v>1990</v>
      </c>
      <c r="O3322" s="19" t="s">
        <v>720</v>
      </c>
      <c r="P3322" s="24" t="s">
        <v>1026</v>
      </c>
      <c r="Q3322" s="20" t="s">
        <v>5749</v>
      </c>
      <c r="R3322" s="17">
        <v>6</v>
      </c>
      <c r="S3322" s="24" t="s">
        <v>1026</v>
      </c>
      <c r="T3322" s="17">
        <v>34</v>
      </c>
      <c r="U3322" s="17">
        <v>312</v>
      </c>
    </row>
    <row r="3323" spans="1:22" x14ac:dyDescent="0.25">
      <c r="A3323" s="11"/>
      <c r="B3323" s="20" t="s">
        <v>5750</v>
      </c>
      <c r="C3323" s="16"/>
      <c r="K3323" s="32"/>
      <c r="M3323" s="17">
        <v>9</v>
      </c>
      <c r="N3323" s="17">
        <v>1990</v>
      </c>
      <c r="O3323" s="20" t="s">
        <v>5749</v>
      </c>
      <c r="P3323" s="24" t="s">
        <v>1026</v>
      </c>
      <c r="Q3323" s="19" t="s">
        <v>720</v>
      </c>
      <c r="R3323" s="17">
        <v>22</v>
      </c>
      <c r="S3323" s="24" t="s">
        <v>1026</v>
      </c>
      <c r="T3323" s="17">
        <v>1</v>
      </c>
      <c r="U3323" s="17">
        <v>100</v>
      </c>
    </row>
    <row r="3324" spans="1:22" x14ac:dyDescent="0.25">
      <c r="A3324" s="11"/>
      <c r="C3324" s="16"/>
    </row>
    <row r="3325" spans="1:22" x14ac:dyDescent="0.25">
      <c r="A3325" s="11"/>
      <c r="C3325" s="16"/>
      <c r="M3325" s="17">
        <v>9</v>
      </c>
      <c r="N3325" s="17">
        <v>1990</v>
      </c>
      <c r="O3325" s="19" t="s">
        <v>264</v>
      </c>
      <c r="P3325" s="24" t="s">
        <v>1026</v>
      </c>
      <c r="Q3325" s="20" t="s">
        <v>564</v>
      </c>
      <c r="R3325" s="17">
        <v>3</v>
      </c>
      <c r="S3325" s="24" t="s">
        <v>1026</v>
      </c>
      <c r="T3325" s="17">
        <v>33</v>
      </c>
      <c r="U3325" s="17">
        <v>350</v>
      </c>
    </row>
    <row r="3326" spans="1:22" x14ac:dyDescent="0.25">
      <c r="A3326" s="11"/>
      <c r="B3326" s="20" t="s">
        <v>712</v>
      </c>
      <c r="C3326" s="16"/>
      <c r="M3326" s="17">
        <v>9</v>
      </c>
      <c r="N3326" s="17">
        <v>1990</v>
      </c>
      <c r="O3326" s="20" t="s">
        <v>564</v>
      </c>
      <c r="P3326" s="24" t="s">
        <v>1026</v>
      </c>
      <c r="Q3326" s="19" t="s">
        <v>264</v>
      </c>
      <c r="R3326" s="17">
        <v>14</v>
      </c>
      <c r="S3326" s="24" t="s">
        <v>1026</v>
      </c>
      <c r="T3326" s="17">
        <v>2</v>
      </c>
      <c r="U3326" s="17">
        <v>197</v>
      </c>
    </row>
    <row r="3327" spans="1:22" x14ac:dyDescent="0.25">
      <c r="Q3327" s="48" t="s">
        <v>2</v>
      </c>
      <c r="R3327" s="82">
        <f>SUM(R3322:R3326)</f>
        <v>45</v>
      </c>
      <c r="S3327" s="24" t="s">
        <v>1026</v>
      </c>
      <c r="T3327" s="82">
        <f>SUM(T3322:T3326)</f>
        <v>70</v>
      </c>
      <c r="U3327" s="82">
        <f>SUM(U3322:U3326)</f>
        <v>959</v>
      </c>
    </row>
    <row r="3328" spans="1:22" x14ac:dyDescent="0.25">
      <c r="N3328" s="17">
        <f>COUNT(R3322:R3326)</f>
        <v>4</v>
      </c>
      <c r="Q3328" s="48" t="s">
        <v>567</v>
      </c>
      <c r="R3328" s="81">
        <f>PRODUCT(R3327/N3328)</f>
        <v>11.25</v>
      </c>
      <c r="S3328" s="24" t="s">
        <v>1026</v>
      </c>
      <c r="T3328" s="81">
        <f>PRODUCT(T3327/N3328)</f>
        <v>17.5</v>
      </c>
      <c r="U3328" s="82">
        <f>PRODUCT(U3327/N3328)</f>
        <v>239.75</v>
      </c>
    </row>
    <row r="3331" spans="1:21" x14ac:dyDescent="0.25">
      <c r="A3331" s="21"/>
      <c r="B3331" s="22" t="s">
        <v>729</v>
      </c>
      <c r="C3331" s="21" t="s">
        <v>3016</v>
      </c>
      <c r="D3331" s="21" t="s">
        <v>3017</v>
      </c>
      <c r="E3331" s="21" t="s">
        <v>1030</v>
      </c>
      <c r="F3331" s="21" t="s">
        <v>3018</v>
      </c>
      <c r="G3331" s="21" t="s">
        <v>3019</v>
      </c>
      <c r="H3331" s="21"/>
      <c r="I3331" s="68" t="s">
        <v>3020</v>
      </c>
      <c r="J3331" s="21" t="s">
        <v>1031</v>
      </c>
      <c r="K3331" s="21"/>
      <c r="L3331" s="33"/>
      <c r="M3331" s="33"/>
      <c r="N3331" s="33"/>
      <c r="O3331" s="23" t="s">
        <v>729</v>
      </c>
      <c r="P3331" s="34"/>
      <c r="Q3331" s="35"/>
      <c r="R3331" s="33"/>
      <c r="S3331" s="34"/>
      <c r="T3331" s="33"/>
      <c r="U3331" s="33"/>
    </row>
    <row r="3332" spans="1:21" x14ac:dyDescent="0.25">
      <c r="A3332" s="14">
        <v>1</v>
      </c>
      <c r="B3332" s="41" t="s">
        <v>1045</v>
      </c>
      <c r="C3332" s="14">
        <v>22</v>
      </c>
      <c r="D3332" s="14">
        <v>18</v>
      </c>
      <c r="E3332" s="14">
        <v>1</v>
      </c>
      <c r="F3332" s="14">
        <v>3</v>
      </c>
      <c r="G3332" s="14">
        <v>335</v>
      </c>
      <c r="H3332" s="74" t="s">
        <v>1026</v>
      </c>
      <c r="I3332" s="14">
        <v>149</v>
      </c>
      <c r="J3332" s="14">
        <v>37</v>
      </c>
      <c r="K3332" s="17" t="s">
        <v>3027</v>
      </c>
      <c r="L3332" s="54">
        <v>4</v>
      </c>
      <c r="M3332" s="17">
        <v>5</v>
      </c>
      <c r="N3332" s="17">
        <v>1991</v>
      </c>
      <c r="O3332" s="48" t="s">
        <v>1029</v>
      </c>
      <c r="P3332" s="24" t="s">
        <v>1026</v>
      </c>
      <c r="Q3332" s="48" t="s">
        <v>563</v>
      </c>
      <c r="R3332" s="17">
        <v>44</v>
      </c>
      <c r="S3332" s="24" t="s">
        <v>1026</v>
      </c>
      <c r="T3332" s="17">
        <v>5</v>
      </c>
      <c r="U3332" s="17">
        <v>704</v>
      </c>
    </row>
    <row r="3333" spans="1:21" ht="15.75" thickBot="1" x14ac:dyDescent="0.3">
      <c r="A3333" s="37">
        <v>2</v>
      </c>
      <c r="B3333" s="28" t="s">
        <v>1042</v>
      </c>
      <c r="C3333" s="37">
        <v>22</v>
      </c>
      <c r="D3333" s="37">
        <v>17</v>
      </c>
      <c r="E3333" s="37">
        <v>1</v>
      </c>
      <c r="F3333" s="37">
        <v>4</v>
      </c>
      <c r="G3333" s="37">
        <v>213</v>
      </c>
      <c r="H3333" s="73" t="s">
        <v>1026</v>
      </c>
      <c r="I3333" s="37">
        <v>143</v>
      </c>
      <c r="J3333" s="37">
        <v>36</v>
      </c>
      <c r="K3333" s="32" t="s">
        <v>3011</v>
      </c>
      <c r="L3333" s="54">
        <v>5</v>
      </c>
      <c r="M3333" s="17">
        <v>5</v>
      </c>
      <c r="N3333" s="17">
        <v>1991</v>
      </c>
      <c r="O3333" s="48" t="s">
        <v>1045</v>
      </c>
      <c r="P3333" s="24" t="s">
        <v>1026</v>
      </c>
      <c r="Q3333" s="48" t="s">
        <v>565</v>
      </c>
      <c r="R3333" s="17">
        <v>7</v>
      </c>
      <c r="S3333" s="24" t="s">
        <v>1026</v>
      </c>
      <c r="T3333" s="17">
        <v>5</v>
      </c>
      <c r="U3333" s="17">
        <v>570</v>
      </c>
    </row>
    <row r="3334" spans="1:21" x14ac:dyDescent="0.25">
      <c r="A3334" s="14">
        <v>3</v>
      </c>
      <c r="B3334" s="67" t="s">
        <v>1043</v>
      </c>
      <c r="C3334" s="29">
        <v>22</v>
      </c>
      <c r="D3334" s="29">
        <v>17</v>
      </c>
      <c r="E3334" s="29">
        <v>1</v>
      </c>
      <c r="F3334" s="29">
        <v>4</v>
      </c>
      <c r="G3334" s="29">
        <v>267</v>
      </c>
      <c r="H3334" s="83" t="s">
        <v>1026</v>
      </c>
      <c r="I3334" s="29">
        <v>135</v>
      </c>
      <c r="J3334" s="29">
        <v>35</v>
      </c>
      <c r="K3334" s="32" t="s">
        <v>3011</v>
      </c>
      <c r="L3334" s="54">
        <v>5</v>
      </c>
      <c r="M3334" s="17">
        <v>5</v>
      </c>
      <c r="N3334" s="17">
        <v>1991</v>
      </c>
      <c r="O3334" s="48" t="s">
        <v>1329</v>
      </c>
      <c r="P3334" s="24" t="s">
        <v>1026</v>
      </c>
      <c r="Q3334" s="48" t="s">
        <v>564</v>
      </c>
      <c r="R3334" s="17">
        <v>4</v>
      </c>
      <c r="S3334" s="24" t="s">
        <v>1026</v>
      </c>
      <c r="T3334" s="17">
        <v>5</v>
      </c>
      <c r="U3334" s="17">
        <v>740</v>
      </c>
    </row>
    <row r="3335" spans="1:21" x14ac:dyDescent="0.25">
      <c r="A3335" s="29">
        <v>4</v>
      </c>
      <c r="B3335" s="41" t="s">
        <v>1041</v>
      </c>
      <c r="C3335" s="29">
        <v>22</v>
      </c>
      <c r="D3335" s="29">
        <v>16</v>
      </c>
      <c r="E3335" s="29">
        <v>1</v>
      </c>
      <c r="F3335" s="29">
        <v>5</v>
      </c>
      <c r="G3335" s="29">
        <v>322</v>
      </c>
      <c r="H3335" s="83" t="s">
        <v>1026</v>
      </c>
      <c r="I3335" s="29">
        <v>173</v>
      </c>
      <c r="J3335" s="29">
        <v>34</v>
      </c>
      <c r="K3335" s="32" t="s">
        <v>3011</v>
      </c>
      <c r="L3335" s="54">
        <v>5</v>
      </c>
      <c r="M3335" s="17">
        <v>5</v>
      </c>
      <c r="N3335" s="17">
        <v>1991</v>
      </c>
      <c r="O3335" s="48" t="s">
        <v>1041</v>
      </c>
      <c r="P3335" s="24" t="s">
        <v>1026</v>
      </c>
      <c r="Q3335" s="48" t="s">
        <v>1676</v>
      </c>
      <c r="R3335" s="17">
        <v>11</v>
      </c>
      <c r="S3335" s="24" t="s">
        <v>1026</v>
      </c>
      <c r="T3335" s="17">
        <v>4</v>
      </c>
      <c r="U3335" s="17">
        <v>1007</v>
      </c>
    </row>
    <row r="3336" spans="1:21" x14ac:dyDescent="0.25">
      <c r="A3336" s="14">
        <v>5</v>
      </c>
      <c r="B3336" s="41" t="s">
        <v>565</v>
      </c>
      <c r="C3336" s="14">
        <v>22</v>
      </c>
      <c r="D3336" s="14">
        <v>15</v>
      </c>
      <c r="E3336" s="14">
        <v>0</v>
      </c>
      <c r="F3336" s="14">
        <v>7</v>
      </c>
      <c r="G3336" s="14">
        <v>368</v>
      </c>
      <c r="H3336" s="74" t="s">
        <v>1026</v>
      </c>
      <c r="I3336" s="14">
        <v>179</v>
      </c>
      <c r="J3336" s="14">
        <v>31</v>
      </c>
      <c r="K3336" s="17" t="s">
        <v>3011</v>
      </c>
      <c r="L3336" s="54">
        <v>5</v>
      </c>
      <c r="M3336" s="17">
        <v>5</v>
      </c>
      <c r="N3336" s="17">
        <v>1991</v>
      </c>
      <c r="O3336" s="48" t="s">
        <v>1044</v>
      </c>
      <c r="P3336" s="24" t="s">
        <v>1026</v>
      </c>
      <c r="Q3336" s="48" t="s">
        <v>5749</v>
      </c>
      <c r="R3336" s="17">
        <v>10</v>
      </c>
      <c r="S3336" s="24" t="s">
        <v>1026</v>
      </c>
      <c r="T3336" s="17">
        <v>9</v>
      </c>
      <c r="U3336" s="17">
        <v>520</v>
      </c>
    </row>
    <row r="3337" spans="1:21" ht="15.75" thickBot="1" x14ac:dyDescent="0.3">
      <c r="A3337" s="37">
        <v>6</v>
      </c>
      <c r="B3337" s="28" t="s">
        <v>564</v>
      </c>
      <c r="C3337" s="37">
        <v>22</v>
      </c>
      <c r="D3337" s="37">
        <v>13</v>
      </c>
      <c r="E3337" s="37">
        <v>0</v>
      </c>
      <c r="F3337" s="37">
        <v>9</v>
      </c>
      <c r="G3337" s="37">
        <v>223</v>
      </c>
      <c r="H3337" s="73" t="s">
        <v>1026</v>
      </c>
      <c r="I3337" s="37">
        <v>153</v>
      </c>
      <c r="J3337" s="37">
        <v>26</v>
      </c>
      <c r="K3337" s="32" t="s">
        <v>3011</v>
      </c>
      <c r="L3337" s="54">
        <v>5</v>
      </c>
      <c r="M3337" s="17">
        <v>5</v>
      </c>
      <c r="N3337" s="17">
        <v>1991</v>
      </c>
      <c r="O3337" s="48" t="s">
        <v>1043</v>
      </c>
      <c r="P3337" s="24" t="s">
        <v>1026</v>
      </c>
      <c r="Q3337" s="48" t="s">
        <v>1042</v>
      </c>
      <c r="R3337" s="17">
        <v>7</v>
      </c>
      <c r="S3337" s="24" t="s">
        <v>1026</v>
      </c>
      <c r="T3337" s="17">
        <v>2</v>
      </c>
      <c r="U3337" s="17">
        <v>1306</v>
      </c>
    </row>
    <row r="3338" spans="1:21" x14ac:dyDescent="0.25">
      <c r="A3338" s="14">
        <v>7</v>
      </c>
      <c r="B3338" s="20" t="s">
        <v>1044</v>
      </c>
      <c r="C3338" s="14">
        <v>22</v>
      </c>
      <c r="D3338" s="14">
        <v>11</v>
      </c>
      <c r="E3338" s="14">
        <v>0</v>
      </c>
      <c r="F3338" s="14">
        <v>11</v>
      </c>
      <c r="G3338" s="14">
        <v>294</v>
      </c>
      <c r="H3338" s="74" t="s">
        <v>1026</v>
      </c>
      <c r="I3338" s="14">
        <v>232</v>
      </c>
      <c r="J3338" s="14">
        <v>23</v>
      </c>
      <c r="K3338" s="17" t="s">
        <v>3027</v>
      </c>
      <c r="L3338" s="54">
        <v>11</v>
      </c>
      <c r="M3338" s="17">
        <v>5</v>
      </c>
      <c r="N3338" s="17">
        <v>1991</v>
      </c>
      <c r="O3338" s="48" t="s">
        <v>563</v>
      </c>
      <c r="P3338" s="24" t="s">
        <v>1026</v>
      </c>
      <c r="Q3338" s="48" t="s">
        <v>1044</v>
      </c>
      <c r="R3338" s="17">
        <v>13</v>
      </c>
      <c r="S3338" s="24" t="s">
        <v>1026</v>
      </c>
      <c r="T3338" s="17">
        <v>25</v>
      </c>
      <c r="U3338" s="17">
        <v>612</v>
      </c>
    </row>
    <row r="3339" spans="1:21" x14ac:dyDescent="0.25">
      <c r="A3339" s="14">
        <v>8</v>
      </c>
      <c r="B3339" s="20" t="s">
        <v>1029</v>
      </c>
      <c r="C3339" s="14">
        <v>22</v>
      </c>
      <c r="D3339" s="14">
        <v>10</v>
      </c>
      <c r="E3339" s="14">
        <v>0</v>
      </c>
      <c r="F3339" s="14">
        <v>12</v>
      </c>
      <c r="G3339" s="14">
        <v>267</v>
      </c>
      <c r="H3339" s="74"/>
      <c r="I3339" s="14">
        <v>218</v>
      </c>
      <c r="J3339" s="14">
        <v>21</v>
      </c>
      <c r="K3339" s="17" t="s">
        <v>3027</v>
      </c>
      <c r="L3339" s="54">
        <v>11</v>
      </c>
      <c r="M3339" s="17">
        <v>5</v>
      </c>
      <c r="N3339" s="17">
        <v>1991</v>
      </c>
      <c r="O3339" s="48" t="s">
        <v>564</v>
      </c>
      <c r="P3339" s="24" t="s">
        <v>1026</v>
      </c>
      <c r="Q3339" s="48" t="s">
        <v>1041</v>
      </c>
      <c r="R3339" s="17">
        <v>11</v>
      </c>
      <c r="S3339" s="24" t="s">
        <v>1026</v>
      </c>
      <c r="T3339" s="17">
        <v>13</v>
      </c>
      <c r="U3339" s="17">
        <v>443</v>
      </c>
    </row>
    <row r="3340" spans="1:21" ht="15.75" thickBot="1" x14ac:dyDescent="0.3">
      <c r="A3340" s="37">
        <v>9</v>
      </c>
      <c r="B3340" s="28" t="s">
        <v>563</v>
      </c>
      <c r="C3340" s="37">
        <v>22</v>
      </c>
      <c r="D3340" s="37">
        <v>7</v>
      </c>
      <c r="E3340" s="37">
        <v>0</v>
      </c>
      <c r="F3340" s="37">
        <v>15</v>
      </c>
      <c r="G3340" s="37">
        <v>237</v>
      </c>
      <c r="H3340" s="73"/>
      <c r="I3340" s="37">
        <v>449</v>
      </c>
      <c r="J3340" s="37">
        <v>14</v>
      </c>
      <c r="K3340" s="32" t="s">
        <v>3011</v>
      </c>
      <c r="L3340" s="54">
        <v>12</v>
      </c>
      <c r="M3340" s="17">
        <v>5</v>
      </c>
      <c r="N3340" s="17">
        <v>1991</v>
      </c>
      <c r="O3340" s="48" t="s">
        <v>565</v>
      </c>
      <c r="P3340" s="24" t="s">
        <v>1026</v>
      </c>
      <c r="Q3340" s="48" t="s">
        <v>1329</v>
      </c>
      <c r="R3340" s="17">
        <v>30</v>
      </c>
      <c r="S3340" s="24" t="s">
        <v>1026</v>
      </c>
      <c r="T3340" s="17">
        <v>3</v>
      </c>
      <c r="U3340" s="17">
        <v>710</v>
      </c>
    </row>
    <row r="3341" spans="1:21" x14ac:dyDescent="0.25">
      <c r="A3341" s="14">
        <v>10</v>
      </c>
      <c r="B3341" s="67" t="s">
        <v>1676</v>
      </c>
      <c r="C3341" s="29">
        <v>22</v>
      </c>
      <c r="D3341" s="29">
        <v>2</v>
      </c>
      <c r="E3341" s="29">
        <v>0</v>
      </c>
      <c r="F3341" s="29">
        <v>20</v>
      </c>
      <c r="G3341" s="29">
        <v>184</v>
      </c>
      <c r="H3341" s="83" t="s">
        <v>1026</v>
      </c>
      <c r="I3341" s="29">
        <v>422</v>
      </c>
      <c r="J3341" s="29">
        <v>5</v>
      </c>
      <c r="K3341" s="32" t="s">
        <v>3011</v>
      </c>
      <c r="L3341" s="17">
        <v>12</v>
      </c>
      <c r="M3341" s="17">
        <v>5</v>
      </c>
      <c r="N3341" s="17">
        <v>1991</v>
      </c>
      <c r="O3341" s="48" t="s">
        <v>1676</v>
      </c>
      <c r="P3341" s="24" t="s">
        <v>1026</v>
      </c>
      <c r="Q3341" s="48" t="s">
        <v>1029</v>
      </c>
      <c r="R3341" s="17">
        <v>6</v>
      </c>
      <c r="S3341" s="24" t="s">
        <v>1026</v>
      </c>
      <c r="T3341" s="17">
        <v>12</v>
      </c>
      <c r="U3341" s="17">
        <v>256</v>
      </c>
    </row>
    <row r="3342" spans="1:21" ht="15.75" thickBot="1" x14ac:dyDescent="0.3">
      <c r="A3342" s="37">
        <v>11</v>
      </c>
      <c r="B3342" s="28" t="s">
        <v>5749</v>
      </c>
      <c r="C3342" s="37">
        <v>22</v>
      </c>
      <c r="D3342" s="37">
        <v>2</v>
      </c>
      <c r="E3342" s="37">
        <v>0</v>
      </c>
      <c r="F3342" s="37">
        <v>20</v>
      </c>
      <c r="G3342" s="37">
        <v>149</v>
      </c>
      <c r="H3342" s="73" t="s">
        <v>1026</v>
      </c>
      <c r="I3342" s="37">
        <v>275</v>
      </c>
      <c r="J3342" s="37">
        <v>4</v>
      </c>
      <c r="K3342" s="32" t="s">
        <v>3011</v>
      </c>
      <c r="L3342" s="54">
        <v>12</v>
      </c>
      <c r="M3342" s="17">
        <v>5</v>
      </c>
      <c r="N3342" s="17">
        <v>1991</v>
      </c>
      <c r="O3342" s="48" t="s">
        <v>1042</v>
      </c>
      <c r="P3342" s="24" t="s">
        <v>1026</v>
      </c>
      <c r="Q3342" s="48" t="s">
        <v>1045</v>
      </c>
      <c r="R3342" s="17">
        <v>3</v>
      </c>
      <c r="S3342" s="24" t="s">
        <v>1026</v>
      </c>
      <c r="T3342" s="17">
        <v>7</v>
      </c>
      <c r="U3342" s="17">
        <v>1157</v>
      </c>
    </row>
    <row r="3343" spans="1:21" x14ac:dyDescent="0.25">
      <c r="A3343" s="14">
        <v>12</v>
      </c>
      <c r="B3343" s="20" t="s">
        <v>1329</v>
      </c>
      <c r="C3343" s="14">
        <v>22</v>
      </c>
      <c r="D3343" s="14">
        <v>2</v>
      </c>
      <c r="E3343" s="14">
        <v>0</v>
      </c>
      <c r="F3343" s="14">
        <v>20</v>
      </c>
      <c r="G3343" s="14">
        <v>143</v>
      </c>
      <c r="H3343" s="74" t="s">
        <v>1026</v>
      </c>
      <c r="I3343" s="14">
        <v>474</v>
      </c>
      <c r="J3343" s="14">
        <v>4</v>
      </c>
      <c r="K3343" s="17" t="s">
        <v>3011</v>
      </c>
      <c r="L3343" s="54">
        <v>12</v>
      </c>
      <c r="M3343" s="17">
        <v>5</v>
      </c>
      <c r="N3343" s="17">
        <v>1991</v>
      </c>
      <c r="O3343" s="48" t="s">
        <v>5749</v>
      </c>
      <c r="P3343" s="24" t="s">
        <v>1026</v>
      </c>
      <c r="Q3343" s="48" t="s">
        <v>1043</v>
      </c>
      <c r="R3343" s="17">
        <v>4</v>
      </c>
      <c r="S3343" s="24" t="s">
        <v>1026</v>
      </c>
      <c r="T3343" s="17">
        <v>11</v>
      </c>
      <c r="U3343" s="17">
        <v>781</v>
      </c>
    </row>
    <row r="3344" spans="1:21" x14ac:dyDescent="0.25">
      <c r="B3344" s="20" t="s">
        <v>2</v>
      </c>
      <c r="C3344" s="14">
        <f>SUM(C3332:C3343)</f>
        <v>264</v>
      </c>
      <c r="D3344" s="14">
        <f>SUM(D3332:D3343)</f>
        <v>130</v>
      </c>
      <c r="E3344" s="14">
        <f>SUM(E3332:E3343)</f>
        <v>4</v>
      </c>
      <c r="F3344" s="14">
        <f>SUM(F3332:F3343)</f>
        <v>130</v>
      </c>
      <c r="G3344" s="14">
        <f>SUM(G3332:G3343)</f>
        <v>3002</v>
      </c>
      <c r="H3344" s="74" t="s">
        <v>1026</v>
      </c>
      <c r="I3344" s="14">
        <f>SUM(I3332:I3343)</f>
        <v>3002</v>
      </c>
      <c r="J3344" s="14">
        <f>SUM(J3332:J3343)</f>
        <v>270</v>
      </c>
      <c r="K3344" s="17" t="s">
        <v>3142</v>
      </c>
      <c r="L3344" s="54">
        <v>15</v>
      </c>
      <c r="M3344" s="17">
        <v>5</v>
      </c>
      <c r="N3344" s="17">
        <v>1991</v>
      </c>
      <c r="O3344" s="48" t="s">
        <v>1045</v>
      </c>
      <c r="P3344" s="24" t="s">
        <v>1026</v>
      </c>
      <c r="Q3344" s="48" t="s">
        <v>1041</v>
      </c>
      <c r="R3344" s="17">
        <v>13</v>
      </c>
      <c r="S3344" s="24" t="s">
        <v>1026</v>
      </c>
      <c r="T3344" s="17">
        <v>6</v>
      </c>
      <c r="U3344" s="17">
        <v>402</v>
      </c>
    </row>
    <row r="3345" spans="1:21" x14ac:dyDescent="0.25">
      <c r="K3345" s="17" t="s">
        <v>3141</v>
      </c>
      <c r="L3345" s="54">
        <v>16</v>
      </c>
      <c r="M3345" s="17">
        <v>5</v>
      </c>
      <c r="N3345" s="17">
        <v>1991</v>
      </c>
      <c r="O3345" s="19" t="s">
        <v>565</v>
      </c>
      <c r="P3345" s="24" t="s">
        <v>1026</v>
      </c>
      <c r="Q3345" s="19" t="s">
        <v>1043</v>
      </c>
      <c r="R3345" s="17">
        <v>8</v>
      </c>
      <c r="S3345" s="24" t="s">
        <v>1026</v>
      </c>
      <c r="T3345" s="17">
        <v>5</v>
      </c>
      <c r="U3345" s="17">
        <v>945</v>
      </c>
    </row>
    <row r="3346" spans="1:21" x14ac:dyDescent="0.25">
      <c r="B3346" s="20" t="s">
        <v>703</v>
      </c>
      <c r="K3346" s="17" t="s">
        <v>3141</v>
      </c>
      <c r="L3346" s="54">
        <v>16</v>
      </c>
      <c r="M3346" s="17">
        <v>5</v>
      </c>
      <c r="N3346" s="17">
        <v>1991</v>
      </c>
      <c r="O3346" s="48" t="s">
        <v>1329</v>
      </c>
      <c r="P3346" s="24" t="s">
        <v>1026</v>
      </c>
      <c r="Q3346" s="48" t="s">
        <v>563</v>
      </c>
      <c r="R3346" s="17">
        <v>18</v>
      </c>
      <c r="S3346" s="24" t="s">
        <v>1026</v>
      </c>
      <c r="T3346" s="17">
        <v>20</v>
      </c>
      <c r="U3346" s="17">
        <v>284</v>
      </c>
    </row>
    <row r="3347" spans="1:21" x14ac:dyDescent="0.25">
      <c r="B3347" s="20" t="s">
        <v>704</v>
      </c>
      <c r="K3347" s="17" t="s">
        <v>3141</v>
      </c>
      <c r="L3347" s="54">
        <v>16</v>
      </c>
      <c r="M3347" s="17">
        <v>5</v>
      </c>
      <c r="N3347" s="17">
        <v>1991</v>
      </c>
      <c r="O3347" s="48" t="s">
        <v>564</v>
      </c>
      <c r="P3347" s="24" t="s">
        <v>1026</v>
      </c>
      <c r="Q3347" s="48" t="s">
        <v>1029</v>
      </c>
      <c r="R3347" s="17">
        <v>6</v>
      </c>
      <c r="S3347" s="24" t="s">
        <v>1026</v>
      </c>
      <c r="T3347" s="17">
        <v>2</v>
      </c>
      <c r="U3347" s="17">
        <v>385</v>
      </c>
    </row>
    <row r="3348" spans="1:21" x14ac:dyDescent="0.25">
      <c r="B3348" s="20" t="s">
        <v>705</v>
      </c>
      <c r="K3348" s="17" t="s">
        <v>3141</v>
      </c>
      <c r="L3348" s="54">
        <v>16</v>
      </c>
      <c r="M3348" s="17">
        <v>5</v>
      </c>
      <c r="N3348" s="17">
        <v>1991</v>
      </c>
      <c r="O3348" s="48" t="s">
        <v>1044</v>
      </c>
      <c r="P3348" s="24" t="s">
        <v>1026</v>
      </c>
      <c r="Q3348" s="48" t="s">
        <v>1042</v>
      </c>
      <c r="R3348" s="17">
        <v>3</v>
      </c>
      <c r="S3348" s="24" t="s">
        <v>1026</v>
      </c>
      <c r="T3348" s="17">
        <v>6</v>
      </c>
      <c r="U3348" s="17">
        <v>415</v>
      </c>
    </row>
    <row r="3349" spans="1:21" x14ac:dyDescent="0.25">
      <c r="B3349" s="20" t="s">
        <v>706</v>
      </c>
      <c r="K3349" s="17" t="s">
        <v>3141</v>
      </c>
      <c r="L3349" s="54">
        <v>16</v>
      </c>
      <c r="M3349" s="17">
        <v>5</v>
      </c>
      <c r="N3349" s="17">
        <v>1991</v>
      </c>
      <c r="O3349" s="48" t="s">
        <v>5749</v>
      </c>
      <c r="P3349" s="24" t="s">
        <v>1026</v>
      </c>
      <c r="Q3349" s="48" t="s">
        <v>1676</v>
      </c>
      <c r="R3349" s="17">
        <v>5</v>
      </c>
      <c r="S3349" s="24" t="s">
        <v>1026</v>
      </c>
      <c r="T3349" s="17">
        <v>4</v>
      </c>
      <c r="U3349" s="17">
        <v>511</v>
      </c>
    </row>
    <row r="3350" spans="1:21" x14ac:dyDescent="0.25">
      <c r="K3350" s="17" t="s">
        <v>3011</v>
      </c>
      <c r="L3350" s="54">
        <v>19</v>
      </c>
      <c r="M3350" s="17">
        <v>5</v>
      </c>
      <c r="N3350" s="17">
        <v>1991</v>
      </c>
      <c r="O3350" s="48" t="s">
        <v>563</v>
      </c>
      <c r="P3350" s="24" t="s">
        <v>1026</v>
      </c>
      <c r="Q3350" s="48" t="s">
        <v>5749</v>
      </c>
      <c r="R3350" s="17">
        <v>17</v>
      </c>
      <c r="S3350" s="24" t="s">
        <v>1026</v>
      </c>
      <c r="T3350" s="17">
        <v>14</v>
      </c>
      <c r="U3350" s="17">
        <v>453</v>
      </c>
    </row>
    <row r="3351" spans="1:21" x14ac:dyDescent="0.25">
      <c r="B3351" s="20" t="s">
        <v>723</v>
      </c>
      <c r="C3351" s="14">
        <v>1</v>
      </c>
      <c r="D3351" s="16" t="s">
        <v>2699</v>
      </c>
      <c r="K3351" s="17" t="s">
        <v>3011</v>
      </c>
      <c r="L3351" s="54">
        <v>19</v>
      </c>
      <c r="M3351" s="17">
        <v>5</v>
      </c>
      <c r="N3351" s="17">
        <v>1991</v>
      </c>
      <c r="O3351" s="48" t="s">
        <v>1041</v>
      </c>
      <c r="P3351" s="24" t="s">
        <v>1026</v>
      </c>
      <c r="Q3351" s="48" t="s">
        <v>1044</v>
      </c>
      <c r="R3351" s="17">
        <v>4</v>
      </c>
      <c r="S3351" s="24" t="s">
        <v>1026</v>
      </c>
      <c r="T3351" s="17">
        <v>2</v>
      </c>
      <c r="U3351" s="17">
        <v>973</v>
      </c>
    </row>
    <row r="3352" spans="1:21" x14ac:dyDescent="0.25">
      <c r="K3352" s="17" t="s">
        <v>3011</v>
      </c>
      <c r="L3352" s="54">
        <v>19</v>
      </c>
      <c r="M3352" s="17">
        <v>5</v>
      </c>
      <c r="N3352" s="17">
        <v>1991</v>
      </c>
      <c r="O3352" s="48" t="s">
        <v>1029</v>
      </c>
      <c r="P3352" s="24" t="s">
        <v>1026</v>
      </c>
      <c r="Q3352" s="48" t="s">
        <v>1045</v>
      </c>
      <c r="R3352" s="17">
        <v>7</v>
      </c>
      <c r="S3352" s="24" t="s">
        <v>1026</v>
      </c>
      <c r="T3352" s="17">
        <v>8</v>
      </c>
      <c r="U3352" s="17">
        <v>696</v>
      </c>
    </row>
    <row r="3353" spans="1:21" x14ac:dyDescent="0.25">
      <c r="K3353" s="17" t="s">
        <v>3011</v>
      </c>
      <c r="L3353" s="54">
        <v>19</v>
      </c>
      <c r="M3353" s="17">
        <v>5</v>
      </c>
      <c r="N3353" s="17">
        <v>1991</v>
      </c>
      <c r="O3353" s="48" t="s">
        <v>1676</v>
      </c>
      <c r="P3353" s="24" t="s">
        <v>1026</v>
      </c>
      <c r="Q3353" s="48" t="s">
        <v>564</v>
      </c>
      <c r="R3353" s="17">
        <v>4</v>
      </c>
      <c r="S3353" s="24" t="s">
        <v>1026</v>
      </c>
      <c r="T3353" s="17">
        <v>14</v>
      </c>
      <c r="U3353" s="17">
        <v>432</v>
      </c>
    </row>
    <row r="3354" spans="1:21" x14ac:dyDescent="0.25">
      <c r="A3354" s="20"/>
      <c r="C3354" s="16"/>
      <c r="K3354" s="17" t="s">
        <v>3011</v>
      </c>
      <c r="L3354" s="54">
        <v>19</v>
      </c>
      <c r="M3354" s="17">
        <v>5</v>
      </c>
      <c r="N3354" s="17">
        <v>1991</v>
      </c>
      <c r="O3354" s="48" t="s">
        <v>1042</v>
      </c>
      <c r="P3354" s="24" t="s">
        <v>1026</v>
      </c>
      <c r="Q3354" s="48" t="s">
        <v>565</v>
      </c>
      <c r="R3354" s="17">
        <v>15</v>
      </c>
      <c r="S3354" s="24" t="s">
        <v>1026</v>
      </c>
      <c r="T3354" s="17">
        <v>14</v>
      </c>
      <c r="U3354" s="17">
        <v>1513</v>
      </c>
    </row>
    <row r="3355" spans="1:21" x14ac:dyDescent="0.25">
      <c r="A3355" s="20"/>
      <c r="C3355" s="16"/>
      <c r="K3355" s="17" t="s">
        <v>3011</v>
      </c>
      <c r="L3355" s="54">
        <v>19</v>
      </c>
      <c r="M3355" s="17">
        <v>5</v>
      </c>
      <c r="N3355" s="17">
        <v>1991</v>
      </c>
      <c r="O3355" s="48" t="s">
        <v>1043</v>
      </c>
      <c r="P3355" s="24" t="s">
        <v>1026</v>
      </c>
      <c r="Q3355" s="48" t="s">
        <v>1329</v>
      </c>
      <c r="R3355" s="17">
        <v>20</v>
      </c>
      <c r="S3355" s="24" t="s">
        <v>1026</v>
      </c>
      <c r="T3355" s="17">
        <v>2</v>
      </c>
      <c r="U3355" s="17">
        <v>1126</v>
      </c>
    </row>
    <row r="3356" spans="1:21" x14ac:dyDescent="0.25">
      <c r="A3356" s="20"/>
      <c r="C3356" s="16"/>
      <c r="K3356" s="17" t="s">
        <v>3142</v>
      </c>
      <c r="L3356" s="54">
        <v>22</v>
      </c>
      <c r="M3356" s="17">
        <v>5</v>
      </c>
      <c r="N3356" s="17">
        <v>1991</v>
      </c>
      <c r="O3356" s="48" t="s">
        <v>1043</v>
      </c>
      <c r="P3356" s="24" t="s">
        <v>1026</v>
      </c>
      <c r="Q3356" s="48" t="s">
        <v>1029</v>
      </c>
      <c r="R3356" s="17">
        <v>16</v>
      </c>
      <c r="S3356" s="24" t="s">
        <v>1026</v>
      </c>
      <c r="T3356" s="17">
        <v>3</v>
      </c>
      <c r="U3356" s="17">
        <v>992</v>
      </c>
    </row>
    <row r="3357" spans="1:21" x14ac:dyDescent="0.25">
      <c r="A3357" s="20"/>
      <c r="C3357" s="16"/>
      <c r="K3357" s="17" t="s">
        <v>3141</v>
      </c>
      <c r="L3357" s="54">
        <v>23</v>
      </c>
      <c r="M3357" s="17">
        <v>5</v>
      </c>
      <c r="N3357" s="17">
        <v>1991</v>
      </c>
      <c r="O3357" s="48" t="s">
        <v>563</v>
      </c>
      <c r="P3357" s="24" t="s">
        <v>1026</v>
      </c>
      <c r="Q3357" s="48" t="s">
        <v>1042</v>
      </c>
      <c r="R3357" s="17">
        <v>5</v>
      </c>
      <c r="S3357" s="24" t="s">
        <v>1026</v>
      </c>
      <c r="T3357" s="17">
        <v>15</v>
      </c>
      <c r="U3357" s="17">
        <v>378</v>
      </c>
    </row>
    <row r="3358" spans="1:21" x14ac:dyDescent="0.25">
      <c r="A3358" s="20"/>
      <c r="C3358" s="16"/>
      <c r="K3358" s="17" t="s">
        <v>3141</v>
      </c>
      <c r="L3358" s="54">
        <v>23</v>
      </c>
      <c r="M3358" s="17">
        <v>5</v>
      </c>
      <c r="N3358" s="17">
        <v>1991</v>
      </c>
      <c r="O3358" s="48" t="s">
        <v>1329</v>
      </c>
      <c r="P3358" s="24" t="s">
        <v>1026</v>
      </c>
      <c r="Q3358" s="48" t="s">
        <v>1045</v>
      </c>
      <c r="R3358" s="17">
        <v>1</v>
      </c>
      <c r="S3358" s="24" t="s">
        <v>1026</v>
      </c>
      <c r="T3358" s="17">
        <v>12</v>
      </c>
      <c r="U3358" s="17">
        <v>150</v>
      </c>
    </row>
    <row r="3359" spans="1:21" x14ac:dyDescent="0.25">
      <c r="A3359" s="20"/>
      <c r="C3359" s="16"/>
      <c r="K3359" s="17" t="s">
        <v>3141</v>
      </c>
      <c r="L3359" s="54">
        <v>23</v>
      </c>
      <c r="M3359" s="17">
        <v>5</v>
      </c>
      <c r="N3359" s="17">
        <v>1991</v>
      </c>
      <c r="O3359" s="48" t="s">
        <v>1044</v>
      </c>
      <c r="P3359" s="24" t="s">
        <v>1026</v>
      </c>
      <c r="Q3359" s="48" t="s">
        <v>1676</v>
      </c>
      <c r="R3359" s="17">
        <v>39</v>
      </c>
      <c r="S3359" s="24" t="s">
        <v>1026</v>
      </c>
      <c r="T3359" s="17">
        <v>7</v>
      </c>
      <c r="U3359" s="17">
        <v>175</v>
      </c>
    </row>
    <row r="3360" spans="1:21" x14ac:dyDescent="0.25">
      <c r="A3360" s="20"/>
      <c r="C3360" s="16"/>
      <c r="K3360" s="17" t="s">
        <v>3141</v>
      </c>
      <c r="L3360" s="54">
        <v>23</v>
      </c>
      <c r="M3360" s="17">
        <v>5</v>
      </c>
      <c r="N3360" s="17">
        <v>1991</v>
      </c>
      <c r="O3360" s="48" t="s">
        <v>5749</v>
      </c>
      <c r="P3360" s="24" t="s">
        <v>1026</v>
      </c>
      <c r="Q3360" s="48" t="s">
        <v>564</v>
      </c>
      <c r="R3360" s="17">
        <v>5</v>
      </c>
      <c r="S3360" s="24" t="s">
        <v>1026</v>
      </c>
      <c r="T3360" s="17">
        <v>7</v>
      </c>
      <c r="U3360" s="17">
        <v>576</v>
      </c>
    </row>
    <row r="3361" spans="1:21" x14ac:dyDescent="0.25">
      <c r="A3361" s="20"/>
      <c r="C3361" s="16"/>
      <c r="K3361" s="17" t="s">
        <v>3011</v>
      </c>
      <c r="L3361" s="54">
        <v>26</v>
      </c>
      <c r="M3361" s="17">
        <v>5</v>
      </c>
      <c r="N3361" s="17">
        <v>1991</v>
      </c>
      <c r="O3361" s="48" t="s">
        <v>1045</v>
      </c>
      <c r="P3361" s="24" t="s">
        <v>1026</v>
      </c>
      <c r="Q3361" s="48" t="s">
        <v>1043</v>
      </c>
      <c r="R3361" s="17">
        <v>4</v>
      </c>
      <c r="S3361" s="24" t="s">
        <v>1026</v>
      </c>
      <c r="T3361" s="17">
        <v>7</v>
      </c>
      <c r="U3361" s="17">
        <v>1093</v>
      </c>
    </row>
    <row r="3362" spans="1:21" x14ac:dyDescent="0.25">
      <c r="A3362" s="20"/>
      <c r="C3362" s="16"/>
      <c r="K3362" s="17" t="s">
        <v>3011</v>
      </c>
      <c r="L3362" s="54">
        <v>26</v>
      </c>
      <c r="M3362" s="17">
        <v>5</v>
      </c>
      <c r="N3362" s="17">
        <v>1991</v>
      </c>
      <c r="O3362" s="48" t="s">
        <v>1041</v>
      </c>
      <c r="P3362" s="24" t="s">
        <v>1026</v>
      </c>
      <c r="Q3362" s="48" t="s">
        <v>1029</v>
      </c>
      <c r="R3362" s="17">
        <v>11</v>
      </c>
      <c r="S3362" s="24" t="s">
        <v>1026</v>
      </c>
      <c r="T3362" s="17">
        <v>8</v>
      </c>
      <c r="U3362" s="17">
        <v>831</v>
      </c>
    </row>
    <row r="3363" spans="1:21" x14ac:dyDescent="0.25">
      <c r="A3363" s="20"/>
      <c r="C3363" s="16"/>
      <c r="K3363" s="17" t="s">
        <v>3011</v>
      </c>
      <c r="L3363" s="54">
        <v>26</v>
      </c>
      <c r="M3363" s="17">
        <v>5</v>
      </c>
      <c r="N3363" s="17">
        <v>1991</v>
      </c>
      <c r="O3363" s="48" t="s">
        <v>564</v>
      </c>
      <c r="P3363" s="24" t="s">
        <v>1026</v>
      </c>
      <c r="Q3363" s="48" t="s">
        <v>563</v>
      </c>
      <c r="R3363" s="17">
        <v>10</v>
      </c>
      <c r="S3363" s="24" t="s">
        <v>1026</v>
      </c>
      <c r="T3363" s="17">
        <v>4</v>
      </c>
      <c r="U3363" s="17">
        <v>1029</v>
      </c>
    </row>
    <row r="3364" spans="1:21" x14ac:dyDescent="0.25">
      <c r="A3364" s="20"/>
      <c r="C3364" s="16"/>
      <c r="K3364" s="17" t="s">
        <v>3011</v>
      </c>
      <c r="L3364" s="54">
        <v>26</v>
      </c>
      <c r="M3364" s="17">
        <v>5</v>
      </c>
      <c r="N3364" s="17">
        <v>1991</v>
      </c>
      <c r="O3364" s="48" t="s">
        <v>1044</v>
      </c>
      <c r="P3364" s="24" t="s">
        <v>1026</v>
      </c>
      <c r="Q3364" s="48" t="s">
        <v>1329</v>
      </c>
      <c r="R3364" s="17">
        <v>24</v>
      </c>
      <c r="S3364" s="24" t="s">
        <v>1026</v>
      </c>
      <c r="T3364" s="17">
        <v>1</v>
      </c>
      <c r="U3364" s="17">
        <v>382</v>
      </c>
    </row>
    <row r="3365" spans="1:21" x14ac:dyDescent="0.25">
      <c r="A3365" s="20"/>
      <c r="C3365" s="16"/>
      <c r="K3365" s="17" t="s">
        <v>3011</v>
      </c>
      <c r="L3365" s="54">
        <v>26</v>
      </c>
      <c r="M3365" s="17">
        <v>5</v>
      </c>
      <c r="N3365" s="17">
        <v>1991</v>
      </c>
      <c r="O3365" s="48" t="s">
        <v>1676</v>
      </c>
      <c r="P3365" s="24" t="s">
        <v>1026</v>
      </c>
      <c r="Q3365" s="48" t="s">
        <v>565</v>
      </c>
      <c r="R3365" s="17">
        <v>7</v>
      </c>
      <c r="S3365" s="24" t="s">
        <v>1026</v>
      </c>
      <c r="T3365" s="17">
        <v>41</v>
      </c>
      <c r="U3365" s="17">
        <v>310</v>
      </c>
    </row>
    <row r="3366" spans="1:21" x14ac:dyDescent="0.25">
      <c r="A3366" s="20"/>
      <c r="C3366" s="16"/>
      <c r="K3366" s="17" t="s">
        <v>3011</v>
      </c>
      <c r="L3366" s="54">
        <v>26</v>
      </c>
      <c r="M3366" s="17">
        <v>5</v>
      </c>
      <c r="N3366" s="17">
        <v>1991</v>
      </c>
      <c r="O3366" s="48" t="s">
        <v>1042</v>
      </c>
      <c r="P3366" s="24" t="s">
        <v>1026</v>
      </c>
      <c r="Q3366" s="48" t="s">
        <v>5749</v>
      </c>
      <c r="R3366" s="17">
        <v>6</v>
      </c>
      <c r="S3366" s="24" t="s">
        <v>1026</v>
      </c>
      <c r="T3366" s="17">
        <v>3</v>
      </c>
      <c r="U3366" s="17">
        <v>948</v>
      </c>
    </row>
    <row r="3367" spans="1:21" x14ac:dyDescent="0.25">
      <c r="A3367" s="20"/>
      <c r="C3367" s="16"/>
      <c r="K3367" s="17" t="s">
        <v>3142</v>
      </c>
      <c r="L3367" s="54">
        <v>29</v>
      </c>
      <c r="M3367" s="17">
        <v>5</v>
      </c>
      <c r="N3367" s="17">
        <v>1991</v>
      </c>
      <c r="O3367" s="48" t="s">
        <v>565</v>
      </c>
      <c r="P3367" s="24" t="s">
        <v>1026</v>
      </c>
      <c r="Q3367" s="48" t="s">
        <v>1041</v>
      </c>
      <c r="R3367" s="17">
        <v>24</v>
      </c>
      <c r="S3367" s="24" t="s">
        <v>1026</v>
      </c>
      <c r="T3367" s="17">
        <v>10</v>
      </c>
      <c r="U3367" s="17">
        <v>608</v>
      </c>
    </row>
    <row r="3368" spans="1:21" x14ac:dyDescent="0.25">
      <c r="A3368" s="20"/>
      <c r="C3368" s="16"/>
      <c r="K3368" s="17" t="s">
        <v>3011</v>
      </c>
      <c r="L3368" s="54">
        <v>2</v>
      </c>
      <c r="M3368" s="17">
        <v>6</v>
      </c>
      <c r="N3368" s="17">
        <v>1991</v>
      </c>
      <c r="O3368" s="48" t="s">
        <v>1045</v>
      </c>
      <c r="P3368" s="24" t="s">
        <v>1026</v>
      </c>
      <c r="Q3368" s="48" t="s">
        <v>564</v>
      </c>
      <c r="R3368" s="17">
        <v>13</v>
      </c>
      <c r="S3368" s="24" t="s">
        <v>1026</v>
      </c>
      <c r="T3368" s="17">
        <v>8</v>
      </c>
      <c r="U3368" s="17">
        <v>420</v>
      </c>
    </row>
    <row r="3369" spans="1:21" x14ac:dyDescent="0.25">
      <c r="A3369" s="20"/>
      <c r="C3369" s="16"/>
      <c r="K3369" s="17" t="s">
        <v>3011</v>
      </c>
      <c r="L3369" s="54">
        <v>2</v>
      </c>
      <c r="M3369" s="17">
        <v>6</v>
      </c>
      <c r="N3369" s="17">
        <v>1991</v>
      </c>
      <c r="O3369" s="48" t="s">
        <v>565</v>
      </c>
      <c r="P3369" s="24" t="s">
        <v>1026</v>
      </c>
      <c r="Q3369" s="48" t="s">
        <v>563</v>
      </c>
      <c r="R3369" s="17">
        <v>12</v>
      </c>
      <c r="S3369" s="24" t="s">
        <v>1026</v>
      </c>
      <c r="T3369" s="17">
        <v>14</v>
      </c>
      <c r="U3369" s="17">
        <v>592</v>
      </c>
    </row>
    <row r="3370" spans="1:21" x14ac:dyDescent="0.25">
      <c r="A3370" s="20"/>
      <c r="C3370" s="16"/>
      <c r="K3370" s="17" t="s">
        <v>3011</v>
      </c>
      <c r="L3370" s="54">
        <v>2</v>
      </c>
      <c r="M3370" s="17">
        <v>6</v>
      </c>
      <c r="N3370" s="17">
        <v>1991</v>
      </c>
      <c r="O3370" s="48" t="s">
        <v>1329</v>
      </c>
      <c r="P3370" s="24" t="s">
        <v>1026</v>
      </c>
      <c r="Q3370" s="48" t="s">
        <v>5749</v>
      </c>
      <c r="R3370" s="17">
        <v>21</v>
      </c>
      <c r="S3370" s="24" t="s">
        <v>1026</v>
      </c>
      <c r="T3370" s="17">
        <v>11</v>
      </c>
      <c r="U3370" s="17">
        <v>258</v>
      </c>
    </row>
    <row r="3371" spans="1:21" x14ac:dyDescent="0.25">
      <c r="A3371" s="20"/>
      <c r="C3371" s="16"/>
      <c r="K3371" s="17" t="s">
        <v>3011</v>
      </c>
      <c r="L3371" s="54">
        <v>2</v>
      </c>
      <c r="M3371" s="17">
        <v>6</v>
      </c>
      <c r="N3371" s="17">
        <v>1991</v>
      </c>
      <c r="O3371" s="19" t="s">
        <v>1041</v>
      </c>
      <c r="P3371" s="24" t="s">
        <v>1026</v>
      </c>
      <c r="Q3371" s="48" t="s">
        <v>1042</v>
      </c>
      <c r="R3371" s="17">
        <v>14</v>
      </c>
      <c r="S3371" s="24" t="s">
        <v>1026</v>
      </c>
      <c r="T3371" s="17">
        <v>15</v>
      </c>
      <c r="U3371" s="17">
        <v>934</v>
      </c>
    </row>
    <row r="3372" spans="1:21" x14ac:dyDescent="0.25">
      <c r="A3372" s="20"/>
      <c r="C3372" s="16"/>
      <c r="K3372" s="17" t="s">
        <v>3011</v>
      </c>
      <c r="L3372" s="54">
        <v>2</v>
      </c>
      <c r="M3372" s="17">
        <v>6</v>
      </c>
      <c r="N3372" s="17">
        <v>1991</v>
      </c>
      <c r="O3372" s="48" t="s">
        <v>1029</v>
      </c>
      <c r="P3372" s="24" t="s">
        <v>1026</v>
      </c>
      <c r="Q3372" s="48" t="s">
        <v>1044</v>
      </c>
      <c r="R3372" s="17">
        <v>8</v>
      </c>
      <c r="S3372" s="24" t="s">
        <v>1026</v>
      </c>
      <c r="T3372" s="17">
        <v>6</v>
      </c>
      <c r="U3372" s="17">
        <v>267</v>
      </c>
    </row>
    <row r="3373" spans="1:21" x14ac:dyDescent="0.25">
      <c r="A3373" s="20"/>
      <c r="C3373" s="16"/>
      <c r="K3373" s="17" t="s">
        <v>3011</v>
      </c>
      <c r="L3373" s="54">
        <v>2</v>
      </c>
      <c r="M3373" s="17">
        <v>6</v>
      </c>
      <c r="N3373" s="17">
        <v>1991</v>
      </c>
      <c r="O3373" s="48" t="s">
        <v>1043</v>
      </c>
      <c r="P3373" s="24" t="s">
        <v>1026</v>
      </c>
      <c r="Q3373" s="48" t="s">
        <v>1676</v>
      </c>
      <c r="R3373" s="17">
        <v>12</v>
      </c>
      <c r="S3373" s="24" t="s">
        <v>1026</v>
      </c>
      <c r="T3373" s="17">
        <v>1</v>
      </c>
      <c r="U3373" s="17">
        <v>994</v>
      </c>
    </row>
    <row r="3374" spans="1:21" x14ac:dyDescent="0.25">
      <c r="A3374" s="20"/>
      <c r="C3374" s="16"/>
      <c r="K3374" s="17" t="s">
        <v>3141</v>
      </c>
      <c r="L3374" s="54">
        <v>6</v>
      </c>
      <c r="M3374" s="17">
        <v>6</v>
      </c>
      <c r="N3374" s="17">
        <v>1991</v>
      </c>
      <c r="O3374" s="48" t="s">
        <v>563</v>
      </c>
      <c r="P3374" s="24" t="s">
        <v>1026</v>
      </c>
      <c r="Q3374" s="48" t="s">
        <v>1676</v>
      </c>
      <c r="R3374" s="17">
        <v>28</v>
      </c>
      <c r="S3374" s="24" t="s">
        <v>1026</v>
      </c>
      <c r="T3374" s="17">
        <v>19</v>
      </c>
      <c r="U3374" s="17">
        <v>196</v>
      </c>
    </row>
    <row r="3375" spans="1:21" x14ac:dyDescent="0.25">
      <c r="C3375" s="16"/>
      <c r="K3375" s="17" t="s">
        <v>3141</v>
      </c>
      <c r="L3375" s="54">
        <v>6</v>
      </c>
      <c r="M3375" s="17">
        <v>6</v>
      </c>
      <c r="N3375" s="17">
        <v>1991</v>
      </c>
      <c r="O3375" s="19" t="s">
        <v>1329</v>
      </c>
      <c r="P3375" s="24" t="s">
        <v>1026</v>
      </c>
      <c r="Q3375" s="48" t="s">
        <v>1042</v>
      </c>
      <c r="R3375" s="17">
        <v>2</v>
      </c>
      <c r="S3375" s="24" t="s">
        <v>1026</v>
      </c>
      <c r="T3375" s="17">
        <v>20</v>
      </c>
      <c r="U3375" s="17">
        <v>312</v>
      </c>
    </row>
    <row r="3376" spans="1:21" x14ac:dyDescent="0.25">
      <c r="C3376" s="16"/>
      <c r="K3376" s="17" t="s">
        <v>3141</v>
      </c>
      <c r="L3376" s="54">
        <v>6</v>
      </c>
      <c r="M3376" s="17">
        <v>6</v>
      </c>
      <c r="N3376" s="17">
        <v>1991</v>
      </c>
      <c r="O3376" s="48" t="s">
        <v>564</v>
      </c>
      <c r="P3376" s="24" t="s">
        <v>1026</v>
      </c>
      <c r="Q3376" s="48" t="s">
        <v>1043</v>
      </c>
      <c r="R3376" s="17">
        <v>2</v>
      </c>
      <c r="S3376" s="24" t="s">
        <v>1026</v>
      </c>
      <c r="T3376" s="17">
        <v>8</v>
      </c>
      <c r="U3376" s="17">
        <v>1431</v>
      </c>
    </row>
    <row r="3377" spans="11:21" x14ac:dyDescent="0.25">
      <c r="K3377" s="17" t="s">
        <v>3141</v>
      </c>
      <c r="L3377" s="54">
        <v>6</v>
      </c>
      <c r="M3377" s="17">
        <v>6</v>
      </c>
      <c r="N3377" s="17">
        <v>1991</v>
      </c>
      <c r="O3377" s="19" t="s">
        <v>1044</v>
      </c>
      <c r="P3377" s="24" t="s">
        <v>1026</v>
      </c>
      <c r="Q3377" s="48" t="s">
        <v>1045</v>
      </c>
      <c r="R3377" s="17">
        <v>8</v>
      </c>
      <c r="S3377" s="24" t="s">
        <v>1026</v>
      </c>
      <c r="T3377" s="17">
        <v>5</v>
      </c>
      <c r="U3377" s="17">
        <v>612</v>
      </c>
    </row>
    <row r="3378" spans="11:21" x14ac:dyDescent="0.25">
      <c r="K3378" s="17" t="s">
        <v>3141</v>
      </c>
      <c r="L3378" s="54">
        <v>6</v>
      </c>
      <c r="M3378" s="17">
        <v>6</v>
      </c>
      <c r="N3378" s="17">
        <v>1991</v>
      </c>
      <c r="O3378" s="19" t="s">
        <v>1029</v>
      </c>
      <c r="P3378" s="24" t="s">
        <v>1026</v>
      </c>
      <c r="Q3378" s="19" t="s">
        <v>565</v>
      </c>
      <c r="R3378" s="17">
        <v>6</v>
      </c>
      <c r="S3378" s="24" t="s">
        <v>1026</v>
      </c>
      <c r="T3378" s="17">
        <v>20</v>
      </c>
      <c r="U3378" s="17">
        <v>524</v>
      </c>
    </row>
    <row r="3379" spans="11:21" x14ac:dyDescent="0.25">
      <c r="K3379" s="17" t="s">
        <v>3141</v>
      </c>
      <c r="L3379" s="54">
        <v>6</v>
      </c>
      <c r="M3379" s="17">
        <v>6</v>
      </c>
      <c r="N3379" s="17">
        <v>1991</v>
      </c>
      <c r="O3379" s="19" t="s">
        <v>5749</v>
      </c>
      <c r="P3379" s="24" t="s">
        <v>1026</v>
      </c>
      <c r="Q3379" s="48" t="s">
        <v>1041</v>
      </c>
      <c r="R3379" s="17">
        <v>9</v>
      </c>
      <c r="S3379" s="24" t="s">
        <v>1026</v>
      </c>
      <c r="T3379" s="17">
        <v>10</v>
      </c>
      <c r="U3379" s="17">
        <v>879</v>
      </c>
    </row>
    <row r="3380" spans="11:21" x14ac:dyDescent="0.25">
      <c r="K3380" s="17" t="s">
        <v>3011</v>
      </c>
      <c r="L3380" s="54">
        <v>9</v>
      </c>
      <c r="M3380" s="17">
        <v>6</v>
      </c>
      <c r="N3380" s="17">
        <v>1991</v>
      </c>
      <c r="O3380" s="19" t="s">
        <v>1045</v>
      </c>
      <c r="P3380" s="24" t="s">
        <v>1026</v>
      </c>
      <c r="Q3380" s="48" t="s">
        <v>563</v>
      </c>
      <c r="R3380" s="17">
        <v>42</v>
      </c>
      <c r="S3380" s="24" t="s">
        <v>1026</v>
      </c>
      <c r="T3380" s="17">
        <v>5</v>
      </c>
      <c r="U3380" s="17">
        <v>622</v>
      </c>
    </row>
    <row r="3381" spans="11:21" x14ac:dyDescent="0.25">
      <c r="K3381" s="17" t="s">
        <v>3011</v>
      </c>
      <c r="L3381" s="54">
        <v>9</v>
      </c>
      <c r="M3381" s="17">
        <v>6</v>
      </c>
      <c r="N3381" s="17">
        <v>1991</v>
      </c>
      <c r="O3381" s="19" t="s">
        <v>564</v>
      </c>
      <c r="P3381" s="24" t="s">
        <v>1026</v>
      </c>
      <c r="Q3381" s="48" t="s">
        <v>1044</v>
      </c>
      <c r="R3381" s="17">
        <v>9</v>
      </c>
      <c r="S3381" s="24" t="s">
        <v>1026</v>
      </c>
      <c r="T3381" s="17">
        <v>5</v>
      </c>
      <c r="U3381" s="17">
        <v>949</v>
      </c>
    </row>
    <row r="3382" spans="11:21" x14ac:dyDescent="0.25">
      <c r="K3382" s="17" t="s">
        <v>3011</v>
      </c>
      <c r="L3382" s="54">
        <v>9</v>
      </c>
      <c r="M3382" s="17">
        <v>6</v>
      </c>
      <c r="N3382" s="17">
        <v>1991</v>
      </c>
      <c r="O3382" s="48" t="s">
        <v>1676</v>
      </c>
      <c r="P3382" s="24" t="s">
        <v>1026</v>
      </c>
      <c r="Q3382" s="19" t="s">
        <v>1329</v>
      </c>
      <c r="R3382" s="17">
        <v>17</v>
      </c>
      <c r="S3382" s="24" t="s">
        <v>1026</v>
      </c>
      <c r="T3382" s="17">
        <v>16</v>
      </c>
      <c r="U3382" s="17">
        <v>552</v>
      </c>
    </row>
    <row r="3383" spans="11:21" x14ac:dyDescent="0.25">
      <c r="K3383" s="17" t="s">
        <v>3011</v>
      </c>
      <c r="L3383" s="54">
        <v>9</v>
      </c>
      <c r="M3383" s="17">
        <v>6</v>
      </c>
      <c r="N3383" s="17">
        <v>1991</v>
      </c>
      <c r="O3383" s="19" t="s">
        <v>1042</v>
      </c>
      <c r="P3383" s="24" t="s">
        <v>1026</v>
      </c>
      <c r="Q3383" s="48" t="s">
        <v>1029</v>
      </c>
      <c r="R3383" s="17">
        <v>11</v>
      </c>
      <c r="S3383" s="24" t="s">
        <v>1026</v>
      </c>
      <c r="T3383" s="17">
        <v>6</v>
      </c>
      <c r="U3383" s="17">
        <v>909</v>
      </c>
    </row>
    <row r="3384" spans="11:21" x14ac:dyDescent="0.25">
      <c r="K3384" s="17" t="s">
        <v>3011</v>
      </c>
      <c r="L3384" s="54">
        <v>9</v>
      </c>
      <c r="M3384" s="17">
        <v>6</v>
      </c>
      <c r="N3384" s="17">
        <v>1991</v>
      </c>
      <c r="O3384" s="48" t="s">
        <v>1043</v>
      </c>
      <c r="P3384" s="24" t="s">
        <v>1026</v>
      </c>
      <c r="Q3384" s="48" t="s">
        <v>1041</v>
      </c>
      <c r="R3384" s="17">
        <v>6</v>
      </c>
      <c r="S3384" s="24" t="s">
        <v>1026</v>
      </c>
      <c r="T3384" s="17">
        <v>4</v>
      </c>
      <c r="U3384" s="17">
        <v>1192</v>
      </c>
    </row>
    <row r="3385" spans="11:21" x14ac:dyDescent="0.25">
      <c r="K3385" s="17" t="s">
        <v>3011</v>
      </c>
      <c r="L3385" s="54">
        <v>9</v>
      </c>
      <c r="M3385" s="17">
        <v>6</v>
      </c>
      <c r="N3385" s="17">
        <v>1991</v>
      </c>
      <c r="O3385" s="19" t="s">
        <v>5749</v>
      </c>
      <c r="P3385" s="24" t="s">
        <v>1026</v>
      </c>
      <c r="Q3385" s="48" t="s">
        <v>565</v>
      </c>
      <c r="R3385" s="17">
        <v>8</v>
      </c>
      <c r="S3385" s="24" t="s">
        <v>1026</v>
      </c>
      <c r="T3385" s="17">
        <v>23</v>
      </c>
      <c r="U3385" s="17">
        <v>497</v>
      </c>
    </row>
    <row r="3386" spans="11:21" x14ac:dyDescent="0.25">
      <c r="K3386" s="17" t="s">
        <v>3141</v>
      </c>
      <c r="L3386" s="54">
        <v>13</v>
      </c>
      <c r="M3386" s="17">
        <v>6</v>
      </c>
      <c r="N3386" s="17">
        <v>1991</v>
      </c>
      <c r="O3386" s="38" t="s">
        <v>1045</v>
      </c>
      <c r="P3386" s="24" t="s">
        <v>1026</v>
      </c>
      <c r="Q3386" s="19" t="s">
        <v>5749</v>
      </c>
      <c r="R3386" s="17">
        <v>11</v>
      </c>
      <c r="S3386" s="24" t="s">
        <v>1026</v>
      </c>
      <c r="T3386" s="17">
        <v>6</v>
      </c>
      <c r="U3386" s="17">
        <v>146</v>
      </c>
    </row>
    <row r="3387" spans="11:21" x14ac:dyDescent="0.25">
      <c r="K3387" s="17" t="s">
        <v>3141</v>
      </c>
      <c r="L3387" s="54">
        <v>13</v>
      </c>
      <c r="M3387" s="17">
        <v>6</v>
      </c>
      <c r="N3387" s="17">
        <v>1991</v>
      </c>
      <c r="O3387" s="19" t="s">
        <v>565</v>
      </c>
      <c r="P3387" s="24" t="s">
        <v>1026</v>
      </c>
      <c r="Q3387" s="48" t="s">
        <v>564</v>
      </c>
      <c r="R3387" s="17">
        <v>18</v>
      </c>
      <c r="S3387" s="24" t="s">
        <v>1026</v>
      </c>
      <c r="T3387" s="17">
        <v>11</v>
      </c>
      <c r="U3387" s="17">
        <v>602</v>
      </c>
    </row>
    <row r="3388" spans="11:21" x14ac:dyDescent="0.25">
      <c r="K3388" s="17" t="s">
        <v>3141</v>
      </c>
      <c r="L3388" s="54">
        <v>13</v>
      </c>
      <c r="M3388" s="17">
        <v>6</v>
      </c>
      <c r="N3388" s="17">
        <v>1991</v>
      </c>
      <c r="O3388" s="48" t="s">
        <v>1041</v>
      </c>
      <c r="P3388" s="24" t="s">
        <v>1026</v>
      </c>
      <c r="Q3388" s="19" t="s">
        <v>563</v>
      </c>
      <c r="R3388" s="17">
        <v>34</v>
      </c>
      <c r="S3388" s="24" t="s">
        <v>1026</v>
      </c>
      <c r="T3388" s="17">
        <v>6</v>
      </c>
      <c r="U3388" s="17">
        <v>721</v>
      </c>
    </row>
    <row r="3389" spans="11:21" x14ac:dyDescent="0.25">
      <c r="K3389" s="17" t="s">
        <v>3141</v>
      </c>
      <c r="L3389" s="54">
        <v>13</v>
      </c>
      <c r="M3389" s="17">
        <v>6</v>
      </c>
      <c r="N3389" s="17">
        <v>1991</v>
      </c>
      <c r="O3389" s="19" t="s">
        <v>1044</v>
      </c>
      <c r="P3389" s="24" t="s">
        <v>1026</v>
      </c>
      <c r="Q3389" s="48" t="s">
        <v>1043</v>
      </c>
      <c r="R3389" s="17">
        <v>15</v>
      </c>
      <c r="S3389" s="24" t="s">
        <v>1026</v>
      </c>
      <c r="T3389" s="17">
        <v>23</v>
      </c>
      <c r="U3389" s="17">
        <v>512</v>
      </c>
    </row>
    <row r="3390" spans="11:21" x14ac:dyDescent="0.25">
      <c r="K3390" s="17" t="s">
        <v>3141</v>
      </c>
      <c r="L3390" s="54">
        <v>13</v>
      </c>
      <c r="M3390" s="17">
        <v>6</v>
      </c>
      <c r="N3390" s="17">
        <v>1991</v>
      </c>
      <c r="O3390" s="19" t="s">
        <v>1029</v>
      </c>
      <c r="P3390" s="24" t="s">
        <v>1026</v>
      </c>
      <c r="Q3390" s="48" t="s">
        <v>1329</v>
      </c>
      <c r="R3390" s="17">
        <v>32</v>
      </c>
      <c r="S3390" s="24" t="s">
        <v>1026</v>
      </c>
      <c r="T3390" s="17">
        <v>0</v>
      </c>
      <c r="U3390" s="17">
        <v>461</v>
      </c>
    </row>
    <row r="3391" spans="11:21" x14ac:dyDescent="0.25">
      <c r="K3391" s="17" t="s">
        <v>3141</v>
      </c>
      <c r="L3391" s="54">
        <v>13</v>
      </c>
      <c r="M3391" s="17">
        <v>6</v>
      </c>
      <c r="N3391" s="17">
        <v>1991</v>
      </c>
      <c r="O3391" s="19" t="s">
        <v>1042</v>
      </c>
      <c r="P3391" s="24" t="s">
        <v>1026</v>
      </c>
      <c r="Q3391" s="48" t="s">
        <v>1676</v>
      </c>
      <c r="R3391" s="17">
        <v>11</v>
      </c>
      <c r="S3391" s="24" t="s">
        <v>1026</v>
      </c>
      <c r="T3391" s="17">
        <v>6</v>
      </c>
      <c r="U3391" s="17">
        <v>824</v>
      </c>
    </row>
    <row r="3392" spans="11:21" x14ac:dyDescent="0.25">
      <c r="K3392" s="17" t="s">
        <v>3027</v>
      </c>
      <c r="L3392" s="54">
        <v>15</v>
      </c>
      <c r="M3392" s="17">
        <v>6</v>
      </c>
      <c r="N3392" s="17">
        <v>1991</v>
      </c>
      <c r="O3392" s="19" t="s">
        <v>563</v>
      </c>
      <c r="P3392" s="24" t="s">
        <v>1026</v>
      </c>
      <c r="Q3392" s="48" t="s">
        <v>1043</v>
      </c>
      <c r="R3392" s="17">
        <v>12</v>
      </c>
      <c r="S3392" s="24" t="s">
        <v>1026</v>
      </c>
      <c r="T3392" s="17">
        <v>13</v>
      </c>
      <c r="U3392" s="17">
        <v>272</v>
      </c>
    </row>
    <row r="3393" spans="11:21" x14ac:dyDescent="0.25">
      <c r="K3393" s="17" t="s">
        <v>3027</v>
      </c>
      <c r="L3393" s="54">
        <v>15</v>
      </c>
      <c r="M3393" s="17">
        <v>6</v>
      </c>
      <c r="N3393" s="17">
        <v>1991</v>
      </c>
      <c r="O3393" s="19" t="s">
        <v>1676</v>
      </c>
      <c r="P3393" s="24" t="s">
        <v>1026</v>
      </c>
      <c r="Q3393" s="48" t="s">
        <v>1045</v>
      </c>
      <c r="R3393" s="17">
        <v>9</v>
      </c>
      <c r="S3393" s="24" t="s">
        <v>1026</v>
      </c>
      <c r="T3393" s="17">
        <v>10</v>
      </c>
      <c r="U3393" s="17">
        <v>122</v>
      </c>
    </row>
    <row r="3394" spans="11:21" x14ac:dyDescent="0.25">
      <c r="K3394" s="17" t="s">
        <v>3011</v>
      </c>
      <c r="L3394" s="54">
        <v>16</v>
      </c>
      <c r="M3394" s="17">
        <v>6</v>
      </c>
      <c r="N3394" s="17">
        <v>1991</v>
      </c>
      <c r="O3394" s="19" t="s">
        <v>565</v>
      </c>
      <c r="P3394" s="24" t="s">
        <v>1026</v>
      </c>
      <c r="Q3394" s="48" t="s">
        <v>1044</v>
      </c>
      <c r="R3394" s="17">
        <v>14</v>
      </c>
      <c r="S3394" s="24" t="s">
        <v>1026</v>
      </c>
      <c r="T3394" s="17">
        <v>5</v>
      </c>
      <c r="U3394" s="17">
        <v>575</v>
      </c>
    </row>
    <row r="3395" spans="11:21" x14ac:dyDescent="0.25">
      <c r="K3395" s="17" t="s">
        <v>3011</v>
      </c>
      <c r="L3395" s="54">
        <v>16</v>
      </c>
      <c r="M3395" s="17">
        <v>6</v>
      </c>
      <c r="N3395" s="17">
        <v>1991</v>
      </c>
      <c r="O3395" s="48" t="s">
        <v>1329</v>
      </c>
      <c r="P3395" s="24" t="s">
        <v>1026</v>
      </c>
      <c r="Q3395" s="48" t="s">
        <v>1041</v>
      </c>
      <c r="R3395" s="17">
        <v>4</v>
      </c>
      <c r="S3395" s="24" t="s">
        <v>1026</v>
      </c>
      <c r="T3395" s="17">
        <v>15</v>
      </c>
      <c r="U3395" s="17">
        <v>357</v>
      </c>
    </row>
    <row r="3396" spans="11:21" x14ac:dyDescent="0.25">
      <c r="K3396" s="17" t="s">
        <v>3011</v>
      </c>
      <c r="L3396" s="54">
        <v>16</v>
      </c>
      <c r="M3396" s="17">
        <v>6</v>
      </c>
      <c r="N3396" s="17">
        <v>1991</v>
      </c>
      <c r="O3396" s="19" t="s">
        <v>564</v>
      </c>
      <c r="P3396" s="24" t="s">
        <v>1026</v>
      </c>
      <c r="Q3396" s="48" t="s">
        <v>1042</v>
      </c>
      <c r="R3396" s="17">
        <v>6</v>
      </c>
      <c r="S3396" s="24" t="s">
        <v>1026</v>
      </c>
      <c r="T3396" s="17">
        <v>3</v>
      </c>
      <c r="U3396" s="17">
        <v>1279</v>
      </c>
    </row>
    <row r="3397" spans="11:21" x14ac:dyDescent="0.25">
      <c r="K3397" s="17" t="s">
        <v>3011</v>
      </c>
      <c r="L3397" s="54">
        <v>16</v>
      </c>
      <c r="M3397" s="17">
        <v>6</v>
      </c>
      <c r="N3397" s="17">
        <v>1991</v>
      </c>
      <c r="O3397" s="19" t="s">
        <v>5749</v>
      </c>
      <c r="P3397" s="24" t="s">
        <v>1026</v>
      </c>
      <c r="Q3397" s="48" t="s">
        <v>1029</v>
      </c>
      <c r="R3397" s="17">
        <v>2</v>
      </c>
      <c r="S3397" s="24" t="s">
        <v>1026</v>
      </c>
      <c r="T3397" s="17">
        <v>5</v>
      </c>
      <c r="U3397" s="17">
        <v>238</v>
      </c>
    </row>
    <row r="3398" spans="11:21" x14ac:dyDescent="0.25">
      <c r="K3398" s="17" t="s">
        <v>3011</v>
      </c>
      <c r="L3398" s="54">
        <v>30</v>
      </c>
      <c r="M3398" s="17">
        <v>6</v>
      </c>
      <c r="N3398" s="17">
        <v>1991</v>
      </c>
      <c r="O3398" s="19" t="s">
        <v>563</v>
      </c>
      <c r="P3398" s="24" t="s">
        <v>1026</v>
      </c>
      <c r="Q3398" s="48" t="s">
        <v>1029</v>
      </c>
      <c r="R3398" s="17">
        <v>19</v>
      </c>
      <c r="S3398" s="24" t="s">
        <v>1026</v>
      </c>
      <c r="T3398" s="17">
        <v>36</v>
      </c>
      <c r="U3398" s="17">
        <v>256</v>
      </c>
    </row>
    <row r="3399" spans="11:21" x14ac:dyDescent="0.25">
      <c r="K3399" s="17" t="s">
        <v>3011</v>
      </c>
      <c r="L3399" s="54">
        <v>30</v>
      </c>
      <c r="M3399" s="17">
        <v>6</v>
      </c>
      <c r="N3399" s="17">
        <v>1991</v>
      </c>
      <c r="O3399" s="48" t="s">
        <v>565</v>
      </c>
      <c r="P3399" s="24" t="s">
        <v>1026</v>
      </c>
      <c r="Q3399" s="48" t="s">
        <v>1045</v>
      </c>
      <c r="R3399" s="17">
        <v>11</v>
      </c>
      <c r="S3399" s="24" t="s">
        <v>1026</v>
      </c>
      <c r="T3399" s="17">
        <v>15</v>
      </c>
      <c r="U3399" s="17">
        <v>532</v>
      </c>
    </row>
    <row r="3400" spans="11:21" x14ac:dyDescent="0.25">
      <c r="K3400" s="17" t="s">
        <v>3011</v>
      </c>
      <c r="L3400" s="54">
        <v>30</v>
      </c>
      <c r="M3400" s="17">
        <v>6</v>
      </c>
      <c r="N3400" s="17">
        <v>1991</v>
      </c>
      <c r="O3400" s="48" t="s">
        <v>564</v>
      </c>
      <c r="P3400" s="24" t="s">
        <v>1026</v>
      </c>
      <c r="Q3400" s="48" t="s">
        <v>1329</v>
      </c>
      <c r="R3400" s="17">
        <v>62</v>
      </c>
      <c r="S3400" s="24" t="s">
        <v>1026</v>
      </c>
      <c r="T3400" s="17">
        <v>8</v>
      </c>
      <c r="U3400" s="17">
        <v>1088</v>
      </c>
    </row>
    <row r="3401" spans="11:21" x14ac:dyDescent="0.25">
      <c r="K3401" s="17" t="s">
        <v>3011</v>
      </c>
      <c r="L3401" s="54">
        <v>30</v>
      </c>
      <c r="M3401" s="17">
        <v>6</v>
      </c>
      <c r="N3401" s="17">
        <v>1991</v>
      </c>
      <c r="O3401" s="48" t="s">
        <v>1676</v>
      </c>
      <c r="P3401" s="24" t="s">
        <v>1026</v>
      </c>
      <c r="Q3401" s="48" t="s">
        <v>1041</v>
      </c>
      <c r="R3401" s="17">
        <v>10</v>
      </c>
      <c r="S3401" s="24" t="s">
        <v>1026</v>
      </c>
      <c r="T3401" s="17">
        <v>28</v>
      </c>
      <c r="U3401" s="17">
        <v>224</v>
      </c>
    </row>
    <row r="3402" spans="11:21" x14ac:dyDescent="0.25">
      <c r="K3402" s="17" t="s">
        <v>3011</v>
      </c>
      <c r="L3402" s="54">
        <v>30</v>
      </c>
      <c r="M3402" s="17">
        <v>6</v>
      </c>
      <c r="N3402" s="17">
        <v>1991</v>
      </c>
      <c r="O3402" s="19" t="s">
        <v>1042</v>
      </c>
      <c r="P3402" s="24" t="s">
        <v>1026</v>
      </c>
      <c r="Q3402" s="48" t="s">
        <v>1043</v>
      </c>
      <c r="R3402" s="17">
        <v>9</v>
      </c>
      <c r="S3402" s="24" t="s">
        <v>1026</v>
      </c>
      <c r="T3402" s="17">
        <v>8</v>
      </c>
      <c r="U3402" s="17">
        <v>1374</v>
      </c>
    </row>
    <row r="3403" spans="11:21" x14ac:dyDescent="0.25">
      <c r="K3403" s="17" t="s">
        <v>3011</v>
      </c>
      <c r="L3403" s="54">
        <v>30</v>
      </c>
      <c r="M3403" s="17">
        <v>6</v>
      </c>
      <c r="N3403" s="17">
        <v>1991</v>
      </c>
      <c r="O3403" s="19" t="s">
        <v>5749</v>
      </c>
      <c r="P3403" s="24" t="s">
        <v>1026</v>
      </c>
      <c r="Q3403" s="19" t="s">
        <v>1044</v>
      </c>
      <c r="R3403" s="17">
        <v>8</v>
      </c>
      <c r="S3403" s="24" t="s">
        <v>1026</v>
      </c>
      <c r="T3403" s="17">
        <v>14</v>
      </c>
      <c r="U3403" s="17">
        <v>480</v>
      </c>
    </row>
    <row r="3404" spans="11:21" x14ac:dyDescent="0.25">
      <c r="K3404" s="17" t="s">
        <v>3011</v>
      </c>
      <c r="L3404" s="54">
        <v>7</v>
      </c>
      <c r="M3404" s="17">
        <v>7</v>
      </c>
      <c r="N3404" s="17">
        <v>1991</v>
      </c>
      <c r="O3404" s="19" t="s">
        <v>1045</v>
      </c>
      <c r="P3404" s="24" t="s">
        <v>1026</v>
      </c>
      <c r="Q3404" s="48" t="s">
        <v>1042</v>
      </c>
      <c r="R3404" s="17">
        <v>26</v>
      </c>
      <c r="S3404" s="24" t="s">
        <v>1026</v>
      </c>
      <c r="T3404" s="17">
        <v>4</v>
      </c>
      <c r="U3404" s="17">
        <v>826</v>
      </c>
    </row>
    <row r="3405" spans="11:21" x14ac:dyDescent="0.25">
      <c r="K3405" s="17" t="s">
        <v>3011</v>
      </c>
      <c r="L3405" s="54">
        <v>7</v>
      </c>
      <c r="M3405" s="54">
        <v>7</v>
      </c>
      <c r="N3405" s="17">
        <v>1991</v>
      </c>
      <c r="O3405" s="48" t="s">
        <v>1329</v>
      </c>
      <c r="P3405" s="24" t="s">
        <v>1026</v>
      </c>
      <c r="Q3405" s="48" t="s">
        <v>565</v>
      </c>
      <c r="R3405" s="17">
        <v>2</v>
      </c>
      <c r="S3405" s="24" t="s">
        <v>1026</v>
      </c>
      <c r="T3405" s="17">
        <v>37</v>
      </c>
      <c r="U3405" s="17">
        <v>217</v>
      </c>
    </row>
    <row r="3406" spans="11:21" x14ac:dyDescent="0.25">
      <c r="K3406" s="17" t="s">
        <v>3011</v>
      </c>
      <c r="L3406" s="54">
        <v>7</v>
      </c>
      <c r="M3406" s="54">
        <v>7</v>
      </c>
      <c r="N3406" s="17">
        <v>1991</v>
      </c>
      <c r="O3406" s="19" t="s">
        <v>1041</v>
      </c>
      <c r="P3406" s="24" t="s">
        <v>1026</v>
      </c>
      <c r="Q3406" s="48" t="s">
        <v>564</v>
      </c>
      <c r="R3406" s="17">
        <v>6</v>
      </c>
      <c r="S3406" s="24" t="s">
        <v>1026</v>
      </c>
      <c r="T3406" s="17">
        <v>4</v>
      </c>
      <c r="U3406" s="17">
        <v>946</v>
      </c>
    </row>
    <row r="3407" spans="11:21" x14ac:dyDescent="0.25">
      <c r="K3407" s="17" t="s">
        <v>3011</v>
      </c>
      <c r="L3407" s="54">
        <v>7</v>
      </c>
      <c r="M3407" s="54">
        <v>7</v>
      </c>
      <c r="N3407" s="17">
        <v>1991</v>
      </c>
      <c r="O3407" s="19" t="s">
        <v>1044</v>
      </c>
      <c r="P3407" s="24" t="s">
        <v>1026</v>
      </c>
      <c r="Q3407" s="19" t="s">
        <v>563</v>
      </c>
      <c r="R3407" s="17">
        <v>33</v>
      </c>
      <c r="S3407" s="24" t="s">
        <v>1026</v>
      </c>
      <c r="T3407" s="17">
        <v>5</v>
      </c>
      <c r="U3407" s="17">
        <v>412</v>
      </c>
    </row>
    <row r="3408" spans="11:21" x14ac:dyDescent="0.25">
      <c r="K3408" s="17" t="s">
        <v>3011</v>
      </c>
      <c r="L3408" s="54">
        <v>7</v>
      </c>
      <c r="M3408" s="54">
        <v>7</v>
      </c>
      <c r="N3408" s="17">
        <v>1991</v>
      </c>
      <c r="O3408" s="19" t="s">
        <v>1029</v>
      </c>
      <c r="P3408" s="24" t="s">
        <v>1026</v>
      </c>
      <c r="Q3408" s="19" t="s">
        <v>1676</v>
      </c>
      <c r="R3408" s="17">
        <v>18</v>
      </c>
      <c r="S3408" s="24" t="s">
        <v>1026</v>
      </c>
      <c r="T3408" s="17">
        <v>9</v>
      </c>
      <c r="U3408" s="17">
        <v>648</v>
      </c>
    </row>
    <row r="3409" spans="11:21" x14ac:dyDescent="0.25">
      <c r="K3409" s="17" t="s">
        <v>3011</v>
      </c>
      <c r="L3409" s="54">
        <v>7</v>
      </c>
      <c r="M3409" s="54">
        <v>7</v>
      </c>
      <c r="N3409" s="17">
        <v>1991</v>
      </c>
      <c r="O3409" s="19" t="s">
        <v>1043</v>
      </c>
      <c r="P3409" s="24" t="s">
        <v>1026</v>
      </c>
      <c r="Q3409" s="48" t="s">
        <v>5749</v>
      </c>
      <c r="R3409" s="17">
        <v>11</v>
      </c>
      <c r="S3409" s="24" t="s">
        <v>1026</v>
      </c>
      <c r="T3409" s="17">
        <v>6</v>
      </c>
      <c r="U3409" s="17">
        <v>1194</v>
      </c>
    </row>
    <row r="3410" spans="11:21" x14ac:dyDescent="0.25">
      <c r="K3410" s="17" t="s">
        <v>3142</v>
      </c>
      <c r="L3410" s="54">
        <v>10</v>
      </c>
      <c r="M3410" s="54">
        <v>7</v>
      </c>
      <c r="N3410" s="17">
        <v>1991</v>
      </c>
      <c r="O3410" s="19" t="s">
        <v>563</v>
      </c>
      <c r="P3410" s="24" t="s">
        <v>1026</v>
      </c>
      <c r="Q3410" s="48" t="s">
        <v>1329</v>
      </c>
      <c r="R3410" s="17">
        <v>15</v>
      </c>
      <c r="S3410" s="24" t="s">
        <v>1026</v>
      </c>
      <c r="T3410" s="17">
        <v>14</v>
      </c>
      <c r="U3410" s="17">
        <v>266</v>
      </c>
    </row>
    <row r="3411" spans="11:21" x14ac:dyDescent="0.25">
      <c r="K3411" s="17" t="s">
        <v>3141</v>
      </c>
      <c r="L3411" s="54">
        <v>11</v>
      </c>
      <c r="M3411" s="54">
        <v>7</v>
      </c>
      <c r="N3411" s="17">
        <v>1991</v>
      </c>
      <c r="O3411" s="19" t="s">
        <v>1041</v>
      </c>
      <c r="P3411" s="24" t="s">
        <v>1026</v>
      </c>
      <c r="Q3411" s="48" t="s">
        <v>1045</v>
      </c>
      <c r="R3411" s="17">
        <v>12</v>
      </c>
      <c r="S3411" s="24" t="s">
        <v>1026</v>
      </c>
      <c r="T3411" s="17">
        <v>4</v>
      </c>
      <c r="U3411" s="17">
        <v>985</v>
      </c>
    </row>
    <row r="3412" spans="11:21" x14ac:dyDescent="0.25">
      <c r="K3412" s="17" t="s">
        <v>3141</v>
      </c>
      <c r="L3412" s="54">
        <v>11</v>
      </c>
      <c r="M3412" s="54">
        <v>7</v>
      </c>
      <c r="N3412" s="17">
        <v>1991</v>
      </c>
      <c r="O3412" s="19" t="s">
        <v>1029</v>
      </c>
      <c r="P3412" s="24" t="s">
        <v>1026</v>
      </c>
      <c r="Q3412" s="48" t="s">
        <v>564</v>
      </c>
      <c r="R3412" s="17">
        <v>18</v>
      </c>
      <c r="S3412" s="24" t="s">
        <v>1026</v>
      </c>
      <c r="T3412" s="17">
        <v>4</v>
      </c>
      <c r="U3412" s="17">
        <v>583</v>
      </c>
    </row>
    <row r="3413" spans="11:21" x14ac:dyDescent="0.25">
      <c r="K3413" s="17" t="s">
        <v>3141</v>
      </c>
      <c r="L3413" s="54">
        <v>11</v>
      </c>
      <c r="M3413" s="54">
        <v>7</v>
      </c>
      <c r="N3413" s="17">
        <v>1991</v>
      </c>
      <c r="O3413" s="19" t="s">
        <v>1676</v>
      </c>
      <c r="P3413" s="24" t="s">
        <v>1026</v>
      </c>
      <c r="Q3413" s="48" t="s">
        <v>5749</v>
      </c>
      <c r="R3413" s="17">
        <v>16</v>
      </c>
      <c r="S3413" s="24" t="s">
        <v>1026</v>
      </c>
      <c r="T3413" s="17">
        <v>10</v>
      </c>
      <c r="U3413" s="17">
        <v>305</v>
      </c>
    </row>
    <row r="3414" spans="11:21" x14ac:dyDescent="0.25">
      <c r="K3414" s="17" t="s">
        <v>3141</v>
      </c>
      <c r="L3414" s="54">
        <v>11</v>
      </c>
      <c r="M3414" s="54">
        <v>7</v>
      </c>
      <c r="N3414" s="17">
        <v>1991</v>
      </c>
      <c r="O3414" s="19" t="s">
        <v>1042</v>
      </c>
      <c r="P3414" s="24" t="s">
        <v>1026</v>
      </c>
      <c r="Q3414" s="48" t="s">
        <v>1044</v>
      </c>
      <c r="R3414" s="17">
        <v>24</v>
      </c>
      <c r="S3414" s="24" t="s">
        <v>1026</v>
      </c>
      <c r="T3414" s="17">
        <v>0</v>
      </c>
      <c r="U3414" s="17">
        <v>852</v>
      </c>
    </row>
    <row r="3415" spans="11:21" x14ac:dyDescent="0.25">
      <c r="K3415" s="17" t="s">
        <v>3141</v>
      </c>
      <c r="L3415" s="54">
        <v>11</v>
      </c>
      <c r="M3415" s="54">
        <v>7</v>
      </c>
      <c r="N3415" s="17">
        <v>1991</v>
      </c>
      <c r="O3415" s="19" t="s">
        <v>1043</v>
      </c>
      <c r="P3415" s="24" t="s">
        <v>1026</v>
      </c>
      <c r="Q3415" s="48" t="s">
        <v>565</v>
      </c>
      <c r="R3415" s="17">
        <v>11</v>
      </c>
      <c r="S3415" s="24" t="s">
        <v>1026</v>
      </c>
      <c r="T3415" s="17">
        <v>14</v>
      </c>
      <c r="U3415" s="17">
        <v>1348</v>
      </c>
    </row>
    <row r="3416" spans="11:21" x14ac:dyDescent="0.25">
      <c r="K3416" s="17" t="s">
        <v>3011</v>
      </c>
      <c r="L3416" s="54">
        <v>14</v>
      </c>
      <c r="M3416" s="54">
        <v>7</v>
      </c>
      <c r="N3416" s="17">
        <v>1991</v>
      </c>
      <c r="O3416" s="19" t="s">
        <v>1045</v>
      </c>
      <c r="P3416" s="24" t="s">
        <v>1026</v>
      </c>
      <c r="Q3416" s="48" t="s">
        <v>1029</v>
      </c>
      <c r="R3416" s="17">
        <v>26</v>
      </c>
      <c r="S3416" s="24" t="s">
        <v>1026</v>
      </c>
      <c r="T3416" s="17">
        <v>6</v>
      </c>
      <c r="U3416" s="17">
        <v>712</v>
      </c>
    </row>
    <row r="3417" spans="11:21" x14ac:dyDescent="0.25">
      <c r="K3417" s="17" t="s">
        <v>3011</v>
      </c>
      <c r="L3417" s="54">
        <v>14</v>
      </c>
      <c r="M3417" s="54">
        <v>7</v>
      </c>
      <c r="N3417" s="17">
        <v>1991</v>
      </c>
      <c r="O3417" s="19" t="s">
        <v>565</v>
      </c>
      <c r="P3417" s="24" t="s">
        <v>1026</v>
      </c>
      <c r="Q3417" s="48" t="s">
        <v>1042</v>
      </c>
      <c r="R3417" s="17">
        <v>6</v>
      </c>
      <c r="S3417" s="24" t="s">
        <v>1026</v>
      </c>
      <c r="T3417" s="17">
        <v>8</v>
      </c>
      <c r="U3417" s="17">
        <v>903</v>
      </c>
    </row>
    <row r="3418" spans="11:21" x14ac:dyDescent="0.25">
      <c r="K3418" s="17" t="s">
        <v>3011</v>
      </c>
      <c r="L3418" s="54">
        <v>14</v>
      </c>
      <c r="M3418" s="54">
        <v>7</v>
      </c>
      <c r="N3418" s="17">
        <v>1991</v>
      </c>
      <c r="O3418" s="19" t="s">
        <v>1329</v>
      </c>
      <c r="P3418" s="24" t="s">
        <v>1026</v>
      </c>
      <c r="Q3418" s="48" t="s">
        <v>1043</v>
      </c>
      <c r="R3418" s="17">
        <v>5</v>
      </c>
      <c r="S3418" s="24" t="s">
        <v>1026</v>
      </c>
      <c r="T3418" s="17">
        <v>18</v>
      </c>
      <c r="U3418" s="17">
        <v>164</v>
      </c>
    </row>
    <row r="3419" spans="11:21" x14ac:dyDescent="0.25">
      <c r="K3419" s="17" t="s">
        <v>3011</v>
      </c>
      <c r="L3419" s="54">
        <v>14</v>
      </c>
      <c r="M3419" s="54">
        <v>7</v>
      </c>
      <c r="N3419" s="17">
        <v>1991</v>
      </c>
      <c r="O3419" s="19" t="s">
        <v>564</v>
      </c>
      <c r="P3419" s="24" t="s">
        <v>1026</v>
      </c>
      <c r="Q3419" s="48" t="s">
        <v>1676</v>
      </c>
      <c r="R3419" s="17">
        <v>18</v>
      </c>
      <c r="S3419" s="24" t="s">
        <v>1026</v>
      </c>
      <c r="T3419" s="17">
        <v>3</v>
      </c>
      <c r="U3419" s="17">
        <v>948</v>
      </c>
    </row>
    <row r="3420" spans="11:21" x14ac:dyDescent="0.25">
      <c r="K3420" s="17" t="s">
        <v>3011</v>
      </c>
      <c r="L3420" s="54">
        <v>14</v>
      </c>
      <c r="M3420" s="54">
        <v>7</v>
      </c>
      <c r="N3420" s="17">
        <v>1991</v>
      </c>
      <c r="O3420" s="48" t="s">
        <v>1044</v>
      </c>
      <c r="P3420" s="24" t="s">
        <v>1026</v>
      </c>
      <c r="Q3420" s="48" t="s">
        <v>1041</v>
      </c>
      <c r="R3420" s="17">
        <v>18</v>
      </c>
      <c r="S3420" s="24" t="s">
        <v>1026</v>
      </c>
      <c r="T3420" s="17">
        <v>14</v>
      </c>
      <c r="U3420" s="17">
        <v>442</v>
      </c>
    </row>
    <row r="3421" spans="11:21" x14ac:dyDescent="0.25">
      <c r="K3421" s="17" t="s">
        <v>3011</v>
      </c>
      <c r="L3421" s="54">
        <v>14</v>
      </c>
      <c r="M3421" s="54">
        <v>7</v>
      </c>
      <c r="N3421" s="17">
        <v>1991</v>
      </c>
      <c r="O3421" s="19" t="s">
        <v>5749</v>
      </c>
      <c r="P3421" s="24" t="s">
        <v>1026</v>
      </c>
      <c r="Q3421" s="19" t="s">
        <v>563</v>
      </c>
      <c r="R3421" s="17">
        <v>7</v>
      </c>
      <c r="S3421" s="24" t="s">
        <v>1026</v>
      </c>
      <c r="T3421" s="17">
        <v>13</v>
      </c>
      <c r="U3421" s="17">
        <v>542</v>
      </c>
    </row>
    <row r="3422" spans="11:21" x14ac:dyDescent="0.25">
      <c r="K3422" s="17" t="s">
        <v>3141</v>
      </c>
      <c r="L3422" s="54">
        <v>18</v>
      </c>
      <c r="M3422" s="54">
        <v>7</v>
      </c>
      <c r="N3422" s="17">
        <v>1991</v>
      </c>
      <c r="O3422" s="19" t="s">
        <v>1045</v>
      </c>
      <c r="P3422" s="24" t="s">
        <v>1026</v>
      </c>
      <c r="Q3422" s="48" t="s">
        <v>1329</v>
      </c>
      <c r="R3422" s="17">
        <v>39</v>
      </c>
      <c r="S3422" s="24" t="s">
        <v>1026</v>
      </c>
      <c r="T3422" s="17">
        <v>7</v>
      </c>
      <c r="U3422" s="17">
        <v>532</v>
      </c>
    </row>
    <row r="3423" spans="11:21" x14ac:dyDescent="0.25">
      <c r="K3423" s="17" t="s">
        <v>3141</v>
      </c>
      <c r="L3423" s="54">
        <v>18</v>
      </c>
      <c r="M3423" s="54">
        <v>7</v>
      </c>
      <c r="N3423" s="17">
        <v>1991</v>
      </c>
      <c r="O3423" s="19" t="s">
        <v>564</v>
      </c>
      <c r="P3423" s="24" t="s">
        <v>1026</v>
      </c>
      <c r="Q3423" s="19" t="s">
        <v>5749</v>
      </c>
      <c r="R3423" s="17">
        <v>15</v>
      </c>
      <c r="S3423" s="24" t="s">
        <v>1026</v>
      </c>
      <c r="T3423" s="17">
        <v>4</v>
      </c>
      <c r="U3423" s="17">
        <v>1189</v>
      </c>
    </row>
    <row r="3424" spans="11:21" x14ac:dyDescent="0.25">
      <c r="K3424" s="17" t="s">
        <v>3141</v>
      </c>
      <c r="L3424" s="54">
        <v>18</v>
      </c>
      <c r="M3424" s="54">
        <v>7</v>
      </c>
      <c r="N3424" s="17">
        <v>1991</v>
      </c>
      <c r="O3424" s="19" t="s">
        <v>1029</v>
      </c>
      <c r="P3424" s="24" t="s">
        <v>1026</v>
      </c>
      <c r="Q3424" s="48" t="s">
        <v>1043</v>
      </c>
      <c r="R3424" s="17">
        <v>7</v>
      </c>
      <c r="S3424" s="24" t="s">
        <v>1026</v>
      </c>
      <c r="T3424" s="17">
        <v>15</v>
      </c>
      <c r="U3424" s="17">
        <v>1098</v>
      </c>
    </row>
    <row r="3425" spans="11:21" x14ac:dyDescent="0.25">
      <c r="K3425" s="17" t="s">
        <v>3141</v>
      </c>
      <c r="L3425" s="54">
        <v>18</v>
      </c>
      <c r="M3425" s="54">
        <v>7</v>
      </c>
      <c r="N3425" s="17">
        <v>1991</v>
      </c>
      <c r="O3425" s="19" t="s">
        <v>1676</v>
      </c>
      <c r="P3425" s="24" t="s">
        <v>1026</v>
      </c>
      <c r="Q3425" s="19" t="s">
        <v>1044</v>
      </c>
      <c r="R3425" s="17">
        <v>20</v>
      </c>
      <c r="S3425" s="24" t="s">
        <v>1026</v>
      </c>
      <c r="T3425" s="17">
        <v>24</v>
      </c>
      <c r="U3425" s="17">
        <v>383</v>
      </c>
    </row>
    <row r="3426" spans="11:21" x14ac:dyDescent="0.25">
      <c r="K3426" s="17" t="s">
        <v>3141</v>
      </c>
      <c r="L3426" s="54">
        <v>18</v>
      </c>
      <c r="M3426" s="54">
        <v>7</v>
      </c>
      <c r="N3426" s="17">
        <v>1991</v>
      </c>
      <c r="O3426" s="19" t="s">
        <v>1042</v>
      </c>
      <c r="P3426" s="24" t="s">
        <v>1026</v>
      </c>
      <c r="Q3426" s="19" t="s">
        <v>563</v>
      </c>
      <c r="R3426" s="17">
        <v>8</v>
      </c>
      <c r="S3426" s="24" t="s">
        <v>1026</v>
      </c>
      <c r="T3426" s="17">
        <v>4</v>
      </c>
      <c r="U3426" s="17">
        <v>661</v>
      </c>
    </row>
    <row r="3427" spans="11:21" x14ac:dyDescent="0.25">
      <c r="K3427" s="17" t="s">
        <v>3142</v>
      </c>
      <c r="L3427" s="54">
        <v>24</v>
      </c>
      <c r="M3427" s="54">
        <v>7</v>
      </c>
      <c r="N3427" s="17">
        <v>1991</v>
      </c>
      <c r="O3427" s="19" t="s">
        <v>1041</v>
      </c>
      <c r="P3427" s="24" t="s">
        <v>1026</v>
      </c>
      <c r="Q3427" s="48" t="s">
        <v>565</v>
      </c>
      <c r="R3427" s="17">
        <v>18</v>
      </c>
      <c r="S3427" s="24" t="s">
        <v>1026</v>
      </c>
      <c r="T3427" s="17">
        <v>5</v>
      </c>
      <c r="U3427" s="17">
        <v>1208</v>
      </c>
    </row>
    <row r="3428" spans="11:21" x14ac:dyDescent="0.25">
      <c r="K3428" s="17" t="s">
        <v>3027</v>
      </c>
      <c r="L3428" s="54">
        <v>27</v>
      </c>
      <c r="M3428" s="54">
        <v>7</v>
      </c>
      <c r="N3428" s="17">
        <v>1991</v>
      </c>
      <c r="O3428" s="19" t="s">
        <v>563</v>
      </c>
      <c r="P3428" s="24" t="s">
        <v>1026</v>
      </c>
      <c r="Q3428" s="48" t="s">
        <v>564</v>
      </c>
      <c r="R3428" s="17">
        <v>6</v>
      </c>
      <c r="S3428" s="24" t="s">
        <v>1026</v>
      </c>
      <c r="T3428" s="17">
        <v>11</v>
      </c>
      <c r="U3428" s="17">
        <v>318</v>
      </c>
    </row>
    <row r="3429" spans="11:21" x14ac:dyDescent="0.25">
      <c r="K3429" s="17" t="s">
        <v>3011</v>
      </c>
      <c r="L3429" s="54">
        <v>28</v>
      </c>
      <c r="M3429" s="54">
        <v>7</v>
      </c>
      <c r="N3429" s="17">
        <v>1991</v>
      </c>
      <c r="O3429" s="19" t="s">
        <v>565</v>
      </c>
      <c r="P3429" s="24" t="s">
        <v>1026</v>
      </c>
      <c r="Q3429" s="48" t="s">
        <v>1676</v>
      </c>
      <c r="R3429" s="17">
        <v>29</v>
      </c>
      <c r="S3429" s="24" t="s">
        <v>1026</v>
      </c>
      <c r="T3429" s="17">
        <v>2</v>
      </c>
      <c r="U3429" s="17">
        <v>563</v>
      </c>
    </row>
    <row r="3430" spans="11:21" x14ac:dyDescent="0.25">
      <c r="K3430" s="17" t="s">
        <v>3011</v>
      </c>
      <c r="L3430" s="54">
        <v>28</v>
      </c>
      <c r="M3430" s="54">
        <v>7</v>
      </c>
      <c r="N3430" s="17">
        <v>1991</v>
      </c>
      <c r="O3430" s="38" t="s">
        <v>1329</v>
      </c>
      <c r="P3430" s="24" t="s">
        <v>1026</v>
      </c>
      <c r="Q3430" s="38" t="s">
        <v>1044</v>
      </c>
      <c r="R3430" s="17">
        <v>7</v>
      </c>
      <c r="S3430" s="24" t="s">
        <v>1026</v>
      </c>
      <c r="T3430" s="17">
        <v>21</v>
      </c>
      <c r="U3430" s="17">
        <v>243</v>
      </c>
    </row>
    <row r="3431" spans="11:21" x14ac:dyDescent="0.25">
      <c r="K3431" s="17" t="s">
        <v>3011</v>
      </c>
      <c r="L3431" s="54">
        <v>28</v>
      </c>
      <c r="M3431" s="54">
        <v>7</v>
      </c>
      <c r="N3431" s="17">
        <v>1991</v>
      </c>
      <c r="O3431" s="19" t="s">
        <v>1029</v>
      </c>
      <c r="P3431" s="24" t="s">
        <v>1026</v>
      </c>
      <c r="Q3431" s="48" t="s">
        <v>1041</v>
      </c>
      <c r="R3431" s="17">
        <v>7</v>
      </c>
      <c r="S3431" s="24" t="s">
        <v>1026</v>
      </c>
      <c r="T3431" s="17">
        <v>11</v>
      </c>
      <c r="U3431" s="17">
        <v>718</v>
      </c>
    </row>
    <row r="3432" spans="11:21" x14ac:dyDescent="0.25">
      <c r="K3432" s="17" t="s">
        <v>3011</v>
      </c>
      <c r="L3432" s="54">
        <v>28</v>
      </c>
      <c r="M3432" s="54">
        <v>7</v>
      </c>
      <c r="N3432" s="17">
        <v>1991</v>
      </c>
      <c r="O3432" s="19" t="s">
        <v>1043</v>
      </c>
      <c r="P3432" s="24" t="s">
        <v>1026</v>
      </c>
      <c r="Q3432" s="48" t="s">
        <v>1045</v>
      </c>
      <c r="R3432" s="17">
        <v>8</v>
      </c>
      <c r="S3432" s="24" t="s">
        <v>1026</v>
      </c>
      <c r="T3432" s="17">
        <v>8</v>
      </c>
      <c r="U3432" s="17">
        <v>1731</v>
      </c>
    </row>
    <row r="3433" spans="11:21" x14ac:dyDescent="0.25">
      <c r="K3433" s="17" t="s">
        <v>3011</v>
      </c>
      <c r="L3433" s="54">
        <v>28</v>
      </c>
      <c r="M3433" s="54">
        <v>7</v>
      </c>
      <c r="N3433" s="17">
        <v>1991</v>
      </c>
      <c r="O3433" s="48" t="s">
        <v>5749</v>
      </c>
      <c r="P3433" s="24" t="s">
        <v>1026</v>
      </c>
      <c r="Q3433" s="48" t="s">
        <v>1042</v>
      </c>
      <c r="R3433" s="17">
        <v>3</v>
      </c>
      <c r="S3433" s="24" t="s">
        <v>1026</v>
      </c>
      <c r="T3433" s="17">
        <v>9</v>
      </c>
      <c r="U3433" s="17">
        <v>605</v>
      </c>
    </row>
    <row r="3434" spans="11:21" x14ac:dyDescent="0.25">
      <c r="K3434" s="17" t="s">
        <v>3142</v>
      </c>
      <c r="L3434" s="54">
        <v>31</v>
      </c>
      <c r="M3434" s="54">
        <v>7</v>
      </c>
      <c r="N3434" s="17">
        <v>1991</v>
      </c>
      <c r="O3434" s="19" t="s">
        <v>565</v>
      </c>
      <c r="P3434" s="24" t="s">
        <v>1026</v>
      </c>
      <c r="Q3434" s="48" t="s">
        <v>1029</v>
      </c>
      <c r="R3434" s="17">
        <v>10</v>
      </c>
      <c r="S3434" s="24" t="s">
        <v>1026</v>
      </c>
      <c r="T3434" s="17">
        <v>8</v>
      </c>
      <c r="U3434" s="17">
        <v>684</v>
      </c>
    </row>
    <row r="3435" spans="11:21" x14ac:dyDescent="0.25">
      <c r="K3435" s="17" t="s">
        <v>3141</v>
      </c>
      <c r="L3435" s="54">
        <v>1</v>
      </c>
      <c r="M3435" s="17">
        <v>8</v>
      </c>
      <c r="N3435" s="17">
        <v>1991</v>
      </c>
      <c r="O3435" s="19" t="s">
        <v>1045</v>
      </c>
      <c r="P3435" s="24" t="s">
        <v>1026</v>
      </c>
      <c r="Q3435" s="48" t="s">
        <v>1044</v>
      </c>
      <c r="R3435" s="17">
        <v>23</v>
      </c>
      <c r="S3435" s="24" t="s">
        <v>1026</v>
      </c>
      <c r="T3435" s="17">
        <v>17</v>
      </c>
      <c r="U3435" s="17">
        <v>528</v>
      </c>
    </row>
    <row r="3436" spans="11:21" x14ac:dyDescent="0.25">
      <c r="K3436" s="17" t="s">
        <v>3141</v>
      </c>
      <c r="L3436" s="54">
        <v>1</v>
      </c>
      <c r="M3436" s="17">
        <v>8</v>
      </c>
      <c r="N3436" s="17">
        <v>1991</v>
      </c>
      <c r="O3436" s="19" t="s">
        <v>1041</v>
      </c>
      <c r="P3436" s="24" t="s">
        <v>1026</v>
      </c>
      <c r="Q3436" s="48" t="s">
        <v>5749</v>
      </c>
      <c r="R3436" s="17">
        <v>23</v>
      </c>
      <c r="S3436" s="24" t="s">
        <v>1026</v>
      </c>
      <c r="T3436" s="17">
        <v>5</v>
      </c>
      <c r="U3436" s="17">
        <v>1005</v>
      </c>
    </row>
    <row r="3437" spans="11:21" x14ac:dyDescent="0.25">
      <c r="K3437" s="17" t="s">
        <v>3141</v>
      </c>
      <c r="L3437" s="54">
        <v>1</v>
      </c>
      <c r="M3437" s="17">
        <v>8</v>
      </c>
      <c r="N3437" s="17">
        <v>1991</v>
      </c>
      <c r="O3437" s="19" t="s">
        <v>1676</v>
      </c>
      <c r="P3437" s="24" t="s">
        <v>1026</v>
      </c>
      <c r="Q3437" s="19" t="s">
        <v>563</v>
      </c>
      <c r="R3437" s="17">
        <v>11</v>
      </c>
      <c r="S3437" s="24" t="s">
        <v>1026</v>
      </c>
      <c r="T3437" s="17">
        <v>23</v>
      </c>
      <c r="U3437" s="17">
        <v>297</v>
      </c>
    </row>
    <row r="3438" spans="11:21" x14ac:dyDescent="0.25">
      <c r="K3438" s="17" t="s">
        <v>3141</v>
      </c>
      <c r="L3438" s="54">
        <v>1</v>
      </c>
      <c r="M3438" s="17">
        <v>8</v>
      </c>
      <c r="N3438" s="17">
        <v>1991</v>
      </c>
      <c r="O3438" s="19" t="s">
        <v>1042</v>
      </c>
      <c r="P3438" s="24" t="s">
        <v>1026</v>
      </c>
      <c r="Q3438" s="48" t="s">
        <v>1329</v>
      </c>
      <c r="R3438" s="17">
        <v>11</v>
      </c>
      <c r="S3438" s="24" t="s">
        <v>1026</v>
      </c>
      <c r="T3438" s="17">
        <v>4</v>
      </c>
      <c r="U3438" s="17">
        <v>1061</v>
      </c>
    </row>
    <row r="3439" spans="11:21" x14ac:dyDescent="0.25">
      <c r="K3439" s="17" t="s">
        <v>3141</v>
      </c>
      <c r="L3439" s="54">
        <v>1</v>
      </c>
      <c r="M3439" s="17">
        <v>8</v>
      </c>
      <c r="N3439" s="17">
        <v>1991</v>
      </c>
      <c r="O3439" s="19" t="s">
        <v>1043</v>
      </c>
      <c r="P3439" s="24" t="s">
        <v>1026</v>
      </c>
      <c r="Q3439" s="48" t="s">
        <v>564</v>
      </c>
      <c r="R3439" s="17">
        <v>15</v>
      </c>
      <c r="S3439" s="24" t="s">
        <v>1026</v>
      </c>
      <c r="T3439" s="17">
        <v>3</v>
      </c>
      <c r="U3439" s="17">
        <v>1316</v>
      </c>
    </row>
    <row r="3440" spans="11:21" x14ac:dyDescent="0.25">
      <c r="K3440" s="17" t="s">
        <v>3027</v>
      </c>
      <c r="L3440" s="54">
        <v>3</v>
      </c>
      <c r="M3440" s="17">
        <v>8</v>
      </c>
      <c r="N3440" s="17">
        <v>1991</v>
      </c>
      <c r="O3440" s="19" t="s">
        <v>564</v>
      </c>
      <c r="P3440" s="24" t="s">
        <v>1026</v>
      </c>
      <c r="Q3440" s="48" t="s">
        <v>1045</v>
      </c>
      <c r="R3440" s="17">
        <v>3</v>
      </c>
      <c r="S3440" s="24" t="s">
        <v>1026</v>
      </c>
      <c r="T3440" s="17">
        <v>6</v>
      </c>
      <c r="U3440" s="17">
        <v>614</v>
      </c>
    </row>
    <row r="3441" spans="3:21" x14ac:dyDescent="0.25">
      <c r="K3441" s="17" t="s">
        <v>3011</v>
      </c>
      <c r="L3441" s="54">
        <v>4</v>
      </c>
      <c r="M3441" s="17">
        <v>8</v>
      </c>
      <c r="N3441" s="17">
        <v>1991</v>
      </c>
      <c r="O3441" s="19" t="s">
        <v>563</v>
      </c>
      <c r="P3441" s="24" t="s">
        <v>1026</v>
      </c>
      <c r="Q3441" s="48" t="s">
        <v>565</v>
      </c>
      <c r="R3441" s="17">
        <v>7</v>
      </c>
      <c r="S3441" s="24" t="s">
        <v>1026</v>
      </c>
      <c r="T3441" s="17">
        <v>11</v>
      </c>
      <c r="U3441" s="17">
        <v>255</v>
      </c>
    </row>
    <row r="3442" spans="3:21" x14ac:dyDescent="0.25">
      <c r="K3442" s="17" t="s">
        <v>3011</v>
      </c>
      <c r="L3442" s="54">
        <v>4</v>
      </c>
      <c r="M3442" s="17">
        <v>8</v>
      </c>
      <c r="N3442" s="17">
        <v>1991</v>
      </c>
      <c r="O3442" s="19" t="s">
        <v>1044</v>
      </c>
      <c r="P3442" s="24" t="s">
        <v>1026</v>
      </c>
      <c r="Q3442" s="19" t="s">
        <v>1029</v>
      </c>
      <c r="R3442" s="17">
        <v>15</v>
      </c>
      <c r="S3442" s="24" t="s">
        <v>1026</v>
      </c>
      <c r="T3442" s="17">
        <v>7</v>
      </c>
      <c r="U3442" s="17">
        <v>430</v>
      </c>
    </row>
    <row r="3443" spans="3:21" x14ac:dyDescent="0.25">
      <c r="K3443" s="17" t="s">
        <v>3011</v>
      </c>
      <c r="L3443" s="54">
        <v>4</v>
      </c>
      <c r="M3443" s="17">
        <v>8</v>
      </c>
      <c r="N3443" s="17">
        <v>1991</v>
      </c>
      <c r="O3443" s="19" t="s">
        <v>1676</v>
      </c>
      <c r="P3443" s="24" t="s">
        <v>1026</v>
      </c>
      <c r="Q3443" s="19" t="s">
        <v>1043</v>
      </c>
      <c r="R3443" s="17">
        <v>11</v>
      </c>
      <c r="S3443" s="24" t="s">
        <v>1026</v>
      </c>
      <c r="T3443" s="17">
        <v>23</v>
      </c>
      <c r="U3443" s="17">
        <v>204</v>
      </c>
    </row>
    <row r="3444" spans="3:21" x14ac:dyDescent="0.25">
      <c r="K3444" s="17" t="s">
        <v>3011</v>
      </c>
      <c r="L3444" s="54">
        <v>4</v>
      </c>
      <c r="M3444" s="17">
        <v>8</v>
      </c>
      <c r="N3444" s="17">
        <v>1991</v>
      </c>
      <c r="O3444" s="19" t="s">
        <v>1042</v>
      </c>
      <c r="P3444" s="24" t="s">
        <v>1026</v>
      </c>
      <c r="Q3444" s="48" t="s">
        <v>1041</v>
      </c>
      <c r="R3444" s="17">
        <v>7</v>
      </c>
      <c r="S3444" s="24" t="s">
        <v>1026</v>
      </c>
      <c r="T3444" s="17">
        <v>7</v>
      </c>
      <c r="U3444" s="17">
        <v>975</v>
      </c>
    </row>
    <row r="3445" spans="3:21" x14ac:dyDescent="0.25">
      <c r="K3445" s="17" t="s">
        <v>3011</v>
      </c>
      <c r="L3445" s="54">
        <v>4</v>
      </c>
      <c r="M3445" s="17">
        <v>8</v>
      </c>
      <c r="N3445" s="17">
        <v>1991</v>
      </c>
      <c r="O3445" s="48" t="s">
        <v>5749</v>
      </c>
      <c r="P3445" s="24" t="s">
        <v>1026</v>
      </c>
      <c r="Q3445" s="48" t="s">
        <v>1329</v>
      </c>
      <c r="R3445" s="17">
        <v>20</v>
      </c>
      <c r="S3445" s="24" t="s">
        <v>1026</v>
      </c>
      <c r="T3445" s="17">
        <v>2</v>
      </c>
      <c r="U3445" s="17">
        <v>712</v>
      </c>
    </row>
    <row r="3446" spans="3:21" x14ac:dyDescent="0.25">
      <c r="K3446" s="17" t="s">
        <v>3027</v>
      </c>
      <c r="L3446" s="54">
        <v>10</v>
      </c>
      <c r="M3446" s="17">
        <v>8</v>
      </c>
      <c r="N3446" s="17">
        <v>1991</v>
      </c>
      <c r="O3446" s="19" t="s">
        <v>563</v>
      </c>
      <c r="P3446" s="24" t="s">
        <v>1026</v>
      </c>
      <c r="Q3446" s="19" t="s">
        <v>1045</v>
      </c>
      <c r="R3446" s="17">
        <v>10</v>
      </c>
      <c r="S3446" s="24" t="s">
        <v>1026</v>
      </c>
      <c r="T3446" s="17">
        <v>16</v>
      </c>
      <c r="U3446" s="17">
        <v>313</v>
      </c>
    </row>
    <row r="3447" spans="3:21" x14ac:dyDescent="0.25">
      <c r="K3447" s="17" t="s">
        <v>3011</v>
      </c>
      <c r="L3447" s="54">
        <v>11</v>
      </c>
      <c r="M3447" s="17">
        <v>8</v>
      </c>
      <c r="N3447" s="17">
        <v>1991</v>
      </c>
      <c r="O3447" s="19" t="s">
        <v>1329</v>
      </c>
      <c r="P3447" s="24" t="s">
        <v>1026</v>
      </c>
      <c r="Q3447" s="19" t="s">
        <v>1676</v>
      </c>
      <c r="R3447" s="17">
        <v>13</v>
      </c>
      <c r="S3447" s="24" t="s">
        <v>1026</v>
      </c>
      <c r="T3447" s="17">
        <v>10</v>
      </c>
      <c r="U3447" s="17">
        <v>492</v>
      </c>
    </row>
    <row r="3448" spans="3:21" x14ac:dyDescent="0.25">
      <c r="K3448" s="17" t="s">
        <v>3011</v>
      </c>
      <c r="L3448" s="54">
        <v>11</v>
      </c>
      <c r="M3448" s="17">
        <v>8</v>
      </c>
      <c r="N3448" s="17">
        <v>1991</v>
      </c>
      <c r="O3448" s="19" t="s">
        <v>1041</v>
      </c>
      <c r="P3448" s="24" t="s">
        <v>1026</v>
      </c>
      <c r="Q3448" s="19" t="s">
        <v>1043</v>
      </c>
      <c r="R3448" s="17">
        <v>8</v>
      </c>
      <c r="S3448" s="24" t="s">
        <v>1026</v>
      </c>
      <c r="T3448" s="17">
        <v>6</v>
      </c>
      <c r="U3448" s="17">
        <v>1255</v>
      </c>
    </row>
    <row r="3449" spans="3:21" x14ac:dyDescent="0.25">
      <c r="K3449" s="17" t="s">
        <v>3011</v>
      </c>
      <c r="L3449" s="54">
        <v>11</v>
      </c>
      <c r="M3449" s="17">
        <v>8</v>
      </c>
      <c r="N3449" s="17">
        <v>1991</v>
      </c>
      <c r="O3449" s="38" t="s">
        <v>1044</v>
      </c>
      <c r="P3449" s="24" t="s">
        <v>1026</v>
      </c>
      <c r="Q3449" s="38" t="s">
        <v>565</v>
      </c>
      <c r="R3449" s="17">
        <v>3</v>
      </c>
      <c r="S3449" s="24" t="s">
        <v>1026</v>
      </c>
      <c r="T3449" s="17">
        <v>15</v>
      </c>
      <c r="U3449" s="17">
        <v>439</v>
      </c>
    </row>
    <row r="3450" spans="3:21" x14ac:dyDescent="0.25">
      <c r="K3450" s="17" t="s">
        <v>3011</v>
      </c>
      <c r="L3450" s="54">
        <v>11</v>
      </c>
      <c r="M3450" s="17">
        <v>8</v>
      </c>
      <c r="N3450" s="17">
        <v>1991</v>
      </c>
      <c r="O3450" s="38" t="s">
        <v>1029</v>
      </c>
      <c r="P3450" s="24" t="s">
        <v>1026</v>
      </c>
      <c r="Q3450" s="38" t="s">
        <v>5749</v>
      </c>
      <c r="R3450" s="17">
        <v>11</v>
      </c>
      <c r="S3450" s="24" t="s">
        <v>1026</v>
      </c>
      <c r="T3450" s="17">
        <v>2</v>
      </c>
      <c r="U3450" s="17">
        <v>453</v>
      </c>
    </row>
    <row r="3451" spans="3:21" x14ac:dyDescent="0.25">
      <c r="K3451" s="17" t="s">
        <v>3011</v>
      </c>
      <c r="L3451" s="54">
        <v>11</v>
      </c>
      <c r="M3451" s="17">
        <v>8</v>
      </c>
      <c r="N3451" s="17">
        <v>1991</v>
      </c>
      <c r="O3451" s="48" t="s">
        <v>1042</v>
      </c>
      <c r="P3451" s="24" t="s">
        <v>1026</v>
      </c>
      <c r="Q3451" s="48" t="s">
        <v>564</v>
      </c>
      <c r="R3451" s="17">
        <v>2</v>
      </c>
      <c r="S3451" s="24" t="s">
        <v>1026</v>
      </c>
      <c r="T3451" s="17">
        <v>1</v>
      </c>
      <c r="U3451" s="17">
        <v>926</v>
      </c>
    </row>
    <row r="3452" spans="3:21" x14ac:dyDescent="0.25">
      <c r="K3452" s="17" t="s">
        <v>3142</v>
      </c>
      <c r="L3452" s="54">
        <v>14</v>
      </c>
      <c r="M3452" s="17">
        <v>8</v>
      </c>
      <c r="N3452" s="17">
        <v>1991</v>
      </c>
      <c r="O3452" s="38" t="s">
        <v>1676</v>
      </c>
      <c r="P3452" s="24" t="s">
        <v>1026</v>
      </c>
      <c r="Q3452" s="38" t="s">
        <v>1042</v>
      </c>
      <c r="R3452" s="17">
        <v>4</v>
      </c>
      <c r="S3452" s="24" t="s">
        <v>1026</v>
      </c>
      <c r="T3452" s="17">
        <v>14</v>
      </c>
      <c r="U3452" s="17">
        <v>223</v>
      </c>
    </row>
    <row r="3453" spans="3:21" x14ac:dyDescent="0.25">
      <c r="C3453" s="16"/>
      <c r="K3453" s="17" t="s">
        <v>3141</v>
      </c>
      <c r="L3453" s="54">
        <v>15</v>
      </c>
      <c r="M3453" s="17">
        <v>8</v>
      </c>
      <c r="N3453" s="17">
        <v>1991</v>
      </c>
      <c r="O3453" s="19" t="s">
        <v>563</v>
      </c>
      <c r="P3453" s="24" t="s">
        <v>1026</v>
      </c>
      <c r="Q3453" s="19" t="s">
        <v>1041</v>
      </c>
      <c r="R3453" s="17">
        <v>2</v>
      </c>
      <c r="S3453" s="24" t="s">
        <v>1026</v>
      </c>
      <c r="T3453" s="17">
        <v>37</v>
      </c>
      <c r="U3453" s="17">
        <v>222</v>
      </c>
    </row>
    <row r="3454" spans="3:21" x14ac:dyDescent="0.25">
      <c r="C3454" s="16"/>
      <c r="K3454" s="17" t="s">
        <v>3141</v>
      </c>
      <c r="L3454" s="54">
        <v>15</v>
      </c>
      <c r="M3454" s="17">
        <v>8</v>
      </c>
      <c r="N3454" s="17">
        <v>1991</v>
      </c>
      <c r="O3454" s="48" t="s">
        <v>1329</v>
      </c>
      <c r="P3454" s="24" t="s">
        <v>1026</v>
      </c>
      <c r="Q3454" s="48" t="s">
        <v>1029</v>
      </c>
      <c r="R3454" s="17">
        <v>6</v>
      </c>
      <c r="S3454" s="24" t="s">
        <v>1026</v>
      </c>
      <c r="T3454" s="17">
        <v>9</v>
      </c>
      <c r="U3454" s="17">
        <v>426</v>
      </c>
    </row>
    <row r="3455" spans="3:21" x14ac:dyDescent="0.25">
      <c r="C3455" s="16"/>
      <c r="K3455" s="17" t="s">
        <v>3141</v>
      </c>
      <c r="L3455" s="54">
        <v>15</v>
      </c>
      <c r="M3455" s="17">
        <v>8</v>
      </c>
      <c r="N3455" s="17">
        <v>1991</v>
      </c>
      <c r="O3455" s="19" t="s">
        <v>564</v>
      </c>
      <c r="P3455" s="24" t="s">
        <v>1026</v>
      </c>
      <c r="Q3455" s="19" t="s">
        <v>565</v>
      </c>
      <c r="R3455" s="17">
        <v>8</v>
      </c>
      <c r="S3455" s="24" t="s">
        <v>1026</v>
      </c>
      <c r="T3455" s="17">
        <v>2</v>
      </c>
      <c r="U3455" s="17">
        <v>817</v>
      </c>
    </row>
    <row r="3456" spans="3:21" x14ac:dyDescent="0.25">
      <c r="C3456" s="16"/>
      <c r="K3456" s="17" t="s">
        <v>3141</v>
      </c>
      <c r="L3456" s="54">
        <v>15</v>
      </c>
      <c r="M3456" s="17">
        <v>8</v>
      </c>
      <c r="N3456" s="17">
        <v>1991</v>
      </c>
      <c r="O3456" s="38" t="s">
        <v>1043</v>
      </c>
      <c r="P3456" s="24" t="s">
        <v>1026</v>
      </c>
      <c r="Q3456" s="38" t="s">
        <v>1044</v>
      </c>
      <c r="R3456" s="17">
        <v>5</v>
      </c>
      <c r="S3456" s="24" t="s">
        <v>1026</v>
      </c>
      <c r="T3456" s="17">
        <v>3</v>
      </c>
      <c r="U3456" s="17">
        <v>965</v>
      </c>
    </row>
    <row r="3457" spans="1:21" x14ac:dyDescent="0.25">
      <c r="C3457" s="16"/>
      <c r="K3457" s="17" t="s">
        <v>3141</v>
      </c>
      <c r="L3457" s="54">
        <v>15</v>
      </c>
      <c r="M3457" s="17">
        <v>8</v>
      </c>
      <c r="N3457" s="17">
        <v>1991</v>
      </c>
      <c r="O3457" s="48" t="s">
        <v>5749</v>
      </c>
      <c r="P3457" s="24" t="s">
        <v>1026</v>
      </c>
      <c r="Q3457" s="48" t="s">
        <v>1045</v>
      </c>
      <c r="R3457" s="17">
        <v>2</v>
      </c>
      <c r="S3457" s="24" t="s">
        <v>1026</v>
      </c>
      <c r="T3457" s="17">
        <v>17</v>
      </c>
      <c r="U3457" s="17">
        <v>726</v>
      </c>
    </row>
    <row r="3458" spans="1:21" x14ac:dyDescent="0.25">
      <c r="C3458" s="16"/>
      <c r="K3458" s="17" t="s">
        <v>3011</v>
      </c>
      <c r="L3458" s="54">
        <v>18</v>
      </c>
      <c r="M3458" s="17">
        <v>8</v>
      </c>
      <c r="N3458" s="17">
        <v>1991</v>
      </c>
      <c r="O3458" s="38" t="s">
        <v>1045</v>
      </c>
      <c r="P3458" s="24" t="s">
        <v>1026</v>
      </c>
      <c r="Q3458" s="38" t="s">
        <v>1676</v>
      </c>
      <c r="R3458" s="17">
        <v>23</v>
      </c>
      <c r="S3458" s="24" t="s">
        <v>1026</v>
      </c>
      <c r="T3458" s="17">
        <v>4</v>
      </c>
      <c r="U3458" s="17">
        <v>420</v>
      </c>
    </row>
    <row r="3459" spans="1:21" x14ac:dyDescent="0.25">
      <c r="C3459" s="16"/>
      <c r="K3459" s="17" t="s">
        <v>3011</v>
      </c>
      <c r="L3459" s="54">
        <v>18</v>
      </c>
      <c r="M3459" s="17">
        <v>8</v>
      </c>
      <c r="N3459" s="17">
        <v>1991</v>
      </c>
      <c r="O3459" s="38" t="s">
        <v>565</v>
      </c>
      <c r="P3459" s="24" t="s">
        <v>1026</v>
      </c>
      <c r="Q3459" s="38" t="s">
        <v>5749</v>
      </c>
      <c r="R3459" s="17">
        <v>19</v>
      </c>
      <c r="S3459" s="24" t="s">
        <v>1026</v>
      </c>
      <c r="T3459" s="17">
        <v>6</v>
      </c>
      <c r="U3459" s="17">
        <v>548</v>
      </c>
    </row>
    <row r="3460" spans="1:21" x14ac:dyDescent="0.25">
      <c r="C3460" s="16"/>
      <c r="K3460" s="17" t="s">
        <v>3011</v>
      </c>
      <c r="L3460" s="54">
        <v>18</v>
      </c>
      <c r="M3460" s="17">
        <v>8</v>
      </c>
      <c r="N3460" s="17">
        <v>1991</v>
      </c>
      <c r="O3460" s="19" t="s">
        <v>1041</v>
      </c>
      <c r="P3460" s="24" t="s">
        <v>1026</v>
      </c>
      <c r="Q3460" s="19" t="s">
        <v>1329</v>
      </c>
      <c r="R3460" s="17">
        <v>26</v>
      </c>
      <c r="S3460" s="24" t="s">
        <v>1026</v>
      </c>
      <c r="T3460" s="17">
        <v>3</v>
      </c>
      <c r="U3460" s="17">
        <v>868</v>
      </c>
    </row>
    <row r="3461" spans="1:21" x14ac:dyDescent="0.25">
      <c r="C3461" s="16"/>
      <c r="K3461" s="17" t="s">
        <v>3011</v>
      </c>
      <c r="L3461" s="54">
        <v>18</v>
      </c>
      <c r="M3461" s="17">
        <v>8</v>
      </c>
      <c r="N3461" s="17">
        <v>1991</v>
      </c>
      <c r="O3461" s="38" t="s">
        <v>1044</v>
      </c>
      <c r="P3461" s="24" t="s">
        <v>1026</v>
      </c>
      <c r="Q3461" s="38" t="s">
        <v>564</v>
      </c>
      <c r="R3461" s="17">
        <v>4</v>
      </c>
      <c r="S3461" s="24" t="s">
        <v>1026</v>
      </c>
      <c r="T3461" s="17">
        <v>5</v>
      </c>
      <c r="U3461" s="17">
        <v>537</v>
      </c>
    </row>
    <row r="3462" spans="1:21" x14ac:dyDescent="0.25">
      <c r="C3462" s="16"/>
      <c r="K3462" s="17" t="s">
        <v>3011</v>
      </c>
      <c r="L3462" s="54">
        <v>18</v>
      </c>
      <c r="M3462" s="17">
        <v>8</v>
      </c>
      <c r="N3462" s="17">
        <v>1991</v>
      </c>
      <c r="O3462" s="38" t="s">
        <v>1029</v>
      </c>
      <c r="P3462" s="24" t="s">
        <v>1026</v>
      </c>
      <c r="Q3462" s="38" t="s">
        <v>1042</v>
      </c>
      <c r="R3462" s="17">
        <v>7</v>
      </c>
      <c r="S3462" s="24" t="s">
        <v>1026</v>
      </c>
      <c r="T3462" s="17">
        <v>10</v>
      </c>
      <c r="U3462" s="17">
        <v>937</v>
      </c>
    </row>
    <row r="3463" spans="1:21" x14ac:dyDescent="0.25">
      <c r="C3463" s="16"/>
      <c r="K3463" s="17" t="s">
        <v>3011</v>
      </c>
      <c r="L3463" s="54">
        <v>18</v>
      </c>
      <c r="M3463" s="17">
        <v>8</v>
      </c>
      <c r="N3463" s="17">
        <v>1991</v>
      </c>
      <c r="O3463" s="48" t="s">
        <v>1043</v>
      </c>
      <c r="P3463" s="24" t="s">
        <v>1026</v>
      </c>
      <c r="Q3463" s="48" t="s">
        <v>563</v>
      </c>
      <c r="R3463" s="17">
        <v>19</v>
      </c>
      <c r="S3463" s="24" t="s">
        <v>1026</v>
      </c>
      <c r="T3463" s="17">
        <v>4</v>
      </c>
      <c r="U3463" s="17">
        <v>1162</v>
      </c>
    </row>
    <row r="3464" spans="1:21" x14ac:dyDescent="0.25">
      <c r="C3464" s="16"/>
      <c r="Q3464" s="48" t="s">
        <v>2</v>
      </c>
      <c r="R3464" s="82">
        <f>SUM(R3332:R3463)</f>
        <v>1704</v>
      </c>
      <c r="S3464" s="24" t="s">
        <v>1026</v>
      </c>
      <c r="T3464" s="82">
        <f>SUM(T3332:T3463)</f>
        <v>1298</v>
      </c>
      <c r="U3464" s="82">
        <f>SUM(U3332:U3463)</f>
        <v>87968</v>
      </c>
    </row>
    <row r="3465" spans="1:21" x14ac:dyDescent="0.25">
      <c r="N3465" s="17">
        <f>COUNT(R3332:R3463)</f>
        <v>132</v>
      </c>
      <c r="Q3465" s="48" t="s">
        <v>567</v>
      </c>
      <c r="R3465" s="81">
        <f>PRODUCT(R3464/N3465)</f>
        <v>12.909090909090908</v>
      </c>
      <c r="S3465" s="24" t="s">
        <v>1026</v>
      </c>
      <c r="T3465" s="81">
        <f>PRODUCT(T3464/N3465)</f>
        <v>9.8333333333333339</v>
      </c>
      <c r="U3465" s="82">
        <f>PRODUCT(U3464/N3465)</f>
        <v>666.42424242424238</v>
      </c>
    </row>
    <row r="3466" spans="1:21" x14ac:dyDescent="0.25">
      <c r="Q3466" s="48"/>
      <c r="R3466" s="81"/>
      <c r="S3466" s="24"/>
      <c r="T3466" s="81"/>
      <c r="U3466" s="82"/>
    </row>
    <row r="3467" spans="1:21" x14ac:dyDescent="0.25">
      <c r="A3467" s="21"/>
      <c r="B3467" s="22" t="s">
        <v>862</v>
      </c>
      <c r="C3467" s="21"/>
      <c r="D3467" s="21"/>
      <c r="E3467" s="21"/>
      <c r="F3467" s="21"/>
      <c r="G3467" s="21"/>
      <c r="H3467" s="21"/>
      <c r="I3467" s="68"/>
      <c r="J3467" s="21"/>
      <c r="K3467" s="33"/>
      <c r="L3467" s="33"/>
      <c r="M3467" s="33"/>
      <c r="N3467" s="33"/>
      <c r="O3467" s="23" t="s">
        <v>862</v>
      </c>
      <c r="P3467" s="43"/>
      <c r="Q3467" s="134"/>
      <c r="R3467" s="135"/>
      <c r="S3467" s="34"/>
      <c r="T3467" s="135"/>
      <c r="U3467" s="136"/>
    </row>
    <row r="3468" spans="1:21" x14ac:dyDescent="0.25">
      <c r="A3468" s="11"/>
      <c r="B3468" s="20" t="s">
        <v>707</v>
      </c>
      <c r="C3468" s="16"/>
      <c r="N3468" s="17">
        <v>1991</v>
      </c>
      <c r="O3468" s="67" t="s">
        <v>5749</v>
      </c>
      <c r="Q3468" s="19" t="s">
        <v>1329</v>
      </c>
      <c r="R3468" s="82">
        <v>12</v>
      </c>
      <c r="S3468" s="82" t="s">
        <v>1026</v>
      </c>
      <c r="T3468" s="82">
        <v>4</v>
      </c>
      <c r="U3468" s="82"/>
    </row>
    <row r="3469" spans="1:21" x14ac:dyDescent="0.25">
      <c r="A3469" s="11"/>
      <c r="C3469" s="16"/>
      <c r="Q3469" s="48"/>
      <c r="R3469" s="81"/>
      <c r="S3469" s="24"/>
      <c r="T3469" s="81"/>
      <c r="U3469" s="82"/>
    </row>
    <row r="3470" spans="1:21" x14ac:dyDescent="0.25">
      <c r="A3470" s="77"/>
      <c r="B3470" s="78"/>
      <c r="C3470" s="77"/>
      <c r="D3470" s="77"/>
      <c r="E3470" s="77"/>
      <c r="F3470" s="77"/>
      <c r="G3470" s="77"/>
      <c r="H3470" s="77"/>
      <c r="I3470" s="77"/>
      <c r="J3470" s="77"/>
      <c r="Q3470" s="48"/>
      <c r="R3470" s="81"/>
      <c r="S3470" s="24"/>
      <c r="T3470" s="81"/>
      <c r="U3470" s="82"/>
    </row>
    <row r="3471" spans="1:21" x14ac:dyDescent="0.25">
      <c r="A3471" s="21"/>
      <c r="B3471" s="22" t="s">
        <v>739</v>
      </c>
      <c r="C3471" s="21"/>
      <c r="D3471" s="21"/>
      <c r="E3471" s="21"/>
      <c r="F3471" s="21"/>
      <c r="G3471" s="21"/>
      <c r="H3471" s="21"/>
      <c r="I3471" s="68"/>
      <c r="J3471" s="21"/>
      <c r="K3471" s="21"/>
      <c r="L3471" s="33"/>
      <c r="M3471" s="33"/>
      <c r="N3471" s="33"/>
      <c r="O3471" s="23" t="s">
        <v>739</v>
      </c>
      <c r="P3471" s="43"/>
      <c r="Q3471" s="35"/>
      <c r="R3471" s="33"/>
      <c r="S3471" s="33"/>
      <c r="T3471" s="33"/>
      <c r="U3471" s="33"/>
    </row>
    <row r="3472" spans="1:21" x14ac:dyDescent="0.25">
      <c r="A3472" s="29"/>
      <c r="B3472" s="67"/>
      <c r="C3472" s="16"/>
      <c r="J3472" s="14"/>
      <c r="O3472" s="70" t="s">
        <v>2917</v>
      </c>
      <c r="P3472" s="24"/>
      <c r="Q3472" s="20"/>
      <c r="S3472" s="24"/>
    </row>
    <row r="3473" spans="1:22" x14ac:dyDescent="0.25">
      <c r="A3473" s="29"/>
      <c r="C3473" s="16"/>
      <c r="J3473" s="14"/>
      <c r="K3473" s="17" t="s">
        <v>3142</v>
      </c>
      <c r="L3473" s="17">
        <v>21</v>
      </c>
      <c r="M3473" s="17">
        <v>8</v>
      </c>
      <c r="N3473" s="17">
        <v>1991</v>
      </c>
      <c r="O3473" s="48" t="s">
        <v>564</v>
      </c>
      <c r="P3473" s="24" t="s">
        <v>1026</v>
      </c>
      <c r="Q3473" s="20" t="s">
        <v>1043</v>
      </c>
      <c r="R3473" s="17">
        <v>3</v>
      </c>
      <c r="S3473" s="24" t="s">
        <v>1026</v>
      </c>
      <c r="T3473" s="17">
        <v>4</v>
      </c>
      <c r="U3473" s="17">
        <v>1870</v>
      </c>
    </row>
    <row r="3474" spans="1:22" x14ac:dyDescent="0.25">
      <c r="A3474" s="29"/>
      <c r="B3474" s="20" t="s">
        <v>699</v>
      </c>
      <c r="C3474" s="16"/>
      <c r="J3474" s="14"/>
      <c r="K3474" s="17" t="s">
        <v>3027</v>
      </c>
      <c r="L3474" s="17">
        <v>24</v>
      </c>
      <c r="M3474" s="17">
        <v>8</v>
      </c>
      <c r="N3474" s="17">
        <v>1991</v>
      </c>
      <c r="O3474" s="20" t="s">
        <v>1043</v>
      </c>
      <c r="P3474" s="24" t="s">
        <v>1026</v>
      </c>
      <c r="Q3474" s="48" t="s">
        <v>564</v>
      </c>
      <c r="R3474" s="17">
        <v>10</v>
      </c>
      <c r="S3474" s="24" t="s">
        <v>1026</v>
      </c>
      <c r="T3474" s="17">
        <v>3</v>
      </c>
      <c r="U3474" s="17">
        <v>1329</v>
      </c>
    </row>
    <row r="3475" spans="1:22" x14ac:dyDescent="0.25">
      <c r="A3475" s="29"/>
      <c r="B3475" s="67"/>
      <c r="C3475" s="16"/>
      <c r="J3475" s="14"/>
      <c r="S3475" s="11"/>
    </row>
    <row r="3476" spans="1:22" x14ac:dyDescent="0.25">
      <c r="B3476" s="67"/>
      <c r="C3476" s="16"/>
      <c r="J3476" s="14"/>
      <c r="K3476" s="17" t="s">
        <v>3142</v>
      </c>
      <c r="L3476" s="17">
        <v>21</v>
      </c>
      <c r="M3476" s="17">
        <v>8</v>
      </c>
      <c r="N3476" s="17">
        <v>1991</v>
      </c>
      <c r="O3476" s="67" t="s">
        <v>565</v>
      </c>
      <c r="P3476" s="24" t="s">
        <v>1026</v>
      </c>
      <c r="Q3476" s="48" t="s">
        <v>1041</v>
      </c>
      <c r="R3476" s="17">
        <v>7</v>
      </c>
      <c r="S3476" s="24" t="s">
        <v>1026</v>
      </c>
      <c r="T3476" s="17">
        <v>4</v>
      </c>
      <c r="U3476" s="17">
        <v>862</v>
      </c>
    </row>
    <row r="3477" spans="1:22" x14ac:dyDescent="0.25">
      <c r="B3477" s="67"/>
      <c r="C3477" s="16"/>
      <c r="J3477" s="14"/>
      <c r="K3477" s="17" t="s">
        <v>3027</v>
      </c>
      <c r="L3477" s="17">
        <v>24</v>
      </c>
      <c r="M3477" s="17">
        <v>8</v>
      </c>
      <c r="N3477" s="17">
        <v>1991</v>
      </c>
      <c r="O3477" s="67" t="s">
        <v>1041</v>
      </c>
      <c r="P3477" s="24" t="s">
        <v>1026</v>
      </c>
      <c r="Q3477" s="48" t="s">
        <v>565</v>
      </c>
      <c r="R3477" s="17">
        <v>14</v>
      </c>
      <c r="S3477" s="24" t="s">
        <v>1026</v>
      </c>
      <c r="T3477" s="17">
        <v>7</v>
      </c>
      <c r="U3477" s="17">
        <v>1349</v>
      </c>
    </row>
    <row r="3478" spans="1:22" x14ac:dyDescent="0.25">
      <c r="B3478" s="20" t="s">
        <v>708</v>
      </c>
      <c r="C3478" s="16"/>
      <c r="J3478" s="14"/>
      <c r="K3478" s="17" t="s">
        <v>3011</v>
      </c>
      <c r="L3478" s="17">
        <v>25</v>
      </c>
      <c r="M3478" s="17">
        <v>8</v>
      </c>
      <c r="N3478" s="17">
        <v>1991</v>
      </c>
      <c r="O3478" s="67" t="s">
        <v>1041</v>
      </c>
      <c r="P3478" s="24" t="s">
        <v>1026</v>
      </c>
      <c r="Q3478" s="48" t="s">
        <v>565</v>
      </c>
      <c r="R3478" s="17">
        <v>22</v>
      </c>
      <c r="S3478" s="24" t="s">
        <v>1026</v>
      </c>
      <c r="T3478" s="17">
        <v>7</v>
      </c>
      <c r="U3478" s="17">
        <v>1513</v>
      </c>
    </row>
    <row r="3479" spans="1:22" x14ac:dyDescent="0.25">
      <c r="C3479" s="16"/>
      <c r="J3479" s="14"/>
      <c r="O3479" s="67"/>
      <c r="P3479" s="24"/>
      <c r="Q3479" s="48"/>
      <c r="S3479" s="24"/>
    </row>
    <row r="3480" spans="1:22" x14ac:dyDescent="0.25">
      <c r="C3480" s="16"/>
      <c r="O3480" s="67"/>
      <c r="P3480" s="24"/>
      <c r="Q3480" s="48"/>
      <c r="S3480" s="24"/>
    </row>
    <row r="3481" spans="1:22" x14ac:dyDescent="0.25">
      <c r="C3481" s="16"/>
      <c r="O3481" s="20" t="s">
        <v>1443</v>
      </c>
      <c r="P3481" s="24"/>
      <c r="Q3481" s="48"/>
      <c r="S3481" s="24"/>
    </row>
    <row r="3482" spans="1:22" x14ac:dyDescent="0.25">
      <c r="C3482" s="16"/>
      <c r="K3482" s="17" t="s">
        <v>3142</v>
      </c>
      <c r="L3482" s="17">
        <v>28</v>
      </c>
      <c r="M3482" s="17">
        <v>8</v>
      </c>
      <c r="N3482" s="17">
        <v>1991</v>
      </c>
      <c r="O3482" s="48" t="s">
        <v>1041</v>
      </c>
      <c r="P3482" s="24" t="s">
        <v>1026</v>
      </c>
      <c r="Q3482" s="67" t="s">
        <v>1045</v>
      </c>
      <c r="R3482" s="17">
        <v>1</v>
      </c>
      <c r="S3482" s="24" t="s">
        <v>1026</v>
      </c>
      <c r="T3482" s="17">
        <v>2</v>
      </c>
      <c r="U3482" s="17">
        <v>1613</v>
      </c>
    </row>
    <row r="3483" spans="1:22" x14ac:dyDescent="0.25">
      <c r="B3483" s="20" t="s">
        <v>709</v>
      </c>
      <c r="C3483" s="16"/>
      <c r="K3483" s="17" t="s">
        <v>3027</v>
      </c>
      <c r="L3483" s="17">
        <v>31</v>
      </c>
      <c r="M3483" s="17">
        <v>8</v>
      </c>
      <c r="N3483" s="17">
        <v>1991</v>
      </c>
      <c r="O3483" s="67" t="s">
        <v>1045</v>
      </c>
      <c r="P3483" s="24" t="s">
        <v>1026</v>
      </c>
      <c r="Q3483" s="48" t="s">
        <v>1041</v>
      </c>
      <c r="R3483" s="17">
        <v>7</v>
      </c>
      <c r="S3483" s="24" t="s">
        <v>1026</v>
      </c>
      <c r="T3483" s="17">
        <v>5</v>
      </c>
      <c r="U3483" s="17">
        <v>1015</v>
      </c>
    </row>
    <row r="3484" spans="1:22" x14ac:dyDescent="0.25">
      <c r="C3484" s="16"/>
      <c r="O3484" s="67"/>
      <c r="P3484" s="24"/>
      <c r="Q3484" s="48"/>
      <c r="S3484" s="24"/>
    </row>
    <row r="3485" spans="1:22" x14ac:dyDescent="0.25">
      <c r="B3485" s="67"/>
      <c r="C3485" s="16"/>
      <c r="K3485" s="17" t="s">
        <v>3142</v>
      </c>
      <c r="L3485" s="17">
        <v>28</v>
      </c>
      <c r="M3485" s="17">
        <v>8</v>
      </c>
      <c r="N3485" s="17">
        <v>1991</v>
      </c>
      <c r="O3485" s="20" t="s">
        <v>1043</v>
      </c>
      <c r="P3485" s="24" t="s">
        <v>1026</v>
      </c>
      <c r="Q3485" s="48" t="s">
        <v>1042</v>
      </c>
      <c r="R3485" s="17">
        <v>6</v>
      </c>
      <c r="S3485" s="24" t="s">
        <v>1026</v>
      </c>
      <c r="T3485" s="17">
        <v>5</v>
      </c>
      <c r="U3485" s="17">
        <v>1441</v>
      </c>
    </row>
    <row r="3486" spans="1:22" x14ac:dyDescent="0.25">
      <c r="C3486" s="16"/>
      <c r="K3486" s="17" t="s">
        <v>3027</v>
      </c>
      <c r="L3486" s="17">
        <v>31</v>
      </c>
      <c r="M3486" s="17">
        <v>8</v>
      </c>
      <c r="N3486" s="17">
        <v>1991</v>
      </c>
      <c r="O3486" s="67" t="s">
        <v>1042</v>
      </c>
      <c r="P3486" s="24" t="s">
        <v>1026</v>
      </c>
      <c r="Q3486" s="19" t="s">
        <v>1043</v>
      </c>
      <c r="R3486" s="17">
        <v>8</v>
      </c>
      <c r="S3486" s="24" t="s">
        <v>1026</v>
      </c>
      <c r="T3486" s="17">
        <v>7</v>
      </c>
      <c r="U3486" s="17">
        <v>1814</v>
      </c>
      <c r="V3486" s="48"/>
    </row>
    <row r="3487" spans="1:22" x14ac:dyDescent="0.25">
      <c r="B3487" s="20" t="s">
        <v>697</v>
      </c>
      <c r="C3487" s="16"/>
      <c r="K3487" s="17" t="s">
        <v>3011</v>
      </c>
      <c r="L3487" s="17">
        <v>1</v>
      </c>
      <c r="M3487" s="17">
        <v>9</v>
      </c>
      <c r="N3487" s="17">
        <v>1991</v>
      </c>
      <c r="O3487" s="48" t="s">
        <v>1042</v>
      </c>
      <c r="P3487" s="24" t="s">
        <v>1026</v>
      </c>
      <c r="Q3487" s="20" t="s">
        <v>1043</v>
      </c>
      <c r="R3487" s="17">
        <v>10</v>
      </c>
      <c r="S3487" s="24" t="s">
        <v>1026</v>
      </c>
      <c r="T3487" s="17">
        <v>11</v>
      </c>
      <c r="U3487" s="17">
        <v>1831</v>
      </c>
    </row>
    <row r="3488" spans="1:22" x14ac:dyDescent="0.25">
      <c r="C3488" s="16"/>
      <c r="O3488" s="67"/>
      <c r="P3488" s="24"/>
      <c r="Q3488" s="48"/>
      <c r="S3488" s="24"/>
    </row>
    <row r="3489" spans="1:22" x14ac:dyDescent="0.25">
      <c r="C3489" s="16"/>
      <c r="S3489" s="11"/>
      <c r="V3489" s="48"/>
    </row>
    <row r="3490" spans="1:22" x14ac:dyDescent="0.25">
      <c r="C3490" s="16"/>
      <c r="O3490" s="20" t="s">
        <v>1109</v>
      </c>
      <c r="S3490" s="11"/>
      <c r="V3490" s="48"/>
    </row>
    <row r="3491" spans="1:22" x14ac:dyDescent="0.25">
      <c r="C3491" s="16"/>
      <c r="K3491" s="17" t="s">
        <v>3027</v>
      </c>
      <c r="L3491" s="17">
        <v>7</v>
      </c>
      <c r="M3491" s="17">
        <v>9</v>
      </c>
      <c r="N3491" s="17">
        <v>1991</v>
      </c>
      <c r="O3491" s="67" t="s">
        <v>1041</v>
      </c>
      <c r="P3491" s="24" t="s">
        <v>1026</v>
      </c>
      <c r="Q3491" s="48" t="s">
        <v>1042</v>
      </c>
      <c r="R3491" s="17">
        <v>14</v>
      </c>
      <c r="S3491" s="24" t="s">
        <v>1026</v>
      </c>
      <c r="T3491" s="17">
        <v>5</v>
      </c>
      <c r="U3491" s="17">
        <v>844</v>
      </c>
      <c r="V3491" s="48"/>
    </row>
    <row r="3492" spans="1:22" x14ac:dyDescent="0.25">
      <c r="B3492" s="67" t="s">
        <v>740</v>
      </c>
      <c r="C3492" s="16"/>
      <c r="K3492" s="17" t="s">
        <v>3011</v>
      </c>
      <c r="L3492" s="17">
        <v>8</v>
      </c>
      <c r="M3492" s="17">
        <v>9</v>
      </c>
      <c r="N3492" s="17">
        <v>1991</v>
      </c>
      <c r="O3492" s="48" t="s">
        <v>1042</v>
      </c>
      <c r="P3492" s="24" t="s">
        <v>1026</v>
      </c>
      <c r="Q3492" s="67" t="s">
        <v>1041</v>
      </c>
      <c r="R3492" s="17">
        <v>10</v>
      </c>
      <c r="S3492" s="24" t="s">
        <v>1026</v>
      </c>
      <c r="T3492" s="17">
        <v>20</v>
      </c>
      <c r="U3492" s="17">
        <v>905</v>
      </c>
      <c r="V3492" s="48"/>
    </row>
    <row r="3493" spans="1:22" x14ac:dyDescent="0.25">
      <c r="C3493" s="16"/>
      <c r="O3493" s="48"/>
      <c r="S3493" s="11"/>
      <c r="V3493" s="48"/>
    </row>
    <row r="3494" spans="1:22" x14ac:dyDescent="0.25">
      <c r="C3494" s="16"/>
      <c r="S3494" s="11"/>
      <c r="V3494" s="48"/>
    </row>
    <row r="3495" spans="1:22" x14ac:dyDescent="0.25">
      <c r="C3495" s="16"/>
      <c r="O3495" s="20" t="s">
        <v>62</v>
      </c>
      <c r="S3495" s="11"/>
    </row>
    <row r="3496" spans="1:22" x14ac:dyDescent="0.25">
      <c r="K3496" s="17" t="s">
        <v>3011</v>
      </c>
      <c r="L3496" s="17">
        <v>8</v>
      </c>
      <c r="M3496" s="17">
        <v>9</v>
      </c>
      <c r="N3496" s="17">
        <v>1991</v>
      </c>
      <c r="O3496" s="19" t="s">
        <v>1043</v>
      </c>
      <c r="P3496" s="24" t="s">
        <v>1026</v>
      </c>
      <c r="Q3496" s="67" t="s">
        <v>1045</v>
      </c>
      <c r="R3496" s="17">
        <v>6</v>
      </c>
      <c r="S3496" s="24" t="s">
        <v>1026</v>
      </c>
      <c r="T3496" s="17">
        <v>7</v>
      </c>
      <c r="U3496" s="17">
        <v>1836</v>
      </c>
    </row>
    <row r="3497" spans="1:22" x14ac:dyDescent="0.25">
      <c r="B3497" s="20" t="s">
        <v>710</v>
      </c>
      <c r="K3497" s="17" t="s">
        <v>3027</v>
      </c>
      <c r="L3497" s="17">
        <v>14</v>
      </c>
      <c r="M3497" s="17">
        <v>9</v>
      </c>
      <c r="N3497" s="17">
        <v>1991</v>
      </c>
      <c r="O3497" s="67" t="s">
        <v>1045</v>
      </c>
      <c r="P3497" s="24" t="s">
        <v>1026</v>
      </c>
      <c r="Q3497" s="19" t="s">
        <v>1043</v>
      </c>
      <c r="R3497" s="17">
        <v>12</v>
      </c>
      <c r="S3497" s="24" t="s">
        <v>1026</v>
      </c>
      <c r="T3497" s="17">
        <v>4</v>
      </c>
      <c r="U3497" s="17">
        <v>1827</v>
      </c>
    </row>
    <row r="3498" spans="1:22" x14ac:dyDescent="0.25">
      <c r="Q3498" s="48" t="s">
        <v>2</v>
      </c>
      <c r="R3498" s="82">
        <f>SUM(R3472:R3497)</f>
        <v>130</v>
      </c>
      <c r="S3498" s="24" t="s">
        <v>1026</v>
      </c>
      <c r="T3498" s="82">
        <f>SUM(T3472:T3497)</f>
        <v>91</v>
      </c>
      <c r="U3498" s="82">
        <f>SUM(U3472:U3497)</f>
        <v>20049</v>
      </c>
    </row>
    <row r="3499" spans="1:22" x14ac:dyDescent="0.25">
      <c r="N3499" s="17">
        <f>COUNT(R3472:R3497)</f>
        <v>14</v>
      </c>
      <c r="Q3499" s="48" t="s">
        <v>567</v>
      </c>
      <c r="R3499" s="81">
        <f>PRODUCT(R3498/N3499)</f>
        <v>9.2857142857142865</v>
      </c>
      <c r="S3499" s="24" t="s">
        <v>1026</v>
      </c>
      <c r="T3499" s="81">
        <f>PRODUCT(T3498/N3499)</f>
        <v>6.5</v>
      </c>
      <c r="U3499" s="82">
        <f>PRODUCT(U3498/N3499)</f>
        <v>1432.0714285714287</v>
      </c>
    </row>
    <row r="3500" spans="1:22" x14ac:dyDescent="0.25">
      <c r="O3500" s="67"/>
      <c r="P3500" s="24"/>
      <c r="S3500" s="24"/>
    </row>
    <row r="3501" spans="1:22" x14ac:dyDescent="0.25">
      <c r="O3501" s="67"/>
      <c r="P3501" s="24"/>
      <c r="S3501" s="24"/>
    </row>
    <row r="3502" spans="1:22" x14ac:dyDescent="0.25">
      <c r="A3502" s="21"/>
      <c r="B3502" s="22" t="s">
        <v>741</v>
      </c>
      <c r="C3502" s="21"/>
      <c r="D3502" s="21"/>
      <c r="E3502" s="21"/>
      <c r="F3502" s="21"/>
      <c r="G3502" s="21"/>
      <c r="H3502" s="21"/>
      <c r="I3502" s="68"/>
      <c r="J3502" s="21"/>
      <c r="K3502" s="21"/>
      <c r="L3502" s="33"/>
      <c r="M3502" s="33"/>
      <c r="N3502" s="33"/>
      <c r="O3502" s="22" t="s">
        <v>741</v>
      </c>
      <c r="P3502" s="43"/>
      <c r="Q3502" s="35"/>
      <c r="R3502" s="33"/>
      <c r="S3502" s="43"/>
      <c r="T3502" s="33"/>
      <c r="U3502" s="33"/>
    </row>
    <row r="3503" spans="1:22" x14ac:dyDescent="0.25">
      <c r="A3503" s="11"/>
      <c r="C3503" s="16"/>
      <c r="K3503" s="32" t="s">
        <v>3011</v>
      </c>
      <c r="L3503" s="17">
        <v>25</v>
      </c>
      <c r="M3503" s="17">
        <v>8</v>
      </c>
      <c r="N3503" s="17">
        <v>1991</v>
      </c>
      <c r="O3503" s="20" t="s">
        <v>0</v>
      </c>
      <c r="P3503" s="24" t="s">
        <v>1026</v>
      </c>
      <c r="Q3503" s="19" t="s">
        <v>1676</v>
      </c>
      <c r="R3503" s="17">
        <v>9</v>
      </c>
      <c r="S3503" s="24" t="s">
        <v>1026</v>
      </c>
      <c r="T3503" s="17">
        <v>6</v>
      </c>
      <c r="U3503" s="17">
        <v>666</v>
      </c>
    </row>
    <row r="3504" spans="1:22" x14ac:dyDescent="0.25">
      <c r="A3504" s="11"/>
      <c r="C3504" s="16"/>
      <c r="K3504" s="32" t="s">
        <v>3027</v>
      </c>
      <c r="L3504" s="17">
        <v>31</v>
      </c>
      <c r="M3504" s="17">
        <v>8</v>
      </c>
      <c r="N3504" s="17">
        <v>1991</v>
      </c>
      <c r="O3504" s="20" t="s">
        <v>1676</v>
      </c>
      <c r="P3504" s="24" t="s">
        <v>1026</v>
      </c>
      <c r="Q3504" s="19" t="s">
        <v>0</v>
      </c>
      <c r="R3504" s="17">
        <v>14</v>
      </c>
      <c r="S3504" s="24" t="s">
        <v>1026</v>
      </c>
      <c r="T3504" s="17">
        <v>5</v>
      </c>
      <c r="U3504" s="17">
        <v>375</v>
      </c>
    </row>
    <row r="3505" spans="1:21" x14ac:dyDescent="0.25">
      <c r="A3505" s="11"/>
      <c r="B3505" s="20" t="s">
        <v>711</v>
      </c>
      <c r="C3505" s="16"/>
      <c r="K3505" s="17" t="s">
        <v>3011</v>
      </c>
      <c r="L3505" s="17">
        <v>1</v>
      </c>
      <c r="M3505" s="17">
        <v>9</v>
      </c>
      <c r="N3505" s="17">
        <v>1991</v>
      </c>
      <c r="O3505" s="19" t="s">
        <v>0</v>
      </c>
      <c r="P3505" s="24" t="s">
        <v>1026</v>
      </c>
      <c r="Q3505" s="20" t="s">
        <v>1676</v>
      </c>
      <c r="R3505" s="17">
        <v>3</v>
      </c>
      <c r="S3505" s="24" t="s">
        <v>1026</v>
      </c>
      <c r="T3505" s="17">
        <v>13</v>
      </c>
      <c r="U3505" s="17">
        <v>703</v>
      </c>
    </row>
    <row r="3506" spans="1:21" x14ac:dyDescent="0.25">
      <c r="A3506" s="11"/>
      <c r="C3506" s="16"/>
      <c r="S3506" s="11"/>
    </row>
    <row r="3507" spans="1:21" x14ac:dyDescent="0.25">
      <c r="A3507" s="11"/>
      <c r="C3507" s="16"/>
      <c r="K3507" s="17" t="s">
        <v>3011</v>
      </c>
      <c r="L3507" s="17">
        <v>25</v>
      </c>
      <c r="M3507" s="17">
        <v>8</v>
      </c>
      <c r="N3507" s="17">
        <v>1991</v>
      </c>
      <c r="O3507" s="19" t="s">
        <v>967</v>
      </c>
      <c r="P3507" s="24" t="s">
        <v>1026</v>
      </c>
      <c r="Q3507" s="67" t="s">
        <v>5749</v>
      </c>
      <c r="R3507" s="17">
        <v>6</v>
      </c>
      <c r="S3507" s="24" t="s">
        <v>1026</v>
      </c>
      <c r="T3507" s="17">
        <v>9</v>
      </c>
      <c r="U3507" s="17">
        <v>300</v>
      </c>
    </row>
    <row r="3508" spans="1:21" x14ac:dyDescent="0.25">
      <c r="B3508" s="20" t="s">
        <v>5750</v>
      </c>
      <c r="D3508" s="14"/>
      <c r="E3508" s="14"/>
      <c r="F3508" s="14"/>
      <c r="G3508" s="14"/>
      <c r="H3508" s="79"/>
      <c r="I3508" s="14"/>
      <c r="J3508" s="14"/>
      <c r="K3508" s="17" t="s">
        <v>3027</v>
      </c>
      <c r="L3508" s="17">
        <v>31</v>
      </c>
      <c r="M3508" s="17">
        <v>8</v>
      </c>
      <c r="N3508" s="17">
        <v>1991</v>
      </c>
      <c r="O3508" s="67" t="s">
        <v>5749</v>
      </c>
      <c r="P3508" s="24" t="s">
        <v>1026</v>
      </c>
      <c r="Q3508" s="19" t="s">
        <v>967</v>
      </c>
      <c r="R3508" s="17">
        <v>8</v>
      </c>
      <c r="S3508" s="24" t="s">
        <v>1026</v>
      </c>
      <c r="T3508" s="17">
        <v>1</v>
      </c>
      <c r="U3508" s="17">
        <v>281</v>
      </c>
    </row>
    <row r="3509" spans="1:21" x14ac:dyDescent="0.25">
      <c r="Q3509" s="48" t="s">
        <v>2</v>
      </c>
      <c r="R3509" s="82">
        <f>SUM(R3503:R3508)</f>
        <v>40</v>
      </c>
      <c r="S3509" s="24" t="s">
        <v>1026</v>
      </c>
      <c r="T3509" s="82">
        <f>SUM(T3503:T3508)</f>
        <v>34</v>
      </c>
      <c r="U3509" s="82">
        <f>SUM(U3503:U3508)</f>
        <v>2325</v>
      </c>
    </row>
    <row r="3510" spans="1:21" x14ac:dyDescent="0.25">
      <c r="N3510" s="17">
        <f>COUNT(R3503:R3508)</f>
        <v>5</v>
      </c>
      <c r="Q3510" s="48" t="s">
        <v>567</v>
      </c>
      <c r="R3510" s="81">
        <f>PRODUCT(R3509/N3510)</f>
        <v>8</v>
      </c>
      <c r="S3510" s="24" t="s">
        <v>1026</v>
      </c>
      <c r="T3510" s="81">
        <f>PRODUCT(T3509/N3510)</f>
        <v>6.8</v>
      </c>
      <c r="U3510" s="82">
        <f>PRODUCT(U3509/N3510)</f>
        <v>465</v>
      </c>
    </row>
    <row r="3511" spans="1:21" x14ac:dyDescent="0.25">
      <c r="S3511" s="11"/>
    </row>
    <row r="3512" spans="1:21" x14ac:dyDescent="0.25">
      <c r="S3512" s="11"/>
    </row>
    <row r="3513" spans="1:21" x14ac:dyDescent="0.25">
      <c r="A3513" s="21"/>
      <c r="B3513" s="22" t="s">
        <v>742</v>
      </c>
      <c r="C3513" s="21" t="s">
        <v>3016</v>
      </c>
      <c r="D3513" s="21" t="s">
        <v>3017</v>
      </c>
      <c r="E3513" s="21" t="s">
        <v>1030</v>
      </c>
      <c r="F3513" s="21" t="s">
        <v>3018</v>
      </c>
      <c r="G3513" s="21" t="s">
        <v>3019</v>
      </c>
      <c r="H3513" s="21"/>
      <c r="I3513" s="68" t="s">
        <v>3020</v>
      </c>
      <c r="J3513" s="21" t="s">
        <v>1031</v>
      </c>
      <c r="K3513" s="21"/>
      <c r="L3513" s="33"/>
      <c r="M3513" s="33"/>
      <c r="N3513" s="33"/>
      <c r="O3513" s="23" t="s">
        <v>742</v>
      </c>
      <c r="P3513" s="34"/>
      <c r="Q3513" s="35"/>
      <c r="R3513" s="33"/>
      <c r="S3513" s="34"/>
      <c r="T3513" s="33"/>
      <c r="U3513" s="33"/>
    </row>
    <row r="3514" spans="1:21" x14ac:dyDescent="0.25">
      <c r="A3514" s="14">
        <v>1</v>
      </c>
      <c r="B3514" s="41" t="s">
        <v>1041</v>
      </c>
      <c r="C3514" s="14">
        <v>22</v>
      </c>
      <c r="D3514" s="14">
        <v>21</v>
      </c>
      <c r="E3514" s="14">
        <v>0</v>
      </c>
      <c r="F3514" s="14">
        <v>1</v>
      </c>
      <c r="G3514" s="14">
        <v>362</v>
      </c>
      <c r="H3514" s="74" t="s">
        <v>1026</v>
      </c>
      <c r="I3514" s="14">
        <v>100</v>
      </c>
      <c r="J3514" s="14">
        <v>42</v>
      </c>
      <c r="K3514" s="17" t="s">
        <v>3027</v>
      </c>
      <c r="L3514" s="17">
        <v>2</v>
      </c>
      <c r="M3514" s="17">
        <v>5</v>
      </c>
      <c r="N3514" s="32">
        <v>1992</v>
      </c>
      <c r="O3514" s="48" t="s">
        <v>1029</v>
      </c>
      <c r="P3514" s="24" t="s">
        <v>1026</v>
      </c>
      <c r="Q3514" s="48" t="s">
        <v>1041</v>
      </c>
      <c r="R3514" s="17">
        <v>7</v>
      </c>
      <c r="S3514" s="24" t="s">
        <v>1026</v>
      </c>
      <c r="T3514" s="17">
        <v>15</v>
      </c>
      <c r="U3514" s="17">
        <v>582</v>
      </c>
    </row>
    <row r="3515" spans="1:21" x14ac:dyDescent="0.25">
      <c r="A3515" s="29">
        <v>2</v>
      </c>
      <c r="B3515" s="41" t="s">
        <v>1042</v>
      </c>
      <c r="C3515" s="29">
        <v>22</v>
      </c>
      <c r="D3515" s="29">
        <v>17</v>
      </c>
      <c r="E3515" s="29">
        <v>0</v>
      </c>
      <c r="F3515" s="29">
        <v>5</v>
      </c>
      <c r="G3515" s="29">
        <v>255</v>
      </c>
      <c r="H3515" s="83" t="s">
        <v>1026</v>
      </c>
      <c r="I3515" s="29">
        <v>134</v>
      </c>
      <c r="J3515" s="29">
        <v>34</v>
      </c>
      <c r="K3515" s="32" t="s">
        <v>3011</v>
      </c>
      <c r="L3515" s="17">
        <v>3</v>
      </c>
      <c r="M3515" s="17">
        <v>5</v>
      </c>
      <c r="N3515" s="32">
        <v>1992</v>
      </c>
      <c r="O3515" s="38" t="s">
        <v>563</v>
      </c>
      <c r="P3515" s="24" t="s">
        <v>1026</v>
      </c>
      <c r="Q3515" s="38" t="s">
        <v>1045</v>
      </c>
      <c r="R3515" s="17">
        <v>4</v>
      </c>
      <c r="S3515" s="24" t="s">
        <v>1026</v>
      </c>
      <c r="T3515" s="17">
        <v>5</v>
      </c>
      <c r="U3515" s="17">
        <v>233</v>
      </c>
    </row>
    <row r="3516" spans="1:21" x14ac:dyDescent="0.25">
      <c r="A3516" s="14">
        <v>3</v>
      </c>
      <c r="B3516" s="67" t="s">
        <v>1045</v>
      </c>
      <c r="C3516" s="29">
        <v>22</v>
      </c>
      <c r="D3516" s="29">
        <v>17</v>
      </c>
      <c r="E3516" s="29">
        <v>0</v>
      </c>
      <c r="F3516" s="29">
        <v>5</v>
      </c>
      <c r="G3516" s="29">
        <v>314</v>
      </c>
      <c r="H3516" s="83" t="s">
        <v>1026</v>
      </c>
      <c r="I3516" s="29">
        <v>151</v>
      </c>
      <c r="J3516" s="29">
        <v>34</v>
      </c>
      <c r="K3516" s="32" t="s">
        <v>3011</v>
      </c>
      <c r="L3516" s="17">
        <v>3</v>
      </c>
      <c r="M3516" s="17">
        <v>5</v>
      </c>
      <c r="N3516" s="32">
        <v>1992</v>
      </c>
      <c r="O3516" s="38" t="s">
        <v>743</v>
      </c>
      <c r="P3516" s="24" t="s">
        <v>1026</v>
      </c>
      <c r="Q3516" s="38" t="s">
        <v>565</v>
      </c>
      <c r="R3516" s="17">
        <v>7</v>
      </c>
      <c r="S3516" s="24" t="s">
        <v>1026</v>
      </c>
      <c r="T3516" s="17">
        <v>8</v>
      </c>
      <c r="U3516" s="17">
        <v>263</v>
      </c>
    </row>
    <row r="3517" spans="1:21" x14ac:dyDescent="0.25">
      <c r="A3517" s="29">
        <v>4</v>
      </c>
      <c r="B3517" s="41" t="s">
        <v>1043</v>
      </c>
      <c r="C3517" s="29">
        <v>22</v>
      </c>
      <c r="D3517" s="29">
        <v>15</v>
      </c>
      <c r="E3517" s="29">
        <v>0</v>
      </c>
      <c r="F3517" s="29">
        <v>7</v>
      </c>
      <c r="G3517" s="29">
        <v>326</v>
      </c>
      <c r="H3517" s="83" t="s">
        <v>1026</v>
      </c>
      <c r="I3517" s="29">
        <v>138</v>
      </c>
      <c r="J3517" s="29">
        <v>30</v>
      </c>
      <c r="K3517" s="32" t="s">
        <v>3011</v>
      </c>
      <c r="L3517" s="17">
        <v>3</v>
      </c>
      <c r="M3517" s="17">
        <v>5</v>
      </c>
      <c r="N3517" s="32">
        <v>1992</v>
      </c>
      <c r="O3517" s="38" t="s">
        <v>1042</v>
      </c>
      <c r="P3517" s="24" t="s">
        <v>1026</v>
      </c>
      <c r="Q3517" s="38" t="s">
        <v>1043</v>
      </c>
      <c r="R3517" s="17">
        <v>8</v>
      </c>
      <c r="S3517" s="24" t="s">
        <v>1026</v>
      </c>
      <c r="T3517" s="17">
        <v>7</v>
      </c>
      <c r="U3517" s="17">
        <v>1158</v>
      </c>
    </row>
    <row r="3518" spans="1:21" x14ac:dyDescent="0.25">
      <c r="A3518" s="14">
        <v>5</v>
      </c>
      <c r="B3518" s="41" t="s">
        <v>565</v>
      </c>
      <c r="C3518" s="14">
        <v>22</v>
      </c>
      <c r="D3518" s="14">
        <v>14</v>
      </c>
      <c r="E3518" s="14">
        <v>0</v>
      </c>
      <c r="F3518" s="14">
        <v>8</v>
      </c>
      <c r="G3518" s="14">
        <v>280</v>
      </c>
      <c r="H3518" s="74" t="s">
        <v>1026</v>
      </c>
      <c r="I3518" s="14">
        <v>185</v>
      </c>
      <c r="J3518" s="14">
        <v>29</v>
      </c>
      <c r="K3518" s="17" t="s">
        <v>3011</v>
      </c>
      <c r="L3518" s="17">
        <v>3</v>
      </c>
      <c r="M3518" s="17">
        <v>5</v>
      </c>
      <c r="N3518" s="32">
        <v>1992</v>
      </c>
      <c r="O3518" s="38" t="s">
        <v>5749</v>
      </c>
      <c r="P3518" s="24" t="s">
        <v>1026</v>
      </c>
      <c r="Q3518" s="38" t="s">
        <v>1044</v>
      </c>
      <c r="R3518" s="17">
        <v>1</v>
      </c>
      <c r="S3518" s="24" t="s">
        <v>1026</v>
      </c>
      <c r="T3518" s="17">
        <v>9</v>
      </c>
      <c r="U3518" s="17">
        <v>496</v>
      </c>
    </row>
    <row r="3519" spans="1:21" x14ac:dyDescent="0.25">
      <c r="A3519" s="29">
        <v>6</v>
      </c>
      <c r="B3519" s="41" t="s">
        <v>564</v>
      </c>
      <c r="C3519" s="29">
        <v>22</v>
      </c>
      <c r="D3519" s="29">
        <v>14</v>
      </c>
      <c r="E3519" s="29">
        <v>0</v>
      </c>
      <c r="F3519" s="29">
        <v>8</v>
      </c>
      <c r="G3519" s="29">
        <v>252</v>
      </c>
      <c r="H3519" s="83" t="s">
        <v>1026</v>
      </c>
      <c r="I3519" s="29">
        <v>166</v>
      </c>
      <c r="J3519" s="29">
        <v>28</v>
      </c>
      <c r="K3519" s="32" t="s">
        <v>3011</v>
      </c>
      <c r="L3519" s="17">
        <v>3</v>
      </c>
      <c r="M3519" s="17">
        <v>5</v>
      </c>
      <c r="N3519" s="32">
        <v>1992</v>
      </c>
      <c r="O3519" s="19" t="s">
        <v>0</v>
      </c>
      <c r="P3519" s="24" t="s">
        <v>1026</v>
      </c>
      <c r="Q3519" s="19" t="s">
        <v>564</v>
      </c>
      <c r="R3519" s="17">
        <v>3</v>
      </c>
      <c r="S3519" s="24" t="s">
        <v>1026</v>
      </c>
      <c r="T3519" s="17">
        <v>10</v>
      </c>
      <c r="U3519" s="17">
        <v>428</v>
      </c>
    </row>
    <row r="3520" spans="1:21" x14ac:dyDescent="0.25">
      <c r="A3520" s="14">
        <v>7</v>
      </c>
      <c r="B3520" s="20" t="s">
        <v>1044</v>
      </c>
      <c r="C3520" s="14">
        <v>22</v>
      </c>
      <c r="D3520" s="14">
        <v>12</v>
      </c>
      <c r="E3520" s="14">
        <v>0</v>
      </c>
      <c r="F3520" s="14">
        <v>10</v>
      </c>
      <c r="G3520" s="14">
        <v>244</v>
      </c>
      <c r="H3520" s="74" t="s">
        <v>1026</v>
      </c>
      <c r="I3520" s="14">
        <v>203</v>
      </c>
      <c r="J3520" s="14">
        <v>24</v>
      </c>
      <c r="K3520" s="17" t="s">
        <v>3027</v>
      </c>
      <c r="L3520" s="17">
        <v>9</v>
      </c>
      <c r="M3520" s="17">
        <v>5</v>
      </c>
      <c r="N3520" s="32">
        <v>1992</v>
      </c>
      <c r="O3520" s="48" t="s">
        <v>0</v>
      </c>
      <c r="P3520" s="24" t="s">
        <v>1026</v>
      </c>
      <c r="Q3520" s="48" t="s">
        <v>563</v>
      </c>
      <c r="R3520" s="17">
        <v>9</v>
      </c>
      <c r="S3520" s="24" t="s">
        <v>1026</v>
      </c>
      <c r="T3520" s="17">
        <v>4</v>
      </c>
      <c r="U3520" s="17">
        <v>250</v>
      </c>
    </row>
    <row r="3521" spans="1:21" ht="15.75" thickBot="1" x14ac:dyDescent="0.3">
      <c r="A3521" s="37">
        <v>8</v>
      </c>
      <c r="B3521" s="28" t="s">
        <v>1029</v>
      </c>
      <c r="C3521" s="37">
        <v>22</v>
      </c>
      <c r="D3521" s="37">
        <v>8</v>
      </c>
      <c r="E3521" s="37">
        <v>0</v>
      </c>
      <c r="F3521" s="37">
        <v>14</v>
      </c>
      <c r="G3521" s="37">
        <v>272</v>
      </c>
      <c r="H3521" s="73"/>
      <c r="I3521" s="37">
        <v>229</v>
      </c>
      <c r="J3521" s="37">
        <v>17</v>
      </c>
      <c r="K3521" s="17" t="s">
        <v>3011</v>
      </c>
      <c r="L3521" s="17">
        <v>10</v>
      </c>
      <c r="M3521" s="17">
        <v>5</v>
      </c>
      <c r="N3521" s="32">
        <v>1992</v>
      </c>
      <c r="O3521" s="19" t="s">
        <v>1045</v>
      </c>
      <c r="P3521" s="24" t="s">
        <v>1026</v>
      </c>
      <c r="Q3521" s="19" t="s">
        <v>1042</v>
      </c>
      <c r="R3521" s="17">
        <v>8</v>
      </c>
      <c r="S3521" s="24" t="s">
        <v>1026</v>
      </c>
      <c r="T3521" s="17">
        <v>5</v>
      </c>
      <c r="U3521" s="17">
        <v>803</v>
      </c>
    </row>
    <row r="3522" spans="1:21" ht="15.75" thickBot="1" x14ac:dyDescent="0.3">
      <c r="A3522" s="37">
        <v>9</v>
      </c>
      <c r="B3522" s="28" t="s">
        <v>563</v>
      </c>
      <c r="C3522" s="37">
        <v>22</v>
      </c>
      <c r="D3522" s="37">
        <v>6</v>
      </c>
      <c r="E3522" s="37">
        <v>0</v>
      </c>
      <c r="F3522" s="37">
        <v>16</v>
      </c>
      <c r="G3522" s="37">
        <v>216</v>
      </c>
      <c r="H3522" s="73"/>
      <c r="I3522" s="37">
        <v>277</v>
      </c>
      <c r="J3522" s="37">
        <v>12</v>
      </c>
      <c r="K3522" s="32" t="s">
        <v>3011</v>
      </c>
      <c r="L3522" s="17">
        <v>10</v>
      </c>
      <c r="M3522" s="17">
        <v>5</v>
      </c>
      <c r="N3522" s="32">
        <v>1992</v>
      </c>
      <c r="O3522" s="48" t="s">
        <v>565</v>
      </c>
      <c r="P3522" s="24" t="s">
        <v>1026</v>
      </c>
      <c r="Q3522" s="48" t="s">
        <v>5749</v>
      </c>
      <c r="R3522" s="17">
        <v>22</v>
      </c>
      <c r="S3522" s="24" t="s">
        <v>1026</v>
      </c>
      <c r="T3522" s="17">
        <v>4</v>
      </c>
      <c r="U3522" s="17">
        <v>250</v>
      </c>
    </row>
    <row r="3523" spans="1:21" x14ac:dyDescent="0.25">
      <c r="A3523" s="14">
        <v>10</v>
      </c>
      <c r="B3523" s="67" t="s">
        <v>0</v>
      </c>
      <c r="C3523" s="29">
        <v>22</v>
      </c>
      <c r="D3523" s="29">
        <v>5</v>
      </c>
      <c r="E3523" s="29">
        <v>0</v>
      </c>
      <c r="F3523" s="29">
        <v>17</v>
      </c>
      <c r="G3523" s="29">
        <v>132</v>
      </c>
      <c r="H3523" s="83" t="s">
        <v>1026</v>
      </c>
      <c r="I3523" s="29">
        <v>253</v>
      </c>
      <c r="J3523" s="29">
        <v>10</v>
      </c>
      <c r="K3523" s="32" t="s">
        <v>3011</v>
      </c>
      <c r="L3523" s="17">
        <v>10</v>
      </c>
      <c r="M3523" s="17">
        <v>5</v>
      </c>
      <c r="N3523" s="32">
        <v>1992</v>
      </c>
      <c r="O3523" s="19" t="s">
        <v>1041</v>
      </c>
      <c r="P3523" s="24" t="s">
        <v>1026</v>
      </c>
      <c r="Q3523" s="19" t="s">
        <v>0</v>
      </c>
      <c r="R3523" s="17">
        <v>24</v>
      </c>
      <c r="S3523" s="24" t="s">
        <v>1026</v>
      </c>
      <c r="T3523" s="17">
        <v>2</v>
      </c>
      <c r="U3523" s="17">
        <v>1029</v>
      </c>
    </row>
    <row r="3524" spans="1:21" ht="15.75" thickBot="1" x14ac:dyDescent="0.3">
      <c r="A3524" s="37">
        <v>11</v>
      </c>
      <c r="B3524" s="28" t="s">
        <v>5749</v>
      </c>
      <c r="C3524" s="37">
        <v>22</v>
      </c>
      <c r="D3524" s="37">
        <v>2</v>
      </c>
      <c r="E3524" s="37">
        <v>0</v>
      </c>
      <c r="F3524" s="37">
        <v>20</v>
      </c>
      <c r="G3524" s="37">
        <v>93</v>
      </c>
      <c r="H3524" s="73" t="s">
        <v>1026</v>
      </c>
      <c r="I3524" s="37">
        <v>493</v>
      </c>
      <c r="J3524" s="37">
        <v>4</v>
      </c>
      <c r="K3524" s="32" t="s">
        <v>3011</v>
      </c>
      <c r="L3524" s="17">
        <v>10</v>
      </c>
      <c r="M3524" s="17">
        <v>5</v>
      </c>
      <c r="N3524" s="32">
        <v>1992</v>
      </c>
      <c r="O3524" s="38" t="s">
        <v>564</v>
      </c>
      <c r="P3524" s="24" t="s">
        <v>1026</v>
      </c>
      <c r="Q3524" s="38" t="s">
        <v>563</v>
      </c>
      <c r="R3524" s="17">
        <v>29</v>
      </c>
      <c r="S3524" s="24" t="s">
        <v>1026</v>
      </c>
      <c r="T3524" s="17">
        <v>2</v>
      </c>
      <c r="U3524" s="17">
        <v>530</v>
      </c>
    </row>
    <row r="3525" spans="1:21" x14ac:dyDescent="0.25">
      <c r="A3525" s="77">
        <v>12</v>
      </c>
      <c r="B3525" s="78" t="s">
        <v>743</v>
      </c>
      <c r="C3525" s="77">
        <v>22</v>
      </c>
      <c r="D3525" s="77">
        <v>1</v>
      </c>
      <c r="E3525" s="77">
        <v>0</v>
      </c>
      <c r="F3525" s="77">
        <v>21</v>
      </c>
      <c r="G3525" s="77">
        <v>101</v>
      </c>
      <c r="H3525" s="79" t="s">
        <v>1026</v>
      </c>
      <c r="I3525" s="77">
        <v>518</v>
      </c>
      <c r="J3525" s="77">
        <v>2</v>
      </c>
      <c r="K3525" s="17" t="s">
        <v>3011</v>
      </c>
      <c r="L3525" s="17">
        <v>10</v>
      </c>
      <c r="M3525" s="17">
        <v>5</v>
      </c>
      <c r="N3525" s="32">
        <v>1992</v>
      </c>
      <c r="O3525" s="48" t="s">
        <v>1044</v>
      </c>
      <c r="P3525" s="24" t="s">
        <v>1026</v>
      </c>
      <c r="Q3525" s="48" t="s">
        <v>1029</v>
      </c>
      <c r="R3525" s="17">
        <v>25</v>
      </c>
      <c r="S3525" s="24" t="s">
        <v>1026</v>
      </c>
      <c r="T3525" s="17">
        <v>7</v>
      </c>
      <c r="U3525" s="17">
        <v>331</v>
      </c>
    </row>
    <row r="3526" spans="1:21" x14ac:dyDescent="0.25">
      <c r="B3526" s="20" t="s">
        <v>2</v>
      </c>
      <c r="C3526" s="14">
        <f>SUM(C3514:C3525)</f>
        <v>264</v>
      </c>
      <c r="D3526" s="14">
        <f>SUM(D3514:D3525)</f>
        <v>132</v>
      </c>
      <c r="E3526" s="14">
        <f>SUM(E3514:E3525)</f>
        <v>0</v>
      </c>
      <c r="F3526" s="14">
        <f>SUM(F3514:F3525)</f>
        <v>132</v>
      </c>
      <c r="G3526" s="14">
        <f>SUM(G3514:G3525)</f>
        <v>2847</v>
      </c>
      <c r="H3526" s="74" t="s">
        <v>1026</v>
      </c>
      <c r="I3526" s="14">
        <f>SUM(I3514:I3525)</f>
        <v>2847</v>
      </c>
      <c r="J3526" s="14">
        <f>SUM(J3514:J3525)</f>
        <v>266</v>
      </c>
      <c r="K3526" s="17" t="s">
        <v>3011</v>
      </c>
      <c r="L3526" s="17">
        <v>10</v>
      </c>
      <c r="M3526" s="17">
        <v>5</v>
      </c>
      <c r="N3526" s="32">
        <v>1992</v>
      </c>
      <c r="O3526" s="38" t="s">
        <v>1043</v>
      </c>
      <c r="P3526" s="24" t="s">
        <v>1026</v>
      </c>
      <c r="Q3526" s="38" t="s">
        <v>743</v>
      </c>
      <c r="R3526" s="17">
        <v>43</v>
      </c>
      <c r="S3526" s="24" t="s">
        <v>1026</v>
      </c>
      <c r="T3526" s="17">
        <v>1</v>
      </c>
      <c r="U3526" s="17">
        <v>1167</v>
      </c>
    </row>
    <row r="3527" spans="1:21" x14ac:dyDescent="0.25">
      <c r="K3527" s="17" t="s">
        <v>3141</v>
      </c>
      <c r="L3527" s="17">
        <v>14</v>
      </c>
      <c r="M3527" s="17">
        <v>5</v>
      </c>
      <c r="N3527" s="32">
        <v>1992</v>
      </c>
      <c r="O3527" s="19" t="s">
        <v>743</v>
      </c>
      <c r="P3527" s="24" t="s">
        <v>1026</v>
      </c>
      <c r="Q3527" s="19" t="s">
        <v>1041</v>
      </c>
      <c r="R3527" s="17">
        <v>3</v>
      </c>
      <c r="S3527" s="24" t="s">
        <v>1026</v>
      </c>
      <c r="T3527" s="17">
        <v>30</v>
      </c>
      <c r="U3527" s="17">
        <v>200</v>
      </c>
    </row>
    <row r="3528" spans="1:21" x14ac:dyDescent="0.25">
      <c r="B3528" s="20" t="s">
        <v>4911</v>
      </c>
      <c r="K3528" s="17" t="s">
        <v>3141</v>
      </c>
      <c r="L3528" s="17">
        <v>14</v>
      </c>
      <c r="M3528" s="17">
        <v>5</v>
      </c>
      <c r="N3528" s="32">
        <v>1992</v>
      </c>
      <c r="O3528" s="19" t="s">
        <v>1044</v>
      </c>
      <c r="P3528" s="24" t="s">
        <v>1026</v>
      </c>
      <c r="Q3528" s="19" t="s">
        <v>1042</v>
      </c>
      <c r="R3528" s="17">
        <v>12</v>
      </c>
      <c r="S3528" s="24" t="s">
        <v>1026</v>
      </c>
      <c r="T3528" s="17">
        <v>22</v>
      </c>
      <c r="U3528" s="17">
        <v>513</v>
      </c>
    </row>
    <row r="3529" spans="1:21" x14ac:dyDescent="0.25">
      <c r="B3529" s="20" t="s">
        <v>701</v>
      </c>
      <c r="K3529" s="17" t="s">
        <v>3141</v>
      </c>
      <c r="L3529" s="17">
        <v>14</v>
      </c>
      <c r="M3529" s="17">
        <v>5</v>
      </c>
      <c r="N3529" s="32">
        <v>1992</v>
      </c>
      <c r="O3529" s="19" t="s">
        <v>1029</v>
      </c>
      <c r="P3529" s="24" t="s">
        <v>1026</v>
      </c>
      <c r="Q3529" s="19" t="s">
        <v>1045</v>
      </c>
      <c r="R3529" s="17">
        <v>9</v>
      </c>
      <c r="S3529" s="24" t="s">
        <v>1026</v>
      </c>
      <c r="T3529" s="17">
        <v>13</v>
      </c>
      <c r="U3529" s="17">
        <v>528</v>
      </c>
    </row>
    <row r="3530" spans="1:21" x14ac:dyDescent="0.25">
      <c r="B3530" s="20" t="s">
        <v>702</v>
      </c>
      <c r="K3530" s="17" t="s">
        <v>3141</v>
      </c>
      <c r="L3530" s="17">
        <v>14</v>
      </c>
      <c r="M3530" s="17">
        <v>5</v>
      </c>
      <c r="N3530" s="32">
        <v>1992</v>
      </c>
      <c r="O3530" s="38" t="s">
        <v>1043</v>
      </c>
      <c r="P3530" s="24" t="s">
        <v>1026</v>
      </c>
      <c r="Q3530" s="38" t="s">
        <v>565</v>
      </c>
      <c r="R3530" s="17">
        <v>8</v>
      </c>
      <c r="S3530" s="24" t="s">
        <v>1026</v>
      </c>
      <c r="T3530" s="17">
        <v>12</v>
      </c>
      <c r="U3530" s="17">
        <v>1284</v>
      </c>
    </row>
    <row r="3531" spans="1:21" x14ac:dyDescent="0.25">
      <c r="K3531" s="17" t="s">
        <v>3141</v>
      </c>
      <c r="L3531" s="17">
        <v>14</v>
      </c>
      <c r="M3531" s="17">
        <v>5</v>
      </c>
      <c r="N3531" s="32">
        <v>1992</v>
      </c>
      <c r="O3531" s="38" t="s">
        <v>5749</v>
      </c>
      <c r="P3531" s="24" t="s">
        <v>1026</v>
      </c>
      <c r="Q3531" s="38" t="s">
        <v>564</v>
      </c>
      <c r="R3531" s="17">
        <v>4</v>
      </c>
      <c r="S3531" s="24" t="s">
        <v>1026</v>
      </c>
      <c r="T3531" s="17">
        <v>13</v>
      </c>
      <c r="U3531" s="17">
        <v>354</v>
      </c>
    </row>
    <row r="3532" spans="1:21" x14ac:dyDescent="0.25">
      <c r="B3532" s="20" t="s">
        <v>723</v>
      </c>
      <c r="C3532" s="14">
        <v>1</v>
      </c>
      <c r="D3532" s="16" t="s">
        <v>744</v>
      </c>
      <c r="K3532" s="17" t="s">
        <v>3027</v>
      </c>
      <c r="L3532" s="17">
        <v>16</v>
      </c>
      <c r="M3532" s="17">
        <v>5</v>
      </c>
      <c r="N3532" s="32">
        <v>1992</v>
      </c>
      <c r="O3532" s="48" t="s">
        <v>564</v>
      </c>
      <c r="P3532" s="24" t="s">
        <v>1026</v>
      </c>
      <c r="Q3532" s="48" t="s">
        <v>743</v>
      </c>
      <c r="R3532" s="17">
        <v>18</v>
      </c>
      <c r="S3532" s="24" t="s">
        <v>1026</v>
      </c>
      <c r="T3532" s="17">
        <v>0</v>
      </c>
      <c r="U3532" s="17">
        <v>530</v>
      </c>
    </row>
    <row r="3533" spans="1:21" x14ac:dyDescent="0.25">
      <c r="K3533" s="17" t="s">
        <v>3011</v>
      </c>
      <c r="L3533" s="17">
        <v>17</v>
      </c>
      <c r="M3533" s="17">
        <v>5</v>
      </c>
      <c r="N3533" s="32">
        <v>1992</v>
      </c>
      <c r="O3533" s="19" t="s">
        <v>563</v>
      </c>
      <c r="P3533" s="24" t="s">
        <v>1026</v>
      </c>
      <c r="Q3533" s="48" t="s">
        <v>1043</v>
      </c>
      <c r="R3533" s="17">
        <v>2</v>
      </c>
      <c r="S3533" s="24" t="s">
        <v>1026</v>
      </c>
      <c r="T3533" s="17">
        <v>8</v>
      </c>
      <c r="U3533" s="17">
        <v>219</v>
      </c>
    </row>
    <row r="3534" spans="1:21" x14ac:dyDescent="0.25">
      <c r="K3534" s="17" t="s">
        <v>3011</v>
      </c>
      <c r="L3534" s="17">
        <v>17</v>
      </c>
      <c r="M3534" s="17">
        <v>5</v>
      </c>
      <c r="N3534" s="32">
        <v>1992</v>
      </c>
      <c r="O3534" s="19" t="s">
        <v>1045</v>
      </c>
      <c r="P3534" s="24" t="s">
        <v>1026</v>
      </c>
      <c r="Q3534" s="19" t="s">
        <v>1044</v>
      </c>
      <c r="R3534" s="17">
        <v>8</v>
      </c>
      <c r="S3534" s="24" t="s">
        <v>1026</v>
      </c>
      <c r="T3534" s="17">
        <v>15</v>
      </c>
      <c r="U3534" s="17">
        <v>623</v>
      </c>
    </row>
    <row r="3535" spans="1:21" x14ac:dyDescent="0.25">
      <c r="A3535" s="16"/>
      <c r="C3535" s="16"/>
      <c r="K3535" s="17" t="s">
        <v>3011</v>
      </c>
      <c r="L3535" s="17">
        <v>17</v>
      </c>
      <c r="M3535" s="17">
        <v>5</v>
      </c>
      <c r="N3535" s="32">
        <v>1992</v>
      </c>
      <c r="O3535" s="19" t="s">
        <v>1042</v>
      </c>
      <c r="P3535" s="24" t="s">
        <v>1026</v>
      </c>
      <c r="Q3535" s="48" t="s">
        <v>1041</v>
      </c>
      <c r="R3535" s="17">
        <v>4</v>
      </c>
      <c r="S3535" s="24" t="s">
        <v>1026</v>
      </c>
      <c r="T3535" s="17">
        <v>6</v>
      </c>
      <c r="U3535" s="17">
        <v>1774</v>
      </c>
    </row>
    <row r="3536" spans="1:21" x14ac:dyDescent="0.25">
      <c r="A3536" s="16"/>
      <c r="C3536" s="16"/>
      <c r="K3536" s="17" t="s">
        <v>3011</v>
      </c>
      <c r="L3536" s="17">
        <v>17</v>
      </c>
      <c r="M3536" s="17">
        <v>5</v>
      </c>
      <c r="N3536" s="32">
        <v>1992</v>
      </c>
      <c r="O3536" s="19" t="s">
        <v>5749</v>
      </c>
      <c r="P3536" s="24" t="s">
        <v>1026</v>
      </c>
      <c r="Q3536" s="19" t="s">
        <v>1029</v>
      </c>
      <c r="R3536" s="17">
        <v>4</v>
      </c>
      <c r="S3536" s="24" t="s">
        <v>1026</v>
      </c>
      <c r="T3536" s="17">
        <v>26</v>
      </c>
      <c r="U3536" s="17">
        <v>303</v>
      </c>
    </row>
    <row r="3537" spans="1:21" x14ac:dyDescent="0.25">
      <c r="A3537" s="16"/>
      <c r="C3537" s="16"/>
      <c r="K3537" s="17" t="s">
        <v>3011</v>
      </c>
      <c r="L3537" s="17">
        <v>17</v>
      </c>
      <c r="M3537" s="17">
        <v>5</v>
      </c>
      <c r="N3537" s="32">
        <v>1992</v>
      </c>
      <c r="O3537" s="19" t="s">
        <v>0</v>
      </c>
      <c r="P3537" s="24" t="s">
        <v>1026</v>
      </c>
      <c r="Q3537" s="48" t="s">
        <v>565</v>
      </c>
      <c r="R3537" s="17">
        <v>10</v>
      </c>
      <c r="S3537" s="24" t="s">
        <v>1026</v>
      </c>
      <c r="T3537" s="17">
        <v>14</v>
      </c>
      <c r="U3537" s="17">
        <v>366</v>
      </c>
    </row>
    <row r="3538" spans="1:21" x14ac:dyDescent="0.25">
      <c r="A3538" s="16"/>
      <c r="C3538" s="16"/>
      <c r="K3538" s="17" t="s">
        <v>3142</v>
      </c>
      <c r="L3538" s="17">
        <v>20</v>
      </c>
      <c r="M3538" s="17">
        <v>5</v>
      </c>
      <c r="N3538" s="32">
        <v>1992</v>
      </c>
      <c r="O3538" s="19" t="s">
        <v>1041</v>
      </c>
      <c r="P3538" s="24" t="s">
        <v>1026</v>
      </c>
      <c r="Q3538" s="48" t="s">
        <v>5749</v>
      </c>
      <c r="R3538" s="17">
        <v>62</v>
      </c>
      <c r="S3538" s="24" t="s">
        <v>1026</v>
      </c>
      <c r="T3538" s="17">
        <v>1</v>
      </c>
      <c r="U3538" s="17">
        <v>799</v>
      </c>
    </row>
    <row r="3539" spans="1:21" x14ac:dyDescent="0.25">
      <c r="A3539" s="16"/>
      <c r="C3539" s="16"/>
      <c r="K3539" s="17" t="s">
        <v>3142</v>
      </c>
      <c r="L3539" s="17">
        <v>20</v>
      </c>
      <c r="M3539" s="17">
        <v>5</v>
      </c>
      <c r="N3539" s="32">
        <v>1992</v>
      </c>
      <c r="O3539" s="19" t="s">
        <v>743</v>
      </c>
      <c r="P3539" s="24" t="s">
        <v>1026</v>
      </c>
      <c r="Q3539" s="48" t="s">
        <v>1042</v>
      </c>
      <c r="R3539" s="17">
        <v>2</v>
      </c>
      <c r="S3539" s="24" t="s">
        <v>1026</v>
      </c>
      <c r="T3539" s="17">
        <v>11</v>
      </c>
      <c r="U3539" s="17">
        <v>205</v>
      </c>
    </row>
    <row r="3540" spans="1:21" x14ac:dyDescent="0.25">
      <c r="A3540" s="16"/>
      <c r="C3540" s="16"/>
      <c r="K3540" s="17" t="s">
        <v>3141</v>
      </c>
      <c r="L3540" s="17">
        <v>21</v>
      </c>
      <c r="M3540" s="17">
        <v>5</v>
      </c>
      <c r="N3540" s="32">
        <v>1992</v>
      </c>
      <c r="O3540" s="19" t="s">
        <v>1045</v>
      </c>
      <c r="P3540" s="24" t="s">
        <v>1026</v>
      </c>
      <c r="Q3540" s="48" t="s">
        <v>0</v>
      </c>
      <c r="R3540" s="17">
        <v>11</v>
      </c>
      <c r="S3540" s="24" t="s">
        <v>1026</v>
      </c>
      <c r="T3540" s="17">
        <v>9</v>
      </c>
      <c r="U3540" s="17">
        <v>395</v>
      </c>
    </row>
    <row r="3541" spans="1:21" x14ac:dyDescent="0.25">
      <c r="A3541" s="16"/>
      <c r="C3541" s="16"/>
      <c r="K3541" s="17" t="s">
        <v>3141</v>
      </c>
      <c r="L3541" s="17">
        <v>21</v>
      </c>
      <c r="M3541" s="17">
        <v>5</v>
      </c>
      <c r="N3541" s="32">
        <v>1992</v>
      </c>
      <c r="O3541" s="19" t="s">
        <v>565</v>
      </c>
      <c r="P3541" s="24" t="s">
        <v>1026</v>
      </c>
      <c r="Q3541" s="48" t="s">
        <v>1029</v>
      </c>
      <c r="R3541" s="17">
        <v>27</v>
      </c>
      <c r="S3541" s="24" t="s">
        <v>1026</v>
      </c>
      <c r="T3541" s="17">
        <v>6</v>
      </c>
      <c r="U3541" s="17">
        <v>284</v>
      </c>
    </row>
    <row r="3542" spans="1:21" x14ac:dyDescent="0.25">
      <c r="A3542" s="16"/>
      <c r="C3542" s="16"/>
      <c r="K3542" s="17" t="s">
        <v>3141</v>
      </c>
      <c r="L3542" s="17">
        <v>21</v>
      </c>
      <c r="M3542" s="17">
        <v>5</v>
      </c>
      <c r="N3542" s="32">
        <v>1992</v>
      </c>
      <c r="O3542" s="19" t="s">
        <v>1044</v>
      </c>
      <c r="P3542" s="24" t="s">
        <v>1026</v>
      </c>
      <c r="Q3542" s="19" t="s">
        <v>563</v>
      </c>
      <c r="R3542" s="17">
        <v>13</v>
      </c>
      <c r="S3542" s="24" t="s">
        <v>1026</v>
      </c>
      <c r="T3542" s="17">
        <v>7</v>
      </c>
      <c r="U3542" s="17">
        <v>349</v>
      </c>
    </row>
    <row r="3543" spans="1:21" x14ac:dyDescent="0.25">
      <c r="A3543" s="16"/>
      <c r="C3543" s="16"/>
      <c r="K3543" s="17" t="s">
        <v>3141</v>
      </c>
      <c r="L3543" s="17">
        <v>21</v>
      </c>
      <c r="M3543" s="17">
        <v>5</v>
      </c>
      <c r="N3543" s="32">
        <v>1992</v>
      </c>
      <c r="O3543" s="19" t="s">
        <v>1043</v>
      </c>
      <c r="P3543" s="24" t="s">
        <v>1026</v>
      </c>
      <c r="Q3543" s="48" t="s">
        <v>564</v>
      </c>
      <c r="R3543" s="17">
        <v>16</v>
      </c>
      <c r="S3543" s="24" t="s">
        <v>1026</v>
      </c>
      <c r="T3543" s="17">
        <v>6</v>
      </c>
      <c r="U3543" s="17">
        <v>1059</v>
      </c>
    </row>
    <row r="3544" spans="1:21" x14ac:dyDescent="0.25">
      <c r="A3544" s="16"/>
      <c r="C3544" s="16"/>
      <c r="K3544" s="17" t="s">
        <v>3011</v>
      </c>
      <c r="L3544" s="17">
        <v>24</v>
      </c>
      <c r="M3544" s="17">
        <v>5</v>
      </c>
      <c r="N3544" s="32">
        <v>1992</v>
      </c>
      <c r="O3544" s="38" t="s">
        <v>563</v>
      </c>
      <c r="P3544" s="24" t="s">
        <v>1026</v>
      </c>
      <c r="Q3544" s="38" t="s">
        <v>743</v>
      </c>
      <c r="R3544" s="17">
        <v>39</v>
      </c>
      <c r="S3544" s="24" t="s">
        <v>1026</v>
      </c>
      <c r="T3544" s="17">
        <v>14</v>
      </c>
      <c r="U3544" s="17">
        <v>241</v>
      </c>
    </row>
    <row r="3545" spans="1:21" x14ac:dyDescent="0.25">
      <c r="A3545" s="16"/>
      <c r="C3545" s="16"/>
      <c r="K3545" s="17" t="s">
        <v>3011</v>
      </c>
      <c r="L3545" s="17">
        <v>24</v>
      </c>
      <c r="M3545" s="17">
        <v>5</v>
      </c>
      <c r="N3545" s="32">
        <v>1992</v>
      </c>
      <c r="O3545" s="19" t="s">
        <v>564</v>
      </c>
      <c r="P3545" s="24" t="s">
        <v>1026</v>
      </c>
      <c r="Q3545" s="48" t="s">
        <v>1045</v>
      </c>
      <c r="R3545" s="17">
        <v>4</v>
      </c>
      <c r="S3545" s="24" t="s">
        <v>1026</v>
      </c>
      <c r="T3545" s="17">
        <v>3</v>
      </c>
      <c r="U3545" s="17">
        <v>1461</v>
      </c>
    </row>
    <row r="3546" spans="1:21" x14ac:dyDescent="0.25">
      <c r="A3546" s="16"/>
      <c r="C3546" s="16"/>
      <c r="K3546" s="17" t="s">
        <v>3011</v>
      </c>
      <c r="L3546" s="17">
        <v>24</v>
      </c>
      <c r="M3546" s="17">
        <v>5</v>
      </c>
      <c r="N3546" s="32">
        <v>1992</v>
      </c>
      <c r="O3546" s="48" t="s">
        <v>1044</v>
      </c>
      <c r="P3546" s="24" t="s">
        <v>1026</v>
      </c>
      <c r="Q3546" s="48" t="s">
        <v>1041</v>
      </c>
      <c r="R3546" s="17">
        <v>3</v>
      </c>
      <c r="S3546" s="24" t="s">
        <v>1026</v>
      </c>
      <c r="T3546" s="17">
        <v>9</v>
      </c>
      <c r="U3546" s="17">
        <v>562</v>
      </c>
    </row>
    <row r="3547" spans="1:21" x14ac:dyDescent="0.25">
      <c r="A3547" s="16"/>
      <c r="C3547" s="16"/>
      <c r="K3547" s="17" t="s">
        <v>3011</v>
      </c>
      <c r="L3547" s="17">
        <v>24</v>
      </c>
      <c r="M3547" s="17">
        <v>5</v>
      </c>
      <c r="N3547" s="32">
        <v>1992</v>
      </c>
      <c r="O3547" s="19" t="s">
        <v>1042</v>
      </c>
      <c r="P3547" s="24" t="s">
        <v>1026</v>
      </c>
      <c r="Q3547" s="48" t="s">
        <v>565</v>
      </c>
      <c r="R3547" s="17">
        <v>7</v>
      </c>
      <c r="S3547" s="24" t="s">
        <v>1026</v>
      </c>
      <c r="T3547" s="17">
        <v>8</v>
      </c>
      <c r="U3547" s="17">
        <v>1754</v>
      </c>
    </row>
    <row r="3548" spans="1:21" x14ac:dyDescent="0.25">
      <c r="A3548" s="16"/>
      <c r="C3548" s="16"/>
      <c r="K3548" s="17" t="s">
        <v>3011</v>
      </c>
      <c r="L3548" s="17">
        <v>24</v>
      </c>
      <c r="M3548" s="17">
        <v>5</v>
      </c>
      <c r="N3548" s="32">
        <v>1992</v>
      </c>
      <c r="O3548" s="19" t="s">
        <v>5749</v>
      </c>
      <c r="P3548" s="24" t="s">
        <v>1026</v>
      </c>
      <c r="Q3548" s="48" t="s">
        <v>1043</v>
      </c>
      <c r="R3548" s="17">
        <v>9</v>
      </c>
      <c r="S3548" s="24" t="s">
        <v>1026</v>
      </c>
      <c r="T3548" s="17">
        <v>39</v>
      </c>
      <c r="U3548" s="17">
        <v>290</v>
      </c>
    </row>
    <row r="3549" spans="1:21" x14ac:dyDescent="0.25">
      <c r="A3549" s="16"/>
      <c r="C3549" s="16"/>
      <c r="K3549" s="17" t="s">
        <v>3011</v>
      </c>
      <c r="L3549" s="17">
        <v>24</v>
      </c>
      <c r="M3549" s="17">
        <v>5</v>
      </c>
      <c r="N3549" s="32">
        <v>1992</v>
      </c>
      <c r="O3549" s="19" t="s">
        <v>0</v>
      </c>
      <c r="P3549" s="24" t="s">
        <v>1026</v>
      </c>
      <c r="Q3549" s="48" t="s">
        <v>1029</v>
      </c>
      <c r="R3549" s="17">
        <v>8</v>
      </c>
      <c r="S3549" s="24" t="s">
        <v>1026</v>
      </c>
      <c r="T3549" s="17">
        <v>6</v>
      </c>
      <c r="U3549" s="17">
        <v>480</v>
      </c>
    </row>
    <row r="3550" spans="1:21" x14ac:dyDescent="0.25">
      <c r="A3550" s="16"/>
      <c r="C3550" s="16"/>
      <c r="K3550" s="17" t="s">
        <v>3141</v>
      </c>
      <c r="L3550" s="17">
        <v>28</v>
      </c>
      <c r="M3550" s="17">
        <v>5</v>
      </c>
      <c r="N3550" s="32">
        <v>1992</v>
      </c>
      <c r="O3550" s="19" t="s">
        <v>1041</v>
      </c>
      <c r="P3550" s="24" t="s">
        <v>1026</v>
      </c>
      <c r="Q3550" s="19" t="s">
        <v>565</v>
      </c>
      <c r="R3550" s="17">
        <v>15</v>
      </c>
      <c r="S3550" s="24" t="s">
        <v>1026</v>
      </c>
      <c r="T3550" s="17">
        <v>1</v>
      </c>
      <c r="U3550" s="17">
        <v>1329</v>
      </c>
    </row>
    <row r="3551" spans="1:21" x14ac:dyDescent="0.25">
      <c r="A3551" s="16"/>
      <c r="C3551" s="16"/>
      <c r="K3551" s="17" t="s">
        <v>3141</v>
      </c>
      <c r="L3551" s="17">
        <v>28</v>
      </c>
      <c r="M3551" s="17">
        <v>5</v>
      </c>
      <c r="N3551" s="32">
        <v>1992</v>
      </c>
      <c r="O3551" s="19" t="s">
        <v>743</v>
      </c>
      <c r="P3551" s="24" t="s">
        <v>1026</v>
      </c>
      <c r="Q3551" s="48" t="s">
        <v>1045</v>
      </c>
      <c r="R3551" s="17">
        <v>6</v>
      </c>
      <c r="S3551" s="24" t="s">
        <v>1026</v>
      </c>
      <c r="T3551" s="17">
        <v>44</v>
      </c>
      <c r="U3551" s="17">
        <v>280</v>
      </c>
    </row>
    <row r="3552" spans="1:21" x14ac:dyDescent="0.25">
      <c r="A3552" s="16"/>
      <c r="C3552" s="16"/>
      <c r="K3552" s="17" t="s">
        <v>3141</v>
      </c>
      <c r="L3552" s="17">
        <v>28</v>
      </c>
      <c r="M3552" s="17">
        <v>5</v>
      </c>
      <c r="N3552" s="32">
        <v>1992</v>
      </c>
      <c r="O3552" s="19" t="s">
        <v>1029</v>
      </c>
      <c r="P3552" s="24" t="s">
        <v>1026</v>
      </c>
      <c r="Q3552" s="48" t="s">
        <v>564</v>
      </c>
      <c r="R3552" s="17">
        <v>6</v>
      </c>
      <c r="S3552" s="24" t="s">
        <v>1026</v>
      </c>
      <c r="T3552" s="17">
        <v>9</v>
      </c>
      <c r="U3552" s="17">
        <v>542</v>
      </c>
    </row>
    <row r="3553" spans="1:21" x14ac:dyDescent="0.25">
      <c r="A3553" s="16"/>
      <c r="C3553" s="16"/>
      <c r="K3553" s="17" t="s">
        <v>3141</v>
      </c>
      <c r="L3553" s="17">
        <v>28</v>
      </c>
      <c r="M3553" s="17">
        <v>5</v>
      </c>
      <c r="N3553" s="32">
        <v>1992</v>
      </c>
      <c r="O3553" s="19" t="s">
        <v>1042</v>
      </c>
      <c r="P3553" s="24" t="s">
        <v>1026</v>
      </c>
      <c r="Q3553" s="48" t="s">
        <v>563</v>
      </c>
      <c r="R3553" s="17">
        <v>12</v>
      </c>
      <c r="S3553" s="24" t="s">
        <v>1026</v>
      </c>
      <c r="T3553" s="17">
        <v>1</v>
      </c>
      <c r="U3553" s="17">
        <v>1123</v>
      </c>
    </row>
    <row r="3554" spans="1:21" x14ac:dyDescent="0.25">
      <c r="A3554" s="16"/>
      <c r="C3554" s="16"/>
      <c r="K3554" s="17" t="s">
        <v>3141</v>
      </c>
      <c r="L3554" s="17">
        <v>28</v>
      </c>
      <c r="M3554" s="17">
        <v>5</v>
      </c>
      <c r="N3554" s="32">
        <v>1992</v>
      </c>
      <c r="O3554" s="19" t="s">
        <v>1043</v>
      </c>
      <c r="P3554" s="24" t="s">
        <v>1026</v>
      </c>
      <c r="Q3554" s="19" t="s">
        <v>1044</v>
      </c>
      <c r="R3554" s="17">
        <v>25</v>
      </c>
      <c r="S3554" s="24" t="s">
        <v>1026</v>
      </c>
      <c r="T3554" s="17">
        <v>12</v>
      </c>
      <c r="U3554" s="17">
        <v>1613</v>
      </c>
    </row>
    <row r="3555" spans="1:21" x14ac:dyDescent="0.25">
      <c r="A3555" s="16"/>
      <c r="C3555" s="16"/>
      <c r="K3555" s="17" t="s">
        <v>3141</v>
      </c>
      <c r="L3555" s="17">
        <v>28</v>
      </c>
      <c r="M3555" s="17">
        <v>5</v>
      </c>
      <c r="N3555" s="32">
        <v>1992</v>
      </c>
      <c r="O3555" s="19" t="s">
        <v>0</v>
      </c>
      <c r="P3555" s="24" t="s">
        <v>1026</v>
      </c>
      <c r="Q3555" s="19" t="s">
        <v>5749</v>
      </c>
      <c r="R3555" s="17">
        <v>10</v>
      </c>
      <c r="S3555" s="24" t="s">
        <v>1026</v>
      </c>
      <c r="T3555" s="17">
        <v>0</v>
      </c>
      <c r="U3555" s="17">
        <v>570</v>
      </c>
    </row>
    <row r="3556" spans="1:21" x14ac:dyDescent="0.25">
      <c r="A3556" s="16"/>
      <c r="C3556" s="16"/>
      <c r="K3556" s="17" t="s">
        <v>3011</v>
      </c>
      <c r="L3556" s="17">
        <v>31</v>
      </c>
      <c r="M3556" s="17">
        <v>5</v>
      </c>
      <c r="N3556" s="32">
        <v>1992</v>
      </c>
      <c r="O3556" s="19" t="s">
        <v>563</v>
      </c>
      <c r="P3556" s="24" t="s">
        <v>1026</v>
      </c>
      <c r="Q3556" s="19" t="s">
        <v>1041</v>
      </c>
      <c r="R3556" s="17">
        <v>10</v>
      </c>
      <c r="S3556" s="24" t="s">
        <v>1026</v>
      </c>
      <c r="T3556" s="17">
        <v>24</v>
      </c>
      <c r="U3556" s="17">
        <v>210</v>
      </c>
    </row>
    <row r="3557" spans="1:21" x14ac:dyDescent="0.25">
      <c r="A3557" s="16"/>
      <c r="C3557" s="16"/>
      <c r="K3557" s="17" t="s">
        <v>3011</v>
      </c>
      <c r="L3557" s="17">
        <v>31</v>
      </c>
      <c r="M3557" s="17">
        <v>5</v>
      </c>
      <c r="N3557" s="32">
        <v>1992</v>
      </c>
      <c r="O3557" s="19" t="s">
        <v>1045</v>
      </c>
      <c r="P3557" s="24" t="s">
        <v>1026</v>
      </c>
      <c r="Q3557" s="48" t="s">
        <v>1043</v>
      </c>
      <c r="R3557" s="17">
        <v>14</v>
      </c>
      <c r="S3557" s="24" t="s">
        <v>1026</v>
      </c>
      <c r="T3557" s="17">
        <v>6</v>
      </c>
      <c r="U3557" s="17">
        <v>990</v>
      </c>
    </row>
    <row r="3558" spans="1:21" x14ac:dyDescent="0.25">
      <c r="A3558" s="16"/>
      <c r="C3558" s="16"/>
      <c r="K3558" s="17" t="s">
        <v>3011</v>
      </c>
      <c r="L3558" s="17">
        <v>31</v>
      </c>
      <c r="M3558" s="17">
        <v>5</v>
      </c>
      <c r="N3558" s="32">
        <v>1992</v>
      </c>
      <c r="O3558" s="19" t="s">
        <v>564</v>
      </c>
      <c r="P3558" s="24" t="s">
        <v>1026</v>
      </c>
      <c r="Q3558" s="48" t="s">
        <v>565</v>
      </c>
      <c r="R3558" s="17">
        <v>18</v>
      </c>
      <c r="S3558" s="24" t="s">
        <v>1026</v>
      </c>
      <c r="T3558" s="17">
        <v>5</v>
      </c>
      <c r="U3558" s="17">
        <v>1273</v>
      </c>
    </row>
    <row r="3559" spans="1:21" x14ac:dyDescent="0.25">
      <c r="A3559" s="16"/>
      <c r="C3559" s="16"/>
      <c r="K3559" s="17" t="s">
        <v>3011</v>
      </c>
      <c r="L3559" s="17">
        <v>31</v>
      </c>
      <c r="M3559" s="17">
        <v>5</v>
      </c>
      <c r="N3559" s="32">
        <v>1992</v>
      </c>
      <c r="O3559" s="48" t="s">
        <v>1044</v>
      </c>
      <c r="P3559" s="24" t="s">
        <v>1026</v>
      </c>
      <c r="Q3559" s="48" t="s">
        <v>0</v>
      </c>
      <c r="R3559" s="17">
        <v>9</v>
      </c>
      <c r="S3559" s="24" t="s">
        <v>1026</v>
      </c>
      <c r="T3559" s="17">
        <v>5</v>
      </c>
      <c r="U3559" s="17">
        <v>298</v>
      </c>
    </row>
    <row r="3560" spans="1:21" x14ac:dyDescent="0.25">
      <c r="A3560" s="16"/>
      <c r="C3560" s="16"/>
      <c r="K3560" s="17" t="s">
        <v>3011</v>
      </c>
      <c r="L3560" s="17">
        <v>31</v>
      </c>
      <c r="M3560" s="17">
        <v>5</v>
      </c>
      <c r="N3560" s="32">
        <v>1992</v>
      </c>
      <c r="O3560" s="19" t="s">
        <v>1029</v>
      </c>
      <c r="P3560" s="24" t="s">
        <v>1026</v>
      </c>
      <c r="Q3560" s="48" t="s">
        <v>1042</v>
      </c>
      <c r="R3560" s="17">
        <v>5</v>
      </c>
      <c r="S3560" s="24" t="s">
        <v>1026</v>
      </c>
      <c r="T3560" s="17">
        <v>6</v>
      </c>
      <c r="U3560" s="17">
        <v>671</v>
      </c>
    </row>
    <row r="3561" spans="1:21" x14ac:dyDescent="0.25">
      <c r="A3561" s="16"/>
      <c r="C3561" s="16"/>
      <c r="K3561" s="17" t="s">
        <v>3011</v>
      </c>
      <c r="L3561" s="17">
        <v>31</v>
      </c>
      <c r="M3561" s="17">
        <v>5</v>
      </c>
      <c r="N3561" s="32">
        <v>1992</v>
      </c>
      <c r="O3561" s="19" t="s">
        <v>5749</v>
      </c>
      <c r="P3561" s="24" t="s">
        <v>1026</v>
      </c>
      <c r="Q3561" s="48" t="s">
        <v>743</v>
      </c>
      <c r="R3561" s="17">
        <v>18</v>
      </c>
      <c r="S3561" s="24" t="s">
        <v>1026</v>
      </c>
      <c r="T3561" s="17">
        <v>13</v>
      </c>
      <c r="U3561" s="17">
        <v>411</v>
      </c>
    </row>
    <row r="3562" spans="1:21" x14ac:dyDescent="0.25">
      <c r="A3562" s="16"/>
      <c r="C3562" s="16"/>
      <c r="K3562" s="17" t="s">
        <v>3141</v>
      </c>
      <c r="L3562" s="54">
        <v>4</v>
      </c>
      <c r="M3562" s="17">
        <v>6</v>
      </c>
      <c r="N3562" s="32">
        <v>1992</v>
      </c>
      <c r="O3562" s="19" t="s">
        <v>1045</v>
      </c>
      <c r="P3562" s="24" t="s">
        <v>1026</v>
      </c>
      <c r="Q3562" s="48" t="s">
        <v>5749</v>
      </c>
      <c r="R3562" s="17">
        <v>31</v>
      </c>
      <c r="S3562" s="24" t="s">
        <v>1026</v>
      </c>
      <c r="T3562" s="17">
        <v>2</v>
      </c>
      <c r="U3562" s="17">
        <v>718</v>
      </c>
    </row>
    <row r="3563" spans="1:21" x14ac:dyDescent="0.25">
      <c r="A3563" s="16"/>
      <c r="C3563" s="16"/>
      <c r="K3563" s="17" t="s">
        <v>3141</v>
      </c>
      <c r="L3563" s="54">
        <v>4</v>
      </c>
      <c r="M3563" s="17">
        <v>6</v>
      </c>
      <c r="N3563" s="32">
        <v>1992</v>
      </c>
      <c r="O3563" s="19" t="s">
        <v>565</v>
      </c>
      <c r="P3563" s="24" t="s">
        <v>1026</v>
      </c>
      <c r="Q3563" s="48" t="s">
        <v>563</v>
      </c>
      <c r="R3563" s="17">
        <v>19</v>
      </c>
      <c r="S3563" s="24" t="s">
        <v>1026</v>
      </c>
      <c r="T3563" s="17">
        <v>13</v>
      </c>
      <c r="U3563" s="17">
        <v>462</v>
      </c>
    </row>
    <row r="3564" spans="1:21" x14ac:dyDescent="0.25">
      <c r="A3564" s="16"/>
      <c r="C3564" s="16"/>
      <c r="K3564" s="17" t="s">
        <v>3141</v>
      </c>
      <c r="L3564" s="54">
        <v>4</v>
      </c>
      <c r="M3564" s="17">
        <v>6</v>
      </c>
      <c r="N3564" s="32">
        <v>1992</v>
      </c>
      <c r="O3564" s="19" t="s">
        <v>564</v>
      </c>
      <c r="P3564" s="24" t="s">
        <v>1026</v>
      </c>
      <c r="Q3564" s="48" t="s">
        <v>1041</v>
      </c>
      <c r="R3564" s="17">
        <v>6</v>
      </c>
      <c r="S3564" s="24" t="s">
        <v>1026</v>
      </c>
      <c r="T3564" s="17">
        <v>5</v>
      </c>
      <c r="U3564" s="17">
        <v>1327</v>
      </c>
    </row>
    <row r="3565" spans="1:21" x14ac:dyDescent="0.25">
      <c r="A3565" s="16"/>
      <c r="C3565" s="16"/>
      <c r="K3565" s="17" t="s">
        <v>3141</v>
      </c>
      <c r="L3565" s="54">
        <v>4</v>
      </c>
      <c r="M3565" s="17">
        <v>6</v>
      </c>
      <c r="N3565" s="32">
        <v>1992</v>
      </c>
      <c r="O3565" s="19" t="s">
        <v>1044</v>
      </c>
      <c r="P3565" s="24" t="s">
        <v>1026</v>
      </c>
      <c r="Q3565" s="48" t="s">
        <v>743</v>
      </c>
      <c r="R3565" s="17">
        <v>20</v>
      </c>
      <c r="S3565" s="24" t="s">
        <v>1026</v>
      </c>
      <c r="T3565" s="17">
        <v>2</v>
      </c>
      <c r="U3565" s="17">
        <v>242</v>
      </c>
    </row>
    <row r="3566" spans="1:21" x14ac:dyDescent="0.25">
      <c r="A3566" s="16"/>
      <c r="C3566" s="16"/>
      <c r="K3566" s="17" t="s">
        <v>3141</v>
      </c>
      <c r="L3566" s="54">
        <v>4</v>
      </c>
      <c r="M3566" s="17">
        <v>6</v>
      </c>
      <c r="N3566" s="32">
        <v>1992</v>
      </c>
      <c r="O3566" s="19" t="s">
        <v>1029</v>
      </c>
      <c r="P3566" s="24" t="s">
        <v>1026</v>
      </c>
      <c r="Q3566" s="48" t="s">
        <v>1043</v>
      </c>
      <c r="R3566" s="17">
        <v>5</v>
      </c>
      <c r="S3566" s="24" t="s">
        <v>1026</v>
      </c>
      <c r="T3566" s="17">
        <v>20</v>
      </c>
      <c r="U3566" s="17">
        <v>828</v>
      </c>
    </row>
    <row r="3567" spans="1:21" x14ac:dyDescent="0.25">
      <c r="A3567" s="16"/>
      <c r="C3567" s="16"/>
      <c r="K3567" s="17" t="s">
        <v>3141</v>
      </c>
      <c r="L3567" s="54">
        <v>4</v>
      </c>
      <c r="M3567" s="17">
        <v>6</v>
      </c>
      <c r="N3567" s="32">
        <v>1992</v>
      </c>
      <c r="O3567" s="19" t="s">
        <v>0</v>
      </c>
      <c r="P3567" s="24" t="s">
        <v>1026</v>
      </c>
      <c r="Q3567" s="48" t="s">
        <v>1042</v>
      </c>
      <c r="R3567" s="17">
        <v>3</v>
      </c>
      <c r="S3567" s="24" t="s">
        <v>1026</v>
      </c>
      <c r="T3567" s="17">
        <v>12</v>
      </c>
      <c r="U3567" s="17">
        <v>521</v>
      </c>
    </row>
    <row r="3568" spans="1:21" x14ac:dyDescent="0.25">
      <c r="A3568" s="16"/>
      <c r="C3568" s="16"/>
      <c r="K3568" s="17" t="s">
        <v>3027</v>
      </c>
      <c r="L3568" s="54">
        <v>6</v>
      </c>
      <c r="M3568" s="17">
        <v>6</v>
      </c>
      <c r="N3568" s="32">
        <v>1992</v>
      </c>
      <c r="O3568" s="19" t="s">
        <v>563</v>
      </c>
      <c r="P3568" s="24" t="s">
        <v>1026</v>
      </c>
      <c r="Q3568" s="19" t="s">
        <v>0</v>
      </c>
      <c r="R3568" s="17">
        <v>19</v>
      </c>
      <c r="S3568" s="24" t="s">
        <v>1026</v>
      </c>
      <c r="T3568" s="17">
        <v>5</v>
      </c>
      <c r="U3568" s="17">
        <v>226</v>
      </c>
    </row>
    <row r="3569" spans="1:21" x14ac:dyDescent="0.25">
      <c r="A3569" s="16"/>
      <c r="C3569" s="16"/>
      <c r="K3569" s="17" t="s">
        <v>3027</v>
      </c>
      <c r="L3569" s="54">
        <v>6</v>
      </c>
      <c r="M3569" s="17">
        <v>6</v>
      </c>
      <c r="N3569" s="32">
        <v>1992</v>
      </c>
      <c r="O3569" s="19" t="s">
        <v>565</v>
      </c>
      <c r="P3569" s="24" t="s">
        <v>1026</v>
      </c>
      <c r="Q3569" s="48" t="s">
        <v>1044</v>
      </c>
      <c r="R3569" s="17">
        <v>10</v>
      </c>
      <c r="S3569" s="24" t="s">
        <v>1026</v>
      </c>
      <c r="T3569" s="17">
        <v>5</v>
      </c>
      <c r="U3569" s="17">
        <v>312</v>
      </c>
    </row>
    <row r="3570" spans="1:21" x14ac:dyDescent="0.25">
      <c r="A3570" s="16"/>
      <c r="C3570" s="16"/>
      <c r="K3570" s="17" t="s">
        <v>3011</v>
      </c>
      <c r="L3570" s="54">
        <v>7</v>
      </c>
      <c r="M3570" s="17">
        <v>6</v>
      </c>
      <c r="N3570" s="32">
        <v>1992</v>
      </c>
      <c r="O3570" s="19" t="s">
        <v>563</v>
      </c>
      <c r="P3570" s="24" t="s">
        <v>1026</v>
      </c>
      <c r="Q3570" s="48" t="s">
        <v>5749</v>
      </c>
      <c r="R3570" s="17">
        <v>44</v>
      </c>
      <c r="S3570" s="24" t="s">
        <v>1026</v>
      </c>
      <c r="T3570" s="17">
        <v>4</v>
      </c>
      <c r="U3570" s="17">
        <v>218</v>
      </c>
    </row>
    <row r="3571" spans="1:21" x14ac:dyDescent="0.25">
      <c r="A3571" s="16"/>
      <c r="C3571" s="16"/>
      <c r="K3571" s="17" t="s">
        <v>3011</v>
      </c>
      <c r="L3571" s="54">
        <v>7</v>
      </c>
      <c r="M3571" s="17">
        <v>6</v>
      </c>
      <c r="N3571" s="32">
        <v>1992</v>
      </c>
      <c r="O3571" s="48" t="s">
        <v>1041</v>
      </c>
      <c r="P3571" s="24" t="s">
        <v>1026</v>
      </c>
      <c r="Q3571" s="48" t="s">
        <v>1045</v>
      </c>
      <c r="R3571" s="17">
        <v>11</v>
      </c>
      <c r="S3571" s="24" t="s">
        <v>1026</v>
      </c>
      <c r="T3571" s="17">
        <v>6</v>
      </c>
      <c r="U3571" s="17">
        <v>1343</v>
      </c>
    </row>
    <row r="3572" spans="1:21" x14ac:dyDescent="0.25">
      <c r="A3572" s="16"/>
      <c r="C3572" s="16"/>
      <c r="K3572" s="17" t="s">
        <v>3011</v>
      </c>
      <c r="L3572" s="54">
        <v>7</v>
      </c>
      <c r="M3572" s="17">
        <v>6</v>
      </c>
      <c r="N3572" s="32">
        <v>1992</v>
      </c>
      <c r="O3572" s="19" t="s">
        <v>743</v>
      </c>
      <c r="P3572" s="24" t="s">
        <v>1026</v>
      </c>
      <c r="Q3572" s="19" t="s">
        <v>1029</v>
      </c>
      <c r="R3572" s="17">
        <v>2</v>
      </c>
      <c r="S3572" s="24" t="s">
        <v>1026</v>
      </c>
      <c r="T3572" s="17">
        <v>46</v>
      </c>
      <c r="U3572" s="17">
        <v>150</v>
      </c>
    </row>
    <row r="3573" spans="1:21" x14ac:dyDescent="0.25">
      <c r="A3573" s="16"/>
      <c r="C3573" s="16"/>
      <c r="K3573" s="17" t="s">
        <v>3011</v>
      </c>
      <c r="L3573" s="54">
        <v>7</v>
      </c>
      <c r="M3573" s="17">
        <v>6</v>
      </c>
      <c r="N3573" s="32">
        <v>1992</v>
      </c>
      <c r="O3573" s="19" t="s">
        <v>1042</v>
      </c>
      <c r="P3573" s="24" t="s">
        <v>1026</v>
      </c>
      <c r="Q3573" s="48" t="s">
        <v>564</v>
      </c>
      <c r="R3573" s="17">
        <v>15</v>
      </c>
      <c r="S3573" s="24" t="s">
        <v>1026</v>
      </c>
      <c r="T3573" s="17">
        <v>6</v>
      </c>
      <c r="U3573" s="17">
        <v>1153</v>
      </c>
    </row>
    <row r="3574" spans="1:21" x14ac:dyDescent="0.25">
      <c r="A3574" s="16"/>
      <c r="C3574" s="16"/>
      <c r="K3574" s="17" t="s">
        <v>3011</v>
      </c>
      <c r="L3574" s="54">
        <v>7</v>
      </c>
      <c r="M3574" s="17">
        <v>6</v>
      </c>
      <c r="N3574" s="32">
        <v>1992</v>
      </c>
      <c r="O3574" s="19" t="s">
        <v>1043</v>
      </c>
      <c r="P3574" s="24" t="s">
        <v>1026</v>
      </c>
      <c r="Q3574" s="19" t="s">
        <v>0</v>
      </c>
      <c r="R3574" s="17">
        <v>17</v>
      </c>
      <c r="S3574" s="24" t="s">
        <v>1026</v>
      </c>
      <c r="T3574" s="17">
        <v>1</v>
      </c>
      <c r="U3574" s="17">
        <v>1087</v>
      </c>
    </row>
    <row r="3575" spans="1:21" x14ac:dyDescent="0.25">
      <c r="A3575" s="16"/>
      <c r="C3575" s="16"/>
      <c r="K3575" s="17" t="s">
        <v>3142</v>
      </c>
      <c r="L3575" s="54">
        <v>10</v>
      </c>
      <c r="M3575" s="17">
        <v>6</v>
      </c>
      <c r="N3575" s="32">
        <v>1992</v>
      </c>
      <c r="O3575" s="48" t="s">
        <v>564</v>
      </c>
      <c r="P3575" s="24" t="s">
        <v>1026</v>
      </c>
      <c r="Q3575" s="48" t="s">
        <v>5749</v>
      </c>
      <c r="R3575" s="17">
        <v>39</v>
      </c>
      <c r="S3575" s="24" t="s">
        <v>1026</v>
      </c>
      <c r="T3575" s="17">
        <v>1</v>
      </c>
      <c r="U3575" s="17">
        <v>739</v>
      </c>
    </row>
    <row r="3576" spans="1:21" x14ac:dyDescent="0.25">
      <c r="A3576" s="16"/>
      <c r="C3576" s="16"/>
      <c r="K3576" s="17" t="s">
        <v>3142</v>
      </c>
      <c r="L3576" s="54">
        <v>10</v>
      </c>
      <c r="M3576" s="17">
        <v>6</v>
      </c>
      <c r="N3576" s="32">
        <v>1992</v>
      </c>
      <c r="O3576" s="19" t="s">
        <v>1042</v>
      </c>
      <c r="P3576" s="24" t="s">
        <v>1026</v>
      </c>
      <c r="Q3576" s="48" t="s">
        <v>1044</v>
      </c>
      <c r="R3576" s="17">
        <v>10</v>
      </c>
      <c r="S3576" s="24" t="s">
        <v>1026</v>
      </c>
      <c r="T3576" s="17">
        <v>9</v>
      </c>
      <c r="U3576" s="17">
        <v>979</v>
      </c>
    </row>
    <row r="3577" spans="1:21" x14ac:dyDescent="0.25">
      <c r="A3577" s="16"/>
      <c r="C3577" s="16"/>
      <c r="K3577" s="17" t="s">
        <v>3141</v>
      </c>
      <c r="L3577" s="54">
        <v>11</v>
      </c>
      <c r="M3577" s="17">
        <v>6</v>
      </c>
      <c r="N3577" s="32">
        <v>1992</v>
      </c>
      <c r="O3577" s="19" t="s">
        <v>1045</v>
      </c>
      <c r="P3577" s="24" t="s">
        <v>1026</v>
      </c>
      <c r="Q3577" s="48" t="s">
        <v>1029</v>
      </c>
      <c r="R3577" s="17">
        <v>12</v>
      </c>
      <c r="S3577" s="24" t="s">
        <v>1026</v>
      </c>
      <c r="T3577" s="17">
        <v>11</v>
      </c>
      <c r="U3577" s="17">
        <v>432</v>
      </c>
    </row>
    <row r="3578" spans="1:21" x14ac:dyDescent="0.25">
      <c r="A3578" s="16"/>
      <c r="C3578" s="16"/>
      <c r="K3578" s="17" t="s">
        <v>3141</v>
      </c>
      <c r="L3578" s="54">
        <v>11</v>
      </c>
      <c r="M3578" s="17">
        <v>6</v>
      </c>
      <c r="N3578" s="32">
        <v>1992</v>
      </c>
      <c r="O3578" s="48" t="s">
        <v>565</v>
      </c>
      <c r="P3578" s="24" t="s">
        <v>1026</v>
      </c>
      <c r="Q3578" s="48" t="s">
        <v>1043</v>
      </c>
      <c r="R3578" s="17">
        <v>1</v>
      </c>
      <c r="S3578" s="24" t="s">
        <v>1026</v>
      </c>
      <c r="T3578" s="17">
        <v>13</v>
      </c>
      <c r="U3578" s="17">
        <v>618</v>
      </c>
    </row>
    <row r="3579" spans="1:21" x14ac:dyDescent="0.25">
      <c r="A3579" s="16"/>
      <c r="C3579" s="16"/>
      <c r="K3579" s="17" t="s">
        <v>3141</v>
      </c>
      <c r="L3579" s="54">
        <v>11</v>
      </c>
      <c r="M3579" s="17">
        <v>6</v>
      </c>
      <c r="N3579" s="32">
        <v>1992</v>
      </c>
      <c r="O3579" s="48" t="s">
        <v>1041</v>
      </c>
      <c r="P3579" s="24" t="s">
        <v>1026</v>
      </c>
      <c r="Q3579" s="48" t="s">
        <v>743</v>
      </c>
      <c r="R3579" s="17">
        <v>22</v>
      </c>
      <c r="S3579" s="24" t="s">
        <v>1026</v>
      </c>
      <c r="T3579" s="17">
        <v>5</v>
      </c>
      <c r="U3579" s="17">
        <v>787</v>
      </c>
    </row>
    <row r="3580" spans="1:21" x14ac:dyDescent="0.25">
      <c r="A3580" s="16"/>
      <c r="C3580" s="16"/>
      <c r="K3580" s="17" t="s">
        <v>3027</v>
      </c>
      <c r="L3580" s="54">
        <v>13</v>
      </c>
      <c r="M3580" s="17">
        <v>6</v>
      </c>
      <c r="N3580" s="32">
        <v>1992</v>
      </c>
      <c r="O3580" s="19" t="s">
        <v>1045</v>
      </c>
      <c r="P3580" s="24" t="s">
        <v>1026</v>
      </c>
      <c r="Q3580" s="48" t="s">
        <v>565</v>
      </c>
      <c r="R3580" s="17">
        <v>14</v>
      </c>
      <c r="S3580" s="24" t="s">
        <v>1026</v>
      </c>
      <c r="T3580" s="17">
        <v>3</v>
      </c>
      <c r="U3580" s="17">
        <v>835</v>
      </c>
    </row>
    <row r="3581" spans="1:21" x14ac:dyDescent="0.25">
      <c r="A3581" s="16"/>
      <c r="C3581" s="16"/>
      <c r="K3581" s="17" t="s">
        <v>3027</v>
      </c>
      <c r="L3581" s="54">
        <v>13</v>
      </c>
      <c r="M3581" s="17">
        <v>6</v>
      </c>
      <c r="N3581" s="32">
        <v>1992</v>
      </c>
      <c r="O3581" s="19" t="s">
        <v>1029</v>
      </c>
      <c r="P3581" s="24" t="s">
        <v>1026</v>
      </c>
      <c r="Q3581" s="48" t="s">
        <v>563</v>
      </c>
      <c r="R3581" s="17">
        <v>11</v>
      </c>
      <c r="S3581" s="24" t="s">
        <v>1026</v>
      </c>
      <c r="T3581" s="17">
        <v>4</v>
      </c>
      <c r="U3581" s="17">
        <v>428</v>
      </c>
    </row>
    <row r="3582" spans="1:21" x14ac:dyDescent="0.25">
      <c r="A3582" s="16"/>
      <c r="C3582" s="16"/>
      <c r="K3582" s="17" t="s">
        <v>3011</v>
      </c>
      <c r="L3582" s="54">
        <v>14</v>
      </c>
      <c r="M3582" s="17">
        <v>6</v>
      </c>
      <c r="N3582" s="32">
        <v>1992</v>
      </c>
      <c r="O3582" s="19" t="s">
        <v>1044</v>
      </c>
      <c r="P3582" s="24" t="s">
        <v>1026</v>
      </c>
      <c r="Q3582" s="48" t="s">
        <v>564</v>
      </c>
      <c r="R3582" s="17">
        <v>6</v>
      </c>
      <c r="S3582" s="24" t="s">
        <v>1026</v>
      </c>
      <c r="T3582" s="17">
        <v>2</v>
      </c>
      <c r="U3582" s="17">
        <v>315</v>
      </c>
    </row>
    <row r="3583" spans="1:21" x14ac:dyDescent="0.25">
      <c r="A3583" s="16"/>
      <c r="C3583" s="16"/>
      <c r="K3583" s="17" t="s">
        <v>3011</v>
      </c>
      <c r="L3583" s="54">
        <v>14</v>
      </c>
      <c r="M3583" s="17">
        <v>6</v>
      </c>
      <c r="N3583" s="32">
        <v>1992</v>
      </c>
      <c r="O3583" s="19" t="s">
        <v>1043</v>
      </c>
      <c r="P3583" s="24" t="s">
        <v>1026</v>
      </c>
      <c r="Q3583" s="19" t="s">
        <v>1041</v>
      </c>
      <c r="R3583" s="17">
        <v>10</v>
      </c>
      <c r="S3583" s="24" t="s">
        <v>1026</v>
      </c>
      <c r="T3583" s="17">
        <v>12</v>
      </c>
      <c r="U3583" s="17">
        <v>1526</v>
      </c>
    </row>
    <row r="3584" spans="1:21" x14ac:dyDescent="0.25">
      <c r="A3584" s="16"/>
      <c r="C3584" s="16"/>
      <c r="K3584" s="17" t="s">
        <v>3011</v>
      </c>
      <c r="L3584" s="54">
        <v>14</v>
      </c>
      <c r="M3584" s="17">
        <v>6</v>
      </c>
      <c r="N3584" s="32">
        <v>1992</v>
      </c>
      <c r="O3584" s="48" t="s">
        <v>0</v>
      </c>
      <c r="P3584" s="24" t="s">
        <v>1026</v>
      </c>
      <c r="Q3584" s="48" t="s">
        <v>743</v>
      </c>
      <c r="R3584" s="17">
        <v>13</v>
      </c>
      <c r="S3584" s="24" t="s">
        <v>1026</v>
      </c>
      <c r="T3584" s="17">
        <v>5</v>
      </c>
      <c r="U3584" s="17">
        <v>362</v>
      </c>
    </row>
    <row r="3585" spans="1:21" x14ac:dyDescent="0.25">
      <c r="A3585" s="16"/>
      <c r="C3585" s="16"/>
      <c r="K3585" s="17" t="s">
        <v>3142</v>
      </c>
      <c r="L3585" s="54">
        <v>1</v>
      </c>
      <c r="M3585" s="17">
        <v>7</v>
      </c>
      <c r="N3585" s="32">
        <v>1992</v>
      </c>
      <c r="O3585" s="19" t="s">
        <v>5749</v>
      </c>
      <c r="P3585" s="24" t="s">
        <v>1026</v>
      </c>
      <c r="Q3585" s="48" t="s">
        <v>1042</v>
      </c>
      <c r="R3585" s="17">
        <v>4</v>
      </c>
      <c r="S3585" s="24" t="s">
        <v>1026</v>
      </c>
      <c r="T3585" s="17">
        <v>20</v>
      </c>
      <c r="U3585" s="17">
        <v>281</v>
      </c>
    </row>
    <row r="3586" spans="1:21" x14ac:dyDescent="0.25">
      <c r="A3586" s="16"/>
      <c r="C3586" s="16"/>
      <c r="K3586" s="17" t="s">
        <v>3027</v>
      </c>
      <c r="L3586" s="54">
        <v>4</v>
      </c>
      <c r="M3586" s="17">
        <v>7</v>
      </c>
      <c r="N3586" s="32">
        <v>1992</v>
      </c>
      <c r="O3586" s="19" t="s">
        <v>563</v>
      </c>
      <c r="P3586" s="24" t="s">
        <v>1026</v>
      </c>
      <c r="Q3586" s="48" t="s">
        <v>564</v>
      </c>
      <c r="R3586" s="17">
        <v>10</v>
      </c>
      <c r="S3586" s="24" t="s">
        <v>1026</v>
      </c>
      <c r="T3586" s="17">
        <v>12</v>
      </c>
      <c r="U3586" s="17">
        <v>150</v>
      </c>
    </row>
    <row r="3587" spans="1:21" x14ac:dyDescent="0.25">
      <c r="A3587" s="16"/>
      <c r="C3587" s="16"/>
      <c r="K3587" s="17" t="s">
        <v>3011</v>
      </c>
      <c r="L3587" s="54">
        <v>5</v>
      </c>
      <c r="M3587" s="17">
        <v>7</v>
      </c>
      <c r="N3587" s="32">
        <v>1992</v>
      </c>
      <c r="O3587" s="19" t="s">
        <v>743</v>
      </c>
      <c r="P3587" s="24" t="s">
        <v>1026</v>
      </c>
      <c r="Q3587" s="48" t="s">
        <v>1043</v>
      </c>
      <c r="R3587" s="17">
        <v>2</v>
      </c>
      <c r="S3587" s="24" t="s">
        <v>1026</v>
      </c>
      <c r="T3587" s="17">
        <v>24</v>
      </c>
      <c r="U3587" s="17">
        <v>130</v>
      </c>
    </row>
    <row r="3588" spans="1:21" x14ac:dyDescent="0.25">
      <c r="A3588" s="16"/>
      <c r="C3588" s="16"/>
      <c r="K3588" s="17" t="s">
        <v>3011</v>
      </c>
      <c r="L3588" s="54">
        <v>5</v>
      </c>
      <c r="M3588" s="17">
        <v>7</v>
      </c>
      <c r="N3588" s="32">
        <v>1992</v>
      </c>
      <c r="O3588" s="19" t="s">
        <v>1029</v>
      </c>
      <c r="P3588" s="24" t="s">
        <v>1026</v>
      </c>
      <c r="Q3588" s="48" t="s">
        <v>1044</v>
      </c>
      <c r="R3588" s="17">
        <v>14</v>
      </c>
      <c r="S3588" s="24" t="s">
        <v>1026</v>
      </c>
      <c r="T3588" s="17">
        <v>9</v>
      </c>
      <c r="U3588" s="17">
        <v>603</v>
      </c>
    </row>
    <row r="3589" spans="1:21" x14ac:dyDescent="0.25">
      <c r="A3589" s="16"/>
      <c r="C3589" s="16"/>
      <c r="K3589" s="17" t="s">
        <v>3011</v>
      </c>
      <c r="L3589" s="54">
        <v>5</v>
      </c>
      <c r="M3589" s="17">
        <v>7</v>
      </c>
      <c r="N3589" s="32">
        <v>1992</v>
      </c>
      <c r="O3589" s="48" t="s">
        <v>1042</v>
      </c>
      <c r="P3589" s="24" t="s">
        <v>1026</v>
      </c>
      <c r="Q3589" s="19" t="s">
        <v>1045</v>
      </c>
      <c r="R3589" s="17">
        <v>14</v>
      </c>
      <c r="S3589" s="24" t="s">
        <v>1026</v>
      </c>
      <c r="T3589" s="17">
        <v>4</v>
      </c>
      <c r="U3589" s="17">
        <v>989</v>
      </c>
    </row>
    <row r="3590" spans="1:21" x14ac:dyDescent="0.25">
      <c r="A3590" s="16"/>
      <c r="C3590" s="16"/>
      <c r="K3590" s="17" t="s">
        <v>3011</v>
      </c>
      <c r="L3590" s="54">
        <v>5</v>
      </c>
      <c r="M3590" s="17">
        <v>7</v>
      </c>
      <c r="N3590" s="32">
        <v>1992</v>
      </c>
      <c r="O3590" s="19" t="s">
        <v>5749</v>
      </c>
      <c r="P3590" s="24" t="s">
        <v>1026</v>
      </c>
      <c r="Q3590" s="48" t="s">
        <v>565</v>
      </c>
      <c r="R3590" s="17">
        <v>2</v>
      </c>
      <c r="S3590" s="24" t="s">
        <v>1026</v>
      </c>
      <c r="T3590" s="17">
        <v>18</v>
      </c>
      <c r="U3590" s="17">
        <v>268</v>
      </c>
    </row>
    <row r="3591" spans="1:21" x14ac:dyDescent="0.25">
      <c r="A3591" s="16"/>
      <c r="C3591" s="16"/>
      <c r="K3591" s="17" t="s">
        <v>3011</v>
      </c>
      <c r="L3591" s="54">
        <v>5</v>
      </c>
      <c r="M3591" s="17">
        <v>7</v>
      </c>
      <c r="N3591" s="32">
        <v>1992</v>
      </c>
      <c r="O3591" s="19" t="s">
        <v>0</v>
      </c>
      <c r="P3591" s="24" t="s">
        <v>1026</v>
      </c>
      <c r="Q3591" s="48" t="s">
        <v>1041</v>
      </c>
      <c r="R3591" s="17">
        <v>4</v>
      </c>
      <c r="S3591" s="24" t="s">
        <v>1026</v>
      </c>
      <c r="T3591" s="17">
        <v>15</v>
      </c>
      <c r="U3591" s="17">
        <v>542</v>
      </c>
    </row>
    <row r="3592" spans="1:21" x14ac:dyDescent="0.25">
      <c r="A3592" s="16"/>
      <c r="C3592" s="16"/>
      <c r="K3592" s="17" t="s">
        <v>3142</v>
      </c>
      <c r="L3592" s="54">
        <v>8</v>
      </c>
      <c r="M3592" s="17">
        <v>7</v>
      </c>
      <c r="N3592" s="32">
        <v>1992</v>
      </c>
      <c r="O3592" s="38" t="s">
        <v>563</v>
      </c>
      <c r="P3592" s="24" t="s">
        <v>1026</v>
      </c>
      <c r="Q3592" s="19" t="s">
        <v>1042</v>
      </c>
      <c r="R3592" s="17">
        <v>7</v>
      </c>
      <c r="S3592" s="24" t="s">
        <v>1026</v>
      </c>
      <c r="T3592" s="17">
        <v>10</v>
      </c>
      <c r="U3592" s="17">
        <v>491</v>
      </c>
    </row>
    <row r="3593" spans="1:21" x14ac:dyDescent="0.25">
      <c r="A3593" s="16"/>
      <c r="C3593" s="16"/>
      <c r="K3593" s="17" t="s">
        <v>3141</v>
      </c>
      <c r="L3593" s="54">
        <v>9</v>
      </c>
      <c r="M3593" s="17">
        <v>7</v>
      </c>
      <c r="N3593" s="32">
        <v>1992</v>
      </c>
      <c r="O3593" s="19" t="s">
        <v>1045</v>
      </c>
      <c r="P3593" s="24" t="s">
        <v>1026</v>
      </c>
      <c r="Q3593" s="48" t="s">
        <v>743</v>
      </c>
      <c r="R3593" s="17">
        <v>20</v>
      </c>
      <c r="S3593" s="24" t="s">
        <v>1026</v>
      </c>
      <c r="T3593" s="17">
        <v>1</v>
      </c>
      <c r="U3593" s="17">
        <v>423</v>
      </c>
    </row>
    <row r="3594" spans="1:21" x14ac:dyDescent="0.25">
      <c r="A3594" s="16"/>
      <c r="C3594" s="16"/>
      <c r="K3594" s="17" t="s">
        <v>3141</v>
      </c>
      <c r="L3594" s="54">
        <v>9</v>
      </c>
      <c r="M3594" s="17">
        <v>7</v>
      </c>
      <c r="N3594" s="32">
        <v>1992</v>
      </c>
      <c r="O3594" s="19" t="s">
        <v>565</v>
      </c>
      <c r="P3594" s="24" t="s">
        <v>1026</v>
      </c>
      <c r="Q3594" s="48" t="s">
        <v>1041</v>
      </c>
      <c r="R3594" s="17">
        <v>6</v>
      </c>
      <c r="S3594" s="24" t="s">
        <v>1026</v>
      </c>
      <c r="T3594" s="17">
        <v>7</v>
      </c>
      <c r="U3594" s="17">
        <v>564</v>
      </c>
    </row>
    <row r="3595" spans="1:21" x14ac:dyDescent="0.25">
      <c r="A3595" s="16"/>
      <c r="C3595" s="16"/>
      <c r="K3595" s="17" t="s">
        <v>3141</v>
      </c>
      <c r="L3595" s="54">
        <v>9</v>
      </c>
      <c r="M3595" s="17">
        <v>7</v>
      </c>
      <c r="N3595" s="32">
        <v>1992</v>
      </c>
      <c r="O3595" s="19" t="s">
        <v>564</v>
      </c>
      <c r="P3595" s="24" t="s">
        <v>1026</v>
      </c>
      <c r="Q3595" s="48" t="s">
        <v>1029</v>
      </c>
      <c r="R3595" s="17">
        <v>15</v>
      </c>
      <c r="S3595" s="24" t="s">
        <v>1026</v>
      </c>
      <c r="T3595" s="17">
        <v>14</v>
      </c>
      <c r="U3595" s="17">
        <v>1247</v>
      </c>
    </row>
    <row r="3596" spans="1:21" x14ac:dyDescent="0.25">
      <c r="A3596" s="16"/>
      <c r="C3596" s="16"/>
      <c r="K3596" s="17" t="s">
        <v>3141</v>
      </c>
      <c r="L3596" s="54">
        <v>9</v>
      </c>
      <c r="M3596" s="17">
        <v>7</v>
      </c>
      <c r="N3596" s="32">
        <v>1992</v>
      </c>
      <c r="O3596" s="48" t="s">
        <v>1044</v>
      </c>
      <c r="P3596" s="24" t="s">
        <v>1026</v>
      </c>
      <c r="Q3596" s="48" t="s">
        <v>1043</v>
      </c>
      <c r="R3596" s="17">
        <v>8</v>
      </c>
      <c r="S3596" s="24" t="s">
        <v>1026</v>
      </c>
      <c r="T3596" s="17">
        <v>9</v>
      </c>
      <c r="U3596" s="17">
        <v>212</v>
      </c>
    </row>
    <row r="3597" spans="1:21" x14ac:dyDescent="0.25">
      <c r="A3597" s="16"/>
      <c r="C3597" s="16"/>
      <c r="K3597" s="17" t="s">
        <v>3141</v>
      </c>
      <c r="L3597" s="54">
        <v>9</v>
      </c>
      <c r="M3597" s="17">
        <v>7</v>
      </c>
      <c r="N3597" s="32">
        <v>1992</v>
      </c>
      <c r="O3597" s="48" t="s">
        <v>5749</v>
      </c>
      <c r="P3597" s="24" t="s">
        <v>1026</v>
      </c>
      <c r="Q3597" s="19" t="s">
        <v>0</v>
      </c>
      <c r="R3597" s="17">
        <v>4</v>
      </c>
      <c r="S3597" s="24" t="s">
        <v>1026</v>
      </c>
      <c r="T3597" s="17">
        <v>17</v>
      </c>
      <c r="U3597" s="17">
        <v>515</v>
      </c>
    </row>
    <row r="3598" spans="1:21" x14ac:dyDescent="0.25">
      <c r="A3598" s="16"/>
      <c r="C3598" s="16"/>
      <c r="K3598" s="17" t="s">
        <v>3011</v>
      </c>
      <c r="L3598" s="54">
        <v>12</v>
      </c>
      <c r="M3598" s="17">
        <v>7</v>
      </c>
      <c r="N3598" s="32">
        <v>1992</v>
      </c>
      <c r="O3598" s="19" t="s">
        <v>565</v>
      </c>
      <c r="P3598" s="24" t="s">
        <v>1026</v>
      </c>
      <c r="Q3598" s="48" t="s">
        <v>564</v>
      </c>
      <c r="R3598" s="17">
        <v>26</v>
      </c>
      <c r="S3598" s="24" t="s">
        <v>1026</v>
      </c>
      <c r="T3598" s="17">
        <v>3</v>
      </c>
      <c r="U3598" s="17">
        <v>657</v>
      </c>
    </row>
    <row r="3599" spans="1:21" x14ac:dyDescent="0.25">
      <c r="A3599" s="16"/>
      <c r="C3599" s="16"/>
      <c r="K3599" s="17" t="s">
        <v>3011</v>
      </c>
      <c r="L3599" s="54">
        <v>12</v>
      </c>
      <c r="M3599" s="17">
        <v>7</v>
      </c>
      <c r="N3599" s="32">
        <v>1992</v>
      </c>
      <c r="O3599" s="19" t="s">
        <v>1041</v>
      </c>
      <c r="P3599" s="24" t="s">
        <v>1026</v>
      </c>
      <c r="Q3599" s="19" t="s">
        <v>563</v>
      </c>
      <c r="R3599" s="17">
        <v>21</v>
      </c>
      <c r="S3599" s="24" t="s">
        <v>1026</v>
      </c>
      <c r="T3599" s="17">
        <v>5</v>
      </c>
      <c r="U3599" s="17">
        <v>1243</v>
      </c>
    </row>
    <row r="3600" spans="1:21" x14ac:dyDescent="0.25">
      <c r="A3600" s="16"/>
      <c r="C3600" s="16"/>
      <c r="K3600" s="17" t="s">
        <v>3011</v>
      </c>
      <c r="L3600" s="54">
        <v>12</v>
      </c>
      <c r="M3600" s="17">
        <v>7</v>
      </c>
      <c r="N3600" s="32">
        <v>1992</v>
      </c>
      <c r="O3600" s="48" t="s">
        <v>743</v>
      </c>
      <c r="P3600" s="24" t="s">
        <v>1026</v>
      </c>
      <c r="Q3600" s="48" t="s">
        <v>5749</v>
      </c>
      <c r="R3600" s="17">
        <v>9</v>
      </c>
      <c r="S3600" s="24" t="s">
        <v>1026</v>
      </c>
      <c r="T3600" s="17">
        <v>12</v>
      </c>
      <c r="U3600" s="17">
        <v>180</v>
      </c>
    </row>
    <row r="3601" spans="1:21" x14ac:dyDescent="0.25">
      <c r="A3601" s="16"/>
      <c r="C3601" s="16"/>
      <c r="K3601" s="17" t="s">
        <v>3011</v>
      </c>
      <c r="L3601" s="54">
        <v>12</v>
      </c>
      <c r="M3601" s="17">
        <v>7</v>
      </c>
      <c r="N3601" s="32">
        <v>1992</v>
      </c>
      <c r="O3601" s="19" t="s">
        <v>1042</v>
      </c>
      <c r="P3601" s="24" t="s">
        <v>1026</v>
      </c>
      <c r="Q3601" s="48" t="s">
        <v>1029</v>
      </c>
      <c r="R3601" s="17">
        <v>10</v>
      </c>
      <c r="S3601" s="24" t="s">
        <v>1026</v>
      </c>
      <c r="T3601" s="17">
        <v>2</v>
      </c>
      <c r="U3601" s="17">
        <v>1180</v>
      </c>
    </row>
    <row r="3602" spans="1:21" x14ac:dyDescent="0.25">
      <c r="A3602" s="16"/>
      <c r="C3602" s="16"/>
      <c r="K3602" s="17" t="s">
        <v>3011</v>
      </c>
      <c r="L3602" s="54">
        <v>12</v>
      </c>
      <c r="M3602" s="17">
        <v>7</v>
      </c>
      <c r="N3602" s="32">
        <v>1992</v>
      </c>
      <c r="O3602" s="19" t="s">
        <v>1043</v>
      </c>
      <c r="P3602" s="24" t="s">
        <v>1026</v>
      </c>
      <c r="Q3602" s="48" t="s">
        <v>1045</v>
      </c>
      <c r="R3602" s="17">
        <v>4</v>
      </c>
      <c r="S3602" s="24" t="s">
        <v>1026</v>
      </c>
      <c r="T3602" s="17">
        <v>6</v>
      </c>
      <c r="U3602" s="17">
        <v>1729</v>
      </c>
    </row>
    <row r="3603" spans="1:21" x14ac:dyDescent="0.25">
      <c r="A3603" s="16"/>
      <c r="C3603" s="16"/>
      <c r="K3603" s="17" t="s">
        <v>3011</v>
      </c>
      <c r="L3603" s="54">
        <v>12</v>
      </c>
      <c r="M3603" s="17">
        <v>7</v>
      </c>
      <c r="N3603" s="32">
        <v>1992</v>
      </c>
      <c r="O3603" s="19" t="s">
        <v>0</v>
      </c>
      <c r="P3603" s="24" t="s">
        <v>1026</v>
      </c>
      <c r="Q3603" s="48" t="s">
        <v>1044</v>
      </c>
      <c r="R3603" s="17">
        <v>4</v>
      </c>
      <c r="S3603" s="24" t="s">
        <v>1026</v>
      </c>
      <c r="T3603" s="17">
        <v>15</v>
      </c>
      <c r="U3603" s="17">
        <v>536</v>
      </c>
    </row>
    <row r="3604" spans="1:21" x14ac:dyDescent="0.25">
      <c r="A3604" s="16"/>
      <c r="C3604" s="16"/>
      <c r="K3604" s="17" t="s">
        <v>3141</v>
      </c>
      <c r="L3604" s="54">
        <v>16</v>
      </c>
      <c r="M3604" s="17">
        <v>7</v>
      </c>
      <c r="N3604" s="32">
        <v>1992</v>
      </c>
      <c r="O3604" s="48" t="s">
        <v>563</v>
      </c>
      <c r="P3604" s="24" t="s">
        <v>1026</v>
      </c>
      <c r="Q3604" s="48" t="s">
        <v>1044</v>
      </c>
      <c r="R3604" s="17">
        <v>7</v>
      </c>
      <c r="S3604" s="24" t="s">
        <v>1026</v>
      </c>
      <c r="T3604" s="17">
        <v>8</v>
      </c>
      <c r="U3604" s="17">
        <v>187</v>
      </c>
    </row>
    <row r="3605" spans="1:21" x14ac:dyDescent="0.25">
      <c r="A3605" s="16"/>
      <c r="C3605" s="16"/>
      <c r="K3605" s="17" t="s">
        <v>3141</v>
      </c>
      <c r="L3605" s="54">
        <v>16</v>
      </c>
      <c r="M3605" s="17">
        <v>7</v>
      </c>
      <c r="N3605" s="32">
        <v>1992</v>
      </c>
      <c r="O3605" s="19" t="s">
        <v>564</v>
      </c>
      <c r="P3605" s="24" t="s">
        <v>1026</v>
      </c>
      <c r="Q3605" s="48" t="s">
        <v>1043</v>
      </c>
      <c r="R3605" s="17">
        <v>7</v>
      </c>
      <c r="S3605" s="24" t="s">
        <v>1026</v>
      </c>
      <c r="T3605" s="17">
        <v>4</v>
      </c>
      <c r="U3605" s="17">
        <v>2269</v>
      </c>
    </row>
    <row r="3606" spans="1:21" x14ac:dyDescent="0.25">
      <c r="A3606" s="16"/>
      <c r="C3606" s="16"/>
      <c r="K3606" s="17" t="s">
        <v>3141</v>
      </c>
      <c r="L3606" s="54">
        <v>16</v>
      </c>
      <c r="M3606" s="17">
        <v>7</v>
      </c>
      <c r="N3606" s="32">
        <v>1992</v>
      </c>
      <c r="O3606" s="48" t="s">
        <v>1029</v>
      </c>
      <c r="P3606" s="24" t="s">
        <v>1026</v>
      </c>
      <c r="Q3606" s="48" t="s">
        <v>565</v>
      </c>
      <c r="R3606" s="17">
        <v>13</v>
      </c>
      <c r="S3606" s="24" t="s">
        <v>1026</v>
      </c>
      <c r="T3606" s="17">
        <v>7</v>
      </c>
      <c r="U3606" s="17">
        <v>475</v>
      </c>
    </row>
    <row r="3607" spans="1:21" x14ac:dyDescent="0.25">
      <c r="A3607" s="16"/>
      <c r="C3607" s="16"/>
      <c r="K3607" s="17" t="s">
        <v>3141</v>
      </c>
      <c r="L3607" s="54">
        <v>16</v>
      </c>
      <c r="M3607" s="17">
        <v>7</v>
      </c>
      <c r="N3607" s="32">
        <v>1992</v>
      </c>
      <c r="O3607" s="48" t="s">
        <v>1042</v>
      </c>
      <c r="P3607" s="24" t="s">
        <v>1026</v>
      </c>
      <c r="Q3607" s="48" t="s">
        <v>743</v>
      </c>
      <c r="R3607" s="17">
        <v>25</v>
      </c>
      <c r="S3607" s="24" t="s">
        <v>1026</v>
      </c>
      <c r="T3607" s="17">
        <v>0</v>
      </c>
      <c r="U3607" s="17">
        <v>809</v>
      </c>
    </row>
    <row r="3608" spans="1:21" x14ac:dyDescent="0.25">
      <c r="A3608" s="16"/>
      <c r="C3608" s="16"/>
      <c r="K3608" s="17" t="s">
        <v>3141</v>
      </c>
      <c r="L3608" s="54">
        <v>16</v>
      </c>
      <c r="M3608" s="17">
        <v>7</v>
      </c>
      <c r="N3608" s="32">
        <v>1992</v>
      </c>
      <c r="O3608" s="48" t="s">
        <v>5749</v>
      </c>
      <c r="P3608" s="24" t="s">
        <v>1026</v>
      </c>
      <c r="Q3608" s="48" t="s">
        <v>1041</v>
      </c>
      <c r="R3608" s="17">
        <v>5</v>
      </c>
      <c r="S3608" s="24" t="s">
        <v>1026</v>
      </c>
      <c r="T3608" s="17">
        <v>14</v>
      </c>
      <c r="U3608" s="17">
        <v>327</v>
      </c>
    </row>
    <row r="3609" spans="1:21" x14ac:dyDescent="0.25">
      <c r="A3609" s="16"/>
      <c r="C3609" s="16"/>
      <c r="K3609" s="17" t="s">
        <v>3141</v>
      </c>
      <c r="L3609" s="54">
        <v>16</v>
      </c>
      <c r="M3609" s="17">
        <v>7</v>
      </c>
      <c r="N3609" s="32">
        <v>1992</v>
      </c>
      <c r="O3609" s="48" t="s">
        <v>0</v>
      </c>
      <c r="P3609" s="24" t="s">
        <v>1026</v>
      </c>
      <c r="Q3609" s="48" t="s">
        <v>1045</v>
      </c>
      <c r="R3609" s="17">
        <v>1</v>
      </c>
      <c r="S3609" s="24" t="s">
        <v>1026</v>
      </c>
      <c r="T3609" s="17">
        <v>12</v>
      </c>
      <c r="U3609" s="17">
        <v>342</v>
      </c>
    </row>
    <row r="3610" spans="1:21" x14ac:dyDescent="0.25">
      <c r="A3610" s="16"/>
      <c r="C3610" s="16"/>
      <c r="K3610" s="17" t="s">
        <v>3011</v>
      </c>
      <c r="L3610" s="54">
        <v>19</v>
      </c>
      <c r="M3610" s="17">
        <v>7</v>
      </c>
      <c r="N3610" s="32">
        <v>1992</v>
      </c>
      <c r="O3610" s="48" t="s">
        <v>1045</v>
      </c>
      <c r="P3610" s="24" t="s">
        <v>1026</v>
      </c>
      <c r="Q3610" s="48" t="s">
        <v>563</v>
      </c>
      <c r="R3610" s="17">
        <v>34</v>
      </c>
      <c r="S3610" s="24" t="s">
        <v>1026</v>
      </c>
      <c r="T3610" s="17">
        <v>5</v>
      </c>
      <c r="U3610" s="17">
        <v>483</v>
      </c>
    </row>
    <row r="3611" spans="1:21" x14ac:dyDescent="0.25">
      <c r="A3611" s="16"/>
      <c r="C3611" s="16"/>
      <c r="K3611" s="17" t="s">
        <v>3011</v>
      </c>
      <c r="L3611" s="54">
        <v>19</v>
      </c>
      <c r="M3611" s="17">
        <v>7</v>
      </c>
      <c r="N3611" s="32">
        <v>1992</v>
      </c>
      <c r="O3611" s="48" t="s">
        <v>565</v>
      </c>
      <c r="P3611" s="24" t="s">
        <v>1026</v>
      </c>
      <c r="Q3611" s="48" t="s">
        <v>743</v>
      </c>
      <c r="R3611" s="17">
        <v>33</v>
      </c>
      <c r="S3611" s="24" t="s">
        <v>1026</v>
      </c>
      <c r="T3611" s="17">
        <v>3</v>
      </c>
      <c r="U3611" s="17">
        <v>243</v>
      </c>
    </row>
    <row r="3612" spans="1:21" x14ac:dyDescent="0.25">
      <c r="A3612" s="16"/>
      <c r="C3612" s="16"/>
      <c r="K3612" s="17" t="s">
        <v>3011</v>
      </c>
      <c r="L3612" s="54">
        <v>19</v>
      </c>
      <c r="M3612" s="17">
        <v>7</v>
      </c>
      <c r="N3612" s="32">
        <v>1992</v>
      </c>
      <c r="O3612" s="48" t="s">
        <v>1041</v>
      </c>
      <c r="P3612" s="24" t="s">
        <v>1026</v>
      </c>
      <c r="Q3612" s="48" t="s">
        <v>1029</v>
      </c>
      <c r="R3612" s="17">
        <v>10</v>
      </c>
      <c r="S3612" s="24" t="s">
        <v>1026</v>
      </c>
      <c r="T3612" s="17">
        <v>3</v>
      </c>
      <c r="U3612" s="17">
        <v>447</v>
      </c>
    </row>
    <row r="3613" spans="1:21" x14ac:dyDescent="0.25">
      <c r="A3613" s="16"/>
      <c r="C3613" s="16"/>
      <c r="K3613" s="17" t="s">
        <v>3011</v>
      </c>
      <c r="L3613" s="54">
        <v>19</v>
      </c>
      <c r="M3613" s="17">
        <v>7</v>
      </c>
      <c r="N3613" s="32">
        <v>1992</v>
      </c>
      <c r="O3613" s="48" t="s">
        <v>564</v>
      </c>
      <c r="P3613" s="24" t="s">
        <v>1026</v>
      </c>
      <c r="Q3613" s="48" t="s">
        <v>0</v>
      </c>
      <c r="R3613" s="17">
        <v>9</v>
      </c>
      <c r="S3613" s="24" t="s">
        <v>1026</v>
      </c>
      <c r="T3613" s="17">
        <v>2</v>
      </c>
      <c r="U3613" s="17">
        <v>931</v>
      </c>
    </row>
    <row r="3614" spans="1:21" x14ac:dyDescent="0.25">
      <c r="A3614" s="16"/>
      <c r="C3614" s="16"/>
      <c r="K3614" s="17" t="s">
        <v>3011</v>
      </c>
      <c r="L3614" s="54">
        <v>19</v>
      </c>
      <c r="M3614" s="17">
        <v>7</v>
      </c>
      <c r="N3614" s="32">
        <v>1992</v>
      </c>
      <c r="O3614" s="48" t="s">
        <v>1044</v>
      </c>
      <c r="P3614" s="24" t="s">
        <v>1026</v>
      </c>
      <c r="Q3614" s="48" t="s">
        <v>5749</v>
      </c>
      <c r="R3614" s="17">
        <v>18</v>
      </c>
      <c r="S3614" s="24" t="s">
        <v>1026</v>
      </c>
      <c r="T3614" s="17">
        <v>4</v>
      </c>
      <c r="U3614" s="17">
        <v>175</v>
      </c>
    </row>
    <row r="3615" spans="1:21" x14ac:dyDescent="0.25">
      <c r="A3615" s="16"/>
      <c r="C3615" s="16"/>
      <c r="K3615" s="17" t="s">
        <v>3011</v>
      </c>
      <c r="L3615" s="54">
        <v>19</v>
      </c>
      <c r="M3615" s="17">
        <v>7</v>
      </c>
      <c r="N3615" s="32">
        <v>1992</v>
      </c>
      <c r="O3615" s="48" t="s">
        <v>1043</v>
      </c>
      <c r="P3615" s="24" t="s">
        <v>1026</v>
      </c>
      <c r="Q3615" s="48" t="s">
        <v>1042</v>
      </c>
      <c r="R3615" s="17">
        <v>10</v>
      </c>
      <c r="S3615" s="24" t="s">
        <v>1026</v>
      </c>
      <c r="T3615" s="17">
        <v>7</v>
      </c>
      <c r="U3615" s="17">
        <v>1684</v>
      </c>
    </row>
    <row r="3616" spans="1:21" x14ac:dyDescent="0.25">
      <c r="A3616" s="16"/>
      <c r="C3616" s="16"/>
      <c r="K3616" s="17" t="s">
        <v>3142</v>
      </c>
      <c r="L3616" s="54">
        <v>22</v>
      </c>
      <c r="M3616" s="17">
        <v>7</v>
      </c>
      <c r="N3616" s="32">
        <v>1992</v>
      </c>
      <c r="O3616" s="48" t="s">
        <v>1043</v>
      </c>
      <c r="P3616" s="24" t="s">
        <v>1026</v>
      </c>
      <c r="Q3616" s="48" t="s">
        <v>1029</v>
      </c>
      <c r="R3616" s="17">
        <v>10</v>
      </c>
      <c r="S3616" s="24" t="s">
        <v>1026</v>
      </c>
      <c r="T3616" s="17">
        <v>6</v>
      </c>
      <c r="U3616" s="17">
        <v>1179</v>
      </c>
    </row>
    <row r="3617" spans="1:21" x14ac:dyDescent="0.25">
      <c r="A3617" s="16"/>
      <c r="C3617" s="16"/>
      <c r="K3617" s="17" t="s">
        <v>3142</v>
      </c>
      <c r="L3617" s="54">
        <v>22</v>
      </c>
      <c r="M3617" s="17">
        <v>7</v>
      </c>
      <c r="N3617" s="32">
        <v>1992</v>
      </c>
      <c r="O3617" s="48" t="s">
        <v>5749</v>
      </c>
      <c r="P3617" s="24" t="s">
        <v>1026</v>
      </c>
      <c r="Q3617" s="48" t="s">
        <v>1045</v>
      </c>
      <c r="R3617" s="17">
        <v>1</v>
      </c>
      <c r="S3617" s="24" t="s">
        <v>1026</v>
      </c>
      <c r="T3617" s="17">
        <v>16</v>
      </c>
      <c r="U3617" s="17">
        <v>357</v>
      </c>
    </row>
    <row r="3618" spans="1:21" x14ac:dyDescent="0.25">
      <c r="A3618" s="16"/>
      <c r="C3618" s="16"/>
      <c r="K3618" s="17" t="s">
        <v>3141</v>
      </c>
      <c r="L3618" s="54">
        <v>23</v>
      </c>
      <c r="M3618" s="17">
        <v>7</v>
      </c>
      <c r="N3618" s="32">
        <v>1992</v>
      </c>
      <c r="O3618" s="48" t="s">
        <v>563</v>
      </c>
      <c r="P3618" s="24" t="s">
        <v>1026</v>
      </c>
      <c r="Q3618" s="48" t="s">
        <v>565</v>
      </c>
      <c r="R3618" s="17">
        <v>3</v>
      </c>
      <c r="S3618" s="24" t="s">
        <v>1026</v>
      </c>
      <c r="T3618" s="17">
        <v>15</v>
      </c>
      <c r="U3618" s="17">
        <v>200</v>
      </c>
    </row>
    <row r="3619" spans="1:21" x14ac:dyDescent="0.25">
      <c r="A3619" s="16"/>
      <c r="C3619" s="16"/>
      <c r="K3619" s="17" t="s">
        <v>3141</v>
      </c>
      <c r="L3619" s="54">
        <v>23</v>
      </c>
      <c r="M3619" s="17">
        <v>7</v>
      </c>
      <c r="N3619" s="32">
        <v>1992</v>
      </c>
      <c r="O3619" s="48" t="s">
        <v>1041</v>
      </c>
      <c r="P3619" s="24" t="s">
        <v>1026</v>
      </c>
      <c r="Q3619" s="48" t="s">
        <v>564</v>
      </c>
      <c r="R3619" s="17">
        <v>7</v>
      </c>
      <c r="S3619" s="24" t="s">
        <v>1026</v>
      </c>
      <c r="T3619" s="17">
        <v>1</v>
      </c>
      <c r="U3619" s="17">
        <v>1222</v>
      </c>
    </row>
    <row r="3620" spans="1:21" x14ac:dyDescent="0.25">
      <c r="A3620" s="16"/>
      <c r="C3620" s="16"/>
      <c r="K3620" s="17" t="s">
        <v>3141</v>
      </c>
      <c r="L3620" s="54">
        <v>23</v>
      </c>
      <c r="M3620" s="17">
        <v>7</v>
      </c>
      <c r="N3620" s="32">
        <v>1992</v>
      </c>
      <c r="O3620" s="48" t="s">
        <v>743</v>
      </c>
      <c r="P3620" s="24" t="s">
        <v>1026</v>
      </c>
      <c r="Q3620" s="48" t="s">
        <v>1044</v>
      </c>
      <c r="R3620" s="17">
        <v>0</v>
      </c>
      <c r="S3620" s="24" t="s">
        <v>1026</v>
      </c>
      <c r="T3620" s="17">
        <v>20</v>
      </c>
      <c r="U3620" s="17">
        <v>150</v>
      </c>
    </row>
    <row r="3621" spans="1:21" x14ac:dyDescent="0.25">
      <c r="A3621" s="16"/>
      <c r="C3621" s="16"/>
      <c r="K3621" s="17" t="s">
        <v>3141</v>
      </c>
      <c r="L3621" s="54">
        <v>23</v>
      </c>
      <c r="M3621" s="17">
        <v>7</v>
      </c>
      <c r="N3621" s="32">
        <v>1992</v>
      </c>
      <c r="O3621" s="48" t="s">
        <v>1042</v>
      </c>
      <c r="P3621" s="24" t="s">
        <v>1026</v>
      </c>
      <c r="Q3621" s="48" t="s">
        <v>0</v>
      </c>
      <c r="R3621" s="17">
        <v>18</v>
      </c>
      <c r="S3621" s="24" t="s">
        <v>1026</v>
      </c>
      <c r="T3621" s="17">
        <v>3</v>
      </c>
      <c r="U3621" s="17">
        <v>981</v>
      </c>
    </row>
    <row r="3622" spans="1:21" x14ac:dyDescent="0.25">
      <c r="A3622" s="16"/>
      <c r="C3622" s="16"/>
      <c r="K3622" s="17" t="s">
        <v>3027</v>
      </c>
      <c r="L3622" s="54">
        <v>25</v>
      </c>
      <c r="M3622" s="17">
        <v>7</v>
      </c>
      <c r="N3622" s="32">
        <v>1992</v>
      </c>
      <c r="O3622" s="48" t="s">
        <v>1029</v>
      </c>
      <c r="P3622" s="24" t="s">
        <v>1026</v>
      </c>
      <c r="Q3622" s="48" t="s">
        <v>5749</v>
      </c>
      <c r="R3622" s="17">
        <v>20</v>
      </c>
      <c r="S3622" s="24" t="s">
        <v>1026</v>
      </c>
      <c r="T3622" s="17">
        <v>1</v>
      </c>
      <c r="U3622" s="17">
        <v>376</v>
      </c>
    </row>
    <row r="3623" spans="1:21" x14ac:dyDescent="0.25">
      <c r="A3623" s="16"/>
      <c r="C3623" s="16"/>
      <c r="K3623" s="17" t="s">
        <v>3011</v>
      </c>
      <c r="L3623" s="54">
        <v>26</v>
      </c>
      <c r="M3623" s="17">
        <v>7</v>
      </c>
      <c r="N3623" s="32">
        <v>1992</v>
      </c>
      <c r="O3623" s="48" t="s">
        <v>565</v>
      </c>
      <c r="P3623" s="24" t="s">
        <v>1026</v>
      </c>
      <c r="Q3623" s="48" t="s">
        <v>0</v>
      </c>
      <c r="R3623" s="17">
        <v>20</v>
      </c>
      <c r="S3623" s="24" t="s">
        <v>1026</v>
      </c>
      <c r="T3623" s="17">
        <v>7</v>
      </c>
      <c r="U3623" s="17">
        <v>415</v>
      </c>
    </row>
    <row r="3624" spans="1:21" x14ac:dyDescent="0.25">
      <c r="A3624" s="16"/>
      <c r="C3624" s="16"/>
      <c r="K3624" s="17" t="s">
        <v>3011</v>
      </c>
      <c r="L3624" s="54">
        <v>26</v>
      </c>
      <c r="M3624" s="17">
        <v>7</v>
      </c>
      <c r="N3624" s="32">
        <v>1992</v>
      </c>
      <c r="O3624" s="48" t="s">
        <v>1041</v>
      </c>
      <c r="P3624" s="24" t="s">
        <v>1026</v>
      </c>
      <c r="Q3624" s="48" t="s">
        <v>1042</v>
      </c>
      <c r="R3624" s="17">
        <v>15</v>
      </c>
      <c r="S3624" s="24" t="s">
        <v>1026</v>
      </c>
      <c r="T3624" s="17">
        <v>1</v>
      </c>
      <c r="U3624" s="17">
        <v>1341</v>
      </c>
    </row>
    <row r="3625" spans="1:21" x14ac:dyDescent="0.25">
      <c r="A3625" s="16"/>
      <c r="C3625" s="16"/>
      <c r="K3625" s="17" t="s">
        <v>3011</v>
      </c>
      <c r="L3625" s="54">
        <v>26</v>
      </c>
      <c r="M3625" s="17">
        <v>7</v>
      </c>
      <c r="N3625" s="32">
        <v>1992</v>
      </c>
      <c r="O3625" s="48" t="s">
        <v>743</v>
      </c>
      <c r="P3625" s="24" t="s">
        <v>1026</v>
      </c>
      <c r="Q3625" s="48" t="s">
        <v>564</v>
      </c>
      <c r="R3625" s="17">
        <v>9</v>
      </c>
      <c r="S3625" s="24" t="s">
        <v>1026</v>
      </c>
      <c r="T3625" s="17">
        <v>24</v>
      </c>
      <c r="U3625" s="17">
        <v>167</v>
      </c>
    </row>
    <row r="3626" spans="1:21" x14ac:dyDescent="0.25">
      <c r="A3626" s="16"/>
      <c r="C3626" s="16"/>
      <c r="K3626" s="17" t="s">
        <v>3011</v>
      </c>
      <c r="L3626" s="54">
        <v>26</v>
      </c>
      <c r="M3626" s="17">
        <v>7</v>
      </c>
      <c r="N3626" s="32">
        <v>1992</v>
      </c>
      <c r="O3626" s="48" t="s">
        <v>1044</v>
      </c>
      <c r="P3626" s="24" t="s">
        <v>1026</v>
      </c>
      <c r="Q3626" s="48" t="s">
        <v>1045</v>
      </c>
      <c r="R3626" s="17">
        <v>11</v>
      </c>
      <c r="S3626" s="24" t="s">
        <v>1026</v>
      </c>
      <c r="T3626" s="17">
        <v>28</v>
      </c>
      <c r="U3626" s="17">
        <v>411</v>
      </c>
    </row>
    <row r="3627" spans="1:21" x14ac:dyDescent="0.25">
      <c r="A3627" s="16"/>
      <c r="C3627" s="16"/>
      <c r="K3627" s="17" t="s">
        <v>3011</v>
      </c>
      <c r="L3627" s="54">
        <v>26</v>
      </c>
      <c r="M3627" s="17">
        <v>7</v>
      </c>
      <c r="N3627" s="32">
        <v>1992</v>
      </c>
      <c r="O3627" s="48" t="s">
        <v>1043</v>
      </c>
      <c r="P3627" s="24" t="s">
        <v>1026</v>
      </c>
      <c r="Q3627" s="48" t="s">
        <v>563</v>
      </c>
      <c r="R3627" s="17">
        <v>6</v>
      </c>
      <c r="S3627" s="24" t="s">
        <v>1026</v>
      </c>
      <c r="T3627" s="17">
        <v>4</v>
      </c>
      <c r="U3627" s="17">
        <v>1295</v>
      </c>
    </row>
    <row r="3628" spans="1:21" x14ac:dyDescent="0.25">
      <c r="A3628" s="16"/>
      <c r="C3628" s="16"/>
      <c r="K3628" s="17" t="s">
        <v>3027</v>
      </c>
      <c r="L3628" s="54">
        <v>1</v>
      </c>
      <c r="M3628" s="17">
        <v>8</v>
      </c>
      <c r="N3628" s="32">
        <v>1992</v>
      </c>
      <c r="O3628" s="48" t="s">
        <v>564</v>
      </c>
      <c r="P3628" s="24" t="s">
        <v>1026</v>
      </c>
      <c r="Q3628" s="48" t="s">
        <v>1042</v>
      </c>
      <c r="R3628" s="17">
        <v>5</v>
      </c>
      <c r="S3628" s="24" t="s">
        <v>1026</v>
      </c>
      <c r="T3628" s="17">
        <v>9</v>
      </c>
      <c r="U3628" s="17">
        <v>963</v>
      </c>
    </row>
    <row r="3629" spans="1:21" x14ac:dyDescent="0.25">
      <c r="A3629" s="16"/>
      <c r="C3629" s="16"/>
      <c r="K3629" s="17" t="s">
        <v>3027</v>
      </c>
      <c r="L3629" s="54">
        <v>1</v>
      </c>
      <c r="M3629" s="17">
        <v>8</v>
      </c>
      <c r="N3629" s="32">
        <v>1992</v>
      </c>
      <c r="O3629" s="48" t="s">
        <v>1029</v>
      </c>
      <c r="P3629" s="24" t="s">
        <v>1026</v>
      </c>
      <c r="Q3629" s="48" t="s">
        <v>743</v>
      </c>
      <c r="R3629" s="17">
        <v>35</v>
      </c>
      <c r="S3629" s="24" t="s">
        <v>1026</v>
      </c>
      <c r="T3629" s="17">
        <v>4</v>
      </c>
      <c r="U3629" s="17">
        <v>278</v>
      </c>
    </row>
    <row r="3630" spans="1:21" x14ac:dyDescent="0.25">
      <c r="A3630" s="16"/>
      <c r="C3630" s="16"/>
      <c r="K3630" s="17" t="s">
        <v>3011</v>
      </c>
      <c r="L3630" s="54">
        <v>2</v>
      </c>
      <c r="M3630" s="17">
        <v>8</v>
      </c>
      <c r="N3630" s="32">
        <v>1992</v>
      </c>
      <c r="O3630" s="48" t="s">
        <v>1045</v>
      </c>
      <c r="P3630" s="24" t="s">
        <v>1026</v>
      </c>
      <c r="Q3630" s="48" t="s">
        <v>1041</v>
      </c>
      <c r="R3630" s="17">
        <v>8</v>
      </c>
      <c r="S3630" s="24" t="s">
        <v>1026</v>
      </c>
      <c r="T3630" s="17">
        <v>14</v>
      </c>
      <c r="U3630" s="17">
        <v>837</v>
      </c>
    </row>
    <row r="3631" spans="1:21" x14ac:dyDescent="0.25">
      <c r="A3631" s="16"/>
      <c r="C3631" s="16"/>
      <c r="K3631" s="17" t="s">
        <v>3011</v>
      </c>
      <c r="L3631" s="54">
        <v>2</v>
      </c>
      <c r="M3631" s="17">
        <v>8</v>
      </c>
      <c r="N3631" s="32">
        <v>1992</v>
      </c>
      <c r="O3631" s="48" t="s">
        <v>1044</v>
      </c>
      <c r="P3631" s="24" t="s">
        <v>1026</v>
      </c>
      <c r="Q3631" s="48" t="s">
        <v>565</v>
      </c>
      <c r="R3631" s="17">
        <v>6</v>
      </c>
      <c r="S3631" s="24" t="s">
        <v>1026</v>
      </c>
      <c r="T3631" s="17">
        <v>7</v>
      </c>
      <c r="U3631" s="17">
        <v>470</v>
      </c>
    </row>
    <row r="3632" spans="1:21" x14ac:dyDescent="0.25">
      <c r="A3632" s="16"/>
      <c r="C3632" s="16"/>
      <c r="K3632" s="17" t="s">
        <v>3011</v>
      </c>
      <c r="L3632" s="54">
        <v>2</v>
      </c>
      <c r="M3632" s="17">
        <v>8</v>
      </c>
      <c r="N3632" s="32">
        <v>1992</v>
      </c>
      <c r="O3632" s="48" t="s">
        <v>5749</v>
      </c>
      <c r="P3632" s="24" t="s">
        <v>1026</v>
      </c>
      <c r="Q3632" s="48" t="s">
        <v>563</v>
      </c>
      <c r="R3632" s="17">
        <v>5</v>
      </c>
      <c r="S3632" s="24" t="s">
        <v>1026</v>
      </c>
      <c r="T3632" s="17">
        <v>7</v>
      </c>
      <c r="U3632" s="17">
        <v>240</v>
      </c>
    </row>
    <row r="3633" spans="1:21" x14ac:dyDescent="0.25">
      <c r="A3633" s="16"/>
      <c r="C3633" s="16"/>
      <c r="K3633" s="17" t="s">
        <v>3011</v>
      </c>
      <c r="L3633" s="54">
        <v>2</v>
      </c>
      <c r="M3633" s="17">
        <v>8</v>
      </c>
      <c r="N3633" s="32">
        <v>1992</v>
      </c>
      <c r="O3633" s="48" t="s">
        <v>0</v>
      </c>
      <c r="P3633" s="24" t="s">
        <v>1026</v>
      </c>
      <c r="Q3633" s="48" t="s">
        <v>1043</v>
      </c>
      <c r="R3633" s="17">
        <v>4</v>
      </c>
      <c r="S3633" s="24" t="s">
        <v>1026</v>
      </c>
      <c r="T3633" s="17">
        <v>9</v>
      </c>
      <c r="U3633" s="17">
        <v>335</v>
      </c>
    </row>
    <row r="3634" spans="1:21" x14ac:dyDescent="0.25">
      <c r="A3634" s="16"/>
      <c r="C3634" s="16"/>
      <c r="K3634" s="17" t="s">
        <v>3027</v>
      </c>
      <c r="L3634" s="54">
        <v>8</v>
      </c>
      <c r="M3634" s="17">
        <v>8</v>
      </c>
      <c r="N3634" s="32">
        <v>1992</v>
      </c>
      <c r="O3634" s="48" t="s">
        <v>563</v>
      </c>
      <c r="P3634" s="24" t="s">
        <v>1026</v>
      </c>
      <c r="Q3634" s="48" t="s">
        <v>1029</v>
      </c>
      <c r="R3634" s="17">
        <v>12</v>
      </c>
      <c r="S3634" s="24" t="s">
        <v>1026</v>
      </c>
      <c r="T3634" s="17">
        <v>8</v>
      </c>
      <c r="U3634" s="17">
        <v>176</v>
      </c>
    </row>
    <row r="3635" spans="1:21" x14ac:dyDescent="0.25">
      <c r="A3635" s="16"/>
      <c r="C3635" s="16"/>
      <c r="K3635" s="17" t="s">
        <v>3011</v>
      </c>
      <c r="L3635" s="54">
        <v>9</v>
      </c>
      <c r="M3635" s="17">
        <v>8</v>
      </c>
      <c r="N3635" s="32">
        <v>1992</v>
      </c>
      <c r="O3635" s="48" t="s">
        <v>565</v>
      </c>
      <c r="P3635" s="24" t="s">
        <v>1026</v>
      </c>
      <c r="Q3635" s="48" t="s">
        <v>1045</v>
      </c>
      <c r="R3635" s="17">
        <v>6</v>
      </c>
      <c r="S3635" s="24" t="s">
        <v>1026</v>
      </c>
      <c r="T3635" s="17">
        <v>7</v>
      </c>
      <c r="U3635" s="17">
        <v>457</v>
      </c>
    </row>
    <row r="3636" spans="1:21" x14ac:dyDescent="0.25">
      <c r="A3636" s="16"/>
      <c r="C3636" s="16"/>
      <c r="K3636" s="17" t="s">
        <v>3011</v>
      </c>
      <c r="L3636" s="54">
        <v>9</v>
      </c>
      <c r="M3636" s="17">
        <v>8</v>
      </c>
      <c r="N3636" s="32">
        <v>1992</v>
      </c>
      <c r="O3636" s="48" t="s">
        <v>1041</v>
      </c>
      <c r="P3636" s="24" t="s">
        <v>1026</v>
      </c>
      <c r="Q3636" s="48" t="s">
        <v>1043</v>
      </c>
      <c r="R3636" s="17">
        <v>9</v>
      </c>
      <c r="S3636" s="24" t="s">
        <v>1026</v>
      </c>
      <c r="T3636" s="17">
        <v>7</v>
      </c>
      <c r="U3636" s="17">
        <v>1012</v>
      </c>
    </row>
    <row r="3637" spans="1:21" x14ac:dyDescent="0.25">
      <c r="A3637" s="16"/>
      <c r="C3637" s="16"/>
      <c r="K3637" s="17" t="s">
        <v>3011</v>
      </c>
      <c r="L3637" s="54">
        <v>9</v>
      </c>
      <c r="M3637" s="17">
        <v>8</v>
      </c>
      <c r="N3637" s="32">
        <v>1992</v>
      </c>
      <c r="O3637" s="48" t="s">
        <v>743</v>
      </c>
      <c r="P3637" s="24" t="s">
        <v>1026</v>
      </c>
      <c r="Q3637" s="48" t="s">
        <v>0</v>
      </c>
      <c r="R3637" s="17">
        <v>8</v>
      </c>
      <c r="S3637" s="24" t="s">
        <v>1026</v>
      </c>
      <c r="T3637" s="17">
        <v>6</v>
      </c>
      <c r="U3637" s="17">
        <v>301</v>
      </c>
    </row>
    <row r="3638" spans="1:21" x14ac:dyDescent="0.25">
      <c r="A3638" s="16"/>
      <c r="C3638" s="16"/>
      <c r="K3638" s="17" t="s">
        <v>3011</v>
      </c>
      <c r="L3638" s="54">
        <v>9</v>
      </c>
      <c r="M3638" s="17">
        <v>8</v>
      </c>
      <c r="N3638" s="32">
        <v>1992</v>
      </c>
      <c r="O3638" s="48" t="s">
        <v>564</v>
      </c>
      <c r="P3638" s="24" t="s">
        <v>1026</v>
      </c>
      <c r="Q3638" s="48" t="s">
        <v>1044</v>
      </c>
      <c r="R3638" s="17">
        <v>7</v>
      </c>
      <c r="S3638" s="24" t="s">
        <v>1026</v>
      </c>
      <c r="T3638" s="17">
        <v>9</v>
      </c>
      <c r="U3638" s="17">
        <v>612</v>
      </c>
    </row>
    <row r="3639" spans="1:21" x14ac:dyDescent="0.25">
      <c r="A3639" s="16"/>
      <c r="C3639" s="16"/>
      <c r="K3639" s="17" t="s">
        <v>3011</v>
      </c>
      <c r="L3639" s="17">
        <v>9</v>
      </c>
      <c r="M3639" s="17">
        <v>8</v>
      </c>
      <c r="N3639" s="32">
        <v>1992</v>
      </c>
      <c r="O3639" s="48" t="s">
        <v>1042</v>
      </c>
      <c r="P3639" s="24" t="s">
        <v>1026</v>
      </c>
      <c r="Q3639" s="48" t="s">
        <v>5749</v>
      </c>
      <c r="R3639" s="17">
        <v>15</v>
      </c>
      <c r="S3639" s="24" t="s">
        <v>1026</v>
      </c>
      <c r="T3639" s="17">
        <v>5</v>
      </c>
      <c r="U3639" s="17">
        <v>847</v>
      </c>
    </row>
    <row r="3640" spans="1:21" x14ac:dyDescent="0.25">
      <c r="A3640" s="16"/>
      <c r="C3640" s="16"/>
      <c r="K3640" s="17" t="s">
        <v>3011</v>
      </c>
      <c r="L3640" s="54">
        <v>16</v>
      </c>
      <c r="M3640" s="17">
        <v>8</v>
      </c>
      <c r="N3640" s="32">
        <v>1992</v>
      </c>
      <c r="O3640" s="48" t="s">
        <v>1045</v>
      </c>
      <c r="P3640" s="24" t="s">
        <v>1026</v>
      </c>
      <c r="Q3640" s="48" t="s">
        <v>564</v>
      </c>
      <c r="R3640" s="17">
        <v>10</v>
      </c>
      <c r="S3640" s="24" t="s">
        <v>1026</v>
      </c>
      <c r="T3640" s="17">
        <v>9</v>
      </c>
      <c r="U3640" s="17">
        <v>792</v>
      </c>
    </row>
    <row r="3641" spans="1:21" x14ac:dyDescent="0.25">
      <c r="A3641" s="16"/>
      <c r="C3641" s="16"/>
      <c r="K3641" s="17" t="s">
        <v>3011</v>
      </c>
      <c r="L3641" s="54">
        <v>16</v>
      </c>
      <c r="M3641" s="17">
        <v>8</v>
      </c>
      <c r="N3641" s="32">
        <v>1992</v>
      </c>
      <c r="O3641" s="48" t="s">
        <v>565</v>
      </c>
      <c r="P3641" s="24" t="s">
        <v>1026</v>
      </c>
      <c r="Q3641" s="48" t="s">
        <v>1042</v>
      </c>
      <c r="R3641" s="17">
        <v>12</v>
      </c>
      <c r="S3641" s="24" t="s">
        <v>1026</v>
      </c>
      <c r="T3641" s="17">
        <v>14</v>
      </c>
      <c r="U3641" s="17">
        <v>415</v>
      </c>
    </row>
    <row r="3642" spans="1:21" x14ac:dyDescent="0.25">
      <c r="K3642" s="17" t="s">
        <v>3011</v>
      </c>
      <c r="L3642" s="54">
        <v>16</v>
      </c>
      <c r="M3642" s="17">
        <v>8</v>
      </c>
      <c r="N3642" s="32">
        <v>1992</v>
      </c>
      <c r="O3642" s="48" t="s">
        <v>1041</v>
      </c>
      <c r="P3642" s="24" t="s">
        <v>1026</v>
      </c>
      <c r="Q3642" s="48" t="s">
        <v>1044</v>
      </c>
      <c r="R3642" s="17">
        <v>15</v>
      </c>
      <c r="S3642" s="24" t="s">
        <v>1026</v>
      </c>
      <c r="T3642" s="17">
        <v>2</v>
      </c>
      <c r="U3642" s="17">
        <v>1001</v>
      </c>
    </row>
    <row r="3643" spans="1:21" x14ac:dyDescent="0.25">
      <c r="K3643" s="17" t="s">
        <v>3011</v>
      </c>
      <c r="L3643" s="54">
        <v>16</v>
      </c>
      <c r="M3643" s="17">
        <v>8</v>
      </c>
      <c r="N3643" s="32">
        <v>1992</v>
      </c>
      <c r="O3643" s="48" t="s">
        <v>743</v>
      </c>
      <c r="P3643" s="24" t="s">
        <v>1026</v>
      </c>
      <c r="Q3643" s="48" t="s">
        <v>563</v>
      </c>
      <c r="R3643" s="17">
        <v>5</v>
      </c>
      <c r="S3643" s="24" t="s">
        <v>1026</v>
      </c>
      <c r="T3643" s="17">
        <v>7</v>
      </c>
      <c r="U3643" s="17">
        <v>183</v>
      </c>
    </row>
    <row r="3644" spans="1:21" x14ac:dyDescent="0.25">
      <c r="K3644" s="17" t="s">
        <v>3011</v>
      </c>
      <c r="L3644" s="54">
        <v>16</v>
      </c>
      <c r="M3644" s="17">
        <v>8</v>
      </c>
      <c r="N3644" s="32">
        <v>1992</v>
      </c>
      <c r="O3644" s="48" t="s">
        <v>1029</v>
      </c>
      <c r="P3644" s="24" t="s">
        <v>1026</v>
      </c>
      <c r="Q3644" s="48" t="s">
        <v>0</v>
      </c>
      <c r="R3644" s="17">
        <v>12</v>
      </c>
      <c r="S3644" s="24" t="s">
        <v>1026</v>
      </c>
      <c r="T3644" s="17">
        <v>6</v>
      </c>
      <c r="U3644" s="17">
        <v>347</v>
      </c>
    </row>
    <row r="3645" spans="1:21" x14ac:dyDescent="0.25">
      <c r="K3645" s="17" t="s">
        <v>3011</v>
      </c>
      <c r="L3645" s="54">
        <v>16</v>
      </c>
      <c r="M3645" s="17">
        <v>8</v>
      </c>
      <c r="N3645" s="32">
        <v>1992</v>
      </c>
      <c r="O3645" s="48" t="s">
        <v>1043</v>
      </c>
      <c r="P3645" s="24" t="s">
        <v>1026</v>
      </c>
      <c r="Q3645" s="48" t="s">
        <v>5749</v>
      </c>
      <c r="R3645" s="17">
        <v>31</v>
      </c>
      <c r="S3645" s="24" t="s">
        <v>1026</v>
      </c>
      <c r="T3645" s="17">
        <v>2</v>
      </c>
      <c r="U3645" s="17">
        <v>1012</v>
      </c>
    </row>
    <row r="3646" spans="1:21" x14ac:dyDescent="0.25">
      <c r="Q3646" s="48" t="s">
        <v>2</v>
      </c>
      <c r="R3646" s="82">
        <f>SUM(R3514:R3645)</f>
        <v>1642</v>
      </c>
      <c r="S3646" s="24" t="s">
        <v>1026</v>
      </c>
      <c r="T3646" s="82">
        <f>SUM(T3514:T3645)</f>
        <v>1205</v>
      </c>
      <c r="U3646" s="82">
        <f>SUM(U3514:U3645)</f>
        <v>85695</v>
      </c>
    </row>
    <row r="3647" spans="1:21" x14ac:dyDescent="0.25">
      <c r="N3647" s="17">
        <f>COUNT(R3514:R3645)</f>
        <v>132</v>
      </c>
      <c r="Q3647" s="48" t="s">
        <v>567</v>
      </c>
      <c r="R3647" s="81">
        <f>PRODUCT(R3646/N3647)</f>
        <v>12.439393939393939</v>
      </c>
      <c r="S3647" s="24" t="s">
        <v>1026</v>
      </c>
      <c r="T3647" s="81">
        <f>PRODUCT(T3646/N3647)</f>
        <v>9.1287878787878789</v>
      </c>
      <c r="U3647" s="82">
        <f>PRODUCT(U3646/N3647)</f>
        <v>649.2045454545455</v>
      </c>
    </row>
    <row r="3648" spans="1:21" x14ac:dyDescent="0.25">
      <c r="Q3648" s="48"/>
      <c r="R3648" s="81"/>
      <c r="S3648" s="24"/>
      <c r="T3648" s="81"/>
      <c r="U3648" s="82"/>
    </row>
    <row r="3650" spans="1:49" x14ac:dyDescent="0.25">
      <c r="A3650" s="21"/>
      <c r="B3650" s="22" t="s">
        <v>745</v>
      </c>
      <c r="C3650" s="21"/>
      <c r="D3650" s="21"/>
      <c r="E3650" s="21"/>
      <c r="F3650" s="21"/>
      <c r="G3650" s="21"/>
      <c r="H3650" s="21"/>
      <c r="I3650" s="68"/>
      <c r="J3650" s="21"/>
      <c r="K3650" s="21"/>
      <c r="L3650" s="33"/>
      <c r="M3650" s="33"/>
      <c r="N3650" s="33"/>
      <c r="O3650" s="23" t="s">
        <v>745</v>
      </c>
      <c r="P3650" s="43"/>
      <c r="Q3650" s="35"/>
      <c r="R3650" s="33"/>
      <c r="S3650" s="33"/>
      <c r="T3650" s="33"/>
      <c r="U3650" s="33"/>
    </row>
    <row r="3651" spans="1:49" x14ac:dyDescent="0.25">
      <c r="A3651" s="11"/>
      <c r="B3651" s="19"/>
      <c r="C3651" s="11"/>
      <c r="D3651" s="11"/>
      <c r="E3651" s="11"/>
      <c r="F3651" s="11"/>
      <c r="G3651" s="11"/>
      <c r="H3651" s="11"/>
      <c r="I3651" s="11"/>
      <c r="J3651" s="11"/>
      <c r="O3651" s="20" t="s">
        <v>386</v>
      </c>
    </row>
    <row r="3652" spans="1:49" x14ac:dyDescent="0.25">
      <c r="A3652" s="11"/>
      <c r="B3652" s="20" t="s">
        <v>371</v>
      </c>
      <c r="C3652" s="11"/>
      <c r="D3652" s="11"/>
      <c r="E3652" s="11"/>
      <c r="F3652" s="11"/>
      <c r="G3652" s="11"/>
      <c r="H3652" s="11"/>
      <c r="I3652" s="11"/>
      <c r="J3652" s="11"/>
      <c r="K3652" s="17" t="s">
        <v>3142</v>
      </c>
      <c r="L3652" s="17">
        <v>19</v>
      </c>
      <c r="M3652" s="17">
        <v>8</v>
      </c>
      <c r="N3652" s="32">
        <v>1992</v>
      </c>
      <c r="O3652" s="48" t="s">
        <v>1029</v>
      </c>
      <c r="P3652" s="24" t="s">
        <v>1026</v>
      </c>
      <c r="Q3652" s="67" t="s">
        <v>1041</v>
      </c>
      <c r="R3652" s="17">
        <v>7</v>
      </c>
      <c r="S3652" s="24" t="s">
        <v>1026</v>
      </c>
      <c r="T3652" s="17">
        <v>8</v>
      </c>
      <c r="U3652" s="17">
        <v>293</v>
      </c>
      <c r="AP3652"/>
      <c r="AQ3652"/>
      <c r="AR3652"/>
      <c r="AS3652"/>
      <c r="AT3652"/>
      <c r="AU3652"/>
      <c r="AV3652"/>
      <c r="AW3652"/>
    </row>
    <row r="3653" spans="1:49" x14ac:dyDescent="0.25">
      <c r="A3653" s="11"/>
      <c r="C3653" s="11"/>
      <c r="D3653" s="11"/>
      <c r="E3653" s="11"/>
      <c r="F3653" s="11"/>
      <c r="G3653" s="11"/>
      <c r="H3653" s="11"/>
      <c r="I3653" s="11"/>
      <c r="J3653" s="11"/>
      <c r="K3653" s="17" t="s">
        <v>3027</v>
      </c>
      <c r="L3653" s="17">
        <v>22</v>
      </c>
      <c r="M3653" s="17">
        <v>8</v>
      </c>
      <c r="N3653" s="32">
        <v>1992</v>
      </c>
      <c r="O3653" s="67" t="s">
        <v>1041</v>
      </c>
      <c r="P3653" s="24" t="s">
        <v>1026</v>
      </c>
      <c r="Q3653" s="48" t="s">
        <v>1029</v>
      </c>
      <c r="R3653" s="17">
        <v>12</v>
      </c>
      <c r="S3653" s="24" t="s">
        <v>1026</v>
      </c>
      <c r="T3653" s="17">
        <v>5</v>
      </c>
      <c r="U3653" s="17">
        <v>1077</v>
      </c>
      <c r="AP3653"/>
      <c r="AQ3653"/>
      <c r="AR3653"/>
      <c r="AS3653"/>
      <c r="AT3653"/>
      <c r="AU3653"/>
      <c r="AV3653"/>
      <c r="AW3653"/>
    </row>
    <row r="3654" spans="1:49" x14ac:dyDescent="0.25">
      <c r="A3654" s="11"/>
      <c r="C3654" s="11"/>
      <c r="D3654" s="11"/>
      <c r="E3654" s="11"/>
      <c r="F3654" s="11"/>
      <c r="G3654" s="11"/>
      <c r="H3654" s="11"/>
      <c r="I3654" s="11"/>
      <c r="J3654" s="11"/>
      <c r="S3654" s="11"/>
      <c r="AP3654"/>
      <c r="AQ3654"/>
      <c r="AR3654"/>
      <c r="AS3654"/>
      <c r="AT3654"/>
      <c r="AU3654"/>
      <c r="AV3654"/>
      <c r="AW3654"/>
    </row>
    <row r="3655" spans="1:49" x14ac:dyDescent="0.25">
      <c r="A3655" s="11"/>
      <c r="C3655" s="11"/>
      <c r="D3655" s="11"/>
      <c r="E3655" s="11"/>
      <c r="F3655" s="11"/>
      <c r="G3655" s="11"/>
      <c r="H3655" s="11"/>
      <c r="I3655" s="11"/>
      <c r="J3655" s="11"/>
      <c r="K3655" s="17" t="s">
        <v>3142</v>
      </c>
      <c r="L3655" s="17">
        <v>19</v>
      </c>
      <c r="M3655" s="17">
        <v>8</v>
      </c>
      <c r="N3655" s="32">
        <v>1992</v>
      </c>
      <c r="O3655" s="41" t="s">
        <v>1044</v>
      </c>
      <c r="P3655" s="24" t="s">
        <v>1026</v>
      </c>
      <c r="Q3655" s="48" t="s">
        <v>1042</v>
      </c>
      <c r="R3655" s="17">
        <v>7</v>
      </c>
      <c r="S3655" s="24" t="s">
        <v>1026</v>
      </c>
      <c r="T3655" s="17">
        <v>1</v>
      </c>
      <c r="U3655" s="17">
        <v>830</v>
      </c>
      <c r="AP3655"/>
      <c r="AQ3655"/>
      <c r="AR3655"/>
      <c r="AS3655"/>
      <c r="AT3655"/>
      <c r="AU3655"/>
      <c r="AV3655"/>
      <c r="AW3655"/>
    </row>
    <row r="3656" spans="1:49" x14ac:dyDescent="0.25">
      <c r="A3656" s="11"/>
      <c r="C3656" s="11"/>
      <c r="D3656" s="11"/>
      <c r="E3656" s="11"/>
      <c r="F3656" s="11"/>
      <c r="G3656" s="11"/>
      <c r="H3656" s="11"/>
      <c r="I3656" s="11"/>
      <c r="J3656" s="11"/>
      <c r="K3656" s="17" t="s">
        <v>3027</v>
      </c>
      <c r="L3656" s="17">
        <v>22</v>
      </c>
      <c r="M3656" s="17">
        <v>8</v>
      </c>
      <c r="N3656" s="32">
        <v>1992</v>
      </c>
      <c r="O3656" s="67" t="s">
        <v>1042</v>
      </c>
      <c r="P3656" s="24" t="s">
        <v>1026</v>
      </c>
      <c r="Q3656" s="38" t="s">
        <v>1044</v>
      </c>
      <c r="R3656" s="17">
        <v>14</v>
      </c>
      <c r="S3656" s="24" t="s">
        <v>1026</v>
      </c>
      <c r="T3656" s="17">
        <v>6</v>
      </c>
      <c r="U3656" s="17">
        <v>1095</v>
      </c>
      <c r="AP3656"/>
      <c r="AQ3656"/>
      <c r="AR3656"/>
      <c r="AS3656"/>
      <c r="AT3656"/>
      <c r="AU3656"/>
      <c r="AV3656"/>
      <c r="AW3656"/>
    </row>
    <row r="3657" spans="1:49" x14ac:dyDescent="0.25">
      <c r="A3657" s="11"/>
      <c r="B3657" s="20" t="s">
        <v>687</v>
      </c>
      <c r="C3657" s="11"/>
      <c r="D3657" s="11"/>
      <c r="E3657" s="11"/>
      <c r="F3657" s="11"/>
      <c r="G3657" s="11"/>
      <c r="H3657" s="11"/>
      <c r="I3657" s="11"/>
      <c r="J3657" s="11"/>
      <c r="K3657" s="17" t="s">
        <v>3011</v>
      </c>
      <c r="L3657" s="17">
        <v>23</v>
      </c>
      <c r="M3657" s="17">
        <v>8</v>
      </c>
      <c r="N3657" s="32">
        <v>1992</v>
      </c>
      <c r="O3657" s="67" t="s">
        <v>1042</v>
      </c>
      <c r="P3657" s="24" t="s">
        <v>1026</v>
      </c>
      <c r="Q3657" s="38" t="s">
        <v>1044</v>
      </c>
      <c r="R3657" s="17">
        <v>12</v>
      </c>
      <c r="S3657" s="24" t="s">
        <v>1026</v>
      </c>
      <c r="T3657" s="17">
        <v>7</v>
      </c>
      <c r="U3657" s="17">
        <v>1407</v>
      </c>
      <c r="AP3657"/>
      <c r="AQ3657"/>
      <c r="AR3657"/>
      <c r="AS3657"/>
      <c r="AT3657"/>
      <c r="AU3657"/>
      <c r="AV3657"/>
      <c r="AW3657"/>
    </row>
    <row r="3658" spans="1:49" x14ac:dyDescent="0.25">
      <c r="A3658" s="11"/>
      <c r="C3658" s="11"/>
      <c r="D3658" s="11"/>
      <c r="E3658" s="11"/>
      <c r="F3658" s="11"/>
      <c r="G3658" s="11"/>
      <c r="H3658" s="11"/>
      <c r="I3658" s="11"/>
      <c r="J3658" s="11"/>
      <c r="O3658" s="67"/>
      <c r="P3658" s="24"/>
      <c r="Q3658" s="48"/>
      <c r="S3658" s="24"/>
      <c r="AP3658"/>
      <c r="AQ3658"/>
      <c r="AR3658"/>
      <c r="AS3658"/>
      <c r="AT3658"/>
      <c r="AU3658"/>
      <c r="AV3658"/>
      <c r="AW3658"/>
    </row>
    <row r="3659" spans="1:49" x14ac:dyDescent="0.25">
      <c r="A3659" s="11"/>
      <c r="C3659" s="11"/>
      <c r="D3659" s="11"/>
      <c r="E3659" s="11"/>
      <c r="F3659" s="11"/>
      <c r="G3659" s="11"/>
      <c r="H3659" s="11"/>
      <c r="I3659" s="11"/>
      <c r="J3659" s="11"/>
      <c r="K3659" s="17" t="s">
        <v>3142</v>
      </c>
      <c r="L3659" s="17">
        <v>19</v>
      </c>
      <c r="M3659" s="17">
        <v>8</v>
      </c>
      <c r="N3659" s="32">
        <v>1992</v>
      </c>
      <c r="O3659" s="20" t="s">
        <v>564</v>
      </c>
      <c r="P3659" s="24" t="s">
        <v>1026</v>
      </c>
      <c r="Q3659" s="38" t="s">
        <v>1045</v>
      </c>
      <c r="R3659" s="17">
        <v>4</v>
      </c>
      <c r="S3659" s="24" t="s">
        <v>1026</v>
      </c>
      <c r="T3659" s="17">
        <v>2</v>
      </c>
      <c r="U3659" s="17">
        <v>820</v>
      </c>
      <c r="AP3659"/>
      <c r="AQ3659"/>
      <c r="AR3659"/>
      <c r="AS3659"/>
      <c r="AT3659"/>
      <c r="AU3659"/>
      <c r="AV3659"/>
      <c r="AW3659"/>
    </row>
    <row r="3660" spans="1:49" x14ac:dyDescent="0.25">
      <c r="B3660" s="20" t="s">
        <v>1444</v>
      </c>
      <c r="D3660" s="14"/>
      <c r="E3660" s="14"/>
      <c r="F3660" s="14"/>
      <c r="G3660" s="14"/>
      <c r="H3660" s="74"/>
      <c r="I3660" s="14"/>
      <c r="J3660" s="14"/>
      <c r="K3660" s="17" t="s">
        <v>3027</v>
      </c>
      <c r="L3660" s="17">
        <v>22</v>
      </c>
      <c r="M3660" s="17">
        <v>8</v>
      </c>
      <c r="N3660" s="32">
        <v>1992</v>
      </c>
      <c r="O3660" s="38" t="s">
        <v>1045</v>
      </c>
      <c r="P3660" s="24" t="s">
        <v>1026</v>
      </c>
      <c r="Q3660" s="20" t="s">
        <v>564</v>
      </c>
      <c r="R3660" s="17">
        <v>1</v>
      </c>
      <c r="S3660" s="24" t="s">
        <v>1026</v>
      </c>
      <c r="T3660" s="17">
        <v>7</v>
      </c>
      <c r="U3660" s="17">
        <v>754</v>
      </c>
      <c r="AP3660"/>
      <c r="AQ3660"/>
      <c r="AR3660"/>
      <c r="AS3660"/>
      <c r="AT3660"/>
      <c r="AU3660"/>
      <c r="AV3660"/>
      <c r="AW3660"/>
    </row>
    <row r="3661" spans="1:49" x14ac:dyDescent="0.25">
      <c r="D3661" s="14"/>
      <c r="E3661" s="14"/>
      <c r="F3661" s="14"/>
      <c r="G3661" s="14"/>
      <c r="H3661" s="74"/>
      <c r="I3661" s="14"/>
      <c r="J3661" s="14"/>
      <c r="O3661" s="67"/>
      <c r="P3661" s="24"/>
      <c r="Q3661" s="48"/>
      <c r="S3661" s="24"/>
      <c r="AP3661"/>
      <c r="AQ3661"/>
      <c r="AR3661"/>
      <c r="AS3661"/>
      <c r="AT3661"/>
      <c r="AU3661"/>
      <c r="AV3661"/>
      <c r="AW3661"/>
    </row>
    <row r="3662" spans="1:49" x14ac:dyDescent="0.25">
      <c r="D3662" s="14"/>
      <c r="E3662" s="14"/>
      <c r="F3662" s="14"/>
      <c r="G3662" s="14"/>
      <c r="H3662" s="74"/>
      <c r="I3662" s="14"/>
      <c r="J3662" s="14"/>
      <c r="K3662" s="17" t="s">
        <v>3142</v>
      </c>
      <c r="L3662" s="17">
        <v>19</v>
      </c>
      <c r="M3662" s="17">
        <v>8</v>
      </c>
      <c r="N3662" s="32">
        <v>1992</v>
      </c>
      <c r="O3662" s="38" t="s">
        <v>565</v>
      </c>
      <c r="P3662" s="24" t="s">
        <v>1026</v>
      </c>
      <c r="Q3662" s="20" t="s">
        <v>1043</v>
      </c>
      <c r="R3662" s="17">
        <v>9</v>
      </c>
      <c r="S3662" s="24" t="s">
        <v>1026</v>
      </c>
      <c r="T3662" s="17">
        <v>10</v>
      </c>
      <c r="U3662" s="17">
        <v>487</v>
      </c>
      <c r="AP3662"/>
      <c r="AQ3662"/>
      <c r="AR3662"/>
      <c r="AS3662"/>
      <c r="AT3662"/>
      <c r="AU3662"/>
      <c r="AV3662"/>
      <c r="AW3662"/>
    </row>
    <row r="3663" spans="1:49" x14ac:dyDescent="0.25">
      <c r="B3663" s="20" t="s">
        <v>699</v>
      </c>
      <c r="D3663" s="14"/>
      <c r="E3663" s="14"/>
      <c r="F3663" s="14"/>
      <c r="G3663" s="14"/>
      <c r="H3663" s="74"/>
      <c r="I3663" s="14"/>
      <c r="J3663" s="14"/>
      <c r="K3663" s="17" t="s">
        <v>3027</v>
      </c>
      <c r="L3663" s="17">
        <v>22</v>
      </c>
      <c r="M3663" s="17">
        <v>8</v>
      </c>
      <c r="N3663" s="32">
        <v>1992</v>
      </c>
      <c r="O3663" s="20" t="s">
        <v>1043</v>
      </c>
      <c r="P3663" s="24" t="s">
        <v>1026</v>
      </c>
      <c r="Q3663" s="38" t="s">
        <v>565</v>
      </c>
      <c r="R3663" s="17">
        <v>13</v>
      </c>
      <c r="S3663" s="24" t="s">
        <v>1026</v>
      </c>
      <c r="T3663" s="17">
        <v>8</v>
      </c>
      <c r="U3663" s="17">
        <v>1609</v>
      </c>
      <c r="AP3663"/>
      <c r="AQ3663"/>
      <c r="AR3663"/>
      <c r="AS3663"/>
      <c r="AT3663"/>
      <c r="AU3663"/>
      <c r="AV3663"/>
      <c r="AW3663"/>
    </row>
    <row r="3664" spans="1:49" x14ac:dyDescent="0.25">
      <c r="D3664" s="14"/>
      <c r="E3664" s="14"/>
      <c r="F3664" s="14"/>
      <c r="G3664" s="14"/>
      <c r="H3664" s="74"/>
      <c r="I3664" s="14"/>
      <c r="J3664" s="14"/>
      <c r="O3664" s="67"/>
      <c r="P3664" s="24"/>
      <c r="Q3664" s="48"/>
      <c r="S3664" s="24"/>
      <c r="AP3664"/>
      <c r="AQ3664"/>
      <c r="AR3664"/>
      <c r="AS3664"/>
      <c r="AT3664"/>
      <c r="AU3664"/>
      <c r="AV3664"/>
      <c r="AW3664"/>
    </row>
    <row r="3665" spans="2:49" x14ac:dyDescent="0.25">
      <c r="D3665" s="14"/>
      <c r="E3665" s="14"/>
      <c r="F3665" s="14"/>
      <c r="G3665" s="14"/>
      <c r="H3665" s="74"/>
      <c r="I3665" s="14"/>
      <c r="J3665" s="14"/>
      <c r="O3665" s="67"/>
      <c r="P3665" s="24"/>
      <c r="Q3665" s="48"/>
      <c r="S3665" s="24"/>
      <c r="AP3665"/>
      <c r="AQ3665"/>
      <c r="AR3665"/>
      <c r="AS3665"/>
      <c r="AT3665"/>
      <c r="AU3665"/>
      <c r="AV3665"/>
      <c r="AW3665"/>
    </row>
    <row r="3666" spans="2:49" x14ac:dyDescent="0.25">
      <c r="D3666" s="14"/>
      <c r="E3666" s="14"/>
      <c r="F3666" s="14"/>
      <c r="G3666" s="14"/>
      <c r="H3666" s="14"/>
      <c r="I3666" s="14"/>
      <c r="J3666" s="14"/>
      <c r="O3666" s="20" t="s">
        <v>387</v>
      </c>
      <c r="P3666" s="24"/>
      <c r="Q3666" s="48"/>
      <c r="S3666" s="24"/>
      <c r="AP3666"/>
      <c r="AQ3666"/>
      <c r="AR3666"/>
      <c r="AS3666"/>
      <c r="AT3666"/>
      <c r="AU3666"/>
      <c r="AV3666"/>
      <c r="AW3666"/>
    </row>
    <row r="3667" spans="2:49" x14ac:dyDescent="0.25">
      <c r="D3667" s="14"/>
      <c r="E3667" s="14"/>
      <c r="F3667" s="14"/>
      <c r="G3667" s="14"/>
      <c r="H3667" s="14"/>
      <c r="I3667" s="14"/>
      <c r="J3667" s="14"/>
      <c r="K3667" s="17" t="s">
        <v>3142</v>
      </c>
      <c r="L3667" s="17">
        <v>26</v>
      </c>
      <c r="M3667" s="17">
        <v>8</v>
      </c>
      <c r="N3667" s="32">
        <v>1992</v>
      </c>
      <c r="O3667" s="19" t="s">
        <v>564</v>
      </c>
      <c r="P3667" s="24" t="s">
        <v>1026</v>
      </c>
      <c r="Q3667" s="67" t="s">
        <v>1041</v>
      </c>
      <c r="R3667" s="17">
        <v>1</v>
      </c>
      <c r="S3667" s="24" t="s">
        <v>1026</v>
      </c>
      <c r="T3667" s="17">
        <v>4</v>
      </c>
      <c r="U3667" s="17">
        <v>1437</v>
      </c>
      <c r="AP3667"/>
      <c r="AQ3667"/>
      <c r="AR3667"/>
      <c r="AS3667"/>
      <c r="AT3667"/>
      <c r="AU3667"/>
      <c r="AV3667"/>
      <c r="AW3667"/>
    </row>
    <row r="3668" spans="2:49" x14ac:dyDescent="0.25">
      <c r="B3668" s="20" t="s">
        <v>696</v>
      </c>
      <c r="D3668" s="14"/>
      <c r="E3668" s="14"/>
      <c r="F3668" s="14"/>
      <c r="G3668" s="14"/>
      <c r="H3668" s="14"/>
      <c r="I3668" s="14"/>
      <c r="J3668" s="14"/>
      <c r="K3668" s="17" t="s">
        <v>3027</v>
      </c>
      <c r="L3668" s="17">
        <v>29</v>
      </c>
      <c r="M3668" s="17">
        <v>8</v>
      </c>
      <c r="N3668" s="32">
        <v>1992</v>
      </c>
      <c r="O3668" s="67" t="s">
        <v>1041</v>
      </c>
      <c r="P3668" s="24" t="s">
        <v>1026</v>
      </c>
      <c r="Q3668" s="19" t="s">
        <v>564</v>
      </c>
      <c r="R3668" s="17">
        <v>14</v>
      </c>
      <c r="S3668" s="24" t="s">
        <v>1026</v>
      </c>
      <c r="T3668" s="17">
        <v>5</v>
      </c>
      <c r="U3668" s="17">
        <v>1291</v>
      </c>
      <c r="AP3668"/>
      <c r="AQ3668"/>
      <c r="AR3668"/>
      <c r="AS3668"/>
      <c r="AT3668"/>
      <c r="AU3668"/>
      <c r="AV3668"/>
      <c r="AW3668"/>
    </row>
    <row r="3669" spans="2:49" x14ac:dyDescent="0.25">
      <c r="D3669" s="14"/>
      <c r="E3669" s="14"/>
      <c r="F3669" s="14"/>
      <c r="G3669" s="14"/>
      <c r="H3669" s="14"/>
      <c r="I3669" s="14"/>
      <c r="J3669" s="14"/>
      <c r="O3669" s="67"/>
      <c r="P3669" s="24"/>
      <c r="Q3669" s="48"/>
      <c r="S3669" s="24"/>
      <c r="AP3669"/>
      <c r="AQ3669"/>
      <c r="AR3669"/>
      <c r="AS3669"/>
      <c r="AT3669"/>
      <c r="AU3669"/>
      <c r="AV3669"/>
      <c r="AW3669"/>
    </row>
    <row r="3670" spans="2:49" x14ac:dyDescent="0.25">
      <c r="D3670" s="14"/>
      <c r="E3670" s="14"/>
      <c r="F3670" s="14"/>
      <c r="G3670" s="14"/>
      <c r="H3670" s="14"/>
      <c r="I3670" s="14"/>
      <c r="J3670" s="14"/>
      <c r="K3670" s="17" t="s">
        <v>3142</v>
      </c>
      <c r="L3670" s="17">
        <v>26</v>
      </c>
      <c r="M3670" s="17">
        <v>8</v>
      </c>
      <c r="N3670" s="32">
        <v>1992</v>
      </c>
      <c r="O3670" s="19" t="s">
        <v>1043</v>
      </c>
      <c r="P3670" s="24" t="s">
        <v>1026</v>
      </c>
      <c r="Q3670" s="67" t="s">
        <v>1042</v>
      </c>
      <c r="R3670" s="17">
        <v>9</v>
      </c>
      <c r="S3670" s="24" t="s">
        <v>1026</v>
      </c>
      <c r="T3670" s="17">
        <v>10</v>
      </c>
      <c r="U3670" s="17">
        <v>1937</v>
      </c>
      <c r="AP3670"/>
      <c r="AQ3670"/>
      <c r="AR3670"/>
      <c r="AS3670"/>
      <c r="AT3670"/>
      <c r="AU3670"/>
      <c r="AV3670"/>
      <c r="AW3670"/>
    </row>
    <row r="3671" spans="2:49" x14ac:dyDescent="0.25">
      <c r="B3671" s="20" t="s">
        <v>688</v>
      </c>
      <c r="D3671" s="14"/>
      <c r="E3671" s="14"/>
      <c r="F3671" s="14"/>
      <c r="G3671" s="14"/>
      <c r="H3671" s="14"/>
      <c r="I3671" s="14"/>
      <c r="J3671" s="14"/>
      <c r="K3671" s="17" t="s">
        <v>3027</v>
      </c>
      <c r="L3671" s="17">
        <v>29</v>
      </c>
      <c r="M3671" s="17">
        <v>8</v>
      </c>
      <c r="N3671" s="32">
        <v>1992</v>
      </c>
      <c r="O3671" s="67" t="s">
        <v>1042</v>
      </c>
      <c r="P3671" s="24" t="s">
        <v>1026</v>
      </c>
      <c r="Q3671" s="19" t="s">
        <v>1043</v>
      </c>
      <c r="R3671" s="17">
        <v>7</v>
      </c>
      <c r="S3671" s="24" t="s">
        <v>1026</v>
      </c>
      <c r="T3671" s="17">
        <v>6</v>
      </c>
      <c r="U3671" s="17">
        <v>1871</v>
      </c>
      <c r="AP3671"/>
      <c r="AQ3671"/>
      <c r="AR3671"/>
      <c r="AS3671"/>
      <c r="AT3671"/>
      <c r="AU3671"/>
      <c r="AV3671"/>
      <c r="AW3671"/>
    </row>
    <row r="3672" spans="2:49" x14ac:dyDescent="0.25">
      <c r="D3672" s="14"/>
      <c r="E3672" s="14"/>
      <c r="F3672" s="14"/>
      <c r="G3672" s="14"/>
      <c r="H3672" s="14"/>
      <c r="I3672" s="14"/>
      <c r="J3672" s="14"/>
      <c r="O3672" s="67"/>
      <c r="P3672" s="24"/>
      <c r="Q3672" s="48"/>
      <c r="S3672" s="24"/>
      <c r="AP3672"/>
      <c r="AQ3672"/>
      <c r="AR3672"/>
      <c r="AS3672"/>
      <c r="AT3672"/>
      <c r="AU3672"/>
      <c r="AV3672"/>
      <c r="AW3672"/>
    </row>
    <row r="3673" spans="2:49" x14ac:dyDescent="0.25">
      <c r="S3673" s="11"/>
      <c r="AP3673"/>
      <c r="AQ3673"/>
      <c r="AR3673"/>
      <c r="AS3673"/>
      <c r="AT3673"/>
      <c r="AU3673"/>
      <c r="AV3673"/>
      <c r="AW3673"/>
    </row>
    <row r="3674" spans="2:49" x14ac:dyDescent="0.25">
      <c r="O3674" s="20" t="s">
        <v>388</v>
      </c>
      <c r="S3674" s="11"/>
      <c r="AP3674"/>
      <c r="AQ3674"/>
      <c r="AR3674"/>
      <c r="AS3674"/>
      <c r="AT3674"/>
      <c r="AU3674"/>
      <c r="AV3674"/>
      <c r="AW3674"/>
    </row>
    <row r="3675" spans="2:49" x14ac:dyDescent="0.25">
      <c r="K3675" s="17" t="s">
        <v>3027</v>
      </c>
      <c r="L3675" s="17">
        <v>5</v>
      </c>
      <c r="M3675" s="17">
        <v>9</v>
      </c>
      <c r="N3675" s="32">
        <v>1992</v>
      </c>
      <c r="O3675" s="19" t="s">
        <v>564</v>
      </c>
      <c r="P3675" s="24" t="s">
        <v>1026</v>
      </c>
      <c r="Q3675" s="19" t="s">
        <v>1043</v>
      </c>
      <c r="R3675" s="17">
        <v>6</v>
      </c>
      <c r="S3675" s="24" t="s">
        <v>1026</v>
      </c>
      <c r="T3675" s="17">
        <v>6</v>
      </c>
      <c r="U3675" s="17">
        <v>1026</v>
      </c>
      <c r="AP3675"/>
      <c r="AQ3675"/>
      <c r="AR3675"/>
      <c r="AS3675"/>
      <c r="AT3675"/>
      <c r="AU3675"/>
      <c r="AV3675"/>
      <c r="AW3675"/>
    </row>
    <row r="3676" spans="2:49" x14ac:dyDescent="0.25">
      <c r="B3676" s="67" t="s">
        <v>746</v>
      </c>
      <c r="K3676" s="17" t="s">
        <v>3011</v>
      </c>
      <c r="L3676" s="17">
        <v>6</v>
      </c>
      <c r="M3676" s="17">
        <v>9</v>
      </c>
      <c r="N3676" s="32">
        <v>1992</v>
      </c>
      <c r="O3676" s="20" t="s">
        <v>1043</v>
      </c>
      <c r="P3676" s="24" t="s">
        <v>1026</v>
      </c>
      <c r="Q3676" s="19" t="s">
        <v>564</v>
      </c>
      <c r="R3676" s="17">
        <v>8</v>
      </c>
      <c r="S3676" s="24" t="s">
        <v>1026</v>
      </c>
      <c r="T3676" s="17">
        <v>6</v>
      </c>
      <c r="U3676" s="17">
        <v>1429</v>
      </c>
      <c r="AP3676"/>
      <c r="AQ3676"/>
      <c r="AR3676"/>
      <c r="AS3676"/>
      <c r="AT3676"/>
      <c r="AU3676"/>
      <c r="AV3676"/>
      <c r="AW3676"/>
    </row>
    <row r="3677" spans="2:49" x14ac:dyDescent="0.25">
      <c r="O3677" s="48"/>
      <c r="S3677" s="11"/>
      <c r="AP3677"/>
      <c r="AQ3677"/>
      <c r="AR3677"/>
      <c r="AS3677"/>
      <c r="AT3677"/>
      <c r="AU3677"/>
      <c r="AV3677"/>
      <c r="AW3677"/>
    </row>
    <row r="3678" spans="2:49" x14ac:dyDescent="0.25">
      <c r="S3678" s="11"/>
      <c r="AP3678"/>
      <c r="AQ3678"/>
      <c r="AR3678"/>
      <c r="AS3678"/>
      <c r="AT3678"/>
      <c r="AU3678"/>
      <c r="AV3678"/>
      <c r="AW3678"/>
    </row>
    <row r="3679" spans="2:49" x14ac:dyDescent="0.25">
      <c r="O3679" s="20" t="s">
        <v>389</v>
      </c>
      <c r="S3679" s="11"/>
      <c r="AP3679"/>
      <c r="AQ3679"/>
      <c r="AR3679"/>
      <c r="AS3679"/>
      <c r="AT3679"/>
      <c r="AU3679"/>
      <c r="AV3679"/>
      <c r="AW3679"/>
    </row>
    <row r="3680" spans="2:49" x14ac:dyDescent="0.25">
      <c r="K3680" s="17" t="s">
        <v>3011</v>
      </c>
      <c r="L3680" s="17">
        <v>6</v>
      </c>
      <c r="M3680" s="17">
        <v>9</v>
      </c>
      <c r="N3680" s="32">
        <v>1992</v>
      </c>
      <c r="O3680" s="48" t="s">
        <v>1042</v>
      </c>
      <c r="P3680" s="24" t="s">
        <v>1026</v>
      </c>
      <c r="Q3680" s="67" t="s">
        <v>1041</v>
      </c>
      <c r="R3680" s="17">
        <v>3</v>
      </c>
      <c r="S3680" s="24" t="s">
        <v>1026</v>
      </c>
      <c r="T3680" s="17">
        <v>9</v>
      </c>
      <c r="U3680" s="17">
        <v>2209</v>
      </c>
      <c r="AP3680"/>
      <c r="AQ3680"/>
      <c r="AR3680"/>
      <c r="AS3680"/>
      <c r="AT3680"/>
      <c r="AU3680"/>
      <c r="AV3680"/>
      <c r="AW3680"/>
    </row>
    <row r="3681" spans="1:49" x14ac:dyDescent="0.25">
      <c r="B3681" s="20" t="s">
        <v>390</v>
      </c>
      <c r="K3681" s="17" t="s">
        <v>3027</v>
      </c>
      <c r="L3681" s="17">
        <v>12</v>
      </c>
      <c r="M3681" s="17">
        <v>9</v>
      </c>
      <c r="N3681" s="32">
        <v>1992</v>
      </c>
      <c r="O3681" s="67" t="s">
        <v>1041</v>
      </c>
      <c r="P3681" s="24" t="s">
        <v>1026</v>
      </c>
      <c r="Q3681" s="48" t="s">
        <v>1042</v>
      </c>
      <c r="R3681" s="17">
        <v>29</v>
      </c>
      <c r="S3681" s="24" t="s">
        <v>1026</v>
      </c>
      <c r="T3681" s="17">
        <v>1</v>
      </c>
      <c r="U3681" s="17">
        <v>2396</v>
      </c>
      <c r="AP3681"/>
      <c r="AQ3681"/>
      <c r="AR3681"/>
      <c r="AS3681"/>
      <c r="AT3681"/>
      <c r="AU3681"/>
      <c r="AV3681"/>
      <c r="AW3681"/>
    </row>
    <row r="3682" spans="1:49" x14ac:dyDescent="0.25">
      <c r="Q3682" s="48" t="s">
        <v>2</v>
      </c>
      <c r="R3682" s="82">
        <f>SUM(R3651:R3681)</f>
        <v>156</v>
      </c>
      <c r="S3682" s="24" t="s">
        <v>1026</v>
      </c>
      <c r="T3682" s="82">
        <f>SUM(T3651:T3681)</f>
        <v>101</v>
      </c>
      <c r="U3682" s="82">
        <f>SUM(U3651:U3681)</f>
        <v>21968</v>
      </c>
      <c r="AP3682"/>
      <c r="AQ3682"/>
      <c r="AR3682"/>
      <c r="AS3682"/>
      <c r="AT3682"/>
      <c r="AU3682"/>
      <c r="AV3682"/>
      <c r="AW3682"/>
    </row>
    <row r="3683" spans="1:49" x14ac:dyDescent="0.25">
      <c r="N3683" s="17">
        <f>COUNT(R3651:R3681)</f>
        <v>17</v>
      </c>
      <c r="Q3683" s="48" t="s">
        <v>567</v>
      </c>
      <c r="R3683" s="81">
        <f>PRODUCT(R3682/N3683)</f>
        <v>9.1764705882352935</v>
      </c>
      <c r="S3683" s="24" t="s">
        <v>1026</v>
      </c>
      <c r="T3683" s="81">
        <f>PRODUCT(T3682/N3683)</f>
        <v>5.9411764705882355</v>
      </c>
      <c r="U3683" s="82">
        <f>PRODUCT(U3682/N3683)</f>
        <v>1292.2352941176471</v>
      </c>
      <c r="AP3683"/>
      <c r="AQ3683"/>
      <c r="AR3683"/>
      <c r="AS3683"/>
      <c r="AT3683"/>
      <c r="AU3683"/>
      <c r="AV3683"/>
      <c r="AW3683"/>
    </row>
    <row r="3684" spans="1:49" x14ac:dyDescent="0.25">
      <c r="Q3684" s="48"/>
      <c r="R3684" s="81"/>
      <c r="S3684" s="24"/>
      <c r="T3684" s="81"/>
      <c r="U3684" s="82"/>
      <c r="AP3684"/>
      <c r="AQ3684"/>
      <c r="AR3684"/>
      <c r="AS3684"/>
      <c r="AT3684"/>
      <c r="AU3684"/>
      <c r="AV3684"/>
      <c r="AW3684"/>
    </row>
    <row r="3685" spans="1:49" x14ac:dyDescent="0.25">
      <c r="A3685" s="11"/>
      <c r="B3685" s="19"/>
      <c r="C3685" s="11"/>
      <c r="D3685" s="11"/>
      <c r="E3685" s="11"/>
      <c r="F3685" s="11"/>
      <c r="G3685" s="11"/>
      <c r="H3685" s="11"/>
      <c r="I3685" s="11"/>
      <c r="J3685" s="11"/>
      <c r="K3685" s="14"/>
      <c r="O3685" s="67"/>
      <c r="P3685" s="24"/>
      <c r="S3685" s="24"/>
      <c r="AP3685"/>
      <c r="AQ3685"/>
      <c r="AR3685"/>
      <c r="AS3685"/>
      <c r="AT3685"/>
      <c r="AU3685"/>
      <c r="AV3685"/>
      <c r="AW3685"/>
    </row>
    <row r="3686" spans="1:49" x14ac:dyDescent="0.25">
      <c r="A3686" s="23"/>
      <c r="B3686" s="22" t="s">
        <v>747</v>
      </c>
      <c r="C3686" s="23"/>
      <c r="D3686" s="23"/>
      <c r="E3686" s="23"/>
      <c r="F3686" s="23"/>
      <c r="G3686" s="23"/>
      <c r="H3686" s="23"/>
      <c r="I3686" s="23"/>
      <c r="J3686" s="23"/>
      <c r="K3686" s="137"/>
      <c r="L3686" s="21"/>
      <c r="M3686" s="21"/>
      <c r="N3686" s="21"/>
      <c r="O3686" s="22" t="s">
        <v>689</v>
      </c>
      <c r="P3686" s="23"/>
      <c r="Q3686" s="22"/>
      <c r="R3686" s="21"/>
      <c r="S3686" s="23"/>
      <c r="T3686" s="21"/>
      <c r="U3686" s="21"/>
      <c r="AP3686"/>
      <c r="AQ3686"/>
      <c r="AR3686"/>
      <c r="AS3686"/>
      <c r="AT3686"/>
      <c r="AU3686"/>
      <c r="AV3686"/>
      <c r="AW3686"/>
    </row>
    <row r="3687" spans="1:49" x14ac:dyDescent="0.25">
      <c r="A3687" s="11"/>
      <c r="B3687" s="19"/>
      <c r="C3687" s="11"/>
      <c r="D3687" s="11"/>
      <c r="E3687" s="11"/>
      <c r="F3687" s="11"/>
      <c r="G3687" s="11"/>
      <c r="H3687" s="11"/>
      <c r="I3687" s="11"/>
      <c r="J3687" s="11"/>
      <c r="K3687" s="32" t="s">
        <v>3011</v>
      </c>
      <c r="L3687" s="17">
        <v>23</v>
      </c>
      <c r="M3687" s="17">
        <v>8</v>
      </c>
      <c r="N3687" s="32">
        <v>1992</v>
      </c>
      <c r="O3687" s="19" t="s">
        <v>566</v>
      </c>
      <c r="P3687" s="24" t="s">
        <v>1026</v>
      </c>
      <c r="Q3687" s="20" t="s">
        <v>0</v>
      </c>
      <c r="R3687" s="17">
        <v>10</v>
      </c>
      <c r="S3687" s="24" t="s">
        <v>1026</v>
      </c>
      <c r="T3687" s="17">
        <v>13</v>
      </c>
      <c r="U3687" s="17">
        <v>700</v>
      </c>
      <c r="AP3687"/>
      <c r="AQ3687"/>
      <c r="AR3687"/>
      <c r="AS3687"/>
      <c r="AT3687"/>
      <c r="AU3687"/>
      <c r="AV3687"/>
      <c r="AW3687"/>
    </row>
    <row r="3688" spans="1:49" x14ac:dyDescent="0.25">
      <c r="A3688" s="11"/>
      <c r="B3688" s="20" t="s">
        <v>690</v>
      </c>
      <c r="C3688" s="11"/>
      <c r="D3688" s="11"/>
      <c r="E3688" s="11"/>
      <c r="F3688" s="11"/>
      <c r="G3688" s="11"/>
      <c r="H3688" s="11"/>
      <c r="I3688" s="11"/>
      <c r="J3688" s="11"/>
      <c r="K3688" s="17" t="s">
        <v>3027</v>
      </c>
      <c r="L3688" s="17">
        <v>29</v>
      </c>
      <c r="M3688" s="17">
        <v>8</v>
      </c>
      <c r="N3688" s="32">
        <v>1992</v>
      </c>
      <c r="O3688" s="20" t="s">
        <v>0</v>
      </c>
      <c r="P3688" s="24" t="s">
        <v>1026</v>
      </c>
      <c r="Q3688" s="19" t="s">
        <v>566</v>
      </c>
      <c r="R3688" s="17">
        <v>6</v>
      </c>
      <c r="S3688" s="24" t="s">
        <v>1026</v>
      </c>
      <c r="T3688" s="17">
        <v>2</v>
      </c>
      <c r="AP3688"/>
      <c r="AQ3688"/>
      <c r="AR3688"/>
      <c r="AS3688"/>
      <c r="AT3688"/>
      <c r="AU3688"/>
      <c r="AV3688"/>
      <c r="AW3688"/>
    </row>
    <row r="3689" spans="1:49" x14ac:dyDescent="0.25">
      <c r="A3689" s="11"/>
      <c r="B3689" s="19"/>
      <c r="C3689" s="11"/>
      <c r="D3689" s="11"/>
      <c r="E3689" s="11"/>
      <c r="F3689" s="11"/>
      <c r="G3689" s="11"/>
      <c r="H3689" s="11"/>
      <c r="I3689" s="11"/>
      <c r="J3689" s="11"/>
      <c r="S3689" s="11"/>
      <c r="AP3689"/>
      <c r="AQ3689"/>
      <c r="AR3689"/>
      <c r="AS3689"/>
      <c r="AT3689"/>
      <c r="AU3689"/>
      <c r="AV3689"/>
      <c r="AW3689"/>
    </row>
    <row r="3690" spans="1:49" x14ac:dyDescent="0.25">
      <c r="A3690" s="11"/>
      <c r="B3690" s="20" t="s">
        <v>691</v>
      </c>
      <c r="C3690" s="11"/>
      <c r="D3690" s="11"/>
      <c r="E3690" s="11"/>
      <c r="F3690" s="11"/>
      <c r="G3690" s="11"/>
      <c r="H3690" s="11"/>
      <c r="I3690" s="11"/>
      <c r="J3690" s="11"/>
      <c r="K3690" s="17" t="s">
        <v>3011</v>
      </c>
      <c r="L3690" s="17">
        <v>23</v>
      </c>
      <c r="M3690" s="17">
        <v>8</v>
      </c>
      <c r="N3690" s="32">
        <v>1992</v>
      </c>
      <c r="O3690" s="20" t="s">
        <v>967</v>
      </c>
      <c r="P3690" s="24" t="s">
        <v>1026</v>
      </c>
      <c r="Q3690" s="48" t="s">
        <v>5749</v>
      </c>
      <c r="R3690" s="17">
        <v>5</v>
      </c>
      <c r="S3690" s="24" t="s">
        <v>1026</v>
      </c>
      <c r="T3690" s="17">
        <v>3</v>
      </c>
      <c r="AP3690"/>
      <c r="AQ3690"/>
      <c r="AR3690"/>
      <c r="AS3690"/>
      <c r="AT3690"/>
      <c r="AU3690"/>
      <c r="AV3690"/>
      <c r="AW3690"/>
    </row>
    <row r="3691" spans="1:49" x14ac:dyDescent="0.25">
      <c r="B3691" s="20" t="s">
        <v>5751</v>
      </c>
      <c r="D3691" s="14"/>
      <c r="E3691" s="14"/>
      <c r="F3691" s="14"/>
      <c r="G3691" s="14"/>
      <c r="H3691" s="79"/>
      <c r="I3691" s="14"/>
      <c r="J3691" s="14"/>
      <c r="K3691" s="17" t="s">
        <v>3027</v>
      </c>
      <c r="L3691" s="17">
        <v>29</v>
      </c>
      <c r="M3691" s="17">
        <v>8</v>
      </c>
      <c r="N3691" s="32">
        <v>1992</v>
      </c>
      <c r="O3691" s="48" t="s">
        <v>5749</v>
      </c>
      <c r="P3691" s="24" t="s">
        <v>1026</v>
      </c>
      <c r="Q3691" s="20" t="s">
        <v>967</v>
      </c>
      <c r="R3691" s="17">
        <v>3</v>
      </c>
      <c r="S3691" s="24" t="s">
        <v>1026</v>
      </c>
      <c r="T3691" s="17">
        <v>4</v>
      </c>
      <c r="AP3691"/>
      <c r="AQ3691"/>
      <c r="AR3691"/>
      <c r="AS3691"/>
      <c r="AT3691"/>
      <c r="AU3691"/>
      <c r="AV3691"/>
      <c r="AW3691"/>
    </row>
    <row r="3692" spans="1:49" x14ac:dyDescent="0.25">
      <c r="Q3692" s="48" t="s">
        <v>2</v>
      </c>
      <c r="R3692" s="82">
        <f>SUM(R3687:R3691)</f>
        <v>24</v>
      </c>
      <c r="S3692" s="24" t="s">
        <v>1026</v>
      </c>
      <c r="T3692" s="82">
        <f>SUM(T3687:T3691)</f>
        <v>22</v>
      </c>
      <c r="U3692" s="82">
        <f>SUM(U3687:U3691)</f>
        <v>700</v>
      </c>
      <c r="AP3692"/>
      <c r="AQ3692"/>
      <c r="AR3692"/>
      <c r="AS3692"/>
      <c r="AT3692"/>
      <c r="AU3692"/>
      <c r="AV3692"/>
      <c r="AW3692"/>
    </row>
    <row r="3693" spans="1:49" x14ac:dyDescent="0.25">
      <c r="N3693" s="17">
        <f>COUNT(R3687:R3691)</f>
        <v>4</v>
      </c>
      <c r="Q3693" s="48" t="s">
        <v>567</v>
      </c>
      <c r="R3693" s="81">
        <f>PRODUCT(R3692/N3693)</f>
        <v>6</v>
      </c>
      <c r="S3693" s="24" t="s">
        <v>1026</v>
      </c>
      <c r="T3693" s="81">
        <f>PRODUCT(T3692/N3693)</f>
        <v>5.5</v>
      </c>
      <c r="U3693" s="82">
        <f>PRODUCT(U3692/N3693)</f>
        <v>175</v>
      </c>
      <c r="AP3693"/>
      <c r="AQ3693"/>
      <c r="AR3693"/>
      <c r="AS3693"/>
      <c r="AT3693"/>
      <c r="AU3693"/>
      <c r="AV3693"/>
      <c r="AW3693"/>
    </row>
    <row r="3694" spans="1:49" x14ac:dyDescent="0.25">
      <c r="S3694" s="11"/>
      <c r="AP3694"/>
      <c r="AQ3694"/>
      <c r="AR3694"/>
      <c r="AS3694"/>
      <c r="AT3694"/>
      <c r="AU3694"/>
      <c r="AV3694"/>
      <c r="AW3694"/>
    </row>
    <row r="3695" spans="1:49" x14ac:dyDescent="0.25">
      <c r="S3695" s="11"/>
      <c r="AP3695"/>
      <c r="AQ3695"/>
      <c r="AR3695"/>
      <c r="AS3695"/>
      <c r="AT3695"/>
      <c r="AU3695"/>
      <c r="AV3695"/>
      <c r="AW3695"/>
    </row>
    <row r="3696" spans="1:49" x14ac:dyDescent="0.25">
      <c r="A3696" s="21"/>
      <c r="B3696" s="22" t="s">
        <v>748</v>
      </c>
      <c r="C3696" s="21" t="s">
        <v>3016</v>
      </c>
      <c r="D3696" s="21" t="s">
        <v>3017</v>
      </c>
      <c r="E3696" s="21" t="s">
        <v>1030</v>
      </c>
      <c r="F3696" s="21" t="s">
        <v>3018</v>
      </c>
      <c r="G3696" s="21" t="s">
        <v>3019</v>
      </c>
      <c r="H3696" s="21"/>
      <c r="I3696" s="68" t="s">
        <v>3020</v>
      </c>
      <c r="J3696" s="21" t="s">
        <v>1031</v>
      </c>
      <c r="K3696" s="21"/>
      <c r="L3696" s="33"/>
      <c r="M3696" s="33"/>
      <c r="N3696" s="33"/>
      <c r="O3696" s="23" t="s">
        <v>748</v>
      </c>
      <c r="P3696" s="34"/>
      <c r="Q3696" s="35"/>
      <c r="R3696" s="33"/>
      <c r="S3696" s="34"/>
      <c r="T3696" s="33"/>
      <c r="U3696" s="33"/>
      <c r="AP3696"/>
      <c r="AQ3696"/>
      <c r="AR3696"/>
      <c r="AS3696"/>
      <c r="AT3696"/>
      <c r="AU3696"/>
      <c r="AV3696"/>
      <c r="AW3696"/>
    </row>
    <row r="3697" spans="1:49" x14ac:dyDescent="0.25">
      <c r="A3697" s="29">
        <v>1</v>
      </c>
      <c r="B3697" s="41" t="s">
        <v>1041</v>
      </c>
      <c r="C3697" s="14">
        <v>24</v>
      </c>
      <c r="D3697" s="14">
        <v>21</v>
      </c>
      <c r="E3697" s="14">
        <v>0</v>
      </c>
      <c r="F3697" s="14">
        <v>3</v>
      </c>
      <c r="G3697" s="14">
        <v>355</v>
      </c>
      <c r="H3697" s="74" t="s">
        <v>1026</v>
      </c>
      <c r="I3697" s="14">
        <v>101</v>
      </c>
      <c r="J3697" s="14">
        <v>42</v>
      </c>
      <c r="K3697" s="17" t="s">
        <v>3011</v>
      </c>
      <c r="L3697" s="54">
        <v>2</v>
      </c>
      <c r="M3697" s="17">
        <v>5</v>
      </c>
      <c r="N3697" s="32">
        <v>1993</v>
      </c>
      <c r="O3697" s="48" t="s">
        <v>563</v>
      </c>
      <c r="P3697" s="24" t="s">
        <v>1026</v>
      </c>
      <c r="Q3697" s="48" t="s">
        <v>1</v>
      </c>
      <c r="R3697" s="17">
        <v>29</v>
      </c>
      <c r="S3697" s="24" t="s">
        <v>1026</v>
      </c>
      <c r="T3697" s="17">
        <v>6</v>
      </c>
      <c r="U3697" s="17">
        <v>428</v>
      </c>
      <c r="AP3697"/>
      <c r="AQ3697"/>
      <c r="AR3697"/>
      <c r="AS3697"/>
      <c r="AT3697"/>
      <c r="AU3697"/>
      <c r="AV3697"/>
      <c r="AW3697"/>
    </row>
    <row r="3698" spans="1:49" x14ac:dyDescent="0.25">
      <c r="A3698" s="29">
        <v>2</v>
      </c>
      <c r="B3698" s="41" t="s">
        <v>1042</v>
      </c>
      <c r="C3698" s="29">
        <v>24</v>
      </c>
      <c r="D3698" s="29">
        <v>20</v>
      </c>
      <c r="E3698" s="29">
        <v>0</v>
      </c>
      <c r="F3698" s="29">
        <v>4</v>
      </c>
      <c r="G3698" s="29">
        <v>289</v>
      </c>
      <c r="H3698" s="83" t="s">
        <v>1026</v>
      </c>
      <c r="I3698" s="29">
        <v>134</v>
      </c>
      <c r="J3698" s="29">
        <v>40</v>
      </c>
      <c r="K3698" s="32" t="s">
        <v>3011</v>
      </c>
      <c r="L3698" s="54">
        <v>2</v>
      </c>
      <c r="M3698" s="17">
        <v>5</v>
      </c>
      <c r="N3698" s="32">
        <v>1993</v>
      </c>
      <c r="O3698" s="48" t="s">
        <v>565</v>
      </c>
      <c r="P3698" s="24" t="s">
        <v>1026</v>
      </c>
      <c r="Q3698" s="48" t="s">
        <v>1044</v>
      </c>
      <c r="R3698" s="17">
        <v>15</v>
      </c>
      <c r="S3698" s="24" t="s">
        <v>1026</v>
      </c>
      <c r="T3698" s="17">
        <v>5</v>
      </c>
      <c r="U3698" s="17">
        <v>372</v>
      </c>
      <c r="AP3698"/>
      <c r="AQ3698"/>
      <c r="AR3698"/>
      <c r="AS3698"/>
      <c r="AT3698"/>
      <c r="AU3698"/>
      <c r="AV3698"/>
      <c r="AW3698"/>
    </row>
    <row r="3699" spans="1:49" x14ac:dyDescent="0.25">
      <c r="A3699" s="29">
        <v>3</v>
      </c>
      <c r="B3699" s="67" t="s">
        <v>1029</v>
      </c>
      <c r="C3699" s="29">
        <v>24</v>
      </c>
      <c r="D3699" s="29">
        <v>17</v>
      </c>
      <c r="E3699" s="29">
        <v>0</v>
      </c>
      <c r="F3699" s="29">
        <v>7</v>
      </c>
      <c r="G3699" s="29">
        <v>269</v>
      </c>
      <c r="H3699" s="83" t="s">
        <v>1026</v>
      </c>
      <c r="I3699" s="29">
        <v>153</v>
      </c>
      <c r="J3699" s="29">
        <v>34</v>
      </c>
      <c r="K3699" s="32" t="s">
        <v>3011</v>
      </c>
      <c r="L3699" s="54">
        <v>2</v>
      </c>
      <c r="M3699" s="17">
        <v>5</v>
      </c>
      <c r="N3699" s="32">
        <v>1993</v>
      </c>
      <c r="O3699" s="19" t="s">
        <v>564</v>
      </c>
      <c r="P3699" s="24" t="s">
        <v>1026</v>
      </c>
      <c r="Q3699" s="48" t="s">
        <v>1241</v>
      </c>
      <c r="R3699" s="17">
        <v>20</v>
      </c>
      <c r="S3699" s="24" t="s">
        <v>1026</v>
      </c>
      <c r="T3699" s="17">
        <v>1</v>
      </c>
      <c r="U3699" s="17">
        <v>1307</v>
      </c>
      <c r="AP3699"/>
      <c r="AQ3699"/>
      <c r="AR3699"/>
      <c r="AS3699"/>
      <c r="AT3699"/>
      <c r="AU3699"/>
      <c r="AV3699"/>
      <c r="AW3699"/>
    </row>
    <row r="3700" spans="1:49" x14ac:dyDescent="0.25">
      <c r="A3700" s="29">
        <v>4</v>
      </c>
      <c r="B3700" s="41" t="s">
        <v>564</v>
      </c>
      <c r="C3700" s="29">
        <v>24</v>
      </c>
      <c r="D3700" s="29">
        <v>16</v>
      </c>
      <c r="E3700" s="29">
        <v>0</v>
      </c>
      <c r="F3700" s="29">
        <v>8</v>
      </c>
      <c r="G3700" s="29">
        <v>230</v>
      </c>
      <c r="H3700" s="83" t="s">
        <v>1026</v>
      </c>
      <c r="I3700" s="29">
        <v>118</v>
      </c>
      <c r="J3700" s="29">
        <v>32</v>
      </c>
      <c r="K3700" s="32" t="s">
        <v>3011</v>
      </c>
      <c r="L3700" s="54">
        <v>2</v>
      </c>
      <c r="M3700" s="17">
        <v>5</v>
      </c>
      <c r="N3700" s="32">
        <v>1993</v>
      </c>
      <c r="O3700" s="48" t="s">
        <v>1042</v>
      </c>
      <c r="P3700" s="24" t="s">
        <v>1026</v>
      </c>
      <c r="Q3700" s="48" t="s">
        <v>1029</v>
      </c>
      <c r="R3700" s="17">
        <v>9</v>
      </c>
      <c r="S3700" s="24" t="s">
        <v>1026</v>
      </c>
      <c r="T3700" s="17">
        <v>8</v>
      </c>
      <c r="U3700" s="17">
        <v>1475</v>
      </c>
      <c r="AP3700"/>
      <c r="AQ3700"/>
      <c r="AR3700"/>
      <c r="AS3700"/>
      <c r="AT3700"/>
      <c r="AU3700"/>
      <c r="AV3700"/>
      <c r="AW3700"/>
    </row>
    <row r="3701" spans="1:49" x14ac:dyDescent="0.25">
      <c r="A3701" s="29">
        <v>5</v>
      </c>
      <c r="B3701" s="41" t="s">
        <v>565</v>
      </c>
      <c r="C3701" s="14">
        <v>24</v>
      </c>
      <c r="D3701" s="14">
        <v>13</v>
      </c>
      <c r="E3701" s="14">
        <v>0</v>
      </c>
      <c r="F3701" s="14">
        <v>11</v>
      </c>
      <c r="G3701" s="14">
        <v>242</v>
      </c>
      <c r="H3701" s="74" t="s">
        <v>1026</v>
      </c>
      <c r="I3701" s="14">
        <v>233</v>
      </c>
      <c r="J3701" s="14">
        <v>26</v>
      </c>
      <c r="K3701" s="17" t="s">
        <v>3011</v>
      </c>
      <c r="L3701" s="54">
        <v>2</v>
      </c>
      <c r="M3701" s="17">
        <v>5</v>
      </c>
      <c r="N3701" s="32">
        <v>1993</v>
      </c>
      <c r="O3701" s="48" t="s">
        <v>1043</v>
      </c>
      <c r="P3701" s="24" t="s">
        <v>1026</v>
      </c>
      <c r="Q3701" s="48" t="s">
        <v>1041</v>
      </c>
      <c r="R3701" s="17">
        <v>13</v>
      </c>
      <c r="S3701" s="24" t="s">
        <v>1026</v>
      </c>
      <c r="T3701" s="17">
        <v>14</v>
      </c>
      <c r="U3701" s="17">
        <v>1630</v>
      </c>
      <c r="AP3701"/>
      <c r="AQ3701"/>
      <c r="AR3701"/>
      <c r="AS3701"/>
      <c r="AT3701"/>
      <c r="AU3701"/>
      <c r="AV3701"/>
      <c r="AW3701"/>
    </row>
    <row r="3702" spans="1:49" x14ac:dyDescent="0.25">
      <c r="A3702" s="29">
        <v>6</v>
      </c>
      <c r="B3702" s="41" t="s">
        <v>1043</v>
      </c>
      <c r="C3702" s="29">
        <v>24</v>
      </c>
      <c r="D3702" s="29">
        <v>13</v>
      </c>
      <c r="E3702" s="29">
        <v>0</v>
      </c>
      <c r="F3702" s="29">
        <v>11</v>
      </c>
      <c r="G3702" s="29">
        <v>267</v>
      </c>
      <c r="H3702" s="83" t="s">
        <v>1026</v>
      </c>
      <c r="I3702" s="29">
        <v>199</v>
      </c>
      <c r="J3702" s="29">
        <v>26</v>
      </c>
      <c r="K3702" s="32" t="s">
        <v>3011</v>
      </c>
      <c r="L3702" s="54">
        <v>2</v>
      </c>
      <c r="M3702" s="17">
        <v>5</v>
      </c>
      <c r="N3702" s="32">
        <v>1993</v>
      </c>
      <c r="O3702" s="48" t="s">
        <v>0</v>
      </c>
      <c r="P3702" s="24" t="s">
        <v>1026</v>
      </c>
      <c r="Q3702" s="48" t="s">
        <v>1045</v>
      </c>
      <c r="R3702" s="17">
        <v>6</v>
      </c>
      <c r="S3702" s="24" t="s">
        <v>1026</v>
      </c>
      <c r="T3702" s="17">
        <v>7</v>
      </c>
      <c r="U3702" s="17">
        <v>912</v>
      </c>
      <c r="AP3702"/>
      <c r="AQ3702"/>
      <c r="AR3702"/>
      <c r="AS3702"/>
      <c r="AT3702"/>
      <c r="AU3702"/>
      <c r="AV3702"/>
      <c r="AW3702"/>
    </row>
    <row r="3703" spans="1:49" x14ac:dyDescent="0.25">
      <c r="A3703" s="29">
        <v>7</v>
      </c>
      <c r="B3703" s="41" t="s">
        <v>1044</v>
      </c>
      <c r="C3703" s="29">
        <v>24</v>
      </c>
      <c r="D3703" s="29">
        <v>12</v>
      </c>
      <c r="E3703" s="29">
        <v>0</v>
      </c>
      <c r="F3703" s="29">
        <v>12</v>
      </c>
      <c r="G3703" s="29">
        <v>203</v>
      </c>
      <c r="H3703" s="83" t="s">
        <v>1026</v>
      </c>
      <c r="I3703" s="29">
        <v>229</v>
      </c>
      <c r="J3703" s="29">
        <v>24</v>
      </c>
      <c r="K3703" s="17" t="s">
        <v>3011</v>
      </c>
      <c r="L3703" s="54">
        <v>9</v>
      </c>
      <c r="M3703" s="17">
        <v>5</v>
      </c>
      <c r="N3703" s="32">
        <v>1993</v>
      </c>
      <c r="O3703" s="19" t="s">
        <v>1045</v>
      </c>
      <c r="P3703" s="24" t="s">
        <v>1026</v>
      </c>
      <c r="Q3703" s="48" t="s">
        <v>1043</v>
      </c>
      <c r="R3703" s="17">
        <v>2</v>
      </c>
      <c r="S3703" s="24" t="s">
        <v>1026</v>
      </c>
      <c r="T3703" s="17">
        <v>4</v>
      </c>
      <c r="U3703" s="17">
        <v>752</v>
      </c>
      <c r="AP3703"/>
      <c r="AQ3703"/>
      <c r="AR3703"/>
      <c r="AS3703"/>
      <c r="AT3703"/>
      <c r="AU3703"/>
      <c r="AV3703"/>
      <c r="AW3703"/>
    </row>
    <row r="3704" spans="1:49" ht="15.75" thickBot="1" x14ac:dyDescent="0.3">
      <c r="A3704" s="37">
        <v>8</v>
      </c>
      <c r="B3704" s="28" t="s">
        <v>1045</v>
      </c>
      <c r="C3704" s="37">
        <v>24</v>
      </c>
      <c r="D3704" s="37">
        <v>10</v>
      </c>
      <c r="E3704" s="37">
        <v>0</v>
      </c>
      <c r="F3704" s="37">
        <v>14</v>
      </c>
      <c r="G3704" s="37">
        <v>201</v>
      </c>
      <c r="H3704" s="73"/>
      <c r="I3704" s="37">
        <v>270</v>
      </c>
      <c r="J3704" s="37">
        <v>20</v>
      </c>
      <c r="K3704" s="17" t="s">
        <v>3011</v>
      </c>
      <c r="L3704" s="54">
        <v>9</v>
      </c>
      <c r="M3704" s="17">
        <v>5</v>
      </c>
      <c r="N3704" s="32">
        <v>1993</v>
      </c>
      <c r="O3704" s="48" t="s">
        <v>1041</v>
      </c>
      <c r="P3704" s="24" t="s">
        <v>1026</v>
      </c>
      <c r="Q3704" s="48" t="s">
        <v>1042</v>
      </c>
      <c r="R3704" s="17">
        <v>7</v>
      </c>
      <c r="S3704" s="24" t="s">
        <v>1026</v>
      </c>
      <c r="T3704" s="17">
        <v>5</v>
      </c>
      <c r="U3704" s="17">
        <v>1253</v>
      </c>
      <c r="AP3704"/>
      <c r="AQ3704"/>
      <c r="AR3704"/>
      <c r="AS3704"/>
      <c r="AT3704"/>
      <c r="AU3704"/>
      <c r="AV3704"/>
      <c r="AW3704"/>
    </row>
    <row r="3705" spans="1:49" ht="15.75" thickBot="1" x14ac:dyDescent="0.3">
      <c r="A3705" s="37">
        <v>9</v>
      </c>
      <c r="B3705" s="28" t="s">
        <v>0</v>
      </c>
      <c r="C3705" s="37">
        <v>24</v>
      </c>
      <c r="D3705" s="37">
        <v>9</v>
      </c>
      <c r="E3705" s="37">
        <v>0</v>
      </c>
      <c r="F3705" s="37">
        <v>15</v>
      </c>
      <c r="G3705" s="37">
        <v>180</v>
      </c>
      <c r="H3705" s="73"/>
      <c r="I3705" s="37">
        <v>231</v>
      </c>
      <c r="J3705" s="37">
        <v>18</v>
      </c>
      <c r="K3705" s="32" t="s">
        <v>3011</v>
      </c>
      <c r="L3705" s="54">
        <v>9</v>
      </c>
      <c r="M3705" s="17">
        <v>5</v>
      </c>
      <c r="N3705" s="32">
        <v>1993</v>
      </c>
      <c r="O3705" s="19" t="s">
        <v>1241</v>
      </c>
      <c r="P3705" s="24" t="s">
        <v>1026</v>
      </c>
      <c r="Q3705" s="48" t="s">
        <v>565</v>
      </c>
      <c r="R3705" s="17">
        <v>10</v>
      </c>
      <c r="S3705" s="24" t="s">
        <v>1026</v>
      </c>
      <c r="T3705" s="17">
        <v>24</v>
      </c>
      <c r="U3705" s="17">
        <v>302</v>
      </c>
      <c r="AP3705"/>
      <c r="AQ3705"/>
      <c r="AR3705"/>
      <c r="AS3705"/>
      <c r="AT3705"/>
      <c r="AU3705"/>
      <c r="AV3705"/>
      <c r="AW3705"/>
    </row>
    <row r="3706" spans="1:49" x14ac:dyDescent="0.25">
      <c r="A3706" s="14">
        <v>10</v>
      </c>
      <c r="B3706" s="67" t="s">
        <v>563</v>
      </c>
      <c r="C3706" s="29">
        <v>24</v>
      </c>
      <c r="D3706" s="29">
        <v>6</v>
      </c>
      <c r="E3706" s="29">
        <v>0</v>
      </c>
      <c r="F3706" s="29">
        <v>18</v>
      </c>
      <c r="G3706" s="29">
        <v>186</v>
      </c>
      <c r="H3706" s="83" t="s">
        <v>1026</v>
      </c>
      <c r="I3706" s="29">
        <v>325</v>
      </c>
      <c r="J3706" s="29">
        <v>12</v>
      </c>
      <c r="K3706" s="32" t="s">
        <v>3011</v>
      </c>
      <c r="L3706" s="54">
        <v>9</v>
      </c>
      <c r="M3706" s="17">
        <v>5</v>
      </c>
      <c r="N3706" s="32">
        <v>1993</v>
      </c>
      <c r="O3706" s="19" t="s">
        <v>1044</v>
      </c>
      <c r="P3706" s="24" t="s">
        <v>1026</v>
      </c>
      <c r="Q3706" s="48" t="s">
        <v>564</v>
      </c>
      <c r="R3706" s="17">
        <v>4</v>
      </c>
      <c r="S3706" s="24" t="s">
        <v>1026</v>
      </c>
      <c r="T3706" s="17">
        <v>7</v>
      </c>
      <c r="U3706" s="17">
        <v>435</v>
      </c>
      <c r="AP3706"/>
      <c r="AQ3706"/>
      <c r="AR3706"/>
      <c r="AS3706"/>
      <c r="AT3706"/>
      <c r="AU3706"/>
      <c r="AV3706"/>
      <c r="AW3706"/>
    </row>
    <row r="3707" spans="1:49" ht="15.75" thickBot="1" x14ac:dyDescent="0.3">
      <c r="A3707" s="37">
        <v>11</v>
      </c>
      <c r="B3707" s="28" t="s">
        <v>1</v>
      </c>
      <c r="C3707" s="37">
        <v>24</v>
      </c>
      <c r="D3707" s="37">
        <v>5</v>
      </c>
      <c r="E3707" s="37">
        <v>0</v>
      </c>
      <c r="F3707" s="37">
        <v>19</v>
      </c>
      <c r="G3707" s="37">
        <v>148</v>
      </c>
      <c r="H3707" s="73" t="s">
        <v>1026</v>
      </c>
      <c r="I3707" s="37">
        <v>365</v>
      </c>
      <c r="J3707" s="37">
        <v>10</v>
      </c>
      <c r="K3707" s="32" t="s">
        <v>3011</v>
      </c>
      <c r="L3707" s="54">
        <v>9</v>
      </c>
      <c r="M3707" s="17">
        <v>5</v>
      </c>
      <c r="N3707" s="32">
        <v>1993</v>
      </c>
      <c r="O3707" s="19" t="s">
        <v>1029</v>
      </c>
      <c r="P3707" s="24" t="s">
        <v>1026</v>
      </c>
      <c r="Q3707" s="19" t="s">
        <v>563</v>
      </c>
      <c r="R3707" s="17">
        <v>16</v>
      </c>
      <c r="S3707" s="24" t="s">
        <v>1026</v>
      </c>
      <c r="T3707" s="17">
        <v>2</v>
      </c>
      <c r="U3707" s="17">
        <v>811</v>
      </c>
      <c r="AP3707"/>
      <c r="AQ3707"/>
      <c r="AR3707"/>
      <c r="AS3707"/>
      <c r="AT3707"/>
      <c r="AU3707"/>
      <c r="AV3707"/>
      <c r="AW3707"/>
    </row>
    <row r="3708" spans="1:49" x14ac:dyDescent="0.25">
      <c r="A3708" s="77">
        <v>12</v>
      </c>
      <c r="B3708" s="78" t="s">
        <v>1241</v>
      </c>
      <c r="C3708" s="77">
        <v>24</v>
      </c>
      <c r="D3708" s="77">
        <v>2</v>
      </c>
      <c r="E3708" s="77">
        <v>0</v>
      </c>
      <c r="F3708" s="77">
        <v>22</v>
      </c>
      <c r="G3708" s="77">
        <v>161</v>
      </c>
      <c r="H3708" s="79" t="s">
        <v>1026</v>
      </c>
      <c r="I3708" s="77">
        <v>373</v>
      </c>
      <c r="J3708" s="77">
        <v>4</v>
      </c>
      <c r="K3708" s="17" t="s">
        <v>3011</v>
      </c>
      <c r="L3708" s="54">
        <v>9</v>
      </c>
      <c r="M3708" s="17">
        <v>5</v>
      </c>
      <c r="N3708" s="32">
        <v>1993</v>
      </c>
      <c r="O3708" s="48" t="s">
        <v>1</v>
      </c>
      <c r="P3708" s="24" t="s">
        <v>1026</v>
      </c>
      <c r="Q3708" s="19" t="s">
        <v>0</v>
      </c>
      <c r="R3708" s="17">
        <v>11</v>
      </c>
      <c r="S3708" s="24" t="s">
        <v>1026</v>
      </c>
      <c r="T3708" s="17">
        <v>13</v>
      </c>
      <c r="U3708" s="17">
        <v>400</v>
      </c>
      <c r="AP3708"/>
      <c r="AQ3708"/>
      <c r="AR3708"/>
      <c r="AS3708"/>
      <c r="AT3708"/>
      <c r="AU3708"/>
      <c r="AV3708"/>
      <c r="AW3708"/>
    </row>
    <row r="3709" spans="1:49" x14ac:dyDescent="0.25">
      <c r="B3709" s="20" t="s">
        <v>2</v>
      </c>
      <c r="C3709" s="14">
        <f>SUM(C3697:C3708)</f>
        <v>288</v>
      </c>
      <c r="D3709" s="14">
        <f>SUM(D3697:D3708)</f>
        <v>144</v>
      </c>
      <c r="E3709" s="14">
        <f>SUM(E3697:E3708)</f>
        <v>0</v>
      </c>
      <c r="F3709" s="14">
        <f>SUM(F3697:F3708)</f>
        <v>144</v>
      </c>
      <c r="G3709" s="14">
        <f>SUM(G3697:G3708)</f>
        <v>2731</v>
      </c>
      <c r="H3709" s="74" t="s">
        <v>1026</v>
      </c>
      <c r="I3709" s="14">
        <f>SUM(I3697:I3708)</f>
        <v>2731</v>
      </c>
      <c r="J3709" s="14">
        <f>SUM(J3697:J3708)</f>
        <v>288</v>
      </c>
      <c r="K3709" s="17" t="s">
        <v>3027</v>
      </c>
      <c r="L3709" s="54">
        <v>15</v>
      </c>
      <c r="M3709" s="17">
        <v>5</v>
      </c>
      <c r="N3709" s="32">
        <v>1993</v>
      </c>
      <c r="O3709" s="19" t="s">
        <v>1029</v>
      </c>
      <c r="P3709" s="24" t="s">
        <v>1026</v>
      </c>
      <c r="Q3709" s="19" t="s">
        <v>1045</v>
      </c>
      <c r="R3709" s="17">
        <v>24</v>
      </c>
      <c r="S3709" s="24" t="s">
        <v>1026</v>
      </c>
      <c r="T3709" s="17">
        <v>3</v>
      </c>
      <c r="U3709" s="17">
        <v>938</v>
      </c>
      <c r="AP3709"/>
      <c r="AQ3709"/>
      <c r="AR3709"/>
      <c r="AS3709"/>
      <c r="AT3709"/>
      <c r="AU3709"/>
      <c r="AV3709"/>
      <c r="AW3709"/>
    </row>
    <row r="3710" spans="1:49" x14ac:dyDescent="0.25">
      <c r="K3710" s="17" t="s">
        <v>3011</v>
      </c>
      <c r="L3710" s="54">
        <v>16</v>
      </c>
      <c r="M3710" s="17">
        <v>5</v>
      </c>
      <c r="N3710" s="32">
        <v>1993</v>
      </c>
      <c r="O3710" s="19" t="s">
        <v>563</v>
      </c>
      <c r="P3710" s="24" t="s">
        <v>1026</v>
      </c>
      <c r="Q3710" s="19" t="s">
        <v>1041</v>
      </c>
      <c r="R3710" s="17">
        <v>4</v>
      </c>
      <c r="S3710" s="24" t="s">
        <v>1026</v>
      </c>
      <c r="T3710" s="17">
        <v>16</v>
      </c>
      <c r="U3710" s="17">
        <v>401</v>
      </c>
      <c r="AP3710"/>
      <c r="AQ3710"/>
      <c r="AR3710"/>
      <c r="AS3710"/>
      <c r="AT3710"/>
      <c r="AU3710"/>
      <c r="AV3710"/>
      <c r="AW3710"/>
    </row>
    <row r="3711" spans="1:49" x14ac:dyDescent="0.25">
      <c r="B3711" s="20" t="s">
        <v>369</v>
      </c>
      <c r="G3711" s="14"/>
      <c r="I3711" s="14"/>
      <c r="K3711" s="17" t="s">
        <v>3011</v>
      </c>
      <c r="L3711" s="54">
        <v>16</v>
      </c>
      <c r="M3711" s="17">
        <v>5</v>
      </c>
      <c r="N3711" s="32">
        <v>1993</v>
      </c>
      <c r="O3711" s="48" t="s">
        <v>565</v>
      </c>
      <c r="P3711" s="24" t="s">
        <v>1026</v>
      </c>
      <c r="Q3711" s="19" t="s">
        <v>1</v>
      </c>
      <c r="R3711" s="17">
        <v>9</v>
      </c>
      <c r="S3711" s="24" t="s">
        <v>1026</v>
      </c>
      <c r="T3711" s="17">
        <v>2</v>
      </c>
      <c r="U3711" s="17">
        <v>235</v>
      </c>
      <c r="AP3711"/>
      <c r="AQ3711"/>
      <c r="AR3711"/>
      <c r="AS3711"/>
      <c r="AT3711"/>
      <c r="AU3711"/>
      <c r="AV3711"/>
      <c r="AW3711"/>
    </row>
    <row r="3712" spans="1:49" x14ac:dyDescent="0.25">
      <c r="B3712" s="20" t="s">
        <v>705</v>
      </c>
      <c r="K3712" s="17" t="s">
        <v>3011</v>
      </c>
      <c r="L3712" s="54">
        <v>16</v>
      </c>
      <c r="M3712" s="17">
        <v>5</v>
      </c>
      <c r="N3712" s="32">
        <v>1993</v>
      </c>
      <c r="O3712" s="48" t="s">
        <v>1042</v>
      </c>
      <c r="P3712" s="24" t="s">
        <v>1026</v>
      </c>
      <c r="Q3712" s="48" t="s">
        <v>564</v>
      </c>
      <c r="R3712" s="17">
        <v>7</v>
      </c>
      <c r="S3712" s="24" t="s">
        <v>1026</v>
      </c>
      <c r="T3712" s="17">
        <v>0</v>
      </c>
      <c r="U3712" s="17">
        <v>1526</v>
      </c>
      <c r="AP3712"/>
      <c r="AQ3712"/>
      <c r="AR3712"/>
      <c r="AS3712"/>
      <c r="AT3712"/>
      <c r="AU3712"/>
      <c r="AV3712"/>
      <c r="AW3712"/>
    </row>
    <row r="3713" spans="1:49" x14ac:dyDescent="0.25">
      <c r="B3713" s="20" t="s">
        <v>370</v>
      </c>
      <c r="K3713" s="17" t="s">
        <v>3011</v>
      </c>
      <c r="L3713" s="54">
        <v>16</v>
      </c>
      <c r="M3713" s="17">
        <v>5</v>
      </c>
      <c r="N3713" s="32">
        <v>1993</v>
      </c>
      <c r="O3713" s="19" t="s">
        <v>1043</v>
      </c>
      <c r="P3713" s="24" t="s">
        <v>1026</v>
      </c>
      <c r="Q3713" s="48" t="s">
        <v>1241</v>
      </c>
      <c r="R3713" s="17">
        <v>29</v>
      </c>
      <c r="S3713" s="24" t="s">
        <v>1026</v>
      </c>
      <c r="T3713" s="17">
        <v>5</v>
      </c>
      <c r="U3713" s="17">
        <v>1328</v>
      </c>
      <c r="AP3713"/>
      <c r="AQ3713"/>
      <c r="AR3713"/>
      <c r="AS3713"/>
      <c r="AT3713"/>
      <c r="AU3713"/>
      <c r="AV3713"/>
      <c r="AW3713"/>
    </row>
    <row r="3714" spans="1:49" x14ac:dyDescent="0.25">
      <c r="K3714" s="17" t="s">
        <v>3011</v>
      </c>
      <c r="L3714" s="54">
        <v>16</v>
      </c>
      <c r="M3714" s="17">
        <v>5</v>
      </c>
      <c r="N3714" s="32">
        <v>1993</v>
      </c>
      <c r="O3714" s="19" t="s">
        <v>0</v>
      </c>
      <c r="P3714" s="24" t="s">
        <v>1026</v>
      </c>
      <c r="Q3714" s="48" t="s">
        <v>1044</v>
      </c>
      <c r="R3714" s="17">
        <v>12</v>
      </c>
      <c r="S3714" s="24" t="s">
        <v>1026</v>
      </c>
      <c r="T3714" s="17">
        <v>13</v>
      </c>
      <c r="U3714" s="17">
        <v>770</v>
      </c>
      <c r="AP3714"/>
      <c r="AQ3714"/>
      <c r="AR3714"/>
      <c r="AS3714"/>
      <c r="AT3714"/>
      <c r="AU3714"/>
      <c r="AV3714"/>
      <c r="AW3714"/>
    </row>
    <row r="3715" spans="1:49" x14ac:dyDescent="0.25">
      <c r="K3715" s="17" t="s">
        <v>3142</v>
      </c>
      <c r="L3715" s="54">
        <v>19</v>
      </c>
      <c r="M3715" s="17">
        <v>5</v>
      </c>
      <c r="N3715" s="32">
        <v>1993</v>
      </c>
      <c r="O3715" s="19" t="s">
        <v>563</v>
      </c>
      <c r="P3715" s="24" t="s">
        <v>1026</v>
      </c>
      <c r="Q3715" s="48" t="s">
        <v>1042</v>
      </c>
      <c r="R3715" s="17">
        <v>10</v>
      </c>
      <c r="S3715" s="24" t="s">
        <v>1026</v>
      </c>
      <c r="T3715" s="17">
        <v>11</v>
      </c>
      <c r="U3715" s="17">
        <v>712</v>
      </c>
      <c r="AP3715"/>
      <c r="AQ3715"/>
      <c r="AR3715"/>
      <c r="AS3715"/>
      <c r="AT3715"/>
      <c r="AU3715"/>
      <c r="AV3715"/>
      <c r="AW3715"/>
    </row>
    <row r="3716" spans="1:49" x14ac:dyDescent="0.25">
      <c r="K3716" s="17" t="s">
        <v>3141</v>
      </c>
      <c r="L3716" s="54">
        <v>20</v>
      </c>
      <c r="M3716" s="17">
        <v>5</v>
      </c>
      <c r="N3716" s="32">
        <v>1993</v>
      </c>
      <c r="O3716" s="19" t="s">
        <v>1041</v>
      </c>
      <c r="P3716" s="24" t="s">
        <v>1026</v>
      </c>
      <c r="Q3716" s="48" t="s">
        <v>1029</v>
      </c>
      <c r="R3716" s="17">
        <v>12</v>
      </c>
      <c r="S3716" s="24" t="s">
        <v>1026</v>
      </c>
      <c r="T3716" s="17">
        <v>4</v>
      </c>
      <c r="U3716" s="17">
        <v>1095</v>
      </c>
      <c r="AP3716"/>
      <c r="AQ3716"/>
      <c r="AR3716"/>
      <c r="AS3716"/>
      <c r="AT3716"/>
      <c r="AU3716"/>
      <c r="AV3716"/>
      <c r="AW3716"/>
    </row>
    <row r="3717" spans="1:49" x14ac:dyDescent="0.25">
      <c r="K3717" s="17" t="s">
        <v>3141</v>
      </c>
      <c r="L3717" s="54">
        <v>20</v>
      </c>
      <c r="M3717" s="17">
        <v>5</v>
      </c>
      <c r="N3717" s="32">
        <v>1993</v>
      </c>
      <c r="O3717" s="38" t="s">
        <v>564</v>
      </c>
      <c r="P3717" s="24" t="s">
        <v>1026</v>
      </c>
      <c r="Q3717" s="19" t="s">
        <v>565</v>
      </c>
      <c r="R3717" s="17">
        <v>2</v>
      </c>
      <c r="S3717" s="24" t="s">
        <v>1026</v>
      </c>
      <c r="T3717" s="17">
        <v>3</v>
      </c>
      <c r="U3717" s="17">
        <v>1270</v>
      </c>
      <c r="AP3717"/>
      <c r="AQ3717"/>
      <c r="AR3717"/>
      <c r="AS3717"/>
      <c r="AT3717"/>
      <c r="AU3717"/>
      <c r="AV3717"/>
      <c r="AW3717"/>
    </row>
    <row r="3718" spans="1:49" x14ac:dyDescent="0.25">
      <c r="K3718" s="17" t="s">
        <v>3141</v>
      </c>
      <c r="L3718" s="54">
        <v>20</v>
      </c>
      <c r="M3718" s="17">
        <v>5</v>
      </c>
      <c r="N3718" s="32">
        <v>1993</v>
      </c>
      <c r="O3718" s="19" t="s">
        <v>1241</v>
      </c>
      <c r="P3718" s="24" t="s">
        <v>1026</v>
      </c>
      <c r="Q3718" s="48" t="s">
        <v>0</v>
      </c>
      <c r="R3718" s="17">
        <v>6</v>
      </c>
      <c r="S3718" s="24" t="s">
        <v>1026</v>
      </c>
      <c r="T3718" s="17">
        <v>19</v>
      </c>
      <c r="U3718" s="17">
        <v>312</v>
      </c>
      <c r="AP3718"/>
      <c r="AQ3718"/>
      <c r="AR3718"/>
      <c r="AS3718"/>
      <c r="AT3718"/>
      <c r="AU3718"/>
      <c r="AV3718"/>
      <c r="AW3718"/>
    </row>
    <row r="3719" spans="1:49" x14ac:dyDescent="0.25">
      <c r="K3719" s="17" t="s">
        <v>3141</v>
      </c>
      <c r="L3719" s="54">
        <v>20</v>
      </c>
      <c r="M3719" s="17">
        <v>5</v>
      </c>
      <c r="N3719" s="32">
        <v>1993</v>
      </c>
      <c r="O3719" s="19" t="s">
        <v>1044</v>
      </c>
      <c r="P3719" s="24" t="s">
        <v>1026</v>
      </c>
      <c r="Q3719" s="48" t="s">
        <v>1043</v>
      </c>
      <c r="R3719" s="17">
        <v>13</v>
      </c>
      <c r="S3719" s="24" t="s">
        <v>1026</v>
      </c>
      <c r="T3719" s="17">
        <v>12</v>
      </c>
      <c r="U3719" s="17">
        <v>410</v>
      </c>
      <c r="AP3719"/>
      <c r="AQ3719"/>
      <c r="AR3719"/>
      <c r="AS3719"/>
      <c r="AT3719"/>
      <c r="AU3719"/>
      <c r="AV3719"/>
      <c r="AW3719"/>
    </row>
    <row r="3720" spans="1:49" x14ac:dyDescent="0.25">
      <c r="A3720" s="16"/>
      <c r="C3720" s="16"/>
      <c r="K3720" s="17" t="s">
        <v>3141</v>
      </c>
      <c r="L3720" s="54">
        <v>20</v>
      </c>
      <c r="M3720" s="17">
        <v>5</v>
      </c>
      <c r="N3720" s="32">
        <v>1993</v>
      </c>
      <c r="O3720" s="19" t="s">
        <v>1</v>
      </c>
      <c r="P3720" s="24" t="s">
        <v>1026</v>
      </c>
      <c r="Q3720" s="48" t="s">
        <v>1045</v>
      </c>
      <c r="R3720" s="17">
        <v>1</v>
      </c>
      <c r="S3720" s="24" t="s">
        <v>1026</v>
      </c>
      <c r="T3720" s="17">
        <v>22</v>
      </c>
      <c r="U3720" s="17">
        <v>483</v>
      </c>
      <c r="AP3720"/>
      <c r="AQ3720"/>
      <c r="AR3720"/>
      <c r="AS3720"/>
      <c r="AT3720"/>
      <c r="AU3720"/>
      <c r="AV3720"/>
      <c r="AW3720"/>
    </row>
    <row r="3721" spans="1:49" x14ac:dyDescent="0.25">
      <c r="A3721" s="16"/>
      <c r="C3721" s="16"/>
      <c r="K3721" s="17" t="s">
        <v>3027</v>
      </c>
      <c r="L3721" s="54">
        <v>22</v>
      </c>
      <c r="M3721" s="17">
        <v>5</v>
      </c>
      <c r="N3721" s="32">
        <v>1993</v>
      </c>
      <c r="O3721" s="19" t="s">
        <v>565</v>
      </c>
      <c r="P3721" s="24" t="s">
        <v>1026</v>
      </c>
      <c r="Q3721" s="48" t="s">
        <v>1042</v>
      </c>
      <c r="R3721" s="17">
        <v>16</v>
      </c>
      <c r="S3721" s="24" t="s">
        <v>1026</v>
      </c>
      <c r="T3721" s="17">
        <v>23</v>
      </c>
      <c r="U3721" s="17">
        <v>480</v>
      </c>
      <c r="AP3721"/>
      <c r="AQ3721"/>
      <c r="AR3721"/>
      <c r="AS3721"/>
      <c r="AT3721"/>
      <c r="AU3721"/>
      <c r="AV3721"/>
      <c r="AW3721"/>
    </row>
    <row r="3722" spans="1:49" x14ac:dyDescent="0.25">
      <c r="A3722" s="16"/>
      <c r="C3722" s="16"/>
      <c r="K3722" s="17" t="s">
        <v>3027</v>
      </c>
      <c r="L3722" s="54">
        <v>22</v>
      </c>
      <c r="M3722" s="17">
        <v>5</v>
      </c>
      <c r="N3722" s="32">
        <v>1993</v>
      </c>
      <c r="O3722" s="19" t="s">
        <v>564</v>
      </c>
      <c r="P3722" s="24" t="s">
        <v>1026</v>
      </c>
      <c r="Q3722" s="48" t="s">
        <v>563</v>
      </c>
      <c r="R3722" s="17">
        <v>17</v>
      </c>
      <c r="S3722" s="24" t="s">
        <v>1026</v>
      </c>
      <c r="T3722" s="17">
        <v>3</v>
      </c>
      <c r="U3722" s="17">
        <v>520</v>
      </c>
      <c r="AP3722"/>
      <c r="AQ3722"/>
      <c r="AR3722"/>
      <c r="AS3722"/>
      <c r="AT3722"/>
      <c r="AU3722"/>
      <c r="AV3722"/>
      <c r="AW3722"/>
    </row>
    <row r="3723" spans="1:49" x14ac:dyDescent="0.25">
      <c r="A3723" s="16"/>
      <c r="C3723" s="16"/>
      <c r="K3723" s="17" t="s">
        <v>3011</v>
      </c>
      <c r="L3723" s="54">
        <v>23</v>
      </c>
      <c r="M3723" s="17">
        <v>5</v>
      </c>
      <c r="N3723" s="32">
        <v>1993</v>
      </c>
      <c r="O3723" s="19" t="s">
        <v>1045</v>
      </c>
      <c r="P3723" s="24" t="s">
        <v>1026</v>
      </c>
      <c r="Q3723" s="48" t="s">
        <v>1041</v>
      </c>
      <c r="R3723" s="17">
        <v>1</v>
      </c>
      <c r="S3723" s="24" t="s">
        <v>1026</v>
      </c>
      <c r="T3723" s="17">
        <v>20</v>
      </c>
      <c r="U3723" s="17">
        <v>392</v>
      </c>
      <c r="AP3723"/>
      <c r="AQ3723"/>
      <c r="AR3723"/>
      <c r="AS3723"/>
      <c r="AT3723"/>
      <c r="AU3723"/>
      <c r="AV3723"/>
      <c r="AW3723"/>
    </row>
    <row r="3724" spans="1:49" x14ac:dyDescent="0.25">
      <c r="A3724" s="16"/>
      <c r="C3724" s="16"/>
      <c r="K3724" s="17" t="s">
        <v>3011</v>
      </c>
      <c r="L3724" s="54">
        <v>23</v>
      </c>
      <c r="M3724" s="17">
        <v>5</v>
      </c>
      <c r="N3724" s="32">
        <v>1993</v>
      </c>
      <c r="O3724" s="19" t="s">
        <v>1241</v>
      </c>
      <c r="P3724" s="24" t="s">
        <v>1026</v>
      </c>
      <c r="Q3724" s="48" t="s">
        <v>1044</v>
      </c>
      <c r="R3724" s="17">
        <v>3</v>
      </c>
      <c r="S3724" s="24" t="s">
        <v>1026</v>
      </c>
      <c r="T3724" s="17">
        <v>12</v>
      </c>
      <c r="U3724" s="17">
        <v>288</v>
      </c>
      <c r="AP3724"/>
      <c r="AQ3724"/>
      <c r="AR3724"/>
      <c r="AS3724"/>
      <c r="AT3724"/>
      <c r="AU3724"/>
      <c r="AV3724"/>
      <c r="AW3724"/>
    </row>
    <row r="3725" spans="1:49" x14ac:dyDescent="0.25">
      <c r="A3725" s="16"/>
      <c r="C3725" s="16"/>
      <c r="K3725" s="17" t="s">
        <v>3011</v>
      </c>
      <c r="L3725" s="54">
        <v>23</v>
      </c>
      <c r="M3725" s="17">
        <v>5</v>
      </c>
      <c r="N3725" s="32">
        <v>1993</v>
      </c>
      <c r="O3725" s="48" t="s">
        <v>1029</v>
      </c>
      <c r="P3725" s="24" t="s">
        <v>1026</v>
      </c>
      <c r="Q3725" s="19" t="s">
        <v>1</v>
      </c>
      <c r="R3725" s="17">
        <v>14</v>
      </c>
      <c r="S3725" s="24" t="s">
        <v>1026</v>
      </c>
      <c r="T3725" s="17">
        <v>3</v>
      </c>
      <c r="U3725" s="17">
        <v>847</v>
      </c>
      <c r="AP3725"/>
      <c r="AQ3725"/>
      <c r="AR3725"/>
      <c r="AS3725"/>
      <c r="AT3725"/>
      <c r="AU3725"/>
      <c r="AV3725"/>
      <c r="AW3725"/>
    </row>
    <row r="3726" spans="1:49" x14ac:dyDescent="0.25">
      <c r="A3726" s="16"/>
      <c r="C3726" s="16"/>
      <c r="K3726" s="17" t="s">
        <v>3011</v>
      </c>
      <c r="L3726" s="54">
        <v>23</v>
      </c>
      <c r="M3726" s="17">
        <v>5</v>
      </c>
      <c r="N3726" s="32">
        <v>1993</v>
      </c>
      <c r="O3726" s="48" t="s">
        <v>0</v>
      </c>
      <c r="P3726" s="24" t="s">
        <v>1026</v>
      </c>
      <c r="Q3726" s="19" t="s">
        <v>1043</v>
      </c>
      <c r="R3726" s="17">
        <v>4</v>
      </c>
      <c r="S3726" s="24" t="s">
        <v>1026</v>
      </c>
      <c r="T3726" s="17">
        <v>14</v>
      </c>
      <c r="U3726" s="17">
        <v>720</v>
      </c>
      <c r="AP3726"/>
      <c r="AQ3726"/>
      <c r="AR3726"/>
      <c r="AS3726"/>
      <c r="AT3726"/>
      <c r="AU3726"/>
      <c r="AV3726"/>
      <c r="AW3726"/>
    </row>
    <row r="3727" spans="1:49" x14ac:dyDescent="0.25">
      <c r="A3727" s="16"/>
      <c r="C3727" s="16"/>
      <c r="K3727" s="17" t="s">
        <v>3142</v>
      </c>
      <c r="L3727" s="54">
        <v>26</v>
      </c>
      <c r="M3727" s="17">
        <v>5</v>
      </c>
      <c r="N3727" s="32">
        <v>1993</v>
      </c>
      <c r="O3727" s="19" t="s">
        <v>1044</v>
      </c>
      <c r="P3727" s="24" t="s">
        <v>1026</v>
      </c>
      <c r="Q3727" s="48" t="s">
        <v>1045</v>
      </c>
      <c r="R3727" s="17">
        <v>11</v>
      </c>
      <c r="S3727" s="24" t="s">
        <v>1026</v>
      </c>
      <c r="T3727" s="17">
        <v>5</v>
      </c>
      <c r="U3727" s="17">
        <v>205</v>
      </c>
      <c r="AP3727"/>
      <c r="AQ3727"/>
      <c r="AR3727"/>
      <c r="AS3727"/>
      <c r="AT3727"/>
      <c r="AU3727"/>
      <c r="AV3727"/>
      <c r="AW3727"/>
    </row>
    <row r="3728" spans="1:49" x14ac:dyDescent="0.25">
      <c r="A3728" s="16"/>
      <c r="C3728" s="16"/>
      <c r="K3728" s="17" t="s">
        <v>3142</v>
      </c>
      <c r="L3728" s="54">
        <v>26</v>
      </c>
      <c r="M3728" s="17">
        <v>5</v>
      </c>
      <c r="N3728" s="32">
        <v>1993</v>
      </c>
      <c r="O3728" s="19" t="s">
        <v>1029</v>
      </c>
      <c r="P3728" s="24" t="s">
        <v>1026</v>
      </c>
      <c r="Q3728" s="48" t="s">
        <v>564</v>
      </c>
      <c r="R3728" s="17">
        <v>14</v>
      </c>
      <c r="S3728" s="24" t="s">
        <v>1026</v>
      </c>
      <c r="T3728" s="17">
        <v>6</v>
      </c>
      <c r="U3728" s="17">
        <v>562</v>
      </c>
      <c r="AP3728"/>
      <c r="AQ3728"/>
      <c r="AR3728"/>
      <c r="AS3728"/>
      <c r="AT3728"/>
      <c r="AU3728"/>
      <c r="AV3728"/>
      <c r="AW3728"/>
    </row>
    <row r="3729" spans="1:49" x14ac:dyDescent="0.25">
      <c r="A3729" s="16"/>
      <c r="C3729" s="16"/>
      <c r="K3729" s="17" t="s">
        <v>3142</v>
      </c>
      <c r="L3729" s="54">
        <v>26</v>
      </c>
      <c r="M3729" s="17">
        <v>5</v>
      </c>
      <c r="N3729" s="32">
        <v>1993</v>
      </c>
      <c r="O3729" s="48" t="s">
        <v>1</v>
      </c>
      <c r="P3729" s="24" t="s">
        <v>1026</v>
      </c>
      <c r="Q3729" s="48" t="s">
        <v>1041</v>
      </c>
      <c r="R3729" s="17">
        <v>0</v>
      </c>
      <c r="S3729" s="24" t="s">
        <v>1026</v>
      </c>
      <c r="T3729" s="17">
        <v>37</v>
      </c>
      <c r="U3729" s="17">
        <v>256</v>
      </c>
      <c r="AP3729"/>
      <c r="AQ3729"/>
      <c r="AR3729"/>
      <c r="AS3729"/>
      <c r="AT3729"/>
      <c r="AU3729"/>
      <c r="AV3729"/>
      <c r="AW3729"/>
    </row>
    <row r="3730" spans="1:49" x14ac:dyDescent="0.25">
      <c r="A3730" s="16"/>
      <c r="C3730" s="16"/>
      <c r="K3730" s="17" t="s">
        <v>3142</v>
      </c>
      <c r="L3730" s="54">
        <v>26</v>
      </c>
      <c r="M3730" s="17">
        <v>5</v>
      </c>
      <c r="N3730" s="32">
        <v>1993</v>
      </c>
      <c r="O3730" s="19" t="s">
        <v>1043</v>
      </c>
      <c r="P3730" s="24" t="s">
        <v>1026</v>
      </c>
      <c r="Q3730" s="48" t="s">
        <v>563</v>
      </c>
      <c r="R3730" s="17">
        <v>8</v>
      </c>
      <c r="S3730" s="24" t="s">
        <v>1026</v>
      </c>
      <c r="T3730" s="17">
        <v>3</v>
      </c>
      <c r="U3730" s="17">
        <v>885</v>
      </c>
      <c r="AP3730"/>
      <c r="AQ3730"/>
      <c r="AR3730"/>
      <c r="AS3730"/>
      <c r="AT3730"/>
      <c r="AU3730"/>
      <c r="AV3730"/>
      <c r="AW3730"/>
    </row>
    <row r="3731" spans="1:49" x14ac:dyDescent="0.25">
      <c r="A3731" s="16"/>
      <c r="C3731" s="16"/>
      <c r="K3731" s="17" t="s">
        <v>3141</v>
      </c>
      <c r="L3731" s="54">
        <v>27</v>
      </c>
      <c r="M3731" s="17">
        <v>5</v>
      </c>
      <c r="N3731" s="32">
        <v>1993</v>
      </c>
      <c r="O3731" s="19" t="s">
        <v>1042</v>
      </c>
      <c r="P3731" s="24" t="s">
        <v>1026</v>
      </c>
      <c r="Q3731" s="48" t="s">
        <v>1241</v>
      </c>
      <c r="R3731" s="17">
        <v>29</v>
      </c>
      <c r="S3731" s="24" t="s">
        <v>1026</v>
      </c>
      <c r="T3731" s="17">
        <v>8</v>
      </c>
      <c r="U3731" s="17">
        <v>705</v>
      </c>
      <c r="AP3731"/>
      <c r="AQ3731"/>
      <c r="AR3731"/>
      <c r="AS3731"/>
      <c r="AT3731"/>
      <c r="AU3731"/>
      <c r="AV3731"/>
      <c r="AW3731"/>
    </row>
    <row r="3732" spans="1:49" x14ac:dyDescent="0.25">
      <c r="A3732" s="16"/>
      <c r="C3732" s="16"/>
      <c r="K3732" s="17" t="s">
        <v>3141</v>
      </c>
      <c r="L3732" s="54">
        <v>27</v>
      </c>
      <c r="M3732" s="17">
        <v>5</v>
      </c>
      <c r="N3732" s="32">
        <v>1993</v>
      </c>
      <c r="O3732" s="19" t="s">
        <v>0</v>
      </c>
      <c r="P3732" s="24" t="s">
        <v>1026</v>
      </c>
      <c r="Q3732" s="19" t="s">
        <v>565</v>
      </c>
      <c r="R3732" s="17">
        <v>10</v>
      </c>
      <c r="S3732" s="24" t="s">
        <v>1026</v>
      </c>
      <c r="T3732" s="17">
        <v>7</v>
      </c>
      <c r="U3732" s="17">
        <v>560</v>
      </c>
      <c r="AP3732"/>
      <c r="AQ3732"/>
      <c r="AR3732"/>
      <c r="AS3732"/>
      <c r="AT3732"/>
      <c r="AU3732"/>
      <c r="AV3732"/>
      <c r="AW3732"/>
    </row>
    <row r="3733" spans="1:49" x14ac:dyDescent="0.25">
      <c r="A3733" s="16"/>
      <c r="C3733" s="16"/>
      <c r="K3733" s="17" t="s">
        <v>3027</v>
      </c>
      <c r="L3733" s="54">
        <v>29</v>
      </c>
      <c r="M3733" s="17">
        <v>5</v>
      </c>
      <c r="N3733" s="32">
        <v>1993</v>
      </c>
      <c r="O3733" s="19" t="s">
        <v>564</v>
      </c>
      <c r="P3733" s="24" t="s">
        <v>1026</v>
      </c>
      <c r="Q3733" s="19" t="s">
        <v>1044</v>
      </c>
      <c r="R3733" s="17">
        <v>14</v>
      </c>
      <c r="S3733" s="24" t="s">
        <v>1026</v>
      </c>
      <c r="T3733" s="17">
        <v>1</v>
      </c>
      <c r="U3733" s="17">
        <v>402</v>
      </c>
      <c r="AP3733"/>
      <c r="AQ3733"/>
      <c r="AR3733"/>
      <c r="AS3733"/>
      <c r="AT3733"/>
      <c r="AU3733"/>
      <c r="AV3733"/>
      <c r="AW3733"/>
    </row>
    <row r="3734" spans="1:49" x14ac:dyDescent="0.25">
      <c r="A3734" s="16"/>
      <c r="C3734" s="16"/>
      <c r="K3734" s="17" t="s">
        <v>3011</v>
      </c>
      <c r="L3734" s="54">
        <v>30</v>
      </c>
      <c r="M3734" s="17">
        <v>5</v>
      </c>
      <c r="N3734" s="32">
        <v>1993</v>
      </c>
      <c r="O3734" s="19" t="s">
        <v>563</v>
      </c>
      <c r="P3734" s="24" t="s">
        <v>1026</v>
      </c>
      <c r="Q3734" s="48" t="s">
        <v>0</v>
      </c>
      <c r="R3734" s="17">
        <v>12</v>
      </c>
      <c r="S3734" s="24" t="s">
        <v>1026</v>
      </c>
      <c r="T3734" s="17">
        <v>13</v>
      </c>
      <c r="U3734" s="17">
        <v>422</v>
      </c>
      <c r="AP3734"/>
      <c r="AQ3734"/>
      <c r="AR3734"/>
      <c r="AS3734"/>
      <c r="AT3734"/>
      <c r="AU3734"/>
      <c r="AV3734"/>
      <c r="AW3734"/>
    </row>
    <row r="3735" spans="1:49" x14ac:dyDescent="0.25">
      <c r="A3735" s="16"/>
      <c r="C3735" s="16"/>
      <c r="K3735" s="17" t="s">
        <v>3011</v>
      </c>
      <c r="L3735" s="54">
        <v>30</v>
      </c>
      <c r="M3735" s="17">
        <v>5</v>
      </c>
      <c r="N3735" s="32">
        <v>1993</v>
      </c>
      <c r="O3735" s="48" t="s">
        <v>1041</v>
      </c>
      <c r="P3735" s="24" t="s">
        <v>1026</v>
      </c>
      <c r="Q3735" s="48" t="s">
        <v>1045</v>
      </c>
      <c r="R3735" s="17">
        <v>26</v>
      </c>
      <c r="S3735" s="24" t="s">
        <v>1026</v>
      </c>
      <c r="T3735" s="17">
        <v>1</v>
      </c>
      <c r="U3735" s="17">
        <v>830</v>
      </c>
      <c r="AP3735"/>
      <c r="AQ3735"/>
      <c r="AR3735"/>
      <c r="AS3735"/>
      <c r="AT3735"/>
      <c r="AU3735"/>
      <c r="AV3735"/>
      <c r="AW3735"/>
    </row>
    <row r="3736" spans="1:49" x14ac:dyDescent="0.25">
      <c r="A3736" s="16"/>
      <c r="C3736" s="16"/>
      <c r="K3736" s="17" t="s">
        <v>3011</v>
      </c>
      <c r="L3736" s="54">
        <v>30</v>
      </c>
      <c r="M3736" s="17">
        <v>5</v>
      </c>
      <c r="N3736" s="32">
        <v>1993</v>
      </c>
      <c r="O3736" s="19" t="s">
        <v>1241</v>
      </c>
      <c r="P3736" s="24" t="s">
        <v>1026</v>
      </c>
      <c r="Q3736" s="48" t="s">
        <v>1029</v>
      </c>
      <c r="R3736" s="17">
        <v>7</v>
      </c>
      <c r="S3736" s="24" t="s">
        <v>1026</v>
      </c>
      <c r="T3736" s="17">
        <v>19</v>
      </c>
      <c r="U3736" s="17">
        <v>291</v>
      </c>
      <c r="AP3736"/>
      <c r="AQ3736"/>
      <c r="AR3736"/>
      <c r="AS3736"/>
      <c r="AT3736"/>
      <c r="AU3736"/>
      <c r="AV3736"/>
      <c r="AW3736"/>
    </row>
    <row r="3737" spans="1:49" x14ac:dyDescent="0.25">
      <c r="A3737" s="16"/>
      <c r="C3737" s="16"/>
      <c r="K3737" s="17" t="s">
        <v>3011</v>
      </c>
      <c r="L3737" s="54">
        <v>30</v>
      </c>
      <c r="M3737" s="17">
        <v>5</v>
      </c>
      <c r="N3737" s="32">
        <v>1993</v>
      </c>
      <c r="O3737" s="48" t="s">
        <v>1</v>
      </c>
      <c r="P3737" s="24" t="s">
        <v>1026</v>
      </c>
      <c r="Q3737" s="48" t="s">
        <v>565</v>
      </c>
      <c r="R3737" s="17">
        <v>4</v>
      </c>
      <c r="S3737" s="24" t="s">
        <v>1026</v>
      </c>
      <c r="T3737" s="17">
        <v>14</v>
      </c>
      <c r="U3737" s="17">
        <v>290</v>
      </c>
      <c r="AP3737"/>
      <c r="AQ3737"/>
      <c r="AR3737"/>
      <c r="AS3737"/>
      <c r="AT3737"/>
      <c r="AU3737"/>
      <c r="AV3737"/>
      <c r="AW3737"/>
    </row>
    <row r="3738" spans="1:49" x14ac:dyDescent="0.25">
      <c r="A3738" s="16"/>
      <c r="C3738" s="16"/>
      <c r="K3738" s="17" t="s">
        <v>3011</v>
      </c>
      <c r="L3738" s="54">
        <v>30</v>
      </c>
      <c r="M3738" s="17">
        <v>5</v>
      </c>
      <c r="N3738" s="32">
        <v>1993</v>
      </c>
      <c r="O3738" s="19" t="s">
        <v>1042</v>
      </c>
      <c r="P3738" s="24" t="s">
        <v>1026</v>
      </c>
      <c r="Q3738" s="48" t="s">
        <v>1043</v>
      </c>
      <c r="R3738" s="17">
        <v>10</v>
      </c>
      <c r="S3738" s="24" t="s">
        <v>1026</v>
      </c>
      <c r="T3738" s="17">
        <v>5</v>
      </c>
      <c r="U3738" s="17">
        <v>1590</v>
      </c>
      <c r="AP3738"/>
      <c r="AQ3738"/>
      <c r="AR3738"/>
      <c r="AS3738"/>
      <c r="AT3738"/>
      <c r="AU3738"/>
      <c r="AV3738"/>
      <c r="AW3738"/>
    </row>
    <row r="3739" spans="1:49" x14ac:dyDescent="0.25">
      <c r="A3739" s="16"/>
      <c r="C3739" s="16"/>
      <c r="K3739" s="17" t="s">
        <v>3142</v>
      </c>
      <c r="L3739" s="54">
        <v>2</v>
      </c>
      <c r="M3739" s="17">
        <v>6</v>
      </c>
      <c r="N3739" s="32">
        <v>1993</v>
      </c>
      <c r="O3739" s="19" t="s">
        <v>564</v>
      </c>
      <c r="P3739" s="24" t="s">
        <v>1026</v>
      </c>
      <c r="Q3739" s="48" t="s">
        <v>0</v>
      </c>
      <c r="R3739" s="17">
        <v>10</v>
      </c>
      <c r="S3739" s="24" t="s">
        <v>1026</v>
      </c>
      <c r="T3739" s="17">
        <v>3</v>
      </c>
      <c r="U3739" s="17">
        <v>367</v>
      </c>
      <c r="AP3739"/>
      <c r="AQ3739"/>
      <c r="AR3739"/>
      <c r="AS3739"/>
      <c r="AT3739"/>
      <c r="AU3739"/>
      <c r="AV3739"/>
      <c r="AW3739"/>
    </row>
    <row r="3740" spans="1:49" x14ac:dyDescent="0.25">
      <c r="A3740" s="16"/>
      <c r="C3740" s="16"/>
      <c r="K3740" s="17" t="s">
        <v>3142</v>
      </c>
      <c r="L3740" s="54">
        <v>2</v>
      </c>
      <c r="M3740" s="17">
        <v>6</v>
      </c>
      <c r="N3740" s="32">
        <v>1993</v>
      </c>
      <c r="O3740" s="19" t="s">
        <v>1029</v>
      </c>
      <c r="P3740" s="24" t="s">
        <v>1026</v>
      </c>
      <c r="Q3740" s="48" t="s">
        <v>1043</v>
      </c>
      <c r="R3740" s="17">
        <v>6</v>
      </c>
      <c r="S3740" s="24" t="s">
        <v>1026</v>
      </c>
      <c r="T3740" s="17">
        <v>4</v>
      </c>
      <c r="U3740" s="17">
        <v>1286</v>
      </c>
      <c r="AP3740"/>
      <c r="AQ3740"/>
      <c r="AR3740"/>
      <c r="AS3740"/>
      <c r="AT3740"/>
      <c r="AU3740"/>
      <c r="AV3740"/>
      <c r="AW3740"/>
    </row>
    <row r="3741" spans="1:49" x14ac:dyDescent="0.25">
      <c r="A3741" s="16"/>
      <c r="C3741" s="16"/>
      <c r="K3741" s="17" t="s">
        <v>3141</v>
      </c>
      <c r="L3741" s="54">
        <v>3</v>
      </c>
      <c r="M3741" s="17">
        <v>6</v>
      </c>
      <c r="N3741" s="32">
        <v>1993</v>
      </c>
      <c r="O3741" s="48" t="s">
        <v>1045</v>
      </c>
      <c r="P3741" s="24" t="s">
        <v>1026</v>
      </c>
      <c r="Q3741" s="48" t="s">
        <v>1042</v>
      </c>
      <c r="R3741" s="17">
        <v>2</v>
      </c>
      <c r="S3741" s="24" t="s">
        <v>1026</v>
      </c>
      <c r="T3741" s="17">
        <v>10</v>
      </c>
      <c r="U3741" s="17">
        <v>234</v>
      </c>
      <c r="AP3741"/>
      <c r="AQ3741"/>
      <c r="AR3741"/>
      <c r="AS3741"/>
      <c r="AT3741"/>
      <c r="AU3741"/>
      <c r="AV3741"/>
      <c r="AW3741"/>
    </row>
    <row r="3742" spans="1:49" x14ac:dyDescent="0.25">
      <c r="A3742" s="16"/>
      <c r="C3742" s="16"/>
      <c r="K3742" s="17" t="s">
        <v>3141</v>
      </c>
      <c r="L3742" s="54">
        <v>3</v>
      </c>
      <c r="M3742" s="17">
        <v>6</v>
      </c>
      <c r="N3742" s="32">
        <v>1993</v>
      </c>
      <c r="O3742" s="19" t="s">
        <v>565</v>
      </c>
      <c r="P3742" s="24" t="s">
        <v>1026</v>
      </c>
      <c r="Q3742" s="19" t="s">
        <v>563</v>
      </c>
      <c r="R3742" s="17">
        <v>12</v>
      </c>
      <c r="S3742" s="24" t="s">
        <v>1026</v>
      </c>
      <c r="T3742" s="17">
        <v>3</v>
      </c>
      <c r="U3742" s="17">
        <v>485</v>
      </c>
      <c r="AP3742"/>
      <c r="AQ3742"/>
      <c r="AR3742"/>
      <c r="AS3742"/>
      <c r="AT3742"/>
      <c r="AU3742"/>
      <c r="AV3742"/>
      <c r="AW3742"/>
    </row>
    <row r="3743" spans="1:49" x14ac:dyDescent="0.25">
      <c r="A3743" s="16"/>
      <c r="C3743" s="16"/>
      <c r="K3743" s="17" t="s">
        <v>3141</v>
      </c>
      <c r="L3743" s="54">
        <v>3</v>
      </c>
      <c r="M3743" s="17">
        <v>6</v>
      </c>
      <c r="N3743" s="32">
        <v>1993</v>
      </c>
      <c r="O3743" s="48" t="s">
        <v>1041</v>
      </c>
      <c r="P3743" s="24" t="s">
        <v>1026</v>
      </c>
      <c r="Q3743" s="48" t="s">
        <v>1241</v>
      </c>
      <c r="R3743" s="17">
        <v>11</v>
      </c>
      <c r="S3743" s="24" t="s">
        <v>1026</v>
      </c>
      <c r="T3743" s="17">
        <v>6</v>
      </c>
      <c r="U3743" s="17">
        <v>572</v>
      </c>
      <c r="AP3743"/>
      <c r="AQ3743"/>
      <c r="AR3743"/>
      <c r="AS3743"/>
      <c r="AT3743"/>
      <c r="AU3743"/>
      <c r="AV3743"/>
      <c r="AW3743"/>
    </row>
    <row r="3744" spans="1:49" x14ac:dyDescent="0.25">
      <c r="A3744" s="16"/>
      <c r="C3744" s="16"/>
      <c r="K3744" s="17" t="s">
        <v>3141</v>
      </c>
      <c r="L3744" s="54">
        <v>3</v>
      </c>
      <c r="M3744" s="17">
        <v>6</v>
      </c>
      <c r="N3744" s="32">
        <v>1993</v>
      </c>
      <c r="O3744" s="48" t="s">
        <v>1044</v>
      </c>
      <c r="P3744" s="24" t="s">
        <v>1026</v>
      </c>
      <c r="Q3744" s="48" t="s">
        <v>1</v>
      </c>
      <c r="R3744" s="17">
        <v>17</v>
      </c>
      <c r="S3744" s="24" t="s">
        <v>1026</v>
      </c>
      <c r="T3744" s="17">
        <v>13</v>
      </c>
      <c r="U3744" s="17">
        <v>234</v>
      </c>
      <c r="AP3744"/>
      <c r="AQ3744"/>
      <c r="AR3744"/>
      <c r="AS3744"/>
      <c r="AT3744"/>
      <c r="AU3744"/>
      <c r="AV3744"/>
      <c r="AW3744"/>
    </row>
    <row r="3745" spans="1:49" x14ac:dyDescent="0.25">
      <c r="A3745" s="16"/>
      <c r="C3745" s="16"/>
      <c r="K3745" s="17" t="s">
        <v>3011</v>
      </c>
      <c r="L3745" s="54">
        <v>6</v>
      </c>
      <c r="M3745" s="17">
        <v>6</v>
      </c>
      <c r="N3745" s="32">
        <v>1993</v>
      </c>
      <c r="O3745" s="19" t="s">
        <v>563</v>
      </c>
      <c r="P3745" s="24" t="s">
        <v>1026</v>
      </c>
      <c r="Q3745" s="48" t="s">
        <v>1241</v>
      </c>
      <c r="R3745" s="17">
        <v>6</v>
      </c>
      <c r="S3745" s="24" t="s">
        <v>1026</v>
      </c>
      <c r="T3745" s="17">
        <v>16</v>
      </c>
      <c r="U3745" s="17">
        <v>238</v>
      </c>
      <c r="AP3745"/>
      <c r="AQ3745"/>
      <c r="AR3745"/>
      <c r="AS3745"/>
      <c r="AT3745"/>
      <c r="AU3745"/>
      <c r="AV3745"/>
      <c r="AW3745"/>
    </row>
    <row r="3746" spans="1:49" x14ac:dyDescent="0.25">
      <c r="A3746" s="16"/>
      <c r="C3746" s="16"/>
      <c r="K3746" s="17" t="s">
        <v>3011</v>
      </c>
      <c r="L3746" s="54">
        <v>6</v>
      </c>
      <c r="M3746" s="17">
        <v>6</v>
      </c>
      <c r="N3746" s="32">
        <v>1993</v>
      </c>
      <c r="O3746" s="19" t="s">
        <v>1045</v>
      </c>
      <c r="P3746" s="24" t="s">
        <v>1026</v>
      </c>
      <c r="Q3746" s="19" t="s">
        <v>564</v>
      </c>
      <c r="R3746" s="17">
        <v>2</v>
      </c>
      <c r="S3746" s="24" t="s">
        <v>1026</v>
      </c>
      <c r="T3746" s="17">
        <v>3</v>
      </c>
      <c r="U3746" s="17">
        <v>185</v>
      </c>
      <c r="AP3746"/>
      <c r="AQ3746"/>
      <c r="AR3746"/>
      <c r="AS3746"/>
      <c r="AT3746"/>
      <c r="AU3746"/>
      <c r="AV3746"/>
      <c r="AW3746"/>
    </row>
    <row r="3747" spans="1:49" x14ac:dyDescent="0.25">
      <c r="A3747" s="16"/>
      <c r="C3747" s="16"/>
      <c r="K3747" s="17" t="s">
        <v>3011</v>
      </c>
      <c r="L3747" s="54">
        <v>6</v>
      </c>
      <c r="M3747" s="17">
        <v>6</v>
      </c>
      <c r="N3747" s="32">
        <v>1993</v>
      </c>
      <c r="O3747" s="19" t="s">
        <v>565</v>
      </c>
      <c r="P3747" s="24" t="s">
        <v>1026</v>
      </c>
      <c r="Q3747" s="48" t="s">
        <v>1041</v>
      </c>
      <c r="R3747" s="17">
        <v>6</v>
      </c>
      <c r="S3747" s="24" t="s">
        <v>1026</v>
      </c>
      <c r="T3747" s="17">
        <v>7</v>
      </c>
      <c r="U3747" s="17">
        <v>332</v>
      </c>
      <c r="AP3747"/>
      <c r="AQ3747"/>
      <c r="AR3747"/>
      <c r="AS3747"/>
      <c r="AT3747"/>
      <c r="AU3747"/>
      <c r="AV3747"/>
      <c r="AW3747"/>
    </row>
    <row r="3748" spans="1:49" x14ac:dyDescent="0.25">
      <c r="A3748" s="16"/>
      <c r="C3748" s="16"/>
      <c r="K3748" s="17" t="s">
        <v>3011</v>
      </c>
      <c r="L3748" s="54">
        <v>6</v>
      </c>
      <c r="M3748" s="17">
        <v>6</v>
      </c>
      <c r="N3748" s="32">
        <v>1993</v>
      </c>
      <c r="O3748" s="48" t="s">
        <v>1044</v>
      </c>
      <c r="P3748" s="24" t="s">
        <v>1026</v>
      </c>
      <c r="Q3748" s="48" t="s">
        <v>1029</v>
      </c>
      <c r="R3748" s="17">
        <v>10</v>
      </c>
      <c r="S3748" s="24" t="s">
        <v>1026</v>
      </c>
      <c r="T3748" s="17">
        <v>21</v>
      </c>
      <c r="U3748" s="17">
        <v>319</v>
      </c>
      <c r="AP3748"/>
      <c r="AQ3748"/>
      <c r="AR3748"/>
      <c r="AS3748"/>
      <c r="AT3748"/>
      <c r="AU3748"/>
      <c r="AV3748"/>
      <c r="AW3748"/>
    </row>
    <row r="3749" spans="1:49" x14ac:dyDescent="0.25">
      <c r="A3749" s="16"/>
      <c r="C3749" s="16"/>
      <c r="K3749" s="17" t="s">
        <v>3011</v>
      </c>
      <c r="L3749" s="54">
        <v>6</v>
      </c>
      <c r="M3749" s="17">
        <v>6</v>
      </c>
      <c r="N3749" s="32">
        <v>1993</v>
      </c>
      <c r="O3749" s="19" t="s">
        <v>1043</v>
      </c>
      <c r="P3749" s="24" t="s">
        <v>1026</v>
      </c>
      <c r="Q3749" s="19" t="s">
        <v>1</v>
      </c>
      <c r="R3749" s="17">
        <v>20</v>
      </c>
      <c r="S3749" s="24" t="s">
        <v>1026</v>
      </c>
      <c r="T3749" s="17">
        <v>5</v>
      </c>
      <c r="U3749" s="17">
        <v>763</v>
      </c>
      <c r="AP3749"/>
      <c r="AQ3749"/>
      <c r="AR3749"/>
      <c r="AS3749"/>
      <c r="AT3749"/>
      <c r="AU3749"/>
      <c r="AV3749"/>
      <c r="AW3749"/>
    </row>
    <row r="3750" spans="1:49" x14ac:dyDescent="0.25">
      <c r="A3750" s="16"/>
      <c r="C3750" s="16"/>
      <c r="K3750" s="17" t="s">
        <v>3011</v>
      </c>
      <c r="L3750" s="54">
        <v>6</v>
      </c>
      <c r="M3750" s="17">
        <v>6</v>
      </c>
      <c r="N3750" s="32">
        <v>1993</v>
      </c>
      <c r="O3750" s="19" t="s">
        <v>0</v>
      </c>
      <c r="P3750" s="24" t="s">
        <v>1026</v>
      </c>
      <c r="Q3750" s="19" t="s">
        <v>1042</v>
      </c>
      <c r="R3750" s="17">
        <v>4</v>
      </c>
      <c r="S3750" s="24" t="s">
        <v>1026</v>
      </c>
      <c r="T3750" s="17">
        <v>7</v>
      </c>
      <c r="U3750" s="17">
        <v>720</v>
      </c>
      <c r="AP3750"/>
      <c r="AQ3750"/>
      <c r="AR3750"/>
      <c r="AS3750"/>
      <c r="AT3750"/>
      <c r="AU3750"/>
      <c r="AV3750"/>
      <c r="AW3750"/>
    </row>
    <row r="3751" spans="1:49" x14ac:dyDescent="0.25">
      <c r="A3751" s="16"/>
      <c r="C3751" s="16"/>
      <c r="K3751" s="17" t="s">
        <v>3142</v>
      </c>
      <c r="L3751" s="54">
        <v>9</v>
      </c>
      <c r="M3751" s="17">
        <v>6</v>
      </c>
      <c r="N3751" s="32">
        <v>1993</v>
      </c>
      <c r="O3751" s="19" t="s">
        <v>563</v>
      </c>
      <c r="P3751" s="24" t="s">
        <v>1026</v>
      </c>
      <c r="Q3751" s="19" t="s">
        <v>1045</v>
      </c>
      <c r="R3751" s="17">
        <v>9</v>
      </c>
      <c r="S3751" s="24" t="s">
        <v>1026</v>
      </c>
      <c r="T3751" s="17">
        <v>16</v>
      </c>
      <c r="U3751" s="17">
        <v>282</v>
      </c>
      <c r="AP3751"/>
      <c r="AQ3751"/>
      <c r="AR3751"/>
      <c r="AS3751"/>
      <c r="AT3751"/>
      <c r="AU3751"/>
      <c r="AV3751"/>
      <c r="AW3751"/>
    </row>
    <row r="3752" spans="1:49" x14ac:dyDescent="0.25">
      <c r="A3752" s="16"/>
      <c r="C3752" s="16"/>
      <c r="K3752" s="17" t="s">
        <v>3142</v>
      </c>
      <c r="L3752" s="54">
        <v>9</v>
      </c>
      <c r="M3752" s="17">
        <v>6</v>
      </c>
      <c r="N3752" s="32">
        <v>1993</v>
      </c>
      <c r="O3752" s="19" t="s">
        <v>1041</v>
      </c>
      <c r="P3752" s="24" t="s">
        <v>1026</v>
      </c>
      <c r="Q3752" s="48" t="s">
        <v>0</v>
      </c>
      <c r="R3752" s="17">
        <v>21</v>
      </c>
      <c r="S3752" s="24" t="s">
        <v>1026</v>
      </c>
      <c r="T3752" s="17">
        <v>3</v>
      </c>
      <c r="U3752" s="17">
        <v>1103</v>
      </c>
      <c r="AP3752"/>
      <c r="AQ3752"/>
      <c r="AR3752"/>
      <c r="AS3752"/>
      <c r="AT3752"/>
      <c r="AU3752"/>
      <c r="AV3752"/>
      <c r="AW3752"/>
    </row>
    <row r="3753" spans="1:49" x14ac:dyDescent="0.25">
      <c r="A3753" s="16"/>
      <c r="C3753" s="16"/>
      <c r="K3753" s="17" t="s">
        <v>3142</v>
      </c>
      <c r="L3753" s="54">
        <v>9</v>
      </c>
      <c r="M3753" s="17">
        <v>6</v>
      </c>
      <c r="N3753" s="32">
        <v>1993</v>
      </c>
      <c r="O3753" s="19" t="s">
        <v>1</v>
      </c>
      <c r="P3753" s="24" t="s">
        <v>1026</v>
      </c>
      <c r="Q3753" s="19" t="s">
        <v>1241</v>
      </c>
      <c r="R3753" s="17">
        <v>19</v>
      </c>
      <c r="S3753" s="24" t="s">
        <v>1026</v>
      </c>
      <c r="T3753" s="17">
        <v>14</v>
      </c>
      <c r="U3753" s="17">
        <v>419</v>
      </c>
      <c r="AP3753"/>
      <c r="AQ3753"/>
      <c r="AR3753"/>
      <c r="AS3753"/>
      <c r="AT3753"/>
      <c r="AU3753"/>
      <c r="AV3753"/>
      <c r="AW3753"/>
    </row>
    <row r="3754" spans="1:49" x14ac:dyDescent="0.25">
      <c r="A3754" s="16"/>
      <c r="C3754" s="16"/>
      <c r="K3754" s="17" t="s">
        <v>3142</v>
      </c>
      <c r="L3754" s="54">
        <v>9</v>
      </c>
      <c r="M3754" s="17">
        <v>6</v>
      </c>
      <c r="N3754" s="32">
        <v>1993</v>
      </c>
      <c r="O3754" s="19" t="s">
        <v>1042</v>
      </c>
      <c r="P3754" s="24" t="s">
        <v>1026</v>
      </c>
      <c r="Q3754" s="19" t="s">
        <v>1044</v>
      </c>
      <c r="R3754" s="17">
        <v>14</v>
      </c>
      <c r="S3754" s="24" t="s">
        <v>1026</v>
      </c>
      <c r="T3754" s="17">
        <v>4</v>
      </c>
      <c r="U3754" s="17">
        <v>1052</v>
      </c>
      <c r="AP3754"/>
      <c r="AQ3754"/>
      <c r="AR3754"/>
      <c r="AS3754"/>
      <c r="AT3754"/>
      <c r="AU3754"/>
      <c r="AV3754"/>
      <c r="AW3754"/>
    </row>
    <row r="3755" spans="1:49" x14ac:dyDescent="0.25">
      <c r="A3755" s="16"/>
      <c r="C3755" s="16"/>
      <c r="K3755" s="17" t="s">
        <v>3141</v>
      </c>
      <c r="L3755" s="54">
        <v>10</v>
      </c>
      <c r="M3755" s="17">
        <v>6</v>
      </c>
      <c r="N3755" s="32">
        <v>1993</v>
      </c>
      <c r="O3755" s="19" t="s">
        <v>1029</v>
      </c>
      <c r="P3755" s="24" t="s">
        <v>1026</v>
      </c>
      <c r="Q3755" s="48" t="s">
        <v>565</v>
      </c>
      <c r="R3755" s="17">
        <v>7</v>
      </c>
      <c r="S3755" s="24" t="s">
        <v>1026</v>
      </c>
      <c r="T3755" s="17">
        <v>4</v>
      </c>
      <c r="U3755" s="17">
        <v>1016</v>
      </c>
      <c r="AP3755"/>
      <c r="AQ3755"/>
      <c r="AR3755"/>
      <c r="AS3755"/>
      <c r="AT3755"/>
      <c r="AU3755"/>
      <c r="AV3755"/>
      <c r="AW3755"/>
    </row>
    <row r="3756" spans="1:49" x14ac:dyDescent="0.25">
      <c r="A3756" s="16"/>
      <c r="C3756" s="16"/>
      <c r="K3756" s="17" t="s">
        <v>3141</v>
      </c>
      <c r="L3756" s="54">
        <v>10</v>
      </c>
      <c r="M3756" s="17">
        <v>6</v>
      </c>
      <c r="N3756" s="32">
        <v>1993</v>
      </c>
      <c r="O3756" s="19" t="s">
        <v>1043</v>
      </c>
      <c r="P3756" s="24" t="s">
        <v>1026</v>
      </c>
      <c r="Q3756" s="48" t="s">
        <v>564</v>
      </c>
      <c r="R3756" s="17">
        <v>11</v>
      </c>
      <c r="S3756" s="24" t="s">
        <v>1026</v>
      </c>
      <c r="T3756" s="17">
        <v>8</v>
      </c>
      <c r="U3756" s="17">
        <v>1649</v>
      </c>
      <c r="AP3756"/>
      <c r="AQ3756"/>
      <c r="AR3756"/>
      <c r="AS3756"/>
      <c r="AT3756"/>
      <c r="AU3756"/>
      <c r="AV3756"/>
      <c r="AW3756"/>
    </row>
    <row r="3757" spans="1:49" x14ac:dyDescent="0.25">
      <c r="A3757" s="16"/>
      <c r="C3757" s="16"/>
      <c r="K3757" s="17" t="s">
        <v>3027</v>
      </c>
      <c r="L3757" s="54">
        <v>12</v>
      </c>
      <c r="M3757" s="17">
        <v>6</v>
      </c>
      <c r="N3757" s="32">
        <v>1993</v>
      </c>
      <c r="O3757" s="19" t="s">
        <v>564</v>
      </c>
      <c r="P3757" s="24" t="s">
        <v>1026</v>
      </c>
      <c r="Q3757" s="48" t="s">
        <v>1042</v>
      </c>
      <c r="R3757" s="17">
        <v>5</v>
      </c>
      <c r="S3757" s="24" t="s">
        <v>1026</v>
      </c>
      <c r="T3757" s="17">
        <v>4</v>
      </c>
      <c r="U3757" s="17">
        <v>562</v>
      </c>
      <c r="AP3757"/>
      <c r="AQ3757"/>
      <c r="AR3757"/>
      <c r="AS3757"/>
      <c r="AT3757"/>
      <c r="AU3757"/>
      <c r="AV3757"/>
      <c r="AW3757"/>
    </row>
    <row r="3758" spans="1:49" x14ac:dyDescent="0.25">
      <c r="A3758" s="16"/>
      <c r="C3758" s="16"/>
      <c r="K3758" s="17" t="s">
        <v>3011</v>
      </c>
      <c r="L3758" s="54">
        <v>13</v>
      </c>
      <c r="M3758" s="17">
        <v>6</v>
      </c>
      <c r="N3758" s="32">
        <v>1993</v>
      </c>
      <c r="O3758" s="19" t="s">
        <v>1045</v>
      </c>
      <c r="P3758" s="24" t="s">
        <v>1026</v>
      </c>
      <c r="Q3758" s="48" t="s">
        <v>0</v>
      </c>
      <c r="R3758" s="17">
        <v>3</v>
      </c>
      <c r="S3758" s="24" t="s">
        <v>1026</v>
      </c>
      <c r="T3758" s="17">
        <v>12</v>
      </c>
      <c r="U3758" s="17">
        <v>223</v>
      </c>
      <c r="AP3758"/>
      <c r="AQ3758"/>
      <c r="AR3758"/>
      <c r="AS3758"/>
      <c r="AT3758"/>
      <c r="AU3758"/>
      <c r="AV3758"/>
      <c r="AW3758"/>
    </row>
    <row r="3759" spans="1:49" x14ac:dyDescent="0.25">
      <c r="A3759" s="16"/>
      <c r="C3759" s="16"/>
      <c r="K3759" s="17" t="s">
        <v>3011</v>
      </c>
      <c r="L3759" s="54">
        <v>13</v>
      </c>
      <c r="M3759" s="17">
        <v>6</v>
      </c>
      <c r="N3759" s="32">
        <v>1993</v>
      </c>
      <c r="O3759" s="19" t="s">
        <v>1041</v>
      </c>
      <c r="P3759" s="24" t="s">
        <v>1026</v>
      </c>
      <c r="Q3759" s="48" t="s">
        <v>1043</v>
      </c>
      <c r="R3759" s="17">
        <v>13</v>
      </c>
      <c r="S3759" s="24" t="s">
        <v>1026</v>
      </c>
      <c r="T3759" s="17">
        <v>1</v>
      </c>
      <c r="U3759" s="17">
        <v>1105</v>
      </c>
      <c r="AP3759"/>
      <c r="AQ3759"/>
      <c r="AR3759"/>
      <c r="AS3759"/>
      <c r="AT3759"/>
      <c r="AU3759"/>
      <c r="AV3759"/>
      <c r="AW3759"/>
    </row>
    <row r="3760" spans="1:49" x14ac:dyDescent="0.25">
      <c r="A3760" s="16"/>
      <c r="C3760" s="16"/>
      <c r="K3760" s="17" t="s">
        <v>3011</v>
      </c>
      <c r="L3760" s="54">
        <v>13</v>
      </c>
      <c r="M3760" s="17">
        <v>6</v>
      </c>
      <c r="N3760" s="32">
        <v>1993</v>
      </c>
      <c r="O3760" s="19" t="s">
        <v>1241</v>
      </c>
      <c r="P3760" s="24" t="s">
        <v>1026</v>
      </c>
      <c r="Q3760" s="48" t="s">
        <v>563</v>
      </c>
      <c r="R3760" s="17">
        <v>4</v>
      </c>
      <c r="S3760" s="24" t="s">
        <v>1026</v>
      </c>
      <c r="T3760" s="17">
        <v>6</v>
      </c>
      <c r="U3760" s="17">
        <v>258</v>
      </c>
      <c r="AP3760"/>
      <c r="AQ3760"/>
      <c r="AR3760"/>
      <c r="AS3760"/>
      <c r="AT3760"/>
      <c r="AU3760"/>
      <c r="AV3760"/>
      <c r="AW3760"/>
    </row>
    <row r="3761" spans="1:49" x14ac:dyDescent="0.25">
      <c r="A3761" s="16"/>
      <c r="C3761" s="16"/>
      <c r="K3761" s="17" t="s">
        <v>3011</v>
      </c>
      <c r="L3761" s="54">
        <v>13</v>
      </c>
      <c r="M3761" s="17">
        <v>6</v>
      </c>
      <c r="N3761" s="32">
        <v>1993</v>
      </c>
      <c r="O3761" s="19" t="s">
        <v>1044</v>
      </c>
      <c r="P3761" s="24" t="s">
        <v>1026</v>
      </c>
      <c r="Q3761" s="48" t="s">
        <v>565</v>
      </c>
      <c r="R3761" s="17">
        <v>10</v>
      </c>
      <c r="S3761" s="24" t="s">
        <v>1026</v>
      </c>
      <c r="T3761" s="17">
        <v>8</v>
      </c>
      <c r="U3761" s="17">
        <v>313</v>
      </c>
      <c r="AP3761"/>
      <c r="AQ3761"/>
      <c r="AR3761"/>
      <c r="AS3761"/>
      <c r="AT3761"/>
      <c r="AU3761"/>
      <c r="AV3761"/>
      <c r="AW3761"/>
    </row>
    <row r="3762" spans="1:49" x14ac:dyDescent="0.25">
      <c r="A3762" s="16"/>
      <c r="C3762" s="16"/>
      <c r="K3762" s="17" t="s">
        <v>3011</v>
      </c>
      <c r="L3762" s="54">
        <v>13</v>
      </c>
      <c r="M3762" s="17">
        <v>6</v>
      </c>
      <c r="N3762" s="32">
        <v>1993</v>
      </c>
      <c r="O3762" s="19" t="s">
        <v>1</v>
      </c>
      <c r="P3762" s="24" t="s">
        <v>1026</v>
      </c>
      <c r="Q3762" s="48" t="s">
        <v>1029</v>
      </c>
      <c r="R3762" s="17">
        <v>6</v>
      </c>
      <c r="S3762" s="24" t="s">
        <v>1026</v>
      </c>
      <c r="T3762" s="17">
        <v>7</v>
      </c>
      <c r="U3762" s="17">
        <v>296</v>
      </c>
      <c r="AP3762"/>
      <c r="AQ3762"/>
      <c r="AR3762"/>
      <c r="AS3762"/>
      <c r="AT3762"/>
      <c r="AU3762"/>
      <c r="AV3762"/>
      <c r="AW3762"/>
    </row>
    <row r="3763" spans="1:49" x14ac:dyDescent="0.25">
      <c r="A3763" s="16"/>
      <c r="C3763" s="16"/>
      <c r="K3763" s="17" t="s">
        <v>3142</v>
      </c>
      <c r="L3763" s="17">
        <v>16</v>
      </c>
      <c r="M3763" s="17">
        <v>6</v>
      </c>
      <c r="N3763" s="32">
        <v>1993</v>
      </c>
      <c r="O3763" s="19" t="s">
        <v>564</v>
      </c>
      <c r="P3763" s="24" t="s">
        <v>1026</v>
      </c>
      <c r="Q3763" s="48" t="s">
        <v>1041</v>
      </c>
      <c r="R3763" s="17">
        <v>0</v>
      </c>
      <c r="S3763" s="24" t="s">
        <v>1026</v>
      </c>
      <c r="T3763" s="17">
        <v>2</v>
      </c>
      <c r="U3763" s="17">
        <v>1319</v>
      </c>
      <c r="AP3763"/>
      <c r="AQ3763"/>
      <c r="AR3763"/>
      <c r="AS3763"/>
      <c r="AT3763"/>
      <c r="AU3763"/>
      <c r="AV3763"/>
      <c r="AW3763"/>
    </row>
    <row r="3764" spans="1:49" x14ac:dyDescent="0.25">
      <c r="A3764" s="16"/>
      <c r="C3764" s="16"/>
      <c r="K3764" s="17" t="s">
        <v>3142</v>
      </c>
      <c r="L3764" s="17">
        <v>16</v>
      </c>
      <c r="M3764" s="17">
        <v>6</v>
      </c>
      <c r="N3764" s="32">
        <v>1993</v>
      </c>
      <c r="O3764" s="19" t="s">
        <v>0</v>
      </c>
      <c r="P3764" s="24" t="s">
        <v>1026</v>
      </c>
      <c r="Q3764" s="48" t="s">
        <v>1029</v>
      </c>
      <c r="R3764" s="17">
        <v>2</v>
      </c>
      <c r="S3764" s="24" t="s">
        <v>1026</v>
      </c>
      <c r="T3764" s="17">
        <v>5</v>
      </c>
      <c r="U3764" s="17">
        <v>650</v>
      </c>
      <c r="AP3764"/>
      <c r="AQ3764"/>
      <c r="AR3764"/>
      <c r="AS3764"/>
      <c r="AT3764"/>
      <c r="AU3764"/>
      <c r="AV3764"/>
      <c r="AW3764"/>
    </row>
    <row r="3765" spans="1:49" x14ac:dyDescent="0.25">
      <c r="A3765" s="16"/>
      <c r="C3765" s="16"/>
      <c r="K3765" s="17" t="s">
        <v>3141</v>
      </c>
      <c r="L3765" s="17">
        <v>17</v>
      </c>
      <c r="M3765" s="17">
        <v>6</v>
      </c>
      <c r="N3765" s="32">
        <v>1993</v>
      </c>
      <c r="O3765" s="19" t="s">
        <v>565</v>
      </c>
      <c r="P3765" s="24" t="s">
        <v>1026</v>
      </c>
      <c r="Q3765" s="48" t="s">
        <v>1043</v>
      </c>
      <c r="R3765" s="17">
        <v>19</v>
      </c>
      <c r="S3765" s="24" t="s">
        <v>1026</v>
      </c>
      <c r="T3765" s="17">
        <v>8</v>
      </c>
      <c r="U3765" s="17">
        <v>732</v>
      </c>
      <c r="AP3765"/>
      <c r="AQ3765"/>
      <c r="AR3765"/>
      <c r="AS3765"/>
      <c r="AT3765"/>
      <c r="AU3765"/>
      <c r="AV3765"/>
      <c r="AW3765"/>
    </row>
    <row r="3766" spans="1:49" x14ac:dyDescent="0.25">
      <c r="A3766" s="16"/>
      <c r="C3766" s="16"/>
      <c r="K3766" s="17" t="s">
        <v>3141</v>
      </c>
      <c r="L3766" s="17">
        <v>17</v>
      </c>
      <c r="M3766" s="17">
        <v>6</v>
      </c>
      <c r="N3766" s="32">
        <v>1993</v>
      </c>
      <c r="O3766" s="48" t="s">
        <v>1241</v>
      </c>
      <c r="P3766" s="24" t="s">
        <v>1026</v>
      </c>
      <c r="Q3766" s="48" t="s">
        <v>1045</v>
      </c>
      <c r="R3766" s="17">
        <v>6</v>
      </c>
      <c r="S3766" s="24" t="s">
        <v>1026</v>
      </c>
      <c r="T3766" s="17">
        <v>9</v>
      </c>
      <c r="U3766" s="17">
        <v>230</v>
      </c>
      <c r="AP3766"/>
      <c r="AQ3766"/>
      <c r="AR3766"/>
      <c r="AS3766"/>
      <c r="AT3766"/>
      <c r="AU3766"/>
      <c r="AV3766"/>
      <c r="AW3766"/>
    </row>
    <row r="3767" spans="1:49" x14ac:dyDescent="0.25">
      <c r="A3767" s="16"/>
      <c r="C3767" s="16"/>
      <c r="K3767" s="17" t="s">
        <v>3141</v>
      </c>
      <c r="L3767" s="17">
        <v>17</v>
      </c>
      <c r="M3767" s="17">
        <v>6</v>
      </c>
      <c r="N3767" s="32">
        <v>1993</v>
      </c>
      <c r="O3767" s="48" t="s">
        <v>1042</v>
      </c>
      <c r="P3767" s="24" t="s">
        <v>1026</v>
      </c>
      <c r="Q3767" s="48" t="s">
        <v>1</v>
      </c>
      <c r="R3767" s="17">
        <v>28</v>
      </c>
      <c r="S3767" s="24" t="s">
        <v>1026</v>
      </c>
      <c r="T3767" s="17">
        <v>3</v>
      </c>
      <c r="U3767" s="17">
        <v>949</v>
      </c>
      <c r="AP3767"/>
      <c r="AQ3767"/>
      <c r="AR3767"/>
      <c r="AS3767"/>
      <c r="AT3767"/>
      <c r="AU3767"/>
      <c r="AV3767"/>
      <c r="AW3767"/>
    </row>
    <row r="3768" spans="1:49" x14ac:dyDescent="0.25">
      <c r="A3768" s="16"/>
      <c r="C3768" s="16"/>
      <c r="K3768" s="17" t="s">
        <v>3011</v>
      </c>
      <c r="L3768" s="17">
        <v>20</v>
      </c>
      <c r="M3768" s="17">
        <v>6</v>
      </c>
      <c r="N3768" s="32">
        <v>1993</v>
      </c>
      <c r="O3768" s="19" t="s">
        <v>1045</v>
      </c>
      <c r="P3768" s="24" t="s">
        <v>1026</v>
      </c>
      <c r="Q3768" s="19" t="s">
        <v>565</v>
      </c>
      <c r="R3768" s="17">
        <v>8</v>
      </c>
      <c r="S3768" s="24" t="s">
        <v>1026</v>
      </c>
      <c r="T3768" s="17">
        <v>13</v>
      </c>
      <c r="U3768" s="17">
        <v>283</v>
      </c>
      <c r="AP3768"/>
      <c r="AQ3768"/>
      <c r="AR3768"/>
      <c r="AS3768"/>
      <c r="AT3768"/>
      <c r="AU3768"/>
      <c r="AV3768"/>
      <c r="AW3768"/>
    </row>
    <row r="3769" spans="1:49" x14ac:dyDescent="0.25">
      <c r="A3769" s="16"/>
      <c r="C3769" s="16"/>
      <c r="K3769" s="17" t="s">
        <v>3011</v>
      </c>
      <c r="L3769" s="17">
        <v>20</v>
      </c>
      <c r="M3769" s="17">
        <v>6</v>
      </c>
      <c r="N3769" s="32">
        <v>1993</v>
      </c>
      <c r="O3769" s="19" t="s">
        <v>1044</v>
      </c>
      <c r="P3769" s="24" t="s">
        <v>1026</v>
      </c>
      <c r="Q3769" s="48" t="s">
        <v>1041</v>
      </c>
      <c r="R3769" s="17">
        <v>1</v>
      </c>
      <c r="S3769" s="24" t="s">
        <v>1026</v>
      </c>
      <c r="T3769" s="17">
        <v>20</v>
      </c>
      <c r="U3769" s="17">
        <v>512</v>
      </c>
      <c r="AP3769"/>
      <c r="AQ3769"/>
      <c r="AR3769"/>
      <c r="AS3769"/>
      <c r="AT3769"/>
      <c r="AU3769"/>
      <c r="AV3769"/>
      <c r="AW3769"/>
    </row>
    <row r="3770" spans="1:49" x14ac:dyDescent="0.25">
      <c r="A3770" s="16"/>
      <c r="C3770" s="16"/>
      <c r="K3770" s="17" t="s">
        <v>3011</v>
      </c>
      <c r="L3770" s="17">
        <v>20</v>
      </c>
      <c r="M3770" s="17">
        <v>6</v>
      </c>
      <c r="N3770" s="32">
        <v>1993</v>
      </c>
      <c r="O3770" s="19" t="s">
        <v>1029</v>
      </c>
      <c r="P3770" s="24" t="s">
        <v>1026</v>
      </c>
      <c r="Q3770" s="19" t="s">
        <v>1241</v>
      </c>
      <c r="R3770" s="17">
        <v>23</v>
      </c>
      <c r="S3770" s="24" t="s">
        <v>1026</v>
      </c>
      <c r="T3770" s="17">
        <v>15</v>
      </c>
      <c r="U3770" s="17">
        <v>921</v>
      </c>
      <c r="AP3770"/>
      <c r="AQ3770"/>
      <c r="AR3770"/>
      <c r="AS3770"/>
      <c r="AT3770"/>
      <c r="AU3770"/>
      <c r="AV3770"/>
      <c r="AW3770"/>
    </row>
    <row r="3771" spans="1:49" x14ac:dyDescent="0.25">
      <c r="A3771" s="16"/>
      <c r="C3771" s="16"/>
      <c r="K3771" s="17" t="s">
        <v>3011</v>
      </c>
      <c r="L3771" s="17">
        <v>20</v>
      </c>
      <c r="M3771" s="17">
        <v>6</v>
      </c>
      <c r="N3771" s="32">
        <v>1993</v>
      </c>
      <c r="O3771" s="19" t="s">
        <v>1</v>
      </c>
      <c r="P3771" s="24" t="s">
        <v>1026</v>
      </c>
      <c r="Q3771" s="48" t="s">
        <v>564</v>
      </c>
      <c r="R3771" s="17">
        <v>7</v>
      </c>
      <c r="S3771" s="24" t="s">
        <v>1026</v>
      </c>
      <c r="T3771" s="17">
        <v>6</v>
      </c>
      <c r="U3771" s="17">
        <v>276</v>
      </c>
      <c r="AP3771"/>
      <c r="AQ3771"/>
      <c r="AR3771"/>
      <c r="AS3771"/>
      <c r="AT3771"/>
      <c r="AU3771"/>
      <c r="AV3771"/>
      <c r="AW3771"/>
    </row>
    <row r="3772" spans="1:49" x14ac:dyDescent="0.25">
      <c r="A3772" s="16"/>
      <c r="C3772" s="16"/>
      <c r="K3772" s="17" t="s">
        <v>3011</v>
      </c>
      <c r="L3772" s="17">
        <v>20</v>
      </c>
      <c r="M3772" s="17">
        <v>6</v>
      </c>
      <c r="N3772" s="32">
        <v>1993</v>
      </c>
      <c r="O3772" s="19" t="s">
        <v>1043</v>
      </c>
      <c r="P3772" s="24" t="s">
        <v>1026</v>
      </c>
      <c r="Q3772" s="48" t="s">
        <v>1042</v>
      </c>
      <c r="R3772" s="17">
        <v>1</v>
      </c>
      <c r="S3772" s="24" t="s">
        <v>1026</v>
      </c>
      <c r="T3772" s="17">
        <v>6</v>
      </c>
      <c r="U3772" s="17">
        <v>1519</v>
      </c>
      <c r="AP3772"/>
      <c r="AQ3772"/>
      <c r="AR3772"/>
      <c r="AS3772"/>
      <c r="AT3772"/>
      <c r="AU3772"/>
      <c r="AV3772"/>
      <c r="AW3772"/>
    </row>
    <row r="3773" spans="1:49" x14ac:dyDescent="0.25">
      <c r="A3773" s="16"/>
      <c r="C3773" s="16"/>
      <c r="K3773" s="17" t="s">
        <v>3011</v>
      </c>
      <c r="L3773" s="17">
        <v>20</v>
      </c>
      <c r="M3773" s="17">
        <v>6</v>
      </c>
      <c r="N3773" s="32">
        <v>1993</v>
      </c>
      <c r="O3773" s="19" t="s">
        <v>0</v>
      </c>
      <c r="P3773" s="24" t="s">
        <v>1026</v>
      </c>
      <c r="Q3773" s="48" t="s">
        <v>563</v>
      </c>
      <c r="R3773" s="17">
        <v>5</v>
      </c>
      <c r="S3773" s="24" t="s">
        <v>1026</v>
      </c>
      <c r="T3773" s="17">
        <v>10</v>
      </c>
      <c r="U3773" s="17">
        <v>750</v>
      </c>
      <c r="AP3773"/>
      <c r="AQ3773"/>
      <c r="AR3773"/>
      <c r="AS3773"/>
      <c r="AT3773"/>
      <c r="AU3773"/>
      <c r="AV3773"/>
      <c r="AW3773"/>
    </row>
    <row r="3774" spans="1:49" x14ac:dyDescent="0.25">
      <c r="A3774" s="16"/>
      <c r="C3774" s="16"/>
      <c r="K3774" s="17" t="s">
        <v>3144</v>
      </c>
      <c r="L3774" s="17">
        <v>22</v>
      </c>
      <c r="M3774" s="17">
        <v>6</v>
      </c>
      <c r="N3774" s="32">
        <v>1993</v>
      </c>
      <c r="O3774" s="19" t="s">
        <v>563</v>
      </c>
      <c r="P3774" s="24" t="s">
        <v>1026</v>
      </c>
      <c r="Q3774" s="48" t="s">
        <v>1044</v>
      </c>
      <c r="R3774" s="17">
        <v>8</v>
      </c>
      <c r="S3774" s="24" t="s">
        <v>1026</v>
      </c>
      <c r="T3774" s="17">
        <v>12</v>
      </c>
      <c r="U3774" s="17">
        <v>245</v>
      </c>
      <c r="AP3774"/>
      <c r="AQ3774"/>
      <c r="AR3774"/>
      <c r="AS3774"/>
      <c r="AT3774"/>
      <c r="AU3774"/>
      <c r="AV3774"/>
      <c r="AW3774"/>
    </row>
    <row r="3775" spans="1:49" x14ac:dyDescent="0.25">
      <c r="A3775" s="16"/>
      <c r="C3775" s="16"/>
      <c r="K3775" s="17" t="s">
        <v>3027</v>
      </c>
      <c r="L3775" s="17">
        <v>3</v>
      </c>
      <c r="M3775" s="17">
        <v>7</v>
      </c>
      <c r="N3775" s="32">
        <v>1993</v>
      </c>
      <c r="O3775" s="19" t="s">
        <v>563</v>
      </c>
      <c r="P3775" s="24" t="s">
        <v>1026</v>
      </c>
      <c r="Q3775" s="19" t="s">
        <v>1045</v>
      </c>
      <c r="R3775" s="17">
        <v>18</v>
      </c>
      <c r="S3775" s="24" t="s">
        <v>1026</v>
      </c>
      <c r="T3775" s="17">
        <v>17</v>
      </c>
      <c r="U3775" s="17">
        <v>210</v>
      </c>
      <c r="AP3775"/>
      <c r="AQ3775"/>
      <c r="AR3775"/>
      <c r="AS3775"/>
      <c r="AT3775"/>
      <c r="AU3775"/>
      <c r="AV3775"/>
      <c r="AW3775"/>
    </row>
    <row r="3776" spans="1:49" x14ac:dyDescent="0.25">
      <c r="A3776" s="16"/>
      <c r="C3776" s="16"/>
      <c r="K3776" s="17" t="s">
        <v>3027</v>
      </c>
      <c r="L3776" s="17">
        <v>3</v>
      </c>
      <c r="M3776" s="17">
        <v>7</v>
      </c>
      <c r="N3776" s="32">
        <v>1993</v>
      </c>
      <c r="O3776" s="19" t="s">
        <v>564</v>
      </c>
      <c r="P3776" s="24" t="s">
        <v>1026</v>
      </c>
      <c r="Q3776" s="19" t="s">
        <v>1044</v>
      </c>
      <c r="R3776" s="17">
        <v>8</v>
      </c>
      <c r="S3776" s="24" t="s">
        <v>1026</v>
      </c>
      <c r="T3776" s="17">
        <v>10</v>
      </c>
      <c r="U3776" s="17">
        <v>849</v>
      </c>
      <c r="AP3776"/>
      <c r="AQ3776"/>
      <c r="AR3776"/>
      <c r="AS3776"/>
      <c r="AT3776"/>
      <c r="AU3776"/>
      <c r="AV3776"/>
      <c r="AW3776"/>
    </row>
    <row r="3777" spans="1:49" x14ac:dyDescent="0.25">
      <c r="A3777" s="16"/>
      <c r="C3777" s="16"/>
      <c r="K3777" s="17" t="s">
        <v>3027</v>
      </c>
      <c r="L3777" s="17">
        <v>3</v>
      </c>
      <c r="M3777" s="17">
        <v>7</v>
      </c>
      <c r="N3777" s="32">
        <v>1993</v>
      </c>
      <c r="O3777" s="19" t="s">
        <v>1241</v>
      </c>
      <c r="P3777" s="24" t="s">
        <v>1026</v>
      </c>
      <c r="Q3777" s="48" t="s">
        <v>1</v>
      </c>
      <c r="R3777" s="17">
        <v>5</v>
      </c>
      <c r="S3777" s="24" t="s">
        <v>1026</v>
      </c>
      <c r="T3777" s="17">
        <v>6</v>
      </c>
      <c r="U3777" s="17">
        <v>308</v>
      </c>
      <c r="AP3777"/>
      <c r="AQ3777"/>
      <c r="AR3777"/>
      <c r="AS3777"/>
      <c r="AT3777"/>
      <c r="AU3777"/>
      <c r="AV3777"/>
      <c r="AW3777"/>
    </row>
    <row r="3778" spans="1:49" x14ac:dyDescent="0.25">
      <c r="A3778" s="16"/>
      <c r="C3778" s="16"/>
      <c r="K3778" s="17" t="s">
        <v>3027</v>
      </c>
      <c r="L3778" s="17">
        <v>3</v>
      </c>
      <c r="M3778" s="17">
        <v>7</v>
      </c>
      <c r="N3778" s="32">
        <v>1993</v>
      </c>
      <c r="O3778" s="19" t="s">
        <v>1029</v>
      </c>
      <c r="P3778" s="24" t="s">
        <v>1026</v>
      </c>
      <c r="Q3778" s="48" t="s">
        <v>565</v>
      </c>
      <c r="R3778" s="17">
        <v>20</v>
      </c>
      <c r="S3778" s="24" t="s">
        <v>1026</v>
      </c>
      <c r="T3778" s="17">
        <v>3</v>
      </c>
      <c r="U3778" s="17">
        <v>921</v>
      </c>
      <c r="AP3778"/>
      <c r="AQ3778"/>
      <c r="AR3778"/>
      <c r="AS3778"/>
      <c r="AT3778"/>
      <c r="AU3778"/>
      <c r="AV3778"/>
      <c r="AW3778"/>
    </row>
    <row r="3779" spans="1:49" x14ac:dyDescent="0.25">
      <c r="A3779" s="16"/>
      <c r="C3779" s="16"/>
      <c r="K3779" s="17" t="s">
        <v>3027</v>
      </c>
      <c r="L3779" s="17">
        <v>3</v>
      </c>
      <c r="M3779" s="17">
        <v>7</v>
      </c>
      <c r="N3779" s="32">
        <v>1993</v>
      </c>
      <c r="O3779" s="19" t="s">
        <v>0</v>
      </c>
      <c r="P3779" s="24" t="s">
        <v>1026</v>
      </c>
      <c r="Q3779" s="19" t="s">
        <v>1043</v>
      </c>
      <c r="R3779" s="17">
        <v>7</v>
      </c>
      <c r="S3779" s="24" t="s">
        <v>1026</v>
      </c>
      <c r="T3779" s="17">
        <v>9</v>
      </c>
      <c r="U3779" s="17">
        <v>508</v>
      </c>
      <c r="AP3779"/>
      <c r="AQ3779"/>
      <c r="AR3779"/>
      <c r="AS3779"/>
      <c r="AT3779"/>
      <c r="AU3779"/>
      <c r="AV3779"/>
      <c r="AW3779"/>
    </row>
    <row r="3780" spans="1:49" x14ac:dyDescent="0.25">
      <c r="A3780" s="16"/>
      <c r="C3780" s="16"/>
      <c r="K3780" s="17" t="s">
        <v>3011</v>
      </c>
      <c r="L3780" s="17">
        <v>4</v>
      </c>
      <c r="M3780" s="17">
        <v>7</v>
      </c>
      <c r="N3780" s="32">
        <v>1993</v>
      </c>
      <c r="O3780" s="19" t="s">
        <v>565</v>
      </c>
      <c r="P3780" s="24" t="s">
        <v>1026</v>
      </c>
      <c r="Q3780" s="48" t="s">
        <v>1029</v>
      </c>
      <c r="R3780" s="17">
        <v>6</v>
      </c>
      <c r="S3780" s="24" t="s">
        <v>1026</v>
      </c>
      <c r="T3780" s="17">
        <v>5</v>
      </c>
      <c r="U3780" s="17">
        <v>226</v>
      </c>
      <c r="AP3780"/>
      <c r="AQ3780"/>
      <c r="AR3780"/>
      <c r="AS3780"/>
      <c r="AT3780"/>
      <c r="AU3780"/>
      <c r="AV3780"/>
      <c r="AW3780"/>
    </row>
    <row r="3781" spans="1:49" x14ac:dyDescent="0.25">
      <c r="A3781" s="16"/>
      <c r="C3781" s="16"/>
      <c r="K3781" s="17" t="s">
        <v>3011</v>
      </c>
      <c r="L3781" s="17">
        <v>4</v>
      </c>
      <c r="M3781" s="17">
        <v>7</v>
      </c>
      <c r="N3781" s="32">
        <v>1993</v>
      </c>
      <c r="O3781" s="19" t="s">
        <v>1044</v>
      </c>
      <c r="P3781" s="24" t="s">
        <v>1026</v>
      </c>
      <c r="Q3781" s="48" t="s">
        <v>564</v>
      </c>
      <c r="R3781" s="17">
        <v>5</v>
      </c>
      <c r="S3781" s="24" t="s">
        <v>1026</v>
      </c>
      <c r="T3781" s="17">
        <v>3</v>
      </c>
      <c r="U3781" s="17">
        <v>287</v>
      </c>
      <c r="AP3781"/>
      <c r="AQ3781"/>
      <c r="AR3781"/>
      <c r="AS3781"/>
      <c r="AT3781"/>
      <c r="AU3781"/>
      <c r="AV3781"/>
      <c r="AW3781"/>
    </row>
    <row r="3782" spans="1:49" x14ac:dyDescent="0.25">
      <c r="A3782" s="16"/>
      <c r="C3782" s="16"/>
      <c r="K3782" s="17" t="s">
        <v>3011</v>
      </c>
      <c r="L3782" s="17">
        <v>4</v>
      </c>
      <c r="M3782" s="17">
        <v>7</v>
      </c>
      <c r="N3782" s="32">
        <v>1993</v>
      </c>
      <c r="O3782" s="19" t="s">
        <v>1</v>
      </c>
      <c r="P3782" s="24" t="s">
        <v>1026</v>
      </c>
      <c r="Q3782" s="19" t="s">
        <v>1241</v>
      </c>
      <c r="R3782" s="17">
        <v>13</v>
      </c>
      <c r="S3782" s="24" t="s">
        <v>1026</v>
      </c>
      <c r="T3782" s="17">
        <v>16</v>
      </c>
      <c r="U3782" s="17">
        <v>419</v>
      </c>
      <c r="AP3782"/>
      <c r="AQ3782"/>
      <c r="AR3782"/>
      <c r="AS3782"/>
      <c r="AT3782"/>
      <c r="AU3782"/>
      <c r="AV3782"/>
      <c r="AW3782"/>
    </row>
    <row r="3783" spans="1:49" x14ac:dyDescent="0.25">
      <c r="A3783" s="16"/>
      <c r="C3783" s="16"/>
      <c r="K3783" s="17" t="s">
        <v>3011</v>
      </c>
      <c r="L3783" s="17">
        <v>4</v>
      </c>
      <c r="M3783" s="17">
        <v>7</v>
      </c>
      <c r="N3783" s="32">
        <v>1993</v>
      </c>
      <c r="O3783" s="19" t="s">
        <v>1042</v>
      </c>
      <c r="P3783" s="24" t="s">
        <v>1026</v>
      </c>
      <c r="Q3783" s="48" t="s">
        <v>1041</v>
      </c>
      <c r="R3783" s="17">
        <v>9</v>
      </c>
      <c r="S3783" s="24" t="s">
        <v>1026</v>
      </c>
      <c r="T3783" s="17">
        <v>6</v>
      </c>
      <c r="U3783" s="17">
        <v>1615</v>
      </c>
      <c r="AP3783"/>
      <c r="AQ3783"/>
      <c r="AR3783"/>
      <c r="AS3783"/>
      <c r="AT3783"/>
      <c r="AU3783"/>
      <c r="AV3783"/>
      <c r="AW3783"/>
    </row>
    <row r="3784" spans="1:49" x14ac:dyDescent="0.25">
      <c r="A3784" s="16"/>
      <c r="C3784" s="16"/>
      <c r="K3784" s="17" t="s">
        <v>3011</v>
      </c>
      <c r="L3784" s="17">
        <v>4</v>
      </c>
      <c r="M3784" s="17">
        <v>7</v>
      </c>
      <c r="N3784" s="32">
        <v>1993</v>
      </c>
      <c r="O3784" s="19" t="s">
        <v>1043</v>
      </c>
      <c r="P3784" s="24" t="s">
        <v>1026</v>
      </c>
      <c r="Q3784" s="48" t="s">
        <v>0</v>
      </c>
      <c r="R3784" s="17">
        <v>15</v>
      </c>
      <c r="S3784" s="24" t="s">
        <v>1026</v>
      </c>
      <c r="T3784" s="17">
        <v>7</v>
      </c>
      <c r="U3784" s="17">
        <v>971</v>
      </c>
      <c r="AP3784"/>
      <c r="AQ3784"/>
      <c r="AR3784"/>
      <c r="AS3784"/>
      <c r="AT3784"/>
      <c r="AU3784"/>
      <c r="AV3784"/>
      <c r="AW3784"/>
    </row>
    <row r="3785" spans="1:49" x14ac:dyDescent="0.25">
      <c r="A3785" s="16"/>
      <c r="C3785" s="16"/>
      <c r="K3785" s="17" t="s">
        <v>3144</v>
      </c>
      <c r="L3785" s="17">
        <v>6</v>
      </c>
      <c r="M3785" s="17">
        <v>7</v>
      </c>
      <c r="N3785" s="32">
        <v>1993</v>
      </c>
      <c r="O3785" s="19" t="s">
        <v>1045</v>
      </c>
      <c r="P3785" s="24" t="s">
        <v>1026</v>
      </c>
      <c r="Q3785" s="48" t="s">
        <v>563</v>
      </c>
      <c r="R3785" s="17">
        <v>12</v>
      </c>
      <c r="S3785" s="24" t="s">
        <v>1026</v>
      </c>
      <c r="T3785" s="17">
        <v>4</v>
      </c>
      <c r="U3785" s="17">
        <v>412</v>
      </c>
      <c r="AP3785"/>
      <c r="AQ3785"/>
      <c r="AR3785"/>
      <c r="AS3785"/>
      <c r="AT3785"/>
      <c r="AU3785"/>
      <c r="AV3785"/>
      <c r="AW3785"/>
    </row>
    <row r="3786" spans="1:49" x14ac:dyDescent="0.25">
      <c r="A3786" s="16"/>
      <c r="C3786" s="16"/>
      <c r="K3786" s="17" t="s">
        <v>3142</v>
      </c>
      <c r="L3786" s="17">
        <v>7</v>
      </c>
      <c r="M3786" s="17">
        <v>7</v>
      </c>
      <c r="N3786" s="32">
        <v>1993</v>
      </c>
      <c r="O3786" s="19" t="s">
        <v>565</v>
      </c>
      <c r="P3786" s="24" t="s">
        <v>1026</v>
      </c>
      <c r="Q3786" s="48" t="s">
        <v>564</v>
      </c>
      <c r="R3786" s="17">
        <v>5</v>
      </c>
      <c r="S3786" s="24" t="s">
        <v>1026</v>
      </c>
      <c r="T3786" s="17">
        <v>6</v>
      </c>
      <c r="U3786" s="17">
        <v>203</v>
      </c>
      <c r="AP3786"/>
      <c r="AQ3786"/>
      <c r="AR3786"/>
      <c r="AS3786"/>
      <c r="AT3786"/>
      <c r="AU3786"/>
      <c r="AV3786"/>
      <c r="AW3786"/>
    </row>
    <row r="3787" spans="1:49" x14ac:dyDescent="0.25">
      <c r="A3787" s="16"/>
      <c r="C3787" s="16"/>
      <c r="K3787" s="17" t="s">
        <v>3142</v>
      </c>
      <c r="L3787" s="17">
        <v>7</v>
      </c>
      <c r="M3787" s="17">
        <v>7</v>
      </c>
      <c r="N3787" s="32">
        <v>1993</v>
      </c>
      <c r="O3787" s="19" t="s">
        <v>0</v>
      </c>
      <c r="P3787" s="24" t="s">
        <v>1026</v>
      </c>
      <c r="Q3787" s="48" t="s">
        <v>1241</v>
      </c>
      <c r="R3787" s="17">
        <v>8</v>
      </c>
      <c r="S3787" s="24" t="s">
        <v>1026</v>
      </c>
      <c r="T3787" s="17">
        <v>3</v>
      </c>
      <c r="U3787" s="17">
        <v>495</v>
      </c>
      <c r="AP3787"/>
      <c r="AQ3787"/>
      <c r="AR3787"/>
      <c r="AS3787"/>
      <c r="AT3787"/>
      <c r="AU3787"/>
      <c r="AV3787"/>
      <c r="AW3787"/>
    </row>
    <row r="3788" spans="1:49" x14ac:dyDescent="0.25">
      <c r="A3788" s="16"/>
      <c r="C3788" s="16"/>
      <c r="K3788" s="17" t="s">
        <v>3141</v>
      </c>
      <c r="L3788" s="17">
        <v>8</v>
      </c>
      <c r="M3788" s="17">
        <v>7</v>
      </c>
      <c r="N3788" s="32">
        <v>1993</v>
      </c>
      <c r="O3788" s="38" t="s">
        <v>563</v>
      </c>
      <c r="P3788" s="24" t="s">
        <v>1026</v>
      </c>
      <c r="Q3788" s="38" t="s">
        <v>1043</v>
      </c>
      <c r="R3788" s="17">
        <v>15</v>
      </c>
      <c r="S3788" s="24" t="s">
        <v>1026</v>
      </c>
      <c r="T3788" s="17">
        <v>9</v>
      </c>
      <c r="U3788" s="17">
        <v>190</v>
      </c>
      <c r="AP3788"/>
      <c r="AQ3788"/>
      <c r="AR3788"/>
      <c r="AS3788"/>
      <c r="AT3788"/>
      <c r="AU3788"/>
      <c r="AV3788"/>
      <c r="AW3788"/>
    </row>
    <row r="3789" spans="1:49" x14ac:dyDescent="0.25">
      <c r="A3789" s="16"/>
      <c r="C3789" s="16"/>
      <c r="K3789" s="17" t="s">
        <v>3141</v>
      </c>
      <c r="L3789" s="17">
        <v>8</v>
      </c>
      <c r="M3789" s="17">
        <v>7</v>
      </c>
      <c r="N3789" s="32">
        <v>1993</v>
      </c>
      <c r="O3789" s="48" t="s">
        <v>1045</v>
      </c>
      <c r="P3789" s="24" t="s">
        <v>1026</v>
      </c>
      <c r="Q3789" s="48" t="s">
        <v>1</v>
      </c>
      <c r="R3789" s="17">
        <v>13</v>
      </c>
      <c r="S3789" s="24" t="s">
        <v>1026</v>
      </c>
      <c r="T3789" s="17">
        <v>3</v>
      </c>
      <c r="U3789" s="17">
        <v>492</v>
      </c>
      <c r="AP3789"/>
      <c r="AQ3789"/>
      <c r="AR3789"/>
      <c r="AS3789"/>
      <c r="AT3789"/>
      <c r="AU3789"/>
      <c r="AV3789"/>
      <c r="AW3789"/>
    </row>
    <row r="3790" spans="1:49" x14ac:dyDescent="0.25">
      <c r="A3790" s="16"/>
      <c r="C3790" s="16"/>
      <c r="K3790" s="17" t="s">
        <v>3141</v>
      </c>
      <c r="L3790" s="17">
        <v>8</v>
      </c>
      <c r="M3790" s="17">
        <v>7</v>
      </c>
      <c r="N3790" s="32">
        <v>1993</v>
      </c>
      <c r="O3790" s="48" t="s">
        <v>1044</v>
      </c>
      <c r="P3790" s="24" t="s">
        <v>1026</v>
      </c>
      <c r="Q3790" s="48" t="s">
        <v>1042</v>
      </c>
      <c r="R3790" s="17">
        <v>1</v>
      </c>
      <c r="S3790" s="24" t="s">
        <v>1026</v>
      </c>
      <c r="T3790" s="17">
        <v>5</v>
      </c>
      <c r="U3790" s="17">
        <v>410</v>
      </c>
      <c r="AP3790"/>
      <c r="AQ3790"/>
      <c r="AR3790"/>
      <c r="AS3790"/>
      <c r="AT3790"/>
      <c r="AU3790"/>
      <c r="AV3790"/>
      <c r="AW3790"/>
    </row>
    <row r="3791" spans="1:49" x14ac:dyDescent="0.25">
      <c r="A3791" s="16"/>
      <c r="C3791" s="16"/>
      <c r="K3791" s="17" t="s">
        <v>3141</v>
      </c>
      <c r="L3791" s="17">
        <v>8</v>
      </c>
      <c r="M3791" s="17">
        <v>7</v>
      </c>
      <c r="N3791" s="32">
        <v>1993</v>
      </c>
      <c r="O3791" s="48" t="s">
        <v>1029</v>
      </c>
      <c r="P3791" s="24" t="s">
        <v>1026</v>
      </c>
      <c r="Q3791" s="48" t="s">
        <v>1041</v>
      </c>
      <c r="R3791" s="17">
        <v>9</v>
      </c>
      <c r="S3791" s="24" t="s">
        <v>1026</v>
      </c>
      <c r="T3791" s="17">
        <v>12</v>
      </c>
      <c r="U3791" s="17">
        <v>893</v>
      </c>
      <c r="AP3791"/>
      <c r="AQ3791"/>
      <c r="AR3791"/>
      <c r="AS3791"/>
      <c r="AT3791"/>
      <c r="AU3791"/>
      <c r="AV3791"/>
      <c r="AW3791"/>
    </row>
    <row r="3792" spans="1:49" x14ac:dyDescent="0.25">
      <c r="A3792" s="16"/>
      <c r="C3792" s="16"/>
      <c r="K3792" s="17" t="s">
        <v>3011</v>
      </c>
      <c r="L3792" s="17">
        <v>11</v>
      </c>
      <c r="M3792" s="17">
        <v>7</v>
      </c>
      <c r="N3792" s="32">
        <v>1993</v>
      </c>
      <c r="O3792" s="19" t="s">
        <v>565</v>
      </c>
      <c r="P3792" s="24" t="s">
        <v>1026</v>
      </c>
      <c r="Q3792" s="48" t="s">
        <v>1045</v>
      </c>
      <c r="R3792" s="17">
        <v>15</v>
      </c>
      <c r="S3792" s="24" t="s">
        <v>1026</v>
      </c>
      <c r="T3792" s="17">
        <v>12</v>
      </c>
      <c r="U3792" s="17">
        <v>447</v>
      </c>
      <c r="AP3792"/>
      <c r="AQ3792"/>
      <c r="AR3792"/>
      <c r="AS3792"/>
      <c r="AT3792"/>
      <c r="AU3792"/>
      <c r="AV3792"/>
      <c r="AW3792"/>
    </row>
    <row r="3793" spans="1:49" x14ac:dyDescent="0.25">
      <c r="A3793" s="16"/>
      <c r="C3793" s="16"/>
      <c r="K3793" s="17" t="s">
        <v>3011</v>
      </c>
      <c r="L3793" s="17">
        <v>11</v>
      </c>
      <c r="M3793" s="17">
        <v>7</v>
      </c>
      <c r="N3793" s="32">
        <v>1993</v>
      </c>
      <c r="O3793" s="19" t="s">
        <v>1041</v>
      </c>
      <c r="P3793" s="24" t="s">
        <v>1026</v>
      </c>
      <c r="Q3793" s="48" t="s">
        <v>1044</v>
      </c>
      <c r="R3793" s="17">
        <v>10</v>
      </c>
      <c r="S3793" s="24" t="s">
        <v>1026</v>
      </c>
      <c r="T3793" s="17">
        <v>4</v>
      </c>
      <c r="U3793" s="17">
        <v>1081</v>
      </c>
      <c r="AP3793"/>
      <c r="AQ3793"/>
      <c r="AR3793"/>
      <c r="AS3793"/>
      <c r="AT3793"/>
      <c r="AU3793"/>
      <c r="AV3793"/>
      <c r="AW3793"/>
    </row>
    <row r="3794" spans="1:49" x14ac:dyDescent="0.25">
      <c r="A3794" s="16"/>
      <c r="C3794" s="16"/>
      <c r="K3794" s="17" t="s">
        <v>3011</v>
      </c>
      <c r="L3794" s="17">
        <v>11</v>
      </c>
      <c r="M3794" s="17">
        <v>7</v>
      </c>
      <c r="N3794" s="32">
        <v>1993</v>
      </c>
      <c r="O3794" s="19" t="s">
        <v>1241</v>
      </c>
      <c r="P3794" s="24" t="s">
        <v>1026</v>
      </c>
      <c r="Q3794" s="48" t="s">
        <v>564</v>
      </c>
      <c r="R3794" s="17">
        <v>4</v>
      </c>
      <c r="S3794" s="24" t="s">
        <v>1026</v>
      </c>
      <c r="T3794" s="17">
        <v>17</v>
      </c>
      <c r="U3794" s="17">
        <v>260</v>
      </c>
      <c r="AP3794"/>
      <c r="AQ3794"/>
      <c r="AR3794"/>
      <c r="AS3794"/>
      <c r="AT3794"/>
      <c r="AU3794"/>
      <c r="AV3794"/>
      <c r="AW3794"/>
    </row>
    <row r="3795" spans="1:49" x14ac:dyDescent="0.25">
      <c r="A3795" s="16"/>
      <c r="C3795" s="16"/>
      <c r="K3795" s="17" t="s">
        <v>3011</v>
      </c>
      <c r="L3795" s="17">
        <v>11</v>
      </c>
      <c r="M3795" s="17">
        <v>7</v>
      </c>
      <c r="N3795" s="32">
        <v>1993</v>
      </c>
      <c r="O3795" s="19" t="s">
        <v>1029</v>
      </c>
      <c r="P3795" s="24" t="s">
        <v>1026</v>
      </c>
      <c r="Q3795" s="48" t="s">
        <v>1042</v>
      </c>
      <c r="R3795" s="17">
        <v>12</v>
      </c>
      <c r="S3795" s="24" t="s">
        <v>1026</v>
      </c>
      <c r="T3795" s="17">
        <v>3</v>
      </c>
      <c r="U3795" s="17">
        <v>1376</v>
      </c>
      <c r="AP3795"/>
      <c r="AQ3795"/>
      <c r="AR3795"/>
      <c r="AS3795"/>
      <c r="AT3795"/>
      <c r="AU3795"/>
      <c r="AV3795"/>
      <c r="AW3795"/>
    </row>
    <row r="3796" spans="1:49" x14ac:dyDescent="0.25">
      <c r="A3796" s="16"/>
      <c r="C3796" s="16"/>
      <c r="K3796" s="17" t="s">
        <v>3011</v>
      </c>
      <c r="L3796" s="17">
        <v>11</v>
      </c>
      <c r="M3796" s="17">
        <v>7</v>
      </c>
      <c r="N3796" s="32">
        <v>1993</v>
      </c>
      <c r="O3796" s="19" t="s">
        <v>1</v>
      </c>
      <c r="P3796" s="24" t="s">
        <v>1026</v>
      </c>
      <c r="Q3796" s="19" t="s">
        <v>563</v>
      </c>
      <c r="R3796" s="17">
        <v>12</v>
      </c>
      <c r="S3796" s="24" t="s">
        <v>1026</v>
      </c>
      <c r="T3796" s="17">
        <v>5</v>
      </c>
      <c r="U3796" s="17">
        <v>317</v>
      </c>
      <c r="AP3796"/>
      <c r="AQ3796"/>
      <c r="AR3796"/>
      <c r="AS3796"/>
      <c r="AT3796"/>
      <c r="AU3796"/>
      <c r="AV3796"/>
      <c r="AW3796"/>
    </row>
    <row r="3797" spans="1:49" x14ac:dyDescent="0.25">
      <c r="A3797" s="16"/>
      <c r="C3797" s="16"/>
      <c r="K3797" s="17" t="s">
        <v>3011</v>
      </c>
      <c r="L3797" s="17">
        <v>11</v>
      </c>
      <c r="M3797" s="17">
        <v>7</v>
      </c>
      <c r="N3797" s="32">
        <v>1993</v>
      </c>
      <c r="O3797" s="19" t="s">
        <v>1043</v>
      </c>
      <c r="P3797" s="24" t="s">
        <v>1026</v>
      </c>
      <c r="Q3797" s="19" t="s">
        <v>0</v>
      </c>
      <c r="R3797" s="17">
        <v>7</v>
      </c>
      <c r="S3797" s="24" t="s">
        <v>1026</v>
      </c>
      <c r="T3797" s="17">
        <v>9</v>
      </c>
      <c r="U3797" s="17">
        <v>1022</v>
      </c>
      <c r="AP3797"/>
      <c r="AQ3797"/>
      <c r="AR3797"/>
      <c r="AS3797"/>
      <c r="AT3797"/>
      <c r="AU3797"/>
      <c r="AV3797"/>
      <c r="AW3797"/>
    </row>
    <row r="3798" spans="1:49" x14ac:dyDescent="0.25">
      <c r="A3798" s="16"/>
      <c r="C3798" s="16"/>
      <c r="K3798" s="17" t="s">
        <v>3142</v>
      </c>
      <c r="L3798" s="17">
        <v>14</v>
      </c>
      <c r="M3798" s="17">
        <v>7</v>
      </c>
      <c r="N3798" s="32">
        <v>1993</v>
      </c>
      <c r="O3798" s="19" t="s">
        <v>564</v>
      </c>
      <c r="P3798" s="24" t="s">
        <v>1026</v>
      </c>
      <c r="Q3798" s="48" t="s">
        <v>1029</v>
      </c>
      <c r="R3798" s="17">
        <v>10</v>
      </c>
      <c r="S3798" s="24" t="s">
        <v>1026</v>
      </c>
      <c r="T3798" s="17">
        <v>3</v>
      </c>
      <c r="U3798" s="17">
        <v>913</v>
      </c>
      <c r="AP3798"/>
      <c r="AQ3798"/>
      <c r="AR3798"/>
      <c r="AS3798"/>
      <c r="AT3798"/>
      <c r="AU3798"/>
      <c r="AV3798"/>
      <c r="AW3798"/>
    </row>
    <row r="3799" spans="1:49" x14ac:dyDescent="0.25">
      <c r="A3799" s="16"/>
      <c r="C3799" s="16"/>
      <c r="K3799" s="17" t="s">
        <v>3142</v>
      </c>
      <c r="L3799" s="17">
        <v>14</v>
      </c>
      <c r="M3799" s="17">
        <v>7</v>
      </c>
      <c r="N3799" s="32">
        <v>1993</v>
      </c>
      <c r="O3799" s="19" t="s">
        <v>1241</v>
      </c>
      <c r="P3799" s="24" t="s">
        <v>1026</v>
      </c>
      <c r="Q3799" s="48" t="s">
        <v>1</v>
      </c>
      <c r="R3799" s="17">
        <v>3</v>
      </c>
      <c r="S3799" s="24" t="s">
        <v>1026</v>
      </c>
      <c r="T3799" s="17">
        <v>9</v>
      </c>
      <c r="U3799" s="17">
        <v>1156</v>
      </c>
      <c r="AP3799"/>
      <c r="AQ3799"/>
      <c r="AR3799"/>
      <c r="AS3799"/>
      <c r="AT3799"/>
      <c r="AU3799"/>
      <c r="AV3799"/>
      <c r="AW3799"/>
    </row>
    <row r="3800" spans="1:49" x14ac:dyDescent="0.25">
      <c r="A3800" s="16"/>
      <c r="C3800" s="16"/>
      <c r="K3800" s="17" t="s">
        <v>3142</v>
      </c>
      <c r="L3800" s="17">
        <v>14</v>
      </c>
      <c r="M3800" s="17">
        <v>7</v>
      </c>
      <c r="N3800" s="32">
        <v>1993</v>
      </c>
      <c r="O3800" s="19" t="s">
        <v>1043</v>
      </c>
      <c r="P3800" s="24" t="s">
        <v>1026</v>
      </c>
      <c r="Q3800" s="19" t="s">
        <v>565</v>
      </c>
      <c r="R3800" s="17">
        <v>10</v>
      </c>
      <c r="S3800" s="24" t="s">
        <v>1026</v>
      </c>
      <c r="T3800" s="17">
        <v>6</v>
      </c>
      <c r="U3800" s="17">
        <v>1085</v>
      </c>
      <c r="AP3800"/>
      <c r="AQ3800"/>
      <c r="AR3800"/>
      <c r="AS3800"/>
      <c r="AT3800"/>
      <c r="AU3800"/>
      <c r="AV3800"/>
      <c r="AW3800"/>
    </row>
    <row r="3801" spans="1:49" x14ac:dyDescent="0.25">
      <c r="A3801" s="16"/>
      <c r="C3801" s="16"/>
      <c r="K3801" s="17" t="s">
        <v>3141</v>
      </c>
      <c r="L3801" s="17">
        <v>15</v>
      </c>
      <c r="M3801" s="17">
        <v>7</v>
      </c>
      <c r="N3801" s="32">
        <v>1993</v>
      </c>
      <c r="O3801" s="19" t="s">
        <v>1045</v>
      </c>
      <c r="P3801" s="24" t="s">
        <v>1026</v>
      </c>
      <c r="Q3801" s="48" t="s">
        <v>1044</v>
      </c>
      <c r="R3801" s="17">
        <v>12</v>
      </c>
      <c r="S3801" s="24" t="s">
        <v>1026</v>
      </c>
      <c r="T3801" s="17">
        <v>11</v>
      </c>
      <c r="U3801" s="17">
        <v>425</v>
      </c>
      <c r="AP3801"/>
      <c r="AQ3801"/>
      <c r="AR3801"/>
      <c r="AS3801"/>
      <c r="AT3801"/>
      <c r="AU3801"/>
      <c r="AV3801"/>
      <c r="AW3801"/>
    </row>
    <row r="3802" spans="1:49" x14ac:dyDescent="0.25">
      <c r="A3802" s="16"/>
      <c r="C3802" s="16"/>
      <c r="K3802" s="17" t="s">
        <v>3141</v>
      </c>
      <c r="L3802" s="17">
        <v>15</v>
      </c>
      <c r="M3802" s="17">
        <v>7</v>
      </c>
      <c r="N3802" s="32">
        <v>1993</v>
      </c>
      <c r="O3802" s="19" t="s">
        <v>1042</v>
      </c>
      <c r="P3802" s="24" t="s">
        <v>1026</v>
      </c>
      <c r="Q3802" s="48" t="s">
        <v>563</v>
      </c>
      <c r="R3802" s="17">
        <v>21</v>
      </c>
      <c r="S3802" s="24" t="s">
        <v>1026</v>
      </c>
      <c r="T3802" s="17">
        <v>2</v>
      </c>
      <c r="U3802" s="17">
        <v>694</v>
      </c>
      <c r="AP3802"/>
      <c r="AQ3802"/>
      <c r="AR3802"/>
      <c r="AS3802"/>
      <c r="AT3802"/>
      <c r="AU3802"/>
      <c r="AV3802"/>
      <c r="AW3802"/>
    </row>
    <row r="3803" spans="1:49" x14ac:dyDescent="0.25">
      <c r="A3803" s="16"/>
      <c r="C3803" s="16"/>
      <c r="K3803" s="17" t="s">
        <v>3141</v>
      </c>
      <c r="L3803" s="17">
        <v>15</v>
      </c>
      <c r="M3803" s="17">
        <v>7</v>
      </c>
      <c r="N3803" s="32">
        <v>1993</v>
      </c>
      <c r="O3803" s="19" t="s">
        <v>0</v>
      </c>
      <c r="P3803" s="24" t="s">
        <v>1026</v>
      </c>
      <c r="Q3803" s="48" t="s">
        <v>1041</v>
      </c>
      <c r="R3803" s="17">
        <v>1</v>
      </c>
      <c r="S3803" s="24" t="s">
        <v>1026</v>
      </c>
      <c r="T3803" s="17">
        <v>20</v>
      </c>
      <c r="U3803" s="17">
        <v>1030</v>
      </c>
      <c r="AP3803"/>
      <c r="AQ3803"/>
      <c r="AR3803"/>
      <c r="AS3803"/>
      <c r="AT3803"/>
      <c r="AU3803"/>
      <c r="AV3803"/>
      <c r="AW3803"/>
    </row>
    <row r="3804" spans="1:49" x14ac:dyDescent="0.25">
      <c r="A3804" s="16"/>
      <c r="C3804" s="16"/>
      <c r="K3804" s="17" t="s">
        <v>3027</v>
      </c>
      <c r="L3804" s="17">
        <v>17</v>
      </c>
      <c r="M3804" s="17">
        <v>7</v>
      </c>
      <c r="N3804" s="32">
        <v>1993</v>
      </c>
      <c r="O3804" s="19" t="s">
        <v>1041</v>
      </c>
      <c r="P3804" s="24" t="s">
        <v>1026</v>
      </c>
      <c r="Q3804" s="19" t="s">
        <v>1042</v>
      </c>
      <c r="R3804" s="17">
        <v>8</v>
      </c>
      <c r="S3804" s="24" t="s">
        <v>1026</v>
      </c>
      <c r="T3804" s="17">
        <v>10</v>
      </c>
      <c r="U3804" s="17">
        <v>1251</v>
      </c>
      <c r="AP3804"/>
      <c r="AQ3804"/>
      <c r="AR3804"/>
      <c r="AS3804"/>
      <c r="AT3804"/>
      <c r="AU3804"/>
      <c r="AV3804"/>
      <c r="AW3804"/>
    </row>
    <row r="3805" spans="1:49" x14ac:dyDescent="0.25">
      <c r="A3805" s="16"/>
      <c r="C3805" s="16"/>
      <c r="K3805" s="17" t="s">
        <v>3027</v>
      </c>
      <c r="L3805" s="17">
        <v>17</v>
      </c>
      <c r="M3805" s="17">
        <v>7</v>
      </c>
      <c r="N3805" s="32">
        <v>1993</v>
      </c>
      <c r="O3805" s="19" t="s">
        <v>564</v>
      </c>
      <c r="P3805" s="24" t="s">
        <v>1026</v>
      </c>
      <c r="Q3805" s="19" t="s">
        <v>1045</v>
      </c>
      <c r="R3805" s="17">
        <v>13</v>
      </c>
      <c r="S3805" s="24" t="s">
        <v>1026</v>
      </c>
      <c r="T3805" s="17">
        <v>4</v>
      </c>
      <c r="U3805" s="17">
        <v>708</v>
      </c>
      <c r="AP3805"/>
      <c r="AQ3805"/>
      <c r="AR3805"/>
      <c r="AS3805"/>
      <c r="AT3805"/>
      <c r="AU3805"/>
      <c r="AV3805"/>
      <c r="AW3805"/>
    </row>
    <row r="3806" spans="1:49" x14ac:dyDescent="0.25">
      <c r="A3806" s="16"/>
      <c r="C3806" s="16"/>
      <c r="K3806" s="17" t="s">
        <v>3011</v>
      </c>
      <c r="L3806" s="17">
        <v>18</v>
      </c>
      <c r="M3806" s="17">
        <v>7</v>
      </c>
      <c r="N3806" s="32">
        <v>1993</v>
      </c>
      <c r="O3806" s="48" t="s">
        <v>563</v>
      </c>
      <c r="P3806" s="24" t="s">
        <v>1026</v>
      </c>
      <c r="Q3806" s="48" t="s">
        <v>1029</v>
      </c>
      <c r="R3806" s="17">
        <v>7</v>
      </c>
      <c r="S3806" s="24" t="s">
        <v>1026</v>
      </c>
      <c r="T3806" s="17">
        <v>19</v>
      </c>
      <c r="U3806" s="17">
        <v>329</v>
      </c>
      <c r="AP3806"/>
      <c r="AQ3806"/>
      <c r="AR3806"/>
      <c r="AS3806"/>
      <c r="AT3806"/>
      <c r="AU3806"/>
      <c r="AV3806"/>
      <c r="AW3806"/>
    </row>
    <row r="3807" spans="1:49" x14ac:dyDescent="0.25">
      <c r="A3807" s="16"/>
      <c r="C3807" s="16"/>
      <c r="K3807" s="17" t="s">
        <v>3011</v>
      </c>
      <c r="L3807" s="17">
        <v>18</v>
      </c>
      <c r="M3807" s="17">
        <v>7</v>
      </c>
      <c r="N3807" s="32">
        <v>1993</v>
      </c>
      <c r="O3807" s="38" t="s">
        <v>1041</v>
      </c>
      <c r="P3807" s="24" t="s">
        <v>1026</v>
      </c>
      <c r="Q3807" s="38" t="s">
        <v>565</v>
      </c>
      <c r="R3807" s="17">
        <v>30</v>
      </c>
      <c r="S3807" s="24" t="s">
        <v>1026</v>
      </c>
      <c r="T3807" s="17">
        <v>7</v>
      </c>
      <c r="U3807" s="17">
        <v>899</v>
      </c>
      <c r="AP3807"/>
      <c r="AQ3807"/>
      <c r="AR3807"/>
      <c r="AS3807"/>
      <c r="AT3807"/>
      <c r="AU3807"/>
      <c r="AV3807"/>
      <c r="AW3807"/>
    </row>
    <row r="3808" spans="1:49" x14ac:dyDescent="0.25">
      <c r="A3808" s="16"/>
      <c r="C3808" s="16"/>
      <c r="K3808" s="17" t="s">
        <v>3011</v>
      </c>
      <c r="L3808" s="17">
        <v>18</v>
      </c>
      <c r="M3808" s="17">
        <v>7</v>
      </c>
      <c r="N3808" s="32">
        <v>1993</v>
      </c>
      <c r="O3808" s="19" t="s">
        <v>1044</v>
      </c>
      <c r="P3808" s="24" t="s">
        <v>1026</v>
      </c>
      <c r="Q3808" s="48" t="s">
        <v>1241</v>
      </c>
      <c r="R3808" s="17">
        <v>24</v>
      </c>
      <c r="S3808" s="24" t="s">
        <v>1026</v>
      </c>
      <c r="T3808" s="17">
        <v>3</v>
      </c>
      <c r="U3808" s="17">
        <v>312</v>
      </c>
      <c r="AP3808"/>
      <c r="AQ3808"/>
      <c r="AR3808"/>
      <c r="AS3808"/>
      <c r="AT3808"/>
      <c r="AU3808"/>
      <c r="AV3808"/>
      <c r="AW3808"/>
    </row>
    <row r="3809" spans="1:49" x14ac:dyDescent="0.25">
      <c r="A3809" s="16"/>
      <c r="C3809" s="16"/>
      <c r="K3809" s="17" t="s">
        <v>3011</v>
      </c>
      <c r="L3809" s="17">
        <v>18</v>
      </c>
      <c r="M3809" s="17">
        <v>7</v>
      </c>
      <c r="N3809" s="32">
        <v>1993</v>
      </c>
      <c r="O3809" s="48" t="s">
        <v>1</v>
      </c>
      <c r="P3809" s="24" t="s">
        <v>1026</v>
      </c>
      <c r="Q3809" s="48" t="s">
        <v>1043</v>
      </c>
      <c r="R3809" s="17">
        <v>9</v>
      </c>
      <c r="S3809" s="24" t="s">
        <v>1026</v>
      </c>
      <c r="T3809" s="17">
        <v>24</v>
      </c>
      <c r="U3809" s="17">
        <v>329</v>
      </c>
      <c r="AP3809"/>
      <c r="AQ3809"/>
      <c r="AR3809"/>
      <c r="AS3809"/>
      <c r="AT3809"/>
      <c r="AU3809"/>
      <c r="AV3809"/>
      <c r="AW3809"/>
    </row>
    <row r="3810" spans="1:49" x14ac:dyDescent="0.25">
      <c r="A3810" s="16"/>
      <c r="C3810" s="16"/>
      <c r="K3810" s="17" t="s">
        <v>3011</v>
      </c>
      <c r="L3810" s="17">
        <v>18</v>
      </c>
      <c r="M3810" s="17">
        <v>7</v>
      </c>
      <c r="N3810" s="32">
        <v>1993</v>
      </c>
      <c r="O3810" s="48" t="s">
        <v>1042</v>
      </c>
      <c r="P3810" s="24" t="s">
        <v>1026</v>
      </c>
      <c r="Q3810" s="48" t="s">
        <v>0</v>
      </c>
      <c r="R3810" s="17">
        <v>15</v>
      </c>
      <c r="S3810" s="24" t="s">
        <v>1026</v>
      </c>
      <c r="T3810" s="17">
        <v>6</v>
      </c>
      <c r="U3810" s="17">
        <v>1057</v>
      </c>
      <c r="AP3810"/>
      <c r="AQ3810"/>
      <c r="AR3810"/>
      <c r="AS3810"/>
      <c r="AT3810"/>
      <c r="AU3810"/>
      <c r="AV3810"/>
      <c r="AW3810"/>
    </row>
    <row r="3811" spans="1:49" x14ac:dyDescent="0.25">
      <c r="A3811" s="16"/>
      <c r="C3811" s="16"/>
      <c r="K3811" s="17" t="s">
        <v>3142</v>
      </c>
      <c r="L3811" s="17">
        <v>21</v>
      </c>
      <c r="M3811" s="17">
        <v>7</v>
      </c>
      <c r="N3811" s="32">
        <v>1993</v>
      </c>
      <c r="O3811" s="38" t="s">
        <v>1041</v>
      </c>
      <c r="P3811" s="24" t="s">
        <v>1026</v>
      </c>
      <c r="Q3811" s="48" t="s">
        <v>1</v>
      </c>
      <c r="R3811" s="17">
        <v>18</v>
      </c>
      <c r="S3811" s="24" t="s">
        <v>1026</v>
      </c>
      <c r="T3811" s="17">
        <v>1</v>
      </c>
      <c r="U3811" s="17">
        <v>828</v>
      </c>
      <c r="AP3811"/>
      <c r="AQ3811"/>
      <c r="AR3811"/>
      <c r="AS3811"/>
      <c r="AT3811"/>
      <c r="AU3811"/>
      <c r="AV3811"/>
      <c r="AW3811"/>
    </row>
    <row r="3812" spans="1:49" x14ac:dyDescent="0.25">
      <c r="A3812" s="16"/>
      <c r="C3812" s="16"/>
      <c r="K3812" s="17" t="s">
        <v>3141</v>
      </c>
      <c r="L3812" s="17">
        <v>22</v>
      </c>
      <c r="M3812" s="17">
        <v>7</v>
      </c>
      <c r="N3812" s="32">
        <v>1993</v>
      </c>
      <c r="O3812" s="19" t="s">
        <v>1045</v>
      </c>
      <c r="P3812" s="24"/>
      <c r="Q3812" s="19" t="s">
        <v>563</v>
      </c>
      <c r="R3812" s="17">
        <v>4</v>
      </c>
      <c r="S3812" s="24"/>
      <c r="T3812" s="17">
        <v>1</v>
      </c>
      <c r="U3812" s="17">
        <v>152</v>
      </c>
      <c r="AP3812"/>
      <c r="AQ3812"/>
      <c r="AR3812"/>
      <c r="AS3812"/>
      <c r="AT3812"/>
      <c r="AU3812"/>
      <c r="AV3812"/>
      <c r="AW3812"/>
    </row>
    <row r="3813" spans="1:49" x14ac:dyDescent="0.25">
      <c r="A3813" s="16"/>
      <c r="C3813" s="16"/>
      <c r="K3813" s="17" t="s">
        <v>3141</v>
      </c>
      <c r="L3813" s="17">
        <v>22</v>
      </c>
      <c r="M3813" s="17">
        <v>7</v>
      </c>
      <c r="N3813" s="32">
        <v>1993</v>
      </c>
      <c r="O3813" s="19" t="s">
        <v>565</v>
      </c>
      <c r="P3813" s="24" t="s">
        <v>1026</v>
      </c>
      <c r="Q3813" s="19" t="s">
        <v>1029</v>
      </c>
      <c r="R3813" s="17">
        <v>7</v>
      </c>
      <c r="S3813" s="24" t="s">
        <v>1026</v>
      </c>
      <c r="T3813" s="17">
        <v>4</v>
      </c>
      <c r="U3813" s="17">
        <v>350</v>
      </c>
      <c r="AP3813"/>
      <c r="AQ3813"/>
      <c r="AR3813"/>
      <c r="AS3813"/>
      <c r="AT3813"/>
      <c r="AU3813"/>
      <c r="AV3813"/>
      <c r="AW3813"/>
    </row>
    <row r="3814" spans="1:49" x14ac:dyDescent="0.25">
      <c r="A3814" s="16"/>
      <c r="C3814" s="16"/>
      <c r="K3814" s="17" t="s">
        <v>3141</v>
      </c>
      <c r="L3814" s="17">
        <v>22</v>
      </c>
      <c r="M3814" s="17">
        <v>7</v>
      </c>
      <c r="N3814" s="32">
        <v>1993</v>
      </c>
      <c r="O3814" s="19" t="s">
        <v>1241</v>
      </c>
      <c r="P3814" s="24" t="s">
        <v>1026</v>
      </c>
      <c r="Q3814" s="19" t="s">
        <v>1042</v>
      </c>
      <c r="R3814" s="17">
        <v>4</v>
      </c>
      <c r="S3814" s="24" t="s">
        <v>1026</v>
      </c>
      <c r="T3814" s="17">
        <v>12</v>
      </c>
      <c r="U3814" s="17">
        <v>216</v>
      </c>
      <c r="AP3814"/>
      <c r="AQ3814"/>
      <c r="AR3814"/>
      <c r="AS3814"/>
      <c r="AT3814"/>
      <c r="AU3814"/>
      <c r="AV3814"/>
      <c r="AW3814"/>
    </row>
    <row r="3815" spans="1:49" x14ac:dyDescent="0.25">
      <c r="A3815" s="16"/>
      <c r="C3815" s="16"/>
      <c r="K3815" s="17" t="s">
        <v>3141</v>
      </c>
      <c r="L3815" s="17">
        <v>22</v>
      </c>
      <c r="M3815" s="17">
        <v>7</v>
      </c>
      <c r="N3815" s="32">
        <v>1993</v>
      </c>
      <c r="O3815" s="19" t="s">
        <v>1043</v>
      </c>
      <c r="P3815" s="24" t="s">
        <v>1026</v>
      </c>
      <c r="Q3815" s="19" t="s">
        <v>1044</v>
      </c>
      <c r="R3815" s="17">
        <v>9</v>
      </c>
      <c r="S3815" s="24" t="s">
        <v>1026</v>
      </c>
      <c r="T3815" s="17">
        <v>2</v>
      </c>
      <c r="U3815" s="17">
        <v>1190</v>
      </c>
      <c r="AP3815"/>
      <c r="AQ3815"/>
      <c r="AR3815"/>
      <c r="AS3815"/>
      <c r="AT3815"/>
      <c r="AU3815"/>
      <c r="AV3815"/>
      <c r="AW3815"/>
    </row>
    <row r="3816" spans="1:49" x14ac:dyDescent="0.25">
      <c r="A3816" s="16"/>
      <c r="C3816" s="16"/>
      <c r="K3816" s="17" t="s">
        <v>3141</v>
      </c>
      <c r="L3816" s="17">
        <v>22</v>
      </c>
      <c r="M3816" s="17">
        <v>7</v>
      </c>
      <c r="N3816" s="32">
        <v>1993</v>
      </c>
      <c r="O3816" s="19" t="s">
        <v>0</v>
      </c>
      <c r="P3816" s="24" t="s">
        <v>1026</v>
      </c>
      <c r="Q3816" s="19" t="s">
        <v>564</v>
      </c>
      <c r="R3816" s="17">
        <v>7</v>
      </c>
      <c r="S3816" s="24" t="s">
        <v>1026</v>
      </c>
      <c r="T3816" s="17">
        <v>8</v>
      </c>
      <c r="U3816" s="17">
        <v>690</v>
      </c>
      <c r="AP3816"/>
      <c r="AQ3816"/>
      <c r="AR3816"/>
      <c r="AS3816"/>
      <c r="AT3816"/>
      <c r="AU3816"/>
      <c r="AV3816"/>
      <c r="AW3816"/>
    </row>
    <row r="3817" spans="1:49" x14ac:dyDescent="0.25">
      <c r="A3817" s="16"/>
      <c r="C3817" s="16"/>
      <c r="K3817" s="17" t="s">
        <v>3142</v>
      </c>
      <c r="L3817" s="17">
        <v>28</v>
      </c>
      <c r="M3817" s="17">
        <v>7</v>
      </c>
      <c r="N3817" s="32">
        <v>1993</v>
      </c>
      <c r="O3817" s="38" t="s">
        <v>563</v>
      </c>
      <c r="P3817" s="24" t="s">
        <v>1026</v>
      </c>
      <c r="Q3817" s="38" t="s">
        <v>565</v>
      </c>
      <c r="R3817" s="17">
        <v>20</v>
      </c>
      <c r="S3817" s="24" t="s">
        <v>1026</v>
      </c>
      <c r="T3817" s="17">
        <v>16</v>
      </c>
      <c r="U3817" s="17">
        <v>286</v>
      </c>
      <c r="AP3817"/>
      <c r="AQ3817"/>
      <c r="AR3817"/>
      <c r="AS3817"/>
      <c r="AT3817"/>
      <c r="AU3817"/>
      <c r="AV3817"/>
      <c r="AW3817"/>
    </row>
    <row r="3818" spans="1:49" x14ac:dyDescent="0.25">
      <c r="A3818" s="16"/>
      <c r="C3818" s="16"/>
      <c r="K3818" s="17" t="s">
        <v>3142</v>
      </c>
      <c r="L3818" s="17">
        <v>28</v>
      </c>
      <c r="M3818" s="17">
        <v>7</v>
      </c>
      <c r="N3818" s="32">
        <v>1993</v>
      </c>
      <c r="O3818" s="38" t="s">
        <v>1029</v>
      </c>
      <c r="P3818" s="24" t="s">
        <v>1026</v>
      </c>
      <c r="Q3818" s="38" t="s">
        <v>0</v>
      </c>
      <c r="R3818" s="17">
        <v>7</v>
      </c>
      <c r="S3818" s="24" t="s">
        <v>1026</v>
      </c>
      <c r="T3818" s="17">
        <v>1</v>
      </c>
      <c r="U3818" s="17">
        <v>798</v>
      </c>
      <c r="AP3818"/>
      <c r="AQ3818"/>
      <c r="AR3818"/>
      <c r="AS3818"/>
      <c r="AT3818"/>
      <c r="AU3818"/>
      <c r="AV3818"/>
      <c r="AW3818"/>
    </row>
    <row r="3819" spans="1:49" x14ac:dyDescent="0.25">
      <c r="A3819" s="16"/>
      <c r="C3819" s="16"/>
      <c r="K3819" s="17" t="s">
        <v>3142</v>
      </c>
      <c r="L3819" s="17">
        <v>28</v>
      </c>
      <c r="M3819" s="17">
        <v>7</v>
      </c>
      <c r="N3819" s="32">
        <v>1993</v>
      </c>
      <c r="O3819" s="38" t="s">
        <v>1</v>
      </c>
      <c r="P3819" s="24" t="s">
        <v>1026</v>
      </c>
      <c r="Q3819" s="38" t="s">
        <v>1044</v>
      </c>
      <c r="R3819" s="17">
        <v>7</v>
      </c>
      <c r="S3819" s="24" t="s">
        <v>1026</v>
      </c>
      <c r="T3819" s="17">
        <v>8</v>
      </c>
      <c r="U3819" s="17">
        <v>311</v>
      </c>
      <c r="AP3819"/>
      <c r="AQ3819"/>
      <c r="AR3819"/>
      <c r="AS3819"/>
      <c r="AT3819"/>
      <c r="AU3819"/>
      <c r="AV3819"/>
      <c r="AW3819"/>
    </row>
    <row r="3820" spans="1:49" x14ac:dyDescent="0.25">
      <c r="A3820" s="16"/>
      <c r="C3820" s="16"/>
      <c r="K3820" s="17" t="s">
        <v>3142</v>
      </c>
      <c r="L3820" s="17">
        <v>28</v>
      </c>
      <c r="M3820" s="17">
        <v>7</v>
      </c>
      <c r="N3820" s="32">
        <v>1993</v>
      </c>
      <c r="O3820" s="38" t="s">
        <v>1042</v>
      </c>
      <c r="P3820" s="24" t="s">
        <v>1026</v>
      </c>
      <c r="Q3820" s="38" t="s">
        <v>1045</v>
      </c>
      <c r="R3820" s="17">
        <v>20</v>
      </c>
      <c r="S3820" s="24" t="s">
        <v>1026</v>
      </c>
      <c r="T3820" s="17">
        <v>5</v>
      </c>
      <c r="U3820" s="17">
        <v>1167</v>
      </c>
      <c r="AP3820"/>
      <c r="AQ3820"/>
      <c r="AR3820"/>
      <c r="AS3820"/>
      <c r="AT3820"/>
      <c r="AU3820"/>
      <c r="AV3820"/>
      <c r="AW3820"/>
    </row>
    <row r="3821" spans="1:49" x14ac:dyDescent="0.25">
      <c r="A3821" s="16"/>
      <c r="C3821" s="16"/>
      <c r="K3821" s="17" t="s">
        <v>3141</v>
      </c>
      <c r="L3821" s="17">
        <v>29</v>
      </c>
      <c r="M3821" s="17">
        <v>7</v>
      </c>
      <c r="N3821" s="32">
        <v>1993</v>
      </c>
      <c r="O3821" s="38" t="s">
        <v>564</v>
      </c>
      <c r="P3821" s="24" t="s">
        <v>1026</v>
      </c>
      <c r="Q3821" s="38" t="s">
        <v>1043</v>
      </c>
      <c r="R3821" s="17">
        <v>8</v>
      </c>
      <c r="S3821" s="24" t="s">
        <v>1026</v>
      </c>
      <c r="T3821" s="17">
        <v>4</v>
      </c>
      <c r="U3821" s="17">
        <v>929</v>
      </c>
      <c r="AP3821"/>
      <c r="AQ3821"/>
      <c r="AR3821"/>
      <c r="AS3821"/>
      <c r="AT3821"/>
      <c r="AU3821"/>
      <c r="AV3821"/>
      <c r="AW3821"/>
    </row>
    <row r="3822" spans="1:49" x14ac:dyDescent="0.25">
      <c r="A3822" s="16"/>
      <c r="C3822" s="16"/>
      <c r="K3822" s="17" t="s">
        <v>3141</v>
      </c>
      <c r="L3822" s="17">
        <v>29</v>
      </c>
      <c r="M3822" s="17">
        <v>7</v>
      </c>
      <c r="N3822" s="32">
        <v>1993</v>
      </c>
      <c r="O3822" s="48" t="s">
        <v>1241</v>
      </c>
      <c r="P3822" s="24" t="s">
        <v>1026</v>
      </c>
      <c r="Q3822" s="48" t="s">
        <v>1041</v>
      </c>
      <c r="R3822" s="17">
        <v>1</v>
      </c>
      <c r="S3822" s="24" t="s">
        <v>1026</v>
      </c>
      <c r="T3822" s="17">
        <v>11</v>
      </c>
      <c r="U3822" s="17">
        <v>225</v>
      </c>
      <c r="AP3822"/>
      <c r="AQ3822"/>
      <c r="AR3822"/>
      <c r="AS3822"/>
      <c r="AT3822"/>
      <c r="AU3822"/>
      <c r="AV3822"/>
      <c r="AW3822"/>
    </row>
    <row r="3823" spans="1:49" x14ac:dyDescent="0.25">
      <c r="A3823" s="16"/>
      <c r="C3823" s="16"/>
      <c r="K3823" s="17" t="s">
        <v>3027</v>
      </c>
      <c r="L3823" s="17">
        <v>31</v>
      </c>
      <c r="M3823" s="17">
        <v>7</v>
      </c>
      <c r="N3823" s="32">
        <v>1993</v>
      </c>
      <c r="O3823" s="19" t="s">
        <v>563</v>
      </c>
      <c r="P3823" s="24" t="s">
        <v>1026</v>
      </c>
      <c r="Q3823" s="19" t="s">
        <v>564</v>
      </c>
      <c r="R3823" s="17">
        <v>7</v>
      </c>
      <c r="S3823" s="24" t="s">
        <v>1026</v>
      </c>
      <c r="T3823" s="17">
        <v>30</v>
      </c>
      <c r="U3823" s="17">
        <v>312</v>
      </c>
      <c r="AP3823"/>
      <c r="AQ3823"/>
      <c r="AR3823"/>
      <c r="AS3823"/>
      <c r="AT3823"/>
      <c r="AU3823"/>
      <c r="AV3823"/>
      <c r="AW3823"/>
    </row>
    <row r="3824" spans="1:49" x14ac:dyDescent="0.25">
      <c r="A3824" s="16"/>
      <c r="C3824" s="16"/>
      <c r="K3824" s="17" t="s">
        <v>3027</v>
      </c>
      <c r="L3824" s="17">
        <v>31</v>
      </c>
      <c r="M3824" s="17">
        <v>7</v>
      </c>
      <c r="N3824" s="32">
        <v>1993</v>
      </c>
      <c r="O3824" s="19" t="s">
        <v>565</v>
      </c>
      <c r="P3824" s="24" t="s">
        <v>1026</v>
      </c>
      <c r="Q3824" s="19" t="s">
        <v>1241</v>
      </c>
      <c r="R3824" s="17">
        <v>11</v>
      </c>
      <c r="S3824" s="24" t="s">
        <v>1026</v>
      </c>
      <c r="T3824" s="17">
        <v>8</v>
      </c>
      <c r="U3824" s="17">
        <v>437</v>
      </c>
      <c r="AP3824"/>
      <c r="AQ3824"/>
      <c r="AR3824"/>
      <c r="AS3824"/>
      <c r="AT3824"/>
      <c r="AU3824"/>
      <c r="AV3824"/>
      <c r="AW3824"/>
    </row>
    <row r="3825" spans="1:49" x14ac:dyDescent="0.25">
      <c r="A3825" s="16"/>
      <c r="C3825" s="16"/>
      <c r="K3825" s="17" t="s">
        <v>3027</v>
      </c>
      <c r="L3825" s="17">
        <v>31</v>
      </c>
      <c r="M3825" s="17">
        <v>7</v>
      </c>
      <c r="N3825" s="32">
        <v>1993</v>
      </c>
      <c r="O3825" s="19" t="s">
        <v>1029</v>
      </c>
      <c r="P3825" s="24" t="s">
        <v>1026</v>
      </c>
      <c r="Q3825" s="19" t="s">
        <v>1044</v>
      </c>
      <c r="R3825" s="17">
        <v>6</v>
      </c>
      <c r="S3825" s="24" t="s">
        <v>1026</v>
      </c>
      <c r="T3825" s="17">
        <v>5</v>
      </c>
      <c r="U3825" s="17">
        <v>1051</v>
      </c>
      <c r="AP3825"/>
      <c r="AQ3825"/>
      <c r="AR3825"/>
      <c r="AS3825"/>
      <c r="AT3825"/>
      <c r="AU3825"/>
      <c r="AV3825"/>
      <c r="AW3825"/>
    </row>
    <row r="3826" spans="1:49" x14ac:dyDescent="0.25">
      <c r="A3826" s="16"/>
      <c r="C3826" s="16"/>
      <c r="K3826" s="17" t="s">
        <v>3011</v>
      </c>
      <c r="L3826" s="17">
        <v>1</v>
      </c>
      <c r="M3826" s="17">
        <v>8</v>
      </c>
      <c r="N3826" s="32">
        <v>1993</v>
      </c>
      <c r="O3826" s="19" t="s">
        <v>1042</v>
      </c>
      <c r="P3826" s="24" t="s">
        <v>1026</v>
      </c>
      <c r="Q3826" s="19" t="s">
        <v>1041</v>
      </c>
      <c r="R3826" s="17">
        <v>2</v>
      </c>
      <c r="S3826" s="24" t="s">
        <v>1026</v>
      </c>
      <c r="T3826" s="17">
        <v>10</v>
      </c>
      <c r="U3826" s="17">
        <v>2462</v>
      </c>
      <c r="AP3826"/>
      <c r="AQ3826"/>
      <c r="AR3826"/>
      <c r="AS3826"/>
      <c r="AT3826"/>
      <c r="AU3826"/>
      <c r="AV3826"/>
      <c r="AW3826"/>
    </row>
    <row r="3827" spans="1:49" x14ac:dyDescent="0.25">
      <c r="A3827" s="16"/>
      <c r="C3827" s="16"/>
      <c r="K3827" s="17" t="s">
        <v>3011</v>
      </c>
      <c r="L3827" s="17">
        <v>1</v>
      </c>
      <c r="M3827" s="17">
        <v>8</v>
      </c>
      <c r="N3827" s="32">
        <v>1993</v>
      </c>
      <c r="O3827" s="48" t="s">
        <v>1043</v>
      </c>
      <c r="P3827" s="24" t="s">
        <v>1026</v>
      </c>
      <c r="Q3827" s="48" t="s">
        <v>1045</v>
      </c>
      <c r="R3827" s="17">
        <v>29</v>
      </c>
      <c r="S3827" s="24" t="s">
        <v>1026</v>
      </c>
      <c r="T3827" s="17">
        <v>10</v>
      </c>
      <c r="U3827" s="17">
        <v>1328</v>
      </c>
      <c r="AP3827"/>
      <c r="AQ3827"/>
      <c r="AR3827"/>
      <c r="AS3827"/>
      <c r="AT3827"/>
      <c r="AU3827"/>
      <c r="AV3827"/>
      <c r="AW3827"/>
    </row>
    <row r="3828" spans="1:49" x14ac:dyDescent="0.25">
      <c r="A3828" s="16"/>
      <c r="C3828" s="16"/>
      <c r="K3828" s="17" t="s">
        <v>3011</v>
      </c>
      <c r="L3828" s="17">
        <v>1</v>
      </c>
      <c r="M3828" s="17">
        <v>8</v>
      </c>
      <c r="N3828" s="32">
        <v>1993</v>
      </c>
      <c r="O3828" s="48" t="s">
        <v>0</v>
      </c>
      <c r="P3828" s="24" t="s">
        <v>1026</v>
      </c>
      <c r="Q3828" s="48" t="s">
        <v>1</v>
      </c>
      <c r="R3828" s="17">
        <v>10</v>
      </c>
      <c r="S3828" s="24" t="s">
        <v>1026</v>
      </c>
      <c r="T3828" s="17">
        <v>5</v>
      </c>
      <c r="U3828" s="17">
        <v>720</v>
      </c>
      <c r="AP3828"/>
      <c r="AQ3828"/>
      <c r="AR3828"/>
      <c r="AS3828"/>
      <c r="AT3828"/>
      <c r="AU3828"/>
      <c r="AV3828"/>
      <c r="AW3828"/>
    </row>
    <row r="3829" spans="1:49" x14ac:dyDescent="0.25">
      <c r="A3829" s="16"/>
      <c r="C3829" s="16"/>
      <c r="K3829" s="17" t="s">
        <v>3142</v>
      </c>
      <c r="L3829" s="17">
        <v>4</v>
      </c>
      <c r="M3829" s="17">
        <v>8</v>
      </c>
      <c r="N3829" s="32">
        <v>1993</v>
      </c>
      <c r="O3829" s="19" t="s">
        <v>565</v>
      </c>
      <c r="P3829" s="24" t="s">
        <v>1026</v>
      </c>
      <c r="Q3829" s="19" t="s">
        <v>0</v>
      </c>
      <c r="R3829" s="17">
        <v>10</v>
      </c>
      <c r="S3829" s="24" t="s">
        <v>1026</v>
      </c>
      <c r="T3829" s="17">
        <v>5</v>
      </c>
      <c r="U3829" s="17">
        <v>482</v>
      </c>
      <c r="AP3829"/>
      <c r="AQ3829"/>
      <c r="AR3829"/>
      <c r="AS3829"/>
      <c r="AT3829"/>
      <c r="AU3829"/>
      <c r="AV3829"/>
      <c r="AW3829"/>
    </row>
    <row r="3830" spans="1:49" x14ac:dyDescent="0.25">
      <c r="A3830" s="16"/>
      <c r="C3830" s="16"/>
      <c r="K3830" s="17" t="s">
        <v>3142</v>
      </c>
      <c r="L3830" s="17">
        <v>4</v>
      </c>
      <c r="M3830" s="17">
        <v>8</v>
      </c>
      <c r="N3830" s="32">
        <v>1993</v>
      </c>
      <c r="O3830" s="48" t="s">
        <v>1041</v>
      </c>
      <c r="P3830" s="24" t="s">
        <v>1026</v>
      </c>
      <c r="Q3830" s="48" t="s">
        <v>564</v>
      </c>
      <c r="R3830" s="17">
        <v>5</v>
      </c>
      <c r="S3830" s="24" t="s">
        <v>1026</v>
      </c>
      <c r="T3830" s="17">
        <v>11</v>
      </c>
      <c r="U3830" s="17">
        <v>1051</v>
      </c>
      <c r="AP3830"/>
      <c r="AQ3830"/>
      <c r="AR3830"/>
      <c r="AS3830"/>
      <c r="AT3830"/>
      <c r="AU3830"/>
      <c r="AV3830"/>
      <c r="AW3830"/>
    </row>
    <row r="3831" spans="1:49" x14ac:dyDescent="0.25">
      <c r="A3831" s="16"/>
      <c r="C3831" s="16"/>
      <c r="K3831" s="17" t="s">
        <v>3142</v>
      </c>
      <c r="L3831" s="17">
        <v>4</v>
      </c>
      <c r="M3831" s="17">
        <v>8</v>
      </c>
      <c r="N3831" s="32">
        <v>1993</v>
      </c>
      <c r="O3831" s="48" t="s">
        <v>1044</v>
      </c>
      <c r="P3831" s="24" t="s">
        <v>1026</v>
      </c>
      <c r="Q3831" s="48" t="s">
        <v>563</v>
      </c>
      <c r="R3831" s="17">
        <v>14</v>
      </c>
      <c r="S3831" s="24" t="s">
        <v>1026</v>
      </c>
      <c r="T3831" s="17">
        <v>1</v>
      </c>
      <c r="U3831" s="17">
        <v>298</v>
      </c>
      <c r="AP3831"/>
      <c r="AQ3831"/>
      <c r="AR3831"/>
      <c r="AS3831"/>
      <c r="AT3831"/>
      <c r="AU3831"/>
      <c r="AV3831"/>
      <c r="AW3831"/>
    </row>
    <row r="3832" spans="1:49" x14ac:dyDescent="0.25">
      <c r="A3832" s="16"/>
      <c r="C3832" s="16"/>
      <c r="K3832" s="17" t="s">
        <v>3142</v>
      </c>
      <c r="L3832" s="17">
        <v>4</v>
      </c>
      <c r="M3832" s="17">
        <v>8</v>
      </c>
      <c r="N3832" s="32">
        <v>1993</v>
      </c>
      <c r="O3832" s="48" t="s">
        <v>1</v>
      </c>
      <c r="P3832" s="24" t="s">
        <v>1026</v>
      </c>
      <c r="Q3832" s="48" t="s">
        <v>1042</v>
      </c>
      <c r="R3832" s="17">
        <v>1</v>
      </c>
      <c r="S3832" s="24" t="s">
        <v>1026</v>
      </c>
      <c r="T3832" s="17">
        <v>15</v>
      </c>
      <c r="U3832" s="17">
        <v>341</v>
      </c>
      <c r="AP3832"/>
      <c r="AQ3832"/>
      <c r="AR3832"/>
      <c r="AS3832"/>
      <c r="AT3832"/>
      <c r="AU3832"/>
      <c r="AV3832"/>
      <c r="AW3832"/>
    </row>
    <row r="3833" spans="1:49" x14ac:dyDescent="0.25">
      <c r="A3833" s="16"/>
      <c r="C3833" s="16"/>
      <c r="K3833" s="17" t="s">
        <v>3141</v>
      </c>
      <c r="L3833" s="17">
        <v>5</v>
      </c>
      <c r="M3833" s="17">
        <v>8</v>
      </c>
      <c r="N3833" s="32">
        <v>1993</v>
      </c>
      <c r="O3833" s="38" t="s">
        <v>1045</v>
      </c>
      <c r="P3833" s="24" t="s">
        <v>1026</v>
      </c>
      <c r="Q3833" s="38" t="s">
        <v>1241</v>
      </c>
      <c r="R3833" s="17">
        <v>22</v>
      </c>
      <c r="S3833" s="24" t="s">
        <v>1026</v>
      </c>
      <c r="T3833" s="17">
        <v>3</v>
      </c>
      <c r="U3833" s="17">
        <v>215</v>
      </c>
      <c r="AP3833"/>
      <c r="AQ3833"/>
      <c r="AR3833"/>
      <c r="AS3833"/>
      <c r="AT3833"/>
      <c r="AU3833"/>
      <c r="AV3833"/>
      <c r="AW3833"/>
    </row>
    <row r="3834" spans="1:49" x14ac:dyDescent="0.25">
      <c r="A3834" s="16"/>
      <c r="C3834" s="16"/>
      <c r="K3834" s="17" t="s">
        <v>3141</v>
      </c>
      <c r="L3834" s="17">
        <v>5</v>
      </c>
      <c r="M3834" s="17">
        <v>8</v>
      </c>
      <c r="N3834" s="32">
        <v>1993</v>
      </c>
      <c r="O3834" s="38" t="s">
        <v>1043</v>
      </c>
      <c r="P3834" s="24" t="s">
        <v>1026</v>
      </c>
      <c r="Q3834" s="38" t="s">
        <v>1029</v>
      </c>
      <c r="R3834" s="17">
        <v>7</v>
      </c>
      <c r="S3834" s="24" t="s">
        <v>1026</v>
      </c>
      <c r="T3834" s="17">
        <v>8</v>
      </c>
      <c r="U3834" s="17">
        <v>1721</v>
      </c>
      <c r="AP3834"/>
      <c r="AQ3834"/>
      <c r="AR3834"/>
      <c r="AS3834"/>
      <c r="AT3834"/>
      <c r="AU3834"/>
      <c r="AV3834"/>
      <c r="AW3834"/>
    </row>
    <row r="3835" spans="1:49" x14ac:dyDescent="0.25">
      <c r="A3835" s="16"/>
      <c r="C3835" s="16"/>
      <c r="K3835" s="17" t="s">
        <v>3011</v>
      </c>
      <c r="L3835" s="17">
        <v>8</v>
      </c>
      <c r="M3835" s="17">
        <v>8</v>
      </c>
      <c r="N3835" s="32">
        <v>1993</v>
      </c>
      <c r="O3835" s="48" t="s">
        <v>1045</v>
      </c>
      <c r="P3835" s="24" t="s">
        <v>1026</v>
      </c>
      <c r="Q3835" s="48" t="s">
        <v>1029</v>
      </c>
      <c r="R3835" s="17">
        <v>9</v>
      </c>
      <c r="S3835" s="24" t="s">
        <v>1026</v>
      </c>
      <c r="T3835" s="17">
        <v>8</v>
      </c>
      <c r="U3835" s="17">
        <v>245</v>
      </c>
      <c r="AP3835"/>
      <c r="AQ3835"/>
      <c r="AR3835"/>
      <c r="AS3835"/>
      <c r="AT3835"/>
      <c r="AU3835"/>
      <c r="AV3835"/>
      <c r="AW3835"/>
    </row>
    <row r="3836" spans="1:49" x14ac:dyDescent="0.25">
      <c r="A3836" s="16"/>
      <c r="C3836" s="16"/>
      <c r="K3836" s="17" t="s">
        <v>3011</v>
      </c>
      <c r="L3836" s="17">
        <v>8</v>
      </c>
      <c r="M3836" s="17">
        <v>8</v>
      </c>
      <c r="N3836" s="32">
        <v>1993</v>
      </c>
      <c r="O3836" s="38" t="s">
        <v>1041</v>
      </c>
      <c r="P3836" s="24" t="s">
        <v>1026</v>
      </c>
      <c r="Q3836" s="38" t="s">
        <v>563</v>
      </c>
      <c r="R3836" s="17">
        <v>19</v>
      </c>
      <c r="S3836" s="24" t="s">
        <v>1026</v>
      </c>
      <c r="T3836" s="17">
        <v>1</v>
      </c>
      <c r="U3836" s="17">
        <v>867</v>
      </c>
      <c r="AP3836"/>
      <c r="AQ3836"/>
      <c r="AR3836"/>
      <c r="AS3836"/>
      <c r="AT3836"/>
      <c r="AU3836"/>
      <c r="AV3836"/>
      <c r="AW3836"/>
    </row>
    <row r="3837" spans="1:49" x14ac:dyDescent="0.25">
      <c r="A3837" s="16"/>
      <c r="C3837" s="16"/>
      <c r="K3837" s="17" t="s">
        <v>3011</v>
      </c>
      <c r="L3837" s="17">
        <v>8</v>
      </c>
      <c r="M3837" s="17">
        <v>8</v>
      </c>
      <c r="N3837" s="32">
        <v>1993</v>
      </c>
      <c r="O3837" s="48" t="s">
        <v>564</v>
      </c>
      <c r="P3837" s="24" t="s">
        <v>1026</v>
      </c>
      <c r="Q3837" s="48" t="s">
        <v>1</v>
      </c>
      <c r="R3837" s="17">
        <v>18</v>
      </c>
      <c r="S3837" s="24" t="s">
        <v>1026</v>
      </c>
      <c r="T3837" s="17">
        <v>2</v>
      </c>
      <c r="U3837" s="17">
        <v>711</v>
      </c>
      <c r="AP3837"/>
      <c r="AQ3837"/>
      <c r="AR3837"/>
      <c r="AS3837"/>
      <c r="AT3837"/>
      <c r="AU3837"/>
      <c r="AV3837"/>
      <c r="AW3837"/>
    </row>
    <row r="3838" spans="1:49" x14ac:dyDescent="0.25">
      <c r="A3838" s="16"/>
      <c r="C3838" s="16"/>
      <c r="K3838" s="17" t="s">
        <v>3011</v>
      </c>
      <c r="L3838" s="17">
        <v>8</v>
      </c>
      <c r="M3838" s="17">
        <v>8</v>
      </c>
      <c r="N3838" s="32">
        <v>1993</v>
      </c>
      <c r="O3838" s="38" t="s">
        <v>1241</v>
      </c>
      <c r="P3838" s="24" t="s">
        <v>1026</v>
      </c>
      <c r="Q3838" s="38" t="s">
        <v>1043</v>
      </c>
      <c r="R3838" s="17">
        <v>10</v>
      </c>
      <c r="S3838" s="24" t="s">
        <v>1026</v>
      </c>
      <c r="T3838" s="17">
        <v>14</v>
      </c>
      <c r="U3838" s="17">
        <v>227</v>
      </c>
      <c r="AP3838"/>
      <c r="AQ3838"/>
      <c r="AR3838"/>
      <c r="AS3838"/>
      <c r="AT3838"/>
      <c r="AU3838"/>
      <c r="AV3838"/>
      <c r="AW3838"/>
    </row>
    <row r="3839" spans="1:49" x14ac:dyDescent="0.25">
      <c r="A3839" s="16"/>
      <c r="C3839" s="16"/>
      <c r="K3839" s="17" t="s">
        <v>3011</v>
      </c>
      <c r="L3839" s="17">
        <v>8</v>
      </c>
      <c r="M3839" s="17">
        <v>8</v>
      </c>
      <c r="N3839" s="32">
        <v>1993</v>
      </c>
      <c r="O3839" s="48" t="s">
        <v>1044</v>
      </c>
      <c r="P3839" s="24" t="s">
        <v>1026</v>
      </c>
      <c r="Q3839" s="48" t="s">
        <v>0</v>
      </c>
      <c r="R3839" s="17">
        <v>6</v>
      </c>
      <c r="S3839" s="24" t="s">
        <v>1026</v>
      </c>
      <c r="T3839" s="17">
        <v>13</v>
      </c>
      <c r="U3839" s="17">
        <v>316</v>
      </c>
      <c r="AP3839"/>
      <c r="AQ3839"/>
      <c r="AR3839"/>
      <c r="AS3839"/>
      <c r="AT3839"/>
      <c r="AU3839"/>
      <c r="AV3839"/>
      <c r="AW3839"/>
    </row>
    <row r="3840" spans="1:49" x14ac:dyDescent="0.25">
      <c r="A3840" s="16"/>
      <c r="C3840" s="16"/>
      <c r="K3840" s="17" t="s">
        <v>3011</v>
      </c>
      <c r="L3840" s="17">
        <v>8</v>
      </c>
      <c r="M3840" s="17">
        <v>8</v>
      </c>
      <c r="N3840" s="32">
        <v>1993</v>
      </c>
      <c r="O3840" s="48" t="s">
        <v>1042</v>
      </c>
      <c r="P3840" s="24" t="s">
        <v>1026</v>
      </c>
      <c r="Q3840" s="48" t="s">
        <v>565</v>
      </c>
      <c r="R3840" s="17">
        <v>14</v>
      </c>
      <c r="S3840" s="24" t="s">
        <v>1026</v>
      </c>
      <c r="T3840" s="17">
        <v>6</v>
      </c>
      <c r="U3840" s="17">
        <v>1483</v>
      </c>
      <c r="AP3840"/>
      <c r="AQ3840"/>
      <c r="AR3840"/>
      <c r="AS3840"/>
      <c r="AT3840"/>
      <c r="AU3840"/>
      <c r="AV3840"/>
      <c r="AW3840"/>
    </row>
    <row r="3841" spans="1:49" x14ac:dyDescent="0.25">
      <c r="Q3841" s="48" t="s">
        <v>2</v>
      </c>
      <c r="R3841" s="82">
        <f>SUM(R3697:R3840)</f>
        <v>1511</v>
      </c>
      <c r="S3841" s="24" t="s">
        <v>1026</v>
      </c>
      <c r="T3841" s="82">
        <f>SUM(T3697:T3840)</f>
        <v>1220</v>
      </c>
      <c r="U3841" s="82">
        <f>SUM(U3697:U3840)</f>
        <v>97710</v>
      </c>
      <c r="AP3841"/>
      <c r="AQ3841"/>
      <c r="AR3841"/>
      <c r="AS3841"/>
      <c r="AT3841"/>
      <c r="AU3841"/>
      <c r="AV3841"/>
      <c r="AW3841"/>
    </row>
    <row r="3842" spans="1:49" x14ac:dyDescent="0.25">
      <c r="N3842" s="17">
        <f>COUNT(R3697:R3840)</f>
        <v>144</v>
      </c>
      <c r="Q3842" s="48" t="s">
        <v>567</v>
      </c>
      <c r="R3842" s="81">
        <f>PRODUCT(R3841/N3842)</f>
        <v>10.493055555555555</v>
      </c>
      <c r="S3842" s="24" t="s">
        <v>1026</v>
      </c>
      <c r="T3842" s="81">
        <f>PRODUCT(T3841/N3842)</f>
        <v>8.4722222222222214</v>
      </c>
      <c r="U3842" s="82">
        <f>PRODUCT(U3841/N3842)</f>
        <v>678.54166666666663</v>
      </c>
      <c r="AP3842"/>
      <c r="AQ3842"/>
      <c r="AR3842"/>
      <c r="AS3842"/>
      <c r="AT3842"/>
      <c r="AU3842"/>
      <c r="AV3842"/>
      <c r="AW3842"/>
    </row>
    <row r="3843" spans="1:49" x14ac:dyDescent="0.25">
      <c r="Q3843" s="48"/>
      <c r="R3843" s="81"/>
      <c r="S3843" s="24"/>
      <c r="T3843" s="81"/>
      <c r="U3843" s="82"/>
      <c r="AP3843"/>
      <c r="AQ3843"/>
      <c r="AR3843"/>
      <c r="AS3843"/>
      <c r="AT3843"/>
      <c r="AU3843"/>
      <c r="AV3843"/>
      <c r="AW3843"/>
    </row>
    <row r="3844" spans="1:49" x14ac:dyDescent="0.25">
      <c r="AP3844"/>
      <c r="AQ3844"/>
      <c r="AR3844"/>
      <c r="AS3844"/>
      <c r="AT3844"/>
      <c r="AU3844"/>
      <c r="AV3844"/>
      <c r="AW3844"/>
    </row>
    <row r="3845" spans="1:49" x14ac:dyDescent="0.25">
      <c r="A3845" s="21"/>
      <c r="B3845" s="22" t="s">
        <v>749</v>
      </c>
      <c r="C3845" s="21"/>
      <c r="D3845" s="21"/>
      <c r="E3845" s="21"/>
      <c r="F3845" s="21"/>
      <c r="G3845" s="21"/>
      <c r="H3845" s="21"/>
      <c r="I3845" s="68"/>
      <c r="J3845" s="21"/>
      <c r="K3845" s="21"/>
      <c r="L3845" s="33"/>
      <c r="M3845" s="33"/>
      <c r="N3845" s="33"/>
      <c r="O3845" s="23" t="s">
        <v>749</v>
      </c>
      <c r="P3845" s="43"/>
      <c r="Q3845" s="35"/>
      <c r="R3845" s="33"/>
      <c r="S3845" s="33"/>
      <c r="T3845" s="33"/>
      <c r="U3845" s="33"/>
      <c r="AP3845"/>
      <c r="AQ3845"/>
      <c r="AR3845"/>
      <c r="AS3845"/>
      <c r="AT3845"/>
      <c r="AU3845"/>
      <c r="AV3845"/>
      <c r="AW3845"/>
    </row>
    <row r="3846" spans="1:49" x14ac:dyDescent="0.25">
      <c r="A3846" s="11"/>
      <c r="C3846" s="16"/>
      <c r="N3846" s="32"/>
      <c r="O3846" s="67" t="s">
        <v>386</v>
      </c>
      <c r="P3846" s="24"/>
      <c r="Q3846" s="67"/>
      <c r="S3846" s="24"/>
      <c r="AP3846"/>
      <c r="AQ3846"/>
      <c r="AR3846"/>
      <c r="AS3846"/>
      <c r="AT3846"/>
      <c r="AU3846"/>
      <c r="AV3846"/>
      <c r="AW3846"/>
    </row>
    <row r="3847" spans="1:49" x14ac:dyDescent="0.25">
      <c r="A3847" s="11"/>
      <c r="C3847" s="16"/>
      <c r="K3847" s="17" t="s">
        <v>3142</v>
      </c>
      <c r="L3847" s="17">
        <v>11</v>
      </c>
      <c r="M3847" s="17">
        <v>8</v>
      </c>
      <c r="N3847" s="32">
        <v>1993</v>
      </c>
      <c r="O3847" s="48" t="s">
        <v>1045</v>
      </c>
      <c r="P3847" s="24" t="s">
        <v>1026</v>
      </c>
      <c r="Q3847" s="67" t="s">
        <v>1041</v>
      </c>
      <c r="R3847" s="17">
        <v>5</v>
      </c>
      <c r="S3847" s="24" t="s">
        <v>1026</v>
      </c>
      <c r="T3847" s="17">
        <v>23</v>
      </c>
      <c r="U3847" s="17">
        <v>258</v>
      </c>
      <c r="AP3847"/>
      <c r="AQ3847"/>
      <c r="AR3847"/>
      <c r="AS3847"/>
      <c r="AT3847"/>
      <c r="AU3847"/>
      <c r="AV3847"/>
      <c r="AW3847"/>
    </row>
    <row r="3848" spans="1:49" x14ac:dyDescent="0.25">
      <c r="A3848" s="11"/>
      <c r="B3848" s="20" t="s">
        <v>371</v>
      </c>
      <c r="C3848" s="16"/>
      <c r="K3848" s="17" t="s">
        <v>3027</v>
      </c>
      <c r="L3848" s="17">
        <v>14</v>
      </c>
      <c r="M3848" s="17">
        <v>8</v>
      </c>
      <c r="N3848" s="32">
        <v>1993</v>
      </c>
      <c r="O3848" s="67" t="s">
        <v>1041</v>
      </c>
      <c r="P3848" s="24" t="s">
        <v>1026</v>
      </c>
      <c r="Q3848" s="48" t="s">
        <v>1045</v>
      </c>
      <c r="R3848" s="17">
        <v>20</v>
      </c>
      <c r="S3848" s="24" t="s">
        <v>1026</v>
      </c>
      <c r="T3848" s="17">
        <v>1</v>
      </c>
      <c r="U3848" s="17">
        <v>536</v>
      </c>
      <c r="AP3848"/>
      <c r="AQ3848"/>
      <c r="AR3848"/>
      <c r="AS3848"/>
      <c r="AT3848"/>
      <c r="AU3848"/>
      <c r="AV3848"/>
      <c r="AW3848"/>
    </row>
    <row r="3849" spans="1:49" x14ac:dyDescent="0.25">
      <c r="A3849" s="11"/>
      <c r="C3849" s="16"/>
      <c r="S3849" s="11"/>
      <c r="AP3849"/>
      <c r="AQ3849"/>
      <c r="AR3849"/>
      <c r="AS3849"/>
      <c r="AT3849"/>
      <c r="AU3849"/>
      <c r="AV3849"/>
      <c r="AW3849"/>
    </row>
    <row r="3850" spans="1:49" x14ac:dyDescent="0.25">
      <c r="A3850" s="11"/>
      <c r="C3850" s="16"/>
      <c r="K3850" s="17" t="s">
        <v>3142</v>
      </c>
      <c r="L3850" s="17">
        <v>11</v>
      </c>
      <c r="M3850" s="17">
        <v>8</v>
      </c>
      <c r="N3850" s="32">
        <v>1993</v>
      </c>
      <c r="O3850" s="38" t="s">
        <v>1044</v>
      </c>
      <c r="P3850" s="24" t="s">
        <v>1026</v>
      </c>
      <c r="Q3850" s="67" t="s">
        <v>1042</v>
      </c>
      <c r="R3850" s="17">
        <v>4</v>
      </c>
      <c r="S3850" s="24" t="s">
        <v>1026</v>
      </c>
      <c r="T3850" s="17">
        <v>10</v>
      </c>
      <c r="U3850" s="17">
        <v>564</v>
      </c>
      <c r="AP3850"/>
      <c r="AQ3850"/>
      <c r="AR3850"/>
      <c r="AS3850"/>
      <c r="AT3850"/>
      <c r="AU3850"/>
      <c r="AV3850"/>
      <c r="AW3850"/>
    </row>
    <row r="3851" spans="1:49" x14ac:dyDescent="0.25">
      <c r="A3851" s="11"/>
      <c r="B3851" s="20" t="s">
        <v>372</v>
      </c>
      <c r="C3851" s="16"/>
      <c r="K3851" s="17" t="s">
        <v>3027</v>
      </c>
      <c r="L3851" s="17">
        <v>14</v>
      </c>
      <c r="M3851" s="17">
        <v>8</v>
      </c>
      <c r="N3851" s="32">
        <v>1993</v>
      </c>
      <c r="O3851" s="67" t="s">
        <v>1042</v>
      </c>
      <c r="P3851" s="24" t="s">
        <v>1026</v>
      </c>
      <c r="Q3851" s="38" t="s">
        <v>1044</v>
      </c>
      <c r="R3851" s="17">
        <v>6</v>
      </c>
      <c r="S3851" s="24" t="s">
        <v>1026</v>
      </c>
      <c r="T3851" s="17">
        <v>2</v>
      </c>
      <c r="U3851" s="17">
        <v>1039</v>
      </c>
      <c r="AP3851"/>
      <c r="AQ3851"/>
      <c r="AR3851"/>
      <c r="AS3851"/>
      <c r="AT3851"/>
      <c r="AU3851"/>
      <c r="AV3851"/>
      <c r="AW3851"/>
    </row>
    <row r="3852" spans="1:49" x14ac:dyDescent="0.25">
      <c r="A3852" s="11"/>
      <c r="C3852" s="16"/>
      <c r="O3852" s="67"/>
      <c r="P3852" s="24"/>
      <c r="Q3852" s="48"/>
      <c r="S3852" s="24"/>
      <c r="AP3852"/>
      <c r="AQ3852"/>
      <c r="AR3852"/>
      <c r="AS3852"/>
      <c r="AT3852"/>
      <c r="AU3852"/>
      <c r="AV3852"/>
      <c r="AW3852"/>
    </row>
    <row r="3853" spans="1:49" x14ac:dyDescent="0.25">
      <c r="A3853" s="11"/>
      <c r="C3853" s="16"/>
      <c r="K3853" s="17" t="s">
        <v>3142</v>
      </c>
      <c r="L3853" s="17">
        <v>11</v>
      </c>
      <c r="M3853" s="17">
        <v>8</v>
      </c>
      <c r="N3853" s="32">
        <v>1993</v>
      </c>
      <c r="O3853" s="20" t="s">
        <v>1043</v>
      </c>
      <c r="P3853" s="24" t="s">
        <v>1026</v>
      </c>
      <c r="Q3853" s="19" t="s">
        <v>1029</v>
      </c>
      <c r="R3853" s="17">
        <v>9</v>
      </c>
      <c r="S3853" s="24" t="s">
        <v>1026</v>
      </c>
      <c r="T3853" s="17">
        <v>6</v>
      </c>
      <c r="U3853" s="17">
        <v>1853</v>
      </c>
      <c r="AP3853"/>
      <c r="AQ3853"/>
      <c r="AR3853"/>
      <c r="AS3853"/>
      <c r="AT3853"/>
      <c r="AU3853"/>
      <c r="AV3853"/>
      <c r="AW3853"/>
    </row>
    <row r="3854" spans="1:49" x14ac:dyDescent="0.25">
      <c r="A3854" s="11"/>
      <c r="C3854" s="16"/>
      <c r="K3854" s="17" t="s">
        <v>3027</v>
      </c>
      <c r="L3854" s="17">
        <v>14</v>
      </c>
      <c r="M3854" s="17">
        <v>8</v>
      </c>
      <c r="N3854" s="32">
        <v>1993</v>
      </c>
      <c r="O3854" s="20" t="s">
        <v>1029</v>
      </c>
      <c r="P3854" s="24" t="s">
        <v>1026</v>
      </c>
      <c r="Q3854" s="19" t="s">
        <v>1043</v>
      </c>
      <c r="R3854" s="17">
        <v>8</v>
      </c>
      <c r="S3854" s="24" t="s">
        <v>1026</v>
      </c>
      <c r="T3854" s="17">
        <v>5</v>
      </c>
      <c r="U3854" s="17">
        <v>1773</v>
      </c>
      <c r="AP3854"/>
      <c r="AQ3854"/>
      <c r="AR3854"/>
      <c r="AS3854"/>
      <c r="AT3854"/>
      <c r="AU3854"/>
      <c r="AV3854"/>
      <c r="AW3854"/>
    </row>
    <row r="3855" spans="1:49" x14ac:dyDescent="0.25">
      <c r="B3855" s="20" t="s">
        <v>373</v>
      </c>
      <c r="D3855" s="14"/>
      <c r="E3855" s="14"/>
      <c r="F3855" s="14"/>
      <c r="G3855" s="14"/>
      <c r="H3855" s="74"/>
      <c r="I3855" s="14"/>
      <c r="J3855" s="14"/>
      <c r="K3855" s="17" t="s">
        <v>3011</v>
      </c>
      <c r="L3855" s="17">
        <v>15</v>
      </c>
      <c r="M3855" s="17">
        <v>8</v>
      </c>
      <c r="N3855" s="32">
        <v>1993</v>
      </c>
      <c r="O3855" s="20" t="s">
        <v>1029</v>
      </c>
      <c r="P3855" s="24" t="s">
        <v>1026</v>
      </c>
      <c r="Q3855" s="19" t="s">
        <v>1043</v>
      </c>
      <c r="R3855" s="17">
        <v>15</v>
      </c>
      <c r="S3855" s="24" t="s">
        <v>1026</v>
      </c>
      <c r="T3855" s="17">
        <v>3</v>
      </c>
      <c r="U3855" s="17">
        <v>1856</v>
      </c>
      <c r="AP3855"/>
      <c r="AQ3855"/>
      <c r="AR3855"/>
      <c r="AS3855"/>
      <c r="AT3855"/>
      <c r="AU3855"/>
      <c r="AV3855"/>
      <c r="AW3855"/>
    </row>
    <row r="3856" spans="1:49" x14ac:dyDescent="0.25">
      <c r="D3856" s="14"/>
      <c r="E3856" s="14"/>
      <c r="F3856" s="14"/>
      <c r="G3856" s="14"/>
      <c r="H3856" s="74"/>
      <c r="I3856" s="14"/>
      <c r="J3856" s="14"/>
      <c r="N3856" s="32"/>
      <c r="O3856" s="38"/>
      <c r="P3856" s="24"/>
      <c r="Q3856" s="20"/>
      <c r="S3856" s="24"/>
      <c r="AP3856"/>
      <c r="AQ3856"/>
      <c r="AR3856"/>
      <c r="AS3856"/>
      <c r="AT3856"/>
      <c r="AU3856"/>
      <c r="AV3856"/>
      <c r="AW3856"/>
    </row>
    <row r="3857" spans="2:49" x14ac:dyDescent="0.25">
      <c r="D3857" s="14"/>
      <c r="E3857" s="14"/>
      <c r="F3857" s="14"/>
      <c r="G3857" s="14"/>
      <c r="H3857" s="74"/>
      <c r="I3857" s="14"/>
      <c r="J3857" s="14"/>
      <c r="K3857" s="17" t="s">
        <v>3142</v>
      </c>
      <c r="L3857" s="17">
        <v>11</v>
      </c>
      <c r="M3857" s="17">
        <v>8</v>
      </c>
      <c r="N3857" s="32">
        <v>1993</v>
      </c>
      <c r="O3857" s="48" t="s">
        <v>565</v>
      </c>
      <c r="P3857" s="24" t="s">
        <v>1026</v>
      </c>
      <c r="Q3857" s="20" t="s">
        <v>564</v>
      </c>
      <c r="R3857" s="17">
        <v>7</v>
      </c>
      <c r="S3857" s="24" t="s">
        <v>1026</v>
      </c>
      <c r="T3857" s="17">
        <v>20</v>
      </c>
      <c r="U3857" s="17">
        <v>924</v>
      </c>
      <c r="AP3857"/>
      <c r="AQ3857"/>
      <c r="AR3857"/>
      <c r="AS3857"/>
      <c r="AT3857"/>
      <c r="AU3857"/>
      <c r="AV3857"/>
      <c r="AW3857"/>
    </row>
    <row r="3858" spans="2:49" x14ac:dyDescent="0.25">
      <c r="B3858" s="20" t="s">
        <v>1444</v>
      </c>
      <c r="D3858" s="14"/>
      <c r="E3858" s="14"/>
      <c r="F3858" s="14"/>
      <c r="G3858" s="14"/>
      <c r="H3858" s="74"/>
      <c r="I3858" s="14"/>
      <c r="J3858" s="14"/>
      <c r="K3858" s="17" t="s">
        <v>3027</v>
      </c>
      <c r="L3858" s="17">
        <v>14</v>
      </c>
      <c r="M3858" s="17">
        <v>8</v>
      </c>
      <c r="N3858" s="32">
        <v>1993</v>
      </c>
      <c r="O3858" s="20" t="s">
        <v>564</v>
      </c>
      <c r="P3858" s="24" t="s">
        <v>1026</v>
      </c>
      <c r="Q3858" s="48" t="s">
        <v>565</v>
      </c>
      <c r="R3858" s="17">
        <v>12</v>
      </c>
      <c r="S3858" s="24" t="s">
        <v>1026</v>
      </c>
      <c r="T3858" s="17">
        <v>3</v>
      </c>
      <c r="U3858" s="17">
        <v>811</v>
      </c>
      <c r="AP3858"/>
      <c r="AQ3858"/>
      <c r="AR3858"/>
      <c r="AS3858"/>
      <c r="AT3858"/>
      <c r="AU3858"/>
      <c r="AV3858"/>
      <c r="AW3858"/>
    </row>
    <row r="3859" spans="2:49" x14ac:dyDescent="0.25">
      <c r="D3859" s="14"/>
      <c r="E3859" s="14"/>
      <c r="F3859" s="14"/>
      <c r="G3859" s="14"/>
      <c r="H3859" s="74"/>
      <c r="I3859" s="14"/>
      <c r="J3859" s="14"/>
      <c r="O3859" s="20"/>
      <c r="P3859" s="24"/>
      <c r="S3859" s="24"/>
      <c r="AP3859"/>
      <c r="AQ3859"/>
      <c r="AR3859"/>
      <c r="AS3859"/>
      <c r="AT3859"/>
      <c r="AU3859"/>
      <c r="AV3859"/>
      <c r="AW3859"/>
    </row>
    <row r="3860" spans="2:49" x14ac:dyDescent="0.25">
      <c r="D3860" s="14"/>
      <c r="E3860" s="14"/>
      <c r="F3860" s="14"/>
      <c r="G3860" s="14"/>
      <c r="H3860" s="74"/>
      <c r="I3860" s="14"/>
      <c r="J3860" s="14"/>
      <c r="O3860" s="67"/>
      <c r="P3860" s="24"/>
      <c r="Q3860" s="48"/>
      <c r="S3860" s="24"/>
      <c r="AP3860"/>
      <c r="AQ3860"/>
      <c r="AR3860"/>
      <c r="AS3860"/>
      <c r="AT3860"/>
      <c r="AU3860"/>
      <c r="AV3860"/>
      <c r="AW3860"/>
    </row>
    <row r="3861" spans="2:49" x14ac:dyDescent="0.25">
      <c r="D3861" s="14"/>
      <c r="E3861" s="14"/>
      <c r="F3861" s="14"/>
      <c r="G3861" s="14"/>
      <c r="H3861" s="14"/>
      <c r="I3861" s="14"/>
      <c r="J3861" s="14"/>
      <c r="O3861" s="20" t="s">
        <v>387</v>
      </c>
      <c r="P3861" s="24"/>
      <c r="Q3861" s="48"/>
      <c r="S3861" s="24"/>
      <c r="AP3861"/>
      <c r="AQ3861"/>
      <c r="AR3861"/>
      <c r="AS3861"/>
      <c r="AT3861"/>
      <c r="AU3861"/>
      <c r="AV3861"/>
      <c r="AW3861"/>
    </row>
    <row r="3862" spans="2:49" x14ac:dyDescent="0.25">
      <c r="D3862" s="14"/>
      <c r="E3862" s="14"/>
      <c r="F3862" s="14"/>
      <c r="G3862" s="14"/>
      <c r="H3862" s="14"/>
      <c r="I3862" s="14"/>
      <c r="J3862" s="14"/>
      <c r="K3862" s="17" t="s">
        <v>3142</v>
      </c>
      <c r="L3862" s="17">
        <v>18</v>
      </c>
      <c r="M3862" s="17">
        <v>8</v>
      </c>
      <c r="N3862" s="32">
        <v>1993</v>
      </c>
      <c r="O3862" s="20" t="s">
        <v>564</v>
      </c>
      <c r="P3862" s="24" t="s">
        <v>1026</v>
      </c>
      <c r="Q3862" s="48" t="s">
        <v>1041</v>
      </c>
      <c r="R3862" s="17">
        <v>9</v>
      </c>
      <c r="S3862" s="24" t="s">
        <v>1026</v>
      </c>
      <c r="T3862" s="17">
        <v>4</v>
      </c>
      <c r="U3862" s="17">
        <v>806</v>
      </c>
      <c r="AP3862"/>
      <c r="AQ3862"/>
      <c r="AR3862"/>
      <c r="AS3862"/>
      <c r="AT3862"/>
      <c r="AU3862"/>
      <c r="AV3862"/>
      <c r="AW3862"/>
    </row>
    <row r="3863" spans="2:49" x14ac:dyDescent="0.25">
      <c r="D3863" s="14"/>
      <c r="E3863" s="14"/>
      <c r="F3863" s="14"/>
      <c r="G3863" s="14"/>
      <c r="H3863" s="14"/>
      <c r="I3863" s="14"/>
      <c r="J3863" s="14"/>
      <c r="K3863" s="17" t="s">
        <v>3027</v>
      </c>
      <c r="L3863" s="17">
        <v>21</v>
      </c>
      <c r="M3863" s="17">
        <v>8</v>
      </c>
      <c r="N3863" s="32">
        <v>1993</v>
      </c>
      <c r="O3863" s="67" t="s">
        <v>1041</v>
      </c>
      <c r="P3863" s="24" t="s">
        <v>1026</v>
      </c>
      <c r="Q3863" s="19" t="s">
        <v>564</v>
      </c>
      <c r="R3863" s="17">
        <v>7</v>
      </c>
      <c r="S3863" s="24" t="s">
        <v>1026</v>
      </c>
      <c r="T3863" s="17">
        <v>2</v>
      </c>
      <c r="U3863" s="17">
        <v>1121</v>
      </c>
      <c r="AP3863"/>
      <c r="AQ3863"/>
      <c r="AR3863"/>
      <c r="AS3863"/>
      <c r="AT3863"/>
      <c r="AU3863"/>
      <c r="AV3863"/>
      <c r="AW3863"/>
    </row>
    <row r="3864" spans="2:49" x14ac:dyDescent="0.25">
      <c r="B3864" s="20" t="s">
        <v>1445</v>
      </c>
      <c r="D3864" s="14"/>
      <c r="E3864" s="14"/>
      <c r="F3864" s="14"/>
      <c r="G3864" s="14"/>
      <c r="H3864" s="14"/>
      <c r="I3864" s="14"/>
      <c r="J3864" s="14"/>
      <c r="K3864" s="17" t="s">
        <v>3011</v>
      </c>
      <c r="L3864" s="17">
        <v>22</v>
      </c>
      <c r="M3864" s="17">
        <v>8</v>
      </c>
      <c r="N3864" s="32">
        <v>1993</v>
      </c>
      <c r="O3864" s="67" t="s">
        <v>1041</v>
      </c>
      <c r="P3864" s="24" t="s">
        <v>1026</v>
      </c>
      <c r="Q3864" s="19" t="s">
        <v>564</v>
      </c>
      <c r="R3864" s="17">
        <v>2</v>
      </c>
      <c r="S3864" s="24" t="s">
        <v>1026</v>
      </c>
      <c r="T3864" s="17">
        <v>1</v>
      </c>
      <c r="U3864" s="17">
        <v>1643</v>
      </c>
      <c r="AP3864"/>
      <c r="AQ3864"/>
      <c r="AR3864"/>
      <c r="AS3864"/>
      <c r="AT3864"/>
      <c r="AU3864"/>
      <c r="AV3864"/>
      <c r="AW3864"/>
    </row>
    <row r="3865" spans="2:49" x14ac:dyDescent="0.25">
      <c r="D3865" s="14"/>
      <c r="E3865" s="14"/>
      <c r="F3865" s="14"/>
      <c r="G3865" s="14"/>
      <c r="H3865" s="14"/>
      <c r="I3865" s="14"/>
      <c r="J3865" s="14"/>
      <c r="O3865" s="67"/>
      <c r="P3865" s="24"/>
      <c r="Q3865" s="48"/>
      <c r="S3865" s="24"/>
      <c r="AP3865"/>
      <c r="AQ3865"/>
      <c r="AR3865"/>
      <c r="AS3865"/>
      <c r="AT3865"/>
      <c r="AU3865"/>
      <c r="AV3865"/>
      <c r="AW3865"/>
    </row>
    <row r="3866" spans="2:49" x14ac:dyDescent="0.25">
      <c r="D3866" s="14"/>
      <c r="E3866" s="14"/>
      <c r="F3866" s="14"/>
      <c r="G3866" s="14"/>
      <c r="H3866" s="14"/>
      <c r="I3866" s="14"/>
      <c r="J3866" s="14"/>
      <c r="K3866" s="17" t="s">
        <v>3142</v>
      </c>
      <c r="L3866" s="17">
        <v>18</v>
      </c>
      <c r="M3866" s="17">
        <v>8</v>
      </c>
      <c r="N3866" s="32">
        <v>1993</v>
      </c>
      <c r="O3866" s="19" t="s">
        <v>1029</v>
      </c>
      <c r="P3866" s="24" t="s">
        <v>1026</v>
      </c>
      <c r="Q3866" s="67" t="s">
        <v>1042</v>
      </c>
      <c r="R3866" s="17">
        <v>4</v>
      </c>
      <c r="S3866" s="24" t="s">
        <v>1026</v>
      </c>
      <c r="T3866" s="17">
        <v>5</v>
      </c>
      <c r="U3866" s="17">
        <v>1686</v>
      </c>
      <c r="AP3866"/>
      <c r="AQ3866"/>
      <c r="AR3866"/>
      <c r="AS3866"/>
      <c r="AT3866"/>
      <c r="AU3866"/>
      <c r="AV3866"/>
      <c r="AW3866"/>
    </row>
    <row r="3867" spans="2:49" x14ac:dyDescent="0.25">
      <c r="D3867" s="14"/>
      <c r="E3867" s="14"/>
      <c r="F3867" s="14"/>
      <c r="G3867" s="14"/>
      <c r="H3867" s="14"/>
      <c r="I3867" s="14"/>
      <c r="J3867" s="14"/>
      <c r="K3867" s="17" t="s">
        <v>3027</v>
      </c>
      <c r="L3867" s="17">
        <v>21</v>
      </c>
      <c r="M3867" s="17">
        <v>8</v>
      </c>
      <c r="N3867" s="32">
        <v>1993</v>
      </c>
      <c r="O3867" s="48" t="s">
        <v>1042</v>
      </c>
      <c r="P3867" s="24" t="s">
        <v>1026</v>
      </c>
      <c r="Q3867" s="20" t="s">
        <v>1029</v>
      </c>
      <c r="R3867" s="17">
        <v>2</v>
      </c>
      <c r="S3867" s="24" t="s">
        <v>1026</v>
      </c>
      <c r="T3867" s="17">
        <v>5</v>
      </c>
      <c r="U3867" s="17">
        <v>1501</v>
      </c>
      <c r="AP3867"/>
      <c r="AQ3867"/>
      <c r="AR3867"/>
      <c r="AS3867"/>
      <c r="AT3867"/>
      <c r="AU3867"/>
      <c r="AV3867"/>
      <c r="AW3867"/>
    </row>
    <row r="3868" spans="2:49" x14ac:dyDescent="0.25">
      <c r="B3868" s="20" t="s">
        <v>385</v>
      </c>
      <c r="D3868" s="14"/>
      <c r="E3868" s="14"/>
      <c r="F3868" s="14"/>
      <c r="G3868" s="14"/>
      <c r="H3868" s="14"/>
      <c r="I3868" s="14"/>
      <c r="J3868" s="14"/>
      <c r="K3868" s="17" t="s">
        <v>3011</v>
      </c>
      <c r="L3868" s="17">
        <v>22</v>
      </c>
      <c r="M3868" s="17">
        <v>8</v>
      </c>
      <c r="N3868" s="32">
        <v>1993</v>
      </c>
      <c r="O3868" s="48" t="s">
        <v>1042</v>
      </c>
      <c r="P3868" s="24" t="s">
        <v>1026</v>
      </c>
      <c r="Q3868" s="20" t="s">
        <v>1029</v>
      </c>
      <c r="R3868" s="17">
        <v>5</v>
      </c>
      <c r="S3868" s="24" t="s">
        <v>1026</v>
      </c>
      <c r="T3868" s="17">
        <v>6</v>
      </c>
      <c r="U3868" s="17">
        <v>1556</v>
      </c>
      <c r="AP3868"/>
      <c r="AQ3868"/>
      <c r="AR3868"/>
      <c r="AS3868"/>
      <c r="AT3868"/>
      <c r="AU3868"/>
      <c r="AV3868"/>
      <c r="AW3868"/>
    </row>
    <row r="3869" spans="2:49" x14ac:dyDescent="0.25">
      <c r="D3869" s="14"/>
      <c r="E3869" s="14"/>
      <c r="F3869" s="14"/>
      <c r="G3869" s="14"/>
      <c r="H3869" s="14"/>
      <c r="I3869" s="14"/>
      <c r="J3869" s="14"/>
      <c r="O3869" s="67"/>
      <c r="P3869" s="24"/>
      <c r="Q3869" s="48"/>
      <c r="S3869" s="24"/>
      <c r="AP3869"/>
      <c r="AQ3869"/>
      <c r="AR3869"/>
      <c r="AS3869"/>
      <c r="AT3869"/>
      <c r="AU3869"/>
      <c r="AV3869"/>
      <c r="AW3869"/>
    </row>
    <row r="3870" spans="2:49" x14ac:dyDescent="0.25">
      <c r="S3870" s="11"/>
      <c r="AP3870"/>
      <c r="AQ3870"/>
      <c r="AR3870"/>
      <c r="AS3870"/>
      <c r="AT3870"/>
      <c r="AU3870"/>
      <c r="AV3870"/>
      <c r="AW3870"/>
    </row>
    <row r="3871" spans="2:49" x14ac:dyDescent="0.25">
      <c r="O3871" s="20" t="s">
        <v>388</v>
      </c>
      <c r="S3871" s="11"/>
      <c r="AP3871"/>
      <c r="AQ3871"/>
      <c r="AR3871"/>
      <c r="AS3871"/>
      <c r="AT3871"/>
      <c r="AU3871"/>
      <c r="AV3871"/>
      <c r="AW3871"/>
    </row>
    <row r="3872" spans="2:49" x14ac:dyDescent="0.25">
      <c r="K3872" s="17" t="s">
        <v>3027</v>
      </c>
      <c r="L3872" s="17">
        <v>28</v>
      </c>
      <c r="M3872" s="17">
        <v>8</v>
      </c>
      <c r="N3872" s="32">
        <v>1993</v>
      </c>
      <c r="O3872" s="20" t="s">
        <v>564</v>
      </c>
      <c r="P3872" s="24" t="s">
        <v>1026</v>
      </c>
      <c r="Q3872" s="48" t="s">
        <v>1042</v>
      </c>
      <c r="R3872" s="17">
        <v>9</v>
      </c>
      <c r="S3872" s="24" t="s">
        <v>1026</v>
      </c>
      <c r="T3872" s="17">
        <v>1</v>
      </c>
      <c r="U3872" s="17">
        <v>854</v>
      </c>
      <c r="AP3872"/>
      <c r="AQ3872"/>
      <c r="AR3872"/>
      <c r="AS3872"/>
      <c r="AT3872"/>
      <c r="AU3872"/>
      <c r="AV3872"/>
      <c r="AW3872"/>
    </row>
    <row r="3873" spans="1:49" x14ac:dyDescent="0.25">
      <c r="B3873" s="67" t="s">
        <v>750</v>
      </c>
      <c r="K3873" s="17" t="s">
        <v>3011</v>
      </c>
      <c r="L3873" s="17">
        <v>29</v>
      </c>
      <c r="M3873" s="17">
        <v>8</v>
      </c>
      <c r="N3873" s="32">
        <v>1993</v>
      </c>
      <c r="O3873" s="67" t="s">
        <v>1042</v>
      </c>
      <c r="P3873" s="24" t="s">
        <v>1026</v>
      </c>
      <c r="Q3873" s="19" t="s">
        <v>564</v>
      </c>
      <c r="R3873" s="17">
        <v>9</v>
      </c>
      <c r="S3873" s="24" t="s">
        <v>1026</v>
      </c>
      <c r="T3873" s="17">
        <v>4</v>
      </c>
      <c r="U3873" s="17">
        <v>1070</v>
      </c>
      <c r="AP3873"/>
      <c r="AQ3873"/>
      <c r="AR3873"/>
      <c r="AS3873"/>
      <c r="AT3873"/>
      <c r="AU3873"/>
      <c r="AV3873"/>
      <c r="AW3873"/>
    </row>
    <row r="3874" spans="1:49" x14ac:dyDescent="0.25">
      <c r="O3874" s="48"/>
      <c r="S3874" s="11"/>
      <c r="AP3874"/>
      <c r="AQ3874"/>
      <c r="AR3874"/>
      <c r="AS3874"/>
      <c r="AT3874"/>
      <c r="AU3874"/>
      <c r="AV3874"/>
      <c r="AW3874"/>
    </row>
    <row r="3875" spans="1:49" x14ac:dyDescent="0.25">
      <c r="S3875" s="11"/>
      <c r="AP3875"/>
      <c r="AQ3875"/>
      <c r="AR3875"/>
      <c r="AS3875"/>
      <c r="AT3875"/>
      <c r="AU3875"/>
      <c r="AV3875"/>
      <c r="AW3875"/>
    </row>
    <row r="3876" spans="1:49" x14ac:dyDescent="0.25">
      <c r="O3876" s="20" t="s">
        <v>389</v>
      </c>
      <c r="S3876" s="11"/>
      <c r="AP3876"/>
      <c r="AQ3876"/>
      <c r="AR3876"/>
      <c r="AS3876"/>
      <c r="AT3876"/>
      <c r="AU3876"/>
      <c r="AV3876"/>
      <c r="AW3876"/>
    </row>
    <row r="3877" spans="1:49" x14ac:dyDescent="0.25">
      <c r="K3877" s="17" t="s">
        <v>3011</v>
      </c>
      <c r="L3877" s="17">
        <v>29</v>
      </c>
      <c r="M3877" s="17">
        <v>8</v>
      </c>
      <c r="N3877" s="32">
        <v>1993</v>
      </c>
      <c r="O3877" s="19" t="s">
        <v>1029</v>
      </c>
      <c r="P3877" s="24" t="s">
        <v>1026</v>
      </c>
      <c r="Q3877" s="67" t="s">
        <v>1041</v>
      </c>
      <c r="R3877" s="17">
        <v>5</v>
      </c>
      <c r="S3877" s="24" t="s">
        <v>1026</v>
      </c>
      <c r="T3877" s="17">
        <v>15</v>
      </c>
      <c r="U3877" s="17">
        <v>2417</v>
      </c>
      <c r="AP3877"/>
      <c r="AQ3877"/>
      <c r="AR3877"/>
      <c r="AS3877"/>
      <c r="AT3877"/>
      <c r="AU3877"/>
      <c r="AV3877"/>
      <c r="AW3877"/>
    </row>
    <row r="3878" spans="1:49" x14ac:dyDescent="0.25">
      <c r="B3878" s="20" t="s">
        <v>390</v>
      </c>
      <c r="K3878" s="17" t="s">
        <v>3027</v>
      </c>
      <c r="L3878" s="17">
        <v>4</v>
      </c>
      <c r="M3878" s="17">
        <v>9</v>
      </c>
      <c r="N3878" s="32">
        <v>1993</v>
      </c>
      <c r="O3878" s="67" t="s">
        <v>1041</v>
      </c>
      <c r="P3878" s="24" t="s">
        <v>1026</v>
      </c>
      <c r="Q3878" s="19" t="s">
        <v>1029</v>
      </c>
      <c r="R3878" s="17">
        <v>7</v>
      </c>
      <c r="S3878" s="24" t="s">
        <v>1026</v>
      </c>
      <c r="T3878" s="17">
        <v>1</v>
      </c>
      <c r="U3878" s="17">
        <v>2080</v>
      </c>
      <c r="AP3878"/>
      <c r="AQ3878"/>
      <c r="AR3878"/>
      <c r="AS3878"/>
      <c r="AT3878"/>
      <c r="AU3878"/>
      <c r="AV3878"/>
      <c r="AW3878"/>
    </row>
    <row r="3879" spans="1:49" x14ac:dyDescent="0.25">
      <c r="Q3879" s="48" t="s">
        <v>2</v>
      </c>
      <c r="R3879" s="82">
        <f>SUM(R3846:R3878)</f>
        <v>145</v>
      </c>
      <c r="S3879" s="24" t="s">
        <v>1026</v>
      </c>
      <c r="T3879" s="82">
        <f>SUM(T3846:T3878)</f>
        <v>117</v>
      </c>
      <c r="U3879" s="82">
        <f>SUM(U3846:U3878)</f>
        <v>24348</v>
      </c>
      <c r="AP3879"/>
      <c r="AQ3879"/>
      <c r="AR3879"/>
      <c r="AS3879"/>
      <c r="AT3879"/>
      <c r="AU3879"/>
      <c r="AV3879"/>
      <c r="AW3879"/>
    </row>
    <row r="3880" spans="1:49" x14ac:dyDescent="0.25">
      <c r="N3880" s="17">
        <f>COUNT(R3846:R3878)</f>
        <v>19</v>
      </c>
      <c r="Q3880" s="48" t="s">
        <v>567</v>
      </c>
      <c r="R3880" s="81">
        <f>PRODUCT(R3879/N3880)</f>
        <v>7.6315789473684212</v>
      </c>
      <c r="S3880" s="24" t="s">
        <v>1026</v>
      </c>
      <c r="T3880" s="81">
        <f>PRODUCT(T3879/N3880)</f>
        <v>6.1578947368421053</v>
      </c>
      <c r="U3880" s="82">
        <f>PRODUCT(U3879/N3880)</f>
        <v>1281.4736842105262</v>
      </c>
      <c r="AP3880"/>
      <c r="AQ3880"/>
      <c r="AR3880"/>
      <c r="AS3880"/>
      <c r="AT3880"/>
      <c r="AU3880"/>
      <c r="AV3880"/>
      <c r="AW3880"/>
    </row>
    <row r="3881" spans="1:49" x14ac:dyDescent="0.25">
      <c r="Q3881" s="48"/>
      <c r="R3881" s="81"/>
      <c r="S3881" s="24"/>
      <c r="T3881" s="81"/>
      <c r="U3881" s="82"/>
      <c r="AP3881"/>
      <c r="AQ3881"/>
      <c r="AR3881"/>
      <c r="AS3881"/>
      <c r="AT3881"/>
      <c r="AU3881"/>
      <c r="AV3881"/>
      <c r="AW3881"/>
    </row>
    <row r="3882" spans="1:49" x14ac:dyDescent="0.25">
      <c r="K3882" s="14"/>
      <c r="O3882" s="67"/>
      <c r="P3882" s="24"/>
      <c r="S3882" s="24"/>
      <c r="AP3882"/>
      <c r="AQ3882"/>
      <c r="AR3882"/>
      <c r="AS3882"/>
      <c r="AT3882"/>
      <c r="AU3882"/>
      <c r="AV3882"/>
      <c r="AW3882"/>
    </row>
    <row r="3883" spans="1:49" x14ac:dyDescent="0.25">
      <c r="A3883" s="21"/>
      <c r="B3883" s="22" t="s">
        <v>751</v>
      </c>
      <c r="C3883" s="43"/>
      <c r="D3883" s="43"/>
      <c r="E3883" s="43"/>
      <c r="F3883" s="43"/>
      <c r="G3883" s="43"/>
      <c r="H3883" s="43"/>
      <c r="I3883" s="43"/>
      <c r="J3883" s="43"/>
      <c r="K3883" s="138"/>
      <c r="L3883" s="33"/>
      <c r="M3883" s="33"/>
      <c r="N3883" s="33"/>
      <c r="O3883" s="22" t="s">
        <v>751</v>
      </c>
      <c r="P3883" s="43"/>
      <c r="Q3883" s="35"/>
      <c r="R3883" s="33"/>
      <c r="S3883" s="43"/>
      <c r="T3883" s="33"/>
      <c r="U3883" s="33"/>
      <c r="AP3883"/>
      <c r="AQ3883"/>
      <c r="AR3883"/>
      <c r="AS3883"/>
      <c r="AT3883"/>
      <c r="AU3883"/>
      <c r="AV3883"/>
      <c r="AW3883"/>
    </row>
    <row r="3884" spans="1:49" x14ac:dyDescent="0.25">
      <c r="A3884" s="11"/>
      <c r="B3884" s="19"/>
      <c r="C3884" s="11"/>
      <c r="D3884" s="11"/>
      <c r="E3884" s="11"/>
      <c r="F3884" s="11"/>
      <c r="G3884" s="11"/>
      <c r="H3884" s="11"/>
      <c r="I3884" s="11"/>
      <c r="J3884" s="11"/>
      <c r="K3884" s="32" t="s">
        <v>3142</v>
      </c>
      <c r="L3884" s="17">
        <v>18</v>
      </c>
      <c r="M3884" s="17">
        <v>8</v>
      </c>
      <c r="N3884" s="32">
        <v>1993</v>
      </c>
      <c r="O3884" s="48" t="s">
        <v>5749</v>
      </c>
      <c r="P3884" s="24" t="s">
        <v>1026</v>
      </c>
      <c r="Q3884" s="67" t="s">
        <v>563</v>
      </c>
      <c r="R3884" s="17">
        <v>4</v>
      </c>
      <c r="S3884" s="24" t="s">
        <v>1026</v>
      </c>
      <c r="T3884" s="17">
        <v>6</v>
      </c>
      <c r="U3884" s="17">
        <v>216</v>
      </c>
      <c r="AP3884"/>
      <c r="AQ3884"/>
      <c r="AR3884"/>
      <c r="AS3884"/>
      <c r="AT3884"/>
      <c r="AU3884"/>
      <c r="AV3884"/>
      <c r="AW3884"/>
    </row>
    <row r="3885" spans="1:49" x14ac:dyDescent="0.25">
      <c r="A3885" s="11"/>
      <c r="B3885" s="20" t="s">
        <v>391</v>
      </c>
      <c r="C3885" s="11"/>
      <c r="D3885" s="11"/>
      <c r="E3885" s="11"/>
      <c r="F3885" s="11"/>
      <c r="G3885" s="11"/>
      <c r="H3885" s="11"/>
      <c r="I3885" s="11"/>
      <c r="J3885" s="11"/>
      <c r="K3885" s="17" t="s">
        <v>3027</v>
      </c>
      <c r="L3885" s="17">
        <v>21</v>
      </c>
      <c r="M3885" s="17">
        <v>8</v>
      </c>
      <c r="N3885" s="32">
        <v>1993</v>
      </c>
      <c r="O3885" s="67" t="s">
        <v>563</v>
      </c>
      <c r="P3885" s="24" t="s">
        <v>1026</v>
      </c>
      <c r="Q3885" s="48" t="s">
        <v>5749</v>
      </c>
      <c r="R3885" s="17">
        <v>42</v>
      </c>
      <c r="S3885" s="24" t="s">
        <v>1026</v>
      </c>
      <c r="T3885" s="17">
        <v>7</v>
      </c>
      <c r="U3885" s="17">
        <v>82</v>
      </c>
      <c r="AP3885"/>
      <c r="AQ3885"/>
      <c r="AR3885"/>
      <c r="AS3885"/>
      <c r="AT3885"/>
      <c r="AU3885"/>
      <c r="AV3885"/>
      <c r="AW3885"/>
    </row>
    <row r="3886" spans="1:49" x14ac:dyDescent="0.25">
      <c r="A3886" s="11"/>
      <c r="B3886" s="19"/>
      <c r="C3886" s="11"/>
      <c r="D3886" s="11"/>
      <c r="E3886" s="11"/>
      <c r="F3886" s="11"/>
      <c r="G3886" s="11"/>
      <c r="H3886" s="11"/>
      <c r="I3886" s="11"/>
      <c r="J3886" s="11"/>
      <c r="S3886" s="11"/>
      <c r="AP3886"/>
      <c r="AQ3886"/>
      <c r="AR3886"/>
      <c r="AS3886"/>
      <c r="AT3886"/>
      <c r="AU3886"/>
      <c r="AV3886"/>
      <c r="AW3886"/>
    </row>
    <row r="3887" spans="1:49" x14ac:dyDescent="0.25">
      <c r="A3887" s="11"/>
      <c r="B3887" s="19"/>
      <c r="C3887" s="11"/>
      <c r="D3887" s="11"/>
      <c r="E3887" s="11"/>
      <c r="F3887" s="11"/>
      <c r="G3887" s="11"/>
      <c r="H3887" s="11"/>
      <c r="I3887" s="11"/>
      <c r="J3887" s="11"/>
      <c r="K3887" s="17" t="s">
        <v>3142</v>
      </c>
      <c r="L3887" s="17">
        <v>18</v>
      </c>
      <c r="M3887" s="17">
        <v>8</v>
      </c>
      <c r="N3887" s="32">
        <v>1993</v>
      </c>
      <c r="O3887" s="19" t="s">
        <v>730</v>
      </c>
      <c r="P3887" s="24" t="s">
        <v>1026</v>
      </c>
      <c r="Q3887" s="67" t="s">
        <v>1</v>
      </c>
      <c r="R3887" s="17">
        <v>5</v>
      </c>
      <c r="S3887" s="24" t="s">
        <v>1026</v>
      </c>
      <c r="T3887" s="17">
        <v>10</v>
      </c>
      <c r="U3887" s="17">
        <v>607</v>
      </c>
      <c r="AP3887"/>
      <c r="AQ3887"/>
      <c r="AR3887"/>
      <c r="AS3887"/>
      <c r="AT3887"/>
      <c r="AU3887"/>
      <c r="AV3887"/>
      <c r="AW3887"/>
    </row>
    <row r="3888" spans="1:49" x14ac:dyDescent="0.25">
      <c r="B3888" s="20" t="s">
        <v>2406</v>
      </c>
      <c r="C3888" s="11"/>
      <c r="D3888" s="11"/>
      <c r="E3888" s="11"/>
      <c r="F3888" s="11"/>
      <c r="G3888" s="11"/>
      <c r="H3888" s="11"/>
      <c r="I3888" s="11"/>
      <c r="J3888" s="11"/>
      <c r="K3888" s="17" t="s">
        <v>3027</v>
      </c>
      <c r="L3888" s="17">
        <v>21</v>
      </c>
      <c r="M3888" s="17">
        <v>8</v>
      </c>
      <c r="N3888" s="32">
        <v>1993</v>
      </c>
      <c r="O3888" s="67" t="s">
        <v>1</v>
      </c>
      <c r="P3888" s="24" t="s">
        <v>1026</v>
      </c>
      <c r="Q3888" s="19" t="s">
        <v>730</v>
      </c>
      <c r="R3888" s="17">
        <v>9</v>
      </c>
      <c r="S3888" s="24" t="s">
        <v>1026</v>
      </c>
      <c r="T3888" s="17">
        <v>6</v>
      </c>
      <c r="U3888" s="17">
        <v>293</v>
      </c>
      <c r="AP3888"/>
      <c r="AQ3888"/>
      <c r="AR3888"/>
      <c r="AS3888"/>
      <c r="AT3888"/>
      <c r="AU3888"/>
      <c r="AV3888"/>
      <c r="AW3888"/>
    </row>
    <row r="3889" spans="4:49" x14ac:dyDescent="0.25">
      <c r="D3889" s="14"/>
      <c r="E3889" s="14"/>
      <c r="F3889" s="14"/>
      <c r="G3889" s="14"/>
      <c r="H3889" s="79"/>
      <c r="I3889" s="14"/>
      <c r="J3889" s="14"/>
      <c r="Q3889" s="48" t="s">
        <v>2</v>
      </c>
      <c r="R3889" s="82">
        <f>SUM(R3884:R3888)</f>
        <v>60</v>
      </c>
      <c r="S3889" s="24" t="s">
        <v>1026</v>
      </c>
      <c r="T3889" s="82">
        <f>SUM(T3884:T3888)</f>
        <v>29</v>
      </c>
      <c r="U3889" s="82">
        <f>SUM(U3884:U3888)</f>
        <v>1198</v>
      </c>
      <c r="AP3889"/>
      <c r="AQ3889"/>
      <c r="AR3889"/>
      <c r="AS3889"/>
      <c r="AT3889"/>
      <c r="AU3889"/>
      <c r="AV3889"/>
      <c r="AW3889"/>
    </row>
    <row r="3890" spans="4:49" x14ac:dyDescent="0.25">
      <c r="N3890" s="17">
        <f>COUNT(R3884:R3888)</f>
        <v>4</v>
      </c>
      <c r="Q3890" s="48" t="s">
        <v>567</v>
      </c>
      <c r="R3890" s="81">
        <f>PRODUCT(R3889/N3890)</f>
        <v>15</v>
      </c>
      <c r="S3890" s="24" t="s">
        <v>1026</v>
      </c>
      <c r="T3890" s="81">
        <f>PRODUCT(T3889/N3890)</f>
        <v>7.25</v>
      </c>
      <c r="U3890" s="82">
        <f>PRODUCT(U3889/N3890)</f>
        <v>299.5</v>
      </c>
      <c r="AP3890"/>
      <c r="AQ3890"/>
      <c r="AR3890"/>
      <c r="AS3890"/>
      <c r="AT3890"/>
      <c r="AU3890"/>
      <c r="AV3890"/>
      <c r="AW3890"/>
    </row>
    <row r="3891" spans="4:49" x14ac:dyDescent="0.25">
      <c r="AP3891"/>
      <c r="AQ3891"/>
      <c r="AR3891"/>
      <c r="AS3891"/>
      <c r="AT3891"/>
      <c r="AU3891"/>
      <c r="AV3891"/>
      <c r="AW3891"/>
    </row>
    <row r="3892" spans="4:49" x14ac:dyDescent="0.25">
      <c r="AP3892"/>
      <c r="AQ3892"/>
      <c r="AR3892"/>
      <c r="AS3892"/>
      <c r="AT3892"/>
      <c r="AU3892"/>
      <c r="AV3892"/>
      <c r="AW3892"/>
    </row>
    <row r="3893" spans="4:49" x14ac:dyDescent="0.25">
      <c r="AP3893"/>
      <c r="AQ3893"/>
      <c r="AR3893"/>
      <c r="AS3893"/>
      <c r="AT3893"/>
      <c r="AU3893"/>
      <c r="AV3893"/>
      <c r="AW3893"/>
    </row>
    <row r="3894" spans="4:49" x14ac:dyDescent="0.25">
      <c r="AP3894"/>
      <c r="AQ3894"/>
      <c r="AR3894"/>
      <c r="AS3894"/>
      <c r="AT3894"/>
      <c r="AU3894"/>
      <c r="AV3894"/>
      <c r="AW3894"/>
    </row>
    <row r="3895" spans="4:49" x14ac:dyDescent="0.25">
      <c r="AP3895"/>
      <c r="AQ3895"/>
      <c r="AR3895"/>
      <c r="AS3895"/>
      <c r="AT3895"/>
      <c r="AU3895"/>
      <c r="AV3895"/>
      <c r="AW3895"/>
    </row>
    <row r="3896" spans="4:49" x14ac:dyDescent="0.25">
      <c r="AP3896"/>
      <c r="AQ3896"/>
      <c r="AR3896"/>
      <c r="AS3896"/>
      <c r="AT3896"/>
      <c r="AU3896"/>
      <c r="AV3896"/>
      <c r="AW3896"/>
    </row>
    <row r="3897" spans="4:49" x14ac:dyDescent="0.25">
      <c r="AP3897"/>
      <c r="AQ3897"/>
      <c r="AR3897"/>
      <c r="AS3897"/>
      <c r="AT3897"/>
      <c r="AU3897"/>
      <c r="AV3897"/>
      <c r="AW3897"/>
    </row>
    <row r="3898" spans="4:49" x14ac:dyDescent="0.25">
      <c r="AP3898"/>
      <c r="AQ3898"/>
      <c r="AR3898"/>
      <c r="AS3898"/>
      <c r="AT3898"/>
      <c r="AU3898"/>
      <c r="AV3898"/>
      <c r="AW3898"/>
    </row>
    <row r="3899" spans="4:49" x14ac:dyDescent="0.25">
      <c r="AP3899"/>
      <c r="AQ3899"/>
      <c r="AR3899"/>
      <c r="AS3899"/>
      <c r="AT3899"/>
      <c r="AU3899"/>
      <c r="AV3899"/>
      <c r="AW3899"/>
    </row>
    <row r="3900" spans="4:49" x14ac:dyDescent="0.25">
      <c r="AP3900"/>
      <c r="AQ3900"/>
      <c r="AR3900"/>
      <c r="AS3900"/>
      <c r="AT3900"/>
      <c r="AU3900"/>
      <c r="AV3900"/>
      <c r="AW3900"/>
    </row>
    <row r="3901" spans="4:49" x14ac:dyDescent="0.25">
      <c r="AP3901"/>
      <c r="AQ3901"/>
      <c r="AR3901"/>
      <c r="AS3901"/>
      <c r="AT3901"/>
      <c r="AU3901"/>
      <c r="AV3901"/>
      <c r="AW3901"/>
    </row>
    <row r="3902" spans="4:49" x14ac:dyDescent="0.25">
      <c r="AP3902"/>
      <c r="AQ3902"/>
      <c r="AR3902"/>
      <c r="AS3902"/>
      <c r="AT3902"/>
      <c r="AU3902"/>
      <c r="AV3902"/>
      <c r="AW3902"/>
    </row>
    <row r="3903" spans="4:49" x14ac:dyDescent="0.25">
      <c r="AP3903"/>
      <c r="AQ3903"/>
      <c r="AR3903"/>
      <c r="AS3903"/>
      <c r="AT3903"/>
      <c r="AU3903"/>
      <c r="AV3903"/>
      <c r="AW3903"/>
    </row>
    <row r="3904" spans="4:49" x14ac:dyDescent="0.25">
      <c r="AP3904"/>
      <c r="AQ3904"/>
      <c r="AR3904"/>
      <c r="AS3904"/>
      <c r="AT3904"/>
      <c r="AU3904"/>
      <c r="AV3904"/>
      <c r="AW3904"/>
    </row>
    <row r="3905" spans="42:49" x14ac:dyDescent="0.25">
      <c r="AP3905"/>
      <c r="AQ3905"/>
      <c r="AR3905"/>
      <c r="AS3905"/>
      <c r="AT3905"/>
      <c r="AU3905"/>
      <c r="AV3905"/>
      <c r="AW3905"/>
    </row>
    <row r="3906" spans="42:49" x14ac:dyDescent="0.25">
      <c r="AP3906"/>
      <c r="AQ3906"/>
      <c r="AR3906"/>
      <c r="AS3906"/>
      <c r="AT3906"/>
      <c r="AU3906"/>
      <c r="AV3906"/>
      <c r="AW3906"/>
    </row>
    <row r="3907" spans="42:49" x14ac:dyDescent="0.25">
      <c r="AP3907"/>
      <c r="AQ3907"/>
      <c r="AR3907"/>
      <c r="AS3907"/>
      <c r="AT3907"/>
      <c r="AU3907"/>
      <c r="AV3907"/>
      <c r="AW3907"/>
    </row>
    <row r="3908" spans="42:49" x14ac:dyDescent="0.25">
      <c r="AP3908"/>
      <c r="AQ3908"/>
      <c r="AR3908"/>
      <c r="AS3908"/>
      <c r="AT3908"/>
      <c r="AU3908"/>
      <c r="AV3908"/>
      <c r="AW3908"/>
    </row>
    <row r="3909" spans="42:49" x14ac:dyDescent="0.25">
      <c r="AP3909"/>
      <c r="AQ3909"/>
      <c r="AR3909"/>
      <c r="AS3909"/>
      <c r="AT3909"/>
      <c r="AU3909"/>
      <c r="AV3909"/>
      <c r="AW3909"/>
    </row>
    <row r="3910" spans="42:49" x14ac:dyDescent="0.25">
      <c r="AP3910"/>
      <c r="AQ3910"/>
      <c r="AR3910"/>
      <c r="AS3910"/>
      <c r="AT3910"/>
      <c r="AU3910"/>
      <c r="AV3910"/>
      <c r="AW3910"/>
    </row>
    <row r="3911" spans="42:49" x14ac:dyDescent="0.25">
      <c r="AP3911"/>
      <c r="AQ3911"/>
      <c r="AR3911"/>
      <c r="AS3911"/>
      <c r="AT3911"/>
      <c r="AU3911"/>
      <c r="AV3911"/>
      <c r="AW3911"/>
    </row>
    <row r="3912" spans="42:49" x14ac:dyDescent="0.25">
      <c r="AP3912"/>
      <c r="AQ3912"/>
      <c r="AR3912"/>
      <c r="AS3912"/>
      <c r="AT3912"/>
      <c r="AU3912"/>
      <c r="AV3912"/>
      <c r="AW3912"/>
    </row>
    <row r="3913" spans="42:49" x14ac:dyDescent="0.25">
      <c r="AP3913"/>
      <c r="AQ3913"/>
      <c r="AR3913"/>
      <c r="AS3913"/>
      <c r="AT3913"/>
      <c r="AU3913"/>
      <c r="AV3913"/>
      <c r="AW3913"/>
    </row>
    <row r="3914" spans="42:49" x14ac:dyDescent="0.25">
      <c r="AP3914"/>
      <c r="AQ3914"/>
      <c r="AR3914"/>
      <c r="AS3914"/>
      <c r="AT3914"/>
      <c r="AU3914"/>
      <c r="AV3914"/>
      <c r="AW3914"/>
    </row>
    <row r="3915" spans="42:49" x14ac:dyDescent="0.25">
      <c r="AP3915"/>
      <c r="AQ3915"/>
      <c r="AR3915"/>
      <c r="AS3915"/>
      <c r="AT3915"/>
      <c r="AU3915"/>
      <c r="AV3915"/>
      <c r="AW3915"/>
    </row>
    <row r="3916" spans="42:49" x14ac:dyDescent="0.25">
      <c r="AP3916"/>
      <c r="AQ3916"/>
      <c r="AR3916"/>
      <c r="AS3916"/>
      <c r="AT3916"/>
      <c r="AU3916"/>
      <c r="AV3916"/>
      <c r="AW3916"/>
    </row>
    <row r="3917" spans="42:49" x14ac:dyDescent="0.25">
      <c r="AP3917"/>
      <c r="AQ3917"/>
      <c r="AR3917"/>
      <c r="AS3917"/>
      <c r="AT3917"/>
      <c r="AU3917"/>
      <c r="AV3917"/>
      <c r="AW3917"/>
    </row>
    <row r="3918" spans="42:49" x14ac:dyDescent="0.25">
      <c r="AP3918"/>
      <c r="AQ3918"/>
      <c r="AR3918"/>
      <c r="AS3918"/>
      <c r="AT3918"/>
      <c r="AU3918"/>
      <c r="AV3918"/>
      <c r="AW3918"/>
    </row>
    <row r="3919" spans="42:49" x14ac:dyDescent="0.25">
      <c r="AP3919"/>
      <c r="AQ3919"/>
      <c r="AR3919"/>
      <c r="AS3919"/>
      <c r="AT3919"/>
      <c r="AU3919"/>
      <c r="AV3919"/>
      <c r="AW3919"/>
    </row>
    <row r="3920" spans="42:49" x14ac:dyDescent="0.25">
      <c r="AP3920"/>
      <c r="AQ3920"/>
      <c r="AR3920"/>
      <c r="AS3920"/>
      <c r="AT3920"/>
      <c r="AU3920"/>
      <c r="AV3920"/>
      <c r="AW3920"/>
    </row>
    <row r="3921" spans="42:49" x14ac:dyDescent="0.25">
      <c r="AP3921"/>
      <c r="AQ3921"/>
      <c r="AR3921"/>
      <c r="AS3921"/>
      <c r="AT3921"/>
      <c r="AU3921"/>
      <c r="AV3921"/>
      <c r="AW3921"/>
    </row>
    <row r="3922" spans="42:49" x14ac:dyDescent="0.25">
      <c r="AP3922"/>
      <c r="AQ3922"/>
      <c r="AR3922"/>
      <c r="AS3922"/>
      <c r="AT3922"/>
      <c r="AU3922"/>
      <c r="AV3922"/>
      <c r="AW3922"/>
    </row>
    <row r="3923" spans="42:49" x14ac:dyDescent="0.25">
      <c r="AP3923"/>
      <c r="AQ3923"/>
      <c r="AR3923"/>
      <c r="AS3923"/>
      <c r="AT3923"/>
      <c r="AU3923"/>
      <c r="AV3923"/>
      <c r="AW3923"/>
    </row>
    <row r="3924" spans="42:49" x14ac:dyDescent="0.25">
      <c r="AP3924"/>
      <c r="AQ3924"/>
      <c r="AR3924"/>
      <c r="AS3924"/>
      <c r="AT3924"/>
      <c r="AU3924"/>
      <c r="AV3924"/>
      <c r="AW3924"/>
    </row>
    <row r="3925" spans="42:49" x14ac:dyDescent="0.25">
      <c r="AP3925"/>
      <c r="AQ3925"/>
      <c r="AR3925"/>
      <c r="AS3925"/>
      <c r="AT3925"/>
      <c r="AU3925"/>
      <c r="AV3925"/>
      <c r="AW3925"/>
    </row>
    <row r="3926" spans="42:49" x14ac:dyDescent="0.25">
      <c r="AP3926"/>
      <c r="AQ3926"/>
      <c r="AR3926"/>
      <c r="AS3926"/>
      <c r="AT3926"/>
      <c r="AU3926"/>
      <c r="AV3926"/>
      <c r="AW3926"/>
    </row>
    <row r="3927" spans="42:49" x14ac:dyDescent="0.25">
      <c r="AP3927"/>
      <c r="AQ3927"/>
      <c r="AR3927"/>
      <c r="AS3927"/>
      <c r="AT3927"/>
      <c r="AU3927"/>
      <c r="AV3927"/>
      <c r="AW3927"/>
    </row>
    <row r="3928" spans="42:49" x14ac:dyDescent="0.25">
      <c r="AP3928"/>
      <c r="AQ3928"/>
      <c r="AR3928"/>
      <c r="AS3928"/>
      <c r="AT3928"/>
      <c r="AU3928"/>
      <c r="AV3928"/>
      <c r="AW3928"/>
    </row>
    <row r="3929" spans="42:49" x14ac:dyDescent="0.25">
      <c r="AP3929"/>
      <c r="AQ3929"/>
      <c r="AR3929"/>
      <c r="AS3929"/>
      <c r="AT3929"/>
      <c r="AU3929"/>
      <c r="AV3929"/>
      <c r="AW3929"/>
    </row>
    <row r="3930" spans="42:49" x14ac:dyDescent="0.25">
      <c r="AP3930"/>
      <c r="AQ3930"/>
      <c r="AR3930"/>
      <c r="AS3930"/>
      <c r="AT3930"/>
      <c r="AU3930"/>
      <c r="AV3930"/>
      <c r="AW3930"/>
    </row>
    <row r="3931" spans="42:49" x14ac:dyDescent="0.25">
      <c r="AP3931"/>
      <c r="AQ3931"/>
      <c r="AR3931"/>
      <c r="AS3931"/>
      <c r="AT3931"/>
      <c r="AU3931"/>
      <c r="AV3931"/>
      <c r="AW3931"/>
    </row>
    <row r="3932" spans="42:49" x14ac:dyDescent="0.25">
      <c r="AP3932"/>
      <c r="AQ3932"/>
      <c r="AR3932"/>
      <c r="AS3932"/>
      <c r="AT3932"/>
      <c r="AU3932"/>
      <c r="AV3932"/>
      <c r="AW3932"/>
    </row>
    <row r="3933" spans="42:49" x14ac:dyDescent="0.25">
      <c r="AP3933"/>
      <c r="AQ3933"/>
      <c r="AR3933"/>
      <c r="AS3933"/>
      <c r="AT3933"/>
      <c r="AU3933"/>
      <c r="AV3933"/>
      <c r="AW3933"/>
    </row>
    <row r="3934" spans="42:49" x14ac:dyDescent="0.25">
      <c r="AP3934"/>
      <c r="AQ3934"/>
      <c r="AR3934"/>
      <c r="AS3934"/>
      <c r="AT3934"/>
      <c r="AU3934"/>
      <c r="AV3934"/>
      <c r="AW3934"/>
    </row>
    <row r="3935" spans="42:49" x14ac:dyDescent="0.25">
      <c r="AP3935"/>
      <c r="AQ3935"/>
      <c r="AR3935"/>
      <c r="AS3935"/>
      <c r="AT3935"/>
      <c r="AU3935"/>
      <c r="AV3935"/>
      <c r="AW3935"/>
    </row>
    <row r="3936" spans="42:49" x14ac:dyDescent="0.25">
      <c r="AP3936"/>
      <c r="AQ3936"/>
      <c r="AR3936"/>
      <c r="AS3936"/>
      <c r="AT3936"/>
      <c r="AU3936"/>
      <c r="AV3936"/>
      <c r="AW3936"/>
    </row>
    <row r="3937" spans="42:49" x14ac:dyDescent="0.25">
      <c r="AP3937"/>
      <c r="AQ3937"/>
      <c r="AR3937"/>
      <c r="AS3937"/>
      <c r="AT3937"/>
      <c r="AU3937"/>
      <c r="AV3937"/>
      <c r="AW3937"/>
    </row>
    <row r="3938" spans="42:49" x14ac:dyDescent="0.25">
      <c r="AP3938"/>
      <c r="AQ3938"/>
      <c r="AR3938"/>
      <c r="AS3938"/>
      <c r="AT3938"/>
      <c r="AU3938"/>
      <c r="AV3938"/>
      <c r="AW3938"/>
    </row>
    <row r="3939" spans="42:49" x14ac:dyDescent="0.25">
      <c r="AP3939"/>
      <c r="AQ3939"/>
      <c r="AR3939"/>
      <c r="AS3939"/>
      <c r="AT3939"/>
      <c r="AU3939"/>
      <c r="AV3939"/>
      <c r="AW3939"/>
    </row>
    <row r="3940" spans="42:49" x14ac:dyDescent="0.25">
      <c r="AP3940"/>
      <c r="AQ3940"/>
      <c r="AR3940"/>
      <c r="AS3940"/>
      <c r="AT3940"/>
      <c r="AU3940"/>
      <c r="AV3940"/>
      <c r="AW3940"/>
    </row>
    <row r="3941" spans="42:49" x14ac:dyDescent="0.25">
      <c r="AP3941"/>
      <c r="AQ3941"/>
      <c r="AR3941"/>
      <c r="AS3941"/>
      <c r="AT3941"/>
      <c r="AU3941"/>
      <c r="AV3941"/>
      <c r="AW3941"/>
    </row>
    <row r="3942" spans="42:49" x14ac:dyDescent="0.25">
      <c r="AP3942"/>
      <c r="AQ3942"/>
      <c r="AR3942"/>
      <c r="AS3942"/>
      <c r="AT3942"/>
      <c r="AU3942"/>
      <c r="AV3942"/>
      <c r="AW3942"/>
    </row>
    <row r="3943" spans="42:49" x14ac:dyDescent="0.25">
      <c r="AP3943"/>
      <c r="AQ3943"/>
      <c r="AR3943"/>
      <c r="AS3943"/>
      <c r="AT3943"/>
      <c r="AU3943"/>
      <c r="AV3943"/>
      <c r="AW3943"/>
    </row>
    <row r="3944" spans="42:49" x14ac:dyDescent="0.25">
      <c r="AP3944"/>
      <c r="AQ3944"/>
      <c r="AR3944"/>
      <c r="AS3944"/>
      <c r="AT3944"/>
      <c r="AU3944"/>
      <c r="AV3944"/>
      <c r="AW3944"/>
    </row>
    <row r="3945" spans="42:49" x14ac:dyDescent="0.25">
      <c r="AP3945"/>
      <c r="AQ3945"/>
      <c r="AR3945"/>
      <c r="AS3945"/>
      <c r="AT3945"/>
      <c r="AU3945"/>
      <c r="AV3945"/>
      <c r="AW3945"/>
    </row>
    <row r="3946" spans="42:49" x14ac:dyDescent="0.25">
      <c r="AP3946"/>
      <c r="AQ3946"/>
      <c r="AR3946"/>
      <c r="AS3946"/>
      <c r="AT3946"/>
      <c r="AU3946"/>
      <c r="AV3946"/>
      <c r="AW3946"/>
    </row>
    <row r="3947" spans="42:49" x14ac:dyDescent="0.25">
      <c r="AP3947"/>
      <c r="AQ3947"/>
      <c r="AR3947"/>
      <c r="AS3947"/>
      <c r="AT3947"/>
      <c r="AU3947"/>
      <c r="AV3947"/>
      <c r="AW3947"/>
    </row>
    <row r="3948" spans="42:49" x14ac:dyDescent="0.25">
      <c r="AP3948"/>
      <c r="AQ3948"/>
      <c r="AR3948"/>
      <c r="AS3948"/>
      <c r="AT3948"/>
      <c r="AU3948"/>
      <c r="AV3948"/>
      <c r="AW3948"/>
    </row>
    <row r="3949" spans="42:49" x14ac:dyDescent="0.25">
      <c r="AP3949"/>
      <c r="AQ3949"/>
      <c r="AR3949"/>
      <c r="AS3949"/>
      <c r="AT3949"/>
      <c r="AU3949"/>
      <c r="AV3949"/>
      <c r="AW3949"/>
    </row>
    <row r="3950" spans="42:49" x14ac:dyDescent="0.25">
      <c r="AP3950"/>
      <c r="AQ3950"/>
      <c r="AR3950"/>
      <c r="AS3950"/>
      <c r="AT3950"/>
      <c r="AU3950"/>
      <c r="AV3950"/>
      <c r="AW3950"/>
    </row>
    <row r="3951" spans="42:49" x14ac:dyDescent="0.25">
      <c r="AP3951"/>
      <c r="AQ3951"/>
      <c r="AR3951"/>
      <c r="AS3951"/>
      <c r="AT3951"/>
      <c r="AU3951"/>
      <c r="AV3951"/>
      <c r="AW3951"/>
    </row>
    <row r="3952" spans="42:49" x14ac:dyDescent="0.25">
      <c r="AP3952"/>
      <c r="AQ3952"/>
      <c r="AR3952"/>
      <c r="AS3952"/>
      <c r="AT3952"/>
      <c r="AU3952"/>
      <c r="AV3952"/>
      <c r="AW3952"/>
    </row>
    <row r="3953" spans="42:49" x14ac:dyDescent="0.25">
      <c r="AP3953"/>
      <c r="AQ3953"/>
      <c r="AR3953"/>
      <c r="AS3953"/>
      <c r="AT3953"/>
      <c r="AU3953"/>
      <c r="AV3953"/>
      <c r="AW3953"/>
    </row>
    <row r="3954" spans="42:49" x14ac:dyDescent="0.25">
      <c r="AP3954"/>
      <c r="AQ3954"/>
      <c r="AR3954"/>
      <c r="AS3954"/>
      <c r="AT3954"/>
      <c r="AU3954"/>
      <c r="AV3954"/>
      <c r="AW3954"/>
    </row>
    <row r="3955" spans="42:49" x14ac:dyDescent="0.25">
      <c r="AP3955"/>
      <c r="AQ3955"/>
      <c r="AR3955"/>
      <c r="AS3955"/>
      <c r="AT3955"/>
      <c r="AU3955"/>
      <c r="AV3955"/>
      <c r="AW3955"/>
    </row>
    <row r="3956" spans="42:49" x14ac:dyDescent="0.25">
      <c r="AP3956"/>
      <c r="AQ3956"/>
      <c r="AR3956"/>
      <c r="AS3956"/>
      <c r="AT3956"/>
      <c r="AU3956"/>
      <c r="AV3956"/>
      <c r="AW3956"/>
    </row>
    <row r="3957" spans="42:49" x14ac:dyDescent="0.25">
      <c r="AP3957"/>
      <c r="AQ3957"/>
      <c r="AR3957"/>
      <c r="AS3957"/>
      <c r="AT3957"/>
      <c r="AU3957"/>
      <c r="AV3957"/>
      <c r="AW3957"/>
    </row>
    <row r="3958" spans="42:49" x14ac:dyDescent="0.25">
      <c r="AP3958"/>
      <c r="AQ3958"/>
      <c r="AR3958"/>
      <c r="AS3958"/>
      <c r="AT3958"/>
      <c r="AU3958"/>
      <c r="AV3958"/>
      <c r="AW3958"/>
    </row>
    <row r="3959" spans="42:49" x14ac:dyDescent="0.25">
      <c r="AP3959"/>
      <c r="AQ3959"/>
      <c r="AR3959"/>
      <c r="AS3959"/>
      <c r="AT3959"/>
      <c r="AU3959"/>
      <c r="AV3959"/>
      <c r="AW3959"/>
    </row>
    <row r="3960" spans="42:49" x14ac:dyDescent="0.25">
      <c r="AP3960"/>
      <c r="AQ3960"/>
      <c r="AR3960"/>
      <c r="AS3960"/>
      <c r="AT3960"/>
      <c r="AU3960"/>
      <c r="AV3960"/>
      <c r="AW3960"/>
    </row>
    <row r="3961" spans="42:49" x14ac:dyDescent="0.25">
      <c r="AP3961"/>
      <c r="AQ3961"/>
      <c r="AR3961"/>
      <c r="AS3961"/>
      <c r="AT3961"/>
      <c r="AU3961"/>
      <c r="AV3961"/>
      <c r="AW3961"/>
    </row>
    <row r="3962" spans="42:49" x14ac:dyDescent="0.25">
      <c r="AP3962"/>
      <c r="AQ3962"/>
      <c r="AR3962"/>
      <c r="AS3962"/>
      <c r="AT3962"/>
      <c r="AU3962"/>
      <c r="AV3962"/>
      <c r="AW3962"/>
    </row>
    <row r="3963" spans="42:49" x14ac:dyDescent="0.25">
      <c r="AP3963"/>
      <c r="AQ3963"/>
      <c r="AR3963"/>
      <c r="AS3963"/>
      <c r="AT3963"/>
      <c r="AU3963"/>
      <c r="AV3963"/>
      <c r="AW3963"/>
    </row>
    <row r="3964" spans="42:49" x14ac:dyDescent="0.25">
      <c r="AP3964"/>
      <c r="AQ3964"/>
      <c r="AR3964"/>
      <c r="AS3964"/>
      <c r="AT3964"/>
      <c r="AU3964"/>
      <c r="AV3964"/>
      <c r="AW3964"/>
    </row>
    <row r="3965" spans="42:49" x14ac:dyDescent="0.25">
      <c r="AP3965"/>
      <c r="AQ3965"/>
      <c r="AR3965"/>
      <c r="AS3965"/>
      <c r="AT3965"/>
      <c r="AU3965"/>
      <c r="AV3965"/>
      <c r="AW3965"/>
    </row>
    <row r="3966" spans="42:49" x14ac:dyDescent="0.25">
      <c r="AP3966"/>
      <c r="AQ3966"/>
      <c r="AR3966"/>
      <c r="AS3966"/>
      <c r="AT3966"/>
      <c r="AU3966"/>
      <c r="AV3966"/>
      <c r="AW3966"/>
    </row>
    <row r="3967" spans="42:49" x14ac:dyDescent="0.25">
      <c r="AP3967"/>
      <c r="AQ3967"/>
      <c r="AR3967"/>
      <c r="AS3967"/>
      <c r="AT3967"/>
      <c r="AU3967"/>
      <c r="AV3967"/>
      <c r="AW3967"/>
    </row>
    <row r="3968" spans="42:49" x14ac:dyDescent="0.25">
      <c r="AP3968"/>
      <c r="AQ3968"/>
      <c r="AR3968"/>
      <c r="AS3968"/>
      <c r="AT3968"/>
      <c r="AU3968"/>
      <c r="AV3968"/>
      <c r="AW3968"/>
    </row>
    <row r="3969" spans="42:49" x14ac:dyDescent="0.25">
      <c r="AP3969"/>
      <c r="AQ3969"/>
      <c r="AR3969"/>
      <c r="AS3969"/>
      <c r="AT3969"/>
      <c r="AU3969"/>
      <c r="AV3969"/>
      <c r="AW3969"/>
    </row>
    <row r="3970" spans="42:49" x14ac:dyDescent="0.25">
      <c r="AP3970"/>
      <c r="AQ3970"/>
      <c r="AR3970"/>
      <c r="AS3970"/>
      <c r="AT3970"/>
      <c r="AU3970"/>
      <c r="AV3970"/>
      <c r="AW3970"/>
    </row>
    <row r="3971" spans="42:49" x14ac:dyDescent="0.25">
      <c r="AP3971"/>
      <c r="AQ3971"/>
      <c r="AR3971"/>
      <c r="AS3971"/>
      <c r="AT3971"/>
      <c r="AU3971"/>
      <c r="AV3971"/>
      <c r="AW3971"/>
    </row>
    <row r="3972" spans="42:49" x14ac:dyDescent="0.25">
      <c r="AP3972"/>
      <c r="AQ3972"/>
      <c r="AR3972"/>
      <c r="AS3972"/>
      <c r="AT3972"/>
      <c r="AU3972"/>
      <c r="AV3972"/>
      <c r="AW3972"/>
    </row>
    <row r="3973" spans="42:49" x14ac:dyDescent="0.25">
      <c r="AP3973"/>
      <c r="AQ3973"/>
      <c r="AR3973"/>
      <c r="AS3973"/>
      <c r="AT3973"/>
      <c r="AU3973"/>
      <c r="AV3973"/>
      <c r="AW3973"/>
    </row>
    <row r="3974" spans="42:49" x14ac:dyDescent="0.25">
      <c r="AP3974"/>
      <c r="AQ3974"/>
      <c r="AR3974"/>
      <c r="AS3974"/>
      <c r="AT3974"/>
      <c r="AU3974"/>
      <c r="AV3974"/>
      <c r="AW3974"/>
    </row>
    <row r="3975" spans="42:49" x14ac:dyDescent="0.25">
      <c r="AP3975"/>
      <c r="AQ3975"/>
      <c r="AR3975"/>
      <c r="AS3975"/>
      <c r="AT3975"/>
      <c r="AU3975"/>
      <c r="AV3975"/>
      <c r="AW3975"/>
    </row>
    <row r="3976" spans="42:49" x14ac:dyDescent="0.25">
      <c r="AP3976"/>
      <c r="AQ3976"/>
      <c r="AR3976"/>
      <c r="AS3976"/>
      <c r="AT3976"/>
      <c r="AU3976"/>
      <c r="AV3976"/>
      <c r="AW3976"/>
    </row>
    <row r="3977" spans="42:49" x14ac:dyDescent="0.25">
      <c r="AP3977"/>
      <c r="AQ3977"/>
      <c r="AR3977"/>
      <c r="AS3977"/>
      <c r="AT3977"/>
      <c r="AU3977"/>
      <c r="AV3977"/>
      <c r="AW3977"/>
    </row>
    <row r="3978" spans="42:49" x14ac:dyDescent="0.25">
      <c r="AP3978"/>
      <c r="AQ3978"/>
      <c r="AR3978"/>
      <c r="AS3978"/>
      <c r="AT3978"/>
      <c r="AU3978"/>
      <c r="AV3978"/>
      <c r="AW3978"/>
    </row>
    <row r="3979" spans="42:49" x14ac:dyDescent="0.25">
      <c r="AP3979"/>
      <c r="AQ3979"/>
      <c r="AR3979"/>
      <c r="AS3979"/>
      <c r="AT3979"/>
      <c r="AU3979"/>
      <c r="AV3979"/>
      <c r="AW3979"/>
    </row>
    <row r="3980" spans="42:49" x14ac:dyDescent="0.25">
      <c r="AP3980"/>
      <c r="AQ3980"/>
      <c r="AR3980"/>
      <c r="AS3980"/>
      <c r="AT3980"/>
      <c r="AU3980"/>
      <c r="AV3980"/>
      <c r="AW3980"/>
    </row>
    <row r="3981" spans="42:49" x14ac:dyDescent="0.25">
      <c r="AP3981"/>
      <c r="AQ3981"/>
      <c r="AR3981"/>
      <c r="AS3981"/>
      <c r="AT3981"/>
      <c r="AU3981"/>
      <c r="AV3981"/>
      <c r="AW3981"/>
    </row>
    <row r="3982" spans="42:49" x14ac:dyDescent="0.25">
      <c r="AP3982"/>
      <c r="AQ3982"/>
      <c r="AR3982"/>
      <c r="AS3982"/>
      <c r="AT3982"/>
      <c r="AU3982"/>
      <c r="AV3982"/>
      <c r="AW3982"/>
    </row>
    <row r="3983" spans="42:49" x14ac:dyDescent="0.25">
      <c r="AP3983"/>
      <c r="AQ3983"/>
      <c r="AR3983"/>
      <c r="AS3983"/>
      <c r="AT3983"/>
      <c r="AU3983"/>
      <c r="AV3983"/>
      <c r="AW3983"/>
    </row>
    <row r="3984" spans="42:49" x14ac:dyDescent="0.25">
      <c r="AP3984"/>
      <c r="AQ3984"/>
      <c r="AR3984"/>
      <c r="AS3984"/>
      <c r="AT3984"/>
      <c r="AU3984"/>
      <c r="AV3984"/>
      <c r="AW3984"/>
    </row>
    <row r="3985" spans="42:49" x14ac:dyDescent="0.25">
      <c r="AP3985"/>
      <c r="AQ3985"/>
      <c r="AR3985"/>
      <c r="AS3985"/>
      <c r="AT3985"/>
      <c r="AU3985"/>
      <c r="AV3985"/>
      <c r="AW3985"/>
    </row>
    <row r="3986" spans="42:49" x14ac:dyDescent="0.25">
      <c r="AP3986"/>
      <c r="AQ3986"/>
      <c r="AR3986"/>
      <c r="AS3986"/>
      <c r="AT3986"/>
      <c r="AU3986"/>
      <c r="AV3986"/>
      <c r="AW3986"/>
    </row>
    <row r="3987" spans="42:49" x14ac:dyDescent="0.25">
      <c r="AP3987"/>
      <c r="AQ3987"/>
      <c r="AR3987"/>
      <c r="AS3987"/>
      <c r="AT3987"/>
      <c r="AU3987"/>
      <c r="AV3987"/>
      <c r="AW3987"/>
    </row>
    <row r="3988" spans="42:49" x14ac:dyDescent="0.25">
      <c r="AP3988"/>
      <c r="AQ3988"/>
      <c r="AR3988"/>
      <c r="AS3988"/>
      <c r="AT3988"/>
      <c r="AU3988"/>
      <c r="AV3988"/>
      <c r="AW3988"/>
    </row>
    <row r="3989" spans="42:49" x14ac:dyDescent="0.25">
      <c r="AP3989"/>
      <c r="AQ3989"/>
      <c r="AR3989"/>
      <c r="AS3989"/>
      <c r="AT3989"/>
      <c r="AU3989"/>
      <c r="AV3989"/>
      <c r="AW3989"/>
    </row>
    <row r="3990" spans="42:49" x14ac:dyDescent="0.25">
      <c r="AP3990"/>
      <c r="AQ3990"/>
      <c r="AR3990"/>
      <c r="AS3990"/>
      <c r="AT3990"/>
      <c r="AU3990"/>
      <c r="AV3990"/>
      <c r="AW3990"/>
    </row>
    <row r="3991" spans="42:49" x14ac:dyDescent="0.25">
      <c r="AP3991"/>
      <c r="AQ3991"/>
      <c r="AR3991"/>
      <c r="AS3991"/>
      <c r="AT3991"/>
      <c r="AU3991"/>
      <c r="AV3991"/>
      <c r="AW3991"/>
    </row>
    <row r="3992" spans="42:49" x14ac:dyDescent="0.25">
      <c r="AP3992"/>
      <c r="AQ3992"/>
      <c r="AR3992"/>
      <c r="AS3992"/>
      <c r="AT3992"/>
      <c r="AU3992"/>
      <c r="AV3992"/>
      <c r="AW3992"/>
    </row>
    <row r="3993" spans="42:49" x14ac:dyDescent="0.25">
      <c r="AP3993"/>
      <c r="AQ3993"/>
      <c r="AR3993"/>
      <c r="AS3993"/>
      <c r="AT3993"/>
      <c r="AU3993"/>
      <c r="AV3993"/>
      <c r="AW3993"/>
    </row>
    <row r="3994" spans="42:49" x14ac:dyDescent="0.25">
      <c r="AP3994"/>
      <c r="AQ3994"/>
      <c r="AR3994"/>
      <c r="AS3994"/>
      <c r="AT3994"/>
      <c r="AU3994"/>
      <c r="AV3994"/>
      <c r="AW3994"/>
    </row>
    <row r="3995" spans="42:49" x14ac:dyDescent="0.25">
      <c r="AP3995"/>
      <c r="AQ3995"/>
      <c r="AR3995"/>
      <c r="AS3995"/>
      <c r="AT3995"/>
      <c r="AU3995"/>
      <c r="AV3995"/>
      <c r="AW3995"/>
    </row>
    <row r="3996" spans="42:49" x14ac:dyDescent="0.25">
      <c r="AP3996"/>
      <c r="AQ3996"/>
      <c r="AR3996"/>
      <c r="AS3996"/>
      <c r="AT3996"/>
      <c r="AU3996"/>
      <c r="AV3996"/>
      <c r="AW3996"/>
    </row>
    <row r="3997" spans="42:49" x14ac:dyDescent="0.25">
      <c r="AP3997"/>
      <c r="AQ3997"/>
      <c r="AR3997"/>
      <c r="AS3997"/>
      <c r="AT3997"/>
      <c r="AU3997"/>
      <c r="AV3997"/>
      <c r="AW3997"/>
    </row>
    <row r="3998" spans="42:49" x14ac:dyDescent="0.25">
      <c r="AP3998"/>
      <c r="AQ3998"/>
      <c r="AR3998"/>
      <c r="AS3998"/>
      <c r="AT3998"/>
      <c r="AU3998"/>
      <c r="AV3998"/>
      <c r="AW3998"/>
    </row>
    <row r="3999" spans="42:49" x14ac:dyDescent="0.25">
      <c r="AP3999"/>
      <c r="AQ3999"/>
      <c r="AR3999"/>
      <c r="AS3999"/>
      <c r="AT3999"/>
      <c r="AU3999"/>
      <c r="AV3999"/>
      <c r="AW3999"/>
    </row>
    <row r="4000" spans="42:49" x14ac:dyDescent="0.25">
      <c r="AP4000"/>
      <c r="AQ4000"/>
      <c r="AR4000"/>
      <c r="AS4000"/>
      <c r="AT4000"/>
      <c r="AU4000"/>
      <c r="AV4000"/>
      <c r="AW4000"/>
    </row>
    <row r="4001" spans="42:49" x14ac:dyDescent="0.25">
      <c r="AP4001"/>
      <c r="AQ4001"/>
      <c r="AR4001"/>
      <c r="AS4001"/>
      <c r="AT4001"/>
      <c r="AU4001"/>
      <c r="AV4001"/>
      <c r="AW4001"/>
    </row>
    <row r="4002" spans="42:49" x14ac:dyDescent="0.25">
      <c r="AP4002"/>
      <c r="AQ4002"/>
      <c r="AR4002"/>
      <c r="AS4002"/>
      <c r="AT4002"/>
      <c r="AU4002"/>
      <c r="AV4002"/>
      <c r="AW4002"/>
    </row>
    <row r="4003" spans="42:49" x14ac:dyDescent="0.25">
      <c r="AP4003"/>
      <c r="AQ4003"/>
      <c r="AR4003"/>
      <c r="AS4003"/>
      <c r="AT4003"/>
      <c r="AU4003"/>
      <c r="AV4003"/>
      <c r="AW4003"/>
    </row>
    <row r="4004" spans="42:49" x14ac:dyDescent="0.25">
      <c r="AP4004"/>
      <c r="AQ4004"/>
      <c r="AR4004"/>
      <c r="AS4004"/>
      <c r="AT4004"/>
      <c r="AU4004"/>
      <c r="AV4004"/>
      <c r="AW4004"/>
    </row>
    <row r="4005" spans="42:49" x14ac:dyDescent="0.25">
      <c r="AP4005"/>
      <c r="AQ4005"/>
      <c r="AR4005"/>
      <c r="AS4005"/>
      <c r="AT4005"/>
      <c r="AU4005"/>
      <c r="AV4005"/>
      <c r="AW4005"/>
    </row>
    <row r="4006" spans="42:49" x14ac:dyDescent="0.25">
      <c r="AP4006"/>
      <c r="AQ4006"/>
      <c r="AR4006"/>
      <c r="AS4006"/>
      <c r="AT4006"/>
      <c r="AU4006"/>
      <c r="AV4006"/>
      <c r="AW4006"/>
    </row>
    <row r="4007" spans="42:49" x14ac:dyDescent="0.25">
      <c r="AP4007"/>
      <c r="AQ4007"/>
      <c r="AR4007"/>
      <c r="AS4007"/>
      <c r="AT4007"/>
      <c r="AU4007"/>
      <c r="AV4007"/>
      <c r="AW4007"/>
    </row>
    <row r="4008" spans="42:49" x14ac:dyDescent="0.25">
      <c r="AP4008"/>
      <c r="AQ4008"/>
      <c r="AR4008"/>
      <c r="AS4008"/>
      <c r="AT4008"/>
      <c r="AU4008"/>
      <c r="AV4008"/>
      <c r="AW4008"/>
    </row>
    <row r="4009" spans="42:49" x14ac:dyDescent="0.25">
      <c r="AP4009"/>
      <c r="AQ4009"/>
      <c r="AR4009"/>
      <c r="AS4009"/>
      <c r="AT4009"/>
      <c r="AU4009"/>
      <c r="AV4009"/>
      <c r="AW4009"/>
    </row>
    <row r="4010" spans="42:49" x14ac:dyDescent="0.25">
      <c r="AP4010"/>
      <c r="AQ4010"/>
      <c r="AR4010"/>
      <c r="AS4010"/>
      <c r="AT4010"/>
      <c r="AU4010"/>
      <c r="AV4010"/>
      <c r="AW4010"/>
    </row>
    <row r="4011" spans="42:49" x14ac:dyDescent="0.25">
      <c r="AP4011"/>
      <c r="AQ4011"/>
      <c r="AR4011"/>
      <c r="AS4011"/>
      <c r="AT4011"/>
      <c r="AU4011"/>
      <c r="AV4011"/>
      <c r="AW4011"/>
    </row>
    <row r="4012" spans="42:49" x14ac:dyDescent="0.25">
      <c r="AP4012"/>
      <c r="AQ4012"/>
      <c r="AR4012"/>
      <c r="AS4012"/>
      <c r="AT4012"/>
      <c r="AU4012"/>
      <c r="AV4012"/>
      <c r="AW4012"/>
    </row>
    <row r="4013" spans="42:49" x14ac:dyDescent="0.25">
      <c r="AP4013"/>
      <c r="AQ4013"/>
      <c r="AR4013"/>
      <c r="AS4013"/>
      <c r="AT4013"/>
      <c r="AU4013"/>
      <c r="AV4013"/>
      <c r="AW4013"/>
    </row>
    <row r="4014" spans="42:49" x14ac:dyDescent="0.25">
      <c r="AP4014"/>
      <c r="AQ4014"/>
      <c r="AR4014"/>
      <c r="AS4014"/>
      <c r="AT4014"/>
      <c r="AU4014"/>
      <c r="AV4014"/>
      <c r="AW4014"/>
    </row>
    <row r="4015" spans="42:49" x14ac:dyDescent="0.25">
      <c r="AP4015"/>
      <c r="AQ4015"/>
      <c r="AR4015"/>
      <c r="AS4015"/>
      <c r="AT4015"/>
      <c r="AU4015"/>
      <c r="AV4015"/>
      <c r="AW4015"/>
    </row>
    <row r="4016" spans="42:49" x14ac:dyDescent="0.25">
      <c r="AP4016"/>
      <c r="AQ4016"/>
      <c r="AR4016"/>
      <c r="AS4016"/>
      <c r="AT4016"/>
      <c r="AU4016"/>
      <c r="AV4016"/>
      <c r="AW4016"/>
    </row>
    <row r="4017" spans="42:49" x14ac:dyDescent="0.25">
      <c r="AP4017"/>
      <c r="AQ4017"/>
      <c r="AR4017"/>
      <c r="AS4017"/>
      <c r="AT4017"/>
      <c r="AU4017"/>
      <c r="AV4017"/>
      <c r="AW4017"/>
    </row>
    <row r="4018" spans="42:49" x14ac:dyDescent="0.25">
      <c r="AP4018"/>
      <c r="AQ4018"/>
      <c r="AR4018"/>
      <c r="AS4018"/>
      <c r="AT4018"/>
      <c r="AU4018"/>
      <c r="AV4018"/>
      <c r="AW4018"/>
    </row>
    <row r="4019" spans="42:49" x14ac:dyDescent="0.25">
      <c r="AP4019"/>
      <c r="AQ4019"/>
      <c r="AR4019"/>
      <c r="AS4019"/>
      <c r="AT4019"/>
      <c r="AU4019"/>
      <c r="AV4019"/>
      <c r="AW4019"/>
    </row>
    <row r="4020" spans="42:49" x14ac:dyDescent="0.25">
      <c r="AP4020"/>
      <c r="AQ4020"/>
      <c r="AR4020"/>
      <c r="AS4020"/>
      <c r="AT4020"/>
      <c r="AU4020"/>
      <c r="AV4020"/>
      <c r="AW4020"/>
    </row>
    <row r="4021" spans="42:49" x14ac:dyDescent="0.25">
      <c r="AP4021"/>
      <c r="AQ4021"/>
      <c r="AR4021"/>
      <c r="AS4021"/>
      <c r="AT4021"/>
      <c r="AU4021"/>
      <c r="AV4021"/>
      <c r="AW4021"/>
    </row>
    <row r="4022" spans="42:49" x14ac:dyDescent="0.25">
      <c r="AP4022"/>
      <c r="AQ4022"/>
      <c r="AR4022"/>
      <c r="AS4022"/>
      <c r="AT4022"/>
      <c r="AU4022"/>
      <c r="AV4022"/>
      <c r="AW4022"/>
    </row>
    <row r="4023" spans="42:49" x14ac:dyDescent="0.25">
      <c r="AP4023"/>
      <c r="AQ4023"/>
      <c r="AR4023"/>
      <c r="AS4023"/>
      <c r="AT4023"/>
      <c r="AU4023"/>
      <c r="AV4023"/>
      <c r="AW4023"/>
    </row>
    <row r="4024" spans="42:49" x14ac:dyDescent="0.25">
      <c r="AP4024"/>
      <c r="AQ4024"/>
      <c r="AR4024"/>
      <c r="AS4024"/>
      <c r="AT4024"/>
      <c r="AU4024"/>
      <c r="AV4024"/>
      <c r="AW4024"/>
    </row>
    <row r="4025" spans="42:49" x14ac:dyDescent="0.25">
      <c r="AP4025"/>
      <c r="AQ4025"/>
      <c r="AR4025"/>
      <c r="AS4025"/>
      <c r="AT4025"/>
      <c r="AU4025"/>
      <c r="AV4025"/>
      <c r="AW4025"/>
    </row>
    <row r="4026" spans="42:49" x14ac:dyDescent="0.25">
      <c r="AP4026"/>
      <c r="AQ4026"/>
      <c r="AR4026"/>
      <c r="AS4026"/>
      <c r="AT4026"/>
      <c r="AU4026"/>
      <c r="AV4026"/>
      <c r="AW4026"/>
    </row>
    <row r="4027" spans="42:49" x14ac:dyDescent="0.25">
      <c r="AP4027"/>
      <c r="AQ4027"/>
      <c r="AR4027"/>
      <c r="AS4027"/>
      <c r="AT4027"/>
      <c r="AU4027"/>
      <c r="AV4027"/>
      <c r="AW4027"/>
    </row>
    <row r="4028" spans="42:49" x14ac:dyDescent="0.25">
      <c r="AP4028"/>
      <c r="AQ4028"/>
      <c r="AR4028"/>
      <c r="AS4028"/>
      <c r="AT4028"/>
      <c r="AU4028"/>
      <c r="AV4028"/>
      <c r="AW4028"/>
    </row>
    <row r="4029" spans="42:49" x14ac:dyDescent="0.25">
      <c r="AP4029"/>
      <c r="AQ4029"/>
      <c r="AR4029"/>
      <c r="AS4029"/>
      <c r="AT4029"/>
      <c r="AU4029"/>
      <c r="AV4029"/>
      <c r="AW4029"/>
    </row>
    <row r="4030" spans="42:49" x14ac:dyDescent="0.25">
      <c r="AP4030"/>
      <c r="AQ4030"/>
      <c r="AR4030"/>
      <c r="AS4030"/>
      <c r="AT4030"/>
      <c r="AU4030"/>
      <c r="AV4030"/>
      <c r="AW4030"/>
    </row>
    <row r="4031" spans="42:49" x14ac:dyDescent="0.25">
      <c r="AP4031"/>
      <c r="AQ4031"/>
      <c r="AR4031"/>
      <c r="AS4031"/>
      <c r="AT4031"/>
      <c r="AU4031"/>
      <c r="AV4031"/>
      <c r="AW4031"/>
    </row>
    <row r="4032" spans="42:49" x14ac:dyDescent="0.25">
      <c r="AP4032"/>
      <c r="AQ4032"/>
      <c r="AR4032"/>
      <c r="AS4032"/>
      <c r="AT4032"/>
      <c r="AU4032"/>
      <c r="AV4032"/>
      <c r="AW4032"/>
    </row>
    <row r="4033" spans="42:49" x14ac:dyDescent="0.25">
      <c r="AP4033"/>
      <c r="AQ4033"/>
      <c r="AR4033"/>
      <c r="AS4033"/>
      <c r="AT4033"/>
      <c r="AU4033"/>
      <c r="AV4033"/>
      <c r="AW4033"/>
    </row>
    <row r="4034" spans="42:49" x14ac:dyDescent="0.25">
      <c r="AP4034"/>
      <c r="AQ4034"/>
      <c r="AR4034"/>
      <c r="AS4034"/>
      <c r="AT4034"/>
      <c r="AU4034"/>
      <c r="AV4034"/>
      <c r="AW4034"/>
    </row>
    <row r="4035" spans="42:49" x14ac:dyDescent="0.25">
      <c r="AP4035"/>
      <c r="AQ4035"/>
      <c r="AR4035"/>
      <c r="AS4035"/>
      <c r="AT4035"/>
      <c r="AU4035"/>
      <c r="AV4035"/>
      <c r="AW4035"/>
    </row>
    <row r="4036" spans="42:49" x14ac:dyDescent="0.25">
      <c r="AP4036"/>
      <c r="AQ4036"/>
      <c r="AR4036"/>
      <c r="AS4036"/>
      <c r="AT4036"/>
      <c r="AU4036"/>
      <c r="AV4036"/>
      <c r="AW4036"/>
    </row>
    <row r="4037" spans="42:49" x14ac:dyDescent="0.25">
      <c r="AP4037"/>
      <c r="AQ4037"/>
      <c r="AR4037"/>
      <c r="AS4037"/>
      <c r="AT4037"/>
      <c r="AU4037"/>
      <c r="AV4037"/>
      <c r="AW4037"/>
    </row>
    <row r="4038" spans="42:49" x14ac:dyDescent="0.25">
      <c r="AP4038"/>
      <c r="AQ4038"/>
      <c r="AR4038"/>
      <c r="AS4038"/>
      <c r="AT4038"/>
      <c r="AU4038"/>
      <c r="AV4038"/>
      <c r="AW4038"/>
    </row>
    <row r="4039" spans="42:49" x14ac:dyDescent="0.25">
      <c r="AP4039"/>
      <c r="AQ4039"/>
      <c r="AR4039"/>
      <c r="AS4039"/>
      <c r="AT4039"/>
      <c r="AU4039"/>
      <c r="AV4039"/>
      <c r="AW4039"/>
    </row>
    <row r="4040" spans="42:49" x14ac:dyDescent="0.25">
      <c r="AP4040"/>
      <c r="AQ4040"/>
      <c r="AR4040"/>
      <c r="AS4040"/>
      <c r="AT4040"/>
      <c r="AU4040"/>
      <c r="AV4040"/>
      <c r="AW4040"/>
    </row>
    <row r="4041" spans="42:49" x14ac:dyDescent="0.25">
      <c r="AP4041"/>
      <c r="AQ4041"/>
      <c r="AR4041"/>
      <c r="AS4041"/>
      <c r="AT4041"/>
      <c r="AU4041"/>
      <c r="AV4041"/>
      <c r="AW4041"/>
    </row>
    <row r="4042" spans="42:49" x14ac:dyDescent="0.25">
      <c r="AP4042"/>
      <c r="AQ4042"/>
      <c r="AR4042"/>
      <c r="AS4042"/>
      <c r="AT4042"/>
      <c r="AU4042"/>
      <c r="AV4042"/>
      <c r="AW4042"/>
    </row>
    <row r="4043" spans="42:49" x14ac:dyDescent="0.25">
      <c r="AP4043"/>
      <c r="AQ4043"/>
      <c r="AR4043"/>
      <c r="AS4043"/>
      <c r="AT4043"/>
      <c r="AU4043"/>
      <c r="AV4043"/>
      <c r="AW4043"/>
    </row>
    <row r="4044" spans="42:49" x14ac:dyDescent="0.25">
      <c r="AP4044"/>
      <c r="AQ4044"/>
      <c r="AR4044"/>
      <c r="AS4044"/>
      <c r="AT4044"/>
      <c r="AU4044"/>
      <c r="AV4044"/>
      <c r="AW4044"/>
    </row>
    <row r="4045" spans="42:49" x14ac:dyDescent="0.25">
      <c r="AP4045"/>
      <c r="AQ4045"/>
      <c r="AR4045"/>
      <c r="AS4045"/>
      <c r="AT4045"/>
      <c r="AU4045"/>
      <c r="AV4045"/>
      <c r="AW4045"/>
    </row>
    <row r="4046" spans="42:49" x14ac:dyDescent="0.25">
      <c r="AP4046"/>
      <c r="AQ4046"/>
      <c r="AR4046"/>
      <c r="AS4046"/>
      <c r="AT4046"/>
      <c r="AU4046"/>
      <c r="AV4046"/>
      <c r="AW4046"/>
    </row>
  </sheetData>
  <sortState ref="W2739:AB2918">
    <sortCondition ref="W2739"/>
  </sortState>
  <phoneticPr fontId="3" type="noConversion"/>
  <pageMargins left="0.75" right="0.75" top="1" bottom="1" header="0.4921259845" footer="0.4921259845"/>
  <pageSetup paperSize="9" orientation="portrait" horizontalDpi="4294967293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X5010"/>
  <sheetViews>
    <sheetView zoomScale="90" zoomScaleNormal="90" workbookViewId="0"/>
  </sheetViews>
  <sheetFormatPr defaultRowHeight="15" x14ac:dyDescent="0.25"/>
  <cols>
    <col min="1" max="1" width="3" style="14" customWidth="1"/>
    <col min="2" max="2" width="25.25" style="16" customWidth="1"/>
    <col min="3" max="3" width="4.75" style="14" customWidth="1"/>
    <col min="4" max="4" width="4" style="14" customWidth="1"/>
    <col min="5" max="6" width="4.125" style="14" customWidth="1"/>
    <col min="7" max="7" width="4.25" style="14" customWidth="1"/>
    <col min="8" max="8" width="3.75" style="14" customWidth="1"/>
    <col min="9" max="9" width="5.375" style="14" customWidth="1"/>
    <col min="10" max="10" width="1.125" style="14" customWidth="1"/>
    <col min="11" max="11" width="5.75" style="14" customWidth="1"/>
    <col min="12" max="12" width="5.875" style="14" customWidth="1"/>
    <col min="13" max="13" width="4.75" style="17" customWidth="1"/>
    <col min="14" max="15" width="3.625" style="17" customWidth="1"/>
    <col min="16" max="16" width="6.25" style="17" customWidth="1"/>
    <col min="17" max="17" width="24.75" style="19" customWidth="1"/>
    <col min="18" max="18" width="1.125" style="17" customWidth="1"/>
    <col min="19" max="19" width="23.875" style="19" customWidth="1"/>
    <col min="20" max="20" width="4.75" style="17" customWidth="1"/>
    <col min="21" max="21" width="1" style="17" customWidth="1"/>
    <col min="22" max="22" width="4.375" style="17" customWidth="1"/>
    <col min="23" max="23" width="25" style="297" customWidth="1"/>
    <col min="24" max="24" width="6.375" style="17" customWidth="1"/>
    <col min="25" max="25" width="5.375" style="17" customWidth="1"/>
    <col min="26" max="26" width="0.875" style="17" customWidth="1"/>
    <col min="27" max="27" width="5.375" style="17" customWidth="1"/>
    <col min="28" max="28" width="13.5" style="11" customWidth="1"/>
    <col min="29" max="29" width="5.875" style="17" customWidth="1"/>
    <col min="30" max="30" width="5.625" style="17" customWidth="1"/>
    <col min="31" max="31" width="6.125" style="17" customWidth="1"/>
    <col min="32" max="32" width="9" style="11"/>
    <col min="33" max="33" width="3.625" style="11" customWidth="1"/>
    <col min="34" max="34" width="5.625" style="11" customWidth="1"/>
    <col min="35" max="35" width="1.875" style="11" customWidth="1"/>
    <col min="36" max="36" width="3.625" style="11" customWidth="1"/>
    <col min="37" max="37" width="11.75" style="11" customWidth="1"/>
    <col min="38" max="38" width="15.375" style="11" customWidth="1"/>
    <col min="39" max="39" width="1.875" style="11" customWidth="1"/>
    <col min="40" max="40" width="17" style="11" customWidth="1"/>
    <col min="41" max="41" width="11.125" style="11" customWidth="1"/>
    <col min="42" max="16384" width="9" style="11"/>
  </cols>
  <sheetData>
    <row r="1" spans="1:31" ht="20.25" x14ac:dyDescent="0.3">
      <c r="B1" s="139" t="s">
        <v>6675</v>
      </c>
      <c r="C1" s="140"/>
      <c r="D1" s="140"/>
      <c r="E1" s="140"/>
      <c r="F1" s="140"/>
      <c r="G1" s="140"/>
      <c r="H1" s="140"/>
      <c r="I1" s="140"/>
      <c r="J1" s="140"/>
      <c r="K1" s="140"/>
      <c r="L1" s="140"/>
      <c r="M1" s="141"/>
      <c r="N1" s="141"/>
      <c r="O1" s="141"/>
      <c r="Q1" s="142"/>
      <c r="S1" s="143"/>
      <c r="T1" s="120"/>
      <c r="V1" s="120"/>
      <c r="W1" s="142"/>
    </row>
    <row r="2" spans="1:31" ht="17.25" customHeight="1" x14ac:dyDescent="0.3">
      <c r="B2" s="139"/>
      <c r="C2" s="140"/>
      <c r="D2" s="140"/>
      <c r="E2" s="140"/>
      <c r="F2" s="140"/>
      <c r="G2" s="140"/>
      <c r="H2" s="140"/>
      <c r="I2" s="140"/>
      <c r="J2" s="140"/>
      <c r="K2" s="140"/>
      <c r="L2" s="140"/>
      <c r="M2" s="141"/>
      <c r="N2" s="141"/>
      <c r="O2" s="141"/>
      <c r="Q2" s="143"/>
      <c r="S2" s="142"/>
      <c r="T2" s="120"/>
      <c r="V2" s="120"/>
      <c r="W2" s="142"/>
    </row>
    <row r="3" spans="1:31" s="16" customFormat="1" ht="16.5" customHeight="1" x14ac:dyDescent="0.25">
      <c r="A3" s="21"/>
      <c r="B3" s="22" t="s">
        <v>569</v>
      </c>
      <c r="C3" s="21" t="s">
        <v>1032</v>
      </c>
      <c r="D3" s="21" t="s">
        <v>1033</v>
      </c>
      <c r="E3" s="21" t="s">
        <v>1034</v>
      </c>
      <c r="F3" s="21" t="s">
        <v>1030</v>
      </c>
      <c r="G3" s="21" t="s">
        <v>1039</v>
      </c>
      <c r="H3" s="21" t="s">
        <v>1040</v>
      </c>
      <c r="I3" s="22" t="s">
        <v>1028</v>
      </c>
      <c r="J3" s="21"/>
      <c r="K3" s="21"/>
      <c r="L3" s="21" t="s">
        <v>1031</v>
      </c>
      <c r="M3" s="33"/>
      <c r="N3" s="21"/>
      <c r="O3" s="21"/>
      <c r="P3" s="21"/>
      <c r="Q3" s="144" t="s">
        <v>568</v>
      </c>
      <c r="R3" s="21"/>
      <c r="S3" s="144"/>
      <c r="T3" s="145" t="s">
        <v>1027</v>
      </c>
      <c r="U3" s="21"/>
      <c r="V3" s="68"/>
      <c r="W3" s="144" t="s">
        <v>2274</v>
      </c>
      <c r="X3" s="33"/>
      <c r="Y3" s="22" t="s">
        <v>2541</v>
      </c>
      <c r="Z3" s="33"/>
      <c r="AA3" s="21"/>
      <c r="AC3" s="14"/>
      <c r="AD3" s="14"/>
      <c r="AE3" s="14"/>
    </row>
    <row r="4" spans="1:31" x14ac:dyDescent="0.25">
      <c r="A4" s="14">
        <v>1</v>
      </c>
      <c r="B4" s="42" t="s">
        <v>1042</v>
      </c>
      <c r="C4" s="14">
        <v>24</v>
      </c>
      <c r="D4" s="14">
        <v>15</v>
      </c>
      <c r="E4" s="14">
        <v>3</v>
      </c>
      <c r="F4" s="14">
        <v>4</v>
      </c>
      <c r="G4" s="14">
        <v>1</v>
      </c>
      <c r="H4" s="14">
        <v>1</v>
      </c>
      <c r="I4" s="14">
        <v>297</v>
      </c>
      <c r="J4" s="147" t="s">
        <v>1026</v>
      </c>
      <c r="K4" s="14">
        <v>105</v>
      </c>
      <c r="L4" s="14">
        <f t="shared" ref="L4:L15" si="0">PRODUCT(D4*3+E4*2+F4+G4)</f>
        <v>56</v>
      </c>
      <c r="M4" s="17" t="s">
        <v>3011</v>
      </c>
      <c r="N4" s="17">
        <v>8</v>
      </c>
      <c r="O4" s="17">
        <v>5</v>
      </c>
      <c r="P4" s="17">
        <v>1994</v>
      </c>
      <c r="Q4" s="38" t="s">
        <v>563</v>
      </c>
      <c r="R4" s="24" t="s">
        <v>1026</v>
      </c>
      <c r="S4" s="38" t="s">
        <v>566</v>
      </c>
      <c r="T4" s="120">
        <v>1</v>
      </c>
      <c r="U4" s="24" t="s">
        <v>1026</v>
      </c>
      <c r="V4" s="120">
        <v>0</v>
      </c>
      <c r="W4" s="142" t="s">
        <v>1794</v>
      </c>
      <c r="X4" s="17">
        <v>222</v>
      </c>
      <c r="Y4" s="17">
        <v>7</v>
      </c>
      <c r="Z4" s="24" t="s">
        <v>1026</v>
      </c>
      <c r="AA4" s="17">
        <v>2</v>
      </c>
    </row>
    <row r="5" spans="1:31" x14ac:dyDescent="0.25">
      <c r="A5" s="14">
        <v>2</v>
      </c>
      <c r="B5" s="41" t="s">
        <v>564</v>
      </c>
      <c r="C5" s="14">
        <v>24</v>
      </c>
      <c r="D5" s="14">
        <v>13</v>
      </c>
      <c r="E5" s="14">
        <v>4</v>
      </c>
      <c r="F5" s="14">
        <v>2</v>
      </c>
      <c r="G5" s="14">
        <v>2</v>
      </c>
      <c r="H5" s="14">
        <v>3</v>
      </c>
      <c r="I5" s="14">
        <v>214</v>
      </c>
      <c r="J5" s="147" t="s">
        <v>1026</v>
      </c>
      <c r="K5" s="14">
        <v>104</v>
      </c>
      <c r="L5" s="14">
        <f t="shared" si="0"/>
        <v>51</v>
      </c>
      <c r="M5" s="17" t="s">
        <v>3011</v>
      </c>
      <c r="N5" s="17">
        <v>8</v>
      </c>
      <c r="O5" s="17">
        <v>5</v>
      </c>
      <c r="P5" s="17">
        <v>1994</v>
      </c>
      <c r="Q5" s="143" t="s">
        <v>565</v>
      </c>
      <c r="R5" s="24" t="s">
        <v>1026</v>
      </c>
      <c r="S5" s="143" t="s">
        <v>0</v>
      </c>
      <c r="T5" s="120">
        <v>2</v>
      </c>
      <c r="U5" s="24" t="s">
        <v>1026</v>
      </c>
      <c r="V5" s="120">
        <v>0</v>
      </c>
      <c r="W5" s="142" t="s">
        <v>1793</v>
      </c>
      <c r="X5" s="17">
        <v>486</v>
      </c>
      <c r="Y5" s="17">
        <v>14</v>
      </c>
      <c r="Z5" s="24" t="s">
        <v>1026</v>
      </c>
      <c r="AA5" s="17">
        <v>3</v>
      </c>
    </row>
    <row r="6" spans="1:31" x14ac:dyDescent="0.25">
      <c r="A6" s="14">
        <v>3</v>
      </c>
      <c r="B6" s="67" t="s">
        <v>1029</v>
      </c>
      <c r="C6" s="14">
        <v>24</v>
      </c>
      <c r="D6" s="14">
        <v>14</v>
      </c>
      <c r="E6" s="14">
        <v>3</v>
      </c>
      <c r="F6" s="14">
        <v>3</v>
      </c>
      <c r="G6" s="14">
        <v>0</v>
      </c>
      <c r="H6" s="14">
        <v>4</v>
      </c>
      <c r="I6" s="14">
        <v>284</v>
      </c>
      <c r="J6" s="147" t="s">
        <v>1026</v>
      </c>
      <c r="K6" s="14">
        <v>159</v>
      </c>
      <c r="L6" s="14">
        <f t="shared" si="0"/>
        <v>51</v>
      </c>
      <c r="M6" s="17" t="s">
        <v>3011</v>
      </c>
      <c r="N6" s="17">
        <v>8</v>
      </c>
      <c r="O6" s="17">
        <v>5</v>
      </c>
      <c r="P6" s="17">
        <v>1994</v>
      </c>
      <c r="Q6" s="38" t="s">
        <v>1041</v>
      </c>
      <c r="R6" s="24" t="s">
        <v>1026</v>
      </c>
      <c r="S6" s="38" t="s">
        <v>1045</v>
      </c>
      <c r="T6" s="120">
        <v>0</v>
      </c>
      <c r="U6" s="24" t="s">
        <v>1026</v>
      </c>
      <c r="V6" s="120">
        <v>2</v>
      </c>
      <c r="W6" s="142" t="s">
        <v>1792</v>
      </c>
      <c r="X6" s="17">
        <v>817</v>
      </c>
      <c r="Y6" s="17">
        <v>1</v>
      </c>
      <c r="Z6" s="24" t="s">
        <v>1026</v>
      </c>
      <c r="AA6" s="17">
        <v>7</v>
      </c>
    </row>
    <row r="7" spans="1:31" x14ac:dyDescent="0.25">
      <c r="A7" s="14">
        <v>4</v>
      </c>
      <c r="B7" s="42" t="s">
        <v>565</v>
      </c>
      <c r="C7" s="14">
        <v>24</v>
      </c>
      <c r="D7" s="14">
        <v>9</v>
      </c>
      <c r="E7" s="14">
        <v>5</v>
      </c>
      <c r="F7" s="14">
        <v>2</v>
      </c>
      <c r="G7" s="14">
        <v>5</v>
      </c>
      <c r="H7" s="14">
        <v>3</v>
      </c>
      <c r="I7" s="14">
        <v>273</v>
      </c>
      <c r="J7" s="147" t="s">
        <v>1026</v>
      </c>
      <c r="K7" s="14">
        <v>157</v>
      </c>
      <c r="L7" s="14">
        <f t="shared" si="0"/>
        <v>44</v>
      </c>
      <c r="M7" s="17" t="s">
        <v>3011</v>
      </c>
      <c r="N7" s="17">
        <v>8</v>
      </c>
      <c r="O7" s="17">
        <v>5</v>
      </c>
      <c r="P7" s="17">
        <v>1994</v>
      </c>
      <c r="Q7" s="143" t="s">
        <v>564</v>
      </c>
      <c r="R7" s="24" t="s">
        <v>1026</v>
      </c>
      <c r="S7" s="143" t="s">
        <v>1</v>
      </c>
      <c r="T7" s="120">
        <v>2</v>
      </c>
      <c r="U7" s="24" t="s">
        <v>1026</v>
      </c>
      <c r="V7" s="120">
        <v>0</v>
      </c>
      <c r="W7" s="142" t="s">
        <v>1514</v>
      </c>
      <c r="X7" s="17">
        <v>753</v>
      </c>
      <c r="Y7" s="17">
        <v>16</v>
      </c>
      <c r="Z7" s="24" t="s">
        <v>1026</v>
      </c>
      <c r="AA7" s="17">
        <v>1</v>
      </c>
    </row>
    <row r="8" spans="1:31" x14ac:dyDescent="0.25">
      <c r="A8" s="14">
        <v>5</v>
      </c>
      <c r="B8" s="41" t="s">
        <v>1041</v>
      </c>
      <c r="C8" s="14">
        <v>24</v>
      </c>
      <c r="D8" s="14">
        <v>10</v>
      </c>
      <c r="E8" s="14">
        <v>2</v>
      </c>
      <c r="F8" s="14">
        <v>5</v>
      </c>
      <c r="G8" s="14">
        <v>5</v>
      </c>
      <c r="H8" s="14">
        <v>2</v>
      </c>
      <c r="I8" s="14">
        <v>197</v>
      </c>
      <c r="J8" s="147" t="s">
        <v>1026</v>
      </c>
      <c r="K8" s="14">
        <v>145</v>
      </c>
      <c r="L8" s="14">
        <f t="shared" si="0"/>
        <v>44</v>
      </c>
      <c r="M8" s="17" t="s">
        <v>3011</v>
      </c>
      <c r="N8" s="17">
        <v>8</v>
      </c>
      <c r="O8" s="17">
        <v>5</v>
      </c>
      <c r="P8" s="17">
        <v>1994</v>
      </c>
      <c r="Q8" s="48" t="s">
        <v>1029</v>
      </c>
      <c r="R8" s="24" t="s">
        <v>1026</v>
      </c>
      <c r="S8" s="48" t="s">
        <v>1044</v>
      </c>
      <c r="T8" s="120">
        <v>1</v>
      </c>
      <c r="U8" s="24" t="s">
        <v>1026</v>
      </c>
      <c r="V8" s="120">
        <v>0</v>
      </c>
      <c r="W8" s="142" t="s">
        <v>592</v>
      </c>
      <c r="X8" s="17">
        <v>1143</v>
      </c>
      <c r="Y8" s="17">
        <v>11</v>
      </c>
      <c r="Z8" s="24" t="s">
        <v>1026</v>
      </c>
      <c r="AA8" s="17">
        <v>1</v>
      </c>
    </row>
    <row r="9" spans="1:31" x14ac:dyDescent="0.25">
      <c r="A9" s="14">
        <v>6</v>
      </c>
      <c r="B9" s="42" t="s">
        <v>1043</v>
      </c>
      <c r="C9" s="14">
        <v>24</v>
      </c>
      <c r="D9" s="14">
        <v>9</v>
      </c>
      <c r="E9" s="14">
        <v>3</v>
      </c>
      <c r="F9" s="14">
        <v>2</v>
      </c>
      <c r="G9" s="14">
        <v>3</v>
      </c>
      <c r="H9" s="14">
        <v>7</v>
      </c>
      <c r="I9" s="14">
        <v>210</v>
      </c>
      <c r="J9" s="147" t="s">
        <v>1026</v>
      </c>
      <c r="K9" s="14">
        <v>150</v>
      </c>
      <c r="L9" s="14">
        <f t="shared" si="0"/>
        <v>38</v>
      </c>
      <c r="M9" s="17" t="s">
        <v>3011</v>
      </c>
      <c r="N9" s="17">
        <v>8</v>
      </c>
      <c r="O9" s="17">
        <v>5</v>
      </c>
      <c r="P9" s="17">
        <v>1994</v>
      </c>
      <c r="Q9" s="143" t="s">
        <v>1042</v>
      </c>
      <c r="R9" s="24" t="s">
        <v>1026</v>
      </c>
      <c r="S9" s="143" t="s">
        <v>1043</v>
      </c>
      <c r="T9" s="120">
        <v>2</v>
      </c>
      <c r="U9" s="24" t="s">
        <v>1026</v>
      </c>
      <c r="V9" s="120">
        <v>0</v>
      </c>
      <c r="W9" s="142" t="s">
        <v>1795</v>
      </c>
      <c r="X9" s="17">
        <v>1607</v>
      </c>
      <c r="Y9" s="17">
        <v>9</v>
      </c>
      <c r="Z9" s="24" t="s">
        <v>1026</v>
      </c>
      <c r="AA9" s="17">
        <v>5</v>
      </c>
    </row>
    <row r="10" spans="1:31" x14ac:dyDescent="0.25">
      <c r="A10" s="14">
        <v>7</v>
      </c>
      <c r="B10" s="42" t="s">
        <v>0</v>
      </c>
      <c r="C10" s="14">
        <v>24</v>
      </c>
      <c r="D10" s="14">
        <v>10</v>
      </c>
      <c r="E10" s="14">
        <v>2</v>
      </c>
      <c r="F10" s="14">
        <v>2</v>
      </c>
      <c r="G10" s="14">
        <v>1</v>
      </c>
      <c r="H10" s="14">
        <v>9</v>
      </c>
      <c r="I10" s="14">
        <v>198</v>
      </c>
      <c r="J10" s="147" t="s">
        <v>1026</v>
      </c>
      <c r="K10" s="14">
        <v>208</v>
      </c>
      <c r="L10" s="14">
        <f t="shared" si="0"/>
        <v>37</v>
      </c>
      <c r="M10" s="17" t="s">
        <v>3142</v>
      </c>
      <c r="N10" s="17">
        <v>11</v>
      </c>
      <c r="O10" s="17">
        <v>5</v>
      </c>
      <c r="P10" s="17">
        <v>1994</v>
      </c>
      <c r="Q10" s="143" t="s">
        <v>566</v>
      </c>
      <c r="R10" s="24" t="s">
        <v>1026</v>
      </c>
      <c r="S10" s="143" t="s">
        <v>1041</v>
      </c>
      <c r="T10" s="120">
        <v>0</v>
      </c>
      <c r="U10" s="24" t="s">
        <v>1026</v>
      </c>
      <c r="V10" s="120">
        <v>1</v>
      </c>
      <c r="W10" s="142" t="s">
        <v>1242</v>
      </c>
      <c r="X10" s="17">
        <v>523</v>
      </c>
      <c r="Y10" s="17">
        <v>6</v>
      </c>
      <c r="Z10" s="24" t="s">
        <v>1026</v>
      </c>
      <c r="AA10" s="17">
        <v>8</v>
      </c>
    </row>
    <row r="11" spans="1:31" ht="15.75" thickBot="1" x14ac:dyDescent="0.3">
      <c r="A11" s="37">
        <v>8</v>
      </c>
      <c r="B11" s="36" t="s">
        <v>1045</v>
      </c>
      <c r="C11" s="37">
        <v>24</v>
      </c>
      <c r="D11" s="37">
        <v>9</v>
      </c>
      <c r="E11" s="37">
        <v>1</v>
      </c>
      <c r="F11" s="37">
        <v>3</v>
      </c>
      <c r="G11" s="37">
        <v>1</v>
      </c>
      <c r="H11" s="37">
        <v>10</v>
      </c>
      <c r="I11" s="37">
        <v>164</v>
      </c>
      <c r="J11" s="148" t="s">
        <v>1026</v>
      </c>
      <c r="K11" s="37">
        <v>193</v>
      </c>
      <c r="L11" s="37">
        <f t="shared" si="0"/>
        <v>33</v>
      </c>
      <c r="M11" s="32" t="s">
        <v>3141</v>
      </c>
      <c r="N11" s="17">
        <v>12</v>
      </c>
      <c r="O11" s="17">
        <v>5</v>
      </c>
      <c r="P11" s="17">
        <v>1994</v>
      </c>
      <c r="Q11" s="149" t="s">
        <v>563</v>
      </c>
      <c r="R11" s="24" t="s">
        <v>1026</v>
      </c>
      <c r="S11" s="149" t="s">
        <v>1</v>
      </c>
      <c r="T11" s="120">
        <v>1</v>
      </c>
      <c r="U11" s="24" t="s">
        <v>1026</v>
      </c>
      <c r="V11" s="120">
        <v>1</v>
      </c>
      <c r="W11" s="142" t="s">
        <v>589</v>
      </c>
      <c r="X11" s="17">
        <v>244</v>
      </c>
      <c r="Y11" s="17">
        <v>7</v>
      </c>
      <c r="Z11" s="24" t="s">
        <v>1026</v>
      </c>
      <c r="AA11" s="17">
        <v>7</v>
      </c>
    </row>
    <row r="12" spans="1:31" ht="15.75" thickBot="1" x14ac:dyDescent="0.3">
      <c r="A12" s="37">
        <v>9</v>
      </c>
      <c r="B12" s="36" t="s">
        <v>563</v>
      </c>
      <c r="C12" s="37">
        <v>24</v>
      </c>
      <c r="D12" s="37">
        <v>5</v>
      </c>
      <c r="E12" s="37">
        <v>0</v>
      </c>
      <c r="F12" s="37">
        <v>4</v>
      </c>
      <c r="G12" s="37">
        <v>2</v>
      </c>
      <c r="H12" s="37">
        <v>13</v>
      </c>
      <c r="I12" s="37">
        <v>134</v>
      </c>
      <c r="J12" s="148" t="s">
        <v>1026</v>
      </c>
      <c r="K12" s="37">
        <v>232</v>
      </c>
      <c r="L12" s="150">
        <f t="shared" si="0"/>
        <v>21</v>
      </c>
      <c r="M12" s="32" t="s">
        <v>3141</v>
      </c>
      <c r="N12" s="17">
        <v>12</v>
      </c>
      <c r="O12" s="17">
        <v>5</v>
      </c>
      <c r="P12" s="17">
        <v>1994</v>
      </c>
      <c r="Q12" s="149" t="s">
        <v>1045</v>
      </c>
      <c r="R12" s="24" t="s">
        <v>1026</v>
      </c>
      <c r="S12" s="149" t="s">
        <v>565</v>
      </c>
      <c r="T12" s="120">
        <v>2</v>
      </c>
      <c r="U12" s="24" t="s">
        <v>1026</v>
      </c>
      <c r="V12" s="120">
        <v>1</v>
      </c>
      <c r="W12" s="142" t="s">
        <v>1796</v>
      </c>
      <c r="X12" s="17">
        <v>312</v>
      </c>
      <c r="Y12" s="17">
        <v>4</v>
      </c>
      <c r="Z12" s="24" t="s">
        <v>1026</v>
      </c>
      <c r="AA12" s="17">
        <v>4</v>
      </c>
    </row>
    <row r="13" spans="1:31" x14ac:dyDescent="0.25">
      <c r="A13" s="14">
        <v>10</v>
      </c>
      <c r="B13" s="63" t="s">
        <v>566</v>
      </c>
      <c r="C13" s="14">
        <v>24</v>
      </c>
      <c r="D13" s="14">
        <v>3</v>
      </c>
      <c r="E13" s="14">
        <v>2</v>
      </c>
      <c r="F13" s="14">
        <v>1</v>
      </c>
      <c r="G13" s="14">
        <v>3</v>
      </c>
      <c r="H13" s="14">
        <v>15</v>
      </c>
      <c r="I13" s="14">
        <v>128</v>
      </c>
      <c r="J13" s="147" t="s">
        <v>1026</v>
      </c>
      <c r="K13" s="14">
        <v>298</v>
      </c>
      <c r="L13" s="14">
        <f t="shared" si="0"/>
        <v>17</v>
      </c>
      <c r="M13" s="17" t="s">
        <v>3141</v>
      </c>
      <c r="N13" s="17">
        <v>12</v>
      </c>
      <c r="O13" s="17">
        <v>5</v>
      </c>
      <c r="P13" s="17">
        <v>1994</v>
      </c>
      <c r="Q13" s="143" t="s">
        <v>1044</v>
      </c>
      <c r="R13" s="24" t="s">
        <v>1026</v>
      </c>
      <c r="S13" s="143" t="s">
        <v>1042</v>
      </c>
      <c r="T13" s="120">
        <v>0</v>
      </c>
      <c r="U13" s="24" t="s">
        <v>1026</v>
      </c>
      <c r="V13" s="120">
        <v>2</v>
      </c>
      <c r="W13" s="142" t="s">
        <v>1516</v>
      </c>
      <c r="X13" s="17">
        <v>428</v>
      </c>
      <c r="Y13" s="17">
        <v>3</v>
      </c>
      <c r="Z13" s="24" t="s">
        <v>1026</v>
      </c>
      <c r="AA13" s="17">
        <v>14</v>
      </c>
    </row>
    <row r="14" spans="1:31" ht="15.75" thickBot="1" x14ac:dyDescent="0.3">
      <c r="A14" s="37">
        <v>11</v>
      </c>
      <c r="B14" s="36" t="s">
        <v>1</v>
      </c>
      <c r="C14" s="37">
        <v>24</v>
      </c>
      <c r="D14" s="37">
        <v>2</v>
      </c>
      <c r="E14" s="37">
        <v>2</v>
      </c>
      <c r="F14" s="37">
        <v>2</v>
      </c>
      <c r="G14" s="37">
        <v>5</v>
      </c>
      <c r="H14" s="37">
        <v>13</v>
      </c>
      <c r="I14" s="37">
        <v>151</v>
      </c>
      <c r="J14" s="148" t="s">
        <v>1026</v>
      </c>
      <c r="K14" s="37">
        <v>281</v>
      </c>
      <c r="L14" s="37">
        <f t="shared" si="0"/>
        <v>17</v>
      </c>
      <c r="M14" s="32" t="s">
        <v>3141</v>
      </c>
      <c r="N14" s="17">
        <v>12</v>
      </c>
      <c r="O14" s="17">
        <v>5</v>
      </c>
      <c r="P14" s="17">
        <v>1994</v>
      </c>
      <c r="Q14" s="143" t="s">
        <v>1043</v>
      </c>
      <c r="R14" s="24" t="s">
        <v>1026</v>
      </c>
      <c r="S14" s="143" t="s">
        <v>1029</v>
      </c>
      <c r="T14" s="120">
        <v>0</v>
      </c>
      <c r="U14" s="24" t="s">
        <v>1026</v>
      </c>
      <c r="V14" s="120">
        <v>2</v>
      </c>
      <c r="W14" s="142" t="s">
        <v>1798</v>
      </c>
      <c r="X14" s="17">
        <v>1106</v>
      </c>
      <c r="Y14" s="17">
        <v>4</v>
      </c>
      <c r="Z14" s="24" t="s">
        <v>1026</v>
      </c>
      <c r="AA14" s="17">
        <v>9</v>
      </c>
    </row>
    <row r="15" spans="1:31" x14ac:dyDescent="0.25">
      <c r="A15" s="14">
        <v>12</v>
      </c>
      <c r="B15" s="151" t="s">
        <v>1044</v>
      </c>
      <c r="C15" s="77">
        <v>24</v>
      </c>
      <c r="D15" s="77">
        <v>0</v>
      </c>
      <c r="E15" s="77">
        <v>2</v>
      </c>
      <c r="F15" s="77">
        <v>2</v>
      </c>
      <c r="G15" s="77">
        <v>1</v>
      </c>
      <c r="H15" s="77">
        <v>19</v>
      </c>
      <c r="I15" s="77">
        <v>107</v>
      </c>
      <c r="J15" s="152" t="s">
        <v>1026</v>
      </c>
      <c r="K15" s="77">
        <v>325</v>
      </c>
      <c r="L15" s="77">
        <f t="shared" si="0"/>
        <v>7</v>
      </c>
      <c r="M15" s="17" t="s">
        <v>3141</v>
      </c>
      <c r="N15" s="17">
        <v>12</v>
      </c>
      <c r="O15" s="17">
        <v>5</v>
      </c>
      <c r="P15" s="17">
        <v>1994</v>
      </c>
      <c r="Q15" s="143" t="s">
        <v>0</v>
      </c>
      <c r="R15" s="24" t="s">
        <v>1026</v>
      </c>
      <c r="S15" s="143" t="s">
        <v>564</v>
      </c>
      <c r="T15" s="120">
        <v>2</v>
      </c>
      <c r="U15" s="24" t="s">
        <v>1026</v>
      </c>
      <c r="V15" s="120">
        <v>0</v>
      </c>
      <c r="W15" s="142" t="s">
        <v>1517</v>
      </c>
      <c r="X15" s="17">
        <v>952</v>
      </c>
      <c r="Y15" s="17">
        <v>14</v>
      </c>
      <c r="Z15" s="24" t="s">
        <v>1026</v>
      </c>
      <c r="AA15" s="17">
        <v>12</v>
      </c>
    </row>
    <row r="16" spans="1:31" x14ac:dyDescent="0.25">
      <c r="C16" s="14">
        <f t="shared" ref="C16:L16" si="1">SUM(C4:C15)</f>
        <v>288</v>
      </c>
      <c r="D16" s="14">
        <f t="shared" si="1"/>
        <v>99</v>
      </c>
      <c r="E16" s="14">
        <f t="shared" si="1"/>
        <v>29</v>
      </c>
      <c r="F16" s="14">
        <f t="shared" si="1"/>
        <v>32</v>
      </c>
      <c r="G16" s="14">
        <f t="shared" si="1"/>
        <v>29</v>
      </c>
      <c r="H16" s="14">
        <f t="shared" si="1"/>
        <v>99</v>
      </c>
      <c r="I16" s="14">
        <f t="shared" si="1"/>
        <v>2357</v>
      </c>
      <c r="J16" s="146" t="s">
        <v>1026</v>
      </c>
      <c r="K16" s="14">
        <f t="shared" si="1"/>
        <v>2357</v>
      </c>
      <c r="L16" s="14">
        <f t="shared" si="1"/>
        <v>416</v>
      </c>
      <c r="M16" s="17" t="s">
        <v>3011</v>
      </c>
      <c r="N16" s="17">
        <v>15</v>
      </c>
      <c r="O16" s="17">
        <v>5</v>
      </c>
      <c r="P16" s="17">
        <v>1994</v>
      </c>
      <c r="Q16" s="143" t="s">
        <v>1045</v>
      </c>
      <c r="R16" s="24" t="s">
        <v>1026</v>
      </c>
      <c r="S16" s="143" t="s">
        <v>563</v>
      </c>
      <c r="T16" s="120">
        <v>2</v>
      </c>
      <c r="U16" s="24" t="s">
        <v>1026</v>
      </c>
      <c r="V16" s="120">
        <v>0</v>
      </c>
      <c r="W16" s="142" t="s">
        <v>590</v>
      </c>
      <c r="X16" s="17">
        <v>347</v>
      </c>
      <c r="Y16" s="17">
        <v>4</v>
      </c>
      <c r="Z16" s="24" t="s">
        <v>1026</v>
      </c>
      <c r="AA16" s="17">
        <v>0</v>
      </c>
    </row>
    <row r="17" spans="2:27" x14ac:dyDescent="0.25">
      <c r="J17" s="147"/>
      <c r="M17" s="17" t="s">
        <v>3011</v>
      </c>
      <c r="N17" s="17">
        <v>15</v>
      </c>
      <c r="O17" s="17">
        <v>5</v>
      </c>
      <c r="P17" s="17">
        <v>1994</v>
      </c>
      <c r="Q17" s="143" t="s">
        <v>564</v>
      </c>
      <c r="R17" s="24" t="s">
        <v>1026</v>
      </c>
      <c r="S17" s="143" t="s">
        <v>565</v>
      </c>
      <c r="T17" s="120">
        <v>2</v>
      </c>
      <c r="U17" s="24" t="s">
        <v>1026</v>
      </c>
      <c r="V17" s="120">
        <v>0</v>
      </c>
      <c r="W17" s="142" t="s">
        <v>1799</v>
      </c>
      <c r="X17" s="17">
        <v>427</v>
      </c>
      <c r="Y17" s="17">
        <v>8</v>
      </c>
      <c r="Z17" s="24" t="s">
        <v>1026</v>
      </c>
      <c r="AA17" s="17">
        <v>1</v>
      </c>
    </row>
    <row r="18" spans="2:27" x14ac:dyDescent="0.25">
      <c r="B18" s="16" t="s">
        <v>369</v>
      </c>
      <c r="J18" s="147"/>
      <c r="M18" s="17" t="s">
        <v>3011</v>
      </c>
      <c r="N18" s="17">
        <v>15</v>
      </c>
      <c r="O18" s="17">
        <v>5</v>
      </c>
      <c r="P18" s="17">
        <v>1994</v>
      </c>
      <c r="Q18" s="143" t="s">
        <v>1044</v>
      </c>
      <c r="R18" s="24" t="s">
        <v>1026</v>
      </c>
      <c r="S18" s="143" t="s">
        <v>1041</v>
      </c>
      <c r="T18" s="120">
        <v>2</v>
      </c>
      <c r="U18" s="24" t="s">
        <v>1026</v>
      </c>
      <c r="V18" s="120">
        <v>1</v>
      </c>
      <c r="W18" s="142" t="s">
        <v>1802</v>
      </c>
      <c r="X18" s="17">
        <v>236</v>
      </c>
      <c r="Y18" s="17">
        <v>7</v>
      </c>
      <c r="Z18" s="24" t="s">
        <v>1026</v>
      </c>
      <c r="AA18" s="17">
        <v>10</v>
      </c>
    </row>
    <row r="19" spans="2:27" x14ac:dyDescent="0.25">
      <c r="B19" s="16" t="s">
        <v>701</v>
      </c>
      <c r="J19" s="147"/>
      <c r="M19" s="17" t="s">
        <v>3011</v>
      </c>
      <c r="N19" s="17">
        <v>15</v>
      </c>
      <c r="O19" s="17">
        <v>5</v>
      </c>
      <c r="P19" s="17">
        <v>1994</v>
      </c>
      <c r="Q19" s="48" t="s">
        <v>566</v>
      </c>
      <c r="R19" s="24" t="s">
        <v>1026</v>
      </c>
      <c r="S19" s="48" t="s">
        <v>1042</v>
      </c>
      <c r="T19" s="120">
        <v>0</v>
      </c>
      <c r="U19" s="24" t="s">
        <v>1026</v>
      </c>
      <c r="V19" s="120">
        <v>2</v>
      </c>
      <c r="W19" s="142" t="s">
        <v>1801</v>
      </c>
      <c r="X19" s="17">
        <v>356</v>
      </c>
      <c r="Y19" s="17">
        <v>2</v>
      </c>
      <c r="Z19" s="24" t="s">
        <v>1026</v>
      </c>
      <c r="AA19" s="17">
        <v>13</v>
      </c>
    </row>
    <row r="20" spans="2:27" x14ac:dyDescent="0.25">
      <c r="B20" s="16" t="s">
        <v>2275</v>
      </c>
      <c r="J20" s="147"/>
      <c r="M20" s="17" t="s">
        <v>3011</v>
      </c>
      <c r="N20" s="17">
        <v>15</v>
      </c>
      <c r="O20" s="17">
        <v>5</v>
      </c>
      <c r="P20" s="17">
        <v>1994</v>
      </c>
      <c r="Q20" s="38" t="s">
        <v>1</v>
      </c>
      <c r="R20" s="24" t="s">
        <v>1026</v>
      </c>
      <c r="S20" s="38" t="s">
        <v>1029</v>
      </c>
      <c r="T20" s="120">
        <v>0</v>
      </c>
      <c r="U20" s="24" t="s">
        <v>1026</v>
      </c>
      <c r="V20" s="120">
        <v>1</v>
      </c>
      <c r="W20" s="142" t="s">
        <v>591</v>
      </c>
      <c r="X20" s="17">
        <v>321</v>
      </c>
      <c r="Y20" s="17">
        <v>11</v>
      </c>
      <c r="Z20" s="24" t="s">
        <v>1026</v>
      </c>
      <c r="AA20" s="17">
        <v>20</v>
      </c>
    </row>
    <row r="21" spans="2:27" x14ac:dyDescent="0.25">
      <c r="C21" s="16"/>
      <c r="D21" s="16"/>
      <c r="E21" s="16"/>
      <c r="F21" s="16"/>
      <c r="G21" s="16"/>
      <c r="H21" s="16"/>
      <c r="I21" s="16"/>
      <c r="J21" s="16"/>
      <c r="K21" s="16"/>
      <c r="M21" s="17" t="s">
        <v>3011</v>
      </c>
      <c r="N21" s="17">
        <v>15</v>
      </c>
      <c r="O21" s="17">
        <v>5</v>
      </c>
      <c r="P21" s="17">
        <v>1994</v>
      </c>
      <c r="Q21" s="38" t="s">
        <v>0</v>
      </c>
      <c r="R21" s="24" t="s">
        <v>1026</v>
      </c>
      <c r="S21" s="38" t="s">
        <v>1043</v>
      </c>
      <c r="T21" s="120">
        <v>2</v>
      </c>
      <c r="U21" s="24" t="s">
        <v>1026</v>
      </c>
      <c r="V21" s="120">
        <v>1</v>
      </c>
      <c r="W21" s="142" t="s">
        <v>1800</v>
      </c>
      <c r="X21" s="17">
        <v>820</v>
      </c>
      <c r="Y21" s="17">
        <v>4</v>
      </c>
      <c r="Z21" s="24" t="s">
        <v>1026</v>
      </c>
      <c r="AA21" s="17">
        <v>6</v>
      </c>
    </row>
    <row r="22" spans="2:27" x14ac:dyDescent="0.25">
      <c r="B22" s="16" t="s">
        <v>644</v>
      </c>
      <c r="C22" s="16"/>
      <c r="D22" s="16"/>
      <c r="E22" s="16"/>
      <c r="F22" s="16"/>
      <c r="G22" s="16"/>
      <c r="H22" s="16"/>
      <c r="I22" s="16"/>
      <c r="J22" s="16"/>
      <c r="K22" s="16"/>
      <c r="M22" s="17" t="s">
        <v>3144</v>
      </c>
      <c r="N22" s="17">
        <v>17</v>
      </c>
      <c r="O22" s="17">
        <v>5</v>
      </c>
      <c r="P22" s="17">
        <v>1994</v>
      </c>
      <c r="Q22" s="143" t="s">
        <v>1</v>
      </c>
      <c r="R22" s="24" t="s">
        <v>1026</v>
      </c>
      <c r="S22" s="143" t="s">
        <v>566</v>
      </c>
      <c r="T22" s="120">
        <v>1</v>
      </c>
      <c r="U22" s="24" t="s">
        <v>1026</v>
      </c>
      <c r="V22" s="120">
        <v>2</v>
      </c>
      <c r="W22" s="142" t="s">
        <v>1803</v>
      </c>
      <c r="X22" s="17">
        <v>437</v>
      </c>
      <c r="Y22" s="17">
        <v>13</v>
      </c>
      <c r="Z22" s="24" t="s">
        <v>1026</v>
      </c>
      <c r="AA22" s="17">
        <v>17</v>
      </c>
    </row>
    <row r="23" spans="2:27" x14ac:dyDescent="0.25">
      <c r="B23" s="16" t="s">
        <v>645</v>
      </c>
      <c r="C23" s="16"/>
      <c r="D23" s="16"/>
      <c r="E23" s="16"/>
      <c r="F23" s="16"/>
      <c r="G23" s="16"/>
      <c r="H23" s="16"/>
      <c r="I23" s="16"/>
      <c r="J23" s="16"/>
      <c r="K23" s="16"/>
      <c r="M23" s="17" t="s">
        <v>3142</v>
      </c>
      <c r="N23" s="17">
        <v>18</v>
      </c>
      <c r="O23" s="17">
        <v>5</v>
      </c>
      <c r="P23" s="17">
        <v>1994</v>
      </c>
      <c r="Q23" s="143" t="s">
        <v>563</v>
      </c>
      <c r="R23" s="24" t="s">
        <v>1026</v>
      </c>
      <c r="S23" s="143" t="s">
        <v>1043</v>
      </c>
      <c r="T23" s="120">
        <v>1</v>
      </c>
      <c r="U23" s="24" t="s">
        <v>1026</v>
      </c>
      <c r="V23" s="120">
        <v>2</v>
      </c>
      <c r="W23" s="142" t="s">
        <v>1804</v>
      </c>
      <c r="X23" s="17">
        <v>264</v>
      </c>
      <c r="Y23" s="17">
        <v>8</v>
      </c>
      <c r="Z23" s="24" t="s">
        <v>1026</v>
      </c>
      <c r="AA23" s="17">
        <v>8</v>
      </c>
    </row>
    <row r="24" spans="2:27" x14ac:dyDescent="0.25">
      <c r="C24" s="16"/>
      <c r="D24" s="16"/>
      <c r="E24" s="16"/>
      <c r="F24" s="16"/>
      <c r="G24" s="16"/>
      <c r="H24" s="16"/>
      <c r="I24" s="16"/>
      <c r="J24" s="16"/>
      <c r="K24" s="16"/>
      <c r="L24" s="16"/>
      <c r="M24" s="17" t="s">
        <v>3142</v>
      </c>
      <c r="N24" s="17">
        <v>18</v>
      </c>
      <c r="O24" s="17">
        <v>5</v>
      </c>
      <c r="P24" s="17">
        <v>1994</v>
      </c>
      <c r="Q24" s="149" t="s">
        <v>565</v>
      </c>
      <c r="R24" s="24" t="s">
        <v>1026</v>
      </c>
      <c r="S24" s="149" t="s">
        <v>1045</v>
      </c>
      <c r="T24" s="120">
        <v>2</v>
      </c>
      <c r="U24" s="24" t="s">
        <v>1026</v>
      </c>
      <c r="V24" s="120">
        <v>0</v>
      </c>
      <c r="W24" s="142" t="s">
        <v>1805</v>
      </c>
      <c r="X24" s="17">
        <v>382</v>
      </c>
      <c r="Y24" s="17">
        <v>12</v>
      </c>
      <c r="Z24" s="24" t="s">
        <v>1026</v>
      </c>
      <c r="AA24" s="17">
        <v>2</v>
      </c>
    </row>
    <row r="25" spans="2:27" x14ac:dyDescent="0.25">
      <c r="C25" s="16"/>
      <c r="D25" s="16"/>
      <c r="E25" s="16"/>
      <c r="F25" s="16"/>
      <c r="G25" s="16"/>
      <c r="H25" s="16"/>
      <c r="I25" s="16"/>
      <c r="J25" s="16"/>
      <c r="K25" s="16"/>
      <c r="L25" s="16"/>
      <c r="M25" s="17" t="s">
        <v>3142</v>
      </c>
      <c r="N25" s="17">
        <v>18</v>
      </c>
      <c r="O25" s="17">
        <v>5</v>
      </c>
      <c r="P25" s="17">
        <v>1994</v>
      </c>
      <c r="Q25" s="143" t="s">
        <v>1041</v>
      </c>
      <c r="R25" s="24" t="s">
        <v>1026</v>
      </c>
      <c r="S25" s="143" t="s">
        <v>0</v>
      </c>
      <c r="T25" s="120">
        <v>1</v>
      </c>
      <c r="U25" s="24" t="s">
        <v>1026</v>
      </c>
      <c r="V25" s="120">
        <v>1</v>
      </c>
      <c r="W25" s="142" t="s">
        <v>1806</v>
      </c>
      <c r="X25" s="17">
        <v>942</v>
      </c>
      <c r="Y25" s="17">
        <v>4</v>
      </c>
      <c r="Z25" s="24" t="s">
        <v>1026</v>
      </c>
      <c r="AA25" s="17">
        <v>2</v>
      </c>
    </row>
    <row r="26" spans="2:27" x14ac:dyDescent="0.25">
      <c r="C26" s="16"/>
      <c r="D26" s="16"/>
      <c r="E26" s="16"/>
      <c r="F26" s="16"/>
      <c r="G26" s="16"/>
      <c r="H26" s="16"/>
      <c r="I26" s="16"/>
      <c r="J26" s="16"/>
      <c r="K26" s="16"/>
      <c r="L26" s="16"/>
      <c r="M26" s="17" t="s">
        <v>3142</v>
      </c>
      <c r="N26" s="17">
        <v>18</v>
      </c>
      <c r="O26" s="17">
        <v>5</v>
      </c>
      <c r="P26" s="17">
        <v>1994</v>
      </c>
      <c r="Q26" s="143" t="s">
        <v>1029</v>
      </c>
      <c r="R26" s="24" t="s">
        <v>1026</v>
      </c>
      <c r="S26" s="143" t="s">
        <v>564</v>
      </c>
      <c r="T26" s="120">
        <v>0</v>
      </c>
      <c r="U26" s="24" t="s">
        <v>1026</v>
      </c>
      <c r="V26" s="120">
        <v>1</v>
      </c>
      <c r="W26" s="142" t="s">
        <v>1807</v>
      </c>
      <c r="X26" s="17">
        <v>811</v>
      </c>
      <c r="Y26" s="17">
        <v>5</v>
      </c>
      <c r="Z26" s="24" t="s">
        <v>1026</v>
      </c>
      <c r="AA26" s="17">
        <v>7</v>
      </c>
    </row>
    <row r="27" spans="2:27" x14ac:dyDescent="0.25">
      <c r="C27" s="16"/>
      <c r="D27" s="16"/>
      <c r="E27" s="16"/>
      <c r="F27" s="16"/>
      <c r="G27" s="16"/>
      <c r="H27" s="16"/>
      <c r="I27" s="16"/>
      <c r="J27" s="16"/>
      <c r="K27" s="16"/>
      <c r="L27" s="16"/>
      <c r="M27" s="17" t="s">
        <v>3142</v>
      </c>
      <c r="N27" s="17">
        <v>18</v>
      </c>
      <c r="O27" s="17">
        <v>5</v>
      </c>
      <c r="P27" s="17">
        <v>1994</v>
      </c>
      <c r="Q27" s="149" t="s">
        <v>1042</v>
      </c>
      <c r="R27" s="24" t="s">
        <v>1026</v>
      </c>
      <c r="S27" s="149" t="s">
        <v>1044</v>
      </c>
      <c r="T27" s="120">
        <v>2</v>
      </c>
      <c r="U27" s="24" t="s">
        <v>1026</v>
      </c>
      <c r="V27" s="120">
        <v>0</v>
      </c>
      <c r="W27" s="142" t="s">
        <v>1518</v>
      </c>
      <c r="X27" s="17">
        <v>798</v>
      </c>
      <c r="Y27" s="17">
        <v>25</v>
      </c>
      <c r="Z27" s="24" t="s">
        <v>1026</v>
      </c>
      <c r="AA27" s="17">
        <v>6</v>
      </c>
    </row>
    <row r="28" spans="2:27" x14ac:dyDescent="0.25">
      <c r="C28" s="16"/>
      <c r="D28" s="16"/>
      <c r="E28" s="16"/>
      <c r="F28" s="16"/>
      <c r="G28" s="16"/>
      <c r="H28" s="16"/>
      <c r="I28" s="16"/>
      <c r="J28" s="16"/>
      <c r="K28" s="16"/>
      <c r="L28" s="16"/>
      <c r="M28" s="17" t="s">
        <v>3027</v>
      </c>
      <c r="N28" s="17">
        <v>21</v>
      </c>
      <c r="O28" s="17">
        <v>5</v>
      </c>
      <c r="P28" s="17">
        <v>1994</v>
      </c>
      <c r="Q28" s="142" t="s">
        <v>1029</v>
      </c>
      <c r="R28" s="24" t="s">
        <v>1026</v>
      </c>
      <c r="S28" s="142" t="s">
        <v>563</v>
      </c>
      <c r="T28" s="120">
        <v>2</v>
      </c>
      <c r="U28" s="24" t="s">
        <v>1026</v>
      </c>
      <c r="V28" s="120">
        <v>0</v>
      </c>
      <c r="W28" s="142" t="s">
        <v>640</v>
      </c>
      <c r="X28" s="17">
        <v>412</v>
      </c>
      <c r="Y28" s="17">
        <v>15</v>
      </c>
      <c r="Z28" s="24" t="s">
        <v>1026</v>
      </c>
      <c r="AA28" s="17">
        <v>1</v>
      </c>
    </row>
    <row r="29" spans="2:27" x14ac:dyDescent="0.25">
      <c r="C29" s="16"/>
      <c r="D29" s="16"/>
      <c r="E29" s="16"/>
      <c r="F29" s="16"/>
      <c r="G29" s="16"/>
      <c r="H29" s="16"/>
      <c r="I29" s="16"/>
      <c r="J29" s="16"/>
      <c r="K29" s="16"/>
      <c r="L29" s="16"/>
      <c r="M29" s="17" t="s">
        <v>3011</v>
      </c>
      <c r="N29" s="17">
        <v>22</v>
      </c>
      <c r="O29" s="17">
        <v>5</v>
      </c>
      <c r="P29" s="17">
        <v>1994</v>
      </c>
      <c r="Q29" s="142" t="s">
        <v>1044</v>
      </c>
      <c r="R29" s="24" t="s">
        <v>1026</v>
      </c>
      <c r="S29" s="142" t="s">
        <v>1045</v>
      </c>
      <c r="T29" s="120">
        <v>1</v>
      </c>
      <c r="U29" s="24" t="s">
        <v>1026</v>
      </c>
      <c r="V29" s="120">
        <v>1</v>
      </c>
      <c r="W29" s="142" t="s">
        <v>1519</v>
      </c>
      <c r="X29" s="17">
        <v>142</v>
      </c>
      <c r="Y29" s="17">
        <v>6</v>
      </c>
      <c r="Z29" s="24" t="s">
        <v>1026</v>
      </c>
      <c r="AA29" s="17">
        <v>5</v>
      </c>
    </row>
    <row r="30" spans="2:27" x14ac:dyDescent="0.25">
      <c r="C30" s="16"/>
      <c r="D30" s="16"/>
      <c r="E30" s="16"/>
      <c r="F30" s="16"/>
      <c r="G30" s="16"/>
      <c r="H30" s="16"/>
      <c r="I30" s="16"/>
      <c r="J30" s="16"/>
      <c r="K30" s="16"/>
      <c r="L30" s="16"/>
      <c r="M30" s="17" t="s">
        <v>3011</v>
      </c>
      <c r="N30" s="17">
        <v>22</v>
      </c>
      <c r="O30" s="17">
        <v>5</v>
      </c>
      <c r="P30" s="17">
        <v>1994</v>
      </c>
      <c r="Q30" s="142" t="s">
        <v>566</v>
      </c>
      <c r="R30" s="24" t="s">
        <v>1026</v>
      </c>
      <c r="S30" s="142" t="s">
        <v>565</v>
      </c>
      <c r="T30" s="120">
        <v>1</v>
      </c>
      <c r="U30" s="24" t="s">
        <v>1026</v>
      </c>
      <c r="V30" s="120">
        <v>2</v>
      </c>
      <c r="W30" s="142" t="s">
        <v>1791</v>
      </c>
      <c r="X30" s="17">
        <v>232</v>
      </c>
      <c r="Y30" s="17">
        <v>5</v>
      </c>
      <c r="Z30" s="24" t="s">
        <v>1026</v>
      </c>
      <c r="AA30" s="17">
        <v>10</v>
      </c>
    </row>
    <row r="31" spans="2:27" x14ac:dyDescent="0.25">
      <c r="C31" s="16"/>
      <c r="D31" s="16"/>
      <c r="E31" s="16"/>
      <c r="F31" s="16"/>
      <c r="G31" s="16"/>
      <c r="H31" s="16"/>
      <c r="I31" s="16"/>
      <c r="J31" s="16"/>
      <c r="K31" s="16"/>
      <c r="L31" s="16"/>
      <c r="M31" s="17" t="s">
        <v>3011</v>
      </c>
      <c r="N31" s="17">
        <v>22</v>
      </c>
      <c r="O31" s="17">
        <v>5</v>
      </c>
      <c r="P31" s="17">
        <v>1994</v>
      </c>
      <c r="Q31" s="142" t="s">
        <v>1042</v>
      </c>
      <c r="R31" s="24" t="s">
        <v>1026</v>
      </c>
      <c r="S31" s="142" t="s">
        <v>564</v>
      </c>
      <c r="T31" s="120">
        <v>1</v>
      </c>
      <c r="U31" s="24" t="s">
        <v>1026</v>
      </c>
      <c r="V31" s="120">
        <v>1</v>
      </c>
      <c r="W31" s="142" t="s">
        <v>1809</v>
      </c>
      <c r="X31" s="17">
        <v>1315</v>
      </c>
      <c r="Y31" s="17">
        <v>7</v>
      </c>
      <c r="Z31" s="24" t="s">
        <v>1026</v>
      </c>
      <c r="AA31" s="17">
        <v>5</v>
      </c>
    </row>
    <row r="32" spans="2:27" x14ac:dyDescent="0.25">
      <c r="C32" s="16"/>
      <c r="D32" s="16"/>
      <c r="E32" s="16"/>
      <c r="F32" s="16"/>
      <c r="G32" s="16"/>
      <c r="H32" s="16"/>
      <c r="I32" s="16"/>
      <c r="J32" s="16"/>
      <c r="K32" s="16"/>
      <c r="M32" s="17" t="s">
        <v>3011</v>
      </c>
      <c r="N32" s="17">
        <v>22</v>
      </c>
      <c r="O32" s="17">
        <v>5</v>
      </c>
      <c r="P32" s="17">
        <v>1994</v>
      </c>
      <c r="Q32" s="142" t="s">
        <v>1043</v>
      </c>
      <c r="R32" s="24" t="s">
        <v>1026</v>
      </c>
      <c r="S32" s="142" t="s">
        <v>1041</v>
      </c>
      <c r="T32" s="120">
        <v>0</v>
      </c>
      <c r="U32" s="24" t="s">
        <v>1026</v>
      </c>
      <c r="V32" s="120">
        <v>2</v>
      </c>
      <c r="W32" s="142" t="s">
        <v>1808</v>
      </c>
      <c r="X32" s="17">
        <v>760</v>
      </c>
      <c r="Y32" s="17">
        <v>4</v>
      </c>
      <c r="Z32" s="24" t="s">
        <v>1026</v>
      </c>
      <c r="AA32" s="17">
        <v>13</v>
      </c>
    </row>
    <row r="33" spans="3:27" x14ac:dyDescent="0.25">
      <c r="C33" s="16"/>
      <c r="D33" s="16"/>
      <c r="E33" s="16"/>
      <c r="F33" s="16"/>
      <c r="G33" s="16"/>
      <c r="H33" s="16"/>
      <c r="J33" s="147"/>
      <c r="M33" s="17" t="s">
        <v>3011</v>
      </c>
      <c r="N33" s="17">
        <v>22</v>
      </c>
      <c r="O33" s="17">
        <v>5</v>
      </c>
      <c r="P33" s="17">
        <v>1994</v>
      </c>
      <c r="Q33" s="142" t="s">
        <v>0</v>
      </c>
      <c r="R33" s="24" t="s">
        <v>1026</v>
      </c>
      <c r="S33" s="142" t="s">
        <v>1</v>
      </c>
      <c r="T33" s="120">
        <v>2</v>
      </c>
      <c r="U33" s="24" t="s">
        <v>1026</v>
      </c>
      <c r="V33" s="120">
        <v>0</v>
      </c>
      <c r="W33" s="142" t="s">
        <v>1520</v>
      </c>
      <c r="X33" s="17">
        <v>620</v>
      </c>
      <c r="Y33" s="17">
        <v>15</v>
      </c>
      <c r="Z33" s="24" t="s">
        <v>1026</v>
      </c>
      <c r="AA33" s="17">
        <v>9</v>
      </c>
    </row>
    <row r="34" spans="3:27" x14ac:dyDescent="0.25">
      <c r="C34" s="16"/>
      <c r="D34" s="16"/>
      <c r="E34" s="16"/>
      <c r="F34" s="16"/>
      <c r="G34" s="16"/>
      <c r="H34" s="16"/>
      <c r="J34" s="147"/>
      <c r="M34" s="17" t="s">
        <v>3142</v>
      </c>
      <c r="N34" s="17">
        <v>25</v>
      </c>
      <c r="O34" s="17">
        <v>5</v>
      </c>
      <c r="P34" s="17">
        <v>1994</v>
      </c>
      <c r="Q34" s="142" t="s">
        <v>1045</v>
      </c>
      <c r="R34" s="24" t="s">
        <v>1026</v>
      </c>
      <c r="S34" s="142" t="s">
        <v>1042</v>
      </c>
      <c r="T34" s="120">
        <v>1</v>
      </c>
      <c r="U34" s="24" t="s">
        <v>1026</v>
      </c>
      <c r="V34" s="120">
        <v>1</v>
      </c>
      <c r="W34" s="142" t="s">
        <v>1521</v>
      </c>
      <c r="X34" s="17">
        <v>298</v>
      </c>
      <c r="Y34" s="17">
        <v>7</v>
      </c>
      <c r="Z34" s="24" t="s">
        <v>1026</v>
      </c>
      <c r="AA34" s="17">
        <v>10</v>
      </c>
    </row>
    <row r="35" spans="3:27" x14ac:dyDescent="0.25">
      <c r="J35" s="147"/>
      <c r="M35" s="17" t="s">
        <v>3142</v>
      </c>
      <c r="N35" s="17">
        <v>25</v>
      </c>
      <c r="O35" s="17">
        <v>5</v>
      </c>
      <c r="P35" s="17">
        <v>1994</v>
      </c>
      <c r="Q35" s="142" t="s">
        <v>565</v>
      </c>
      <c r="R35" s="24" t="s">
        <v>1026</v>
      </c>
      <c r="S35" s="142" t="s">
        <v>1044</v>
      </c>
      <c r="T35" s="120">
        <v>2</v>
      </c>
      <c r="U35" s="24" t="s">
        <v>1026</v>
      </c>
      <c r="V35" s="120">
        <v>0</v>
      </c>
      <c r="W35" s="142" t="s">
        <v>1813</v>
      </c>
      <c r="X35" s="17">
        <v>236</v>
      </c>
      <c r="Y35" s="17">
        <v>15</v>
      </c>
      <c r="Z35" s="24" t="s">
        <v>1026</v>
      </c>
      <c r="AA35" s="17">
        <v>1</v>
      </c>
    </row>
    <row r="36" spans="3:27" x14ac:dyDescent="0.25">
      <c r="J36" s="147"/>
      <c r="M36" s="17" t="s">
        <v>3142</v>
      </c>
      <c r="N36" s="17">
        <v>25</v>
      </c>
      <c r="O36" s="17">
        <v>5</v>
      </c>
      <c r="P36" s="17">
        <v>1994</v>
      </c>
      <c r="Q36" s="142" t="s">
        <v>564</v>
      </c>
      <c r="R36" s="24" t="s">
        <v>1026</v>
      </c>
      <c r="S36" s="142" t="s">
        <v>1043</v>
      </c>
      <c r="T36" s="120">
        <v>2</v>
      </c>
      <c r="U36" s="24" t="s">
        <v>1026</v>
      </c>
      <c r="V36" s="120">
        <v>0</v>
      </c>
      <c r="W36" s="142" t="s">
        <v>1810</v>
      </c>
      <c r="X36" s="17">
        <v>513</v>
      </c>
      <c r="Y36" s="17">
        <v>6</v>
      </c>
      <c r="Z36" s="24" t="s">
        <v>1026</v>
      </c>
      <c r="AA36" s="17">
        <v>0</v>
      </c>
    </row>
    <row r="37" spans="3:27" x14ac:dyDescent="0.25">
      <c r="J37" s="147"/>
      <c r="M37" s="17" t="s">
        <v>3142</v>
      </c>
      <c r="N37" s="17">
        <v>25</v>
      </c>
      <c r="O37" s="17">
        <v>5</v>
      </c>
      <c r="P37" s="17">
        <v>1994</v>
      </c>
      <c r="Q37" s="142" t="s">
        <v>1029</v>
      </c>
      <c r="R37" s="24" t="s">
        <v>1026</v>
      </c>
      <c r="S37" s="142" t="s">
        <v>1041</v>
      </c>
      <c r="T37" s="120">
        <v>2</v>
      </c>
      <c r="U37" s="24" t="s">
        <v>1026</v>
      </c>
      <c r="V37" s="120">
        <v>0</v>
      </c>
      <c r="W37" s="142" t="s">
        <v>1812</v>
      </c>
      <c r="X37" s="17">
        <v>797</v>
      </c>
      <c r="Y37" s="17">
        <v>8</v>
      </c>
      <c r="Z37" s="24" t="s">
        <v>1026</v>
      </c>
      <c r="AA37" s="17">
        <v>5</v>
      </c>
    </row>
    <row r="38" spans="3:27" x14ac:dyDescent="0.25">
      <c r="J38" s="147"/>
      <c r="M38" s="17" t="s">
        <v>3142</v>
      </c>
      <c r="N38" s="17">
        <v>25</v>
      </c>
      <c r="O38" s="17">
        <v>5</v>
      </c>
      <c r="P38" s="17">
        <v>1994</v>
      </c>
      <c r="Q38" s="142" t="s">
        <v>1</v>
      </c>
      <c r="R38" s="24" t="s">
        <v>1026</v>
      </c>
      <c r="S38" s="142" t="s">
        <v>563</v>
      </c>
      <c r="T38" s="120">
        <v>0</v>
      </c>
      <c r="U38" s="24" t="s">
        <v>1026</v>
      </c>
      <c r="V38" s="120">
        <v>1</v>
      </c>
      <c r="W38" s="142" t="s">
        <v>912</v>
      </c>
      <c r="X38" s="17">
        <v>518</v>
      </c>
      <c r="Y38" s="17">
        <v>3</v>
      </c>
      <c r="Z38" s="24" t="s">
        <v>1026</v>
      </c>
      <c r="AA38" s="17">
        <v>6</v>
      </c>
    </row>
    <row r="39" spans="3:27" x14ac:dyDescent="0.25">
      <c r="J39" s="147"/>
      <c r="M39" s="17" t="s">
        <v>3142</v>
      </c>
      <c r="N39" s="17">
        <v>25</v>
      </c>
      <c r="O39" s="17">
        <v>5</v>
      </c>
      <c r="P39" s="17">
        <v>1994</v>
      </c>
      <c r="Q39" s="142" t="s">
        <v>0</v>
      </c>
      <c r="R39" s="24" t="s">
        <v>1026</v>
      </c>
      <c r="S39" s="142" t="s">
        <v>566</v>
      </c>
      <c r="T39" s="120">
        <v>2</v>
      </c>
      <c r="U39" s="24" t="s">
        <v>1026</v>
      </c>
      <c r="V39" s="120">
        <v>0</v>
      </c>
      <c r="W39" s="142" t="s">
        <v>1811</v>
      </c>
      <c r="X39" s="17">
        <v>802</v>
      </c>
      <c r="Y39" s="17">
        <v>16</v>
      </c>
      <c r="Z39" s="24" t="s">
        <v>1026</v>
      </c>
      <c r="AA39" s="17">
        <v>2</v>
      </c>
    </row>
    <row r="40" spans="3:27" x14ac:dyDescent="0.25">
      <c r="J40" s="147"/>
      <c r="M40" s="17" t="s">
        <v>3141</v>
      </c>
      <c r="N40" s="17">
        <v>29</v>
      </c>
      <c r="O40" s="17">
        <v>5</v>
      </c>
      <c r="P40" s="17">
        <v>1994</v>
      </c>
      <c r="Q40" s="142" t="s">
        <v>563</v>
      </c>
      <c r="R40" s="24" t="s">
        <v>1026</v>
      </c>
      <c r="S40" s="142" t="s">
        <v>0</v>
      </c>
      <c r="T40" s="120">
        <v>0</v>
      </c>
      <c r="U40" s="24" t="s">
        <v>1026</v>
      </c>
      <c r="V40" s="120">
        <v>2</v>
      </c>
      <c r="W40" s="142" t="s">
        <v>2427</v>
      </c>
      <c r="X40" s="17">
        <v>230</v>
      </c>
      <c r="Y40" s="17">
        <v>1</v>
      </c>
      <c r="Z40" s="24" t="s">
        <v>1026</v>
      </c>
      <c r="AA40" s="17">
        <v>17</v>
      </c>
    </row>
    <row r="41" spans="3:27" x14ac:dyDescent="0.25">
      <c r="J41" s="147"/>
      <c r="M41" s="17" t="s">
        <v>3141</v>
      </c>
      <c r="N41" s="17">
        <v>29</v>
      </c>
      <c r="O41" s="17">
        <v>5</v>
      </c>
      <c r="P41" s="17">
        <v>1994</v>
      </c>
      <c r="Q41" s="142" t="s">
        <v>1045</v>
      </c>
      <c r="R41" s="24" t="s">
        <v>1026</v>
      </c>
      <c r="S41" s="142" t="s">
        <v>564</v>
      </c>
      <c r="T41" s="120">
        <v>1</v>
      </c>
      <c r="U41" s="24" t="s">
        <v>1026</v>
      </c>
      <c r="V41" s="120">
        <v>0</v>
      </c>
      <c r="W41" s="142" t="s">
        <v>1522</v>
      </c>
      <c r="X41" s="17">
        <v>321</v>
      </c>
      <c r="Y41" s="17">
        <v>12</v>
      </c>
      <c r="Z41" s="24" t="s">
        <v>1026</v>
      </c>
      <c r="AA41" s="17">
        <v>3</v>
      </c>
    </row>
    <row r="42" spans="3:27" x14ac:dyDescent="0.25">
      <c r="J42" s="147"/>
      <c r="M42" s="17" t="s">
        <v>3141</v>
      </c>
      <c r="N42" s="17">
        <v>29</v>
      </c>
      <c r="O42" s="17">
        <v>5</v>
      </c>
      <c r="P42" s="17">
        <v>1994</v>
      </c>
      <c r="Q42" s="142" t="s">
        <v>1041</v>
      </c>
      <c r="R42" s="24" t="s">
        <v>1026</v>
      </c>
      <c r="S42" s="142" t="s">
        <v>565</v>
      </c>
      <c r="T42" s="120">
        <v>1</v>
      </c>
      <c r="U42" s="24" t="s">
        <v>1026</v>
      </c>
      <c r="V42" s="120">
        <v>1</v>
      </c>
      <c r="W42" s="142" t="s">
        <v>1814</v>
      </c>
      <c r="X42" s="17">
        <v>802</v>
      </c>
      <c r="Y42" s="17">
        <v>5</v>
      </c>
      <c r="Z42" s="24" t="s">
        <v>1026</v>
      </c>
      <c r="AA42" s="17">
        <v>6</v>
      </c>
    </row>
    <row r="43" spans="3:27" x14ac:dyDescent="0.25">
      <c r="J43" s="147"/>
      <c r="M43" s="17" t="s">
        <v>3141</v>
      </c>
      <c r="N43" s="17">
        <v>29</v>
      </c>
      <c r="O43" s="17">
        <v>5</v>
      </c>
      <c r="P43" s="17">
        <v>1994</v>
      </c>
      <c r="Q43" s="142" t="s">
        <v>566</v>
      </c>
      <c r="R43" s="24" t="s">
        <v>1026</v>
      </c>
      <c r="S43" s="142" t="s">
        <v>1044</v>
      </c>
      <c r="T43" s="120">
        <v>1</v>
      </c>
      <c r="U43" s="24" t="s">
        <v>1026</v>
      </c>
      <c r="V43" s="120">
        <v>0</v>
      </c>
      <c r="W43" s="142" t="s">
        <v>1815</v>
      </c>
      <c r="X43" s="17">
        <v>243</v>
      </c>
      <c r="Y43" s="17">
        <v>7</v>
      </c>
      <c r="Z43" s="24" t="s">
        <v>1026</v>
      </c>
      <c r="AA43" s="17">
        <v>5</v>
      </c>
    </row>
    <row r="44" spans="3:27" x14ac:dyDescent="0.25">
      <c r="J44" s="147"/>
      <c r="M44" s="17" t="s">
        <v>3141</v>
      </c>
      <c r="N44" s="17">
        <v>29</v>
      </c>
      <c r="O44" s="17">
        <v>5</v>
      </c>
      <c r="P44" s="17">
        <v>1994</v>
      </c>
      <c r="Q44" s="142" t="s">
        <v>1042</v>
      </c>
      <c r="R44" s="24" t="s">
        <v>1026</v>
      </c>
      <c r="S44" s="142" t="s">
        <v>1029</v>
      </c>
      <c r="T44" s="120">
        <v>2</v>
      </c>
      <c r="U44" s="24" t="s">
        <v>1026</v>
      </c>
      <c r="V44" s="120">
        <v>0</v>
      </c>
      <c r="W44" s="142" t="s">
        <v>1817</v>
      </c>
      <c r="X44" s="17">
        <v>1015</v>
      </c>
      <c r="Y44" s="17">
        <v>10</v>
      </c>
      <c r="Z44" s="24" t="s">
        <v>1026</v>
      </c>
      <c r="AA44" s="17">
        <v>3</v>
      </c>
    </row>
    <row r="45" spans="3:27" x14ac:dyDescent="0.25">
      <c r="J45" s="147"/>
      <c r="M45" s="17" t="s">
        <v>3141</v>
      </c>
      <c r="N45" s="17">
        <v>29</v>
      </c>
      <c r="O45" s="17">
        <v>5</v>
      </c>
      <c r="P45" s="17">
        <v>1994</v>
      </c>
      <c r="Q45" s="142" t="s">
        <v>1043</v>
      </c>
      <c r="R45" s="24" t="s">
        <v>1026</v>
      </c>
      <c r="S45" s="142" t="s">
        <v>1</v>
      </c>
      <c r="T45" s="120">
        <v>2</v>
      </c>
      <c r="U45" s="24" t="s">
        <v>1026</v>
      </c>
      <c r="V45" s="120">
        <v>1</v>
      </c>
      <c r="W45" s="142" t="s">
        <v>1816</v>
      </c>
      <c r="X45" s="17">
        <v>929</v>
      </c>
      <c r="Y45" s="17">
        <v>10</v>
      </c>
      <c r="Z45" s="24" t="s">
        <v>1026</v>
      </c>
      <c r="AA45" s="17">
        <v>5</v>
      </c>
    </row>
    <row r="46" spans="3:27" x14ac:dyDescent="0.25">
      <c r="J46" s="147"/>
      <c r="M46" s="17" t="s">
        <v>3011</v>
      </c>
      <c r="N46" s="17">
        <v>1</v>
      </c>
      <c r="O46" s="17">
        <v>6</v>
      </c>
      <c r="P46" s="17">
        <v>1994</v>
      </c>
      <c r="Q46" s="142" t="s">
        <v>565</v>
      </c>
      <c r="R46" s="24" t="s">
        <v>1026</v>
      </c>
      <c r="S46" s="142" t="s">
        <v>1042</v>
      </c>
      <c r="T46" s="120">
        <v>1</v>
      </c>
      <c r="U46" s="24" t="s">
        <v>1026</v>
      </c>
      <c r="V46" s="120">
        <v>2</v>
      </c>
      <c r="W46" s="142" t="s">
        <v>1778</v>
      </c>
      <c r="X46" s="17">
        <v>883</v>
      </c>
      <c r="Y46" s="17">
        <v>5</v>
      </c>
      <c r="Z46" s="24" t="s">
        <v>1026</v>
      </c>
      <c r="AA46" s="17">
        <v>6</v>
      </c>
    </row>
    <row r="47" spans="3:27" x14ac:dyDescent="0.25">
      <c r="J47" s="147"/>
      <c r="M47" s="17" t="s">
        <v>3011</v>
      </c>
      <c r="N47" s="17">
        <v>1</v>
      </c>
      <c r="O47" s="17">
        <v>6</v>
      </c>
      <c r="P47" s="17">
        <v>1994</v>
      </c>
      <c r="Q47" s="142" t="s">
        <v>564</v>
      </c>
      <c r="R47" s="24" t="s">
        <v>1026</v>
      </c>
      <c r="S47" s="142" t="s">
        <v>566</v>
      </c>
      <c r="T47" s="120">
        <v>2</v>
      </c>
      <c r="U47" s="24" t="s">
        <v>1026</v>
      </c>
      <c r="V47" s="120">
        <v>0</v>
      </c>
      <c r="W47" s="142" t="s">
        <v>1784</v>
      </c>
      <c r="X47" s="17">
        <v>516</v>
      </c>
      <c r="Y47" s="17">
        <v>15</v>
      </c>
      <c r="Z47" s="24" t="s">
        <v>1026</v>
      </c>
      <c r="AA47" s="17">
        <v>4</v>
      </c>
    </row>
    <row r="48" spans="3:27" x14ac:dyDescent="0.25">
      <c r="J48" s="147"/>
      <c r="M48" s="17" t="s">
        <v>3011</v>
      </c>
      <c r="N48" s="17">
        <v>1</v>
      </c>
      <c r="O48" s="17">
        <v>6</v>
      </c>
      <c r="P48" s="17">
        <v>1994</v>
      </c>
      <c r="Q48" s="142" t="s">
        <v>1044</v>
      </c>
      <c r="R48" s="24" t="s">
        <v>1026</v>
      </c>
      <c r="S48" s="142" t="s">
        <v>563</v>
      </c>
      <c r="T48" s="120">
        <v>1</v>
      </c>
      <c r="U48" s="24" t="s">
        <v>1026</v>
      </c>
      <c r="V48" s="120">
        <v>1</v>
      </c>
      <c r="W48" s="142" t="s">
        <v>1523</v>
      </c>
      <c r="X48" s="17">
        <v>50</v>
      </c>
      <c r="Y48" s="17">
        <v>7</v>
      </c>
      <c r="Z48" s="24" t="s">
        <v>1026</v>
      </c>
      <c r="AA48" s="17">
        <v>6</v>
      </c>
    </row>
    <row r="49" spans="10:27" x14ac:dyDescent="0.25">
      <c r="J49" s="147"/>
      <c r="M49" s="17" t="s">
        <v>3011</v>
      </c>
      <c r="N49" s="17">
        <v>1</v>
      </c>
      <c r="O49" s="17">
        <v>6</v>
      </c>
      <c r="P49" s="17">
        <v>1994</v>
      </c>
      <c r="Q49" s="142" t="s">
        <v>1029</v>
      </c>
      <c r="R49" s="24" t="s">
        <v>1026</v>
      </c>
      <c r="S49" s="142" t="s">
        <v>1043</v>
      </c>
      <c r="T49" s="120">
        <v>2</v>
      </c>
      <c r="U49" s="24" t="s">
        <v>1026</v>
      </c>
      <c r="V49" s="120">
        <v>0</v>
      </c>
      <c r="W49" s="142" t="s">
        <v>1785</v>
      </c>
      <c r="X49" s="17">
        <v>1187</v>
      </c>
      <c r="Y49" s="17">
        <v>9</v>
      </c>
      <c r="Z49" s="24" t="s">
        <v>1026</v>
      </c>
      <c r="AA49" s="17">
        <v>7</v>
      </c>
    </row>
    <row r="50" spans="10:27" x14ac:dyDescent="0.25">
      <c r="J50" s="147"/>
      <c r="M50" s="17" t="s">
        <v>3011</v>
      </c>
      <c r="N50" s="17">
        <v>1</v>
      </c>
      <c r="O50" s="17">
        <v>6</v>
      </c>
      <c r="P50" s="17">
        <v>1994</v>
      </c>
      <c r="Q50" s="142" t="s">
        <v>1</v>
      </c>
      <c r="R50" s="24" t="s">
        <v>1026</v>
      </c>
      <c r="S50" s="142" t="s">
        <v>1045</v>
      </c>
      <c r="T50" s="120">
        <v>1</v>
      </c>
      <c r="U50" s="24" t="s">
        <v>1026</v>
      </c>
      <c r="V50" s="120">
        <v>1</v>
      </c>
      <c r="W50" s="142" t="s">
        <v>1524</v>
      </c>
      <c r="X50" s="17">
        <v>354</v>
      </c>
      <c r="Y50" s="17">
        <v>5</v>
      </c>
      <c r="Z50" s="24" t="s">
        <v>1026</v>
      </c>
      <c r="AA50" s="17">
        <v>6</v>
      </c>
    </row>
    <row r="51" spans="10:27" x14ac:dyDescent="0.25">
      <c r="J51" s="147"/>
      <c r="M51" s="17" t="s">
        <v>3011</v>
      </c>
      <c r="N51" s="17">
        <v>1</v>
      </c>
      <c r="O51" s="17">
        <v>6</v>
      </c>
      <c r="P51" s="17">
        <v>1994</v>
      </c>
      <c r="Q51" s="142" t="s">
        <v>0</v>
      </c>
      <c r="R51" s="24" t="s">
        <v>1026</v>
      </c>
      <c r="S51" s="142" t="s">
        <v>1041</v>
      </c>
      <c r="T51" s="120">
        <v>1</v>
      </c>
      <c r="U51" s="24" t="s">
        <v>1026</v>
      </c>
      <c r="V51" s="120">
        <v>2</v>
      </c>
      <c r="W51" s="142" t="s">
        <v>1786</v>
      </c>
      <c r="X51" s="17">
        <v>1515</v>
      </c>
      <c r="Y51" s="17">
        <v>8</v>
      </c>
      <c r="Z51" s="24" t="s">
        <v>1026</v>
      </c>
      <c r="AA51" s="17">
        <v>11</v>
      </c>
    </row>
    <row r="52" spans="10:27" x14ac:dyDescent="0.25">
      <c r="J52" s="147"/>
      <c r="M52" s="17" t="s">
        <v>3141</v>
      </c>
      <c r="N52" s="17">
        <v>5</v>
      </c>
      <c r="O52" s="17">
        <v>6</v>
      </c>
      <c r="P52" s="17">
        <v>1994</v>
      </c>
      <c r="Q52" s="142" t="s">
        <v>563</v>
      </c>
      <c r="R52" s="24" t="s">
        <v>1026</v>
      </c>
      <c r="S52" s="142" t="s">
        <v>565</v>
      </c>
      <c r="T52" s="120">
        <v>1</v>
      </c>
      <c r="U52" s="24" t="s">
        <v>1026</v>
      </c>
      <c r="V52" s="120">
        <v>2</v>
      </c>
      <c r="W52" s="142" t="s">
        <v>1287</v>
      </c>
      <c r="X52" s="120">
        <v>275</v>
      </c>
      <c r="Y52" s="17">
        <v>8</v>
      </c>
      <c r="Z52" s="24" t="s">
        <v>1026</v>
      </c>
      <c r="AA52" s="17">
        <v>21</v>
      </c>
    </row>
    <row r="53" spans="10:27" x14ac:dyDescent="0.25">
      <c r="J53" s="147"/>
      <c r="M53" s="17" t="s">
        <v>3141</v>
      </c>
      <c r="N53" s="17">
        <v>5</v>
      </c>
      <c r="O53" s="17">
        <v>6</v>
      </c>
      <c r="P53" s="17">
        <v>1994</v>
      </c>
      <c r="Q53" s="142" t="s">
        <v>1045</v>
      </c>
      <c r="R53" s="24" t="s">
        <v>1026</v>
      </c>
      <c r="S53" s="142" t="s">
        <v>1043</v>
      </c>
      <c r="T53" s="120">
        <v>0</v>
      </c>
      <c r="U53" s="24" t="s">
        <v>1026</v>
      </c>
      <c r="V53" s="120">
        <v>2</v>
      </c>
      <c r="W53" s="142" t="s">
        <v>1563</v>
      </c>
      <c r="X53" s="17">
        <v>532</v>
      </c>
      <c r="Y53" s="17">
        <v>5</v>
      </c>
      <c r="Z53" s="24" t="s">
        <v>1026</v>
      </c>
      <c r="AA53" s="17">
        <v>17</v>
      </c>
    </row>
    <row r="54" spans="10:27" x14ac:dyDescent="0.25">
      <c r="J54" s="147"/>
      <c r="M54" s="17" t="s">
        <v>3141</v>
      </c>
      <c r="N54" s="17">
        <v>5</v>
      </c>
      <c r="O54" s="17">
        <v>6</v>
      </c>
      <c r="P54" s="17">
        <v>1994</v>
      </c>
      <c r="Q54" s="142" t="s">
        <v>1041</v>
      </c>
      <c r="R54" s="24" t="s">
        <v>1026</v>
      </c>
      <c r="S54" s="142" t="s">
        <v>1</v>
      </c>
      <c r="T54" s="120">
        <v>1</v>
      </c>
      <c r="U54" s="24" t="s">
        <v>1026</v>
      </c>
      <c r="V54" s="120">
        <v>0</v>
      </c>
      <c r="W54" s="142" t="s">
        <v>1818</v>
      </c>
      <c r="X54" s="120">
        <v>546</v>
      </c>
      <c r="Y54" s="17">
        <v>10</v>
      </c>
      <c r="Z54" s="24" t="s">
        <v>1026</v>
      </c>
      <c r="AA54" s="17">
        <v>5</v>
      </c>
    </row>
    <row r="55" spans="10:27" x14ac:dyDescent="0.25">
      <c r="J55" s="147"/>
      <c r="M55" s="17" t="s">
        <v>3141</v>
      </c>
      <c r="N55" s="17">
        <v>5</v>
      </c>
      <c r="O55" s="17">
        <v>6</v>
      </c>
      <c r="P55" s="17">
        <v>1994</v>
      </c>
      <c r="Q55" s="142" t="s">
        <v>1044</v>
      </c>
      <c r="R55" s="24" t="s">
        <v>1026</v>
      </c>
      <c r="S55" s="142" t="s">
        <v>564</v>
      </c>
      <c r="T55" s="120">
        <v>0</v>
      </c>
      <c r="U55" s="24" t="s">
        <v>1026</v>
      </c>
      <c r="V55" s="120">
        <v>2</v>
      </c>
      <c r="W55" s="142" t="s">
        <v>1525</v>
      </c>
      <c r="X55" s="17">
        <v>257</v>
      </c>
      <c r="Y55" s="17">
        <v>2</v>
      </c>
      <c r="Z55" s="24" t="s">
        <v>1026</v>
      </c>
      <c r="AA55" s="17">
        <v>8</v>
      </c>
    </row>
    <row r="56" spans="10:27" x14ac:dyDescent="0.25">
      <c r="J56" s="147"/>
      <c r="M56" s="17" t="s">
        <v>3141</v>
      </c>
      <c r="N56" s="17">
        <v>5</v>
      </c>
      <c r="O56" s="17">
        <v>6</v>
      </c>
      <c r="P56" s="17">
        <v>1994</v>
      </c>
      <c r="Q56" s="142" t="s">
        <v>1029</v>
      </c>
      <c r="R56" s="24" t="s">
        <v>1026</v>
      </c>
      <c r="S56" s="142" t="s">
        <v>566</v>
      </c>
      <c r="T56" s="120">
        <v>2</v>
      </c>
      <c r="U56" s="24" t="s">
        <v>1026</v>
      </c>
      <c r="V56" s="120">
        <v>0</v>
      </c>
      <c r="W56" s="142" t="s">
        <v>1819</v>
      </c>
      <c r="X56" s="120">
        <v>980</v>
      </c>
      <c r="Y56" s="17">
        <v>24</v>
      </c>
      <c r="Z56" s="24" t="s">
        <v>1026</v>
      </c>
      <c r="AA56" s="17">
        <v>6</v>
      </c>
    </row>
    <row r="57" spans="10:27" x14ac:dyDescent="0.25">
      <c r="J57" s="147"/>
      <c r="M57" s="17" t="s">
        <v>3141</v>
      </c>
      <c r="N57" s="17">
        <v>5</v>
      </c>
      <c r="O57" s="17">
        <v>6</v>
      </c>
      <c r="P57" s="17">
        <v>1994</v>
      </c>
      <c r="Q57" s="142" t="s">
        <v>1042</v>
      </c>
      <c r="R57" s="24" t="s">
        <v>1026</v>
      </c>
      <c r="S57" s="142" t="s">
        <v>0</v>
      </c>
      <c r="T57" s="120">
        <v>1</v>
      </c>
      <c r="U57" s="24" t="s">
        <v>1026</v>
      </c>
      <c r="V57" s="120">
        <v>0</v>
      </c>
      <c r="W57" s="142" t="s">
        <v>1526</v>
      </c>
      <c r="X57" s="17">
        <v>1104</v>
      </c>
      <c r="Y57" s="17">
        <v>18</v>
      </c>
      <c r="Z57" s="24" t="s">
        <v>1026</v>
      </c>
      <c r="AA57" s="17">
        <v>4</v>
      </c>
    </row>
    <row r="58" spans="10:27" x14ac:dyDescent="0.25">
      <c r="J58" s="147"/>
      <c r="M58" s="17" t="s">
        <v>3011</v>
      </c>
      <c r="N58" s="17">
        <v>8</v>
      </c>
      <c r="O58" s="17">
        <v>6</v>
      </c>
      <c r="P58" s="17">
        <v>1994</v>
      </c>
      <c r="Q58" s="142" t="s">
        <v>563</v>
      </c>
      <c r="R58" s="24" t="s">
        <v>1026</v>
      </c>
      <c r="S58" s="142" t="s">
        <v>1041</v>
      </c>
      <c r="T58" s="120">
        <v>0</v>
      </c>
      <c r="U58" s="24" t="s">
        <v>1026</v>
      </c>
      <c r="V58" s="120">
        <v>2</v>
      </c>
      <c r="W58" s="142" t="s">
        <v>1291</v>
      </c>
      <c r="X58" s="17">
        <v>211</v>
      </c>
      <c r="Y58" s="17">
        <v>4</v>
      </c>
      <c r="Z58" s="24" t="s">
        <v>1026</v>
      </c>
      <c r="AA58" s="17">
        <v>15</v>
      </c>
    </row>
    <row r="59" spans="10:27" x14ac:dyDescent="0.25">
      <c r="J59" s="147"/>
      <c r="M59" s="17" t="s">
        <v>3011</v>
      </c>
      <c r="N59" s="17">
        <v>8</v>
      </c>
      <c r="O59" s="17">
        <v>6</v>
      </c>
      <c r="P59" s="17">
        <v>1994</v>
      </c>
      <c r="Q59" s="142" t="s">
        <v>565</v>
      </c>
      <c r="R59" s="24" t="s">
        <v>1026</v>
      </c>
      <c r="S59" s="142" t="s">
        <v>1029</v>
      </c>
      <c r="T59" s="120">
        <v>0</v>
      </c>
      <c r="U59" s="24" t="s">
        <v>1026</v>
      </c>
      <c r="V59" s="120">
        <v>2</v>
      </c>
      <c r="W59" s="142" t="s">
        <v>1290</v>
      </c>
      <c r="X59" s="17">
        <v>346</v>
      </c>
      <c r="Y59" s="17">
        <v>4</v>
      </c>
      <c r="Z59" s="24" t="s">
        <v>1026</v>
      </c>
      <c r="AA59" s="17">
        <v>18</v>
      </c>
    </row>
    <row r="60" spans="10:27" x14ac:dyDescent="0.25">
      <c r="J60" s="147"/>
      <c r="M60" s="17" t="s">
        <v>3011</v>
      </c>
      <c r="N60" s="17">
        <v>8</v>
      </c>
      <c r="O60" s="17">
        <v>6</v>
      </c>
      <c r="P60" s="17">
        <v>1994</v>
      </c>
      <c r="Q60" s="142" t="s">
        <v>566</v>
      </c>
      <c r="R60" s="24" t="s">
        <v>1026</v>
      </c>
      <c r="S60" s="142" t="s">
        <v>564</v>
      </c>
      <c r="T60" s="120">
        <v>0</v>
      </c>
      <c r="U60" s="24" t="s">
        <v>1026</v>
      </c>
      <c r="V60" s="120">
        <v>2</v>
      </c>
      <c r="W60" s="142" t="s">
        <v>1289</v>
      </c>
      <c r="X60" s="17">
        <v>187</v>
      </c>
      <c r="Y60" s="17">
        <v>3</v>
      </c>
      <c r="Z60" s="24" t="s">
        <v>1026</v>
      </c>
      <c r="AA60" s="17">
        <v>17</v>
      </c>
    </row>
    <row r="61" spans="10:27" x14ac:dyDescent="0.25">
      <c r="J61" s="147"/>
      <c r="M61" s="17" t="s">
        <v>3011</v>
      </c>
      <c r="N61" s="17">
        <v>8</v>
      </c>
      <c r="O61" s="17">
        <v>6</v>
      </c>
      <c r="P61" s="17">
        <v>1994</v>
      </c>
      <c r="Q61" s="142" t="s">
        <v>1042</v>
      </c>
      <c r="R61" s="24" t="s">
        <v>1026</v>
      </c>
      <c r="S61" s="142" t="s">
        <v>1</v>
      </c>
      <c r="T61" s="120">
        <v>2</v>
      </c>
      <c r="U61" s="24" t="s">
        <v>1026</v>
      </c>
      <c r="V61" s="120">
        <v>0</v>
      </c>
      <c r="W61" s="142" t="s">
        <v>1527</v>
      </c>
      <c r="X61" s="17">
        <v>745</v>
      </c>
      <c r="Y61" s="17">
        <v>11</v>
      </c>
      <c r="Z61" s="24" t="s">
        <v>1026</v>
      </c>
      <c r="AA61" s="17">
        <v>4</v>
      </c>
    </row>
    <row r="62" spans="10:27" x14ac:dyDescent="0.25">
      <c r="J62" s="147"/>
      <c r="M62" s="17" t="s">
        <v>3011</v>
      </c>
      <c r="N62" s="17">
        <v>8</v>
      </c>
      <c r="O62" s="17">
        <v>6</v>
      </c>
      <c r="P62" s="17">
        <v>1994</v>
      </c>
      <c r="Q62" s="142" t="s">
        <v>1043</v>
      </c>
      <c r="R62" s="24" t="s">
        <v>1026</v>
      </c>
      <c r="S62" s="142" t="s">
        <v>1044</v>
      </c>
      <c r="T62" s="120">
        <v>2</v>
      </c>
      <c r="U62" s="24" t="s">
        <v>1026</v>
      </c>
      <c r="V62" s="120">
        <v>0</v>
      </c>
      <c r="W62" s="142" t="s">
        <v>909</v>
      </c>
      <c r="X62" s="17">
        <v>913</v>
      </c>
      <c r="Y62" s="17">
        <v>15</v>
      </c>
      <c r="Z62" s="24" t="s">
        <v>1026</v>
      </c>
      <c r="AA62" s="17">
        <v>4</v>
      </c>
    </row>
    <row r="63" spans="10:27" x14ac:dyDescent="0.25">
      <c r="J63" s="147"/>
      <c r="M63" s="17" t="s">
        <v>3011</v>
      </c>
      <c r="N63" s="17">
        <v>8</v>
      </c>
      <c r="O63" s="17">
        <v>6</v>
      </c>
      <c r="P63" s="17">
        <v>1994</v>
      </c>
      <c r="Q63" s="142" t="s">
        <v>0</v>
      </c>
      <c r="R63" s="24" t="s">
        <v>1026</v>
      </c>
      <c r="S63" s="142" t="s">
        <v>1045</v>
      </c>
      <c r="T63" s="120">
        <v>1</v>
      </c>
      <c r="U63" s="24" t="s">
        <v>1026</v>
      </c>
      <c r="V63" s="120">
        <v>0</v>
      </c>
      <c r="W63" s="142" t="s">
        <v>1528</v>
      </c>
      <c r="X63" s="17">
        <v>816</v>
      </c>
      <c r="Y63" s="17">
        <v>12</v>
      </c>
      <c r="Z63" s="24" t="s">
        <v>1026</v>
      </c>
      <c r="AA63" s="17">
        <v>4</v>
      </c>
    </row>
    <row r="64" spans="10:27" x14ac:dyDescent="0.25">
      <c r="J64" s="147"/>
      <c r="M64" s="17" t="s">
        <v>3141</v>
      </c>
      <c r="N64" s="17">
        <v>12</v>
      </c>
      <c r="O64" s="17">
        <v>6</v>
      </c>
      <c r="P64" s="17">
        <v>1994</v>
      </c>
      <c r="Q64" s="142" t="s">
        <v>1045</v>
      </c>
      <c r="R64" s="24" t="s">
        <v>1026</v>
      </c>
      <c r="S64" s="142" t="s">
        <v>1029</v>
      </c>
      <c r="T64" s="120">
        <v>0</v>
      </c>
      <c r="U64" s="24" t="s">
        <v>1026</v>
      </c>
      <c r="V64" s="120">
        <v>1</v>
      </c>
      <c r="W64" s="142" t="s">
        <v>2957</v>
      </c>
      <c r="X64" s="17">
        <v>513</v>
      </c>
      <c r="Y64" s="17">
        <v>4</v>
      </c>
      <c r="Z64" s="24" t="s">
        <v>1026</v>
      </c>
      <c r="AA64" s="17">
        <v>8</v>
      </c>
    </row>
    <row r="65" spans="10:27" x14ac:dyDescent="0.25">
      <c r="J65" s="147"/>
      <c r="M65" s="17" t="s">
        <v>3141</v>
      </c>
      <c r="N65" s="17">
        <v>12</v>
      </c>
      <c r="O65" s="17">
        <v>6</v>
      </c>
      <c r="P65" s="17">
        <v>1994</v>
      </c>
      <c r="Q65" s="142" t="s">
        <v>1041</v>
      </c>
      <c r="R65" s="24" t="s">
        <v>1026</v>
      </c>
      <c r="S65" s="142" t="s">
        <v>1042</v>
      </c>
      <c r="T65" s="120">
        <v>1</v>
      </c>
      <c r="U65" s="24" t="s">
        <v>1026</v>
      </c>
      <c r="V65" s="120">
        <v>1</v>
      </c>
      <c r="W65" s="142" t="s">
        <v>1825</v>
      </c>
      <c r="X65" s="17">
        <v>919</v>
      </c>
      <c r="Y65" s="17">
        <v>7</v>
      </c>
      <c r="Z65" s="24" t="s">
        <v>1026</v>
      </c>
      <c r="AA65" s="17">
        <v>6</v>
      </c>
    </row>
    <row r="66" spans="10:27" x14ac:dyDescent="0.25">
      <c r="J66" s="147"/>
      <c r="M66" s="17" t="s">
        <v>3141</v>
      </c>
      <c r="N66" s="17">
        <v>12</v>
      </c>
      <c r="O66" s="17">
        <v>6</v>
      </c>
      <c r="P66" s="17">
        <v>1994</v>
      </c>
      <c r="Q66" s="142" t="s">
        <v>564</v>
      </c>
      <c r="R66" s="24" t="s">
        <v>1026</v>
      </c>
      <c r="S66" s="142" t="s">
        <v>563</v>
      </c>
      <c r="T66" s="120">
        <v>2</v>
      </c>
      <c r="U66" s="24" t="s">
        <v>1026</v>
      </c>
      <c r="V66" s="120">
        <v>0</v>
      </c>
      <c r="W66" s="142" t="s">
        <v>1824</v>
      </c>
      <c r="X66" s="17">
        <v>876</v>
      </c>
      <c r="Y66" s="17">
        <v>10</v>
      </c>
      <c r="Z66" s="24" t="s">
        <v>1026</v>
      </c>
      <c r="AA66" s="17">
        <v>6</v>
      </c>
    </row>
    <row r="67" spans="10:27" x14ac:dyDescent="0.25">
      <c r="J67" s="147"/>
      <c r="M67" s="17" t="s">
        <v>3141</v>
      </c>
      <c r="N67" s="17">
        <v>12</v>
      </c>
      <c r="O67" s="17">
        <v>6</v>
      </c>
      <c r="P67" s="17">
        <v>1994</v>
      </c>
      <c r="Q67" s="142" t="s">
        <v>1044</v>
      </c>
      <c r="R67" s="24" t="s">
        <v>1026</v>
      </c>
      <c r="S67" s="142" t="s">
        <v>0</v>
      </c>
      <c r="T67" s="120">
        <v>1</v>
      </c>
      <c r="U67" s="24" t="s">
        <v>1026</v>
      </c>
      <c r="V67" s="120">
        <v>2</v>
      </c>
      <c r="W67" s="142" t="s">
        <v>1529</v>
      </c>
      <c r="X67" s="17">
        <v>186</v>
      </c>
      <c r="Y67" s="17">
        <v>6</v>
      </c>
      <c r="Z67" s="24" t="s">
        <v>1026</v>
      </c>
      <c r="AA67" s="17">
        <v>8</v>
      </c>
    </row>
    <row r="68" spans="10:27" x14ac:dyDescent="0.25">
      <c r="J68" s="147"/>
      <c r="M68" s="17" t="s">
        <v>3141</v>
      </c>
      <c r="N68" s="17">
        <v>12</v>
      </c>
      <c r="O68" s="17">
        <v>6</v>
      </c>
      <c r="P68" s="17">
        <v>1994</v>
      </c>
      <c r="Q68" s="142" t="s">
        <v>1</v>
      </c>
      <c r="R68" s="24" t="s">
        <v>1026</v>
      </c>
      <c r="S68" s="142" t="s">
        <v>565</v>
      </c>
      <c r="T68" s="120">
        <v>1</v>
      </c>
      <c r="U68" s="24" t="s">
        <v>1026</v>
      </c>
      <c r="V68" s="120">
        <v>2</v>
      </c>
      <c r="W68" s="142" t="s">
        <v>1827</v>
      </c>
      <c r="X68" s="17">
        <v>475</v>
      </c>
      <c r="Y68" s="17">
        <v>6</v>
      </c>
      <c r="Z68" s="24" t="s">
        <v>1026</v>
      </c>
      <c r="AA68" s="17">
        <v>11</v>
      </c>
    </row>
    <row r="69" spans="10:27" x14ac:dyDescent="0.25">
      <c r="J69" s="147"/>
      <c r="M69" s="17" t="s">
        <v>3141</v>
      </c>
      <c r="N69" s="17">
        <v>12</v>
      </c>
      <c r="O69" s="17">
        <v>6</v>
      </c>
      <c r="P69" s="17">
        <v>1994</v>
      </c>
      <c r="Q69" s="142" t="s">
        <v>1043</v>
      </c>
      <c r="R69" s="24" t="s">
        <v>1026</v>
      </c>
      <c r="S69" s="142" t="s">
        <v>566</v>
      </c>
      <c r="T69" s="120">
        <v>2</v>
      </c>
      <c r="U69" s="24" t="s">
        <v>1026</v>
      </c>
      <c r="V69" s="120">
        <v>0</v>
      </c>
      <c r="W69" s="142" t="s">
        <v>1826</v>
      </c>
      <c r="X69" s="17">
        <v>1182</v>
      </c>
      <c r="Y69" s="17">
        <v>10</v>
      </c>
      <c r="Z69" s="24" t="s">
        <v>1026</v>
      </c>
      <c r="AA69" s="17">
        <v>4</v>
      </c>
    </row>
    <row r="70" spans="10:27" x14ac:dyDescent="0.25">
      <c r="J70" s="147"/>
      <c r="M70" s="17" t="s">
        <v>3011</v>
      </c>
      <c r="N70" s="17">
        <v>15</v>
      </c>
      <c r="O70" s="17">
        <v>6</v>
      </c>
      <c r="P70" s="17">
        <v>1994</v>
      </c>
      <c r="Q70" s="142" t="s">
        <v>1045</v>
      </c>
      <c r="R70" s="24" t="s">
        <v>1026</v>
      </c>
      <c r="S70" s="142" t="s">
        <v>565</v>
      </c>
      <c r="T70" s="120">
        <v>0</v>
      </c>
      <c r="U70" s="24" t="s">
        <v>1026</v>
      </c>
      <c r="V70" s="120">
        <v>1</v>
      </c>
      <c r="W70" s="142" t="s">
        <v>75</v>
      </c>
      <c r="X70" s="17">
        <v>253</v>
      </c>
      <c r="Y70" s="17">
        <v>1</v>
      </c>
      <c r="Z70" s="24" t="s">
        <v>1026</v>
      </c>
      <c r="AA70" s="17">
        <v>11</v>
      </c>
    </row>
    <row r="71" spans="10:27" x14ac:dyDescent="0.25">
      <c r="J71" s="147"/>
      <c r="M71" s="17" t="s">
        <v>3011</v>
      </c>
      <c r="N71" s="17">
        <v>15</v>
      </c>
      <c r="O71" s="17">
        <v>6</v>
      </c>
      <c r="P71" s="17">
        <v>1994</v>
      </c>
      <c r="Q71" s="142" t="s">
        <v>1044</v>
      </c>
      <c r="R71" s="24" t="s">
        <v>1026</v>
      </c>
      <c r="S71" s="142" t="s">
        <v>1</v>
      </c>
      <c r="T71" s="120">
        <v>2</v>
      </c>
      <c r="U71" s="24" t="s">
        <v>1026</v>
      </c>
      <c r="V71" s="120">
        <v>1</v>
      </c>
      <c r="W71" s="142" t="s">
        <v>1530</v>
      </c>
      <c r="X71" s="17">
        <v>167</v>
      </c>
      <c r="Y71" s="17">
        <v>5</v>
      </c>
      <c r="Z71" s="24" t="s">
        <v>1026</v>
      </c>
      <c r="AA71" s="17">
        <v>5</v>
      </c>
    </row>
    <row r="72" spans="10:27" x14ac:dyDescent="0.25">
      <c r="J72" s="147"/>
      <c r="M72" s="17" t="s">
        <v>3011</v>
      </c>
      <c r="N72" s="17">
        <v>15</v>
      </c>
      <c r="O72" s="17">
        <v>6</v>
      </c>
      <c r="P72" s="17">
        <v>1994</v>
      </c>
      <c r="Q72" s="142" t="s">
        <v>566</v>
      </c>
      <c r="R72" s="24" t="s">
        <v>1026</v>
      </c>
      <c r="S72" s="142" t="s">
        <v>0</v>
      </c>
      <c r="T72" s="120">
        <v>0</v>
      </c>
      <c r="U72" s="24" t="s">
        <v>1026</v>
      </c>
      <c r="V72" s="120">
        <v>1</v>
      </c>
      <c r="W72" s="142" t="s">
        <v>73</v>
      </c>
      <c r="X72" s="17">
        <v>332</v>
      </c>
      <c r="Y72" s="17">
        <v>4</v>
      </c>
      <c r="Z72" s="24" t="s">
        <v>1026</v>
      </c>
      <c r="AA72" s="17">
        <v>12</v>
      </c>
    </row>
    <row r="73" spans="10:27" x14ac:dyDescent="0.25">
      <c r="J73" s="147"/>
      <c r="M73" s="17" t="s">
        <v>3011</v>
      </c>
      <c r="N73" s="17">
        <v>15</v>
      </c>
      <c r="O73" s="17">
        <v>6</v>
      </c>
      <c r="P73" s="17">
        <v>1994</v>
      </c>
      <c r="Q73" s="142" t="s">
        <v>1029</v>
      </c>
      <c r="R73" s="24" t="s">
        <v>1026</v>
      </c>
      <c r="S73" s="142" t="s">
        <v>1043</v>
      </c>
      <c r="T73" s="120">
        <v>1</v>
      </c>
      <c r="U73" s="24" t="s">
        <v>1026</v>
      </c>
      <c r="V73" s="120">
        <v>1</v>
      </c>
      <c r="W73" s="142" t="s">
        <v>74</v>
      </c>
      <c r="X73" s="17">
        <v>1012</v>
      </c>
      <c r="Y73" s="17">
        <v>9</v>
      </c>
      <c r="Z73" s="24" t="s">
        <v>1026</v>
      </c>
      <c r="AA73" s="17">
        <v>3</v>
      </c>
    </row>
    <row r="74" spans="10:27" x14ac:dyDescent="0.25">
      <c r="J74" s="147"/>
      <c r="M74" s="17" t="s">
        <v>3011</v>
      </c>
      <c r="N74" s="17">
        <v>15</v>
      </c>
      <c r="O74" s="17">
        <v>6</v>
      </c>
      <c r="P74" s="17">
        <v>1994</v>
      </c>
      <c r="Q74" s="142" t="s">
        <v>1042</v>
      </c>
      <c r="R74" s="24" t="s">
        <v>1026</v>
      </c>
      <c r="S74" s="142" t="s">
        <v>563</v>
      </c>
      <c r="T74" s="120">
        <v>2</v>
      </c>
      <c r="U74" s="24" t="s">
        <v>1026</v>
      </c>
      <c r="V74" s="120">
        <v>0</v>
      </c>
      <c r="W74" s="142" t="s">
        <v>1531</v>
      </c>
      <c r="X74" s="17">
        <v>757</v>
      </c>
      <c r="Y74" s="17">
        <v>12</v>
      </c>
      <c r="Z74" s="24" t="s">
        <v>1026</v>
      </c>
      <c r="AA74" s="17">
        <v>1</v>
      </c>
    </row>
    <row r="75" spans="10:27" x14ac:dyDescent="0.25">
      <c r="J75" s="147"/>
      <c r="M75" s="17" t="s">
        <v>3013</v>
      </c>
      <c r="N75" s="17">
        <v>16</v>
      </c>
      <c r="O75" s="17">
        <v>6</v>
      </c>
      <c r="P75" s="17">
        <v>1994</v>
      </c>
      <c r="Q75" s="142" t="s">
        <v>1041</v>
      </c>
      <c r="R75" s="24" t="s">
        <v>1026</v>
      </c>
      <c r="S75" s="142" t="s">
        <v>564</v>
      </c>
      <c r="T75" s="120">
        <v>1</v>
      </c>
      <c r="U75" s="24" t="s">
        <v>1026</v>
      </c>
      <c r="V75" s="120">
        <v>2</v>
      </c>
      <c r="W75" s="142" t="s">
        <v>76</v>
      </c>
      <c r="X75" s="17">
        <v>774</v>
      </c>
      <c r="Y75" s="17">
        <v>7</v>
      </c>
      <c r="Z75" s="24" t="s">
        <v>1026</v>
      </c>
      <c r="AA75" s="17">
        <v>6</v>
      </c>
    </row>
    <row r="76" spans="10:27" x14ac:dyDescent="0.25">
      <c r="J76" s="147"/>
      <c r="M76" s="17" t="s">
        <v>3142</v>
      </c>
      <c r="N76" s="17">
        <v>18</v>
      </c>
      <c r="O76" s="17">
        <v>6</v>
      </c>
      <c r="P76" s="17">
        <v>1994</v>
      </c>
      <c r="Q76" s="142" t="s">
        <v>563</v>
      </c>
      <c r="R76" s="24" t="s">
        <v>1026</v>
      </c>
      <c r="S76" s="142" t="s">
        <v>1045</v>
      </c>
      <c r="T76" s="120">
        <v>0</v>
      </c>
      <c r="U76" s="24" t="s">
        <v>1026</v>
      </c>
      <c r="V76" s="120">
        <v>1</v>
      </c>
      <c r="W76" s="142" t="s">
        <v>1532</v>
      </c>
      <c r="X76" s="17">
        <v>175</v>
      </c>
      <c r="Y76" s="17">
        <v>7</v>
      </c>
      <c r="Z76" s="24" t="s">
        <v>1026</v>
      </c>
      <c r="AA76" s="17">
        <v>13</v>
      </c>
    </row>
    <row r="77" spans="10:27" x14ac:dyDescent="0.25">
      <c r="J77" s="147"/>
      <c r="M77" s="17" t="s">
        <v>3142</v>
      </c>
      <c r="N77" s="17">
        <v>18</v>
      </c>
      <c r="O77" s="17">
        <v>6</v>
      </c>
      <c r="P77" s="17">
        <v>1994</v>
      </c>
      <c r="Q77" s="142" t="s">
        <v>566</v>
      </c>
      <c r="R77" s="24" t="s">
        <v>1026</v>
      </c>
      <c r="S77" s="142" t="s">
        <v>1029</v>
      </c>
      <c r="T77" s="120">
        <v>0</v>
      </c>
      <c r="U77" s="24" t="s">
        <v>1026</v>
      </c>
      <c r="V77" s="120">
        <v>2</v>
      </c>
      <c r="W77" s="142" t="s">
        <v>77</v>
      </c>
      <c r="X77" s="17">
        <v>642</v>
      </c>
      <c r="Y77" s="17">
        <v>5</v>
      </c>
      <c r="Z77" s="24" t="s">
        <v>1026</v>
      </c>
      <c r="AA77" s="17">
        <v>36</v>
      </c>
    </row>
    <row r="78" spans="10:27" x14ac:dyDescent="0.25">
      <c r="J78" s="147"/>
      <c r="M78" s="17" t="s">
        <v>3141</v>
      </c>
      <c r="N78" s="17">
        <v>19</v>
      </c>
      <c r="O78" s="17">
        <v>6</v>
      </c>
      <c r="P78" s="17">
        <v>1994</v>
      </c>
      <c r="Q78" s="142" t="s">
        <v>564</v>
      </c>
      <c r="R78" s="24" t="s">
        <v>1026</v>
      </c>
      <c r="S78" s="142" t="s">
        <v>1044</v>
      </c>
      <c r="T78" s="120">
        <v>2</v>
      </c>
      <c r="U78" s="24" t="s">
        <v>1026</v>
      </c>
      <c r="V78" s="120">
        <v>0</v>
      </c>
      <c r="W78" s="142" t="s">
        <v>1533</v>
      </c>
      <c r="X78" s="17">
        <v>768</v>
      </c>
      <c r="Y78" s="17">
        <v>12</v>
      </c>
      <c r="Z78" s="24" t="s">
        <v>1026</v>
      </c>
      <c r="AA78" s="17">
        <v>1</v>
      </c>
    </row>
    <row r="79" spans="10:27" x14ac:dyDescent="0.25">
      <c r="J79" s="147"/>
      <c r="M79" s="17" t="s">
        <v>3141</v>
      </c>
      <c r="N79" s="17">
        <v>19</v>
      </c>
      <c r="O79" s="17">
        <v>6</v>
      </c>
      <c r="P79" s="17">
        <v>1994</v>
      </c>
      <c r="Q79" s="142" t="s">
        <v>1</v>
      </c>
      <c r="R79" s="24"/>
      <c r="S79" s="142" t="s">
        <v>1043</v>
      </c>
      <c r="T79" s="120">
        <v>0</v>
      </c>
      <c r="U79" s="24" t="s">
        <v>1026</v>
      </c>
      <c r="V79" s="120">
        <v>2</v>
      </c>
      <c r="W79" s="142" t="s">
        <v>1534</v>
      </c>
      <c r="X79" s="17">
        <v>236</v>
      </c>
      <c r="Y79" s="17">
        <v>2</v>
      </c>
      <c r="Z79" s="24"/>
      <c r="AA79" s="17">
        <v>16</v>
      </c>
    </row>
    <row r="80" spans="10:27" x14ac:dyDescent="0.25">
      <c r="J80" s="147"/>
      <c r="M80" s="17" t="s">
        <v>3141</v>
      </c>
      <c r="N80" s="17">
        <v>19</v>
      </c>
      <c r="O80" s="17">
        <v>6</v>
      </c>
      <c r="P80" s="17">
        <v>1994</v>
      </c>
      <c r="Q80" s="142" t="s">
        <v>0</v>
      </c>
      <c r="R80" s="24" t="s">
        <v>1026</v>
      </c>
      <c r="S80" s="142" t="s">
        <v>1042</v>
      </c>
      <c r="T80" s="120">
        <v>0</v>
      </c>
      <c r="U80" s="24" t="s">
        <v>1026</v>
      </c>
      <c r="V80" s="120">
        <v>2</v>
      </c>
      <c r="W80" s="142" t="s">
        <v>1535</v>
      </c>
      <c r="X80" s="17">
        <v>1221</v>
      </c>
      <c r="Y80" s="17">
        <v>0</v>
      </c>
      <c r="Z80" s="24" t="s">
        <v>1026</v>
      </c>
      <c r="AA80" s="17">
        <v>5</v>
      </c>
    </row>
    <row r="81" spans="10:27" x14ac:dyDescent="0.25">
      <c r="J81" s="147"/>
      <c r="M81" s="17" t="s">
        <v>3142</v>
      </c>
      <c r="N81" s="17">
        <v>29</v>
      </c>
      <c r="O81" s="17">
        <v>6</v>
      </c>
      <c r="P81" s="17">
        <v>1994</v>
      </c>
      <c r="Q81" s="142" t="s">
        <v>563</v>
      </c>
      <c r="R81" s="24" t="s">
        <v>1026</v>
      </c>
      <c r="S81" s="142" t="s">
        <v>1</v>
      </c>
      <c r="T81" s="120">
        <v>2</v>
      </c>
      <c r="U81" s="24" t="s">
        <v>1026</v>
      </c>
      <c r="V81" s="120">
        <v>0</v>
      </c>
      <c r="W81" s="142" t="s">
        <v>1536</v>
      </c>
      <c r="X81" s="17">
        <v>165</v>
      </c>
      <c r="Y81" s="17">
        <v>18</v>
      </c>
      <c r="Z81" s="24" t="s">
        <v>1026</v>
      </c>
      <c r="AA81" s="17">
        <v>3</v>
      </c>
    </row>
    <row r="82" spans="10:27" x14ac:dyDescent="0.25">
      <c r="J82" s="147"/>
      <c r="M82" s="17" t="s">
        <v>3142</v>
      </c>
      <c r="N82" s="17">
        <v>29</v>
      </c>
      <c r="O82" s="17">
        <v>6</v>
      </c>
      <c r="P82" s="17">
        <v>1994</v>
      </c>
      <c r="Q82" s="142" t="s">
        <v>565</v>
      </c>
      <c r="R82" s="24" t="s">
        <v>1026</v>
      </c>
      <c r="S82" s="142" t="s">
        <v>1043</v>
      </c>
      <c r="T82" s="120">
        <v>2</v>
      </c>
      <c r="U82" s="24" t="s">
        <v>1026</v>
      </c>
      <c r="V82" s="120">
        <v>1</v>
      </c>
      <c r="W82" s="142" t="s">
        <v>1777</v>
      </c>
      <c r="X82" s="17">
        <v>1420</v>
      </c>
      <c r="Y82" s="17">
        <v>11</v>
      </c>
      <c r="Z82" s="24" t="s">
        <v>1026</v>
      </c>
      <c r="AA82" s="17">
        <v>8</v>
      </c>
    </row>
    <row r="83" spans="10:27" x14ac:dyDescent="0.25">
      <c r="J83" s="147"/>
      <c r="M83" s="17" t="s">
        <v>3142</v>
      </c>
      <c r="N83" s="17">
        <v>29</v>
      </c>
      <c r="O83" s="17">
        <v>6</v>
      </c>
      <c r="P83" s="17">
        <v>1994</v>
      </c>
      <c r="Q83" s="142" t="s">
        <v>1041</v>
      </c>
      <c r="R83" s="24" t="s">
        <v>1026</v>
      </c>
      <c r="S83" s="142" t="s">
        <v>0</v>
      </c>
      <c r="T83" s="120">
        <v>2</v>
      </c>
      <c r="U83" s="24" t="s">
        <v>1026</v>
      </c>
      <c r="V83" s="120">
        <v>0</v>
      </c>
      <c r="W83" s="142" t="s">
        <v>1776</v>
      </c>
      <c r="X83" s="17">
        <v>1096</v>
      </c>
      <c r="Y83" s="17">
        <v>10</v>
      </c>
      <c r="Z83" s="24" t="s">
        <v>1026</v>
      </c>
      <c r="AA83" s="17">
        <v>3</v>
      </c>
    </row>
    <row r="84" spans="10:27" x14ac:dyDescent="0.25">
      <c r="J84" s="147"/>
      <c r="M84" s="17" t="s">
        <v>3142</v>
      </c>
      <c r="N84" s="17">
        <v>29</v>
      </c>
      <c r="O84" s="17">
        <v>6</v>
      </c>
      <c r="P84" s="17">
        <v>1994</v>
      </c>
      <c r="Q84" s="142" t="s">
        <v>564</v>
      </c>
      <c r="R84" s="24" t="s">
        <v>1026</v>
      </c>
      <c r="S84" s="142" t="s">
        <v>1029</v>
      </c>
      <c r="T84" s="120">
        <v>2</v>
      </c>
      <c r="U84" s="24" t="s">
        <v>1026</v>
      </c>
      <c r="V84" s="120">
        <v>0</v>
      </c>
      <c r="W84" s="142" t="s">
        <v>46</v>
      </c>
      <c r="X84" s="17">
        <v>1067</v>
      </c>
      <c r="Y84" s="17">
        <v>11</v>
      </c>
      <c r="Z84" s="24" t="s">
        <v>1026</v>
      </c>
      <c r="AA84" s="17">
        <v>1</v>
      </c>
    </row>
    <row r="85" spans="10:27" x14ac:dyDescent="0.25">
      <c r="J85" s="147"/>
      <c r="M85" s="17" t="s">
        <v>3142</v>
      </c>
      <c r="N85" s="17">
        <v>29</v>
      </c>
      <c r="O85" s="17">
        <v>6</v>
      </c>
      <c r="P85" s="17">
        <v>1994</v>
      </c>
      <c r="Q85" s="142" t="s">
        <v>1042</v>
      </c>
      <c r="R85" s="24" t="s">
        <v>1026</v>
      </c>
      <c r="S85" s="142" t="s">
        <v>1044</v>
      </c>
      <c r="T85" s="120">
        <v>1</v>
      </c>
      <c r="U85" s="24" t="s">
        <v>1026</v>
      </c>
      <c r="V85" s="120">
        <v>0</v>
      </c>
      <c r="W85" s="142" t="s">
        <v>1537</v>
      </c>
      <c r="X85" s="17">
        <v>967</v>
      </c>
      <c r="Y85" s="17">
        <v>21</v>
      </c>
      <c r="Z85" s="24" t="s">
        <v>1026</v>
      </c>
      <c r="AA85" s="17">
        <v>4</v>
      </c>
    </row>
    <row r="86" spans="10:27" x14ac:dyDescent="0.25">
      <c r="J86" s="147"/>
      <c r="M86" s="17" t="s">
        <v>3141</v>
      </c>
      <c r="N86" s="17">
        <v>30</v>
      </c>
      <c r="O86" s="17">
        <v>6</v>
      </c>
      <c r="P86" s="17">
        <v>1994</v>
      </c>
      <c r="Q86" s="142" t="s">
        <v>566</v>
      </c>
      <c r="R86" s="24" t="s">
        <v>1026</v>
      </c>
      <c r="S86" s="142" t="s">
        <v>1045</v>
      </c>
      <c r="T86" s="120">
        <v>2</v>
      </c>
      <c r="U86" s="24" t="s">
        <v>1026</v>
      </c>
      <c r="V86" s="120">
        <v>0</v>
      </c>
      <c r="W86" s="142" t="s">
        <v>45</v>
      </c>
      <c r="X86" s="17">
        <v>425</v>
      </c>
      <c r="Y86" s="17">
        <v>8</v>
      </c>
      <c r="Z86" s="24" t="s">
        <v>1026</v>
      </c>
      <c r="AA86" s="17">
        <v>2</v>
      </c>
    </row>
    <row r="87" spans="10:27" x14ac:dyDescent="0.25">
      <c r="J87" s="147"/>
      <c r="M87" s="17" t="s">
        <v>3011</v>
      </c>
      <c r="N87" s="17">
        <v>3</v>
      </c>
      <c r="O87" s="17">
        <v>7</v>
      </c>
      <c r="P87" s="17">
        <v>1994</v>
      </c>
      <c r="Q87" s="142" t="s">
        <v>565</v>
      </c>
      <c r="R87" s="24" t="s">
        <v>1026</v>
      </c>
      <c r="S87" s="142" t="s">
        <v>563</v>
      </c>
      <c r="T87" s="120">
        <v>2</v>
      </c>
      <c r="U87" s="24" t="s">
        <v>1026</v>
      </c>
      <c r="V87" s="120">
        <v>0</v>
      </c>
      <c r="W87" s="142" t="s">
        <v>1788</v>
      </c>
      <c r="X87" s="17">
        <v>626</v>
      </c>
      <c r="Y87" s="17">
        <v>11</v>
      </c>
      <c r="Z87" s="24" t="s">
        <v>1026</v>
      </c>
      <c r="AA87" s="17">
        <v>2</v>
      </c>
    </row>
    <row r="88" spans="10:27" x14ac:dyDescent="0.25">
      <c r="J88" s="147"/>
      <c r="M88" s="17" t="s">
        <v>3011</v>
      </c>
      <c r="N88" s="17">
        <v>3</v>
      </c>
      <c r="O88" s="17">
        <v>7</v>
      </c>
      <c r="P88" s="17">
        <v>1994</v>
      </c>
      <c r="Q88" s="142" t="s">
        <v>566</v>
      </c>
      <c r="R88" s="24" t="s">
        <v>1026</v>
      </c>
      <c r="S88" s="142" t="s">
        <v>1043</v>
      </c>
      <c r="T88" s="120">
        <v>0</v>
      </c>
      <c r="U88" s="24" t="s">
        <v>1026</v>
      </c>
      <c r="V88" s="120">
        <v>2</v>
      </c>
      <c r="W88" s="142" t="s">
        <v>1789</v>
      </c>
      <c r="X88" s="17">
        <v>503</v>
      </c>
      <c r="Y88" s="17">
        <v>3</v>
      </c>
      <c r="Z88" s="24" t="s">
        <v>1026</v>
      </c>
      <c r="AA88" s="17">
        <v>12</v>
      </c>
    </row>
    <row r="89" spans="10:27" x14ac:dyDescent="0.25">
      <c r="J89" s="147"/>
      <c r="M89" s="17" t="s">
        <v>3011</v>
      </c>
      <c r="N89" s="17">
        <v>3</v>
      </c>
      <c r="O89" s="17">
        <v>7</v>
      </c>
      <c r="P89" s="17">
        <v>1994</v>
      </c>
      <c r="Q89" s="142" t="s">
        <v>1029</v>
      </c>
      <c r="R89" s="24" t="s">
        <v>1026</v>
      </c>
      <c r="S89" s="142" t="s">
        <v>1045</v>
      </c>
      <c r="T89" s="120">
        <v>1</v>
      </c>
      <c r="U89" s="24" t="s">
        <v>1026</v>
      </c>
      <c r="V89" s="120">
        <v>0</v>
      </c>
      <c r="W89" s="142" t="s">
        <v>1538</v>
      </c>
      <c r="X89" s="17">
        <v>1232</v>
      </c>
      <c r="Y89" s="17">
        <v>12</v>
      </c>
      <c r="Z89" s="24" t="s">
        <v>1026</v>
      </c>
      <c r="AA89" s="17">
        <v>10</v>
      </c>
    </row>
    <row r="90" spans="10:27" x14ac:dyDescent="0.25">
      <c r="J90" s="147"/>
      <c r="M90" s="17" t="s">
        <v>3011</v>
      </c>
      <c r="N90" s="17">
        <v>3</v>
      </c>
      <c r="O90" s="17">
        <v>7</v>
      </c>
      <c r="P90" s="17">
        <v>1994</v>
      </c>
      <c r="Q90" s="142" t="s">
        <v>1</v>
      </c>
      <c r="R90" s="24" t="s">
        <v>1026</v>
      </c>
      <c r="S90" s="142" t="s">
        <v>564</v>
      </c>
      <c r="T90" s="120">
        <v>2</v>
      </c>
      <c r="U90" s="24" t="s">
        <v>1026</v>
      </c>
      <c r="V90" s="120">
        <v>0</v>
      </c>
      <c r="W90" s="142" t="s">
        <v>1539</v>
      </c>
      <c r="X90" s="17">
        <v>302</v>
      </c>
      <c r="Y90" s="17">
        <v>10</v>
      </c>
      <c r="Z90" s="24" t="s">
        <v>1026</v>
      </c>
      <c r="AA90" s="17">
        <v>7</v>
      </c>
    </row>
    <row r="91" spans="10:27" x14ac:dyDescent="0.25">
      <c r="J91" s="147"/>
      <c r="M91" s="17" t="s">
        <v>3011</v>
      </c>
      <c r="N91" s="17">
        <v>3</v>
      </c>
      <c r="O91" s="17">
        <v>7</v>
      </c>
      <c r="P91" s="17">
        <v>1994</v>
      </c>
      <c r="Q91" s="142" t="s">
        <v>1042</v>
      </c>
      <c r="R91" s="24" t="s">
        <v>1026</v>
      </c>
      <c r="S91" s="142" t="s">
        <v>1041</v>
      </c>
      <c r="T91" s="120">
        <v>2</v>
      </c>
      <c r="U91" s="24" t="s">
        <v>1026</v>
      </c>
      <c r="V91" s="120">
        <v>1</v>
      </c>
      <c r="W91" s="142" t="s">
        <v>1787</v>
      </c>
      <c r="X91" s="17">
        <v>1117</v>
      </c>
      <c r="Y91" s="17">
        <v>11</v>
      </c>
      <c r="Z91" s="24" t="s">
        <v>1026</v>
      </c>
      <c r="AA91" s="17">
        <v>6</v>
      </c>
    </row>
    <row r="92" spans="10:27" x14ac:dyDescent="0.25">
      <c r="J92" s="147"/>
      <c r="M92" s="17" t="s">
        <v>3011</v>
      </c>
      <c r="N92" s="17">
        <v>3</v>
      </c>
      <c r="O92" s="17">
        <v>7</v>
      </c>
      <c r="P92" s="17">
        <v>1994</v>
      </c>
      <c r="Q92" s="142" t="s">
        <v>0</v>
      </c>
      <c r="R92" s="24" t="s">
        <v>1026</v>
      </c>
      <c r="S92" s="142" t="s">
        <v>1044</v>
      </c>
      <c r="T92" s="120">
        <v>2</v>
      </c>
      <c r="U92" s="24" t="s">
        <v>1026</v>
      </c>
      <c r="V92" s="120">
        <v>0</v>
      </c>
      <c r="W92" s="142" t="s">
        <v>1540</v>
      </c>
      <c r="X92" s="17">
        <v>902</v>
      </c>
      <c r="Y92" s="17">
        <v>28</v>
      </c>
      <c r="Z92" s="24" t="s">
        <v>1026</v>
      </c>
      <c r="AA92" s="17">
        <v>7</v>
      </c>
    </row>
    <row r="93" spans="10:27" x14ac:dyDescent="0.25">
      <c r="J93" s="147"/>
      <c r="M93" s="17" t="s">
        <v>3142</v>
      </c>
      <c r="N93" s="17">
        <v>6</v>
      </c>
      <c r="O93" s="17">
        <v>7</v>
      </c>
      <c r="P93" s="17">
        <v>1994</v>
      </c>
      <c r="Q93" s="142" t="s">
        <v>1045</v>
      </c>
      <c r="R93" s="24" t="s">
        <v>1026</v>
      </c>
      <c r="S93" s="142" t="s">
        <v>1</v>
      </c>
      <c r="T93" s="120">
        <v>2</v>
      </c>
      <c r="U93" s="24" t="s">
        <v>1026</v>
      </c>
      <c r="V93" s="120">
        <v>0</v>
      </c>
      <c r="W93" s="142" t="s">
        <v>1541</v>
      </c>
      <c r="X93" s="17">
        <v>335</v>
      </c>
      <c r="Y93" s="17">
        <v>14</v>
      </c>
      <c r="Z93" s="24" t="s">
        <v>1026</v>
      </c>
      <c r="AA93" s="17">
        <v>9</v>
      </c>
    </row>
    <row r="94" spans="10:27" x14ac:dyDescent="0.25">
      <c r="J94" s="147"/>
      <c r="M94" s="17" t="s">
        <v>3142</v>
      </c>
      <c r="N94" s="17">
        <v>6</v>
      </c>
      <c r="O94" s="17">
        <v>7</v>
      </c>
      <c r="P94" s="17">
        <v>1994</v>
      </c>
      <c r="Q94" s="142" t="s">
        <v>564</v>
      </c>
      <c r="R94" s="24" t="s">
        <v>1026</v>
      </c>
      <c r="S94" s="142" t="s">
        <v>566</v>
      </c>
      <c r="T94" s="120">
        <v>2</v>
      </c>
      <c r="U94" s="24" t="s">
        <v>1026</v>
      </c>
      <c r="V94" s="120">
        <v>1</v>
      </c>
      <c r="W94" s="142" t="s">
        <v>33</v>
      </c>
      <c r="X94" s="17">
        <v>565</v>
      </c>
      <c r="Y94" s="17">
        <v>9</v>
      </c>
      <c r="Z94" s="24" t="s">
        <v>1026</v>
      </c>
      <c r="AA94" s="17">
        <v>4</v>
      </c>
    </row>
    <row r="95" spans="10:27" x14ac:dyDescent="0.25">
      <c r="J95" s="147"/>
      <c r="M95" s="17" t="s">
        <v>3142</v>
      </c>
      <c r="N95" s="17">
        <v>6</v>
      </c>
      <c r="O95" s="17">
        <v>7</v>
      </c>
      <c r="P95" s="17">
        <v>1994</v>
      </c>
      <c r="Q95" s="142" t="s">
        <v>1044</v>
      </c>
      <c r="R95" s="24" t="s">
        <v>1026</v>
      </c>
      <c r="S95" s="142" t="s">
        <v>1042</v>
      </c>
      <c r="T95" s="120">
        <v>0</v>
      </c>
      <c r="U95" s="24" t="s">
        <v>1026</v>
      </c>
      <c r="V95" s="120">
        <v>2</v>
      </c>
      <c r="W95" s="142" t="s">
        <v>1542</v>
      </c>
      <c r="X95" s="17">
        <v>356</v>
      </c>
      <c r="Y95" s="17">
        <v>9</v>
      </c>
      <c r="Z95" s="24" t="s">
        <v>1026</v>
      </c>
      <c r="AA95" s="17">
        <v>22</v>
      </c>
    </row>
    <row r="96" spans="10:27" x14ac:dyDescent="0.25">
      <c r="J96" s="147"/>
      <c r="M96" s="17" t="s">
        <v>3142</v>
      </c>
      <c r="N96" s="17">
        <v>6</v>
      </c>
      <c r="O96" s="17">
        <v>7</v>
      </c>
      <c r="P96" s="17">
        <v>1994</v>
      </c>
      <c r="Q96" s="142" t="s">
        <v>1029</v>
      </c>
      <c r="R96" s="24" t="s">
        <v>1026</v>
      </c>
      <c r="S96" s="142" t="s">
        <v>565</v>
      </c>
      <c r="T96" s="120">
        <v>2</v>
      </c>
      <c r="U96" s="24" t="s">
        <v>1026</v>
      </c>
      <c r="V96" s="120">
        <v>1</v>
      </c>
      <c r="W96" s="142" t="s">
        <v>35</v>
      </c>
      <c r="X96" s="17">
        <v>1284</v>
      </c>
      <c r="Y96" s="17">
        <v>12</v>
      </c>
      <c r="Z96" s="24" t="s">
        <v>1026</v>
      </c>
      <c r="AA96" s="17">
        <v>11</v>
      </c>
    </row>
    <row r="97" spans="10:27" x14ac:dyDescent="0.25">
      <c r="J97" s="147"/>
      <c r="M97" s="17" t="s">
        <v>3142</v>
      </c>
      <c r="N97" s="17">
        <v>6</v>
      </c>
      <c r="O97" s="17">
        <v>7</v>
      </c>
      <c r="P97" s="17">
        <v>1994</v>
      </c>
      <c r="Q97" s="142" t="s">
        <v>1043</v>
      </c>
      <c r="R97" s="24" t="s">
        <v>1026</v>
      </c>
      <c r="S97" s="142" t="s">
        <v>563</v>
      </c>
      <c r="T97" s="120">
        <v>2</v>
      </c>
      <c r="U97" s="24" t="s">
        <v>1026</v>
      </c>
      <c r="V97" s="120">
        <v>0</v>
      </c>
      <c r="W97" s="142" t="s">
        <v>1543</v>
      </c>
      <c r="X97" s="17">
        <v>1058</v>
      </c>
      <c r="Y97" s="17">
        <v>20</v>
      </c>
      <c r="Z97" s="24" t="s">
        <v>1026</v>
      </c>
      <c r="AA97" s="17">
        <v>2</v>
      </c>
    </row>
    <row r="98" spans="10:27" x14ac:dyDescent="0.25">
      <c r="J98" s="147"/>
      <c r="M98" s="17" t="s">
        <v>3142</v>
      </c>
      <c r="N98" s="17">
        <v>6</v>
      </c>
      <c r="O98" s="17">
        <v>7</v>
      </c>
      <c r="P98" s="17">
        <v>1994</v>
      </c>
      <c r="Q98" s="142" t="s">
        <v>0</v>
      </c>
      <c r="R98" s="24" t="s">
        <v>1026</v>
      </c>
      <c r="S98" s="142" t="s">
        <v>1041</v>
      </c>
      <c r="T98" s="120">
        <v>1</v>
      </c>
      <c r="U98" s="24" t="s">
        <v>1026</v>
      </c>
      <c r="V98" s="120">
        <v>1</v>
      </c>
      <c r="W98" s="142" t="s">
        <v>34</v>
      </c>
      <c r="X98" s="17">
        <v>1351</v>
      </c>
      <c r="Y98" s="17">
        <v>4</v>
      </c>
      <c r="Z98" s="24" t="s">
        <v>1026</v>
      </c>
      <c r="AA98" s="17">
        <v>11</v>
      </c>
    </row>
    <row r="99" spans="10:27" x14ac:dyDescent="0.25">
      <c r="J99" s="147"/>
      <c r="M99" s="17" t="s">
        <v>3027</v>
      </c>
      <c r="N99" s="17">
        <v>9</v>
      </c>
      <c r="O99" s="17">
        <v>7</v>
      </c>
      <c r="P99" s="17">
        <v>1994</v>
      </c>
      <c r="Q99" s="142" t="s">
        <v>565</v>
      </c>
      <c r="R99" s="24"/>
      <c r="S99" s="142" t="s">
        <v>1041</v>
      </c>
      <c r="T99" s="120">
        <v>2</v>
      </c>
      <c r="U99" s="24" t="s">
        <v>1026</v>
      </c>
      <c r="V99" s="120">
        <v>1</v>
      </c>
      <c r="W99" s="142" t="s">
        <v>1790</v>
      </c>
      <c r="X99" s="17">
        <v>244</v>
      </c>
      <c r="Y99" s="17">
        <v>13</v>
      </c>
      <c r="Z99" s="24"/>
      <c r="AA99" s="17">
        <v>12</v>
      </c>
    </row>
    <row r="100" spans="10:27" x14ac:dyDescent="0.25">
      <c r="J100" s="147"/>
      <c r="M100" s="17" t="s">
        <v>3011</v>
      </c>
      <c r="N100" s="17">
        <v>10</v>
      </c>
      <c r="O100" s="17">
        <v>7</v>
      </c>
      <c r="P100" s="17">
        <v>1994</v>
      </c>
      <c r="Q100" s="142" t="s">
        <v>563</v>
      </c>
      <c r="R100" s="24" t="s">
        <v>1026</v>
      </c>
      <c r="S100" s="142" t="s">
        <v>564</v>
      </c>
      <c r="T100" s="120">
        <v>1</v>
      </c>
      <c r="U100" s="24" t="s">
        <v>1026</v>
      </c>
      <c r="V100" s="120">
        <v>1</v>
      </c>
      <c r="W100" s="142" t="s">
        <v>1544</v>
      </c>
      <c r="X100" s="17">
        <v>192</v>
      </c>
      <c r="Y100" s="17">
        <v>5</v>
      </c>
      <c r="Z100" s="24" t="s">
        <v>1026</v>
      </c>
      <c r="AA100" s="17">
        <v>6</v>
      </c>
    </row>
    <row r="101" spans="10:27" x14ac:dyDescent="0.25">
      <c r="J101" s="147"/>
      <c r="M101" s="17" t="s">
        <v>3011</v>
      </c>
      <c r="N101" s="17">
        <v>10</v>
      </c>
      <c r="O101" s="17">
        <v>7</v>
      </c>
      <c r="P101" s="17">
        <v>1994</v>
      </c>
      <c r="Q101" s="142" t="s">
        <v>1045</v>
      </c>
      <c r="R101" s="24" t="s">
        <v>1026</v>
      </c>
      <c r="S101" s="142" t="s">
        <v>1044</v>
      </c>
      <c r="T101" s="120">
        <v>1</v>
      </c>
      <c r="U101" s="24" t="s">
        <v>1026</v>
      </c>
      <c r="V101" s="120">
        <v>0</v>
      </c>
      <c r="W101" s="142" t="s">
        <v>1545</v>
      </c>
      <c r="X101" s="17">
        <v>213</v>
      </c>
      <c r="Y101" s="17">
        <v>28</v>
      </c>
      <c r="Z101" s="24" t="s">
        <v>1026</v>
      </c>
      <c r="AA101" s="17">
        <v>6</v>
      </c>
    </row>
    <row r="102" spans="10:27" x14ac:dyDescent="0.25">
      <c r="J102" s="147"/>
      <c r="M102" s="17" t="s">
        <v>3011</v>
      </c>
      <c r="N102" s="17">
        <v>10</v>
      </c>
      <c r="O102" s="17">
        <v>7</v>
      </c>
      <c r="P102" s="17">
        <v>1994</v>
      </c>
      <c r="Q102" s="142" t="s">
        <v>565</v>
      </c>
      <c r="R102" s="24" t="s">
        <v>1026</v>
      </c>
      <c r="S102" s="142" t="s">
        <v>566</v>
      </c>
      <c r="T102" s="120">
        <v>1</v>
      </c>
      <c r="U102" s="24" t="s">
        <v>1026</v>
      </c>
      <c r="V102" s="120">
        <v>0</v>
      </c>
      <c r="W102" s="142" t="s">
        <v>43</v>
      </c>
      <c r="X102" s="17">
        <v>372</v>
      </c>
      <c r="Y102" s="17">
        <v>21</v>
      </c>
      <c r="Z102" s="24" t="s">
        <v>1026</v>
      </c>
      <c r="AA102" s="17">
        <v>5</v>
      </c>
    </row>
    <row r="103" spans="10:27" x14ac:dyDescent="0.25">
      <c r="J103" s="147"/>
      <c r="M103" s="17" t="s">
        <v>3011</v>
      </c>
      <c r="N103" s="17">
        <v>10</v>
      </c>
      <c r="O103" s="17">
        <v>7</v>
      </c>
      <c r="P103" s="17">
        <v>1994</v>
      </c>
      <c r="Q103" s="142" t="s">
        <v>1041</v>
      </c>
      <c r="R103" s="24" t="s">
        <v>1026</v>
      </c>
      <c r="S103" s="142" t="s">
        <v>1043</v>
      </c>
      <c r="T103" s="120">
        <v>2</v>
      </c>
      <c r="U103" s="24" t="s">
        <v>1026</v>
      </c>
      <c r="V103" s="120">
        <v>0</v>
      </c>
      <c r="W103" s="142" t="s">
        <v>41</v>
      </c>
      <c r="X103" s="17">
        <v>702</v>
      </c>
      <c r="Y103" s="17">
        <v>14</v>
      </c>
      <c r="Z103" s="24" t="s">
        <v>1026</v>
      </c>
      <c r="AA103" s="17">
        <v>11</v>
      </c>
    </row>
    <row r="104" spans="10:27" x14ac:dyDescent="0.25">
      <c r="J104" s="147"/>
      <c r="M104" s="17" t="s">
        <v>3011</v>
      </c>
      <c r="N104" s="17">
        <v>10</v>
      </c>
      <c r="O104" s="17">
        <v>7</v>
      </c>
      <c r="P104" s="17">
        <v>1994</v>
      </c>
      <c r="Q104" s="142" t="s">
        <v>1029</v>
      </c>
      <c r="R104" s="24" t="s">
        <v>1026</v>
      </c>
      <c r="S104" s="142" t="s">
        <v>1042</v>
      </c>
      <c r="T104" s="120">
        <v>2</v>
      </c>
      <c r="U104" s="24" t="s">
        <v>1026</v>
      </c>
      <c r="V104" s="120">
        <v>1</v>
      </c>
      <c r="W104" s="142" t="s">
        <v>42</v>
      </c>
      <c r="X104" s="17">
        <v>1531</v>
      </c>
      <c r="Y104" s="17">
        <v>11</v>
      </c>
      <c r="Z104" s="24" t="s">
        <v>1026</v>
      </c>
      <c r="AA104" s="17">
        <v>12</v>
      </c>
    </row>
    <row r="105" spans="10:27" x14ac:dyDescent="0.25">
      <c r="J105" s="147"/>
      <c r="M105" s="17" t="s">
        <v>3011</v>
      </c>
      <c r="N105" s="17">
        <v>10</v>
      </c>
      <c r="O105" s="17">
        <v>7</v>
      </c>
      <c r="P105" s="17">
        <v>1994</v>
      </c>
      <c r="Q105" s="142" t="s">
        <v>1</v>
      </c>
      <c r="R105" s="24" t="s">
        <v>1026</v>
      </c>
      <c r="S105" s="142" t="s">
        <v>0</v>
      </c>
      <c r="T105" s="120">
        <v>0</v>
      </c>
      <c r="U105" s="24" t="s">
        <v>1026</v>
      </c>
      <c r="V105" s="120">
        <v>2</v>
      </c>
      <c r="W105" s="142" t="s">
        <v>1546</v>
      </c>
      <c r="X105" s="120">
        <v>312</v>
      </c>
      <c r="Y105" s="17">
        <v>2</v>
      </c>
      <c r="Z105" s="24" t="s">
        <v>1026</v>
      </c>
      <c r="AA105" s="17">
        <v>5</v>
      </c>
    </row>
    <row r="106" spans="10:27" x14ac:dyDescent="0.25">
      <c r="J106" s="147"/>
      <c r="M106" s="17" t="s">
        <v>3142</v>
      </c>
      <c r="N106" s="17">
        <v>13</v>
      </c>
      <c r="O106" s="17">
        <v>7</v>
      </c>
      <c r="P106" s="17">
        <v>1994</v>
      </c>
      <c r="Q106" s="142" t="s">
        <v>1044</v>
      </c>
      <c r="R106" s="24" t="s">
        <v>1026</v>
      </c>
      <c r="S106" s="142" t="s">
        <v>565</v>
      </c>
      <c r="T106" s="120">
        <v>0</v>
      </c>
      <c r="U106" s="24" t="s">
        <v>1026</v>
      </c>
      <c r="V106" s="120">
        <v>2</v>
      </c>
      <c r="W106" s="142" t="s">
        <v>28</v>
      </c>
      <c r="X106" s="17">
        <v>188</v>
      </c>
      <c r="Y106" s="17">
        <v>6</v>
      </c>
      <c r="Z106" s="24" t="s">
        <v>1026</v>
      </c>
      <c r="AA106" s="17">
        <v>16</v>
      </c>
    </row>
    <row r="107" spans="10:27" x14ac:dyDescent="0.25">
      <c r="J107" s="147"/>
      <c r="M107" s="17" t="s">
        <v>3142</v>
      </c>
      <c r="N107" s="17">
        <v>13</v>
      </c>
      <c r="O107" s="17">
        <v>7</v>
      </c>
      <c r="P107" s="17">
        <v>1994</v>
      </c>
      <c r="Q107" s="142" t="s">
        <v>566</v>
      </c>
      <c r="R107" s="24" t="s">
        <v>1026</v>
      </c>
      <c r="S107" s="142" t="s">
        <v>1</v>
      </c>
      <c r="T107" s="120">
        <v>1</v>
      </c>
      <c r="U107" s="24" t="s">
        <v>1026</v>
      </c>
      <c r="V107" s="120">
        <v>2</v>
      </c>
      <c r="W107" s="142" t="s">
        <v>29</v>
      </c>
      <c r="X107" s="17">
        <v>462</v>
      </c>
      <c r="Y107" s="17">
        <v>21</v>
      </c>
      <c r="Z107" s="24" t="s">
        <v>1026</v>
      </c>
      <c r="AA107" s="17">
        <v>12</v>
      </c>
    </row>
    <row r="108" spans="10:27" x14ac:dyDescent="0.25">
      <c r="J108" s="147"/>
      <c r="M108" s="17" t="s">
        <v>3142</v>
      </c>
      <c r="N108" s="17">
        <v>13</v>
      </c>
      <c r="O108" s="17">
        <v>7</v>
      </c>
      <c r="P108" s="17">
        <v>1994</v>
      </c>
      <c r="Q108" s="142" t="s">
        <v>1042</v>
      </c>
      <c r="R108" s="24" t="s">
        <v>1026</v>
      </c>
      <c r="S108" s="142" t="s">
        <v>1045</v>
      </c>
      <c r="T108" s="120">
        <v>2</v>
      </c>
      <c r="U108" s="24" t="s">
        <v>1026</v>
      </c>
      <c r="V108" s="120">
        <v>0</v>
      </c>
      <c r="W108" s="142" t="s">
        <v>1547</v>
      </c>
      <c r="X108" s="17">
        <v>827</v>
      </c>
      <c r="Y108" s="17">
        <v>12</v>
      </c>
      <c r="Z108" s="24" t="s">
        <v>1026</v>
      </c>
      <c r="AA108" s="17">
        <v>3</v>
      </c>
    </row>
    <row r="109" spans="10:27" x14ac:dyDescent="0.25">
      <c r="J109" s="147"/>
      <c r="M109" s="17" t="s">
        <v>3142</v>
      </c>
      <c r="N109" s="17">
        <v>13</v>
      </c>
      <c r="O109" s="17">
        <v>7</v>
      </c>
      <c r="P109" s="17">
        <v>1994</v>
      </c>
      <c r="Q109" s="142" t="s">
        <v>1043</v>
      </c>
      <c r="R109" s="24" t="s">
        <v>1026</v>
      </c>
      <c r="S109" s="142" t="s">
        <v>564</v>
      </c>
      <c r="T109" s="120">
        <v>2</v>
      </c>
      <c r="U109" s="24" t="s">
        <v>1026</v>
      </c>
      <c r="V109" s="120">
        <v>1</v>
      </c>
      <c r="W109" s="142" t="s">
        <v>1548</v>
      </c>
      <c r="X109" s="17">
        <v>1213</v>
      </c>
      <c r="Y109" s="17">
        <v>5</v>
      </c>
      <c r="Z109" s="24" t="s">
        <v>1026</v>
      </c>
      <c r="AA109" s="17">
        <v>3</v>
      </c>
    </row>
    <row r="110" spans="10:27" x14ac:dyDescent="0.25">
      <c r="J110" s="147"/>
      <c r="M110" s="17" t="s">
        <v>3142</v>
      </c>
      <c r="N110" s="17">
        <v>13</v>
      </c>
      <c r="O110" s="17">
        <v>7</v>
      </c>
      <c r="P110" s="17">
        <v>1994</v>
      </c>
      <c r="Q110" s="142" t="s">
        <v>0</v>
      </c>
      <c r="R110" s="24" t="s">
        <v>1026</v>
      </c>
      <c r="S110" s="142" t="s">
        <v>1029</v>
      </c>
      <c r="T110" s="120">
        <v>0</v>
      </c>
      <c r="U110" s="24" t="s">
        <v>1026</v>
      </c>
      <c r="V110" s="120">
        <v>2</v>
      </c>
      <c r="W110" s="142" t="s">
        <v>1549</v>
      </c>
      <c r="X110" s="17">
        <v>831</v>
      </c>
      <c r="Y110" s="17">
        <v>3</v>
      </c>
      <c r="Z110" s="24" t="s">
        <v>1026</v>
      </c>
      <c r="AA110" s="17">
        <v>12</v>
      </c>
    </row>
    <row r="111" spans="10:27" x14ac:dyDescent="0.25">
      <c r="J111" s="147"/>
      <c r="M111" s="17" t="s">
        <v>3141</v>
      </c>
      <c r="N111" s="17">
        <v>14</v>
      </c>
      <c r="O111" s="17">
        <v>7</v>
      </c>
      <c r="P111" s="17">
        <v>1994</v>
      </c>
      <c r="Q111" s="142" t="s">
        <v>1041</v>
      </c>
      <c r="R111" s="24" t="s">
        <v>1026</v>
      </c>
      <c r="S111" s="142" t="s">
        <v>563</v>
      </c>
      <c r="T111" s="120">
        <v>2</v>
      </c>
      <c r="U111" s="24" t="s">
        <v>1026</v>
      </c>
      <c r="V111" s="120">
        <v>0</v>
      </c>
      <c r="W111" s="142" t="s">
        <v>27</v>
      </c>
      <c r="X111" s="17">
        <v>914</v>
      </c>
      <c r="Y111" s="17">
        <v>9</v>
      </c>
      <c r="Z111" s="24" t="s">
        <v>1026</v>
      </c>
      <c r="AA111" s="17">
        <v>3</v>
      </c>
    </row>
    <row r="112" spans="10:27" x14ac:dyDescent="0.25">
      <c r="J112" s="147"/>
      <c r="M112" s="17" t="s">
        <v>3027</v>
      </c>
      <c r="N112" s="17">
        <v>16</v>
      </c>
      <c r="O112" s="17">
        <v>7</v>
      </c>
      <c r="P112" s="17">
        <v>1994</v>
      </c>
      <c r="Q112" s="142" t="s">
        <v>565</v>
      </c>
      <c r="R112" s="24" t="s">
        <v>1026</v>
      </c>
      <c r="S112" s="142" t="s">
        <v>1</v>
      </c>
      <c r="T112" s="120">
        <v>1</v>
      </c>
      <c r="U112" s="24" t="s">
        <v>1026</v>
      </c>
      <c r="V112" s="120">
        <v>2</v>
      </c>
      <c r="W112" s="142" t="s">
        <v>44</v>
      </c>
      <c r="X112" s="17">
        <v>226</v>
      </c>
      <c r="Y112" s="17">
        <v>12</v>
      </c>
      <c r="Z112" s="24" t="s">
        <v>1026</v>
      </c>
      <c r="AA112" s="17">
        <v>11</v>
      </c>
    </row>
    <row r="113" spans="10:27" x14ac:dyDescent="0.25">
      <c r="J113" s="147"/>
      <c r="M113" s="17" t="s">
        <v>3011</v>
      </c>
      <c r="N113" s="17">
        <v>17</v>
      </c>
      <c r="O113" s="17">
        <v>7</v>
      </c>
      <c r="P113" s="17">
        <v>1994</v>
      </c>
      <c r="Q113" s="142" t="s">
        <v>563</v>
      </c>
      <c r="R113" s="24" t="s">
        <v>1026</v>
      </c>
      <c r="S113" s="142" t="s">
        <v>1029</v>
      </c>
      <c r="T113" s="120">
        <v>0</v>
      </c>
      <c r="U113" s="24" t="s">
        <v>1026</v>
      </c>
      <c r="V113" s="120">
        <v>2</v>
      </c>
      <c r="W113" s="142" t="s">
        <v>1550</v>
      </c>
      <c r="X113" s="17">
        <v>162</v>
      </c>
      <c r="Y113" s="17">
        <v>3</v>
      </c>
      <c r="Z113" s="24" t="s">
        <v>1026</v>
      </c>
      <c r="AA113" s="17">
        <v>10</v>
      </c>
    </row>
    <row r="114" spans="10:27" x14ac:dyDescent="0.25">
      <c r="J114" s="147"/>
      <c r="M114" s="17" t="s">
        <v>3011</v>
      </c>
      <c r="N114" s="17">
        <v>17</v>
      </c>
      <c r="O114" s="17">
        <v>7</v>
      </c>
      <c r="P114" s="17">
        <v>1994</v>
      </c>
      <c r="Q114" s="142" t="s">
        <v>1041</v>
      </c>
      <c r="R114" s="24" t="s">
        <v>1026</v>
      </c>
      <c r="S114" s="142" t="s">
        <v>1044</v>
      </c>
      <c r="T114" s="120">
        <v>2</v>
      </c>
      <c r="U114" s="24" t="s">
        <v>1026</v>
      </c>
      <c r="V114" s="120">
        <v>0</v>
      </c>
      <c r="W114" s="142" t="s">
        <v>40</v>
      </c>
      <c r="X114" s="17">
        <v>673</v>
      </c>
      <c r="Y114" s="17">
        <v>13</v>
      </c>
      <c r="Z114" s="24" t="s">
        <v>1026</v>
      </c>
      <c r="AA114" s="17">
        <v>5</v>
      </c>
    </row>
    <row r="115" spans="10:27" x14ac:dyDescent="0.25">
      <c r="M115" s="17" t="s">
        <v>3011</v>
      </c>
      <c r="N115" s="17">
        <v>17</v>
      </c>
      <c r="O115" s="17">
        <v>7</v>
      </c>
      <c r="P115" s="17">
        <v>1994</v>
      </c>
      <c r="Q115" s="142" t="s">
        <v>564</v>
      </c>
      <c r="R115" s="24" t="s">
        <v>1026</v>
      </c>
      <c r="S115" s="142" t="s">
        <v>1045</v>
      </c>
      <c r="T115" s="120">
        <v>2</v>
      </c>
      <c r="U115" s="24" t="s">
        <v>1026</v>
      </c>
      <c r="V115" s="120">
        <v>0</v>
      </c>
      <c r="W115" s="142" t="s">
        <v>126</v>
      </c>
      <c r="X115" s="17">
        <v>587</v>
      </c>
      <c r="Y115" s="17">
        <v>8</v>
      </c>
      <c r="Z115" s="24" t="s">
        <v>1026</v>
      </c>
      <c r="AA115" s="17">
        <v>1</v>
      </c>
    </row>
    <row r="116" spans="10:27" x14ac:dyDescent="0.25">
      <c r="M116" s="17" t="s">
        <v>3011</v>
      </c>
      <c r="N116" s="17">
        <v>17</v>
      </c>
      <c r="O116" s="17">
        <v>7</v>
      </c>
      <c r="P116" s="17">
        <v>1994</v>
      </c>
      <c r="Q116" s="142" t="s">
        <v>1042</v>
      </c>
      <c r="R116" s="24" t="s">
        <v>1026</v>
      </c>
      <c r="S116" s="142" t="s">
        <v>566</v>
      </c>
      <c r="T116" s="120">
        <v>2</v>
      </c>
      <c r="U116" s="24" t="s">
        <v>1026</v>
      </c>
      <c r="V116" s="120">
        <v>0</v>
      </c>
      <c r="W116" s="142" t="s">
        <v>39</v>
      </c>
      <c r="X116" s="17">
        <v>853</v>
      </c>
      <c r="Y116" s="17">
        <v>20</v>
      </c>
      <c r="Z116" s="24" t="s">
        <v>1026</v>
      </c>
      <c r="AA116" s="17">
        <v>2</v>
      </c>
    </row>
    <row r="117" spans="10:27" x14ac:dyDescent="0.25">
      <c r="M117" s="17" t="s">
        <v>3011</v>
      </c>
      <c r="N117" s="17">
        <v>17</v>
      </c>
      <c r="O117" s="17">
        <v>7</v>
      </c>
      <c r="P117" s="17">
        <v>1994</v>
      </c>
      <c r="Q117" s="142" t="s">
        <v>1043</v>
      </c>
      <c r="R117" s="24" t="s">
        <v>1026</v>
      </c>
      <c r="S117" s="142" t="s">
        <v>0</v>
      </c>
      <c r="T117" s="120">
        <v>2</v>
      </c>
      <c r="U117" s="24" t="s">
        <v>1026</v>
      </c>
      <c r="V117" s="120">
        <v>0</v>
      </c>
      <c r="W117" s="142" t="s">
        <v>2324</v>
      </c>
      <c r="X117" s="17">
        <v>1206</v>
      </c>
      <c r="Y117" s="17">
        <v>9</v>
      </c>
      <c r="Z117" s="24" t="s">
        <v>1026</v>
      </c>
      <c r="AA117" s="17">
        <v>1</v>
      </c>
    </row>
    <row r="118" spans="10:27" x14ac:dyDescent="0.25">
      <c r="M118" s="17" t="s">
        <v>3142</v>
      </c>
      <c r="N118" s="17">
        <v>20</v>
      </c>
      <c r="O118" s="17">
        <v>7</v>
      </c>
      <c r="P118" s="17">
        <v>1994</v>
      </c>
      <c r="Q118" s="19" t="s">
        <v>563</v>
      </c>
      <c r="R118" s="24" t="s">
        <v>1026</v>
      </c>
      <c r="S118" s="142" t="s">
        <v>1042</v>
      </c>
      <c r="T118" s="120">
        <v>0</v>
      </c>
      <c r="U118" s="24" t="s">
        <v>1026</v>
      </c>
      <c r="V118" s="120">
        <v>2</v>
      </c>
      <c r="W118" s="142" t="s">
        <v>1551</v>
      </c>
      <c r="X118" s="17">
        <v>345</v>
      </c>
      <c r="Y118" s="17">
        <v>2</v>
      </c>
      <c r="Z118" s="24" t="s">
        <v>1026</v>
      </c>
      <c r="AA118" s="17">
        <v>17</v>
      </c>
    </row>
    <row r="119" spans="10:27" x14ac:dyDescent="0.25">
      <c r="M119" s="17" t="s">
        <v>3142</v>
      </c>
      <c r="N119" s="17">
        <v>20</v>
      </c>
      <c r="O119" s="17">
        <v>7</v>
      </c>
      <c r="P119" s="17">
        <v>1994</v>
      </c>
      <c r="Q119" s="142" t="s">
        <v>1045</v>
      </c>
      <c r="R119" s="24" t="s">
        <v>1026</v>
      </c>
      <c r="S119" s="142" t="s">
        <v>566</v>
      </c>
      <c r="T119" s="120">
        <v>2</v>
      </c>
      <c r="U119" s="24" t="s">
        <v>1026</v>
      </c>
      <c r="V119" s="120">
        <v>0</v>
      </c>
      <c r="W119" s="142" t="s">
        <v>31</v>
      </c>
      <c r="X119" s="17">
        <v>346</v>
      </c>
      <c r="Y119" s="17">
        <v>12</v>
      </c>
      <c r="Z119" s="24" t="s">
        <v>1026</v>
      </c>
      <c r="AA119" s="17">
        <v>2</v>
      </c>
    </row>
    <row r="120" spans="10:27" x14ac:dyDescent="0.25">
      <c r="M120" s="17" t="s">
        <v>3142</v>
      </c>
      <c r="N120" s="17">
        <v>20</v>
      </c>
      <c r="O120" s="17">
        <v>7</v>
      </c>
      <c r="P120" s="17">
        <v>1994</v>
      </c>
      <c r="Q120" s="142" t="s">
        <v>564</v>
      </c>
      <c r="R120" s="24" t="s">
        <v>1026</v>
      </c>
      <c r="S120" s="142" t="s">
        <v>1041</v>
      </c>
      <c r="T120" s="120">
        <v>2</v>
      </c>
      <c r="U120" s="24" t="s">
        <v>1026</v>
      </c>
      <c r="V120" s="120">
        <v>1</v>
      </c>
      <c r="W120" s="142" t="s">
        <v>30</v>
      </c>
      <c r="X120" s="17">
        <v>515</v>
      </c>
      <c r="Y120" s="17">
        <v>6</v>
      </c>
      <c r="Z120" s="24" t="s">
        <v>1026</v>
      </c>
      <c r="AA120" s="17">
        <v>2</v>
      </c>
    </row>
    <row r="121" spans="10:27" x14ac:dyDescent="0.25">
      <c r="M121" s="17" t="s">
        <v>3142</v>
      </c>
      <c r="N121" s="17">
        <v>20</v>
      </c>
      <c r="O121" s="17">
        <v>7</v>
      </c>
      <c r="P121" s="17">
        <v>1994</v>
      </c>
      <c r="Q121" s="142" t="s">
        <v>1029</v>
      </c>
      <c r="R121" s="24" t="s">
        <v>1026</v>
      </c>
      <c r="S121" s="142" t="s">
        <v>0</v>
      </c>
      <c r="T121" s="120">
        <v>0</v>
      </c>
      <c r="U121" s="24" t="s">
        <v>1026</v>
      </c>
      <c r="V121" s="120">
        <v>1</v>
      </c>
      <c r="W121" s="142" t="s">
        <v>1552</v>
      </c>
      <c r="X121" s="17">
        <v>657</v>
      </c>
      <c r="Y121" s="17">
        <v>3</v>
      </c>
      <c r="Z121" s="24" t="s">
        <v>1026</v>
      </c>
      <c r="AA121" s="17">
        <v>8</v>
      </c>
    </row>
    <row r="122" spans="10:27" x14ac:dyDescent="0.25">
      <c r="M122" s="17" t="s">
        <v>3142</v>
      </c>
      <c r="N122" s="17">
        <v>20</v>
      </c>
      <c r="O122" s="17">
        <v>7</v>
      </c>
      <c r="P122" s="17">
        <v>1994</v>
      </c>
      <c r="Q122" s="19" t="s">
        <v>1</v>
      </c>
      <c r="R122" s="24" t="s">
        <v>1026</v>
      </c>
      <c r="S122" s="142" t="s">
        <v>1044</v>
      </c>
      <c r="T122" s="120">
        <v>2</v>
      </c>
      <c r="U122" s="24" t="s">
        <v>1026</v>
      </c>
      <c r="V122" s="120">
        <v>0</v>
      </c>
      <c r="W122" s="142" t="s">
        <v>2121</v>
      </c>
      <c r="X122" s="17">
        <v>347</v>
      </c>
      <c r="Y122" s="17">
        <v>10</v>
      </c>
      <c r="Z122" s="24" t="s">
        <v>1026</v>
      </c>
      <c r="AA122" s="17">
        <v>5</v>
      </c>
    </row>
    <row r="123" spans="10:27" x14ac:dyDescent="0.25">
      <c r="M123" s="17" t="s">
        <v>3142</v>
      </c>
      <c r="N123" s="17">
        <v>20</v>
      </c>
      <c r="O123" s="17">
        <v>7</v>
      </c>
      <c r="P123" s="17">
        <v>1994</v>
      </c>
      <c r="Q123" s="142" t="s">
        <v>1043</v>
      </c>
      <c r="R123" s="24" t="s">
        <v>1026</v>
      </c>
      <c r="S123" s="142" t="s">
        <v>565</v>
      </c>
      <c r="T123" s="120">
        <v>2</v>
      </c>
      <c r="U123" s="24" t="s">
        <v>1026</v>
      </c>
      <c r="V123" s="120">
        <v>0</v>
      </c>
      <c r="W123" s="142" t="s">
        <v>32</v>
      </c>
      <c r="X123" s="17">
        <v>973</v>
      </c>
      <c r="Y123" s="17">
        <v>6</v>
      </c>
      <c r="Z123" s="24" t="s">
        <v>1026</v>
      </c>
      <c r="AA123" s="17">
        <v>1</v>
      </c>
    </row>
    <row r="124" spans="10:27" x14ac:dyDescent="0.25">
      <c r="M124" s="17" t="s">
        <v>3142</v>
      </c>
      <c r="N124" s="17">
        <v>27</v>
      </c>
      <c r="O124" s="17">
        <v>7</v>
      </c>
      <c r="P124" s="17">
        <v>1994</v>
      </c>
      <c r="Q124" s="19" t="s">
        <v>1045</v>
      </c>
      <c r="R124" s="24" t="s">
        <v>1026</v>
      </c>
      <c r="S124" s="142" t="s">
        <v>0</v>
      </c>
      <c r="T124" s="120">
        <v>1</v>
      </c>
      <c r="U124" s="24" t="s">
        <v>1026</v>
      </c>
      <c r="V124" s="120">
        <v>0</v>
      </c>
      <c r="W124" s="142" t="s">
        <v>1554</v>
      </c>
      <c r="X124" s="17">
        <v>405</v>
      </c>
      <c r="Y124" s="17">
        <v>12</v>
      </c>
      <c r="Z124" s="24" t="s">
        <v>1026</v>
      </c>
      <c r="AA124" s="17">
        <v>11</v>
      </c>
    </row>
    <row r="125" spans="10:27" x14ac:dyDescent="0.25">
      <c r="M125" s="17" t="s">
        <v>3142</v>
      </c>
      <c r="N125" s="17">
        <v>27</v>
      </c>
      <c r="O125" s="17">
        <v>7</v>
      </c>
      <c r="P125" s="17">
        <v>1994</v>
      </c>
      <c r="Q125" s="19" t="s">
        <v>1041</v>
      </c>
      <c r="R125" s="24" t="s">
        <v>1026</v>
      </c>
      <c r="S125" s="142" t="s">
        <v>1029</v>
      </c>
      <c r="T125" s="120">
        <v>1</v>
      </c>
      <c r="U125" s="24" t="s">
        <v>1026</v>
      </c>
      <c r="V125" s="120">
        <v>1</v>
      </c>
      <c r="W125" s="142" t="s">
        <v>38</v>
      </c>
      <c r="X125" s="17">
        <v>874</v>
      </c>
      <c r="Y125" s="17">
        <v>5</v>
      </c>
      <c r="Z125" s="24" t="s">
        <v>1026</v>
      </c>
      <c r="AA125" s="17">
        <v>7</v>
      </c>
    </row>
    <row r="126" spans="10:27" x14ac:dyDescent="0.25">
      <c r="M126" s="17" t="s">
        <v>3142</v>
      </c>
      <c r="N126" s="17">
        <v>27</v>
      </c>
      <c r="O126" s="17">
        <v>7</v>
      </c>
      <c r="P126" s="17">
        <v>1994</v>
      </c>
      <c r="Q126" s="19" t="s">
        <v>1044</v>
      </c>
      <c r="R126" s="24" t="s">
        <v>1026</v>
      </c>
      <c r="S126" s="142" t="s">
        <v>1043</v>
      </c>
      <c r="T126" s="120">
        <v>0</v>
      </c>
      <c r="U126" s="24" t="s">
        <v>1026</v>
      </c>
      <c r="V126" s="120">
        <v>2</v>
      </c>
      <c r="W126" s="142" t="s">
        <v>1553</v>
      </c>
      <c r="X126" s="17">
        <v>175</v>
      </c>
      <c r="Y126" s="17">
        <v>2</v>
      </c>
      <c r="Z126" s="24" t="s">
        <v>1026</v>
      </c>
      <c r="AA126" s="17">
        <v>11</v>
      </c>
    </row>
    <row r="127" spans="10:27" x14ac:dyDescent="0.25">
      <c r="M127" s="17" t="s">
        <v>3142</v>
      </c>
      <c r="N127" s="17">
        <v>27</v>
      </c>
      <c r="O127" s="17">
        <v>7</v>
      </c>
      <c r="P127" s="17">
        <v>1994</v>
      </c>
      <c r="Q127" s="19" t="s">
        <v>566</v>
      </c>
      <c r="R127" s="24" t="s">
        <v>1026</v>
      </c>
      <c r="S127" s="142" t="s">
        <v>564</v>
      </c>
      <c r="T127" s="120">
        <v>2</v>
      </c>
      <c r="U127" s="24" t="s">
        <v>1026</v>
      </c>
      <c r="V127" s="120">
        <v>1</v>
      </c>
      <c r="W127" s="142" t="s">
        <v>37</v>
      </c>
      <c r="X127" s="17">
        <v>256</v>
      </c>
      <c r="Y127" s="17">
        <v>3</v>
      </c>
      <c r="Z127" s="24" t="s">
        <v>1026</v>
      </c>
      <c r="AA127" s="17">
        <v>9</v>
      </c>
    </row>
    <row r="128" spans="10:27" x14ac:dyDescent="0.25">
      <c r="M128" s="17" t="s">
        <v>3142</v>
      </c>
      <c r="N128" s="17">
        <v>27</v>
      </c>
      <c r="O128" s="17">
        <v>7</v>
      </c>
      <c r="P128" s="17">
        <v>1994</v>
      </c>
      <c r="Q128" s="19" t="s">
        <v>1</v>
      </c>
      <c r="R128" s="24" t="s">
        <v>1026</v>
      </c>
      <c r="S128" s="142" t="s">
        <v>563</v>
      </c>
      <c r="T128" s="120">
        <v>0</v>
      </c>
      <c r="U128" s="24" t="s">
        <v>1026</v>
      </c>
      <c r="V128" s="120">
        <v>2</v>
      </c>
      <c r="W128" s="142" t="s">
        <v>1555</v>
      </c>
      <c r="X128" s="17">
        <v>548</v>
      </c>
      <c r="Y128" s="17">
        <v>3</v>
      </c>
      <c r="Z128" s="24" t="s">
        <v>1026</v>
      </c>
      <c r="AA128" s="17">
        <v>10</v>
      </c>
    </row>
    <row r="129" spans="2:27" x14ac:dyDescent="0.25">
      <c r="M129" s="17" t="s">
        <v>3142</v>
      </c>
      <c r="N129" s="17">
        <v>27</v>
      </c>
      <c r="O129" s="17">
        <v>7</v>
      </c>
      <c r="P129" s="17">
        <v>1994</v>
      </c>
      <c r="Q129" s="19" t="s">
        <v>1042</v>
      </c>
      <c r="R129" s="24" t="s">
        <v>1026</v>
      </c>
      <c r="S129" s="142" t="s">
        <v>565</v>
      </c>
      <c r="T129" s="120">
        <v>1</v>
      </c>
      <c r="U129" s="24" t="s">
        <v>1026</v>
      </c>
      <c r="V129" s="120">
        <v>1</v>
      </c>
      <c r="W129" s="142" t="s">
        <v>36</v>
      </c>
      <c r="X129" s="17">
        <v>859</v>
      </c>
      <c r="Y129" s="17">
        <v>7</v>
      </c>
      <c r="Z129" s="24" t="s">
        <v>1026</v>
      </c>
      <c r="AA129" s="17">
        <v>8</v>
      </c>
    </row>
    <row r="130" spans="2:27" x14ac:dyDescent="0.25">
      <c r="M130" s="17" t="s">
        <v>3011</v>
      </c>
      <c r="N130" s="17">
        <v>31</v>
      </c>
      <c r="O130" s="17">
        <v>7</v>
      </c>
      <c r="P130" s="17">
        <v>1994</v>
      </c>
      <c r="Q130" s="19" t="s">
        <v>1045</v>
      </c>
      <c r="R130" s="24" t="s">
        <v>1026</v>
      </c>
      <c r="S130" s="19" t="s">
        <v>1041</v>
      </c>
      <c r="T130" s="120">
        <v>1</v>
      </c>
      <c r="U130" s="24" t="s">
        <v>1026</v>
      </c>
      <c r="V130" s="120">
        <v>2</v>
      </c>
      <c r="W130" s="142" t="s">
        <v>24</v>
      </c>
      <c r="X130" s="120">
        <v>432</v>
      </c>
      <c r="Y130" s="17">
        <v>4</v>
      </c>
      <c r="Z130" s="24" t="s">
        <v>1026</v>
      </c>
      <c r="AA130" s="17">
        <v>5</v>
      </c>
    </row>
    <row r="131" spans="2:27" x14ac:dyDescent="0.25">
      <c r="M131" s="17" t="s">
        <v>3011</v>
      </c>
      <c r="N131" s="17">
        <v>31</v>
      </c>
      <c r="O131" s="17">
        <v>7</v>
      </c>
      <c r="P131" s="17">
        <v>1994</v>
      </c>
      <c r="Q131" s="19" t="s">
        <v>565</v>
      </c>
      <c r="R131" s="24" t="s">
        <v>1026</v>
      </c>
      <c r="S131" s="19" t="s">
        <v>564</v>
      </c>
      <c r="T131" s="120">
        <v>1</v>
      </c>
      <c r="U131" s="24" t="s">
        <v>1026</v>
      </c>
      <c r="V131" s="120">
        <v>2</v>
      </c>
      <c r="W131" s="142" t="s">
        <v>25</v>
      </c>
      <c r="X131" s="17">
        <v>521</v>
      </c>
      <c r="Y131" s="17">
        <v>8</v>
      </c>
      <c r="Z131" s="24" t="s">
        <v>1026</v>
      </c>
      <c r="AA131" s="17">
        <v>12</v>
      </c>
    </row>
    <row r="132" spans="2:27" x14ac:dyDescent="0.25">
      <c r="M132" s="17" t="s">
        <v>3011</v>
      </c>
      <c r="N132" s="17">
        <v>31</v>
      </c>
      <c r="O132" s="17">
        <v>7</v>
      </c>
      <c r="P132" s="17">
        <v>1994</v>
      </c>
      <c r="Q132" s="19" t="s">
        <v>1044</v>
      </c>
      <c r="R132" s="24" t="s">
        <v>1026</v>
      </c>
      <c r="S132" s="19" t="s">
        <v>566</v>
      </c>
      <c r="T132" s="120">
        <v>0</v>
      </c>
      <c r="U132" s="24" t="s">
        <v>1026</v>
      </c>
      <c r="V132" s="120">
        <v>2</v>
      </c>
      <c r="W132" s="142" t="s">
        <v>26</v>
      </c>
      <c r="X132" s="120">
        <v>130</v>
      </c>
      <c r="Y132" s="17">
        <v>1</v>
      </c>
      <c r="Z132" s="24" t="s">
        <v>1026</v>
      </c>
      <c r="AA132" s="17">
        <v>6</v>
      </c>
    </row>
    <row r="133" spans="2:27" x14ac:dyDescent="0.25">
      <c r="M133" s="17" t="s">
        <v>3011</v>
      </c>
      <c r="N133" s="17">
        <v>31</v>
      </c>
      <c r="O133" s="17">
        <v>7</v>
      </c>
      <c r="P133" s="17">
        <v>1994</v>
      </c>
      <c r="Q133" s="19" t="s">
        <v>1029</v>
      </c>
      <c r="R133" s="24" t="s">
        <v>1026</v>
      </c>
      <c r="S133" s="19" t="s">
        <v>1</v>
      </c>
      <c r="T133" s="120">
        <v>2</v>
      </c>
      <c r="U133" s="24" t="s">
        <v>1026</v>
      </c>
      <c r="V133" s="120">
        <v>1</v>
      </c>
      <c r="W133" s="142" t="s">
        <v>1556</v>
      </c>
      <c r="X133" s="17">
        <v>1087</v>
      </c>
      <c r="Y133" s="17">
        <v>14</v>
      </c>
      <c r="Z133" s="24" t="s">
        <v>1026</v>
      </c>
      <c r="AA133" s="17">
        <v>9</v>
      </c>
    </row>
    <row r="134" spans="2:27" x14ac:dyDescent="0.25">
      <c r="M134" s="17" t="s">
        <v>3011</v>
      </c>
      <c r="N134" s="17">
        <v>31</v>
      </c>
      <c r="O134" s="17">
        <v>7</v>
      </c>
      <c r="P134" s="17">
        <v>1994</v>
      </c>
      <c r="Q134" s="19" t="s">
        <v>1043</v>
      </c>
      <c r="R134" s="24" t="s">
        <v>1026</v>
      </c>
      <c r="S134" s="19" t="s">
        <v>1042</v>
      </c>
      <c r="T134" s="120">
        <v>1</v>
      </c>
      <c r="U134" s="24" t="s">
        <v>1026</v>
      </c>
      <c r="V134" s="120">
        <v>2</v>
      </c>
      <c r="W134" s="142" t="s">
        <v>1557</v>
      </c>
      <c r="X134" s="17">
        <v>1551</v>
      </c>
      <c r="Y134" s="17">
        <v>6</v>
      </c>
      <c r="Z134" s="24" t="s">
        <v>1026</v>
      </c>
      <c r="AA134" s="17">
        <v>10</v>
      </c>
    </row>
    <row r="135" spans="2:27" x14ac:dyDescent="0.25">
      <c r="M135" s="17" t="s">
        <v>3011</v>
      </c>
      <c r="N135" s="17">
        <v>31</v>
      </c>
      <c r="O135" s="17">
        <v>7</v>
      </c>
      <c r="P135" s="17">
        <v>1994</v>
      </c>
      <c r="Q135" s="19" t="s">
        <v>0</v>
      </c>
      <c r="R135" s="24" t="s">
        <v>1026</v>
      </c>
      <c r="S135" s="19" t="s">
        <v>563</v>
      </c>
      <c r="T135" s="120">
        <v>1</v>
      </c>
      <c r="U135" s="24" t="s">
        <v>1026</v>
      </c>
      <c r="V135" s="120">
        <v>0</v>
      </c>
      <c r="W135" s="142" t="s">
        <v>1558</v>
      </c>
      <c r="X135" s="17">
        <v>585</v>
      </c>
      <c r="Y135" s="17">
        <v>11</v>
      </c>
      <c r="Z135" s="24" t="s">
        <v>1026</v>
      </c>
      <c r="AA135" s="17">
        <v>5</v>
      </c>
    </row>
    <row r="136" spans="2:27" x14ac:dyDescent="0.25">
      <c r="M136" s="17" t="s">
        <v>3142</v>
      </c>
      <c r="N136" s="17">
        <v>3</v>
      </c>
      <c r="O136" s="17">
        <v>8</v>
      </c>
      <c r="P136" s="17">
        <v>1994</v>
      </c>
      <c r="Q136" s="19" t="s">
        <v>563</v>
      </c>
      <c r="R136" s="24" t="s">
        <v>1026</v>
      </c>
      <c r="S136" s="19" t="s">
        <v>1044</v>
      </c>
      <c r="T136" s="120">
        <v>2</v>
      </c>
      <c r="U136" s="24" t="s">
        <v>1026</v>
      </c>
      <c r="V136" s="120">
        <v>0</v>
      </c>
      <c r="W136" s="142" t="s">
        <v>1559</v>
      </c>
      <c r="X136" s="17">
        <v>310</v>
      </c>
      <c r="Y136" s="17">
        <v>15</v>
      </c>
      <c r="Z136" s="24" t="s">
        <v>1026</v>
      </c>
      <c r="AA136" s="17">
        <v>4</v>
      </c>
    </row>
    <row r="137" spans="2:27" x14ac:dyDescent="0.25">
      <c r="B137" s="11"/>
      <c r="M137" s="17" t="s">
        <v>3142</v>
      </c>
      <c r="N137" s="17">
        <v>3</v>
      </c>
      <c r="O137" s="17">
        <v>8</v>
      </c>
      <c r="P137" s="17">
        <v>1994</v>
      </c>
      <c r="Q137" s="19" t="s">
        <v>565</v>
      </c>
      <c r="R137" s="24" t="s">
        <v>1026</v>
      </c>
      <c r="S137" s="19" t="s">
        <v>1045</v>
      </c>
      <c r="T137" s="120">
        <v>2</v>
      </c>
      <c r="U137" s="24" t="s">
        <v>1026</v>
      </c>
      <c r="V137" s="120">
        <v>0</v>
      </c>
      <c r="W137" s="142" t="s">
        <v>17</v>
      </c>
      <c r="X137" s="120">
        <v>408</v>
      </c>
      <c r="Y137" s="17">
        <v>22</v>
      </c>
      <c r="Z137" s="24" t="s">
        <v>1026</v>
      </c>
      <c r="AA137" s="17">
        <v>1</v>
      </c>
    </row>
    <row r="138" spans="2:27" x14ac:dyDescent="0.25">
      <c r="B138" s="11"/>
      <c r="M138" s="17" t="s">
        <v>3142</v>
      </c>
      <c r="N138" s="17">
        <v>3</v>
      </c>
      <c r="O138" s="17">
        <v>8</v>
      </c>
      <c r="P138" s="17">
        <v>1994</v>
      </c>
      <c r="Q138" s="19" t="s">
        <v>1041</v>
      </c>
      <c r="R138" s="24" t="s">
        <v>1026</v>
      </c>
      <c r="S138" s="19" t="s">
        <v>566</v>
      </c>
      <c r="T138" s="120">
        <v>2</v>
      </c>
      <c r="U138" s="24" t="s">
        <v>1026</v>
      </c>
      <c r="V138" s="120">
        <v>0</v>
      </c>
      <c r="W138" s="142" t="s">
        <v>18</v>
      </c>
      <c r="X138" s="120">
        <v>881</v>
      </c>
      <c r="Y138" s="17">
        <v>7</v>
      </c>
      <c r="Z138" s="24" t="s">
        <v>1026</v>
      </c>
      <c r="AA138" s="17">
        <v>3</v>
      </c>
    </row>
    <row r="139" spans="2:27" x14ac:dyDescent="0.25">
      <c r="B139" s="11"/>
      <c r="M139" s="17" t="s">
        <v>3142</v>
      </c>
      <c r="N139" s="17">
        <v>3</v>
      </c>
      <c r="O139" s="17">
        <v>8</v>
      </c>
      <c r="P139" s="17">
        <v>1994</v>
      </c>
      <c r="Q139" s="19" t="s">
        <v>1</v>
      </c>
      <c r="R139" s="24" t="s">
        <v>1026</v>
      </c>
      <c r="S139" s="19" t="s">
        <v>1042</v>
      </c>
      <c r="T139" s="120">
        <v>0</v>
      </c>
      <c r="U139" s="24" t="s">
        <v>1026</v>
      </c>
      <c r="V139" s="120">
        <v>2</v>
      </c>
      <c r="W139" s="142" t="s">
        <v>1561</v>
      </c>
      <c r="X139" s="17">
        <v>412</v>
      </c>
      <c r="Y139" s="17">
        <v>0</v>
      </c>
      <c r="Z139" s="24" t="s">
        <v>1026</v>
      </c>
      <c r="AA139" s="17">
        <v>18</v>
      </c>
    </row>
    <row r="140" spans="2:27" x14ac:dyDescent="0.25">
      <c r="B140" s="11"/>
      <c r="M140" s="17" t="s">
        <v>3142</v>
      </c>
      <c r="N140" s="17">
        <v>3</v>
      </c>
      <c r="O140" s="17">
        <v>8</v>
      </c>
      <c r="P140" s="17">
        <v>1994</v>
      </c>
      <c r="Q140" s="19" t="s">
        <v>1043</v>
      </c>
      <c r="R140" s="24" t="s">
        <v>1026</v>
      </c>
      <c r="S140" s="19" t="s">
        <v>1029</v>
      </c>
      <c r="T140" s="120">
        <v>1</v>
      </c>
      <c r="U140" s="24" t="s">
        <v>1026</v>
      </c>
      <c r="V140" s="120">
        <v>1</v>
      </c>
      <c r="W140" s="142" t="s">
        <v>19</v>
      </c>
      <c r="X140" s="120">
        <v>1404</v>
      </c>
      <c r="Y140" s="17">
        <v>15</v>
      </c>
      <c r="Z140" s="24" t="s">
        <v>1026</v>
      </c>
      <c r="AA140" s="17">
        <v>13</v>
      </c>
    </row>
    <row r="141" spans="2:27" x14ac:dyDescent="0.25">
      <c r="B141" s="11"/>
      <c r="M141" s="17" t="s">
        <v>3141</v>
      </c>
      <c r="N141" s="17">
        <v>4</v>
      </c>
      <c r="O141" s="17">
        <v>8</v>
      </c>
      <c r="P141" s="17">
        <v>1994</v>
      </c>
      <c r="Q141" s="19" t="s">
        <v>564</v>
      </c>
      <c r="R141" s="24" t="s">
        <v>1026</v>
      </c>
      <c r="S141" s="19" t="s">
        <v>0</v>
      </c>
      <c r="T141" s="120">
        <v>2</v>
      </c>
      <c r="U141" s="24" t="s">
        <v>1026</v>
      </c>
      <c r="V141" s="120">
        <v>0</v>
      </c>
      <c r="W141" s="142" t="s">
        <v>1560</v>
      </c>
      <c r="X141" s="120">
        <v>515</v>
      </c>
      <c r="Y141" s="17">
        <v>16</v>
      </c>
      <c r="Z141" s="24" t="s">
        <v>1026</v>
      </c>
      <c r="AA141" s="17">
        <v>1</v>
      </c>
    </row>
    <row r="142" spans="2:27" x14ac:dyDescent="0.25">
      <c r="B142" s="11"/>
      <c r="M142" s="17" t="s">
        <v>3011</v>
      </c>
      <c r="N142" s="17">
        <v>7</v>
      </c>
      <c r="O142" s="17">
        <v>8</v>
      </c>
      <c r="P142" s="17">
        <v>1994</v>
      </c>
      <c r="Q142" s="19" t="s">
        <v>564</v>
      </c>
      <c r="R142" s="24" t="s">
        <v>1026</v>
      </c>
      <c r="S142" s="19" t="s">
        <v>1042</v>
      </c>
      <c r="T142" s="120">
        <v>1</v>
      </c>
      <c r="U142" s="24" t="s">
        <v>1026</v>
      </c>
      <c r="V142" s="120">
        <v>0</v>
      </c>
      <c r="W142" s="142" t="s">
        <v>21</v>
      </c>
      <c r="X142" s="17">
        <v>938</v>
      </c>
      <c r="Y142" s="17">
        <v>2</v>
      </c>
      <c r="Z142" s="24" t="s">
        <v>1026</v>
      </c>
      <c r="AA142" s="17">
        <v>1</v>
      </c>
    </row>
    <row r="143" spans="2:27" x14ac:dyDescent="0.25">
      <c r="B143" s="11"/>
      <c r="M143" s="17" t="s">
        <v>3011</v>
      </c>
      <c r="N143" s="17">
        <v>7</v>
      </c>
      <c r="O143" s="17">
        <v>8</v>
      </c>
      <c r="P143" s="17">
        <v>1994</v>
      </c>
      <c r="Q143" s="19" t="s">
        <v>1044</v>
      </c>
      <c r="R143" s="24" t="s">
        <v>1026</v>
      </c>
      <c r="S143" s="19" t="s">
        <v>1029</v>
      </c>
      <c r="T143" s="120">
        <v>0</v>
      </c>
      <c r="U143" s="24" t="s">
        <v>1026</v>
      </c>
      <c r="V143" s="120">
        <v>2</v>
      </c>
      <c r="W143" s="142" t="s">
        <v>1562</v>
      </c>
      <c r="X143" s="120">
        <v>49</v>
      </c>
      <c r="Y143" s="17">
        <v>4</v>
      </c>
      <c r="Z143" s="24" t="s">
        <v>1026</v>
      </c>
      <c r="AA143" s="17">
        <v>14</v>
      </c>
    </row>
    <row r="144" spans="2:27" x14ac:dyDescent="0.25">
      <c r="B144" s="11"/>
      <c r="M144" s="17" t="s">
        <v>3011</v>
      </c>
      <c r="N144" s="17">
        <v>7</v>
      </c>
      <c r="O144" s="17">
        <v>8</v>
      </c>
      <c r="P144" s="17">
        <v>1994</v>
      </c>
      <c r="Q144" s="19" t="s">
        <v>566</v>
      </c>
      <c r="R144" s="24" t="s">
        <v>1026</v>
      </c>
      <c r="S144" s="19" t="s">
        <v>563</v>
      </c>
      <c r="T144" s="120">
        <v>1</v>
      </c>
      <c r="U144" s="24" t="s">
        <v>1026</v>
      </c>
      <c r="V144" s="120">
        <v>1</v>
      </c>
      <c r="W144" s="142" t="s">
        <v>22</v>
      </c>
      <c r="X144" s="120">
        <v>228</v>
      </c>
      <c r="Y144" s="17">
        <v>4</v>
      </c>
      <c r="Z144" s="24" t="s">
        <v>1026</v>
      </c>
      <c r="AA144" s="17">
        <v>7</v>
      </c>
    </row>
    <row r="145" spans="1:31" x14ac:dyDescent="0.25">
      <c r="B145" s="11"/>
      <c r="M145" s="17" t="s">
        <v>3011</v>
      </c>
      <c r="N145" s="17">
        <v>7</v>
      </c>
      <c r="O145" s="17">
        <v>8</v>
      </c>
      <c r="P145" s="17">
        <v>1994</v>
      </c>
      <c r="Q145" s="19" t="s">
        <v>1</v>
      </c>
      <c r="R145" s="24" t="s">
        <v>1026</v>
      </c>
      <c r="S145" s="19" t="s">
        <v>1041</v>
      </c>
      <c r="T145" s="120">
        <v>0</v>
      </c>
      <c r="U145" s="24" t="s">
        <v>1026</v>
      </c>
      <c r="V145" s="120">
        <v>1</v>
      </c>
      <c r="W145" s="142" t="s">
        <v>20</v>
      </c>
      <c r="X145" s="120">
        <v>288</v>
      </c>
      <c r="Y145" s="17">
        <v>6</v>
      </c>
      <c r="Z145" s="24" t="s">
        <v>1026</v>
      </c>
      <c r="AA145" s="17">
        <v>7</v>
      </c>
    </row>
    <row r="146" spans="1:31" x14ac:dyDescent="0.25">
      <c r="B146" s="11"/>
      <c r="M146" s="17" t="s">
        <v>3011</v>
      </c>
      <c r="N146" s="17">
        <v>7</v>
      </c>
      <c r="O146" s="17">
        <v>8</v>
      </c>
      <c r="P146" s="17">
        <v>1994</v>
      </c>
      <c r="Q146" s="19" t="s">
        <v>1043</v>
      </c>
      <c r="R146" s="24" t="s">
        <v>1026</v>
      </c>
      <c r="S146" s="19" t="s">
        <v>1045</v>
      </c>
      <c r="T146" s="120">
        <v>0</v>
      </c>
      <c r="U146" s="24" t="s">
        <v>1026</v>
      </c>
      <c r="V146" s="120">
        <v>1</v>
      </c>
      <c r="W146" s="142" t="s">
        <v>231</v>
      </c>
      <c r="X146" s="120">
        <v>1044</v>
      </c>
      <c r="Y146" s="17">
        <v>2</v>
      </c>
      <c r="Z146" s="24" t="s">
        <v>1026</v>
      </c>
      <c r="AA146" s="17">
        <v>3</v>
      </c>
    </row>
    <row r="147" spans="1:31" x14ac:dyDescent="0.25">
      <c r="B147" s="11"/>
      <c r="M147" s="17" t="s">
        <v>3011</v>
      </c>
      <c r="N147" s="17">
        <v>7</v>
      </c>
      <c r="O147" s="17">
        <v>8</v>
      </c>
      <c r="P147" s="17">
        <v>1994</v>
      </c>
      <c r="Q147" s="19" t="s">
        <v>0</v>
      </c>
      <c r="R147" s="24" t="s">
        <v>1026</v>
      </c>
      <c r="S147" s="19" t="s">
        <v>565</v>
      </c>
      <c r="T147" s="120">
        <v>0</v>
      </c>
      <c r="U147" s="24" t="s">
        <v>1026</v>
      </c>
      <c r="V147" s="120">
        <v>2</v>
      </c>
      <c r="W147" s="142" t="s">
        <v>23</v>
      </c>
      <c r="X147" s="120">
        <v>550</v>
      </c>
      <c r="Y147" s="17">
        <v>8</v>
      </c>
      <c r="Z147" s="24" t="s">
        <v>1026</v>
      </c>
      <c r="AA147" s="17">
        <v>25</v>
      </c>
    </row>
    <row r="148" spans="1:31" x14ac:dyDescent="0.25">
      <c r="B148" s="11"/>
      <c r="S148" s="19" t="s">
        <v>2</v>
      </c>
      <c r="T148" s="17">
        <f>SUM(T4:T147)</f>
        <v>168</v>
      </c>
      <c r="U148" s="24" t="s">
        <v>1026</v>
      </c>
      <c r="V148" s="17">
        <f>SUM(V4:V147)</f>
        <v>124</v>
      </c>
      <c r="X148" s="17">
        <f>SUM(X4:X147)</f>
        <v>90936</v>
      </c>
      <c r="Y148" s="17">
        <f>SUM(Y4:Y147)</f>
        <v>1276</v>
      </c>
      <c r="Z148" s="24" t="s">
        <v>1026</v>
      </c>
      <c r="AA148" s="17">
        <f>SUM(AA4:AA147)</f>
        <v>1081</v>
      </c>
    </row>
    <row r="149" spans="1:31" x14ac:dyDescent="0.25">
      <c r="P149" s="17">
        <f>COUNT(T4:T147)</f>
        <v>144</v>
      </c>
      <c r="S149" s="19" t="s">
        <v>567</v>
      </c>
      <c r="T149" s="81">
        <f>PRODUCT(T148/P149)</f>
        <v>1.1666666666666667</v>
      </c>
      <c r="U149" s="24" t="s">
        <v>1026</v>
      </c>
      <c r="V149" s="81">
        <f>PRODUCT(V148/P149)</f>
        <v>0.86111111111111116</v>
      </c>
      <c r="X149" s="82">
        <f>PRODUCT(X148/P149)</f>
        <v>631.5</v>
      </c>
      <c r="Y149" s="81">
        <f>PRODUCT(Y148/P149)</f>
        <v>8.8611111111111107</v>
      </c>
      <c r="Z149" s="24" t="s">
        <v>1026</v>
      </c>
      <c r="AA149" s="81">
        <f>PRODUCT(AA148/P149)</f>
        <v>7.5069444444444446</v>
      </c>
    </row>
    <row r="150" spans="1:31" x14ac:dyDescent="0.25">
      <c r="W150" s="142"/>
      <c r="X150" s="120"/>
    </row>
    <row r="151" spans="1:31" x14ac:dyDescent="0.25">
      <c r="W151" s="142"/>
      <c r="X151" s="120"/>
    </row>
    <row r="152" spans="1:31" s="16" customFormat="1" x14ac:dyDescent="0.25">
      <c r="A152" s="154"/>
      <c r="B152" s="155" t="s">
        <v>3</v>
      </c>
      <c r="C152" s="156" t="s">
        <v>1032</v>
      </c>
      <c r="D152" s="156" t="s">
        <v>1033</v>
      </c>
      <c r="E152" s="156" t="s">
        <v>1034</v>
      </c>
      <c r="F152" s="156" t="s">
        <v>1030</v>
      </c>
      <c r="G152" s="156" t="s">
        <v>1039</v>
      </c>
      <c r="H152" s="156" t="s">
        <v>1040</v>
      </c>
      <c r="I152" s="155" t="s">
        <v>1028</v>
      </c>
      <c r="J152" s="156"/>
      <c r="K152" s="156"/>
      <c r="L152" s="156" t="s">
        <v>1031</v>
      </c>
      <c r="M152" s="158"/>
      <c r="N152" s="156"/>
      <c r="O152" s="156"/>
      <c r="P152" s="156"/>
      <c r="Q152" s="155" t="s">
        <v>3</v>
      </c>
      <c r="R152" s="156"/>
      <c r="S152" s="155"/>
      <c r="T152" s="156"/>
      <c r="U152" s="156"/>
      <c r="V152" s="156"/>
      <c r="W152" s="157"/>
      <c r="X152" s="159"/>
      <c r="Y152" s="156"/>
      <c r="Z152" s="156"/>
      <c r="AA152" s="156"/>
      <c r="AC152" s="14"/>
      <c r="AD152" s="14"/>
      <c r="AE152" s="14"/>
    </row>
    <row r="153" spans="1:31" x14ac:dyDescent="0.25">
      <c r="A153" s="11"/>
      <c r="B153" s="20" t="s">
        <v>564</v>
      </c>
      <c r="C153" s="14">
        <v>2</v>
      </c>
      <c r="D153" s="14">
        <v>1</v>
      </c>
      <c r="E153" s="14">
        <v>1</v>
      </c>
      <c r="F153" s="14">
        <v>0</v>
      </c>
      <c r="G153" s="14">
        <v>0</v>
      </c>
      <c r="H153" s="14">
        <v>0</v>
      </c>
      <c r="I153" s="14">
        <v>17</v>
      </c>
      <c r="J153" s="146" t="s">
        <v>1026</v>
      </c>
      <c r="K153" s="14">
        <v>5</v>
      </c>
      <c r="L153" s="14">
        <v>5</v>
      </c>
      <c r="M153" s="17" t="s">
        <v>3142</v>
      </c>
      <c r="N153" s="17">
        <v>10</v>
      </c>
      <c r="O153" s="17">
        <v>8</v>
      </c>
      <c r="P153" s="17">
        <v>1994</v>
      </c>
      <c r="Q153" s="19" t="s">
        <v>1045</v>
      </c>
      <c r="R153" s="24" t="s">
        <v>1026</v>
      </c>
      <c r="S153" s="20" t="s">
        <v>1042</v>
      </c>
      <c r="T153" s="17">
        <v>0</v>
      </c>
      <c r="U153" s="24" t="s">
        <v>1026</v>
      </c>
      <c r="V153" s="17">
        <v>2</v>
      </c>
      <c r="W153" s="142" t="s">
        <v>6</v>
      </c>
      <c r="X153" s="120">
        <v>414</v>
      </c>
      <c r="Y153" s="17">
        <v>2</v>
      </c>
      <c r="Z153" s="24" t="s">
        <v>1026</v>
      </c>
      <c r="AA153" s="17">
        <v>4</v>
      </c>
    </row>
    <row r="154" spans="1:31" x14ac:dyDescent="0.25">
      <c r="A154" s="11"/>
      <c r="B154" s="20" t="s">
        <v>1041</v>
      </c>
      <c r="C154" s="14">
        <v>2</v>
      </c>
      <c r="D154" s="14">
        <v>1</v>
      </c>
      <c r="E154" s="14">
        <v>1</v>
      </c>
      <c r="F154" s="14">
        <v>0</v>
      </c>
      <c r="G154" s="14">
        <v>0</v>
      </c>
      <c r="H154" s="14">
        <v>0</v>
      </c>
      <c r="I154" s="14">
        <v>23</v>
      </c>
      <c r="J154" s="146" t="s">
        <v>1026</v>
      </c>
      <c r="K154" s="14">
        <v>12</v>
      </c>
      <c r="L154" s="14">
        <v>5</v>
      </c>
      <c r="M154" s="17" t="s">
        <v>3027</v>
      </c>
      <c r="N154" s="17">
        <v>13</v>
      </c>
      <c r="O154" s="17">
        <v>8</v>
      </c>
      <c r="P154" s="17">
        <v>1994</v>
      </c>
      <c r="Q154" s="20" t="s">
        <v>1042</v>
      </c>
      <c r="R154" s="24" t="s">
        <v>1026</v>
      </c>
      <c r="S154" s="19" t="s">
        <v>1045</v>
      </c>
      <c r="T154" s="17">
        <v>2</v>
      </c>
      <c r="U154" s="24" t="s">
        <v>1026</v>
      </c>
      <c r="V154" s="17">
        <v>1</v>
      </c>
      <c r="W154" s="142" t="s">
        <v>7</v>
      </c>
      <c r="X154" s="120">
        <v>746</v>
      </c>
      <c r="Y154" s="17">
        <v>9</v>
      </c>
      <c r="Z154" s="24" t="s">
        <v>1026</v>
      </c>
      <c r="AA154" s="17">
        <v>5</v>
      </c>
    </row>
    <row r="155" spans="1:31" x14ac:dyDescent="0.25">
      <c r="A155" s="11"/>
      <c r="B155" s="20" t="s">
        <v>1029</v>
      </c>
      <c r="C155" s="14">
        <v>2</v>
      </c>
      <c r="D155" s="14">
        <v>1</v>
      </c>
      <c r="E155" s="14">
        <v>1</v>
      </c>
      <c r="F155" s="14">
        <v>0</v>
      </c>
      <c r="G155" s="14">
        <v>0</v>
      </c>
      <c r="H155" s="14">
        <v>0</v>
      </c>
      <c r="I155" s="14">
        <v>24</v>
      </c>
      <c r="J155" s="146" t="s">
        <v>1026</v>
      </c>
      <c r="K155" s="14">
        <v>16</v>
      </c>
      <c r="L155" s="14">
        <v>5</v>
      </c>
      <c r="W155" s="142"/>
      <c r="X155" s="120"/>
    </row>
    <row r="156" spans="1:31" x14ac:dyDescent="0.25">
      <c r="A156" s="11"/>
      <c r="B156" s="20" t="s">
        <v>1042</v>
      </c>
      <c r="C156" s="14">
        <v>2</v>
      </c>
      <c r="D156" s="14">
        <v>1</v>
      </c>
      <c r="E156" s="14">
        <v>1</v>
      </c>
      <c r="F156" s="14">
        <v>0</v>
      </c>
      <c r="G156" s="14">
        <v>0</v>
      </c>
      <c r="H156" s="14">
        <v>0</v>
      </c>
      <c r="I156" s="14">
        <v>13</v>
      </c>
      <c r="J156" s="146" t="s">
        <v>1026</v>
      </c>
      <c r="K156" s="14">
        <v>7</v>
      </c>
      <c r="L156" s="14">
        <v>5</v>
      </c>
      <c r="M156" s="17" t="s">
        <v>3142</v>
      </c>
      <c r="N156" s="17">
        <v>10</v>
      </c>
      <c r="O156" s="17">
        <v>8</v>
      </c>
      <c r="P156" s="17">
        <v>1994</v>
      </c>
      <c r="Q156" s="19" t="s">
        <v>0</v>
      </c>
      <c r="R156" s="24" t="s">
        <v>1026</v>
      </c>
      <c r="S156" s="20" t="s">
        <v>564</v>
      </c>
      <c r="T156" s="17">
        <v>0</v>
      </c>
      <c r="U156" s="24" t="s">
        <v>1026</v>
      </c>
      <c r="V156" s="17">
        <v>1</v>
      </c>
      <c r="W156" s="142" t="s">
        <v>8</v>
      </c>
      <c r="X156" s="120">
        <v>880</v>
      </c>
      <c r="Y156" s="17">
        <v>5</v>
      </c>
      <c r="Z156" s="24" t="s">
        <v>1026</v>
      </c>
      <c r="AA156" s="17">
        <v>6</v>
      </c>
    </row>
    <row r="157" spans="1:31" x14ac:dyDescent="0.25">
      <c r="A157" s="11"/>
      <c r="B157" s="20" t="s">
        <v>1045</v>
      </c>
      <c r="C157" s="14">
        <v>2</v>
      </c>
      <c r="D157" s="14">
        <v>0</v>
      </c>
      <c r="E157" s="14">
        <v>0</v>
      </c>
      <c r="F157" s="14">
        <v>0</v>
      </c>
      <c r="G157" s="14">
        <v>1</v>
      </c>
      <c r="H157" s="14">
        <v>1</v>
      </c>
      <c r="I157" s="14">
        <v>7</v>
      </c>
      <c r="J157" s="146" t="s">
        <v>1026</v>
      </c>
      <c r="K157" s="14">
        <v>13</v>
      </c>
      <c r="L157" s="14">
        <v>1</v>
      </c>
      <c r="M157" s="17" t="s">
        <v>3027</v>
      </c>
      <c r="N157" s="17">
        <v>13</v>
      </c>
      <c r="O157" s="17">
        <v>8</v>
      </c>
      <c r="P157" s="17">
        <v>1994</v>
      </c>
      <c r="Q157" s="20" t="s">
        <v>564</v>
      </c>
      <c r="R157" s="24" t="s">
        <v>1026</v>
      </c>
      <c r="S157" s="19" t="s">
        <v>0</v>
      </c>
      <c r="T157" s="17">
        <v>2</v>
      </c>
      <c r="U157" s="24" t="s">
        <v>1026</v>
      </c>
      <c r="V157" s="17">
        <v>0</v>
      </c>
      <c r="W157" s="142" t="s">
        <v>9</v>
      </c>
      <c r="X157" s="120">
        <v>581</v>
      </c>
      <c r="Y157" s="17">
        <v>11</v>
      </c>
      <c r="Z157" s="24" t="s">
        <v>1026</v>
      </c>
      <c r="AA157" s="17">
        <v>0</v>
      </c>
    </row>
    <row r="158" spans="1:31" x14ac:dyDescent="0.25">
      <c r="A158" s="11"/>
      <c r="B158" s="20" t="s">
        <v>1043</v>
      </c>
      <c r="C158" s="14">
        <v>2</v>
      </c>
      <c r="D158" s="14">
        <v>0</v>
      </c>
      <c r="E158" s="14">
        <v>0</v>
      </c>
      <c r="F158" s="14">
        <v>0</v>
      </c>
      <c r="G158" s="14">
        <v>1</v>
      </c>
      <c r="H158" s="14">
        <v>1</v>
      </c>
      <c r="I158" s="14">
        <v>16</v>
      </c>
      <c r="J158" s="146" t="s">
        <v>1026</v>
      </c>
      <c r="K158" s="14">
        <v>24</v>
      </c>
      <c r="L158" s="14">
        <v>1</v>
      </c>
      <c r="W158" s="142"/>
      <c r="X158" s="120"/>
    </row>
    <row r="159" spans="1:31" x14ac:dyDescent="0.25">
      <c r="A159" s="11"/>
      <c r="B159" s="20" t="s">
        <v>565</v>
      </c>
      <c r="C159" s="14">
        <v>2</v>
      </c>
      <c r="D159" s="14">
        <v>0</v>
      </c>
      <c r="E159" s="14">
        <v>0</v>
      </c>
      <c r="F159" s="14">
        <v>0</v>
      </c>
      <c r="G159" s="14">
        <v>1</v>
      </c>
      <c r="H159" s="14">
        <v>1</v>
      </c>
      <c r="I159" s="14">
        <v>12</v>
      </c>
      <c r="J159" s="146" t="s">
        <v>1026</v>
      </c>
      <c r="K159" s="14">
        <v>23</v>
      </c>
      <c r="L159" s="14">
        <v>1</v>
      </c>
      <c r="M159" s="17" t="s">
        <v>3142</v>
      </c>
      <c r="N159" s="17">
        <v>10</v>
      </c>
      <c r="O159" s="17">
        <v>8</v>
      </c>
      <c r="P159" s="17">
        <v>1994</v>
      </c>
      <c r="Q159" s="19" t="s">
        <v>1043</v>
      </c>
      <c r="R159" s="24" t="s">
        <v>1026</v>
      </c>
      <c r="S159" s="20" t="s">
        <v>1029</v>
      </c>
      <c r="T159" s="17">
        <v>1</v>
      </c>
      <c r="U159" s="24" t="s">
        <v>1026</v>
      </c>
      <c r="V159" s="17">
        <v>2</v>
      </c>
      <c r="W159" s="142" t="s">
        <v>10</v>
      </c>
      <c r="X159" s="120">
        <v>1532</v>
      </c>
      <c r="Y159" s="17">
        <v>7</v>
      </c>
      <c r="Z159" s="24" t="s">
        <v>1026</v>
      </c>
      <c r="AA159" s="17">
        <v>11</v>
      </c>
    </row>
    <row r="160" spans="1:31" x14ac:dyDescent="0.25">
      <c r="A160" s="11"/>
      <c r="B160" s="20" t="s">
        <v>0</v>
      </c>
      <c r="C160" s="14">
        <v>2</v>
      </c>
      <c r="D160" s="14">
        <v>0</v>
      </c>
      <c r="E160" s="14">
        <v>0</v>
      </c>
      <c r="F160" s="14">
        <v>0</v>
      </c>
      <c r="G160" s="14">
        <v>0</v>
      </c>
      <c r="H160" s="14">
        <v>2</v>
      </c>
      <c r="I160" s="14">
        <v>5</v>
      </c>
      <c r="J160" s="146" t="s">
        <v>1026</v>
      </c>
      <c r="K160" s="14">
        <v>17</v>
      </c>
      <c r="L160" s="14">
        <v>0</v>
      </c>
      <c r="M160" s="17" t="s">
        <v>3027</v>
      </c>
      <c r="N160" s="17">
        <v>13</v>
      </c>
      <c r="O160" s="17">
        <v>8</v>
      </c>
      <c r="P160" s="17">
        <v>1994</v>
      </c>
      <c r="Q160" s="20" t="s">
        <v>1029</v>
      </c>
      <c r="R160" s="24" t="s">
        <v>1026</v>
      </c>
      <c r="S160" s="19" t="s">
        <v>1043</v>
      </c>
      <c r="T160" s="17">
        <v>2</v>
      </c>
      <c r="U160" s="24" t="s">
        <v>1026</v>
      </c>
      <c r="V160" s="17">
        <v>0</v>
      </c>
      <c r="W160" s="142" t="s">
        <v>11</v>
      </c>
      <c r="X160" s="120">
        <v>1287</v>
      </c>
      <c r="Y160" s="17">
        <v>13</v>
      </c>
      <c r="Z160" s="24" t="s">
        <v>1026</v>
      </c>
      <c r="AA160" s="17">
        <v>9</v>
      </c>
    </row>
    <row r="161" spans="1:27" x14ac:dyDescent="0.25">
      <c r="A161" s="11"/>
      <c r="C161" s="14">
        <f t="shared" ref="C161:H161" si="2">SUM(C153:C160)</f>
        <v>16</v>
      </c>
      <c r="D161" s="14">
        <f t="shared" si="2"/>
        <v>4</v>
      </c>
      <c r="E161" s="14">
        <f t="shared" si="2"/>
        <v>4</v>
      </c>
      <c r="F161" s="14">
        <f t="shared" si="2"/>
        <v>0</v>
      </c>
      <c r="G161" s="14">
        <f t="shared" si="2"/>
        <v>3</v>
      </c>
      <c r="H161" s="14">
        <f t="shared" si="2"/>
        <v>5</v>
      </c>
      <c r="I161" s="14">
        <f t="shared" ref="I161" si="3">SUM(I153:I160)</f>
        <v>117</v>
      </c>
      <c r="J161" s="14" t="s">
        <v>1026</v>
      </c>
      <c r="K161" s="14">
        <f t="shared" ref="K161:L161" si="4">SUM(K153:K160)</f>
        <v>117</v>
      </c>
      <c r="L161" s="14">
        <f t="shared" si="4"/>
        <v>23</v>
      </c>
      <c r="W161" s="142"/>
      <c r="X161" s="120"/>
    </row>
    <row r="162" spans="1:27" x14ac:dyDescent="0.25">
      <c r="A162" s="11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7" t="s">
        <v>3142</v>
      </c>
      <c r="N162" s="17">
        <v>10</v>
      </c>
      <c r="O162" s="17">
        <v>8</v>
      </c>
      <c r="P162" s="17">
        <v>1994</v>
      </c>
      <c r="Q162" s="20" t="s">
        <v>1041</v>
      </c>
      <c r="R162" s="24" t="s">
        <v>1026</v>
      </c>
      <c r="S162" s="19" t="s">
        <v>565</v>
      </c>
      <c r="T162" s="17">
        <v>2</v>
      </c>
      <c r="U162" s="24" t="s">
        <v>1026</v>
      </c>
      <c r="V162" s="17">
        <v>0</v>
      </c>
      <c r="W162" s="142" t="s">
        <v>12</v>
      </c>
      <c r="X162" s="120">
        <v>945</v>
      </c>
      <c r="Y162" s="17">
        <v>11</v>
      </c>
      <c r="Z162" s="24" t="s">
        <v>1026</v>
      </c>
      <c r="AA162" s="17">
        <v>1</v>
      </c>
    </row>
    <row r="163" spans="1:27" x14ac:dyDescent="0.25">
      <c r="A163" s="11"/>
      <c r="B163" s="16" t="s">
        <v>2276</v>
      </c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7" t="s">
        <v>3027</v>
      </c>
      <c r="N163" s="17">
        <v>13</v>
      </c>
      <c r="O163" s="17">
        <v>8</v>
      </c>
      <c r="P163" s="17">
        <v>1994</v>
      </c>
      <c r="Q163" s="19" t="s">
        <v>565</v>
      </c>
      <c r="R163" s="24" t="s">
        <v>1026</v>
      </c>
      <c r="S163" s="20" t="s">
        <v>1041</v>
      </c>
      <c r="T163" s="17">
        <v>1</v>
      </c>
      <c r="U163" s="24" t="s">
        <v>1026</v>
      </c>
      <c r="V163" s="17">
        <v>2</v>
      </c>
      <c r="W163" s="142" t="s">
        <v>13</v>
      </c>
      <c r="X163" s="120">
        <v>648</v>
      </c>
      <c r="Y163" s="17">
        <v>11</v>
      </c>
      <c r="Z163" s="24" t="s">
        <v>1026</v>
      </c>
      <c r="AA163" s="17">
        <v>12</v>
      </c>
    </row>
    <row r="164" spans="1:27" x14ac:dyDescent="0.25">
      <c r="B164" s="16" t="s">
        <v>2277</v>
      </c>
      <c r="S164" s="19" t="s">
        <v>2</v>
      </c>
      <c r="T164" s="17">
        <f>SUM(T153:T163)</f>
        <v>10</v>
      </c>
      <c r="U164" s="24" t="s">
        <v>1026</v>
      </c>
      <c r="V164" s="17">
        <f>SUM(V153:V163)</f>
        <v>8</v>
      </c>
      <c r="W164" s="142"/>
      <c r="X164" s="17">
        <f>SUM(X153:X163)</f>
        <v>7033</v>
      </c>
      <c r="Y164" s="17">
        <f>SUM(Y153:Y163)</f>
        <v>69</v>
      </c>
      <c r="Z164" s="24" t="s">
        <v>1026</v>
      </c>
      <c r="AA164" s="17">
        <f>SUM(AA153:AA163)</f>
        <v>48</v>
      </c>
    </row>
    <row r="165" spans="1:27" x14ac:dyDescent="0.25">
      <c r="B165" s="16" t="s">
        <v>2278</v>
      </c>
      <c r="P165" s="17">
        <f>COUNT(T153:T163)</f>
        <v>8</v>
      </c>
      <c r="S165" s="19" t="s">
        <v>567</v>
      </c>
      <c r="T165" s="81">
        <f>PRODUCT(T164/P165)</f>
        <v>1.25</v>
      </c>
      <c r="U165" s="24" t="s">
        <v>1026</v>
      </c>
      <c r="V165" s="81">
        <f>PRODUCT(V164/P165)</f>
        <v>1</v>
      </c>
      <c r="X165" s="82">
        <f>PRODUCT(X164/P165)</f>
        <v>879.125</v>
      </c>
      <c r="Y165" s="81">
        <f>PRODUCT(Y164/P165)</f>
        <v>8.625</v>
      </c>
      <c r="Z165" s="24" t="s">
        <v>1026</v>
      </c>
      <c r="AA165" s="81">
        <f>PRODUCT(AA164/P165)</f>
        <v>6</v>
      </c>
    </row>
    <row r="166" spans="1:27" x14ac:dyDescent="0.25">
      <c r="B166" s="16" t="s">
        <v>2279</v>
      </c>
      <c r="U166" s="24"/>
      <c r="W166" s="142"/>
      <c r="Z166" s="24"/>
    </row>
    <row r="167" spans="1:27" x14ac:dyDescent="0.25">
      <c r="W167" s="142"/>
      <c r="X167" s="120"/>
    </row>
    <row r="168" spans="1:27" x14ac:dyDescent="0.25">
      <c r="A168" s="156"/>
      <c r="B168" s="155" t="s">
        <v>4</v>
      </c>
      <c r="C168" s="156" t="s">
        <v>1032</v>
      </c>
      <c r="D168" s="156" t="s">
        <v>1033</v>
      </c>
      <c r="E168" s="156" t="s">
        <v>1034</v>
      </c>
      <c r="F168" s="156" t="s">
        <v>1030</v>
      </c>
      <c r="G168" s="156" t="s">
        <v>1039</v>
      </c>
      <c r="H168" s="156" t="s">
        <v>1040</v>
      </c>
      <c r="I168" s="155" t="s">
        <v>1028</v>
      </c>
      <c r="J168" s="156"/>
      <c r="K168" s="156"/>
      <c r="L168" s="156" t="s">
        <v>1031</v>
      </c>
      <c r="M168" s="158"/>
      <c r="N168" s="158"/>
      <c r="O168" s="158"/>
      <c r="P168" s="158"/>
      <c r="Q168" s="155" t="s">
        <v>4</v>
      </c>
      <c r="R168" s="158"/>
      <c r="S168" s="160"/>
      <c r="T168" s="158"/>
      <c r="U168" s="158"/>
      <c r="V168" s="158"/>
      <c r="W168" s="161"/>
      <c r="X168" s="162"/>
      <c r="Y168" s="158"/>
      <c r="Z168" s="158"/>
      <c r="AA168" s="158"/>
    </row>
    <row r="169" spans="1:27" x14ac:dyDescent="0.25">
      <c r="A169" s="14">
        <v>1</v>
      </c>
      <c r="B169" s="20" t="s">
        <v>564</v>
      </c>
      <c r="C169" s="14">
        <v>6</v>
      </c>
      <c r="D169" s="14">
        <v>3</v>
      </c>
      <c r="E169" s="14">
        <v>2</v>
      </c>
      <c r="F169" s="14">
        <v>1</v>
      </c>
      <c r="G169" s="14">
        <v>0</v>
      </c>
      <c r="H169" s="14">
        <v>0</v>
      </c>
      <c r="I169" s="14">
        <v>62</v>
      </c>
      <c r="J169" s="74" t="s">
        <v>1026</v>
      </c>
      <c r="K169" s="14">
        <v>34</v>
      </c>
      <c r="L169" s="14">
        <v>14</v>
      </c>
      <c r="M169" s="17" t="s">
        <v>3142</v>
      </c>
      <c r="N169" s="17">
        <v>17</v>
      </c>
      <c r="O169" s="17">
        <v>8</v>
      </c>
      <c r="P169" s="17">
        <v>1994</v>
      </c>
      <c r="Q169" s="20" t="s">
        <v>1041</v>
      </c>
      <c r="R169" s="24" t="s">
        <v>1026</v>
      </c>
      <c r="S169" s="19" t="s">
        <v>1042</v>
      </c>
      <c r="T169" s="17">
        <v>1</v>
      </c>
      <c r="U169" s="24" t="s">
        <v>1026</v>
      </c>
      <c r="V169" s="17">
        <v>0</v>
      </c>
      <c r="W169" s="142" t="s">
        <v>455</v>
      </c>
      <c r="X169" s="120">
        <v>1263</v>
      </c>
      <c r="Y169" s="17">
        <v>4</v>
      </c>
      <c r="Z169" s="24" t="s">
        <v>1026</v>
      </c>
      <c r="AA169" s="17">
        <v>3</v>
      </c>
    </row>
    <row r="170" spans="1:27" ht="15.75" thickBot="1" x14ac:dyDescent="0.3">
      <c r="A170" s="37">
        <v>2</v>
      </c>
      <c r="B170" s="28" t="s">
        <v>1029</v>
      </c>
      <c r="C170" s="37">
        <v>6</v>
      </c>
      <c r="D170" s="37">
        <v>2</v>
      </c>
      <c r="E170" s="37">
        <v>0</v>
      </c>
      <c r="F170" s="37">
        <v>1</v>
      </c>
      <c r="G170" s="37">
        <v>2</v>
      </c>
      <c r="H170" s="37">
        <v>1</v>
      </c>
      <c r="I170" s="37">
        <v>44</v>
      </c>
      <c r="J170" s="73" t="s">
        <v>1026</v>
      </c>
      <c r="K170" s="37">
        <v>57</v>
      </c>
      <c r="L170" s="37">
        <v>9</v>
      </c>
      <c r="M170" s="32" t="s">
        <v>3142</v>
      </c>
      <c r="N170" s="17">
        <v>17</v>
      </c>
      <c r="O170" s="17">
        <v>8</v>
      </c>
      <c r="P170" s="17">
        <v>1994</v>
      </c>
      <c r="Q170" s="19" t="s">
        <v>564</v>
      </c>
      <c r="R170" s="24" t="s">
        <v>1026</v>
      </c>
      <c r="S170" s="19" t="s">
        <v>1029</v>
      </c>
      <c r="T170" s="17">
        <v>1</v>
      </c>
      <c r="U170" s="24" t="s">
        <v>1026</v>
      </c>
      <c r="V170" s="17">
        <v>1</v>
      </c>
      <c r="W170" s="142" t="s">
        <v>1564</v>
      </c>
      <c r="X170" s="120">
        <v>520</v>
      </c>
      <c r="Y170" s="17">
        <v>5</v>
      </c>
      <c r="Z170" s="24" t="s">
        <v>1026</v>
      </c>
      <c r="AA170" s="17">
        <v>6</v>
      </c>
    </row>
    <row r="171" spans="1:27" x14ac:dyDescent="0.25">
      <c r="A171" s="14">
        <v>3</v>
      </c>
      <c r="B171" s="20" t="s">
        <v>1042</v>
      </c>
      <c r="C171" s="14">
        <v>6</v>
      </c>
      <c r="D171" s="14">
        <v>2</v>
      </c>
      <c r="E171" s="14">
        <v>1</v>
      </c>
      <c r="F171" s="14">
        <v>0</v>
      </c>
      <c r="G171" s="14">
        <v>0</v>
      </c>
      <c r="H171" s="14">
        <v>3</v>
      </c>
      <c r="I171" s="14">
        <v>56</v>
      </c>
      <c r="J171" s="74" t="s">
        <v>1026</v>
      </c>
      <c r="K171" s="14">
        <v>48</v>
      </c>
      <c r="L171" s="14">
        <v>8</v>
      </c>
      <c r="M171" s="17" t="s">
        <v>3027</v>
      </c>
      <c r="N171" s="17">
        <v>20</v>
      </c>
      <c r="O171" s="17">
        <v>8</v>
      </c>
      <c r="P171" s="17">
        <v>1994</v>
      </c>
      <c r="Q171" s="19" t="s">
        <v>1029</v>
      </c>
      <c r="R171" s="24" t="s">
        <v>1026</v>
      </c>
      <c r="S171" s="20" t="s">
        <v>1042</v>
      </c>
      <c r="T171" s="17">
        <v>1</v>
      </c>
      <c r="U171" s="24" t="s">
        <v>1026</v>
      </c>
      <c r="V171" s="17">
        <v>2</v>
      </c>
      <c r="W171" s="142" t="s">
        <v>1565</v>
      </c>
      <c r="X171" s="120">
        <v>1514</v>
      </c>
      <c r="Y171" s="17">
        <v>9</v>
      </c>
      <c r="Z171" s="24" t="s">
        <v>1026</v>
      </c>
      <c r="AA171" s="17">
        <v>12</v>
      </c>
    </row>
    <row r="172" spans="1:27" x14ac:dyDescent="0.25">
      <c r="A172" s="14">
        <v>4</v>
      </c>
      <c r="B172" s="20" t="s">
        <v>1041</v>
      </c>
      <c r="C172" s="14">
        <v>6</v>
      </c>
      <c r="D172" s="14">
        <v>1</v>
      </c>
      <c r="E172" s="14">
        <v>0</v>
      </c>
      <c r="F172" s="14">
        <v>0</v>
      </c>
      <c r="G172" s="14">
        <v>1</v>
      </c>
      <c r="H172" s="14">
        <v>4</v>
      </c>
      <c r="I172" s="14">
        <v>42</v>
      </c>
      <c r="J172" s="74" t="s">
        <v>1026</v>
      </c>
      <c r="K172" s="14">
        <v>65</v>
      </c>
      <c r="L172" s="14">
        <v>4</v>
      </c>
      <c r="M172" s="17" t="s">
        <v>3027</v>
      </c>
      <c r="N172" s="17">
        <v>20</v>
      </c>
      <c r="O172" s="17">
        <v>8</v>
      </c>
      <c r="P172" s="17">
        <v>1994</v>
      </c>
      <c r="Q172" s="20" t="s">
        <v>564</v>
      </c>
      <c r="R172" s="24" t="s">
        <v>1026</v>
      </c>
      <c r="S172" s="19" t="s">
        <v>1041</v>
      </c>
      <c r="T172" s="17">
        <v>2</v>
      </c>
      <c r="U172" s="24" t="s">
        <v>1026</v>
      </c>
      <c r="V172" s="17">
        <v>0</v>
      </c>
      <c r="W172" s="142" t="s">
        <v>1566</v>
      </c>
      <c r="X172" s="120">
        <v>567</v>
      </c>
      <c r="Y172" s="17">
        <v>12</v>
      </c>
      <c r="Z172" s="24" t="s">
        <v>1026</v>
      </c>
      <c r="AA172" s="17">
        <v>8</v>
      </c>
    </row>
    <row r="173" spans="1:27" x14ac:dyDescent="0.25">
      <c r="C173" s="14">
        <f>SUM(C169:C172)</f>
        <v>24</v>
      </c>
      <c r="D173" s="14">
        <f t="shared" ref="D173:L173" si="5">SUM(D169:D172)</f>
        <v>8</v>
      </c>
      <c r="E173" s="14">
        <f t="shared" si="5"/>
        <v>3</v>
      </c>
      <c r="F173" s="14">
        <f t="shared" si="5"/>
        <v>2</v>
      </c>
      <c r="G173" s="14">
        <f t="shared" si="5"/>
        <v>3</v>
      </c>
      <c r="H173" s="14">
        <f t="shared" si="5"/>
        <v>8</v>
      </c>
      <c r="I173" s="14">
        <f t="shared" si="5"/>
        <v>204</v>
      </c>
      <c r="J173" s="74" t="s">
        <v>1026</v>
      </c>
      <c r="K173" s="14">
        <f t="shared" si="5"/>
        <v>204</v>
      </c>
      <c r="L173" s="14">
        <f t="shared" si="5"/>
        <v>35</v>
      </c>
      <c r="M173" s="17" t="s">
        <v>3011</v>
      </c>
      <c r="N173" s="17">
        <v>21</v>
      </c>
      <c r="O173" s="17">
        <v>8</v>
      </c>
      <c r="P173" s="17">
        <v>1994</v>
      </c>
      <c r="Q173" s="19" t="s">
        <v>1041</v>
      </c>
      <c r="R173" s="24" t="s">
        <v>1026</v>
      </c>
      <c r="S173" s="20" t="s">
        <v>1029</v>
      </c>
      <c r="T173" s="17">
        <v>0</v>
      </c>
      <c r="U173" s="24" t="s">
        <v>1026</v>
      </c>
      <c r="V173" s="17">
        <v>1</v>
      </c>
      <c r="W173" s="142" t="s">
        <v>1567</v>
      </c>
      <c r="X173" s="120">
        <v>1334</v>
      </c>
      <c r="Y173" s="17">
        <v>2</v>
      </c>
      <c r="Z173" s="24" t="s">
        <v>1026</v>
      </c>
      <c r="AA173" s="17">
        <v>4</v>
      </c>
    </row>
    <row r="174" spans="1:27" x14ac:dyDescent="0.25">
      <c r="M174" s="17" t="s">
        <v>3011</v>
      </c>
      <c r="N174" s="17">
        <v>21</v>
      </c>
      <c r="O174" s="17">
        <v>8</v>
      </c>
      <c r="P174" s="17">
        <v>1994</v>
      </c>
      <c r="Q174" s="19" t="s">
        <v>1042</v>
      </c>
      <c r="R174" s="24" t="s">
        <v>1026</v>
      </c>
      <c r="S174" s="20" t="s">
        <v>564</v>
      </c>
      <c r="T174" s="17">
        <v>0</v>
      </c>
      <c r="U174" s="24" t="s">
        <v>1026</v>
      </c>
      <c r="V174" s="17">
        <v>2</v>
      </c>
      <c r="W174" s="142" t="s">
        <v>1568</v>
      </c>
      <c r="X174" s="120">
        <v>1198</v>
      </c>
      <c r="Y174" s="17">
        <v>2</v>
      </c>
      <c r="Z174" s="24" t="s">
        <v>1026</v>
      </c>
      <c r="AA174" s="17">
        <v>14</v>
      </c>
    </row>
    <row r="175" spans="1:27" x14ac:dyDescent="0.25">
      <c r="B175" s="20" t="s">
        <v>2698</v>
      </c>
      <c r="M175" s="17" t="s">
        <v>3142</v>
      </c>
      <c r="N175" s="17">
        <v>24</v>
      </c>
      <c r="O175" s="17">
        <v>8</v>
      </c>
      <c r="P175" s="17">
        <v>1994</v>
      </c>
      <c r="Q175" s="19" t="s">
        <v>1029</v>
      </c>
      <c r="R175" s="24" t="s">
        <v>1026</v>
      </c>
      <c r="S175" s="20" t="s">
        <v>564</v>
      </c>
      <c r="T175" s="17">
        <v>1</v>
      </c>
      <c r="U175" s="24" t="s">
        <v>1026</v>
      </c>
      <c r="V175" s="17">
        <v>2</v>
      </c>
      <c r="W175" s="142" t="s">
        <v>1569</v>
      </c>
      <c r="X175" s="120">
        <v>1648</v>
      </c>
      <c r="Y175" s="17">
        <v>6</v>
      </c>
      <c r="Z175" s="24" t="s">
        <v>1026</v>
      </c>
      <c r="AA175" s="17">
        <v>11</v>
      </c>
    </row>
    <row r="176" spans="1:27" x14ac:dyDescent="0.25">
      <c r="M176" s="17" t="s">
        <v>3142</v>
      </c>
      <c r="N176" s="17">
        <v>24</v>
      </c>
      <c r="O176" s="17">
        <v>8</v>
      </c>
      <c r="P176" s="17">
        <v>1994</v>
      </c>
      <c r="Q176" s="20" t="s">
        <v>1042</v>
      </c>
      <c r="R176" s="24" t="s">
        <v>1026</v>
      </c>
      <c r="S176" s="19" t="s">
        <v>1041</v>
      </c>
      <c r="T176" s="17">
        <v>2</v>
      </c>
      <c r="U176" s="24" t="s">
        <v>1026</v>
      </c>
      <c r="V176" s="17">
        <v>0</v>
      </c>
      <c r="W176" s="142" t="s">
        <v>1570</v>
      </c>
      <c r="X176" s="120">
        <v>1070</v>
      </c>
      <c r="Y176" s="17">
        <v>19</v>
      </c>
      <c r="Z176" s="24" t="s">
        <v>1026</v>
      </c>
      <c r="AA176" s="17">
        <v>9</v>
      </c>
    </row>
    <row r="177" spans="1:27" x14ac:dyDescent="0.25">
      <c r="M177" s="17" t="s">
        <v>3027</v>
      </c>
      <c r="N177" s="17">
        <v>27</v>
      </c>
      <c r="O177" s="17">
        <v>8</v>
      </c>
      <c r="P177" s="17">
        <v>1994</v>
      </c>
      <c r="Q177" s="20" t="s">
        <v>1029</v>
      </c>
      <c r="R177" s="24" t="s">
        <v>1026</v>
      </c>
      <c r="S177" s="19" t="s">
        <v>1041</v>
      </c>
      <c r="T177" s="17">
        <v>2</v>
      </c>
      <c r="U177" s="24" t="s">
        <v>1026</v>
      </c>
      <c r="V177" s="17">
        <v>0</v>
      </c>
      <c r="W177" s="142" t="s">
        <v>1571</v>
      </c>
      <c r="X177" s="120">
        <v>1518</v>
      </c>
      <c r="Y177" s="17">
        <v>14</v>
      </c>
      <c r="Z177" s="24" t="s">
        <v>1026</v>
      </c>
      <c r="AA177" s="17">
        <v>9</v>
      </c>
    </row>
    <row r="178" spans="1:27" x14ac:dyDescent="0.25">
      <c r="M178" s="17" t="s">
        <v>3027</v>
      </c>
      <c r="N178" s="17">
        <v>27</v>
      </c>
      <c r="O178" s="17">
        <v>8</v>
      </c>
      <c r="P178" s="17">
        <v>1994</v>
      </c>
      <c r="Q178" s="20" t="s">
        <v>564</v>
      </c>
      <c r="R178" s="24" t="s">
        <v>1026</v>
      </c>
      <c r="S178" s="19" t="s">
        <v>1042</v>
      </c>
      <c r="T178" s="17">
        <v>1</v>
      </c>
      <c r="U178" s="24" t="s">
        <v>1026</v>
      </c>
      <c r="V178" s="17">
        <v>0</v>
      </c>
      <c r="W178" s="142" t="s">
        <v>2901</v>
      </c>
      <c r="X178" s="120">
        <v>1328</v>
      </c>
      <c r="Y178" s="17">
        <v>7</v>
      </c>
      <c r="Z178" s="24" t="s">
        <v>1026</v>
      </c>
      <c r="AA178" s="17">
        <v>2</v>
      </c>
    </row>
    <row r="179" spans="1:27" x14ac:dyDescent="0.25">
      <c r="M179" s="17" t="s">
        <v>3011</v>
      </c>
      <c r="N179" s="17">
        <v>28</v>
      </c>
      <c r="O179" s="17">
        <v>8</v>
      </c>
      <c r="P179" s="17">
        <v>1994</v>
      </c>
      <c r="Q179" s="19" t="s">
        <v>1041</v>
      </c>
      <c r="R179" s="24" t="s">
        <v>1026</v>
      </c>
      <c r="S179" s="20" t="s">
        <v>564</v>
      </c>
      <c r="T179" s="17">
        <v>1</v>
      </c>
      <c r="U179" s="24" t="s">
        <v>1026</v>
      </c>
      <c r="V179" s="17">
        <v>2</v>
      </c>
      <c r="W179" s="142" t="s">
        <v>2902</v>
      </c>
      <c r="X179" s="120">
        <v>668</v>
      </c>
      <c r="Y179" s="17">
        <v>10</v>
      </c>
      <c r="Z179" s="24" t="s">
        <v>1026</v>
      </c>
      <c r="AA179" s="17">
        <v>13</v>
      </c>
    </row>
    <row r="180" spans="1:27" x14ac:dyDescent="0.25">
      <c r="M180" s="17" t="s">
        <v>3011</v>
      </c>
      <c r="N180" s="17">
        <v>28</v>
      </c>
      <c r="O180" s="17">
        <v>8</v>
      </c>
      <c r="P180" s="17">
        <v>1994</v>
      </c>
      <c r="Q180" s="20" t="s">
        <v>1042</v>
      </c>
      <c r="R180" s="24" t="s">
        <v>1026</v>
      </c>
      <c r="S180" s="19" t="s">
        <v>1029</v>
      </c>
      <c r="T180" s="17">
        <v>2</v>
      </c>
      <c r="U180" s="24" t="s">
        <v>1026</v>
      </c>
      <c r="V180" s="17">
        <v>0</v>
      </c>
      <c r="W180" s="142" t="s">
        <v>2222</v>
      </c>
      <c r="X180" s="120">
        <v>609</v>
      </c>
      <c r="Y180" s="17">
        <v>18</v>
      </c>
      <c r="Z180" s="24" t="s">
        <v>1026</v>
      </c>
      <c r="AA180" s="17">
        <v>5</v>
      </c>
    </row>
    <row r="181" spans="1:27" x14ac:dyDescent="0.25">
      <c r="R181" s="24"/>
      <c r="S181" s="19" t="s">
        <v>2</v>
      </c>
      <c r="T181" s="17">
        <f>SUM(T169:T180)</f>
        <v>14</v>
      </c>
      <c r="U181" s="24" t="s">
        <v>1026</v>
      </c>
      <c r="V181" s="17">
        <f>SUM(V169:V180)</f>
        <v>10</v>
      </c>
      <c r="W181" s="142"/>
      <c r="X181" s="17">
        <f>SUM(X169:X180)</f>
        <v>13237</v>
      </c>
      <c r="Y181" s="17">
        <f>SUM(Y169:Y180)</f>
        <v>108</v>
      </c>
      <c r="Z181" s="24" t="s">
        <v>1026</v>
      </c>
      <c r="AA181" s="17">
        <f>SUM(AA169:AA180)</f>
        <v>96</v>
      </c>
    </row>
    <row r="182" spans="1:27" x14ac:dyDescent="0.25">
      <c r="P182" s="17">
        <f>COUNT(T169:T180)</f>
        <v>12</v>
      </c>
      <c r="S182" s="19" t="s">
        <v>567</v>
      </c>
      <c r="T182" s="81">
        <f>PRODUCT(T181/P182)</f>
        <v>1.1666666666666667</v>
      </c>
      <c r="U182" s="24" t="s">
        <v>1026</v>
      </c>
      <c r="V182" s="81">
        <f>PRODUCT(V181/P182)</f>
        <v>0.83333333333333337</v>
      </c>
      <c r="X182" s="82">
        <f>PRODUCT(X181/P182)</f>
        <v>1103.0833333333333</v>
      </c>
      <c r="Y182" s="81">
        <f>PRODUCT(Y181/P182)</f>
        <v>9</v>
      </c>
      <c r="Z182" s="24" t="s">
        <v>1026</v>
      </c>
      <c r="AA182" s="81">
        <f>PRODUCT(AA181/P182)</f>
        <v>8</v>
      </c>
    </row>
    <row r="183" spans="1:27" x14ac:dyDescent="0.25">
      <c r="T183" s="81"/>
      <c r="U183" s="24"/>
      <c r="V183" s="81"/>
      <c r="X183" s="120"/>
      <c r="Y183" s="81"/>
      <c r="Z183" s="24"/>
      <c r="AA183" s="81"/>
    </row>
    <row r="184" spans="1:27" x14ac:dyDescent="0.25">
      <c r="W184" s="142"/>
      <c r="X184" s="120"/>
    </row>
    <row r="185" spans="1:27" x14ac:dyDescent="0.25">
      <c r="A185" s="156"/>
      <c r="B185" s="155" t="s">
        <v>5</v>
      </c>
      <c r="C185" s="156" t="s">
        <v>1032</v>
      </c>
      <c r="D185" s="156" t="s">
        <v>1033</v>
      </c>
      <c r="E185" s="156" t="s">
        <v>1034</v>
      </c>
      <c r="F185" s="156" t="s">
        <v>1030</v>
      </c>
      <c r="G185" s="156" t="s">
        <v>1039</v>
      </c>
      <c r="H185" s="156" t="s">
        <v>1040</v>
      </c>
      <c r="I185" s="155" t="s">
        <v>1028</v>
      </c>
      <c r="J185" s="156"/>
      <c r="K185" s="156"/>
      <c r="L185" s="156" t="s">
        <v>1031</v>
      </c>
      <c r="M185" s="158"/>
      <c r="N185" s="158"/>
      <c r="O185" s="158"/>
      <c r="P185" s="158"/>
      <c r="Q185" s="155" t="s">
        <v>5</v>
      </c>
      <c r="R185" s="158"/>
      <c r="S185" s="160"/>
      <c r="T185" s="158"/>
      <c r="U185" s="158"/>
      <c r="V185" s="158"/>
      <c r="W185" s="161"/>
      <c r="X185" s="162"/>
      <c r="Y185" s="162"/>
      <c r="Z185" s="162"/>
      <c r="AA185" s="162"/>
    </row>
    <row r="186" spans="1:27" x14ac:dyDescent="0.25">
      <c r="A186" s="11"/>
      <c r="B186" s="20" t="s">
        <v>564</v>
      </c>
      <c r="C186" s="14">
        <v>2</v>
      </c>
      <c r="D186" s="14">
        <v>2</v>
      </c>
      <c r="E186" s="14">
        <v>0</v>
      </c>
      <c r="F186" s="14">
        <v>0</v>
      </c>
      <c r="G186" s="14">
        <v>0</v>
      </c>
      <c r="H186" s="14">
        <v>0</v>
      </c>
      <c r="I186" s="14">
        <v>16</v>
      </c>
      <c r="J186" s="146" t="s">
        <v>1026</v>
      </c>
      <c r="K186" s="14">
        <v>8</v>
      </c>
      <c r="L186" s="14">
        <v>6</v>
      </c>
      <c r="M186" s="17" t="s">
        <v>3011</v>
      </c>
      <c r="N186" s="17">
        <v>4</v>
      </c>
      <c r="O186" s="17">
        <v>9</v>
      </c>
      <c r="P186" s="17">
        <v>1994</v>
      </c>
      <c r="Q186" s="19" t="s">
        <v>1029</v>
      </c>
      <c r="R186" s="24" t="s">
        <v>1026</v>
      </c>
      <c r="S186" s="20" t="s">
        <v>564</v>
      </c>
      <c r="T186" s="17">
        <v>0</v>
      </c>
      <c r="U186" s="24" t="s">
        <v>1026</v>
      </c>
      <c r="V186" s="17">
        <v>2</v>
      </c>
      <c r="W186" s="142" t="s">
        <v>14</v>
      </c>
      <c r="X186" s="120">
        <v>2212</v>
      </c>
      <c r="Y186" s="17">
        <v>6</v>
      </c>
      <c r="Z186" s="24" t="s">
        <v>1026</v>
      </c>
      <c r="AA186" s="17">
        <v>10</v>
      </c>
    </row>
    <row r="187" spans="1:27" x14ac:dyDescent="0.25">
      <c r="A187" s="11"/>
      <c r="B187" s="20" t="s">
        <v>1041</v>
      </c>
      <c r="C187" s="14">
        <v>2</v>
      </c>
      <c r="D187" s="14">
        <v>0</v>
      </c>
      <c r="E187" s="14">
        <v>0</v>
      </c>
      <c r="F187" s="14">
        <v>0</v>
      </c>
      <c r="G187" s="14">
        <v>0</v>
      </c>
      <c r="H187" s="14">
        <v>2</v>
      </c>
      <c r="I187" s="14">
        <v>8</v>
      </c>
      <c r="J187" s="146" t="s">
        <v>1026</v>
      </c>
      <c r="K187" s="14">
        <v>16</v>
      </c>
      <c r="L187" s="14">
        <v>0</v>
      </c>
      <c r="M187" s="17" t="s">
        <v>3027</v>
      </c>
      <c r="N187" s="17">
        <v>10</v>
      </c>
      <c r="O187" s="17">
        <v>9</v>
      </c>
      <c r="P187" s="17">
        <v>1994</v>
      </c>
      <c r="Q187" s="20" t="s">
        <v>564</v>
      </c>
      <c r="R187" s="24" t="s">
        <v>1026</v>
      </c>
      <c r="S187" s="19" t="s">
        <v>1029</v>
      </c>
      <c r="T187" s="17">
        <v>2</v>
      </c>
      <c r="U187" s="24" t="s">
        <v>1026</v>
      </c>
      <c r="V187" s="17">
        <v>0</v>
      </c>
      <c r="W187" s="142" t="s">
        <v>1239</v>
      </c>
      <c r="X187" s="120">
        <v>1692</v>
      </c>
      <c r="Y187" s="17">
        <v>6</v>
      </c>
      <c r="Z187" s="24" t="s">
        <v>1026</v>
      </c>
      <c r="AA187" s="17">
        <v>2</v>
      </c>
    </row>
    <row r="188" spans="1:27" x14ac:dyDescent="0.25">
      <c r="A188" s="11"/>
      <c r="C188" s="14">
        <f t="shared" ref="C188" si="6">SUM(C186:C187)</f>
        <v>4</v>
      </c>
      <c r="D188" s="14">
        <f t="shared" ref="D188" si="7">SUM(D186:D187)</f>
        <v>2</v>
      </c>
      <c r="E188" s="14">
        <f t="shared" ref="E188" si="8">SUM(E186:E187)</f>
        <v>0</v>
      </c>
      <c r="F188" s="14">
        <f t="shared" ref="F188" si="9">SUM(F186:F187)</f>
        <v>0</v>
      </c>
      <c r="G188" s="14">
        <f t="shared" ref="G188" si="10">SUM(G186:G187)</f>
        <v>0</v>
      </c>
      <c r="H188" s="14">
        <f t="shared" ref="H188" si="11">SUM(H186:H187)</f>
        <v>2</v>
      </c>
      <c r="I188" s="14">
        <f t="shared" ref="I188" si="12">SUM(I186:I187)</f>
        <v>24</v>
      </c>
      <c r="J188" s="146" t="s">
        <v>1026</v>
      </c>
      <c r="K188" s="14">
        <f t="shared" ref="K188" si="13">SUM(K186:K187)</f>
        <v>24</v>
      </c>
      <c r="L188" s="14">
        <f t="shared" ref="L188" si="14">SUM(L186:L187)</f>
        <v>6</v>
      </c>
      <c r="S188" s="19" t="s">
        <v>2</v>
      </c>
      <c r="T188" s="17">
        <f>SUM(T186:T187)</f>
        <v>2</v>
      </c>
      <c r="U188" s="24" t="s">
        <v>1026</v>
      </c>
      <c r="V188" s="17">
        <f>SUM(V186:V187)</f>
        <v>2</v>
      </c>
      <c r="W188" s="142"/>
      <c r="X188" s="120">
        <f>SUM(X186:X187)</f>
        <v>3904</v>
      </c>
      <c r="Y188" s="17">
        <f>SUM(Y186:Y187)</f>
        <v>12</v>
      </c>
      <c r="Z188" s="24" t="s">
        <v>1026</v>
      </c>
      <c r="AA188" s="17">
        <f>SUM(AA186:AA187)</f>
        <v>12</v>
      </c>
    </row>
    <row r="189" spans="1:27" x14ac:dyDescent="0.25">
      <c r="J189" s="74"/>
      <c r="P189" s="17">
        <f>COUNT(T186:T187)</f>
        <v>2</v>
      </c>
      <c r="S189" s="19" t="s">
        <v>567</v>
      </c>
      <c r="T189" s="81">
        <f>PRODUCT(T188/P189)</f>
        <v>1</v>
      </c>
      <c r="U189" s="24" t="s">
        <v>1026</v>
      </c>
      <c r="V189" s="81">
        <f>PRODUCT(V188/P189)</f>
        <v>1</v>
      </c>
      <c r="X189" s="82">
        <f>PRODUCT(X188/P189)</f>
        <v>1952</v>
      </c>
      <c r="Y189" s="81">
        <f>PRODUCT(Y188/P189)</f>
        <v>6</v>
      </c>
      <c r="Z189" s="24" t="s">
        <v>1026</v>
      </c>
      <c r="AA189" s="81">
        <f>PRODUCT(AA188/P189)</f>
        <v>6</v>
      </c>
    </row>
    <row r="190" spans="1:27" x14ac:dyDescent="0.25">
      <c r="B190" s="16" t="s">
        <v>2280</v>
      </c>
      <c r="J190" s="74"/>
      <c r="W190" s="142"/>
      <c r="X190" s="120"/>
    </row>
    <row r="191" spans="1:27" x14ac:dyDescent="0.25">
      <c r="W191" s="142"/>
      <c r="X191" s="120"/>
    </row>
    <row r="192" spans="1:27" x14ac:dyDescent="0.25">
      <c r="A192" s="156"/>
      <c r="B192" s="155" t="s">
        <v>1240</v>
      </c>
      <c r="C192" s="156" t="s">
        <v>1032</v>
      </c>
      <c r="D192" s="156" t="s">
        <v>1033</v>
      </c>
      <c r="E192" s="156" t="s">
        <v>1034</v>
      </c>
      <c r="F192" s="156" t="s">
        <v>1030</v>
      </c>
      <c r="G192" s="156" t="s">
        <v>1039</v>
      </c>
      <c r="H192" s="156" t="s">
        <v>1040</v>
      </c>
      <c r="I192" s="155" t="s">
        <v>1028</v>
      </c>
      <c r="J192" s="156"/>
      <c r="K192" s="156"/>
      <c r="L192" s="156"/>
      <c r="M192" s="158"/>
      <c r="N192" s="158"/>
      <c r="O192" s="158"/>
      <c r="P192" s="158"/>
      <c r="Q192" s="155" t="s">
        <v>1240</v>
      </c>
      <c r="R192" s="158"/>
      <c r="S192" s="160"/>
      <c r="T192" s="158"/>
      <c r="U192" s="158"/>
      <c r="V192" s="158"/>
      <c r="W192" s="161"/>
      <c r="X192" s="162"/>
      <c r="Y192" s="158"/>
      <c r="Z192" s="158"/>
      <c r="AA192" s="158"/>
    </row>
    <row r="193" spans="1:27" x14ac:dyDescent="0.25">
      <c r="A193" s="11"/>
      <c r="B193" s="20" t="s">
        <v>566</v>
      </c>
      <c r="C193" s="14">
        <v>2</v>
      </c>
      <c r="D193" s="14">
        <v>2</v>
      </c>
      <c r="E193" s="14">
        <v>0</v>
      </c>
      <c r="F193" s="14">
        <v>0</v>
      </c>
      <c r="G193" s="14">
        <v>0</v>
      </c>
      <c r="H193" s="14">
        <v>0</v>
      </c>
      <c r="I193" s="14">
        <v>22</v>
      </c>
      <c r="J193" s="146" t="s">
        <v>1026</v>
      </c>
      <c r="K193" s="14">
        <v>8</v>
      </c>
      <c r="L193" s="11"/>
      <c r="M193" s="17" t="s">
        <v>3142</v>
      </c>
      <c r="N193" s="17">
        <v>17</v>
      </c>
      <c r="O193" s="17">
        <v>8</v>
      </c>
      <c r="P193" s="17">
        <v>1994</v>
      </c>
      <c r="Q193" s="19" t="s">
        <v>1241</v>
      </c>
      <c r="R193" s="24" t="s">
        <v>1026</v>
      </c>
      <c r="S193" s="20" t="s">
        <v>566</v>
      </c>
      <c r="T193" s="17">
        <v>0</v>
      </c>
      <c r="U193" s="24" t="s">
        <v>1026</v>
      </c>
      <c r="V193" s="17">
        <v>1</v>
      </c>
      <c r="W193" s="142" t="s">
        <v>1242</v>
      </c>
      <c r="X193" s="120">
        <v>270</v>
      </c>
      <c r="Y193" s="17">
        <v>6</v>
      </c>
      <c r="Z193" s="24" t="s">
        <v>1026</v>
      </c>
      <c r="AA193" s="17">
        <v>8</v>
      </c>
    </row>
    <row r="194" spans="1:27" x14ac:dyDescent="0.25">
      <c r="A194" s="11"/>
      <c r="B194" s="20" t="s">
        <v>1</v>
      </c>
      <c r="C194" s="14">
        <v>2</v>
      </c>
      <c r="D194" s="14">
        <v>2</v>
      </c>
      <c r="E194" s="14">
        <v>0</v>
      </c>
      <c r="F194" s="14">
        <v>0</v>
      </c>
      <c r="G194" s="14">
        <v>0</v>
      </c>
      <c r="H194" s="14">
        <v>2</v>
      </c>
      <c r="I194" s="14">
        <v>22</v>
      </c>
      <c r="J194" s="146" t="s">
        <v>1026</v>
      </c>
      <c r="K194" s="14">
        <v>7</v>
      </c>
      <c r="L194" s="11"/>
      <c r="M194" s="17" t="s">
        <v>3027</v>
      </c>
      <c r="N194" s="17">
        <v>20</v>
      </c>
      <c r="O194" s="17">
        <v>8</v>
      </c>
      <c r="P194" s="17">
        <v>1994</v>
      </c>
      <c r="Q194" s="20" t="s">
        <v>566</v>
      </c>
      <c r="R194" s="24" t="s">
        <v>1026</v>
      </c>
      <c r="S194" s="19" t="s">
        <v>1241</v>
      </c>
      <c r="T194" s="17">
        <v>2</v>
      </c>
      <c r="U194" s="24" t="s">
        <v>1026</v>
      </c>
      <c r="V194" s="17">
        <v>0</v>
      </c>
      <c r="W194" s="142" t="s">
        <v>1243</v>
      </c>
      <c r="X194" s="120">
        <v>383</v>
      </c>
      <c r="Y194" s="17">
        <v>14</v>
      </c>
      <c r="Z194" s="24" t="s">
        <v>1026</v>
      </c>
      <c r="AA194" s="17">
        <v>2</v>
      </c>
    </row>
    <row r="195" spans="1:27" x14ac:dyDescent="0.25">
      <c r="A195" s="11"/>
      <c r="B195" s="20" t="s">
        <v>5749</v>
      </c>
      <c r="C195" s="14">
        <v>2</v>
      </c>
      <c r="D195" s="14">
        <v>0</v>
      </c>
      <c r="E195" s="14">
        <v>0</v>
      </c>
      <c r="F195" s="14">
        <v>0</v>
      </c>
      <c r="G195" s="14">
        <v>0</v>
      </c>
      <c r="H195" s="14">
        <v>2</v>
      </c>
      <c r="I195" s="14">
        <v>7</v>
      </c>
      <c r="J195" s="146" t="s">
        <v>1026</v>
      </c>
      <c r="K195" s="14">
        <v>22</v>
      </c>
      <c r="L195" s="11"/>
      <c r="W195" s="142"/>
      <c r="X195" s="120"/>
    </row>
    <row r="196" spans="1:27" x14ac:dyDescent="0.25">
      <c r="A196" s="11"/>
      <c r="B196" s="20" t="s">
        <v>1241</v>
      </c>
      <c r="C196" s="14">
        <v>2</v>
      </c>
      <c r="D196" s="14">
        <v>0</v>
      </c>
      <c r="E196" s="14">
        <v>0</v>
      </c>
      <c r="F196" s="14">
        <v>0</v>
      </c>
      <c r="G196" s="14">
        <v>0</v>
      </c>
      <c r="H196" s="14">
        <v>2</v>
      </c>
      <c r="I196" s="14">
        <v>8</v>
      </c>
      <c r="J196" s="146" t="s">
        <v>1026</v>
      </c>
      <c r="K196" s="14">
        <v>22</v>
      </c>
      <c r="L196" s="11"/>
      <c r="M196" s="17" t="s">
        <v>3142</v>
      </c>
      <c r="N196" s="17">
        <v>17</v>
      </c>
      <c r="O196" s="17">
        <v>8</v>
      </c>
      <c r="P196" s="17">
        <v>1994</v>
      </c>
      <c r="Q196" s="19" t="s">
        <v>5749</v>
      </c>
      <c r="R196" s="24" t="s">
        <v>1026</v>
      </c>
      <c r="S196" s="20" t="s">
        <v>1</v>
      </c>
      <c r="T196" s="17">
        <v>0</v>
      </c>
      <c r="U196" s="24" t="s">
        <v>1026</v>
      </c>
      <c r="V196" s="17">
        <v>2</v>
      </c>
      <c r="W196" s="142" t="s">
        <v>1244</v>
      </c>
      <c r="X196" s="120">
        <v>452</v>
      </c>
      <c r="Y196" s="17">
        <v>4</v>
      </c>
      <c r="Z196" s="24" t="s">
        <v>1026</v>
      </c>
      <c r="AA196" s="17">
        <v>6</v>
      </c>
    </row>
    <row r="197" spans="1:27" x14ac:dyDescent="0.25">
      <c r="A197" s="11"/>
      <c r="C197" s="11"/>
      <c r="D197" s="11"/>
      <c r="E197" s="11"/>
      <c r="F197" s="11"/>
      <c r="G197" s="11"/>
      <c r="H197" s="11"/>
      <c r="I197" s="11"/>
      <c r="J197" s="11"/>
      <c r="K197" s="11"/>
      <c r="L197" s="11"/>
      <c r="M197" s="17" t="s">
        <v>3027</v>
      </c>
      <c r="N197" s="17">
        <v>20</v>
      </c>
      <c r="O197" s="17">
        <v>8</v>
      </c>
      <c r="P197" s="17">
        <v>1994</v>
      </c>
      <c r="Q197" s="20" t="s">
        <v>1</v>
      </c>
      <c r="R197" s="24" t="s">
        <v>1026</v>
      </c>
      <c r="S197" s="19" t="s">
        <v>5749</v>
      </c>
      <c r="T197" s="17">
        <v>2</v>
      </c>
      <c r="U197" s="24" t="s">
        <v>1026</v>
      </c>
      <c r="V197" s="17">
        <v>0</v>
      </c>
      <c r="W197" s="142" t="s">
        <v>16</v>
      </c>
      <c r="X197" s="120">
        <v>321</v>
      </c>
      <c r="Y197" s="17">
        <v>16</v>
      </c>
      <c r="Z197" s="24" t="s">
        <v>1026</v>
      </c>
      <c r="AA197" s="17">
        <v>3</v>
      </c>
    </row>
    <row r="198" spans="1:27" x14ac:dyDescent="0.25">
      <c r="B198" s="16" t="s">
        <v>2281</v>
      </c>
      <c r="J198" s="74"/>
      <c r="Q198" s="20"/>
      <c r="R198" s="24"/>
      <c r="S198" s="19" t="s">
        <v>2</v>
      </c>
      <c r="T198" s="17">
        <f>SUM(T193:T197)</f>
        <v>4</v>
      </c>
      <c r="U198" s="24" t="s">
        <v>1026</v>
      </c>
      <c r="V198" s="17">
        <f>SUM(V193:V197)</f>
        <v>3</v>
      </c>
      <c r="W198" s="142"/>
      <c r="X198" s="17">
        <f>SUM(X193:X197)</f>
        <v>1426</v>
      </c>
      <c r="Y198" s="17">
        <f>SUM(Y193:Y197)</f>
        <v>40</v>
      </c>
      <c r="Z198" s="24" t="s">
        <v>1026</v>
      </c>
      <c r="AA198" s="17">
        <f>SUM(AA193:AA197)</f>
        <v>19</v>
      </c>
    </row>
    <row r="199" spans="1:27" x14ac:dyDescent="0.25">
      <c r="B199" s="16" t="s">
        <v>2406</v>
      </c>
      <c r="P199" s="17">
        <f>COUNT(T193:T197)</f>
        <v>4</v>
      </c>
      <c r="S199" s="19" t="s">
        <v>567</v>
      </c>
      <c r="T199" s="81">
        <f>PRODUCT(T198/P199)</f>
        <v>1</v>
      </c>
      <c r="U199" s="24" t="s">
        <v>1026</v>
      </c>
      <c r="V199" s="81">
        <f>PRODUCT(V198/P199)</f>
        <v>0.75</v>
      </c>
      <c r="X199" s="82">
        <f>PRODUCT(X198/P199)</f>
        <v>356.5</v>
      </c>
      <c r="Y199" s="81">
        <f>PRODUCT(Y198/P199)</f>
        <v>10</v>
      </c>
      <c r="Z199" s="24" t="s">
        <v>1026</v>
      </c>
      <c r="AA199" s="81">
        <f>PRODUCT(AA198/P199)</f>
        <v>4.75</v>
      </c>
    </row>
    <row r="200" spans="1:27" x14ac:dyDescent="0.25">
      <c r="W200" s="142"/>
      <c r="X200" s="120"/>
    </row>
    <row r="201" spans="1:27" x14ac:dyDescent="0.25">
      <c r="W201" s="142"/>
      <c r="X201" s="120"/>
    </row>
    <row r="202" spans="1:27" x14ac:dyDescent="0.25">
      <c r="A202" s="21"/>
      <c r="B202" s="22" t="s">
        <v>643</v>
      </c>
      <c r="C202" s="21" t="s">
        <v>1032</v>
      </c>
      <c r="D202" s="21" t="s">
        <v>1033</v>
      </c>
      <c r="E202" s="21" t="s">
        <v>1034</v>
      </c>
      <c r="F202" s="21" t="s">
        <v>1030</v>
      </c>
      <c r="G202" s="21" t="s">
        <v>1039</v>
      </c>
      <c r="H202" s="21" t="s">
        <v>1040</v>
      </c>
      <c r="I202" s="22" t="s">
        <v>1028</v>
      </c>
      <c r="J202" s="21"/>
      <c r="K202" s="21"/>
      <c r="L202" s="21" t="s">
        <v>1031</v>
      </c>
      <c r="M202" s="33"/>
      <c r="N202" s="33"/>
      <c r="O202" s="33"/>
      <c r="P202" s="33"/>
      <c r="Q202" s="22" t="s">
        <v>643</v>
      </c>
      <c r="R202" s="33"/>
      <c r="S202" s="35"/>
      <c r="T202" s="33"/>
      <c r="U202" s="33"/>
      <c r="V202" s="33"/>
      <c r="W202" s="163"/>
      <c r="X202" s="164"/>
      <c r="Y202" s="33"/>
      <c r="Z202" s="33"/>
      <c r="AA202" s="33"/>
    </row>
    <row r="203" spans="1:27" x14ac:dyDescent="0.25">
      <c r="A203" s="14">
        <v>1</v>
      </c>
      <c r="B203" s="42" t="s">
        <v>564</v>
      </c>
      <c r="C203" s="14">
        <v>22</v>
      </c>
      <c r="D203" s="14">
        <v>18</v>
      </c>
      <c r="E203" s="14">
        <v>0</v>
      </c>
      <c r="F203" s="14">
        <v>0</v>
      </c>
      <c r="G203" s="14">
        <v>2</v>
      </c>
      <c r="H203" s="14">
        <v>2</v>
      </c>
      <c r="I203" s="14">
        <v>256</v>
      </c>
      <c r="J203" s="147" t="s">
        <v>1026</v>
      </c>
      <c r="K203" s="14">
        <v>94</v>
      </c>
      <c r="L203" s="14">
        <f t="shared" ref="L203:L214" si="15">PRODUCT(D203*3+E203*2+F203+G203)</f>
        <v>56</v>
      </c>
      <c r="M203" s="17" t="s">
        <v>3011</v>
      </c>
      <c r="N203" s="17">
        <v>7</v>
      </c>
      <c r="O203" s="17">
        <v>5</v>
      </c>
      <c r="P203" s="17">
        <v>1995</v>
      </c>
      <c r="Q203" s="19" t="s">
        <v>1045</v>
      </c>
      <c r="S203" s="19" t="s">
        <v>564</v>
      </c>
      <c r="T203" s="17">
        <v>0</v>
      </c>
      <c r="U203" s="24" t="s">
        <v>1026</v>
      </c>
      <c r="V203" s="17">
        <v>2</v>
      </c>
      <c r="W203" s="142" t="s">
        <v>1858</v>
      </c>
      <c r="X203" s="120">
        <v>100</v>
      </c>
      <c r="Y203" s="17">
        <v>1</v>
      </c>
      <c r="Z203" s="24" t="s">
        <v>1026</v>
      </c>
      <c r="AA203" s="17">
        <v>5</v>
      </c>
    </row>
    <row r="204" spans="1:27" x14ac:dyDescent="0.25">
      <c r="A204" s="14">
        <v>2</v>
      </c>
      <c r="B204" s="41" t="s">
        <v>1029</v>
      </c>
      <c r="C204" s="14">
        <v>22</v>
      </c>
      <c r="D204" s="14">
        <v>15</v>
      </c>
      <c r="E204" s="14">
        <v>3</v>
      </c>
      <c r="F204" s="14">
        <v>0</v>
      </c>
      <c r="G204" s="14">
        <v>1</v>
      </c>
      <c r="H204" s="14">
        <v>3</v>
      </c>
      <c r="I204" s="14">
        <v>298</v>
      </c>
      <c r="J204" s="147" t="s">
        <v>1026</v>
      </c>
      <c r="K204" s="14">
        <v>135</v>
      </c>
      <c r="L204" s="14">
        <f t="shared" si="15"/>
        <v>52</v>
      </c>
      <c r="M204" s="17" t="s">
        <v>3011</v>
      </c>
      <c r="N204" s="17">
        <v>7</v>
      </c>
      <c r="O204" s="17">
        <v>5</v>
      </c>
      <c r="P204" s="17">
        <v>1995</v>
      </c>
      <c r="Q204" s="19" t="s">
        <v>565</v>
      </c>
      <c r="S204" s="19" t="s">
        <v>1</v>
      </c>
      <c r="T204" s="17">
        <v>2</v>
      </c>
      <c r="U204" s="24" t="s">
        <v>1026</v>
      </c>
      <c r="V204" s="17">
        <v>0</v>
      </c>
      <c r="W204" s="142" t="s">
        <v>2417</v>
      </c>
      <c r="X204" s="120">
        <v>617</v>
      </c>
      <c r="Y204" s="17">
        <v>15</v>
      </c>
      <c r="Z204" s="24" t="s">
        <v>1026</v>
      </c>
      <c r="AA204" s="17">
        <v>2</v>
      </c>
    </row>
    <row r="205" spans="1:27" x14ac:dyDescent="0.25">
      <c r="A205" s="14">
        <v>3</v>
      </c>
      <c r="B205" s="67" t="s">
        <v>1042</v>
      </c>
      <c r="C205" s="14">
        <v>22</v>
      </c>
      <c r="D205" s="14">
        <v>14</v>
      </c>
      <c r="E205" s="14">
        <v>4</v>
      </c>
      <c r="F205" s="14">
        <v>0</v>
      </c>
      <c r="G205" s="14">
        <v>0</v>
      </c>
      <c r="H205" s="14">
        <v>4</v>
      </c>
      <c r="I205" s="14">
        <v>235</v>
      </c>
      <c r="J205" s="147" t="s">
        <v>1026</v>
      </c>
      <c r="K205" s="14">
        <v>114</v>
      </c>
      <c r="L205" s="14">
        <f t="shared" si="15"/>
        <v>50</v>
      </c>
      <c r="M205" s="17" t="s">
        <v>3011</v>
      </c>
      <c r="N205" s="17">
        <v>7</v>
      </c>
      <c r="O205" s="17">
        <v>5</v>
      </c>
      <c r="P205" s="17">
        <v>1995</v>
      </c>
      <c r="Q205" s="19" t="s">
        <v>1044</v>
      </c>
      <c r="S205" s="19" t="s">
        <v>1041</v>
      </c>
      <c r="T205" s="17">
        <v>0</v>
      </c>
      <c r="U205" s="24" t="s">
        <v>1026</v>
      </c>
      <c r="V205" s="17">
        <v>2</v>
      </c>
      <c r="W205" s="142" t="s">
        <v>1103</v>
      </c>
      <c r="X205" s="120">
        <v>142</v>
      </c>
      <c r="Y205" s="17">
        <v>5</v>
      </c>
      <c r="Z205" s="24" t="s">
        <v>1026</v>
      </c>
      <c r="AA205" s="17">
        <v>11</v>
      </c>
    </row>
    <row r="206" spans="1:27" x14ac:dyDescent="0.25">
      <c r="A206" s="14">
        <v>4</v>
      </c>
      <c r="B206" s="42" t="s">
        <v>1041</v>
      </c>
      <c r="C206" s="14">
        <v>22</v>
      </c>
      <c r="D206" s="14">
        <v>12</v>
      </c>
      <c r="E206" s="14">
        <v>3</v>
      </c>
      <c r="F206" s="14">
        <v>0</v>
      </c>
      <c r="G206" s="14">
        <v>5</v>
      </c>
      <c r="H206" s="14">
        <v>2</v>
      </c>
      <c r="I206" s="14">
        <v>215</v>
      </c>
      <c r="J206" s="147" t="s">
        <v>1026</v>
      </c>
      <c r="K206" s="14">
        <v>110</v>
      </c>
      <c r="L206" s="14">
        <f t="shared" si="15"/>
        <v>47</v>
      </c>
      <c r="M206" s="17" t="s">
        <v>3011</v>
      </c>
      <c r="N206" s="17">
        <v>7</v>
      </c>
      <c r="O206" s="17">
        <v>5</v>
      </c>
      <c r="P206" s="17">
        <v>1995</v>
      </c>
      <c r="Q206" s="19" t="s">
        <v>566</v>
      </c>
      <c r="S206" s="19" t="s">
        <v>264</v>
      </c>
      <c r="T206" s="17">
        <v>2</v>
      </c>
      <c r="U206" s="24" t="s">
        <v>1026</v>
      </c>
      <c r="V206" s="17">
        <v>0</v>
      </c>
      <c r="W206" s="142" t="s">
        <v>1105</v>
      </c>
      <c r="X206" s="120">
        <v>558</v>
      </c>
      <c r="Y206" s="17">
        <v>17</v>
      </c>
      <c r="Z206" s="24" t="s">
        <v>1026</v>
      </c>
      <c r="AA206" s="17">
        <v>3</v>
      </c>
    </row>
    <row r="207" spans="1:27" x14ac:dyDescent="0.25">
      <c r="A207" s="14">
        <v>5</v>
      </c>
      <c r="B207" s="41" t="s">
        <v>565</v>
      </c>
      <c r="C207" s="14">
        <v>22</v>
      </c>
      <c r="D207" s="14">
        <v>10</v>
      </c>
      <c r="E207" s="14">
        <v>6</v>
      </c>
      <c r="F207" s="14">
        <v>0</v>
      </c>
      <c r="G207" s="14">
        <v>1</v>
      </c>
      <c r="H207" s="14">
        <v>5</v>
      </c>
      <c r="I207" s="14">
        <v>324</v>
      </c>
      <c r="J207" s="147" t="s">
        <v>1026</v>
      </c>
      <c r="K207" s="14">
        <v>164</v>
      </c>
      <c r="L207" s="14">
        <f t="shared" si="15"/>
        <v>43</v>
      </c>
      <c r="M207" s="17" t="s">
        <v>3011</v>
      </c>
      <c r="N207" s="17">
        <v>7</v>
      </c>
      <c r="O207" s="17">
        <v>5</v>
      </c>
      <c r="P207" s="17">
        <v>1995</v>
      </c>
      <c r="Q207" s="19" t="s">
        <v>1042</v>
      </c>
      <c r="S207" s="19" t="s">
        <v>1029</v>
      </c>
      <c r="T207" s="17">
        <v>0</v>
      </c>
      <c r="U207" s="24" t="s">
        <v>1026</v>
      </c>
      <c r="V207" s="17">
        <v>2</v>
      </c>
      <c r="W207" s="142" t="s">
        <v>2456</v>
      </c>
      <c r="X207" s="120">
        <v>1056</v>
      </c>
      <c r="Y207" s="17">
        <v>9</v>
      </c>
      <c r="Z207" s="24" t="s">
        <v>1026</v>
      </c>
      <c r="AA207" s="17">
        <v>11</v>
      </c>
    </row>
    <row r="208" spans="1:27" x14ac:dyDescent="0.25">
      <c r="A208" s="14">
        <v>6</v>
      </c>
      <c r="B208" s="42" t="s">
        <v>1043</v>
      </c>
      <c r="C208" s="14">
        <v>22</v>
      </c>
      <c r="D208" s="14">
        <v>9</v>
      </c>
      <c r="E208" s="14">
        <v>3</v>
      </c>
      <c r="F208" s="14">
        <v>0</v>
      </c>
      <c r="G208" s="14">
        <v>6</v>
      </c>
      <c r="H208" s="14">
        <v>4</v>
      </c>
      <c r="I208" s="14">
        <v>191</v>
      </c>
      <c r="J208" s="147" t="s">
        <v>1026</v>
      </c>
      <c r="K208" s="14">
        <v>133</v>
      </c>
      <c r="L208" s="14">
        <f t="shared" si="15"/>
        <v>39</v>
      </c>
      <c r="M208" s="17" t="s">
        <v>3011</v>
      </c>
      <c r="N208" s="17">
        <v>7</v>
      </c>
      <c r="O208" s="17">
        <v>5</v>
      </c>
      <c r="P208" s="17">
        <v>1995</v>
      </c>
      <c r="Q208" s="19" t="s">
        <v>0</v>
      </c>
      <c r="S208" s="19" t="s">
        <v>1043</v>
      </c>
      <c r="T208" s="17">
        <v>0</v>
      </c>
      <c r="U208" s="24" t="s">
        <v>1026</v>
      </c>
      <c r="V208" s="17">
        <v>2</v>
      </c>
      <c r="W208" s="142" t="s">
        <v>798</v>
      </c>
      <c r="X208" s="120">
        <v>603</v>
      </c>
      <c r="Y208" s="17">
        <v>6</v>
      </c>
      <c r="Z208" s="24" t="s">
        <v>1026</v>
      </c>
      <c r="AA208" s="17">
        <v>11</v>
      </c>
    </row>
    <row r="209" spans="1:27" x14ac:dyDescent="0.25">
      <c r="A209" s="14">
        <v>7</v>
      </c>
      <c r="B209" s="42" t="s">
        <v>0</v>
      </c>
      <c r="C209" s="14">
        <v>22</v>
      </c>
      <c r="D209" s="14">
        <v>10</v>
      </c>
      <c r="E209" s="14">
        <v>1</v>
      </c>
      <c r="F209" s="14">
        <v>0</v>
      </c>
      <c r="G209" s="14">
        <v>4</v>
      </c>
      <c r="H209" s="14">
        <v>7</v>
      </c>
      <c r="I209" s="14">
        <v>196</v>
      </c>
      <c r="J209" s="147" t="s">
        <v>1026</v>
      </c>
      <c r="K209" s="14">
        <v>189</v>
      </c>
      <c r="L209" s="14">
        <f t="shared" si="15"/>
        <v>36</v>
      </c>
      <c r="M209" s="17" t="s">
        <v>3027</v>
      </c>
      <c r="N209" s="17">
        <v>13</v>
      </c>
      <c r="O209" s="17">
        <v>5</v>
      </c>
      <c r="P209" s="17">
        <v>1995</v>
      </c>
      <c r="Q209" s="19" t="s">
        <v>564</v>
      </c>
      <c r="S209" s="19" t="s">
        <v>1042</v>
      </c>
      <c r="T209" s="17">
        <v>2</v>
      </c>
      <c r="U209" s="24" t="s">
        <v>1026</v>
      </c>
      <c r="V209" s="17">
        <v>0</v>
      </c>
      <c r="W209" s="142" t="s">
        <v>1100</v>
      </c>
      <c r="X209" s="120">
        <v>404</v>
      </c>
      <c r="Y209" s="17">
        <v>7</v>
      </c>
      <c r="Z209" s="24" t="s">
        <v>1026</v>
      </c>
      <c r="AA209" s="17">
        <v>3</v>
      </c>
    </row>
    <row r="210" spans="1:27" ht="15.75" thickBot="1" x14ac:dyDescent="0.3">
      <c r="A210" s="37">
        <v>8</v>
      </c>
      <c r="B210" s="36" t="s">
        <v>1044</v>
      </c>
      <c r="C210" s="37">
        <v>22</v>
      </c>
      <c r="D210" s="37">
        <v>6</v>
      </c>
      <c r="E210" s="37">
        <v>2</v>
      </c>
      <c r="F210" s="37">
        <v>0</v>
      </c>
      <c r="G210" s="37">
        <v>0</v>
      </c>
      <c r="H210" s="37">
        <v>14</v>
      </c>
      <c r="I210" s="37">
        <v>167</v>
      </c>
      <c r="J210" s="148" t="s">
        <v>1026</v>
      </c>
      <c r="K210" s="37">
        <v>274</v>
      </c>
      <c r="L210" s="37">
        <f t="shared" si="15"/>
        <v>22</v>
      </c>
      <c r="M210" s="32" t="s">
        <v>3011</v>
      </c>
      <c r="N210" s="17">
        <v>14</v>
      </c>
      <c r="O210" s="17">
        <v>5</v>
      </c>
      <c r="P210" s="17">
        <v>1995</v>
      </c>
      <c r="Q210" s="19" t="s">
        <v>1041</v>
      </c>
      <c r="S210" s="19" t="s">
        <v>264</v>
      </c>
      <c r="T210" s="17">
        <v>2</v>
      </c>
      <c r="U210" s="24" t="s">
        <v>1026</v>
      </c>
      <c r="V210" s="17">
        <v>0</v>
      </c>
      <c r="W210" s="142" t="s">
        <v>2434</v>
      </c>
      <c r="X210" s="120">
        <v>380</v>
      </c>
      <c r="Y210" s="17">
        <v>14</v>
      </c>
      <c r="Z210" s="24" t="s">
        <v>1026</v>
      </c>
      <c r="AA210" s="17">
        <v>0</v>
      </c>
    </row>
    <row r="211" spans="1:27" ht="15.75" thickBot="1" x14ac:dyDescent="0.3">
      <c r="A211" s="37">
        <v>9</v>
      </c>
      <c r="B211" s="36" t="s">
        <v>1045</v>
      </c>
      <c r="C211" s="37">
        <v>22</v>
      </c>
      <c r="D211" s="37">
        <v>3</v>
      </c>
      <c r="E211" s="37">
        <v>3</v>
      </c>
      <c r="F211" s="37">
        <v>0</v>
      </c>
      <c r="G211" s="37">
        <v>3</v>
      </c>
      <c r="H211" s="37">
        <v>13</v>
      </c>
      <c r="I211" s="37">
        <v>139</v>
      </c>
      <c r="J211" s="148" t="s">
        <v>1026</v>
      </c>
      <c r="K211" s="37">
        <v>255</v>
      </c>
      <c r="L211" s="150">
        <f t="shared" si="15"/>
        <v>18</v>
      </c>
      <c r="M211" s="32" t="s">
        <v>3011</v>
      </c>
      <c r="N211" s="17">
        <v>14</v>
      </c>
      <c r="O211" s="17">
        <v>5</v>
      </c>
      <c r="P211" s="17">
        <v>1995</v>
      </c>
      <c r="Q211" s="19" t="s">
        <v>1029</v>
      </c>
      <c r="S211" s="19" t="s">
        <v>566</v>
      </c>
      <c r="T211" s="17">
        <v>1</v>
      </c>
      <c r="U211" s="24" t="s">
        <v>1026</v>
      </c>
      <c r="V211" s="17">
        <v>0</v>
      </c>
      <c r="W211" s="142" t="s">
        <v>887</v>
      </c>
      <c r="X211" s="120">
        <v>583</v>
      </c>
      <c r="Y211" s="17">
        <v>6</v>
      </c>
      <c r="Z211" s="24" t="s">
        <v>1026</v>
      </c>
      <c r="AA211" s="17">
        <v>3</v>
      </c>
    </row>
    <row r="212" spans="1:27" x14ac:dyDescent="0.25">
      <c r="A212" s="14">
        <v>10</v>
      </c>
      <c r="B212" s="63" t="s">
        <v>1</v>
      </c>
      <c r="C212" s="14">
        <v>22</v>
      </c>
      <c r="D212" s="14">
        <v>4</v>
      </c>
      <c r="E212" s="14">
        <v>2</v>
      </c>
      <c r="F212" s="14">
        <v>0</v>
      </c>
      <c r="G212" s="14">
        <v>2</v>
      </c>
      <c r="H212" s="14">
        <v>14</v>
      </c>
      <c r="I212" s="14">
        <v>132</v>
      </c>
      <c r="J212" s="147" t="s">
        <v>1026</v>
      </c>
      <c r="K212" s="14">
        <v>264</v>
      </c>
      <c r="L212" s="14">
        <f t="shared" si="15"/>
        <v>18</v>
      </c>
      <c r="M212" s="17" t="s">
        <v>3011</v>
      </c>
      <c r="N212" s="17">
        <v>14</v>
      </c>
      <c r="O212" s="17">
        <v>5</v>
      </c>
      <c r="P212" s="17">
        <v>1995</v>
      </c>
      <c r="Q212" s="19" t="s">
        <v>1</v>
      </c>
      <c r="S212" s="19" t="s">
        <v>0</v>
      </c>
      <c r="T212" s="17">
        <v>0</v>
      </c>
      <c r="U212" s="24" t="s">
        <v>1026</v>
      </c>
      <c r="V212" s="17">
        <v>1</v>
      </c>
      <c r="W212" s="142" t="s">
        <v>799</v>
      </c>
      <c r="X212" s="120">
        <v>187</v>
      </c>
      <c r="Y212" s="17">
        <v>9</v>
      </c>
      <c r="Z212" s="24" t="s">
        <v>1026</v>
      </c>
      <c r="AA212" s="17">
        <v>26</v>
      </c>
    </row>
    <row r="213" spans="1:27" ht="15.75" thickBot="1" x14ac:dyDescent="0.3">
      <c r="A213" s="37">
        <v>11</v>
      </c>
      <c r="B213" s="36" t="s">
        <v>566</v>
      </c>
      <c r="C213" s="37">
        <v>22</v>
      </c>
      <c r="D213" s="37">
        <v>2</v>
      </c>
      <c r="E213" s="37">
        <v>1</v>
      </c>
      <c r="F213" s="37">
        <v>0</v>
      </c>
      <c r="G213" s="37">
        <v>3</v>
      </c>
      <c r="H213" s="37">
        <v>16</v>
      </c>
      <c r="I213" s="37">
        <v>114</v>
      </c>
      <c r="J213" s="148" t="s">
        <v>1026</v>
      </c>
      <c r="K213" s="37">
        <v>280</v>
      </c>
      <c r="L213" s="37">
        <f t="shared" si="15"/>
        <v>11</v>
      </c>
      <c r="M213" s="32" t="s">
        <v>3011</v>
      </c>
      <c r="N213" s="17">
        <v>14</v>
      </c>
      <c r="O213" s="17">
        <v>5</v>
      </c>
      <c r="P213" s="17">
        <v>1995</v>
      </c>
      <c r="Q213" s="19" t="s">
        <v>1043</v>
      </c>
      <c r="S213" s="19" t="s">
        <v>1045</v>
      </c>
      <c r="T213" s="17">
        <v>2</v>
      </c>
      <c r="U213" s="24" t="s">
        <v>1026</v>
      </c>
      <c r="V213" s="17">
        <v>0</v>
      </c>
      <c r="W213" s="142" t="s">
        <v>2841</v>
      </c>
      <c r="X213" s="120">
        <v>809</v>
      </c>
      <c r="Y213" s="17">
        <v>11</v>
      </c>
      <c r="Z213" s="24" t="s">
        <v>1026</v>
      </c>
      <c r="AA213" s="17">
        <v>0</v>
      </c>
    </row>
    <row r="214" spans="1:27" x14ac:dyDescent="0.25">
      <c r="A214" s="77">
        <v>12</v>
      </c>
      <c r="B214" s="151" t="s">
        <v>264</v>
      </c>
      <c r="C214" s="77">
        <v>22</v>
      </c>
      <c r="D214" s="77">
        <v>0</v>
      </c>
      <c r="E214" s="77">
        <v>1</v>
      </c>
      <c r="F214" s="77">
        <v>0</v>
      </c>
      <c r="G214" s="77">
        <v>2</v>
      </c>
      <c r="H214" s="77">
        <v>19</v>
      </c>
      <c r="I214" s="77">
        <v>98</v>
      </c>
      <c r="J214" s="152" t="s">
        <v>1026</v>
      </c>
      <c r="K214" s="77">
        <v>353</v>
      </c>
      <c r="L214" s="77">
        <f t="shared" si="15"/>
        <v>4</v>
      </c>
      <c r="M214" s="17" t="s">
        <v>3142</v>
      </c>
      <c r="N214" s="17">
        <v>17</v>
      </c>
      <c r="O214" s="17">
        <v>5</v>
      </c>
      <c r="P214" s="17">
        <v>1995</v>
      </c>
      <c r="Q214" s="19" t="s">
        <v>1045</v>
      </c>
      <c r="S214" s="19" t="s">
        <v>1042</v>
      </c>
      <c r="T214" s="17">
        <v>0</v>
      </c>
      <c r="U214" s="24" t="s">
        <v>1026</v>
      </c>
      <c r="V214" s="17">
        <v>2</v>
      </c>
      <c r="W214" s="142" t="s">
        <v>800</v>
      </c>
      <c r="X214" s="120">
        <v>235</v>
      </c>
      <c r="Y214" s="17">
        <v>5</v>
      </c>
      <c r="Z214" s="24" t="s">
        <v>1026</v>
      </c>
      <c r="AA214" s="17">
        <v>16</v>
      </c>
    </row>
    <row r="215" spans="1:27" x14ac:dyDescent="0.25">
      <c r="C215" s="14">
        <f t="shared" ref="C215:H215" si="16">SUM(C203:C214)</f>
        <v>264</v>
      </c>
      <c r="D215" s="14">
        <f t="shared" si="16"/>
        <v>103</v>
      </c>
      <c r="E215" s="14">
        <f t="shared" si="16"/>
        <v>29</v>
      </c>
      <c r="F215" s="14">
        <f t="shared" si="16"/>
        <v>0</v>
      </c>
      <c r="G215" s="14">
        <f t="shared" si="16"/>
        <v>29</v>
      </c>
      <c r="H215" s="14">
        <f t="shared" si="16"/>
        <v>103</v>
      </c>
      <c r="I215" s="14">
        <f>SUM(I203:I214)</f>
        <v>2365</v>
      </c>
      <c r="J215" s="146" t="s">
        <v>1026</v>
      </c>
      <c r="K215" s="14">
        <f>SUM(K203:K214)</f>
        <v>2365</v>
      </c>
      <c r="L215" s="14">
        <f>SUM(L203:L214)</f>
        <v>396</v>
      </c>
      <c r="M215" s="17" t="s">
        <v>3142</v>
      </c>
      <c r="N215" s="17">
        <v>17</v>
      </c>
      <c r="O215" s="17">
        <v>5</v>
      </c>
      <c r="P215" s="17">
        <v>1995</v>
      </c>
      <c r="Q215" s="19" t="s">
        <v>1044</v>
      </c>
      <c r="S215" s="19" t="s">
        <v>264</v>
      </c>
      <c r="T215" s="17">
        <v>1</v>
      </c>
      <c r="U215" s="24" t="s">
        <v>1026</v>
      </c>
      <c r="V215" s="17">
        <v>0</v>
      </c>
      <c r="W215" s="142" t="s">
        <v>1102</v>
      </c>
      <c r="X215" s="120">
        <v>138</v>
      </c>
      <c r="Y215" s="17">
        <v>16</v>
      </c>
      <c r="Z215" s="24" t="s">
        <v>1026</v>
      </c>
      <c r="AA215" s="17">
        <v>15</v>
      </c>
    </row>
    <row r="216" spans="1:27" x14ac:dyDescent="0.25">
      <c r="J216" s="147"/>
      <c r="M216" s="17" t="s">
        <v>3142</v>
      </c>
      <c r="N216" s="17">
        <v>17</v>
      </c>
      <c r="O216" s="17">
        <v>5</v>
      </c>
      <c r="P216" s="17">
        <v>1995</v>
      </c>
      <c r="Q216" s="19" t="s">
        <v>566</v>
      </c>
      <c r="S216" s="19" t="s">
        <v>1</v>
      </c>
      <c r="T216" s="17">
        <v>0</v>
      </c>
      <c r="U216" s="24" t="s">
        <v>1026</v>
      </c>
      <c r="V216" s="17">
        <v>1</v>
      </c>
      <c r="W216" s="142" t="s">
        <v>801</v>
      </c>
      <c r="X216" s="120">
        <v>368</v>
      </c>
      <c r="Y216" s="17">
        <v>3</v>
      </c>
      <c r="Z216" s="24" t="s">
        <v>1026</v>
      </c>
      <c r="AA216" s="17">
        <v>8</v>
      </c>
    </row>
    <row r="217" spans="1:27" x14ac:dyDescent="0.25">
      <c r="B217" s="16" t="s">
        <v>369</v>
      </c>
      <c r="J217" s="147"/>
      <c r="M217" s="17" t="s">
        <v>3142</v>
      </c>
      <c r="N217" s="17">
        <v>17</v>
      </c>
      <c r="O217" s="17">
        <v>5</v>
      </c>
      <c r="P217" s="17">
        <v>1995</v>
      </c>
      <c r="Q217" s="19" t="s">
        <v>1029</v>
      </c>
      <c r="S217" s="19" t="s">
        <v>1043</v>
      </c>
      <c r="T217" s="17">
        <v>2</v>
      </c>
      <c r="U217" s="24" t="s">
        <v>1026</v>
      </c>
      <c r="V217" s="17">
        <v>1</v>
      </c>
      <c r="W217" s="142" t="s">
        <v>2447</v>
      </c>
      <c r="X217" s="120">
        <v>1778</v>
      </c>
      <c r="Y217" s="17">
        <v>7</v>
      </c>
      <c r="Z217" s="24" t="s">
        <v>1026</v>
      </c>
      <c r="AA217" s="17">
        <v>3</v>
      </c>
    </row>
    <row r="218" spans="1:27" x14ac:dyDescent="0.25">
      <c r="B218" s="16" t="s">
        <v>701</v>
      </c>
      <c r="J218" s="147"/>
      <c r="M218" s="17" t="s">
        <v>3142</v>
      </c>
      <c r="N218" s="17">
        <v>17</v>
      </c>
      <c r="O218" s="17">
        <v>5</v>
      </c>
      <c r="P218" s="17">
        <v>1995</v>
      </c>
      <c r="Q218" s="19" t="s">
        <v>0</v>
      </c>
      <c r="S218" s="19" t="s">
        <v>1041</v>
      </c>
      <c r="T218" s="17">
        <v>0</v>
      </c>
      <c r="U218" s="24" t="s">
        <v>1026</v>
      </c>
      <c r="V218" s="17">
        <v>1</v>
      </c>
      <c r="W218" s="142" t="s">
        <v>2463</v>
      </c>
      <c r="X218" s="120">
        <v>890</v>
      </c>
      <c r="Y218" s="17">
        <v>6</v>
      </c>
      <c r="Z218" s="24" t="s">
        <v>1026</v>
      </c>
      <c r="AA218" s="17">
        <v>13</v>
      </c>
    </row>
    <row r="219" spans="1:27" x14ac:dyDescent="0.25">
      <c r="B219" s="16" t="s">
        <v>2282</v>
      </c>
      <c r="J219" s="147"/>
      <c r="M219" s="17" t="s">
        <v>3011</v>
      </c>
      <c r="N219" s="17">
        <v>21</v>
      </c>
      <c r="O219" s="17">
        <v>5</v>
      </c>
      <c r="P219" s="17">
        <v>1995</v>
      </c>
      <c r="Q219" s="19" t="s">
        <v>1045</v>
      </c>
      <c r="S219" s="19" t="s">
        <v>1029</v>
      </c>
      <c r="T219" s="17">
        <v>0</v>
      </c>
      <c r="U219" s="24" t="s">
        <v>1026</v>
      </c>
      <c r="V219" s="17">
        <v>2</v>
      </c>
      <c r="W219" s="142" t="s">
        <v>802</v>
      </c>
      <c r="X219" s="120">
        <v>715</v>
      </c>
      <c r="Y219" s="17">
        <v>3</v>
      </c>
      <c r="Z219" s="24" t="s">
        <v>1026</v>
      </c>
      <c r="AA219" s="17">
        <v>12</v>
      </c>
    </row>
    <row r="220" spans="1:27" x14ac:dyDescent="0.25">
      <c r="M220" s="17" t="s">
        <v>3011</v>
      </c>
      <c r="N220" s="17">
        <v>21</v>
      </c>
      <c r="O220" s="17">
        <v>5</v>
      </c>
      <c r="P220" s="17">
        <v>1995</v>
      </c>
      <c r="Q220" s="19" t="s">
        <v>566</v>
      </c>
      <c r="S220" s="19" t="s">
        <v>565</v>
      </c>
      <c r="T220" s="17">
        <v>0</v>
      </c>
      <c r="U220" s="24" t="s">
        <v>1026</v>
      </c>
      <c r="V220" s="17">
        <v>2</v>
      </c>
      <c r="W220" s="142" t="s">
        <v>1104</v>
      </c>
      <c r="X220" s="120">
        <v>246</v>
      </c>
      <c r="Y220" s="17">
        <v>0</v>
      </c>
      <c r="Z220" s="24" t="s">
        <v>1026</v>
      </c>
      <c r="AA220" s="17">
        <v>7</v>
      </c>
    </row>
    <row r="221" spans="1:27" x14ac:dyDescent="0.25">
      <c r="B221" s="16" t="s">
        <v>1065</v>
      </c>
      <c r="M221" s="17" t="s">
        <v>3011</v>
      </c>
      <c r="N221" s="17">
        <v>21</v>
      </c>
      <c r="O221" s="17">
        <v>5</v>
      </c>
      <c r="P221" s="17">
        <v>1995</v>
      </c>
      <c r="Q221" s="19" t="s">
        <v>1</v>
      </c>
      <c r="S221" s="19" t="s">
        <v>1043</v>
      </c>
      <c r="T221" s="17">
        <v>0</v>
      </c>
      <c r="U221" s="24" t="s">
        <v>1026</v>
      </c>
      <c r="V221" s="17">
        <v>1</v>
      </c>
      <c r="W221" s="142" t="s">
        <v>760</v>
      </c>
      <c r="X221" s="120">
        <v>487</v>
      </c>
      <c r="Y221" s="17">
        <v>2</v>
      </c>
      <c r="Z221" s="24" t="s">
        <v>1026</v>
      </c>
      <c r="AA221" s="17">
        <v>3</v>
      </c>
    </row>
    <row r="222" spans="1:27" x14ac:dyDescent="0.25">
      <c r="M222" s="17" t="s">
        <v>3011</v>
      </c>
      <c r="N222" s="17">
        <v>21</v>
      </c>
      <c r="O222" s="17">
        <v>5</v>
      </c>
      <c r="P222" s="17">
        <v>1995</v>
      </c>
      <c r="Q222" s="19" t="s">
        <v>1042</v>
      </c>
      <c r="S222" s="19" t="s">
        <v>1041</v>
      </c>
      <c r="T222" s="17">
        <v>2</v>
      </c>
      <c r="U222" s="24" t="s">
        <v>1026</v>
      </c>
      <c r="V222" s="17">
        <v>1</v>
      </c>
      <c r="W222" s="142" t="s">
        <v>2455</v>
      </c>
      <c r="X222" s="120">
        <v>1128</v>
      </c>
      <c r="Y222" s="17">
        <v>3</v>
      </c>
      <c r="Z222" s="24" t="s">
        <v>1026</v>
      </c>
      <c r="AA222" s="17">
        <v>5</v>
      </c>
    </row>
    <row r="223" spans="1:27" x14ac:dyDescent="0.25">
      <c r="M223" s="17" t="s">
        <v>3011</v>
      </c>
      <c r="N223" s="17">
        <v>21</v>
      </c>
      <c r="O223" s="17">
        <v>5</v>
      </c>
      <c r="P223" s="17">
        <v>1995</v>
      </c>
      <c r="Q223" s="19" t="s">
        <v>0</v>
      </c>
      <c r="S223" s="19" t="s">
        <v>264</v>
      </c>
      <c r="T223" s="17">
        <v>2</v>
      </c>
      <c r="U223" s="24" t="s">
        <v>1026</v>
      </c>
      <c r="V223" s="17">
        <v>0</v>
      </c>
      <c r="W223" s="142" t="s">
        <v>2462</v>
      </c>
      <c r="X223" s="120">
        <v>586</v>
      </c>
      <c r="Y223" s="17">
        <v>17</v>
      </c>
      <c r="Z223" s="24" t="s">
        <v>1026</v>
      </c>
      <c r="AA223" s="17">
        <v>9</v>
      </c>
    </row>
    <row r="224" spans="1:27" x14ac:dyDescent="0.25">
      <c r="M224" s="17" t="s">
        <v>3142</v>
      </c>
      <c r="N224" s="17">
        <v>24</v>
      </c>
      <c r="O224" s="17">
        <v>5</v>
      </c>
      <c r="P224" s="17">
        <v>1995</v>
      </c>
      <c r="Q224" s="19" t="s">
        <v>1029</v>
      </c>
      <c r="S224" s="19" t="s">
        <v>0</v>
      </c>
      <c r="T224" s="17">
        <v>2</v>
      </c>
      <c r="U224" s="24" t="s">
        <v>1026</v>
      </c>
      <c r="V224" s="17">
        <v>0</v>
      </c>
      <c r="W224" s="142" t="s">
        <v>803</v>
      </c>
      <c r="X224" s="120">
        <v>787</v>
      </c>
      <c r="Y224" s="17">
        <v>12</v>
      </c>
      <c r="Z224" s="24" t="s">
        <v>1026</v>
      </c>
      <c r="AA224" s="17">
        <v>0</v>
      </c>
    </row>
    <row r="225" spans="13:27" x14ac:dyDescent="0.25">
      <c r="M225" s="17" t="s">
        <v>3142</v>
      </c>
      <c r="N225" s="17">
        <v>24</v>
      </c>
      <c r="O225" s="17">
        <v>5</v>
      </c>
      <c r="P225" s="17">
        <v>1995</v>
      </c>
      <c r="Q225" s="19" t="s">
        <v>1</v>
      </c>
      <c r="S225" s="19" t="s">
        <v>1042</v>
      </c>
      <c r="T225" s="17">
        <v>0</v>
      </c>
      <c r="U225" s="24" t="s">
        <v>1026</v>
      </c>
      <c r="V225" s="17">
        <v>1</v>
      </c>
      <c r="W225" s="142" t="s">
        <v>804</v>
      </c>
      <c r="X225" s="120">
        <v>442</v>
      </c>
      <c r="Y225" s="17">
        <v>4</v>
      </c>
      <c r="Z225" s="24" t="s">
        <v>1026</v>
      </c>
      <c r="AA225" s="17">
        <v>12</v>
      </c>
    </row>
    <row r="226" spans="13:27" x14ac:dyDescent="0.25">
      <c r="M226" s="17" t="s">
        <v>3141</v>
      </c>
      <c r="N226" s="17">
        <v>25</v>
      </c>
      <c r="O226" s="17">
        <v>5</v>
      </c>
      <c r="P226" s="17">
        <v>1995</v>
      </c>
      <c r="Q226" s="19" t="s">
        <v>565</v>
      </c>
      <c r="S226" s="19" t="s">
        <v>264</v>
      </c>
      <c r="T226" s="17">
        <v>2</v>
      </c>
      <c r="U226" s="24" t="s">
        <v>1026</v>
      </c>
      <c r="V226" s="17">
        <v>0</v>
      </c>
      <c r="W226" s="142" t="s">
        <v>2411</v>
      </c>
      <c r="X226" s="120">
        <v>574</v>
      </c>
      <c r="Y226" s="17">
        <v>31</v>
      </c>
      <c r="Z226" s="24" t="s">
        <v>1026</v>
      </c>
      <c r="AA226" s="17">
        <v>2</v>
      </c>
    </row>
    <row r="227" spans="13:27" x14ac:dyDescent="0.25">
      <c r="M227" s="17" t="s">
        <v>3141</v>
      </c>
      <c r="N227" s="17">
        <v>25</v>
      </c>
      <c r="O227" s="17">
        <v>5</v>
      </c>
      <c r="P227" s="17">
        <v>1995</v>
      </c>
      <c r="Q227" s="19" t="s">
        <v>1041</v>
      </c>
      <c r="S227" s="19" t="s">
        <v>1045</v>
      </c>
      <c r="T227" s="17">
        <v>1</v>
      </c>
      <c r="U227" s="24" t="s">
        <v>1026</v>
      </c>
      <c r="V227" s="17">
        <v>0</v>
      </c>
      <c r="W227" s="142" t="s">
        <v>2432</v>
      </c>
      <c r="X227" s="120">
        <v>631</v>
      </c>
      <c r="Y227" s="17">
        <v>5</v>
      </c>
      <c r="Z227" s="24" t="s">
        <v>1026</v>
      </c>
      <c r="AA227" s="17">
        <v>4</v>
      </c>
    </row>
    <row r="228" spans="13:27" x14ac:dyDescent="0.25">
      <c r="M228" s="17" t="s">
        <v>3141</v>
      </c>
      <c r="N228" s="17">
        <v>25</v>
      </c>
      <c r="O228" s="17">
        <v>5</v>
      </c>
      <c r="P228" s="17">
        <v>1995</v>
      </c>
      <c r="Q228" s="19" t="s">
        <v>564</v>
      </c>
      <c r="S228" s="19" t="s">
        <v>566</v>
      </c>
      <c r="T228" s="17">
        <v>2</v>
      </c>
      <c r="U228" s="24" t="s">
        <v>1026</v>
      </c>
      <c r="V228" s="17">
        <v>0</v>
      </c>
      <c r="W228" s="142" t="s">
        <v>805</v>
      </c>
      <c r="X228" s="120">
        <v>827</v>
      </c>
      <c r="Y228" s="17">
        <v>9</v>
      </c>
      <c r="Z228" s="24" t="s">
        <v>1026</v>
      </c>
      <c r="AA228" s="17">
        <v>1</v>
      </c>
    </row>
    <row r="229" spans="13:27" x14ac:dyDescent="0.25">
      <c r="M229" s="17" t="s">
        <v>3141</v>
      </c>
      <c r="N229" s="17">
        <v>25</v>
      </c>
      <c r="O229" s="17">
        <v>5</v>
      </c>
      <c r="P229" s="17">
        <v>1995</v>
      </c>
      <c r="Q229" s="19" t="s">
        <v>1044</v>
      </c>
      <c r="S229" s="19" t="s">
        <v>1043</v>
      </c>
      <c r="T229" s="17">
        <v>2</v>
      </c>
      <c r="U229" s="24" t="s">
        <v>1026</v>
      </c>
      <c r="V229" s="17">
        <v>0</v>
      </c>
      <c r="W229" s="142" t="s">
        <v>228</v>
      </c>
      <c r="X229" s="120">
        <v>290</v>
      </c>
      <c r="Y229" s="17">
        <v>8</v>
      </c>
      <c r="Z229" s="24" t="s">
        <v>1026</v>
      </c>
      <c r="AA229" s="17">
        <v>4</v>
      </c>
    </row>
    <row r="230" spans="13:27" x14ac:dyDescent="0.25">
      <c r="M230" s="17" t="s">
        <v>3027</v>
      </c>
      <c r="N230" s="17">
        <v>27</v>
      </c>
      <c r="O230" s="17">
        <v>5</v>
      </c>
      <c r="P230" s="17">
        <v>1995</v>
      </c>
      <c r="Q230" s="19" t="s">
        <v>566</v>
      </c>
      <c r="S230" s="19" t="s">
        <v>1044</v>
      </c>
      <c r="T230" s="17">
        <v>2</v>
      </c>
      <c r="U230" s="24" t="s">
        <v>1026</v>
      </c>
      <c r="V230" s="17">
        <v>0</v>
      </c>
      <c r="W230" s="142" t="s">
        <v>806</v>
      </c>
      <c r="X230" s="120">
        <v>316</v>
      </c>
      <c r="Y230" s="17">
        <v>13</v>
      </c>
      <c r="Z230" s="24" t="s">
        <v>1026</v>
      </c>
      <c r="AA230" s="17">
        <v>11</v>
      </c>
    </row>
    <row r="231" spans="13:27" x14ac:dyDescent="0.25">
      <c r="M231" s="17" t="s">
        <v>3011</v>
      </c>
      <c r="N231" s="17">
        <v>28</v>
      </c>
      <c r="O231" s="17">
        <v>5</v>
      </c>
      <c r="P231" s="17">
        <v>1995</v>
      </c>
      <c r="Q231" s="19" t="s">
        <v>565</v>
      </c>
      <c r="S231" s="19" t="s">
        <v>1045</v>
      </c>
      <c r="T231" s="17">
        <v>2</v>
      </c>
      <c r="U231" s="24" t="s">
        <v>1026</v>
      </c>
      <c r="V231" s="17">
        <v>0</v>
      </c>
      <c r="W231" s="142" t="s">
        <v>2410</v>
      </c>
      <c r="X231" s="120">
        <v>448</v>
      </c>
      <c r="Y231" s="17">
        <v>29</v>
      </c>
      <c r="Z231" s="24" t="s">
        <v>1026</v>
      </c>
      <c r="AA231" s="17">
        <v>5</v>
      </c>
    </row>
    <row r="232" spans="13:27" x14ac:dyDescent="0.25">
      <c r="M232" s="17" t="s">
        <v>3011</v>
      </c>
      <c r="N232" s="17">
        <v>28</v>
      </c>
      <c r="O232" s="17">
        <v>5</v>
      </c>
      <c r="P232" s="17">
        <v>1995</v>
      </c>
      <c r="Q232" s="19" t="s">
        <v>264</v>
      </c>
      <c r="S232" s="19" t="s">
        <v>564</v>
      </c>
      <c r="T232" s="17">
        <v>0</v>
      </c>
      <c r="U232" s="24" t="s">
        <v>1026</v>
      </c>
      <c r="V232" s="17">
        <v>2</v>
      </c>
      <c r="W232" s="142" t="s">
        <v>2424</v>
      </c>
      <c r="X232" s="120">
        <v>457</v>
      </c>
      <c r="Y232" s="17">
        <v>2</v>
      </c>
      <c r="Z232" s="24" t="s">
        <v>1026</v>
      </c>
      <c r="AA232" s="17">
        <v>20</v>
      </c>
    </row>
    <row r="233" spans="13:27" x14ac:dyDescent="0.25">
      <c r="M233" s="17" t="s">
        <v>3011</v>
      </c>
      <c r="N233" s="17">
        <v>28</v>
      </c>
      <c r="O233" s="17">
        <v>5</v>
      </c>
      <c r="P233" s="17">
        <v>1995</v>
      </c>
      <c r="Q233" s="19" t="s">
        <v>1</v>
      </c>
      <c r="S233" s="19" t="s">
        <v>1029</v>
      </c>
      <c r="T233" s="17">
        <v>0</v>
      </c>
      <c r="U233" s="24" t="s">
        <v>1026</v>
      </c>
      <c r="V233" s="17">
        <v>2</v>
      </c>
      <c r="W233" s="142" t="s">
        <v>807</v>
      </c>
      <c r="X233" s="120">
        <v>493</v>
      </c>
      <c r="Y233" s="17">
        <v>3</v>
      </c>
      <c r="Z233" s="24" t="s">
        <v>1026</v>
      </c>
      <c r="AA233" s="17">
        <v>7</v>
      </c>
    </row>
    <row r="234" spans="13:27" x14ac:dyDescent="0.25">
      <c r="M234" s="17" t="s">
        <v>3011</v>
      </c>
      <c r="N234" s="17">
        <v>28</v>
      </c>
      <c r="O234" s="17">
        <v>5</v>
      </c>
      <c r="P234" s="17">
        <v>1995</v>
      </c>
      <c r="Q234" s="19" t="s">
        <v>1043</v>
      </c>
      <c r="S234" s="19" t="s">
        <v>1041</v>
      </c>
      <c r="T234" s="17">
        <v>2</v>
      </c>
      <c r="U234" s="24" t="s">
        <v>1026</v>
      </c>
      <c r="V234" s="17">
        <v>1</v>
      </c>
      <c r="W234" s="142" t="s">
        <v>2459</v>
      </c>
      <c r="X234" s="120">
        <v>1271</v>
      </c>
      <c r="Y234" s="17">
        <v>6</v>
      </c>
      <c r="Z234" s="24" t="s">
        <v>1026</v>
      </c>
      <c r="AA234" s="17">
        <v>12</v>
      </c>
    </row>
    <row r="235" spans="13:27" x14ac:dyDescent="0.25">
      <c r="M235" s="17" t="s">
        <v>3011</v>
      </c>
      <c r="N235" s="17">
        <v>28</v>
      </c>
      <c r="O235" s="17">
        <v>5</v>
      </c>
      <c r="P235" s="17">
        <v>1995</v>
      </c>
      <c r="Q235" s="19" t="s">
        <v>0</v>
      </c>
      <c r="S235" s="19" t="s">
        <v>1042</v>
      </c>
      <c r="T235" s="17">
        <v>0</v>
      </c>
      <c r="U235" s="24" t="s">
        <v>1026</v>
      </c>
      <c r="V235" s="17">
        <v>2</v>
      </c>
      <c r="W235" s="142" t="s">
        <v>808</v>
      </c>
      <c r="X235" s="120">
        <v>600</v>
      </c>
      <c r="Y235" s="17">
        <v>3</v>
      </c>
      <c r="Z235" s="24" t="s">
        <v>1026</v>
      </c>
      <c r="AA235" s="17">
        <v>5</v>
      </c>
    </row>
    <row r="236" spans="13:27" x14ac:dyDescent="0.25">
      <c r="M236" s="17" t="s">
        <v>3142</v>
      </c>
      <c r="N236" s="17">
        <v>31</v>
      </c>
      <c r="O236" s="17">
        <v>5</v>
      </c>
      <c r="P236" s="17">
        <v>1995</v>
      </c>
      <c r="Q236" s="19" t="s">
        <v>1045</v>
      </c>
      <c r="S236" s="19" t="s">
        <v>0</v>
      </c>
      <c r="T236" s="17">
        <v>2</v>
      </c>
      <c r="U236" s="24" t="s">
        <v>1026</v>
      </c>
      <c r="V236" s="17">
        <v>1</v>
      </c>
      <c r="W236" s="142" t="s">
        <v>809</v>
      </c>
      <c r="X236" s="120">
        <v>157</v>
      </c>
      <c r="Y236" s="17">
        <v>4</v>
      </c>
      <c r="Z236" s="24" t="s">
        <v>1026</v>
      </c>
      <c r="AA236" s="17">
        <v>10</v>
      </c>
    </row>
    <row r="237" spans="13:27" x14ac:dyDescent="0.25">
      <c r="M237" s="17" t="s">
        <v>3142</v>
      </c>
      <c r="N237" s="17">
        <v>31</v>
      </c>
      <c r="O237" s="17">
        <v>5</v>
      </c>
      <c r="P237" s="17">
        <v>1995</v>
      </c>
      <c r="Q237" s="19" t="s">
        <v>1041</v>
      </c>
      <c r="S237" s="19" t="s">
        <v>565</v>
      </c>
      <c r="T237" s="17">
        <v>0</v>
      </c>
      <c r="U237" s="24" t="s">
        <v>1026</v>
      </c>
      <c r="V237" s="17">
        <v>2</v>
      </c>
      <c r="W237" s="142" t="s">
        <v>2433</v>
      </c>
      <c r="X237" s="120">
        <v>745</v>
      </c>
      <c r="Y237" s="17">
        <v>1</v>
      </c>
      <c r="Z237" s="24" t="s">
        <v>1026</v>
      </c>
      <c r="AA237" s="17">
        <v>11</v>
      </c>
    </row>
    <row r="238" spans="13:27" x14ac:dyDescent="0.25">
      <c r="M238" s="17" t="s">
        <v>3142</v>
      </c>
      <c r="N238" s="17">
        <v>31</v>
      </c>
      <c r="O238" s="17">
        <v>5</v>
      </c>
      <c r="P238" s="17">
        <v>1995</v>
      </c>
      <c r="Q238" s="19" t="s">
        <v>1044</v>
      </c>
      <c r="S238" s="19" t="s">
        <v>1</v>
      </c>
      <c r="T238" s="17">
        <v>2</v>
      </c>
      <c r="U238" s="24" t="s">
        <v>1026</v>
      </c>
      <c r="V238" s="17">
        <v>0</v>
      </c>
      <c r="W238" s="142" t="s">
        <v>810</v>
      </c>
      <c r="X238" s="120">
        <v>190</v>
      </c>
      <c r="Y238" s="17">
        <v>16</v>
      </c>
      <c r="Z238" s="24" t="s">
        <v>1026</v>
      </c>
      <c r="AA238" s="17">
        <v>6</v>
      </c>
    </row>
    <row r="239" spans="13:27" x14ac:dyDescent="0.25">
      <c r="M239" s="17" t="s">
        <v>3142</v>
      </c>
      <c r="N239" s="17">
        <v>31</v>
      </c>
      <c r="O239" s="17">
        <v>5</v>
      </c>
      <c r="P239" s="17">
        <v>1995</v>
      </c>
      <c r="Q239" s="19" t="s">
        <v>1029</v>
      </c>
      <c r="S239" s="19" t="s">
        <v>264</v>
      </c>
      <c r="T239" s="17">
        <v>2</v>
      </c>
      <c r="U239" s="24" t="s">
        <v>1026</v>
      </c>
      <c r="V239" s="17">
        <v>0</v>
      </c>
      <c r="W239" s="142" t="s">
        <v>2443</v>
      </c>
      <c r="X239" s="120">
        <v>922</v>
      </c>
      <c r="Y239" s="17">
        <v>27</v>
      </c>
      <c r="Z239" s="24" t="s">
        <v>1026</v>
      </c>
      <c r="AA239" s="17">
        <v>2</v>
      </c>
    </row>
    <row r="240" spans="13:27" x14ac:dyDescent="0.25">
      <c r="M240" s="17" t="s">
        <v>3142</v>
      </c>
      <c r="N240" s="17">
        <v>31</v>
      </c>
      <c r="O240" s="17">
        <v>5</v>
      </c>
      <c r="P240" s="17">
        <v>1995</v>
      </c>
      <c r="Q240" s="19" t="s">
        <v>1042</v>
      </c>
      <c r="S240" s="19" t="s">
        <v>566</v>
      </c>
      <c r="T240" s="17">
        <v>2</v>
      </c>
      <c r="U240" s="24" t="s">
        <v>1026</v>
      </c>
      <c r="V240" s="17">
        <v>0</v>
      </c>
      <c r="W240" s="142" t="s">
        <v>811</v>
      </c>
      <c r="X240" s="120">
        <v>892</v>
      </c>
      <c r="Y240" s="17">
        <v>34</v>
      </c>
      <c r="Z240" s="24" t="s">
        <v>1026</v>
      </c>
      <c r="AA240" s="17">
        <v>3</v>
      </c>
    </row>
    <row r="241" spans="13:27" x14ac:dyDescent="0.25">
      <c r="M241" s="17" t="s">
        <v>3142</v>
      </c>
      <c r="N241" s="17">
        <v>31</v>
      </c>
      <c r="O241" s="17">
        <v>5</v>
      </c>
      <c r="P241" s="17">
        <v>1995</v>
      </c>
      <c r="Q241" s="19" t="s">
        <v>1043</v>
      </c>
      <c r="S241" s="19" t="s">
        <v>564</v>
      </c>
      <c r="T241" s="17">
        <v>2</v>
      </c>
      <c r="U241" s="24" t="s">
        <v>1026</v>
      </c>
      <c r="V241" s="17">
        <v>1</v>
      </c>
      <c r="W241" s="142" t="s">
        <v>812</v>
      </c>
      <c r="X241" s="120">
        <v>1268</v>
      </c>
      <c r="Y241" s="17">
        <v>6</v>
      </c>
      <c r="Z241" s="24" t="s">
        <v>1026</v>
      </c>
      <c r="AA241" s="17">
        <v>8</v>
      </c>
    </row>
    <row r="242" spans="13:27" x14ac:dyDescent="0.25">
      <c r="M242" s="17" t="s">
        <v>3011</v>
      </c>
      <c r="N242" s="17">
        <v>4</v>
      </c>
      <c r="O242" s="17">
        <v>6</v>
      </c>
      <c r="P242" s="17">
        <v>1995</v>
      </c>
      <c r="Q242" s="19" t="s">
        <v>1045</v>
      </c>
      <c r="S242" s="19" t="s">
        <v>566</v>
      </c>
      <c r="T242" s="17">
        <v>2</v>
      </c>
      <c r="U242" s="24" t="s">
        <v>1026</v>
      </c>
      <c r="V242" s="17">
        <v>0</v>
      </c>
      <c r="W242" s="142" t="s">
        <v>813</v>
      </c>
      <c r="X242" s="120">
        <v>210</v>
      </c>
      <c r="Y242" s="17">
        <v>16</v>
      </c>
      <c r="Z242" s="24" t="s">
        <v>1026</v>
      </c>
      <c r="AA242" s="17">
        <v>6</v>
      </c>
    </row>
    <row r="243" spans="13:27" x14ac:dyDescent="0.25">
      <c r="M243" s="17" t="s">
        <v>3011</v>
      </c>
      <c r="N243" s="17">
        <v>4</v>
      </c>
      <c r="O243" s="17">
        <v>6</v>
      </c>
      <c r="P243" s="17">
        <v>1995</v>
      </c>
      <c r="Q243" s="19" t="s">
        <v>564</v>
      </c>
      <c r="S243" s="19" t="s">
        <v>1041</v>
      </c>
      <c r="T243" s="17">
        <v>1</v>
      </c>
      <c r="U243" s="24" t="s">
        <v>1026</v>
      </c>
      <c r="V243" s="17">
        <v>0</v>
      </c>
      <c r="W243" s="142" t="s">
        <v>1098</v>
      </c>
      <c r="X243" s="120">
        <v>631</v>
      </c>
      <c r="Y243" s="17">
        <v>5</v>
      </c>
      <c r="Z243" s="24" t="s">
        <v>1026</v>
      </c>
      <c r="AA243" s="17">
        <v>4</v>
      </c>
    </row>
    <row r="244" spans="13:27" x14ac:dyDescent="0.25">
      <c r="M244" s="17" t="s">
        <v>3011</v>
      </c>
      <c r="N244" s="17">
        <v>4</v>
      </c>
      <c r="O244" s="17">
        <v>6</v>
      </c>
      <c r="P244" s="17">
        <v>1995</v>
      </c>
      <c r="Q244" s="19" t="s">
        <v>264</v>
      </c>
      <c r="S244" s="19" t="s">
        <v>1</v>
      </c>
      <c r="T244" s="17">
        <v>1</v>
      </c>
      <c r="U244" s="24" t="s">
        <v>1026</v>
      </c>
      <c r="V244" s="17">
        <v>2</v>
      </c>
      <c r="W244" s="142" t="s">
        <v>2428</v>
      </c>
      <c r="X244" s="120">
        <v>323</v>
      </c>
      <c r="Y244" s="17">
        <v>15</v>
      </c>
      <c r="Z244" s="24" t="s">
        <v>1026</v>
      </c>
      <c r="AA244" s="17">
        <v>19</v>
      </c>
    </row>
    <row r="245" spans="13:27" x14ac:dyDescent="0.25">
      <c r="M245" s="17" t="s">
        <v>3011</v>
      </c>
      <c r="N245" s="17">
        <v>4</v>
      </c>
      <c r="O245" s="17">
        <v>6</v>
      </c>
      <c r="P245" s="17">
        <v>1995</v>
      </c>
      <c r="Q245" s="19" t="s">
        <v>1029</v>
      </c>
      <c r="S245" s="19" t="s">
        <v>1044</v>
      </c>
      <c r="T245" s="17">
        <v>2</v>
      </c>
      <c r="U245" s="24" t="s">
        <v>1026</v>
      </c>
      <c r="V245" s="17">
        <v>0</v>
      </c>
      <c r="W245" s="142" t="s">
        <v>814</v>
      </c>
      <c r="X245" s="120">
        <v>623</v>
      </c>
      <c r="Y245" s="17">
        <v>19</v>
      </c>
      <c r="Z245" s="24" t="s">
        <v>1026</v>
      </c>
      <c r="AA245" s="17">
        <v>4</v>
      </c>
    </row>
    <row r="246" spans="13:27" x14ac:dyDescent="0.25">
      <c r="M246" s="17" t="s">
        <v>3011</v>
      </c>
      <c r="N246" s="17">
        <v>4</v>
      </c>
      <c r="O246" s="17">
        <v>6</v>
      </c>
      <c r="P246" s="17">
        <v>1995</v>
      </c>
      <c r="Q246" s="19" t="s">
        <v>1042</v>
      </c>
      <c r="S246" s="19" t="s">
        <v>1043</v>
      </c>
      <c r="T246" s="17">
        <v>1</v>
      </c>
      <c r="U246" s="24" t="s">
        <v>1026</v>
      </c>
      <c r="V246" s="17">
        <v>0</v>
      </c>
      <c r="W246" s="142" t="s">
        <v>1708</v>
      </c>
      <c r="X246" s="120">
        <v>821</v>
      </c>
      <c r="Y246" s="17">
        <v>9</v>
      </c>
      <c r="Z246" s="24" t="s">
        <v>1026</v>
      </c>
      <c r="AA246" s="17">
        <v>4</v>
      </c>
    </row>
    <row r="247" spans="13:27" x14ac:dyDescent="0.25">
      <c r="M247" s="17" t="s">
        <v>3011</v>
      </c>
      <c r="N247" s="17">
        <v>4</v>
      </c>
      <c r="O247" s="17">
        <v>6</v>
      </c>
      <c r="P247" s="17">
        <v>1995</v>
      </c>
      <c r="Q247" s="19" t="s">
        <v>0</v>
      </c>
      <c r="S247" s="19" t="s">
        <v>565</v>
      </c>
      <c r="T247" s="17">
        <v>0</v>
      </c>
      <c r="U247" s="24" t="s">
        <v>1026</v>
      </c>
      <c r="V247" s="17">
        <v>2</v>
      </c>
      <c r="W247" s="142" t="s">
        <v>2461</v>
      </c>
      <c r="X247" s="120">
        <v>441</v>
      </c>
      <c r="Y247" s="17">
        <v>5</v>
      </c>
      <c r="Z247" s="24" t="s">
        <v>1026</v>
      </c>
      <c r="AA247" s="17">
        <v>11</v>
      </c>
    </row>
    <row r="248" spans="13:27" x14ac:dyDescent="0.25">
      <c r="M248" s="17" t="s">
        <v>3142</v>
      </c>
      <c r="N248" s="17">
        <v>7</v>
      </c>
      <c r="O248" s="17">
        <v>6</v>
      </c>
      <c r="P248" s="17">
        <v>1995</v>
      </c>
      <c r="Q248" s="19" t="s">
        <v>565</v>
      </c>
      <c r="S248" s="19" t="s">
        <v>1029</v>
      </c>
      <c r="T248" s="17">
        <v>1</v>
      </c>
      <c r="U248" s="24" t="s">
        <v>1026</v>
      </c>
      <c r="V248" s="17">
        <v>2</v>
      </c>
      <c r="W248" s="142" t="s">
        <v>2416</v>
      </c>
      <c r="X248" s="120">
        <v>961</v>
      </c>
      <c r="Y248" s="17">
        <v>13</v>
      </c>
      <c r="Z248" s="24" t="s">
        <v>1026</v>
      </c>
      <c r="AA248" s="17">
        <v>20</v>
      </c>
    </row>
    <row r="249" spans="13:27" x14ac:dyDescent="0.25">
      <c r="M249" s="17" t="s">
        <v>3142</v>
      </c>
      <c r="N249" s="17">
        <v>7</v>
      </c>
      <c r="O249" s="17">
        <v>6</v>
      </c>
      <c r="P249" s="17">
        <v>1995</v>
      </c>
      <c r="Q249" s="19" t="s">
        <v>1041</v>
      </c>
      <c r="S249" s="19" t="s">
        <v>566</v>
      </c>
      <c r="T249" s="17">
        <v>1</v>
      </c>
      <c r="U249" s="24" t="s">
        <v>1026</v>
      </c>
      <c r="V249" s="17">
        <v>0</v>
      </c>
      <c r="W249" s="142" t="s">
        <v>2437</v>
      </c>
      <c r="X249" s="120">
        <v>609</v>
      </c>
      <c r="Y249" s="17">
        <v>9</v>
      </c>
      <c r="Z249" s="24" t="s">
        <v>1026</v>
      </c>
      <c r="AA249" s="17">
        <v>3</v>
      </c>
    </row>
    <row r="250" spans="13:27" x14ac:dyDescent="0.25">
      <c r="M250" s="17" t="s">
        <v>3142</v>
      </c>
      <c r="N250" s="17">
        <v>7</v>
      </c>
      <c r="O250" s="17">
        <v>6</v>
      </c>
      <c r="P250" s="17">
        <v>1995</v>
      </c>
      <c r="Q250" s="19" t="s">
        <v>564</v>
      </c>
      <c r="S250" s="19" t="s">
        <v>0</v>
      </c>
      <c r="T250" s="17">
        <v>2</v>
      </c>
      <c r="U250" s="24" t="s">
        <v>1026</v>
      </c>
      <c r="V250" s="17">
        <v>0</v>
      </c>
      <c r="W250" s="142" t="s">
        <v>3069</v>
      </c>
      <c r="X250" s="120">
        <v>442</v>
      </c>
      <c r="Y250" s="17">
        <v>9</v>
      </c>
      <c r="Z250" s="24" t="s">
        <v>1026</v>
      </c>
      <c r="AA250" s="17">
        <v>1</v>
      </c>
    </row>
    <row r="251" spans="13:27" x14ac:dyDescent="0.25">
      <c r="M251" s="17" t="s">
        <v>3142</v>
      </c>
      <c r="N251" s="17">
        <v>7</v>
      </c>
      <c r="O251" s="17">
        <v>6</v>
      </c>
      <c r="P251" s="17">
        <v>1995</v>
      </c>
      <c r="Q251" s="19" t="s">
        <v>1044</v>
      </c>
      <c r="S251" s="19" t="s">
        <v>1042</v>
      </c>
      <c r="T251" s="17">
        <v>0</v>
      </c>
      <c r="U251" s="24" t="s">
        <v>1026</v>
      </c>
      <c r="V251" s="17">
        <v>2</v>
      </c>
      <c r="W251" s="142" t="s">
        <v>815</v>
      </c>
      <c r="X251" s="120">
        <v>280</v>
      </c>
      <c r="Y251" s="17">
        <v>0</v>
      </c>
      <c r="Z251" s="24" t="s">
        <v>1026</v>
      </c>
      <c r="AA251" s="17">
        <v>11</v>
      </c>
    </row>
    <row r="252" spans="13:27" x14ac:dyDescent="0.25">
      <c r="M252" s="17" t="s">
        <v>3142</v>
      </c>
      <c r="N252" s="17">
        <v>7</v>
      </c>
      <c r="O252" s="17">
        <v>6</v>
      </c>
      <c r="P252" s="17">
        <v>1995</v>
      </c>
      <c r="Q252" s="19" t="s">
        <v>1</v>
      </c>
      <c r="S252" s="19" t="s">
        <v>1045</v>
      </c>
      <c r="T252" s="17">
        <v>2</v>
      </c>
      <c r="U252" s="24" t="s">
        <v>1026</v>
      </c>
      <c r="V252" s="17">
        <v>0</v>
      </c>
      <c r="W252" s="142" t="s">
        <v>816</v>
      </c>
      <c r="X252" s="120">
        <v>328</v>
      </c>
      <c r="Y252" s="17">
        <v>7</v>
      </c>
      <c r="Z252" s="24" t="s">
        <v>1026</v>
      </c>
      <c r="AA252" s="17">
        <v>4</v>
      </c>
    </row>
    <row r="253" spans="13:27" x14ac:dyDescent="0.25">
      <c r="M253" s="17" t="s">
        <v>3142</v>
      </c>
      <c r="N253" s="17">
        <v>7</v>
      </c>
      <c r="O253" s="17">
        <v>6</v>
      </c>
      <c r="P253" s="17">
        <v>1995</v>
      </c>
      <c r="Q253" s="19" t="s">
        <v>1043</v>
      </c>
      <c r="S253" s="19" t="s">
        <v>264</v>
      </c>
      <c r="T253" s="17">
        <v>2</v>
      </c>
      <c r="U253" s="24" t="s">
        <v>1026</v>
      </c>
      <c r="V253" s="17">
        <v>0</v>
      </c>
      <c r="W253" s="142" t="s">
        <v>2458</v>
      </c>
      <c r="X253" s="120">
        <v>1105</v>
      </c>
      <c r="Y253" s="17">
        <v>21</v>
      </c>
      <c r="Z253" s="24" t="s">
        <v>1026</v>
      </c>
      <c r="AA253" s="17">
        <v>0</v>
      </c>
    </row>
    <row r="254" spans="13:27" x14ac:dyDescent="0.25">
      <c r="M254" s="17" t="s">
        <v>3027</v>
      </c>
      <c r="N254" s="17">
        <v>10</v>
      </c>
      <c r="O254" s="17">
        <v>6</v>
      </c>
      <c r="P254" s="17">
        <v>1995</v>
      </c>
      <c r="Q254" s="19" t="s">
        <v>1044</v>
      </c>
      <c r="S254" s="19" t="s">
        <v>564</v>
      </c>
      <c r="T254" s="17">
        <v>0</v>
      </c>
      <c r="U254" s="24" t="s">
        <v>1026</v>
      </c>
      <c r="V254" s="17">
        <v>2</v>
      </c>
      <c r="W254" s="142" t="s">
        <v>817</v>
      </c>
      <c r="X254" s="120">
        <v>210</v>
      </c>
      <c r="Y254" s="17">
        <v>4</v>
      </c>
      <c r="Z254" s="24" t="s">
        <v>1026</v>
      </c>
      <c r="AA254" s="17">
        <v>31</v>
      </c>
    </row>
    <row r="255" spans="13:27" x14ac:dyDescent="0.25">
      <c r="M255" s="17" t="s">
        <v>3027</v>
      </c>
      <c r="N255" s="17">
        <v>10</v>
      </c>
      <c r="O255" s="17">
        <v>6</v>
      </c>
      <c r="P255" s="17">
        <v>1995</v>
      </c>
      <c r="Q255" s="19" t="s">
        <v>1042</v>
      </c>
      <c r="S255" s="19" t="s">
        <v>565</v>
      </c>
      <c r="T255" s="17">
        <v>1</v>
      </c>
      <c r="U255" s="24" t="s">
        <v>1026</v>
      </c>
      <c r="V255" s="17">
        <v>0</v>
      </c>
      <c r="W255" s="142" t="s">
        <v>2451</v>
      </c>
      <c r="X255" s="120">
        <v>350</v>
      </c>
      <c r="Y255" s="17">
        <v>5</v>
      </c>
      <c r="Z255" s="24" t="s">
        <v>1026</v>
      </c>
      <c r="AA255" s="17">
        <v>3</v>
      </c>
    </row>
    <row r="256" spans="13:27" x14ac:dyDescent="0.25">
      <c r="M256" s="17" t="s">
        <v>3011</v>
      </c>
      <c r="N256" s="17">
        <v>11</v>
      </c>
      <c r="O256" s="17">
        <v>6</v>
      </c>
      <c r="P256" s="17">
        <v>1995</v>
      </c>
      <c r="Q256" s="19" t="s">
        <v>264</v>
      </c>
      <c r="S256" s="19" t="s">
        <v>1045</v>
      </c>
      <c r="T256" s="17">
        <v>1</v>
      </c>
      <c r="U256" s="24" t="s">
        <v>1026</v>
      </c>
      <c r="V256" s="17">
        <v>2</v>
      </c>
      <c r="W256" s="142" t="s">
        <v>2421</v>
      </c>
      <c r="X256" s="120">
        <v>412</v>
      </c>
      <c r="Y256" s="17">
        <v>3</v>
      </c>
      <c r="Z256" s="24" t="s">
        <v>1026</v>
      </c>
      <c r="AA256" s="17">
        <v>13</v>
      </c>
    </row>
    <row r="257" spans="13:27" x14ac:dyDescent="0.25">
      <c r="M257" s="17" t="s">
        <v>3011</v>
      </c>
      <c r="N257" s="17">
        <v>11</v>
      </c>
      <c r="O257" s="17">
        <v>6</v>
      </c>
      <c r="P257" s="17">
        <v>1995</v>
      </c>
      <c r="Q257" s="19" t="s">
        <v>566</v>
      </c>
      <c r="S257" s="19" t="s">
        <v>1043</v>
      </c>
      <c r="T257" s="17">
        <v>0</v>
      </c>
      <c r="U257" s="24" t="s">
        <v>1026</v>
      </c>
      <c r="V257" s="17">
        <v>2</v>
      </c>
      <c r="W257" s="142" t="s">
        <v>818</v>
      </c>
      <c r="X257" s="120">
        <v>220</v>
      </c>
      <c r="Y257" s="17">
        <v>1</v>
      </c>
      <c r="Z257" s="24" t="s">
        <v>1026</v>
      </c>
      <c r="AA257" s="17">
        <v>20</v>
      </c>
    </row>
    <row r="258" spans="13:27" x14ac:dyDescent="0.25">
      <c r="M258" s="17" t="s">
        <v>3011</v>
      </c>
      <c r="N258" s="17">
        <v>11</v>
      </c>
      <c r="O258" s="17">
        <v>6</v>
      </c>
      <c r="P258" s="17">
        <v>1995</v>
      </c>
      <c r="Q258" s="19" t="s">
        <v>1029</v>
      </c>
      <c r="S258" s="19" t="s">
        <v>1041</v>
      </c>
      <c r="T258" s="17">
        <v>1</v>
      </c>
      <c r="U258" s="24" t="s">
        <v>1026</v>
      </c>
      <c r="V258" s="17">
        <v>2</v>
      </c>
      <c r="W258" s="142" t="s">
        <v>2444</v>
      </c>
      <c r="X258" s="120">
        <v>1289</v>
      </c>
      <c r="Y258" s="17">
        <v>8</v>
      </c>
      <c r="Z258" s="24" t="s">
        <v>1026</v>
      </c>
      <c r="AA258" s="17">
        <v>6</v>
      </c>
    </row>
    <row r="259" spans="13:27" x14ac:dyDescent="0.25">
      <c r="M259" s="17" t="s">
        <v>3011</v>
      </c>
      <c r="N259" s="17">
        <v>11</v>
      </c>
      <c r="O259" s="17">
        <v>6</v>
      </c>
      <c r="P259" s="17">
        <v>1995</v>
      </c>
      <c r="Q259" s="19" t="s">
        <v>1</v>
      </c>
      <c r="S259" s="19" t="s">
        <v>564</v>
      </c>
      <c r="T259" s="17">
        <v>0</v>
      </c>
      <c r="U259" s="24" t="s">
        <v>1026</v>
      </c>
      <c r="V259" s="17">
        <v>1</v>
      </c>
      <c r="W259" s="142" t="s">
        <v>819</v>
      </c>
      <c r="X259" s="120">
        <v>372</v>
      </c>
      <c r="Y259" s="17">
        <v>7</v>
      </c>
      <c r="Z259" s="24" t="s">
        <v>1026</v>
      </c>
      <c r="AA259" s="17">
        <v>14</v>
      </c>
    </row>
    <row r="260" spans="13:27" x14ac:dyDescent="0.25">
      <c r="M260" s="17" t="s">
        <v>3011</v>
      </c>
      <c r="N260" s="17">
        <v>11</v>
      </c>
      <c r="O260" s="17">
        <v>6</v>
      </c>
      <c r="P260" s="17">
        <v>1995</v>
      </c>
      <c r="Q260" s="19" t="s">
        <v>0</v>
      </c>
      <c r="S260" s="19" t="s">
        <v>1044</v>
      </c>
      <c r="T260" s="17">
        <v>2</v>
      </c>
      <c r="U260" s="24" t="s">
        <v>1026</v>
      </c>
      <c r="V260" s="17">
        <v>0</v>
      </c>
      <c r="W260" s="142" t="s">
        <v>820</v>
      </c>
      <c r="X260" s="120">
        <v>515</v>
      </c>
      <c r="Y260" s="17">
        <v>12</v>
      </c>
      <c r="Z260" s="24" t="s">
        <v>1026</v>
      </c>
      <c r="AA260" s="17">
        <v>7</v>
      </c>
    </row>
    <row r="261" spans="13:27" x14ac:dyDescent="0.25">
      <c r="M261" s="17" t="s">
        <v>3142</v>
      </c>
      <c r="N261" s="17">
        <v>14</v>
      </c>
      <c r="O261" s="17">
        <v>6</v>
      </c>
      <c r="P261" s="17">
        <v>1995</v>
      </c>
      <c r="Q261" s="19" t="s">
        <v>1045</v>
      </c>
      <c r="S261" s="19" t="s">
        <v>1044</v>
      </c>
      <c r="T261" s="17">
        <v>0</v>
      </c>
      <c r="U261" s="24" t="s">
        <v>1026</v>
      </c>
      <c r="V261" s="17">
        <v>1</v>
      </c>
      <c r="W261" s="142" t="s">
        <v>821</v>
      </c>
      <c r="X261" s="120">
        <v>228</v>
      </c>
      <c r="Y261" s="17">
        <v>4</v>
      </c>
      <c r="Z261" s="24" t="s">
        <v>1026</v>
      </c>
      <c r="AA261" s="17">
        <v>10</v>
      </c>
    </row>
    <row r="262" spans="13:27" x14ac:dyDescent="0.25">
      <c r="M262" s="17" t="s">
        <v>3142</v>
      </c>
      <c r="N262" s="17">
        <v>14</v>
      </c>
      <c r="O262" s="17">
        <v>6</v>
      </c>
      <c r="P262" s="17">
        <v>1995</v>
      </c>
      <c r="Q262" s="19" t="s">
        <v>565</v>
      </c>
      <c r="S262" s="19" t="s">
        <v>1043</v>
      </c>
      <c r="T262" s="17">
        <v>2</v>
      </c>
      <c r="U262" s="24" t="s">
        <v>1026</v>
      </c>
      <c r="V262" s="17">
        <v>1</v>
      </c>
      <c r="W262" s="142" t="s">
        <v>2419</v>
      </c>
      <c r="X262" s="120">
        <v>742</v>
      </c>
      <c r="Y262" s="17">
        <v>18</v>
      </c>
      <c r="Z262" s="24" t="s">
        <v>1026</v>
      </c>
      <c r="AA262" s="17">
        <v>8</v>
      </c>
    </row>
    <row r="263" spans="13:27" x14ac:dyDescent="0.25">
      <c r="M263" s="17" t="s">
        <v>3142</v>
      </c>
      <c r="N263" s="17">
        <v>14</v>
      </c>
      <c r="O263" s="17">
        <v>6</v>
      </c>
      <c r="P263" s="17">
        <v>1995</v>
      </c>
      <c r="Q263" s="19" t="s">
        <v>564</v>
      </c>
      <c r="S263" s="19" t="s">
        <v>1029</v>
      </c>
      <c r="T263" s="17">
        <v>2</v>
      </c>
      <c r="U263" s="24" t="s">
        <v>1026</v>
      </c>
      <c r="V263" s="17">
        <v>0</v>
      </c>
      <c r="W263" s="142" t="s">
        <v>1099</v>
      </c>
      <c r="X263" s="120">
        <v>989</v>
      </c>
      <c r="Y263" s="17">
        <v>9</v>
      </c>
      <c r="Z263" s="24" t="s">
        <v>1026</v>
      </c>
      <c r="AA263" s="17">
        <v>0</v>
      </c>
    </row>
    <row r="264" spans="13:27" x14ac:dyDescent="0.25">
      <c r="M264" s="17" t="s">
        <v>3142</v>
      </c>
      <c r="N264" s="17">
        <v>14</v>
      </c>
      <c r="O264" s="17">
        <v>6</v>
      </c>
      <c r="P264" s="17">
        <v>1995</v>
      </c>
      <c r="Q264" s="19" t="s">
        <v>1042</v>
      </c>
      <c r="S264" s="19" t="s">
        <v>264</v>
      </c>
      <c r="T264" s="17">
        <v>2</v>
      </c>
      <c r="U264" s="24" t="s">
        <v>1026</v>
      </c>
      <c r="V264" s="17">
        <v>0</v>
      </c>
      <c r="W264" s="142" t="s">
        <v>2454</v>
      </c>
      <c r="X264" s="120">
        <v>713</v>
      </c>
      <c r="Y264" s="17">
        <v>15</v>
      </c>
      <c r="Z264" s="24" t="s">
        <v>1026</v>
      </c>
      <c r="AA264" s="17">
        <v>2</v>
      </c>
    </row>
    <row r="265" spans="13:27" x14ac:dyDescent="0.25">
      <c r="M265" s="17" t="s">
        <v>3142</v>
      </c>
      <c r="N265" s="17">
        <v>14</v>
      </c>
      <c r="O265" s="17">
        <v>6</v>
      </c>
      <c r="P265" s="17">
        <v>1995</v>
      </c>
      <c r="Q265" s="19" t="s">
        <v>0</v>
      </c>
      <c r="S265" s="19" t="s">
        <v>566</v>
      </c>
      <c r="T265" s="17">
        <v>2</v>
      </c>
      <c r="U265" s="24" t="s">
        <v>1026</v>
      </c>
      <c r="V265" s="17">
        <v>0</v>
      </c>
      <c r="W265" s="142" t="s">
        <v>822</v>
      </c>
      <c r="X265" s="120">
        <v>730</v>
      </c>
      <c r="Y265" s="17">
        <v>12</v>
      </c>
      <c r="Z265" s="24" t="s">
        <v>1026</v>
      </c>
      <c r="AA265" s="17">
        <v>5</v>
      </c>
    </row>
    <row r="266" spans="13:27" x14ac:dyDescent="0.25">
      <c r="M266" s="17" t="s">
        <v>3141</v>
      </c>
      <c r="N266" s="17">
        <v>15</v>
      </c>
      <c r="O266" s="17">
        <v>6</v>
      </c>
      <c r="P266" s="17">
        <v>1995</v>
      </c>
      <c r="Q266" s="19" t="s">
        <v>1041</v>
      </c>
      <c r="S266" s="19" t="s">
        <v>1</v>
      </c>
      <c r="T266" s="17">
        <v>2</v>
      </c>
      <c r="U266" s="24" t="s">
        <v>1026</v>
      </c>
      <c r="V266" s="17">
        <v>0</v>
      </c>
      <c r="W266" s="142" t="s">
        <v>2439</v>
      </c>
      <c r="X266" s="120">
        <v>1135</v>
      </c>
      <c r="Y266" s="17">
        <v>12</v>
      </c>
      <c r="Z266" s="24" t="s">
        <v>1026</v>
      </c>
      <c r="AA266" s="17">
        <v>0</v>
      </c>
    </row>
    <row r="267" spans="13:27" x14ac:dyDescent="0.25">
      <c r="M267" s="17" t="s">
        <v>3141</v>
      </c>
      <c r="N267" s="17">
        <v>15</v>
      </c>
      <c r="O267" s="17">
        <v>6</v>
      </c>
      <c r="P267" s="17">
        <v>1995</v>
      </c>
      <c r="Q267" s="19" t="s">
        <v>564</v>
      </c>
      <c r="S267" s="19" t="s">
        <v>565</v>
      </c>
      <c r="T267" s="17">
        <v>1</v>
      </c>
      <c r="U267" s="24" t="s">
        <v>1026</v>
      </c>
      <c r="V267" s="17">
        <v>0</v>
      </c>
      <c r="W267" s="142" t="s">
        <v>1096</v>
      </c>
      <c r="X267" s="120">
        <v>669</v>
      </c>
      <c r="Y267" s="17">
        <v>12</v>
      </c>
      <c r="Z267" s="24" t="s">
        <v>1026</v>
      </c>
      <c r="AA267" s="17">
        <v>3</v>
      </c>
    </row>
    <row r="268" spans="13:27" x14ac:dyDescent="0.25">
      <c r="M268" s="17" t="s">
        <v>3011</v>
      </c>
      <c r="N268" s="17">
        <v>18</v>
      </c>
      <c r="O268" s="17">
        <v>6</v>
      </c>
      <c r="P268" s="17">
        <v>1995</v>
      </c>
      <c r="Q268" s="19" t="s">
        <v>1041</v>
      </c>
      <c r="S268" s="19" t="s">
        <v>1042</v>
      </c>
      <c r="T268" s="17">
        <v>1</v>
      </c>
      <c r="U268" s="24" t="s">
        <v>1026</v>
      </c>
      <c r="V268" s="17">
        <v>2</v>
      </c>
      <c r="W268" s="142" t="s">
        <v>1093</v>
      </c>
      <c r="X268" s="120">
        <v>838</v>
      </c>
      <c r="Y268" s="17">
        <v>7</v>
      </c>
      <c r="Z268" s="24" t="s">
        <v>1026</v>
      </c>
      <c r="AA268" s="17">
        <v>6</v>
      </c>
    </row>
    <row r="269" spans="13:27" x14ac:dyDescent="0.25">
      <c r="M269" s="17" t="s">
        <v>3011</v>
      </c>
      <c r="N269" s="17">
        <v>18</v>
      </c>
      <c r="O269" s="17">
        <v>6</v>
      </c>
      <c r="P269" s="17">
        <v>1995</v>
      </c>
      <c r="Q269" s="19" t="s">
        <v>564</v>
      </c>
      <c r="S269" s="19" t="s">
        <v>1045</v>
      </c>
      <c r="T269" s="17">
        <v>2</v>
      </c>
      <c r="U269" s="24" t="s">
        <v>1026</v>
      </c>
      <c r="V269" s="17">
        <v>0</v>
      </c>
      <c r="W269" s="142" t="s">
        <v>823</v>
      </c>
      <c r="X269" s="120">
        <v>516</v>
      </c>
      <c r="Y269" s="17">
        <v>15</v>
      </c>
      <c r="Z269" s="24" t="s">
        <v>1026</v>
      </c>
      <c r="AA269" s="17">
        <v>1</v>
      </c>
    </row>
    <row r="270" spans="13:27" x14ac:dyDescent="0.25">
      <c r="M270" s="17" t="s">
        <v>3011</v>
      </c>
      <c r="N270" s="17">
        <v>18</v>
      </c>
      <c r="O270" s="17">
        <v>6</v>
      </c>
      <c r="P270" s="17">
        <v>1995</v>
      </c>
      <c r="Q270" s="19" t="s">
        <v>264</v>
      </c>
      <c r="S270" s="19" t="s">
        <v>566</v>
      </c>
      <c r="T270" s="17">
        <v>2</v>
      </c>
      <c r="U270" s="24" t="s">
        <v>1026</v>
      </c>
      <c r="V270" s="17">
        <v>1</v>
      </c>
      <c r="W270" s="142" t="s">
        <v>2426</v>
      </c>
      <c r="X270" s="120">
        <v>383</v>
      </c>
      <c r="Y270" s="17">
        <v>8</v>
      </c>
      <c r="Z270" s="24" t="s">
        <v>1026</v>
      </c>
      <c r="AA270" s="17">
        <v>11</v>
      </c>
    </row>
    <row r="271" spans="13:27" x14ac:dyDescent="0.25">
      <c r="M271" s="17" t="s">
        <v>3011</v>
      </c>
      <c r="N271" s="17">
        <v>18</v>
      </c>
      <c r="O271" s="17">
        <v>6</v>
      </c>
      <c r="P271" s="17">
        <v>1995</v>
      </c>
      <c r="Q271" s="19" t="s">
        <v>1044</v>
      </c>
      <c r="S271" s="19" t="s">
        <v>1029</v>
      </c>
      <c r="T271" s="17">
        <v>0</v>
      </c>
      <c r="U271" s="24" t="s">
        <v>1026</v>
      </c>
      <c r="V271" s="17">
        <v>2</v>
      </c>
      <c r="W271" s="142" t="s">
        <v>824</v>
      </c>
      <c r="X271" s="120">
        <v>280</v>
      </c>
      <c r="Y271" s="17">
        <v>9</v>
      </c>
      <c r="Z271" s="24" t="s">
        <v>1026</v>
      </c>
      <c r="AA271" s="17">
        <v>17</v>
      </c>
    </row>
    <row r="272" spans="13:27" x14ac:dyDescent="0.25">
      <c r="M272" s="17" t="s">
        <v>3011</v>
      </c>
      <c r="N272" s="17">
        <v>18</v>
      </c>
      <c r="O272" s="17">
        <v>6</v>
      </c>
      <c r="P272" s="17">
        <v>1995</v>
      </c>
      <c r="Q272" s="19" t="s">
        <v>1</v>
      </c>
      <c r="S272" s="19" t="s">
        <v>565</v>
      </c>
      <c r="T272" s="17">
        <v>1</v>
      </c>
      <c r="U272" s="24" t="s">
        <v>1026</v>
      </c>
      <c r="V272" s="17">
        <v>2</v>
      </c>
      <c r="W272" s="142" t="s">
        <v>2448</v>
      </c>
      <c r="X272" s="120">
        <v>428</v>
      </c>
      <c r="Y272" s="17">
        <v>6</v>
      </c>
      <c r="Z272" s="24" t="s">
        <v>1026</v>
      </c>
      <c r="AA272" s="17">
        <v>20</v>
      </c>
    </row>
    <row r="273" spans="13:27" x14ac:dyDescent="0.25">
      <c r="M273" s="17" t="s">
        <v>3142</v>
      </c>
      <c r="N273" s="17">
        <v>28</v>
      </c>
      <c r="O273" s="17">
        <v>6</v>
      </c>
      <c r="P273" s="17">
        <v>1995</v>
      </c>
      <c r="Q273" s="19" t="s">
        <v>1043</v>
      </c>
      <c r="S273" s="19" t="s">
        <v>0</v>
      </c>
      <c r="T273" s="17">
        <v>1</v>
      </c>
      <c r="U273" s="24" t="s">
        <v>1026</v>
      </c>
      <c r="V273" s="17">
        <v>2</v>
      </c>
      <c r="W273" s="142" t="s">
        <v>692</v>
      </c>
      <c r="X273" s="120">
        <v>1281</v>
      </c>
      <c r="Y273" s="17">
        <v>16</v>
      </c>
      <c r="Z273" s="24" t="s">
        <v>1026</v>
      </c>
      <c r="AA273" s="17">
        <v>11</v>
      </c>
    </row>
    <row r="274" spans="13:27" x14ac:dyDescent="0.25">
      <c r="M274" s="17" t="s">
        <v>3027</v>
      </c>
      <c r="N274" s="17">
        <v>1</v>
      </c>
      <c r="O274" s="17">
        <v>7</v>
      </c>
      <c r="P274" s="17">
        <v>1995</v>
      </c>
      <c r="Q274" s="19" t="s">
        <v>565</v>
      </c>
      <c r="S274" s="19" t="s">
        <v>1044</v>
      </c>
      <c r="T274" s="17">
        <v>0</v>
      </c>
      <c r="U274" s="24" t="s">
        <v>1026</v>
      </c>
      <c r="V274" s="17">
        <v>1</v>
      </c>
      <c r="W274" s="142" t="s">
        <v>2414</v>
      </c>
      <c r="X274" s="120">
        <v>352</v>
      </c>
      <c r="Y274" s="17">
        <v>4</v>
      </c>
      <c r="Z274" s="24" t="s">
        <v>1026</v>
      </c>
      <c r="AA274" s="17">
        <v>5</v>
      </c>
    </row>
    <row r="275" spans="13:27" x14ac:dyDescent="0.25">
      <c r="M275" s="17" t="s">
        <v>3011</v>
      </c>
      <c r="N275" s="17">
        <v>2</v>
      </c>
      <c r="O275" s="17">
        <v>7</v>
      </c>
      <c r="P275" s="17">
        <v>1995</v>
      </c>
      <c r="Q275" s="19" t="s">
        <v>1041</v>
      </c>
      <c r="S275" s="19" t="s">
        <v>1043</v>
      </c>
      <c r="T275" s="17">
        <v>2</v>
      </c>
      <c r="U275" s="24" t="s">
        <v>1026</v>
      </c>
      <c r="V275" s="17">
        <v>1</v>
      </c>
      <c r="W275" s="142" t="s">
        <v>1094</v>
      </c>
      <c r="X275" s="120">
        <v>592</v>
      </c>
      <c r="Y275" s="17">
        <v>9</v>
      </c>
      <c r="Z275" s="24" t="s">
        <v>1026</v>
      </c>
      <c r="AA275" s="17">
        <v>7</v>
      </c>
    </row>
    <row r="276" spans="13:27" x14ac:dyDescent="0.25">
      <c r="M276" s="17" t="s">
        <v>3011</v>
      </c>
      <c r="N276" s="17">
        <v>2</v>
      </c>
      <c r="O276" s="17">
        <v>7</v>
      </c>
      <c r="P276" s="17">
        <v>1995</v>
      </c>
      <c r="Q276" s="19" t="s">
        <v>564</v>
      </c>
      <c r="S276" s="19" t="s">
        <v>264</v>
      </c>
      <c r="T276" s="17">
        <v>2</v>
      </c>
      <c r="U276" s="24" t="s">
        <v>1026</v>
      </c>
      <c r="V276" s="17">
        <v>0</v>
      </c>
      <c r="W276" s="142" t="s">
        <v>1097</v>
      </c>
      <c r="X276" s="120">
        <v>654</v>
      </c>
      <c r="Y276" s="17">
        <v>22</v>
      </c>
      <c r="Z276" s="24" t="s">
        <v>1026</v>
      </c>
      <c r="AA276" s="17">
        <v>0</v>
      </c>
    </row>
    <row r="277" spans="13:27" x14ac:dyDescent="0.25">
      <c r="M277" s="17" t="s">
        <v>3011</v>
      </c>
      <c r="N277" s="17">
        <v>2</v>
      </c>
      <c r="O277" s="17">
        <v>7</v>
      </c>
      <c r="P277" s="17">
        <v>1995</v>
      </c>
      <c r="Q277" s="19" t="s">
        <v>1044</v>
      </c>
      <c r="S277" s="19" t="s">
        <v>565</v>
      </c>
      <c r="T277" s="17">
        <v>0</v>
      </c>
      <c r="U277" s="24" t="s">
        <v>1026</v>
      </c>
      <c r="V277" s="17">
        <v>2</v>
      </c>
      <c r="W277" s="142" t="s">
        <v>1101</v>
      </c>
      <c r="X277" s="120">
        <v>250</v>
      </c>
      <c r="Y277" s="17">
        <v>8</v>
      </c>
      <c r="Z277" s="24" t="s">
        <v>1026</v>
      </c>
      <c r="AA277" s="17">
        <v>14</v>
      </c>
    </row>
    <row r="278" spans="13:27" x14ac:dyDescent="0.25">
      <c r="M278" s="17" t="s">
        <v>3011</v>
      </c>
      <c r="N278" s="17">
        <v>2</v>
      </c>
      <c r="O278" s="17">
        <v>7</v>
      </c>
      <c r="P278" s="17">
        <v>1995</v>
      </c>
      <c r="Q278" s="19" t="s">
        <v>566</v>
      </c>
      <c r="S278" s="19" t="s">
        <v>1045</v>
      </c>
      <c r="T278" s="17">
        <v>2</v>
      </c>
      <c r="U278" s="24" t="s">
        <v>1026</v>
      </c>
      <c r="V278" s="17">
        <v>1</v>
      </c>
      <c r="W278" s="142" t="s">
        <v>825</v>
      </c>
      <c r="X278" s="120">
        <v>286</v>
      </c>
      <c r="Y278" s="17">
        <v>10</v>
      </c>
      <c r="Z278" s="24" t="s">
        <v>1026</v>
      </c>
      <c r="AA278" s="17">
        <v>12</v>
      </c>
    </row>
    <row r="279" spans="13:27" x14ac:dyDescent="0.25">
      <c r="M279" s="17" t="s">
        <v>3011</v>
      </c>
      <c r="N279" s="17">
        <v>2</v>
      </c>
      <c r="O279" s="17">
        <v>7</v>
      </c>
      <c r="P279" s="17">
        <v>1995</v>
      </c>
      <c r="Q279" s="19" t="s">
        <v>1029</v>
      </c>
      <c r="S279" s="19" t="s">
        <v>1</v>
      </c>
      <c r="T279" s="17">
        <v>2</v>
      </c>
      <c r="U279" s="24" t="s">
        <v>1026</v>
      </c>
      <c r="V279" s="17">
        <v>0</v>
      </c>
      <c r="W279" s="142" t="s">
        <v>826</v>
      </c>
      <c r="X279" s="120">
        <v>747</v>
      </c>
      <c r="Y279" s="17">
        <v>20</v>
      </c>
      <c r="Z279" s="24" t="s">
        <v>1026</v>
      </c>
      <c r="AA279" s="17">
        <v>6</v>
      </c>
    </row>
    <row r="280" spans="13:27" x14ac:dyDescent="0.25">
      <c r="M280" s="17" t="s">
        <v>3011</v>
      </c>
      <c r="N280" s="17">
        <v>2</v>
      </c>
      <c r="O280" s="17">
        <v>7</v>
      </c>
      <c r="P280" s="17">
        <v>1995</v>
      </c>
      <c r="Q280" s="19" t="s">
        <v>1042</v>
      </c>
      <c r="S280" s="19" t="s">
        <v>0</v>
      </c>
      <c r="T280" s="17">
        <v>2</v>
      </c>
      <c r="U280" s="24" t="s">
        <v>1026</v>
      </c>
      <c r="V280" s="17">
        <v>1</v>
      </c>
      <c r="W280" s="142" t="s">
        <v>693</v>
      </c>
      <c r="X280" s="120">
        <v>1008</v>
      </c>
      <c r="Y280" s="17">
        <v>6</v>
      </c>
      <c r="Z280" s="24" t="s">
        <v>1026</v>
      </c>
      <c r="AA280" s="17">
        <v>7</v>
      </c>
    </row>
    <row r="281" spans="13:27" x14ac:dyDescent="0.25">
      <c r="M281" s="17" t="s">
        <v>3144</v>
      </c>
      <c r="N281" s="17">
        <v>4</v>
      </c>
      <c r="O281" s="17">
        <v>7</v>
      </c>
      <c r="P281" s="17">
        <v>1995</v>
      </c>
      <c r="Q281" s="19" t="s">
        <v>566</v>
      </c>
      <c r="S281" s="19" t="s">
        <v>1041</v>
      </c>
      <c r="T281" s="17">
        <v>0</v>
      </c>
      <c r="U281" s="24" t="s">
        <v>1026</v>
      </c>
      <c r="V281" s="17">
        <v>1</v>
      </c>
      <c r="W281" s="142" t="s">
        <v>1106</v>
      </c>
      <c r="X281" s="120">
        <v>621</v>
      </c>
      <c r="Y281" s="17">
        <v>3</v>
      </c>
      <c r="Z281" s="24" t="s">
        <v>1026</v>
      </c>
      <c r="AA281" s="17">
        <v>7</v>
      </c>
    </row>
    <row r="282" spans="13:27" x14ac:dyDescent="0.25">
      <c r="M282" s="17" t="s">
        <v>3144</v>
      </c>
      <c r="N282" s="17">
        <v>4</v>
      </c>
      <c r="O282" s="17">
        <v>7</v>
      </c>
      <c r="P282" s="17">
        <v>1995</v>
      </c>
      <c r="Q282" s="19" t="s">
        <v>1043</v>
      </c>
      <c r="S282" s="19" t="s">
        <v>1044</v>
      </c>
      <c r="T282" s="17">
        <v>2</v>
      </c>
      <c r="U282" s="24" t="s">
        <v>1026</v>
      </c>
      <c r="V282" s="17">
        <v>0</v>
      </c>
      <c r="W282" s="142" t="s">
        <v>827</v>
      </c>
      <c r="X282" s="120">
        <v>948</v>
      </c>
      <c r="Y282" s="17">
        <v>22</v>
      </c>
      <c r="Z282" s="24" t="s">
        <v>1026</v>
      </c>
      <c r="AA282" s="17">
        <v>2</v>
      </c>
    </row>
    <row r="283" spans="13:27" x14ac:dyDescent="0.25">
      <c r="M283" s="17" t="s">
        <v>3142</v>
      </c>
      <c r="N283" s="17">
        <v>5</v>
      </c>
      <c r="O283" s="17">
        <v>7</v>
      </c>
      <c r="P283" s="17">
        <v>1995</v>
      </c>
      <c r="Q283" s="19" t="s">
        <v>1045</v>
      </c>
      <c r="S283" s="19" t="s">
        <v>1</v>
      </c>
      <c r="T283" s="17">
        <v>1</v>
      </c>
      <c r="U283" s="24" t="s">
        <v>1026</v>
      </c>
      <c r="V283" s="17">
        <v>2</v>
      </c>
      <c r="W283" s="142" t="s">
        <v>828</v>
      </c>
      <c r="X283" s="120">
        <v>186</v>
      </c>
      <c r="Y283" s="17">
        <v>15</v>
      </c>
      <c r="Z283" s="24" t="s">
        <v>1026</v>
      </c>
      <c r="AA283" s="17">
        <v>8</v>
      </c>
    </row>
    <row r="284" spans="13:27" x14ac:dyDescent="0.25">
      <c r="M284" s="17" t="s">
        <v>3142</v>
      </c>
      <c r="N284" s="17">
        <v>5</v>
      </c>
      <c r="O284" s="17">
        <v>7</v>
      </c>
      <c r="P284" s="17">
        <v>1995</v>
      </c>
      <c r="Q284" s="19" t="s">
        <v>264</v>
      </c>
      <c r="S284" s="19" t="s">
        <v>1042</v>
      </c>
      <c r="T284" s="17">
        <v>0</v>
      </c>
      <c r="U284" s="24" t="s">
        <v>1026</v>
      </c>
      <c r="V284" s="17">
        <v>2</v>
      </c>
      <c r="W284" s="142" t="s">
        <v>2429</v>
      </c>
      <c r="X284" s="120">
        <v>479</v>
      </c>
      <c r="Y284" s="17">
        <v>9</v>
      </c>
      <c r="Z284" s="24" t="s">
        <v>1026</v>
      </c>
      <c r="AA284" s="17">
        <v>18</v>
      </c>
    </row>
    <row r="285" spans="13:27" x14ac:dyDescent="0.25">
      <c r="M285" s="17" t="s">
        <v>3142</v>
      </c>
      <c r="N285" s="17">
        <v>5</v>
      </c>
      <c r="O285" s="17">
        <v>7</v>
      </c>
      <c r="P285" s="17">
        <v>1995</v>
      </c>
      <c r="Q285" s="19" t="s">
        <v>1029</v>
      </c>
      <c r="S285" s="19" t="s">
        <v>565</v>
      </c>
      <c r="T285" s="17">
        <v>2</v>
      </c>
      <c r="U285" s="24" t="s">
        <v>1026</v>
      </c>
      <c r="V285" s="17">
        <v>0</v>
      </c>
      <c r="W285" s="142" t="s">
        <v>1107</v>
      </c>
      <c r="X285" s="120">
        <v>731</v>
      </c>
      <c r="Y285" s="17">
        <v>12</v>
      </c>
      <c r="Z285" s="24" t="s">
        <v>1026</v>
      </c>
      <c r="AA285" s="17">
        <v>4</v>
      </c>
    </row>
    <row r="286" spans="13:27" x14ac:dyDescent="0.25">
      <c r="M286" s="17" t="s">
        <v>3142</v>
      </c>
      <c r="N286" s="17">
        <v>5</v>
      </c>
      <c r="O286" s="17">
        <v>7</v>
      </c>
      <c r="P286" s="17">
        <v>1995</v>
      </c>
      <c r="Q286" s="19" t="s">
        <v>0</v>
      </c>
      <c r="S286" s="19" t="s">
        <v>564</v>
      </c>
      <c r="T286" s="17">
        <v>0</v>
      </c>
      <c r="U286" s="24" t="s">
        <v>1026</v>
      </c>
      <c r="V286" s="17">
        <v>1</v>
      </c>
      <c r="W286" s="142" t="s">
        <v>829</v>
      </c>
      <c r="X286" s="120">
        <v>720</v>
      </c>
      <c r="Y286" s="17">
        <v>5</v>
      </c>
      <c r="Z286" s="24" t="s">
        <v>1026</v>
      </c>
      <c r="AA286" s="17">
        <v>12</v>
      </c>
    </row>
    <row r="287" spans="13:27" x14ac:dyDescent="0.25">
      <c r="M287" s="17" t="s">
        <v>3011</v>
      </c>
      <c r="N287" s="17">
        <v>9</v>
      </c>
      <c r="O287" s="17">
        <v>7</v>
      </c>
      <c r="P287" s="17">
        <v>1995</v>
      </c>
      <c r="Q287" s="19" t="s">
        <v>1045</v>
      </c>
      <c r="S287" s="19" t="s">
        <v>264</v>
      </c>
      <c r="T287" s="17">
        <v>2</v>
      </c>
      <c r="U287" s="24" t="s">
        <v>1026</v>
      </c>
      <c r="V287" s="17">
        <v>0</v>
      </c>
      <c r="W287" s="142" t="s">
        <v>2408</v>
      </c>
      <c r="X287" s="120">
        <v>247</v>
      </c>
      <c r="Y287" s="17">
        <v>8</v>
      </c>
      <c r="Z287" s="24" t="s">
        <v>1026</v>
      </c>
      <c r="AA287" s="17">
        <v>3</v>
      </c>
    </row>
    <row r="288" spans="13:27" x14ac:dyDescent="0.25">
      <c r="M288" s="17" t="s">
        <v>3011</v>
      </c>
      <c r="N288" s="17">
        <v>9</v>
      </c>
      <c r="O288" s="17">
        <v>7</v>
      </c>
      <c r="P288" s="17">
        <v>1995</v>
      </c>
      <c r="Q288" s="19" t="s">
        <v>565</v>
      </c>
      <c r="S288" s="19" t="s">
        <v>0</v>
      </c>
      <c r="T288" s="17">
        <v>2</v>
      </c>
      <c r="U288" s="24" t="s">
        <v>1026</v>
      </c>
      <c r="V288" s="17">
        <v>1</v>
      </c>
      <c r="W288" s="142" t="s">
        <v>2420</v>
      </c>
      <c r="X288" s="120">
        <v>608</v>
      </c>
      <c r="Y288" s="17">
        <v>21</v>
      </c>
      <c r="Z288" s="24" t="s">
        <v>1026</v>
      </c>
      <c r="AA288" s="17">
        <v>15</v>
      </c>
    </row>
    <row r="289" spans="13:27" x14ac:dyDescent="0.25">
      <c r="M289" s="17" t="s">
        <v>3011</v>
      </c>
      <c r="N289" s="17">
        <v>9</v>
      </c>
      <c r="O289" s="17">
        <v>7</v>
      </c>
      <c r="P289" s="17">
        <v>1995</v>
      </c>
      <c r="Q289" s="19" t="s">
        <v>1041</v>
      </c>
      <c r="S289" s="19" t="s">
        <v>1029</v>
      </c>
      <c r="T289" s="17">
        <v>1</v>
      </c>
      <c r="U289" s="24" t="s">
        <v>1026</v>
      </c>
      <c r="V289" s="17">
        <v>2</v>
      </c>
      <c r="W289" s="142" t="s">
        <v>2438</v>
      </c>
      <c r="X289" s="120">
        <v>729</v>
      </c>
      <c r="Y289" s="17">
        <v>12</v>
      </c>
      <c r="Z289" s="24" t="s">
        <v>1026</v>
      </c>
      <c r="AA289" s="17">
        <v>8</v>
      </c>
    </row>
    <row r="290" spans="13:27" x14ac:dyDescent="0.25">
      <c r="M290" s="17" t="s">
        <v>3011</v>
      </c>
      <c r="N290" s="17">
        <v>9</v>
      </c>
      <c r="O290" s="17">
        <v>7</v>
      </c>
      <c r="P290" s="17">
        <v>1995</v>
      </c>
      <c r="Q290" s="19" t="s">
        <v>1044</v>
      </c>
      <c r="S290" s="19" t="s">
        <v>566</v>
      </c>
      <c r="T290" s="17">
        <v>2</v>
      </c>
      <c r="U290" s="24" t="s">
        <v>1026</v>
      </c>
      <c r="V290" s="17">
        <v>1</v>
      </c>
      <c r="W290" s="142" t="s">
        <v>830</v>
      </c>
      <c r="X290" s="120">
        <v>301</v>
      </c>
      <c r="Y290" s="17">
        <v>6</v>
      </c>
      <c r="Z290" s="24" t="s">
        <v>1026</v>
      </c>
      <c r="AA290" s="17">
        <v>4</v>
      </c>
    </row>
    <row r="291" spans="13:27" x14ac:dyDescent="0.25">
      <c r="M291" s="17" t="s">
        <v>3011</v>
      </c>
      <c r="N291" s="17">
        <v>9</v>
      </c>
      <c r="O291" s="17">
        <v>7</v>
      </c>
      <c r="P291" s="17">
        <v>1995</v>
      </c>
      <c r="Q291" s="19" t="s">
        <v>1042</v>
      </c>
      <c r="S291" s="19" t="s">
        <v>564</v>
      </c>
      <c r="T291" s="17">
        <v>1</v>
      </c>
      <c r="U291" s="24" t="s">
        <v>1026</v>
      </c>
      <c r="V291" s="17">
        <v>0</v>
      </c>
      <c r="W291" s="142" t="s">
        <v>21</v>
      </c>
      <c r="X291" s="120">
        <v>1705</v>
      </c>
      <c r="Y291" s="17">
        <v>2</v>
      </c>
      <c r="Z291" s="24" t="s">
        <v>1026</v>
      </c>
      <c r="AA291" s="17">
        <v>1</v>
      </c>
    </row>
    <row r="292" spans="13:27" x14ac:dyDescent="0.25">
      <c r="M292" s="17" t="s">
        <v>3011</v>
      </c>
      <c r="N292" s="17">
        <v>9</v>
      </c>
      <c r="O292" s="17">
        <v>7</v>
      </c>
      <c r="P292" s="17">
        <v>1995</v>
      </c>
      <c r="Q292" s="19" t="s">
        <v>1043</v>
      </c>
      <c r="S292" s="19" t="s">
        <v>1</v>
      </c>
      <c r="T292" s="17">
        <v>1</v>
      </c>
      <c r="U292" s="24" t="s">
        <v>1026</v>
      </c>
      <c r="V292" s="17">
        <v>0</v>
      </c>
      <c r="W292" s="142" t="s">
        <v>1421</v>
      </c>
      <c r="X292" s="120">
        <v>1170</v>
      </c>
      <c r="Y292" s="17">
        <v>8</v>
      </c>
      <c r="Z292" s="24" t="s">
        <v>1026</v>
      </c>
      <c r="AA292" s="17">
        <v>3</v>
      </c>
    </row>
    <row r="293" spans="13:27" x14ac:dyDescent="0.25">
      <c r="M293" s="17" t="s">
        <v>3144</v>
      </c>
      <c r="N293" s="17">
        <v>11</v>
      </c>
      <c r="O293" s="17">
        <v>7</v>
      </c>
      <c r="P293" s="17">
        <v>1995</v>
      </c>
      <c r="Q293" s="19" t="s">
        <v>1041</v>
      </c>
      <c r="S293" s="19" t="s">
        <v>0</v>
      </c>
      <c r="T293" s="17">
        <v>2</v>
      </c>
      <c r="U293" s="24" t="s">
        <v>1026</v>
      </c>
      <c r="V293" s="17">
        <v>1</v>
      </c>
      <c r="W293" s="142" t="s">
        <v>1095</v>
      </c>
      <c r="X293" s="120">
        <v>1156</v>
      </c>
      <c r="Y293" s="17">
        <v>9</v>
      </c>
      <c r="Z293" s="24" t="s">
        <v>1026</v>
      </c>
      <c r="AA293" s="17">
        <v>4</v>
      </c>
    </row>
    <row r="294" spans="13:27" x14ac:dyDescent="0.25">
      <c r="M294" s="17" t="s">
        <v>3144</v>
      </c>
      <c r="N294" s="17">
        <v>11</v>
      </c>
      <c r="O294" s="17">
        <v>7</v>
      </c>
      <c r="P294" s="17">
        <v>1995</v>
      </c>
      <c r="Q294" s="19" t="s">
        <v>264</v>
      </c>
      <c r="S294" s="19" t="s">
        <v>1029</v>
      </c>
      <c r="T294" s="17">
        <v>0</v>
      </c>
      <c r="U294" s="24" t="s">
        <v>1026</v>
      </c>
      <c r="V294" s="17">
        <v>2</v>
      </c>
      <c r="W294" s="142" t="s">
        <v>2427</v>
      </c>
      <c r="X294" s="120">
        <v>490</v>
      </c>
      <c r="Y294" s="17">
        <v>1</v>
      </c>
      <c r="Z294" s="24" t="s">
        <v>1026</v>
      </c>
      <c r="AA294" s="17">
        <v>17</v>
      </c>
    </row>
    <row r="295" spans="13:27" x14ac:dyDescent="0.25">
      <c r="M295" s="17" t="s">
        <v>3144</v>
      </c>
      <c r="N295" s="17">
        <v>11</v>
      </c>
      <c r="O295" s="17">
        <v>7</v>
      </c>
      <c r="P295" s="17">
        <v>1995</v>
      </c>
      <c r="Q295" s="19" t="s">
        <v>1043</v>
      </c>
      <c r="S295" s="19" t="s">
        <v>565</v>
      </c>
      <c r="T295" s="17">
        <v>1</v>
      </c>
      <c r="U295" s="24" t="s">
        <v>1026</v>
      </c>
      <c r="V295" s="17">
        <v>0</v>
      </c>
      <c r="W295" s="142" t="s">
        <v>2457</v>
      </c>
      <c r="X295" s="120">
        <v>1392</v>
      </c>
      <c r="Y295" s="17">
        <v>6</v>
      </c>
      <c r="Z295" s="24" t="s">
        <v>1026</v>
      </c>
      <c r="AA295" s="17">
        <v>2</v>
      </c>
    </row>
    <row r="296" spans="13:27" x14ac:dyDescent="0.25">
      <c r="M296" s="17" t="s">
        <v>3141</v>
      </c>
      <c r="N296" s="17">
        <v>13</v>
      </c>
      <c r="O296" s="17">
        <v>7</v>
      </c>
      <c r="P296" s="17">
        <v>1995</v>
      </c>
      <c r="Q296" s="19" t="s">
        <v>1044</v>
      </c>
      <c r="S296" s="19" t="s">
        <v>1045</v>
      </c>
      <c r="T296" s="17">
        <v>0</v>
      </c>
      <c r="U296" s="24" t="s">
        <v>1026</v>
      </c>
      <c r="V296" s="17">
        <v>2</v>
      </c>
      <c r="W296" s="142" t="s">
        <v>831</v>
      </c>
      <c r="X296" s="120">
        <v>220</v>
      </c>
      <c r="Y296" s="17">
        <v>8</v>
      </c>
      <c r="Z296" s="24" t="s">
        <v>1026</v>
      </c>
      <c r="AA296" s="17">
        <v>11</v>
      </c>
    </row>
    <row r="297" spans="13:27" x14ac:dyDescent="0.25">
      <c r="M297" s="17" t="s">
        <v>3141</v>
      </c>
      <c r="N297" s="17">
        <v>13</v>
      </c>
      <c r="O297" s="17">
        <v>7</v>
      </c>
      <c r="P297" s="17">
        <v>1995</v>
      </c>
      <c r="Q297" s="19" t="s">
        <v>566</v>
      </c>
      <c r="S297" s="19" t="s">
        <v>564</v>
      </c>
      <c r="T297" s="17">
        <v>0</v>
      </c>
      <c r="U297" s="24" t="s">
        <v>1026</v>
      </c>
      <c r="V297" s="17">
        <v>1</v>
      </c>
      <c r="W297" s="142" t="s">
        <v>832</v>
      </c>
      <c r="X297" s="120">
        <v>213</v>
      </c>
      <c r="Y297" s="17">
        <v>3</v>
      </c>
      <c r="Z297" s="24" t="s">
        <v>1026</v>
      </c>
      <c r="AA297" s="17">
        <v>5</v>
      </c>
    </row>
    <row r="298" spans="13:27" x14ac:dyDescent="0.25">
      <c r="M298" s="17" t="s">
        <v>3141</v>
      </c>
      <c r="N298" s="17">
        <v>13</v>
      </c>
      <c r="O298" s="17">
        <v>7</v>
      </c>
      <c r="P298" s="17">
        <v>1995</v>
      </c>
      <c r="Q298" s="19" t="s">
        <v>1042</v>
      </c>
      <c r="S298" s="19" t="s">
        <v>1</v>
      </c>
      <c r="T298" s="17">
        <v>2</v>
      </c>
      <c r="U298" s="24" t="s">
        <v>1026</v>
      </c>
      <c r="V298" s="17">
        <v>0</v>
      </c>
      <c r="W298" s="142" t="s">
        <v>833</v>
      </c>
      <c r="X298" s="120">
        <v>806</v>
      </c>
      <c r="Y298" s="17">
        <v>15</v>
      </c>
      <c r="Z298" s="24" t="s">
        <v>1026</v>
      </c>
      <c r="AA298" s="17">
        <v>2</v>
      </c>
    </row>
    <row r="299" spans="13:27" x14ac:dyDescent="0.25">
      <c r="M299" s="17" t="s">
        <v>3142</v>
      </c>
      <c r="N299" s="17">
        <v>19</v>
      </c>
      <c r="O299" s="17">
        <v>7</v>
      </c>
      <c r="P299" s="17">
        <v>1995</v>
      </c>
      <c r="Q299" s="19" t="s">
        <v>1045</v>
      </c>
      <c r="S299" s="19" t="s">
        <v>1041</v>
      </c>
      <c r="T299" s="17">
        <v>0</v>
      </c>
      <c r="U299" s="24" t="s">
        <v>1026</v>
      </c>
      <c r="V299" s="17">
        <v>1</v>
      </c>
      <c r="W299" s="142" t="s">
        <v>2409</v>
      </c>
      <c r="X299" s="120">
        <v>312</v>
      </c>
      <c r="Y299" s="17">
        <v>4</v>
      </c>
      <c r="Z299" s="24" t="s">
        <v>1026</v>
      </c>
      <c r="AA299" s="17">
        <v>14</v>
      </c>
    </row>
    <row r="300" spans="13:27" x14ac:dyDescent="0.25">
      <c r="M300" s="17" t="s">
        <v>3142</v>
      </c>
      <c r="N300" s="17">
        <v>19</v>
      </c>
      <c r="O300" s="17">
        <v>7</v>
      </c>
      <c r="P300" s="17">
        <v>1995</v>
      </c>
      <c r="Q300" s="19" t="s">
        <v>564</v>
      </c>
      <c r="S300" s="19" t="s">
        <v>1043</v>
      </c>
      <c r="T300" s="17">
        <v>1</v>
      </c>
      <c r="U300" s="24" t="s">
        <v>1026</v>
      </c>
      <c r="V300" s="17">
        <v>0</v>
      </c>
      <c r="W300" s="142" t="s">
        <v>1606</v>
      </c>
      <c r="X300" s="120">
        <v>737</v>
      </c>
      <c r="Y300" s="17">
        <v>7</v>
      </c>
      <c r="Z300" s="24" t="s">
        <v>1026</v>
      </c>
      <c r="AA300" s="17">
        <v>6</v>
      </c>
    </row>
    <row r="301" spans="13:27" x14ac:dyDescent="0.25">
      <c r="M301" s="17" t="s">
        <v>3142</v>
      </c>
      <c r="N301" s="17">
        <v>19</v>
      </c>
      <c r="O301" s="17">
        <v>7</v>
      </c>
      <c r="P301" s="17">
        <v>1995</v>
      </c>
      <c r="Q301" s="19" t="s">
        <v>264</v>
      </c>
      <c r="S301" s="19" t="s">
        <v>565</v>
      </c>
      <c r="T301" s="17">
        <v>0</v>
      </c>
      <c r="U301" s="24" t="s">
        <v>1026</v>
      </c>
      <c r="V301" s="17">
        <v>2</v>
      </c>
      <c r="W301" s="142" t="s">
        <v>2422</v>
      </c>
      <c r="X301" s="120">
        <v>372</v>
      </c>
      <c r="Y301" s="17">
        <v>2</v>
      </c>
      <c r="Z301" s="24" t="s">
        <v>1026</v>
      </c>
      <c r="AA301" s="17">
        <v>21</v>
      </c>
    </row>
    <row r="302" spans="13:27" x14ac:dyDescent="0.25">
      <c r="M302" s="17" t="s">
        <v>3142</v>
      </c>
      <c r="N302" s="17">
        <v>19</v>
      </c>
      <c r="O302" s="17">
        <v>7</v>
      </c>
      <c r="P302" s="17">
        <v>1995</v>
      </c>
      <c r="Q302" s="19" t="s">
        <v>566</v>
      </c>
      <c r="S302" s="19" t="s">
        <v>1042</v>
      </c>
      <c r="T302" s="17">
        <v>0</v>
      </c>
      <c r="U302" s="24" t="s">
        <v>1026</v>
      </c>
      <c r="V302" s="17">
        <v>2</v>
      </c>
      <c r="W302" s="142" t="s">
        <v>834</v>
      </c>
      <c r="X302" s="120">
        <v>243</v>
      </c>
      <c r="Y302" s="17">
        <v>1</v>
      </c>
      <c r="Z302" s="24" t="s">
        <v>1026</v>
      </c>
      <c r="AA302" s="17">
        <v>20</v>
      </c>
    </row>
    <row r="303" spans="13:27" x14ac:dyDescent="0.25">
      <c r="M303" s="17" t="s">
        <v>3142</v>
      </c>
      <c r="N303" s="17">
        <v>19</v>
      </c>
      <c r="O303" s="17">
        <v>7</v>
      </c>
      <c r="P303" s="17">
        <v>1995</v>
      </c>
      <c r="Q303" s="19" t="s">
        <v>1</v>
      </c>
      <c r="S303" s="19" t="s">
        <v>1044</v>
      </c>
      <c r="T303" s="17">
        <v>1</v>
      </c>
      <c r="U303" s="24" t="s">
        <v>1026</v>
      </c>
      <c r="V303" s="17">
        <v>2</v>
      </c>
      <c r="W303" s="142" t="s">
        <v>905</v>
      </c>
      <c r="X303" s="120">
        <v>423</v>
      </c>
      <c r="Y303" s="17">
        <v>9</v>
      </c>
      <c r="Z303" s="24" t="s">
        <v>1026</v>
      </c>
      <c r="AA303" s="17">
        <v>7</v>
      </c>
    </row>
    <row r="304" spans="13:27" x14ac:dyDescent="0.25">
      <c r="M304" s="17" t="s">
        <v>3142</v>
      </c>
      <c r="N304" s="17">
        <v>19</v>
      </c>
      <c r="O304" s="17">
        <v>7</v>
      </c>
      <c r="P304" s="17">
        <v>1995</v>
      </c>
      <c r="Q304" s="19" t="s">
        <v>0</v>
      </c>
      <c r="S304" s="19" t="s">
        <v>1029</v>
      </c>
      <c r="T304" s="17">
        <v>1</v>
      </c>
      <c r="U304" s="24" t="s">
        <v>1026</v>
      </c>
      <c r="V304" s="17">
        <v>0</v>
      </c>
      <c r="W304" s="142" t="s">
        <v>835</v>
      </c>
      <c r="X304" s="120">
        <v>582</v>
      </c>
      <c r="Y304" s="17">
        <v>8</v>
      </c>
      <c r="Z304" s="24" t="s">
        <v>1026</v>
      </c>
      <c r="AA304" s="17">
        <v>7</v>
      </c>
    </row>
    <row r="305" spans="13:27" x14ac:dyDescent="0.25">
      <c r="M305" s="17" t="s">
        <v>3027</v>
      </c>
      <c r="N305" s="17">
        <v>22</v>
      </c>
      <c r="O305" s="17">
        <v>7</v>
      </c>
      <c r="P305" s="17">
        <v>1995</v>
      </c>
      <c r="Q305" s="19" t="s">
        <v>1029</v>
      </c>
      <c r="S305" s="19" t="s">
        <v>1045</v>
      </c>
      <c r="T305" s="17">
        <v>2</v>
      </c>
      <c r="U305" s="24" t="s">
        <v>1026</v>
      </c>
      <c r="V305" s="17">
        <v>0</v>
      </c>
      <c r="W305" s="142" t="s">
        <v>836</v>
      </c>
      <c r="X305" s="120">
        <v>747</v>
      </c>
      <c r="Y305" s="17">
        <v>31</v>
      </c>
      <c r="Z305" s="24" t="s">
        <v>1026</v>
      </c>
      <c r="AA305" s="17">
        <v>4</v>
      </c>
    </row>
    <row r="306" spans="13:27" x14ac:dyDescent="0.25">
      <c r="M306" s="17" t="s">
        <v>3011</v>
      </c>
      <c r="N306" s="17">
        <v>23</v>
      </c>
      <c r="O306" s="17">
        <v>7</v>
      </c>
      <c r="P306" s="17">
        <v>1995</v>
      </c>
      <c r="Q306" s="19" t="s">
        <v>565</v>
      </c>
      <c r="S306" s="19" t="s">
        <v>1042</v>
      </c>
      <c r="T306" s="17">
        <v>2</v>
      </c>
      <c r="U306" s="24" t="s">
        <v>1026</v>
      </c>
      <c r="V306" s="17">
        <v>0</v>
      </c>
      <c r="W306" s="142" t="s">
        <v>2418</v>
      </c>
      <c r="X306" s="120">
        <v>672</v>
      </c>
      <c r="Y306" s="17">
        <v>10</v>
      </c>
      <c r="Z306" s="24" t="s">
        <v>1026</v>
      </c>
      <c r="AA306" s="17">
        <v>2</v>
      </c>
    </row>
    <row r="307" spans="13:27" x14ac:dyDescent="0.25">
      <c r="M307" s="17" t="s">
        <v>3011</v>
      </c>
      <c r="N307" s="17">
        <v>23</v>
      </c>
      <c r="O307" s="17">
        <v>7</v>
      </c>
      <c r="P307" s="17">
        <v>1995</v>
      </c>
      <c r="Q307" s="19" t="s">
        <v>564</v>
      </c>
      <c r="S307" s="19" t="s">
        <v>1044</v>
      </c>
      <c r="T307" s="17">
        <v>1</v>
      </c>
      <c r="U307" s="24" t="s">
        <v>1026</v>
      </c>
      <c r="V307" s="17">
        <v>0</v>
      </c>
      <c r="W307" s="142" t="s">
        <v>837</v>
      </c>
      <c r="X307" s="120">
        <v>875</v>
      </c>
      <c r="Y307" s="17">
        <v>19</v>
      </c>
      <c r="Z307" s="24" t="s">
        <v>1026</v>
      </c>
      <c r="AA307" s="17">
        <v>15</v>
      </c>
    </row>
    <row r="308" spans="13:27" x14ac:dyDescent="0.25">
      <c r="M308" s="17" t="s">
        <v>3011</v>
      </c>
      <c r="N308" s="17">
        <v>23</v>
      </c>
      <c r="O308" s="17">
        <v>7</v>
      </c>
      <c r="P308" s="17">
        <v>1995</v>
      </c>
      <c r="Q308" s="19" t="s">
        <v>264</v>
      </c>
      <c r="S308" s="19" t="s">
        <v>1041</v>
      </c>
      <c r="T308" s="17">
        <v>0</v>
      </c>
      <c r="U308" s="24" t="s">
        <v>1026</v>
      </c>
      <c r="V308" s="17">
        <v>2</v>
      </c>
      <c r="W308" s="142" t="s">
        <v>2423</v>
      </c>
      <c r="X308" s="120">
        <v>368</v>
      </c>
      <c r="Y308" s="17">
        <v>7</v>
      </c>
      <c r="Z308" s="24" t="s">
        <v>1026</v>
      </c>
      <c r="AA308" s="17">
        <v>12</v>
      </c>
    </row>
    <row r="309" spans="13:27" x14ac:dyDescent="0.25">
      <c r="M309" s="17" t="s">
        <v>3011</v>
      </c>
      <c r="N309" s="17">
        <v>23</v>
      </c>
      <c r="O309" s="17">
        <v>7</v>
      </c>
      <c r="P309" s="17">
        <v>1995</v>
      </c>
      <c r="Q309" s="19" t="s">
        <v>1043</v>
      </c>
      <c r="S309" s="19" t="s">
        <v>566</v>
      </c>
      <c r="T309" s="17">
        <v>2</v>
      </c>
      <c r="U309" s="24" t="s">
        <v>1026</v>
      </c>
      <c r="V309" s="17">
        <v>1</v>
      </c>
      <c r="W309" s="142" t="s">
        <v>838</v>
      </c>
      <c r="X309" s="120">
        <v>1258</v>
      </c>
      <c r="Y309" s="17">
        <v>7</v>
      </c>
      <c r="Z309" s="24" t="s">
        <v>1026</v>
      </c>
      <c r="AA309" s="17">
        <v>5</v>
      </c>
    </row>
    <row r="310" spans="13:27" x14ac:dyDescent="0.25">
      <c r="M310" s="17" t="s">
        <v>3011</v>
      </c>
      <c r="N310" s="17">
        <v>23</v>
      </c>
      <c r="O310" s="17">
        <v>7</v>
      </c>
      <c r="P310" s="17">
        <v>1995</v>
      </c>
      <c r="Q310" s="19" t="s">
        <v>0</v>
      </c>
      <c r="S310" s="19" t="s">
        <v>1</v>
      </c>
      <c r="T310" s="17">
        <v>2</v>
      </c>
      <c r="U310" s="24" t="s">
        <v>1026</v>
      </c>
      <c r="V310" s="17">
        <v>0</v>
      </c>
      <c r="W310" s="142" t="s">
        <v>839</v>
      </c>
      <c r="X310" s="120">
        <v>630</v>
      </c>
      <c r="Y310" s="17">
        <v>16</v>
      </c>
      <c r="Z310" s="24" t="s">
        <v>1026</v>
      </c>
      <c r="AA310" s="17">
        <v>4</v>
      </c>
    </row>
    <row r="311" spans="13:27" x14ac:dyDescent="0.25">
      <c r="M311" s="17" t="s">
        <v>3142</v>
      </c>
      <c r="N311" s="17">
        <v>26</v>
      </c>
      <c r="O311" s="17">
        <v>7</v>
      </c>
      <c r="P311" s="17">
        <v>1995</v>
      </c>
      <c r="Q311" s="19" t="s">
        <v>565</v>
      </c>
      <c r="S311" s="19" t="s">
        <v>564</v>
      </c>
      <c r="T311" s="17">
        <v>2</v>
      </c>
      <c r="U311" s="24" t="s">
        <v>1026</v>
      </c>
      <c r="V311" s="17">
        <v>1</v>
      </c>
      <c r="W311" s="142" t="s">
        <v>2413</v>
      </c>
      <c r="X311" s="120">
        <v>942</v>
      </c>
      <c r="Y311" s="17">
        <v>15</v>
      </c>
      <c r="Z311" s="24" t="s">
        <v>1026</v>
      </c>
      <c r="AA311" s="17">
        <v>14</v>
      </c>
    </row>
    <row r="312" spans="13:27" x14ac:dyDescent="0.25">
      <c r="M312" s="17" t="s">
        <v>3142</v>
      </c>
      <c r="N312" s="17">
        <v>26</v>
      </c>
      <c r="O312" s="17">
        <v>7</v>
      </c>
      <c r="P312" s="17">
        <v>1995</v>
      </c>
      <c r="Q312" s="19" t="s">
        <v>264</v>
      </c>
      <c r="S312" s="19" t="s">
        <v>1044</v>
      </c>
      <c r="T312" s="17">
        <v>0</v>
      </c>
      <c r="U312" s="24" t="s">
        <v>1026</v>
      </c>
      <c r="V312" s="17">
        <v>2</v>
      </c>
      <c r="W312" s="142" t="s">
        <v>2425</v>
      </c>
      <c r="X312" s="120">
        <v>357</v>
      </c>
      <c r="Y312" s="17">
        <v>3</v>
      </c>
      <c r="Z312" s="24" t="s">
        <v>1026</v>
      </c>
      <c r="AA312" s="17">
        <v>8</v>
      </c>
    </row>
    <row r="313" spans="13:27" x14ac:dyDescent="0.25">
      <c r="M313" s="17" t="s">
        <v>3142</v>
      </c>
      <c r="N313" s="17">
        <v>26</v>
      </c>
      <c r="O313" s="17">
        <v>7</v>
      </c>
      <c r="P313" s="17">
        <v>1995</v>
      </c>
      <c r="Q313" s="19" t="s">
        <v>566</v>
      </c>
      <c r="S313" s="19" t="s">
        <v>0</v>
      </c>
      <c r="T313" s="17">
        <v>0</v>
      </c>
      <c r="U313" s="24" t="s">
        <v>1026</v>
      </c>
      <c r="V313" s="17">
        <v>2</v>
      </c>
      <c r="W313" s="142" t="s">
        <v>840</v>
      </c>
      <c r="X313" s="120">
        <v>569</v>
      </c>
      <c r="Y313" s="17">
        <v>4</v>
      </c>
      <c r="Z313" s="24" t="s">
        <v>1026</v>
      </c>
      <c r="AA313" s="17">
        <v>9</v>
      </c>
    </row>
    <row r="314" spans="13:27" x14ac:dyDescent="0.25">
      <c r="M314" s="17" t="s">
        <v>3142</v>
      </c>
      <c r="N314" s="17">
        <v>26</v>
      </c>
      <c r="O314" s="17">
        <v>7</v>
      </c>
      <c r="P314" s="17">
        <v>1995</v>
      </c>
      <c r="Q314" s="19" t="s">
        <v>1</v>
      </c>
      <c r="S314" s="19" t="s">
        <v>1041</v>
      </c>
      <c r="T314" s="17">
        <v>0</v>
      </c>
      <c r="U314" s="24" t="s">
        <v>1026</v>
      </c>
      <c r="V314" s="17">
        <v>2</v>
      </c>
      <c r="W314" s="142" t="s">
        <v>2450</v>
      </c>
      <c r="X314" s="120">
        <v>420</v>
      </c>
      <c r="Y314" s="17">
        <v>3</v>
      </c>
      <c r="Z314" s="24" t="s">
        <v>1026</v>
      </c>
      <c r="AA314" s="17">
        <v>11</v>
      </c>
    </row>
    <row r="315" spans="13:27" x14ac:dyDescent="0.25">
      <c r="M315" s="17" t="s">
        <v>3142</v>
      </c>
      <c r="N315" s="17">
        <v>26</v>
      </c>
      <c r="O315" s="17">
        <v>7</v>
      </c>
      <c r="P315" s="17">
        <v>1995</v>
      </c>
      <c r="Q315" s="19" t="s">
        <v>1042</v>
      </c>
      <c r="S315" s="19" t="s">
        <v>1045</v>
      </c>
      <c r="T315" s="17">
        <v>2</v>
      </c>
      <c r="U315" s="24" t="s">
        <v>1026</v>
      </c>
      <c r="V315" s="17">
        <v>0</v>
      </c>
      <c r="W315" s="142" t="s">
        <v>2045</v>
      </c>
      <c r="X315" s="120">
        <v>815</v>
      </c>
      <c r="Y315" s="17">
        <v>10</v>
      </c>
      <c r="Z315" s="24" t="s">
        <v>1026</v>
      </c>
      <c r="AA315" s="17">
        <v>1</v>
      </c>
    </row>
    <row r="316" spans="13:27" x14ac:dyDescent="0.25">
      <c r="M316" s="17" t="s">
        <v>3142</v>
      </c>
      <c r="N316" s="17">
        <v>26</v>
      </c>
      <c r="O316" s="17">
        <v>7</v>
      </c>
      <c r="P316" s="17">
        <v>1995</v>
      </c>
      <c r="Q316" s="19" t="s">
        <v>1043</v>
      </c>
      <c r="S316" s="19" t="s">
        <v>1029</v>
      </c>
      <c r="T316" s="17">
        <v>0</v>
      </c>
      <c r="U316" s="24" t="s">
        <v>1026</v>
      </c>
      <c r="V316" s="17">
        <v>2</v>
      </c>
      <c r="W316" s="142" t="s">
        <v>2460</v>
      </c>
      <c r="X316" s="120">
        <v>2005</v>
      </c>
      <c r="Y316" s="17">
        <v>5</v>
      </c>
      <c r="Z316" s="24" t="s">
        <v>1026</v>
      </c>
      <c r="AA316" s="17">
        <v>9</v>
      </c>
    </row>
    <row r="317" spans="13:27" x14ac:dyDescent="0.25">
      <c r="M317" s="17" t="s">
        <v>3027</v>
      </c>
      <c r="N317" s="17">
        <v>29</v>
      </c>
      <c r="O317" s="17">
        <v>7</v>
      </c>
      <c r="P317" s="17">
        <v>1995</v>
      </c>
      <c r="Q317" s="19" t="s">
        <v>566</v>
      </c>
      <c r="S317" s="19" t="s">
        <v>1029</v>
      </c>
      <c r="T317" s="17">
        <v>0</v>
      </c>
      <c r="U317" s="24" t="s">
        <v>1026</v>
      </c>
      <c r="V317" s="17">
        <v>2</v>
      </c>
      <c r="W317" s="142" t="s">
        <v>694</v>
      </c>
      <c r="X317" s="120">
        <v>187</v>
      </c>
      <c r="Y317" s="17">
        <v>8</v>
      </c>
      <c r="Z317" s="24" t="s">
        <v>1026</v>
      </c>
      <c r="AA317" s="17">
        <v>30</v>
      </c>
    </row>
    <row r="318" spans="13:27" x14ac:dyDescent="0.25">
      <c r="M318" s="17" t="s">
        <v>3011</v>
      </c>
      <c r="N318" s="17">
        <v>30</v>
      </c>
      <c r="O318" s="17">
        <v>7</v>
      </c>
      <c r="P318" s="17">
        <v>1995</v>
      </c>
      <c r="Q318" s="19" t="s">
        <v>1045</v>
      </c>
      <c r="S318" s="19" t="s">
        <v>565</v>
      </c>
      <c r="T318" s="17">
        <v>1</v>
      </c>
      <c r="U318" s="24" t="s">
        <v>1026</v>
      </c>
      <c r="V318" s="17">
        <v>2</v>
      </c>
      <c r="W318" s="142" t="s">
        <v>2407</v>
      </c>
      <c r="X318" s="120">
        <v>178</v>
      </c>
      <c r="Y318" s="17">
        <v>18</v>
      </c>
      <c r="Z318" s="24" t="s">
        <v>1026</v>
      </c>
      <c r="AA318" s="17">
        <v>31</v>
      </c>
    </row>
    <row r="319" spans="13:27" x14ac:dyDescent="0.25">
      <c r="M319" s="17" t="s">
        <v>3011</v>
      </c>
      <c r="N319" s="17">
        <v>30</v>
      </c>
      <c r="O319" s="17">
        <v>7</v>
      </c>
      <c r="P319" s="17">
        <v>1995</v>
      </c>
      <c r="Q319" s="19" t="s">
        <v>1041</v>
      </c>
      <c r="S319" s="19" t="s">
        <v>1044</v>
      </c>
      <c r="T319" s="17">
        <v>2</v>
      </c>
      <c r="U319" s="24" t="s">
        <v>1026</v>
      </c>
      <c r="V319" s="17">
        <v>0</v>
      </c>
      <c r="W319" s="142" t="s">
        <v>2436</v>
      </c>
      <c r="X319" s="120">
        <v>658</v>
      </c>
      <c r="Y319" s="17">
        <v>17</v>
      </c>
      <c r="Z319" s="24" t="s">
        <v>1026</v>
      </c>
      <c r="AA319" s="17">
        <v>1</v>
      </c>
    </row>
    <row r="320" spans="13:27" x14ac:dyDescent="0.25">
      <c r="M320" s="17" t="s">
        <v>3011</v>
      </c>
      <c r="N320" s="17">
        <v>30</v>
      </c>
      <c r="O320" s="17">
        <v>7</v>
      </c>
      <c r="P320" s="17">
        <v>1995</v>
      </c>
      <c r="Q320" s="19" t="s">
        <v>564</v>
      </c>
      <c r="S320" s="19" t="s">
        <v>1</v>
      </c>
      <c r="T320" s="17">
        <v>2</v>
      </c>
      <c r="U320" s="24" t="s">
        <v>1026</v>
      </c>
      <c r="V320" s="17">
        <v>0</v>
      </c>
      <c r="W320" s="142" t="s">
        <v>841</v>
      </c>
      <c r="X320" s="120">
        <v>800</v>
      </c>
      <c r="Y320" s="17">
        <v>13</v>
      </c>
      <c r="Z320" s="24" t="s">
        <v>1026</v>
      </c>
      <c r="AA320" s="17">
        <v>1</v>
      </c>
    </row>
    <row r="321" spans="13:27" x14ac:dyDescent="0.25">
      <c r="M321" s="17" t="s">
        <v>3011</v>
      </c>
      <c r="N321" s="17">
        <v>30</v>
      </c>
      <c r="O321" s="17">
        <v>7</v>
      </c>
      <c r="P321" s="17">
        <v>1995</v>
      </c>
      <c r="Q321" s="19" t="s">
        <v>264</v>
      </c>
      <c r="S321" s="19" t="s">
        <v>0</v>
      </c>
      <c r="T321" s="17">
        <v>0</v>
      </c>
      <c r="U321" s="24" t="s">
        <v>1026</v>
      </c>
      <c r="V321" s="17">
        <v>1</v>
      </c>
      <c r="W321" s="142" t="s">
        <v>2431</v>
      </c>
      <c r="X321" s="120">
        <v>340</v>
      </c>
      <c r="Y321" s="17">
        <v>5</v>
      </c>
      <c r="Z321" s="24" t="s">
        <v>1026</v>
      </c>
      <c r="AA321" s="17">
        <v>6</v>
      </c>
    </row>
    <row r="322" spans="13:27" x14ac:dyDescent="0.25">
      <c r="M322" s="17" t="s">
        <v>3011</v>
      </c>
      <c r="N322" s="17">
        <v>30</v>
      </c>
      <c r="O322" s="17">
        <v>7</v>
      </c>
      <c r="P322" s="17">
        <v>1995</v>
      </c>
      <c r="Q322" s="19" t="s">
        <v>1043</v>
      </c>
      <c r="S322" s="19" t="s">
        <v>1042</v>
      </c>
      <c r="T322" s="17">
        <v>1</v>
      </c>
      <c r="U322" s="24" t="s">
        <v>1026</v>
      </c>
      <c r="V322" s="17">
        <v>2</v>
      </c>
      <c r="W322" s="142" t="s">
        <v>842</v>
      </c>
      <c r="X322" s="120">
        <v>1385</v>
      </c>
      <c r="Y322" s="17">
        <v>5</v>
      </c>
      <c r="Z322" s="24" t="s">
        <v>1026</v>
      </c>
      <c r="AA322" s="17">
        <v>7</v>
      </c>
    </row>
    <row r="323" spans="13:27" x14ac:dyDescent="0.25">
      <c r="M323" s="17" t="s">
        <v>3142</v>
      </c>
      <c r="N323" s="17">
        <v>2</v>
      </c>
      <c r="O323" s="17">
        <v>8</v>
      </c>
      <c r="P323" s="17">
        <v>1995</v>
      </c>
      <c r="Q323" s="19" t="s">
        <v>565</v>
      </c>
      <c r="S323" s="19" t="s">
        <v>1041</v>
      </c>
      <c r="T323" s="17">
        <v>2</v>
      </c>
      <c r="U323" s="24" t="s">
        <v>1026</v>
      </c>
      <c r="V323" s="17">
        <v>1</v>
      </c>
      <c r="W323" s="142" t="s">
        <v>2412</v>
      </c>
      <c r="X323" s="120">
        <v>952</v>
      </c>
      <c r="Y323" s="17">
        <v>11</v>
      </c>
      <c r="Z323" s="24" t="s">
        <v>1026</v>
      </c>
      <c r="AA323" s="17">
        <v>13</v>
      </c>
    </row>
    <row r="324" spans="13:27" x14ac:dyDescent="0.25">
      <c r="M324" s="17" t="s">
        <v>3142</v>
      </c>
      <c r="N324" s="17">
        <v>2</v>
      </c>
      <c r="O324" s="17">
        <v>8</v>
      </c>
      <c r="P324" s="17">
        <v>1995</v>
      </c>
      <c r="Q324" s="19" t="s">
        <v>264</v>
      </c>
      <c r="S324" s="19" t="s">
        <v>1043</v>
      </c>
      <c r="T324" s="17">
        <v>0</v>
      </c>
      <c r="U324" s="24" t="s">
        <v>1026</v>
      </c>
      <c r="V324" s="17">
        <v>2</v>
      </c>
      <c r="W324" s="142" t="s">
        <v>2430</v>
      </c>
      <c r="X324" s="120">
        <v>470</v>
      </c>
      <c r="Y324" s="17">
        <v>2</v>
      </c>
      <c r="Z324" s="24" t="s">
        <v>1026</v>
      </c>
      <c r="AA324" s="17">
        <v>8</v>
      </c>
    </row>
    <row r="325" spans="13:27" x14ac:dyDescent="0.25">
      <c r="M325" s="17" t="s">
        <v>3142</v>
      </c>
      <c r="N325" s="17">
        <v>2</v>
      </c>
      <c r="O325" s="17">
        <v>8</v>
      </c>
      <c r="P325" s="17">
        <v>1995</v>
      </c>
      <c r="Q325" s="19" t="s">
        <v>1029</v>
      </c>
      <c r="S325" s="19" t="s">
        <v>564</v>
      </c>
      <c r="T325" s="17">
        <v>0</v>
      </c>
      <c r="U325" s="24" t="s">
        <v>1026</v>
      </c>
      <c r="V325" s="17">
        <v>2</v>
      </c>
      <c r="W325" s="142" t="s">
        <v>2445</v>
      </c>
      <c r="X325" s="120">
        <v>1981</v>
      </c>
      <c r="Y325" s="17">
        <v>2</v>
      </c>
      <c r="Z325" s="24" t="s">
        <v>1026</v>
      </c>
      <c r="AA325" s="17">
        <v>14</v>
      </c>
    </row>
    <row r="326" spans="13:27" x14ac:dyDescent="0.25">
      <c r="M326" s="17" t="s">
        <v>3142</v>
      </c>
      <c r="N326" s="17">
        <v>2</v>
      </c>
      <c r="O326" s="17">
        <v>8</v>
      </c>
      <c r="P326" s="17">
        <v>1995</v>
      </c>
      <c r="Q326" s="19" t="s">
        <v>1</v>
      </c>
      <c r="S326" s="19" t="s">
        <v>566</v>
      </c>
      <c r="T326" s="17">
        <v>1</v>
      </c>
      <c r="U326" s="24" t="s">
        <v>1026</v>
      </c>
      <c r="V326" s="17">
        <v>0</v>
      </c>
      <c r="W326" s="142" t="s">
        <v>2341</v>
      </c>
      <c r="X326" s="120">
        <v>427</v>
      </c>
      <c r="Y326" s="17">
        <v>11</v>
      </c>
      <c r="Z326" s="24" t="s">
        <v>1026</v>
      </c>
      <c r="AA326" s="17">
        <v>7</v>
      </c>
    </row>
    <row r="327" spans="13:27" x14ac:dyDescent="0.25">
      <c r="M327" s="17" t="s">
        <v>3142</v>
      </c>
      <c r="N327" s="17">
        <v>2</v>
      </c>
      <c r="O327" s="17">
        <v>8</v>
      </c>
      <c r="P327" s="17">
        <v>1995</v>
      </c>
      <c r="Q327" s="19" t="s">
        <v>1042</v>
      </c>
      <c r="S327" s="19" t="s">
        <v>1044</v>
      </c>
      <c r="T327" s="17">
        <v>2</v>
      </c>
      <c r="U327" s="24" t="s">
        <v>1026</v>
      </c>
      <c r="V327" s="17">
        <v>0</v>
      </c>
      <c r="W327" s="142" t="s">
        <v>2342</v>
      </c>
      <c r="X327" s="120">
        <v>916</v>
      </c>
      <c r="Y327" s="17">
        <v>18</v>
      </c>
      <c r="Z327" s="24" t="s">
        <v>1026</v>
      </c>
      <c r="AA327" s="17">
        <v>8</v>
      </c>
    </row>
    <row r="328" spans="13:27" x14ac:dyDescent="0.25">
      <c r="M328" s="17" t="s">
        <v>3142</v>
      </c>
      <c r="N328" s="17">
        <v>2</v>
      </c>
      <c r="O328" s="17">
        <v>8</v>
      </c>
      <c r="P328" s="17">
        <v>1995</v>
      </c>
      <c r="Q328" s="19" t="s">
        <v>0</v>
      </c>
      <c r="S328" s="19" t="s">
        <v>1045</v>
      </c>
      <c r="T328" s="17">
        <v>2</v>
      </c>
      <c r="U328" s="24" t="s">
        <v>1026</v>
      </c>
      <c r="V328" s="17">
        <v>0</v>
      </c>
      <c r="W328" s="142" t="s">
        <v>323</v>
      </c>
      <c r="X328" s="120">
        <v>672</v>
      </c>
      <c r="Y328" s="17">
        <v>7</v>
      </c>
      <c r="Z328" s="24" t="s">
        <v>1026</v>
      </c>
      <c r="AA328" s="17">
        <v>1</v>
      </c>
    </row>
    <row r="329" spans="13:27" x14ac:dyDescent="0.25">
      <c r="M329" s="17" t="s">
        <v>3011</v>
      </c>
      <c r="N329" s="17">
        <v>6</v>
      </c>
      <c r="O329" s="17">
        <v>8</v>
      </c>
      <c r="P329" s="17">
        <v>1995</v>
      </c>
      <c r="Q329" s="19" t="s">
        <v>1045</v>
      </c>
      <c r="S329" s="19" t="s">
        <v>1043</v>
      </c>
      <c r="T329" s="17">
        <v>2</v>
      </c>
      <c r="U329" s="24" t="s">
        <v>1026</v>
      </c>
      <c r="V329" s="17">
        <v>1</v>
      </c>
      <c r="W329" s="142" t="s">
        <v>2343</v>
      </c>
      <c r="X329" s="120">
        <v>254</v>
      </c>
      <c r="Y329" s="17">
        <v>5</v>
      </c>
      <c r="Z329" s="24" t="s">
        <v>1026</v>
      </c>
      <c r="AA329" s="17">
        <v>4</v>
      </c>
    </row>
    <row r="330" spans="13:27" x14ac:dyDescent="0.25">
      <c r="M330" s="17" t="s">
        <v>3011</v>
      </c>
      <c r="N330" s="17">
        <v>6</v>
      </c>
      <c r="O330" s="17">
        <v>8</v>
      </c>
      <c r="P330" s="17">
        <v>1995</v>
      </c>
      <c r="Q330" s="19" t="s">
        <v>565</v>
      </c>
      <c r="S330" s="19" t="s">
        <v>566</v>
      </c>
      <c r="T330" s="17">
        <v>2</v>
      </c>
      <c r="U330" s="24" t="s">
        <v>1026</v>
      </c>
      <c r="V330" s="17">
        <v>0</v>
      </c>
      <c r="W330" s="142" t="s">
        <v>2415</v>
      </c>
      <c r="X330" s="120">
        <v>429</v>
      </c>
      <c r="Y330" s="17">
        <v>30</v>
      </c>
      <c r="Z330" s="24" t="s">
        <v>1026</v>
      </c>
      <c r="AA330" s="17">
        <v>3</v>
      </c>
    </row>
    <row r="331" spans="13:27" x14ac:dyDescent="0.25">
      <c r="M331" s="17" t="s">
        <v>3011</v>
      </c>
      <c r="N331" s="17">
        <v>6</v>
      </c>
      <c r="O331" s="17">
        <v>8</v>
      </c>
      <c r="P331" s="17">
        <v>1995</v>
      </c>
      <c r="Q331" s="19" t="s">
        <v>1041</v>
      </c>
      <c r="S331" s="19" t="s">
        <v>564</v>
      </c>
      <c r="T331" s="17">
        <v>1</v>
      </c>
      <c r="U331" s="24" t="s">
        <v>1026</v>
      </c>
      <c r="V331" s="17">
        <v>0</v>
      </c>
      <c r="W331" s="142" t="s">
        <v>2435</v>
      </c>
      <c r="X331" s="120">
        <v>541</v>
      </c>
      <c r="Y331" s="17">
        <v>12</v>
      </c>
      <c r="Z331" s="24" t="s">
        <v>1026</v>
      </c>
      <c r="AA331" s="17">
        <v>5</v>
      </c>
    </row>
    <row r="332" spans="13:27" x14ac:dyDescent="0.25">
      <c r="M332" s="17" t="s">
        <v>3011</v>
      </c>
      <c r="N332" s="17">
        <v>6</v>
      </c>
      <c r="O332" s="17">
        <v>8</v>
      </c>
      <c r="P332" s="17">
        <v>1995</v>
      </c>
      <c r="Q332" s="19" t="s">
        <v>1044</v>
      </c>
      <c r="S332" s="19" t="s">
        <v>0</v>
      </c>
      <c r="T332" s="17">
        <v>0</v>
      </c>
      <c r="U332" s="24" t="s">
        <v>1026</v>
      </c>
      <c r="V332" s="17">
        <v>1</v>
      </c>
      <c r="W332" s="142" t="s">
        <v>2344</v>
      </c>
      <c r="X332" s="120">
        <v>308</v>
      </c>
      <c r="Y332" s="17">
        <v>9</v>
      </c>
      <c r="Z332" s="24" t="s">
        <v>1026</v>
      </c>
      <c r="AA332" s="17">
        <v>10</v>
      </c>
    </row>
    <row r="333" spans="13:27" x14ac:dyDescent="0.25">
      <c r="M333" s="17" t="s">
        <v>3011</v>
      </c>
      <c r="N333" s="17">
        <v>6</v>
      </c>
      <c r="O333" s="17">
        <v>8</v>
      </c>
      <c r="P333" s="17">
        <v>1995</v>
      </c>
      <c r="Q333" s="19" t="s">
        <v>1029</v>
      </c>
      <c r="S333" s="19" t="s">
        <v>1042</v>
      </c>
      <c r="T333" s="17">
        <v>2</v>
      </c>
      <c r="U333" s="24" t="s">
        <v>1026</v>
      </c>
      <c r="V333" s="17">
        <v>0</v>
      </c>
      <c r="W333" s="142" t="s">
        <v>2446</v>
      </c>
      <c r="X333" s="120">
        <v>987</v>
      </c>
      <c r="Y333" s="17">
        <v>16</v>
      </c>
      <c r="Z333" s="24" t="s">
        <v>1026</v>
      </c>
      <c r="AA333" s="17">
        <v>9</v>
      </c>
    </row>
    <row r="334" spans="13:27" x14ac:dyDescent="0.25">
      <c r="M334" s="17" t="s">
        <v>3011</v>
      </c>
      <c r="N334" s="17">
        <v>6</v>
      </c>
      <c r="O334" s="17">
        <v>8</v>
      </c>
      <c r="P334" s="17">
        <v>1995</v>
      </c>
      <c r="Q334" s="19" t="s">
        <v>1</v>
      </c>
      <c r="S334" s="19" t="s">
        <v>264</v>
      </c>
      <c r="T334" s="17">
        <v>2</v>
      </c>
      <c r="U334" s="24" t="s">
        <v>1026</v>
      </c>
      <c r="V334" s="17">
        <v>0</v>
      </c>
      <c r="W334" s="142" t="s">
        <v>2449</v>
      </c>
      <c r="X334" s="120">
        <v>467</v>
      </c>
      <c r="Y334" s="17">
        <v>12</v>
      </c>
      <c r="Z334" s="24" t="s">
        <v>1026</v>
      </c>
      <c r="AA334" s="17">
        <v>5</v>
      </c>
    </row>
    <row r="335" spans="13:27" x14ac:dyDescent="0.25">
      <c r="S335" s="19" t="s">
        <v>2</v>
      </c>
      <c r="T335" s="17">
        <f>SUM(T203:T334)</f>
        <v>148</v>
      </c>
      <c r="U335" s="24" t="s">
        <v>1026</v>
      </c>
      <c r="V335" s="17">
        <f>SUM(V203:V334)</f>
        <v>115</v>
      </c>
      <c r="X335" s="17">
        <f>SUM(X203:X334)</f>
        <v>83284</v>
      </c>
      <c r="Y335" s="17">
        <f>SUM(Y203:Y334)</f>
        <v>1292</v>
      </c>
      <c r="Z335" s="24" t="s">
        <v>1026</v>
      </c>
      <c r="AA335" s="17">
        <f>SUM(AA203:AA334)</f>
        <v>1073</v>
      </c>
    </row>
    <row r="336" spans="13:27" x14ac:dyDescent="0.25">
      <c r="P336" s="17">
        <f>COUNT(T202:T334)</f>
        <v>132</v>
      </c>
      <c r="S336" s="19" t="s">
        <v>567</v>
      </c>
      <c r="T336" s="81">
        <f>PRODUCT(T335/P336)</f>
        <v>1.1212121212121211</v>
      </c>
      <c r="U336" s="24" t="s">
        <v>1026</v>
      </c>
      <c r="V336" s="81">
        <f>PRODUCT(V335/P336)</f>
        <v>0.87121212121212122</v>
      </c>
      <c r="X336" s="82">
        <f>PRODUCT(X335/P336)</f>
        <v>630.93939393939399</v>
      </c>
      <c r="Y336" s="81">
        <f>PRODUCT(Y335/P336)</f>
        <v>9.7878787878787872</v>
      </c>
      <c r="Z336" s="24" t="s">
        <v>1026</v>
      </c>
      <c r="AA336" s="81">
        <f>PRODUCT(AA335/P336)</f>
        <v>8.1287878787878789</v>
      </c>
    </row>
    <row r="337" spans="1:31" x14ac:dyDescent="0.25">
      <c r="W337" s="142"/>
      <c r="X337" s="120"/>
    </row>
    <row r="338" spans="1:31" x14ac:dyDescent="0.25">
      <c r="W338" s="142"/>
      <c r="X338" s="120"/>
    </row>
    <row r="339" spans="1:31" s="16" customFormat="1" x14ac:dyDescent="0.25">
      <c r="A339" s="156"/>
      <c r="B339" s="155" t="s">
        <v>2283</v>
      </c>
      <c r="C339" s="156" t="s">
        <v>1032</v>
      </c>
      <c r="D339" s="156" t="s">
        <v>1033</v>
      </c>
      <c r="E339" s="156" t="s">
        <v>1034</v>
      </c>
      <c r="F339" s="156" t="s">
        <v>1030</v>
      </c>
      <c r="G339" s="156" t="s">
        <v>1039</v>
      </c>
      <c r="H339" s="156" t="s">
        <v>1040</v>
      </c>
      <c r="I339" s="155" t="s">
        <v>1028</v>
      </c>
      <c r="J339" s="156"/>
      <c r="K339" s="156"/>
      <c r="L339" s="156" t="s">
        <v>1031</v>
      </c>
      <c r="M339" s="158"/>
      <c r="N339" s="156"/>
      <c r="O339" s="156"/>
      <c r="P339" s="156"/>
      <c r="Q339" s="155" t="s">
        <v>2283</v>
      </c>
      <c r="R339" s="156"/>
      <c r="S339" s="155"/>
      <c r="T339" s="156"/>
      <c r="U339" s="156"/>
      <c r="V339" s="156"/>
      <c r="W339" s="157"/>
      <c r="X339" s="159"/>
      <c r="Y339" s="156"/>
      <c r="Z339" s="156"/>
      <c r="AA339" s="156"/>
      <c r="AC339" s="14"/>
      <c r="AD339" s="14"/>
      <c r="AE339" s="14"/>
    </row>
    <row r="340" spans="1:31" x14ac:dyDescent="0.25">
      <c r="A340" s="16"/>
      <c r="B340" s="20" t="s">
        <v>564</v>
      </c>
      <c r="C340" s="14">
        <v>10</v>
      </c>
      <c r="D340" s="14">
        <v>7</v>
      </c>
      <c r="E340" s="14">
        <v>2</v>
      </c>
      <c r="F340" s="14">
        <v>0</v>
      </c>
      <c r="G340" s="14">
        <v>1</v>
      </c>
      <c r="H340" s="14">
        <v>0</v>
      </c>
      <c r="I340" s="14">
        <v>99</v>
      </c>
      <c r="K340" s="14">
        <v>43</v>
      </c>
      <c r="Q340" s="70" t="s">
        <v>2917</v>
      </c>
      <c r="R340" s="24"/>
      <c r="U340" s="24"/>
      <c r="W340" s="142"/>
      <c r="X340" s="120"/>
      <c r="Z340" s="24"/>
    </row>
    <row r="341" spans="1:31" x14ac:dyDescent="0.25">
      <c r="A341" s="16"/>
      <c r="B341" s="20" t="s">
        <v>1044</v>
      </c>
      <c r="C341" s="14">
        <v>4</v>
      </c>
      <c r="D341" s="14">
        <v>0</v>
      </c>
      <c r="E341" s="14">
        <v>1</v>
      </c>
      <c r="F341" s="14">
        <v>0</v>
      </c>
      <c r="G341" s="14">
        <v>1</v>
      </c>
      <c r="H341" s="14">
        <v>2</v>
      </c>
      <c r="I341" s="14">
        <v>18</v>
      </c>
      <c r="K341" s="14">
        <v>43</v>
      </c>
      <c r="M341" s="17" t="s">
        <v>3142</v>
      </c>
      <c r="N341" s="17">
        <v>9</v>
      </c>
      <c r="O341" s="17">
        <v>8</v>
      </c>
      <c r="P341" s="17">
        <v>1995</v>
      </c>
      <c r="Q341" s="20" t="s">
        <v>564</v>
      </c>
      <c r="R341" s="24" t="s">
        <v>1026</v>
      </c>
      <c r="S341" s="19" t="s">
        <v>1044</v>
      </c>
      <c r="T341" s="17">
        <v>2</v>
      </c>
      <c r="U341" s="24" t="s">
        <v>1026</v>
      </c>
      <c r="V341" s="17">
        <v>0</v>
      </c>
      <c r="W341" s="142" t="s">
        <v>646</v>
      </c>
      <c r="X341" s="120">
        <v>580</v>
      </c>
      <c r="Y341" s="17">
        <v>12</v>
      </c>
      <c r="Z341" s="24" t="s">
        <v>1026</v>
      </c>
      <c r="AA341" s="17">
        <v>0</v>
      </c>
    </row>
    <row r="342" spans="1:31" x14ac:dyDescent="0.25">
      <c r="A342" s="16"/>
      <c r="B342" s="20" t="s">
        <v>1029</v>
      </c>
      <c r="M342" s="17" t="s">
        <v>3011</v>
      </c>
      <c r="N342" s="17">
        <v>13</v>
      </c>
      <c r="O342" s="17">
        <v>8</v>
      </c>
      <c r="P342" s="17">
        <v>1995</v>
      </c>
      <c r="Q342" s="20" t="s">
        <v>1044</v>
      </c>
      <c r="R342" s="24" t="s">
        <v>1026</v>
      </c>
      <c r="S342" s="19" t="s">
        <v>564</v>
      </c>
      <c r="T342" s="17">
        <v>2</v>
      </c>
      <c r="U342" s="24" t="s">
        <v>1026</v>
      </c>
      <c r="V342" s="17">
        <v>1</v>
      </c>
      <c r="W342" s="142" t="s">
        <v>647</v>
      </c>
      <c r="X342" s="120">
        <v>606</v>
      </c>
      <c r="Y342" s="17">
        <v>6</v>
      </c>
      <c r="Z342" s="24" t="s">
        <v>1026</v>
      </c>
      <c r="AA342" s="17">
        <v>6</v>
      </c>
    </row>
    <row r="343" spans="1:31" x14ac:dyDescent="0.25">
      <c r="A343" s="16"/>
      <c r="B343" s="20" t="s">
        <v>0</v>
      </c>
      <c r="C343" s="14">
        <v>3</v>
      </c>
      <c r="D343" s="14">
        <v>2</v>
      </c>
      <c r="E343" s="14">
        <v>1</v>
      </c>
      <c r="I343" s="14">
        <v>29</v>
      </c>
      <c r="K343" s="14">
        <v>17</v>
      </c>
      <c r="M343" s="17" t="s">
        <v>3141</v>
      </c>
      <c r="N343" s="17">
        <v>17</v>
      </c>
      <c r="O343" s="17">
        <v>8</v>
      </c>
      <c r="P343" s="17">
        <v>1995</v>
      </c>
      <c r="Q343" s="20" t="s">
        <v>564</v>
      </c>
      <c r="R343" s="24" t="s">
        <v>1026</v>
      </c>
      <c r="S343" s="19" t="s">
        <v>1044</v>
      </c>
      <c r="T343" s="17">
        <v>2</v>
      </c>
      <c r="U343" s="24" t="s">
        <v>1026</v>
      </c>
      <c r="V343" s="17">
        <v>0</v>
      </c>
      <c r="W343" s="142" t="s">
        <v>649</v>
      </c>
      <c r="X343" s="120">
        <v>1093</v>
      </c>
      <c r="Y343" s="17">
        <v>16</v>
      </c>
      <c r="Z343" s="24" t="s">
        <v>1026</v>
      </c>
      <c r="AA343" s="17">
        <v>1</v>
      </c>
    </row>
    <row r="344" spans="1:31" x14ac:dyDescent="0.25">
      <c r="A344" s="16"/>
      <c r="B344" s="20" t="s">
        <v>1042</v>
      </c>
      <c r="M344" s="17" t="s">
        <v>3027</v>
      </c>
      <c r="N344" s="17">
        <v>19</v>
      </c>
      <c r="O344" s="17">
        <v>8</v>
      </c>
      <c r="P344" s="17">
        <v>1995</v>
      </c>
      <c r="Q344" s="19" t="s">
        <v>1044</v>
      </c>
      <c r="R344" s="24" t="s">
        <v>1026</v>
      </c>
      <c r="S344" s="20" t="s">
        <v>564</v>
      </c>
      <c r="T344" s="17">
        <v>1</v>
      </c>
      <c r="U344" s="24" t="s">
        <v>1026</v>
      </c>
      <c r="V344" s="17">
        <v>2</v>
      </c>
      <c r="W344" s="142" t="s">
        <v>650</v>
      </c>
      <c r="X344" s="120">
        <v>372</v>
      </c>
      <c r="Y344" s="17">
        <v>11</v>
      </c>
      <c r="Z344" s="24" t="s">
        <v>1026</v>
      </c>
      <c r="AA344" s="17">
        <v>9</v>
      </c>
    </row>
    <row r="345" spans="1:31" x14ac:dyDescent="0.25">
      <c r="A345" s="16"/>
      <c r="B345" s="20" t="s">
        <v>1043</v>
      </c>
      <c r="Q345" s="20"/>
      <c r="R345" s="24"/>
      <c r="U345" s="24"/>
      <c r="W345" s="142"/>
      <c r="X345" s="120"/>
      <c r="Z345" s="24"/>
    </row>
    <row r="346" spans="1:31" x14ac:dyDescent="0.25">
      <c r="A346" s="16"/>
      <c r="B346" s="20" t="s">
        <v>565</v>
      </c>
      <c r="M346" s="17" t="s">
        <v>3142</v>
      </c>
      <c r="N346" s="17">
        <v>9</v>
      </c>
      <c r="O346" s="17">
        <v>8</v>
      </c>
      <c r="P346" s="17">
        <v>1995</v>
      </c>
      <c r="Q346" s="20" t="s">
        <v>1029</v>
      </c>
      <c r="S346" s="19" t="s">
        <v>0</v>
      </c>
      <c r="T346" s="17">
        <v>2</v>
      </c>
      <c r="U346" s="24" t="s">
        <v>1026</v>
      </c>
      <c r="V346" s="17">
        <v>0</v>
      </c>
      <c r="W346" s="142" t="s">
        <v>651</v>
      </c>
      <c r="X346" s="120">
        <v>472</v>
      </c>
      <c r="Y346" s="17">
        <v>15</v>
      </c>
      <c r="Z346" s="24" t="s">
        <v>1026</v>
      </c>
      <c r="AA346" s="17">
        <v>5</v>
      </c>
    </row>
    <row r="347" spans="1:31" x14ac:dyDescent="0.25">
      <c r="A347" s="16"/>
      <c r="B347" s="20" t="s">
        <v>1041</v>
      </c>
      <c r="M347" s="17" t="s">
        <v>3011</v>
      </c>
      <c r="N347" s="17">
        <v>13</v>
      </c>
      <c r="O347" s="17">
        <v>8</v>
      </c>
      <c r="P347" s="17">
        <v>1995</v>
      </c>
      <c r="Q347" s="19" t="s">
        <v>0</v>
      </c>
      <c r="R347" s="24" t="s">
        <v>1026</v>
      </c>
      <c r="S347" s="20" t="s">
        <v>1029</v>
      </c>
      <c r="T347" s="17">
        <v>1</v>
      </c>
      <c r="U347" s="24" t="s">
        <v>1026</v>
      </c>
      <c r="V347" s="17">
        <v>2</v>
      </c>
      <c r="W347" s="142" t="s">
        <v>652</v>
      </c>
      <c r="X347" s="120">
        <v>632</v>
      </c>
      <c r="Y347" s="17">
        <v>8</v>
      </c>
      <c r="Z347" s="24" t="s">
        <v>1026</v>
      </c>
      <c r="AA347" s="17">
        <v>7</v>
      </c>
    </row>
    <row r="348" spans="1:31" x14ac:dyDescent="0.25">
      <c r="A348" s="16"/>
      <c r="C348" s="16"/>
      <c r="D348" s="16"/>
      <c r="E348" s="16"/>
      <c r="F348" s="16"/>
      <c r="G348" s="16"/>
      <c r="H348" s="16"/>
      <c r="I348" s="16"/>
      <c r="J348" s="16"/>
      <c r="K348" s="16"/>
      <c r="L348" s="16"/>
      <c r="M348" s="17" t="s">
        <v>3141</v>
      </c>
      <c r="N348" s="17">
        <v>17</v>
      </c>
      <c r="O348" s="17">
        <v>8</v>
      </c>
      <c r="P348" s="17">
        <v>1995</v>
      </c>
      <c r="Q348" s="20" t="s">
        <v>1029</v>
      </c>
      <c r="R348" s="24" t="s">
        <v>1026</v>
      </c>
      <c r="S348" s="19" t="s">
        <v>0</v>
      </c>
      <c r="T348" s="17">
        <v>1</v>
      </c>
      <c r="U348" s="24" t="s">
        <v>1026</v>
      </c>
      <c r="V348" s="17">
        <v>0</v>
      </c>
      <c r="W348" s="142" t="s">
        <v>1064</v>
      </c>
      <c r="X348" s="120">
        <v>978</v>
      </c>
      <c r="Y348" s="17">
        <v>7</v>
      </c>
      <c r="Z348" s="24" t="s">
        <v>1026</v>
      </c>
      <c r="AA348" s="17">
        <v>4</v>
      </c>
    </row>
    <row r="349" spans="1:31" x14ac:dyDescent="0.25">
      <c r="B349" s="20"/>
      <c r="W349" s="142"/>
      <c r="X349" s="120"/>
    </row>
    <row r="350" spans="1:31" x14ac:dyDescent="0.25">
      <c r="B350" s="20"/>
      <c r="M350" s="17" t="s">
        <v>3142</v>
      </c>
      <c r="N350" s="17">
        <v>9</v>
      </c>
      <c r="O350" s="17">
        <v>8</v>
      </c>
      <c r="P350" s="17">
        <v>1995</v>
      </c>
      <c r="Q350" s="20" t="s">
        <v>1042</v>
      </c>
      <c r="R350" s="24" t="s">
        <v>1026</v>
      </c>
      <c r="S350" s="19" t="s">
        <v>1043</v>
      </c>
      <c r="T350" s="17">
        <v>1</v>
      </c>
      <c r="U350" s="24" t="s">
        <v>1026</v>
      </c>
      <c r="V350" s="17">
        <v>0</v>
      </c>
      <c r="W350" s="142" t="s">
        <v>1066</v>
      </c>
      <c r="X350" s="120">
        <v>960</v>
      </c>
      <c r="Y350" s="17">
        <v>5</v>
      </c>
      <c r="Z350" s="24" t="s">
        <v>1026</v>
      </c>
      <c r="AA350" s="17">
        <v>2</v>
      </c>
    </row>
    <row r="351" spans="1:31" x14ac:dyDescent="0.25">
      <c r="M351" s="17" t="s">
        <v>3011</v>
      </c>
      <c r="N351" s="17">
        <v>13</v>
      </c>
      <c r="O351" s="17">
        <v>8</v>
      </c>
      <c r="P351" s="17">
        <v>1995</v>
      </c>
      <c r="Q351" s="19" t="s">
        <v>1043</v>
      </c>
      <c r="R351" s="24" t="s">
        <v>1026</v>
      </c>
      <c r="S351" s="20" t="s">
        <v>1042</v>
      </c>
      <c r="T351" s="17">
        <v>0</v>
      </c>
      <c r="U351" s="24" t="s">
        <v>1026</v>
      </c>
      <c r="V351" s="17">
        <v>2</v>
      </c>
      <c r="W351" s="142" t="s">
        <v>1067</v>
      </c>
      <c r="X351" s="120">
        <v>1164</v>
      </c>
      <c r="Y351" s="17">
        <v>4</v>
      </c>
      <c r="Z351" s="24" t="s">
        <v>1026</v>
      </c>
      <c r="AA351" s="17">
        <v>9</v>
      </c>
    </row>
    <row r="352" spans="1:31" x14ac:dyDescent="0.25">
      <c r="M352" s="17" t="s">
        <v>3141</v>
      </c>
      <c r="N352" s="17">
        <v>17</v>
      </c>
      <c r="O352" s="17">
        <v>8</v>
      </c>
      <c r="P352" s="17">
        <v>1995</v>
      </c>
      <c r="Q352" s="20" t="s">
        <v>1042</v>
      </c>
      <c r="S352" s="19" t="s">
        <v>1043</v>
      </c>
      <c r="T352" s="17">
        <v>2</v>
      </c>
      <c r="U352" s="24" t="s">
        <v>1026</v>
      </c>
      <c r="V352" s="17">
        <v>1</v>
      </c>
      <c r="W352" s="142" t="s">
        <v>1068</v>
      </c>
      <c r="X352" s="120">
        <v>1019</v>
      </c>
      <c r="Y352" s="17">
        <v>5</v>
      </c>
      <c r="Z352" s="24" t="s">
        <v>1026</v>
      </c>
      <c r="AA352" s="17">
        <v>6</v>
      </c>
    </row>
    <row r="353" spans="2:27" x14ac:dyDescent="0.25">
      <c r="B353" s="20"/>
      <c r="I353" s="20"/>
      <c r="W353" s="142"/>
      <c r="X353" s="120"/>
    </row>
    <row r="354" spans="2:27" x14ac:dyDescent="0.25">
      <c r="B354" s="16" t="s">
        <v>2284</v>
      </c>
      <c r="M354" s="17" t="s">
        <v>3142</v>
      </c>
      <c r="N354" s="17">
        <v>9</v>
      </c>
      <c r="O354" s="17">
        <v>8</v>
      </c>
      <c r="P354" s="17">
        <v>1995</v>
      </c>
      <c r="Q354" s="19" t="s">
        <v>1041</v>
      </c>
      <c r="S354" s="20" t="s">
        <v>565</v>
      </c>
      <c r="T354" s="17">
        <v>0</v>
      </c>
      <c r="U354" s="24" t="s">
        <v>1026</v>
      </c>
      <c r="V354" s="17">
        <v>1</v>
      </c>
      <c r="W354" s="142" t="s">
        <v>1069</v>
      </c>
      <c r="X354" s="120">
        <v>650</v>
      </c>
      <c r="Y354" s="17">
        <v>5</v>
      </c>
      <c r="Z354" s="24" t="s">
        <v>1026</v>
      </c>
      <c r="AA354" s="17">
        <v>8</v>
      </c>
    </row>
    <row r="355" spans="2:27" x14ac:dyDescent="0.25">
      <c r="B355" s="16" t="s">
        <v>2285</v>
      </c>
      <c r="M355" s="17" t="s">
        <v>3011</v>
      </c>
      <c r="N355" s="17">
        <v>13</v>
      </c>
      <c r="O355" s="17">
        <v>8</v>
      </c>
      <c r="P355" s="17">
        <v>1995</v>
      </c>
      <c r="Q355" s="20" t="s">
        <v>565</v>
      </c>
      <c r="R355" s="24" t="s">
        <v>1026</v>
      </c>
      <c r="S355" s="19" t="s">
        <v>1041</v>
      </c>
      <c r="T355" s="17">
        <v>2</v>
      </c>
      <c r="U355" s="24" t="s">
        <v>1026</v>
      </c>
      <c r="V355" s="17">
        <v>1</v>
      </c>
      <c r="W355" s="142" t="s">
        <v>1070</v>
      </c>
      <c r="X355" s="120">
        <v>786</v>
      </c>
      <c r="Y355" s="17">
        <v>5</v>
      </c>
      <c r="Z355" s="24" t="s">
        <v>1026</v>
      </c>
      <c r="AA355" s="17">
        <v>4</v>
      </c>
    </row>
    <row r="356" spans="2:27" x14ac:dyDescent="0.25">
      <c r="B356" s="16" t="s">
        <v>2286</v>
      </c>
      <c r="M356" s="17" t="s">
        <v>3141</v>
      </c>
      <c r="N356" s="17">
        <v>17</v>
      </c>
      <c r="O356" s="17">
        <v>8</v>
      </c>
      <c r="P356" s="17">
        <v>1995</v>
      </c>
      <c r="Q356" s="20" t="s">
        <v>1041</v>
      </c>
      <c r="R356" s="24" t="s">
        <v>1026</v>
      </c>
      <c r="S356" s="19" t="s">
        <v>565</v>
      </c>
      <c r="T356" s="17">
        <v>2</v>
      </c>
      <c r="U356" s="24" t="s">
        <v>1026</v>
      </c>
      <c r="V356" s="17">
        <v>0</v>
      </c>
      <c r="W356" s="142" t="s">
        <v>1071</v>
      </c>
      <c r="X356" s="120">
        <v>793</v>
      </c>
      <c r="Y356" s="17">
        <v>13</v>
      </c>
      <c r="Z356" s="24" t="s">
        <v>1026</v>
      </c>
      <c r="AA356" s="17">
        <v>3</v>
      </c>
    </row>
    <row r="357" spans="2:27" x14ac:dyDescent="0.25">
      <c r="B357" s="16" t="s">
        <v>2287</v>
      </c>
      <c r="M357" s="17" t="s">
        <v>3027</v>
      </c>
      <c r="N357" s="17">
        <v>19</v>
      </c>
      <c r="O357" s="17">
        <v>8</v>
      </c>
      <c r="P357" s="17">
        <v>1995</v>
      </c>
      <c r="Q357" s="20" t="s">
        <v>565</v>
      </c>
      <c r="R357" s="24" t="s">
        <v>1026</v>
      </c>
      <c r="S357" s="19" t="s">
        <v>1041</v>
      </c>
      <c r="T357" s="17">
        <v>2</v>
      </c>
      <c r="U357" s="24" t="s">
        <v>1026</v>
      </c>
      <c r="V357" s="17">
        <v>1</v>
      </c>
      <c r="W357" s="142" t="s">
        <v>1072</v>
      </c>
      <c r="X357" s="120">
        <v>788</v>
      </c>
      <c r="Y357" s="17">
        <v>14</v>
      </c>
      <c r="Z357" s="24" t="s">
        <v>1026</v>
      </c>
      <c r="AA357" s="17">
        <v>8</v>
      </c>
    </row>
    <row r="358" spans="2:27" x14ac:dyDescent="0.25">
      <c r="B358" s="20"/>
      <c r="R358" s="24"/>
      <c r="U358" s="24"/>
      <c r="W358" s="142"/>
      <c r="X358" s="120"/>
    </row>
    <row r="359" spans="2:27" x14ac:dyDescent="0.25">
      <c r="B359" s="20"/>
      <c r="R359" s="24"/>
      <c r="U359" s="24"/>
      <c r="W359" s="142"/>
      <c r="X359" s="120"/>
    </row>
    <row r="360" spans="2:27" x14ac:dyDescent="0.25">
      <c r="Q360" s="20" t="s">
        <v>1443</v>
      </c>
      <c r="R360" s="24"/>
      <c r="U360" s="24"/>
      <c r="W360" s="142"/>
      <c r="X360" s="120"/>
      <c r="Z360" s="24"/>
    </row>
    <row r="361" spans="2:27" x14ac:dyDescent="0.25">
      <c r="M361" s="17" t="s">
        <v>3142</v>
      </c>
      <c r="N361" s="17">
        <v>23</v>
      </c>
      <c r="O361" s="17">
        <v>8</v>
      </c>
      <c r="P361" s="17">
        <v>1995</v>
      </c>
      <c r="Q361" s="20" t="s">
        <v>564</v>
      </c>
      <c r="R361" s="24" t="s">
        <v>1026</v>
      </c>
      <c r="S361" s="19" t="s">
        <v>565</v>
      </c>
      <c r="T361" s="17">
        <v>2</v>
      </c>
      <c r="U361" s="24" t="s">
        <v>1026</v>
      </c>
      <c r="V361" s="17">
        <v>0</v>
      </c>
      <c r="W361" s="142" t="s">
        <v>1073</v>
      </c>
      <c r="X361" s="120">
        <v>1236</v>
      </c>
      <c r="Y361" s="17">
        <v>11</v>
      </c>
      <c r="Z361" s="24" t="s">
        <v>1026</v>
      </c>
      <c r="AA361" s="17">
        <v>4</v>
      </c>
    </row>
    <row r="362" spans="2:27" x14ac:dyDescent="0.25">
      <c r="M362" s="17" t="s">
        <v>3027</v>
      </c>
      <c r="N362" s="17">
        <v>26</v>
      </c>
      <c r="O362" s="17">
        <v>8</v>
      </c>
      <c r="P362" s="17">
        <v>1995</v>
      </c>
      <c r="Q362" s="19" t="s">
        <v>565</v>
      </c>
      <c r="R362" s="24" t="s">
        <v>1026</v>
      </c>
      <c r="S362" s="20" t="s">
        <v>564</v>
      </c>
      <c r="T362" s="17">
        <v>1</v>
      </c>
      <c r="U362" s="24" t="s">
        <v>1026</v>
      </c>
      <c r="V362" s="17">
        <v>2</v>
      </c>
      <c r="W362" s="142" t="s">
        <v>1074</v>
      </c>
      <c r="X362" s="120">
        <v>204</v>
      </c>
      <c r="Y362" s="17">
        <v>7</v>
      </c>
      <c r="Z362" s="24" t="s">
        <v>1026</v>
      </c>
      <c r="AA362" s="17">
        <v>8</v>
      </c>
    </row>
    <row r="363" spans="2:27" x14ac:dyDescent="0.25">
      <c r="B363" s="16" t="s">
        <v>2288</v>
      </c>
      <c r="M363" s="17" t="s">
        <v>3011</v>
      </c>
      <c r="N363" s="17">
        <v>27</v>
      </c>
      <c r="O363" s="17">
        <v>8</v>
      </c>
      <c r="P363" s="17">
        <v>1995</v>
      </c>
      <c r="Q363" s="20" t="s">
        <v>564</v>
      </c>
      <c r="R363" s="24" t="s">
        <v>1026</v>
      </c>
      <c r="S363" s="19" t="s">
        <v>565</v>
      </c>
      <c r="T363" s="17">
        <v>1</v>
      </c>
      <c r="U363" s="24" t="s">
        <v>1026</v>
      </c>
      <c r="V363" s="17">
        <v>0</v>
      </c>
      <c r="W363" s="142" t="s">
        <v>1075</v>
      </c>
      <c r="X363" s="120">
        <v>1117</v>
      </c>
      <c r="Y363" s="17">
        <v>14</v>
      </c>
      <c r="Z363" s="24" t="s">
        <v>1026</v>
      </c>
      <c r="AA363" s="17">
        <v>6</v>
      </c>
    </row>
    <row r="364" spans="2:27" x14ac:dyDescent="0.25">
      <c r="Q364" s="20"/>
      <c r="R364" s="24"/>
      <c r="U364" s="24"/>
      <c r="W364" s="142"/>
      <c r="X364" s="120"/>
      <c r="Z364" s="24"/>
    </row>
    <row r="365" spans="2:27" x14ac:dyDescent="0.25">
      <c r="M365" s="17" t="s">
        <v>3142</v>
      </c>
      <c r="N365" s="17">
        <v>23</v>
      </c>
      <c r="O365" s="17">
        <v>8</v>
      </c>
      <c r="P365" s="17">
        <v>1995</v>
      </c>
      <c r="Q365" s="20" t="s">
        <v>1029</v>
      </c>
      <c r="R365" s="24" t="s">
        <v>1026</v>
      </c>
      <c r="S365" s="19" t="s">
        <v>1042</v>
      </c>
      <c r="T365" s="17">
        <v>2</v>
      </c>
      <c r="U365" s="24" t="s">
        <v>1026</v>
      </c>
      <c r="V365" s="17">
        <v>0</v>
      </c>
      <c r="W365" s="142" t="s">
        <v>1076</v>
      </c>
      <c r="X365" s="120">
        <v>1842</v>
      </c>
      <c r="Y365" s="17">
        <v>19</v>
      </c>
      <c r="Z365" s="24" t="s">
        <v>1026</v>
      </c>
      <c r="AA365" s="17">
        <v>11</v>
      </c>
    </row>
    <row r="366" spans="2:27" x14ac:dyDescent="0.25">
      <c r="M366" s="17" t="s">
        <v>3027</v>
      </c>
      <c r="N366" s="17">
        <v>26</v>
      </c>
      <c r="O366" s="17">
        <v>8</v>
      </c>
      <c r="P366" s="17">
        <v>1995</v>
      </c>
      <c r="Q366" s="20" t="s">
        <v>1042</v>
      </c>
      <c r="R366" s="24" t="s">
        <v>1026</v>
      </c>
      <c r="S366" s="19" t="s">
        <v>1029</v>
      </c>
      <c r="T366" s="17">
        <v>2</v>
      </c>
      <c r="U366" s="24" t="s">
        <v>1026</v>
      </c>
      <c r="V366" s="17">
        <v>1</v>
      </c>
      <c r="W366" s="142" t="s">
        <v>2519</v>
      </c>
      <c r="X366" s="120">
        <v>1096</v>
      </c>
      <c r="Y366" s="17">
        <v>10</v>
      </c>
      <c r="Z366" s="24" t="s">
        <v>1026</v>
      </c>
      <c r="AA366" s="17">
        <v>9</v>
      </c>
    </row>
    <row r="367" spans="2:27" x14ac:dyDescent="0.25">
      <c r="M367" s="17" t="s">
        <v>3011</v>
      </c>
      <c r="N367" s="17">
        <v>27</v>
      </c>
      <c r="O367" s="17">
        <v>8</v>
      </c>
      <c r="P367" s="17">
        <v>1995</v>
      </c>
      <c r="Q367" s="20" t="s">
        <v>1029</v>
      </c>
      <c r="R367" s="24" t="s">
        <v>1026</v>
      </c>
      <c r="S367" s="19" t="s">
        <v>1042</v>
      </c>
      <c r="T367" s="17">
        <v>2</v>
      </c>
      <c r="U367" s="24" t="s">
        <v>1026</v>
      </c>
      <c r="V367" s="17">
        <v>0</v>
      </c>
      <c r="W367" s="142" t="s">
        <v>1077</v>
      </c>
      <c r="X367" s="120">
        <v>1341</v>
      </c>
      <c r="Y367" s="17">
        <v>9</v>
      </c>
      <c r="Z367" s="24" t="s">
        <v>1026</v>
      </c>
      <c r="AA367" s="17">
        <v>4</v>
      </c>
    </row>
    <row r="368" spans="2:27" x14ac:dyDescent="0.25">
      <c r="M368" s="17" t="s">
        <v>3144</v>
      </c>
      <c r="N368" s="17">
        <v>29</v>
      </c>
      <c r="O368" s="17">
        <v>8</v>
      </c>
      <c r="P368" s="17">
        <v>1995</v>
      </c>
      <c r="Q368" s="20" t="s">
        <v>1042</v>
      </c>
      <c r="R368" s="24" t="s">
        <v>1026</v>
      </c>
      <c r="S368" s="19" t="s">
        <v>1029</v>
      </c>
      <c r="T368" s="17">
        <v>2</v>
      </c>
      <c r="U368" s="24" t="s">
        <v>1026</v>
      </c>
      <c r="V368" s="17">
        <v>0</v>
      </c>
      <c r="W368" s="142" t="s">
        <v>1079</v>
      </c>
      <c r="X368" s="120">
        <v>1156</v>
      </c>
      <c r="Y368" s="17">
        <v>7</v>
      </c>
      <c r="Z368" s="24" t="s">
        <v>1026</v>
      </c>
      <c r="AA368" s="17">
        <v>5</v>
      </c>
    </row>
    <row r="369" spans="1:27" x14ac:dyDescent="0.25">
      <c r="B369" s="16" t="s">
        <v>2289</v>
      </c>
      <c r="M369" s="17" t="s">
        <v>3141</v>
      </c>
      <c r="N369" s="17">
        <v>31</v>
      </c>
      <c r="O369" s="17">
        <v>8</v>
      </c>
      <c r="P369" s="17">
        <v>1995</v>
      </c>
      <c r="Q369" s="20" t="s">
        <v>1029</v>
      </c>
      <c r="R369" s="24"/>
      <c r="S369" s="19" t="s">
        <v>1042</v>
      </c>
      <c r="T369" s="17">
        <v>2</v>
      </c>
      <c r="U369" s="24" t="s">
        <v>1026</v>
      </c>
      <c r="V369" s="17">
        <v>1</v>
      </c>
      <c r="W369" s="142" t="s">
        <v>1078</v>
      </c>
      <c r="X369" s="120">
        <v>1672</v>
      </c>
      <c r="Y369" s="17">
        <v>7</v>
      </c>
      <c r="Z369" s="24" t="s">
        <v>1026</v>
      </c>
      <c r="AA369" s="17">
        <v>4</v>
      </c>
    </row>
    <row r="370" spans="1:27" x14ac:dyDescent="0.25">
      <c r="R370" s="24"/>
      <c r="U370" s="24"/>
      <c r="W370" s="142"/>
      <c r="X370" s="120"/>
      <c r="Z370" s="24"/>
    </row>
    <row r="371" spans="1:27" x14ac:dyDescent="0.25">
      <c r="R371" s="24"/>
      <c r="U371" s="24"/>
      <c r="W371" s="142"/>
      <c r="X371" s="120"/>
      <c r="Z371" s="24"/>
    </row>
    <row r="372" spans="1:27" x14ac:dyDescent="0.25">
      <c r="Q372" s="20" t="s">
        <v>1109</v>
      </c>
      <c r="R372" s="142"/>
      <c r="W372" s="142"/>
      <c r="X372" s="120"/>
      <c r="Z372" s="24"/>
    </row>
    <row r="373" spans="1:27" x14ac:dyDescent="0.25">
      <c r="M373" s="17" t="s">
        <v>3011</v>
      </c>
      <c r="N373" s="17">
        <v>3</v>
      </c>
      <c r="O373" s="17">
        <v>9</v>
      </c>
      <c r="P373" s="17">
        <v>1995</v>
      </c>
      <c r="Q373" s="19" t="s">
        <v>1042</v>
      </c>
      <c r="R373" s="24" t="s">
        <v>1026</v>
      </c>
      <c r="S373" s="20" t="s">
        <v>565</v>
      </c>
      <c r="T373" s="17">
        <v>0</v>
      </c>
      <c r="U373" s="24" t="s">
        <v>1026</v>
      </c>
      <c r="V373" s="17">
        <v>2</v>
      </c>
      <c r="W373" s="142" t="s">
        <v>2392</v>
      </c>
      <c r="X373" s="120">
        <v>1217</v>
      </c>
      <c r="Y373" s="17">
        <v>7</v>
      </c>
      <c r="Z373" s="24" t="s">
        <v>1026</v>
      </c>
      <c r="AA373" s="17">
        <v>11</v>
      </c>
    </row>
    <row r="374" spans="1:27" x14ac:dyDescent="0.25">
      <c r="B374" s="67" t="s">
        <v>2290</v>
      </c>
      <c r="M374" s="17" t="s">
        <v>3027</v>
      </c>
      <c r="N374" s="17">
        <v>9</v>
      </c>
      <c r="O374" s="17">
        <v>9</v>
      </c>
      <c r="P374" s="17">
        <v>1995</v>
      </c>
      <c r="Q374" s="20" t="s">
        <v>565</v>
      </c>
      <c r="R374" s="24" t="s">
        <v>1026</v>
      </c>
      <c r="S374" s="19" t="s">
        <v>1042</v>
      </c>
      <c r="T374" s="17">
        <v>2</v>
      </c>
      <c r="U374" s="24" t="s">
        <v>1026</v>
      </c>
      <c r="V374" s="17">
        <v>0</v>
      </c>
      <c r="W374" s="142" t="s">
        <v>2393</v>
      </c>
      <c r="X374" s="120">
        <v>1048</v>
      </c>
      <c r="Y374" s="17">
        <v>8</v>
      </c>
      <c r="Z374" s="24" t="s">
        <v>1026</v>
      </c>
      <c r="AA374" s="17">
        <v>6</v>
      </c>
    </row>
    <row r="375" spans="1:27" x14ac:dyDescent="0.25">
      <c r="Q375" s="48"/>
      <c r="R375" s="142"/>
      <c r="W375" s="142"/>
      <c r="X375" s="120"/>
    </row>
    <row r="376" spans="1:27" x14ac:dyDescent="0.25">
      <c r="W376" s="142"/>
      <c r="X376" s="120"/>
    </row>
    <row r="377" spans="1:27" x14ac:dyDescent="0.25">
      <c r="A377" s="16"/>
      <c r="C377" s="16"/>
      <c r="D377" s="16"/>
      <c r="E377" s="16"/>
      <c r="F377" s="16"/>
      <c r="G377" s="16"/>
      <c r="H377" s="16"/>
      <c r="I377" s="16"/>
      <c r="J377" s="16"/>
      <c r="K377" s="16"/>
      <c r="L377" s="16"/>
      <c r="Q377" s="20" t="s">
        <v>62</v>
      </c>
      <c r="W377" s="142"/>
      <c r="X377" s="120"/>
    </row>
    <row r="378" spans="1:27" x14ac:dyDescent="0.25">
      <c r="A378" s="16"/>
      <c r="C378" s="16"/>
      <c r="D378" s="16"/>
      <c r="E378" s="16"/>
      <c r="F378" s="16"/>
      <c r="G378" s="16"/>
      <c r="H378" s="16"/>
      <c r="I378" s="16"/>
      <c r="J378" s="16"/>
      <c r="K378" s="16"/>
      <c r="L378" s="16"/>
      <c r="M378" s="17" t="s">
        <v>3011</v>
      </c>
      <c r="N378" s="17">
        <v>3</v>
      </c>
      <c r="O378" s="17">
        <v>9</v>
      </c>
      <c r="P378" s="17">
        <v>1995</v>
      </c>
      <c r="Q378" s="20" t="s">
        <v>564</v>
      </c>
      <c r="R378" s="24" t="s">
        <v>1026</v>
      </c>
      <c r="S378" s="19" t="s">
        <v>1029</v>
      </c>
      <c r="T378" s="17">
        <v>2</v>
      </c>
      <c r="U378" s="24" t="s">
        <v>1026</v>
      </c>
      <c r="V378" s="17">
        <v>0</v>
      </c>
      <c r="W378" s="142" t="s">
        <v>2394</v>
      </c>
      <c r="X378" s="120">
        <v>2183</v>
      </c>
      <c r="Y378" s="17">
        <v>7</v>
      </c>
      <c r="Z378" s="24" t="s">
        <v>1026</v>
      </c>
      <c r="AA378" s="17">
        <v>1</v>
      </c>
    </row>
    <row r="379" spans="1:27" x14ac:dyDescent="0.25">
      <c r="A379" s="16"/>
      <c r="C379" s="16"/>
      <c r="D379" s="16"/>
      <c r="E379" s="16"/>
      <c r="F379" s="16"/>
      <c r="G379" s="16"/>
      <c r="H379" s="16"/>
      <c r="I379" s="16"/>
      <c r="J379" s="16"/>
      <c r="K379" s="16"/>
      <c r="L379" s="16"/>
      <c r="M379" s="17" t="s">
        <v>3144</v>
      </c>
      <c r="N379" s="17">
        <v>5</v>
      </c>
      <c r="O379" s="17">
        <v>9</v>
      </c>
      <c r="P379" s="17">
        <v>1995</v>
      </c>
      <c r="Q379" s="19" t="s">
        <v>1029</v>
      </c>
      <c r="R379" s="24" t="s">
        <v>1026</v>
      </c>
      <c r="S379" s="20" t="s">
        <v>564</v>
      </c>
      <c r="T379" s="17">
        <v>0</v>
      </c>
      <c r="U379" s="24" t="s">
        <v>1026</v>
      </c>
      <c r="V379" s="17">
        <v>2</v>
      </c>
      <c r="W379" s="142" t="s">
        <v>2395</v>
      </c>
      <c r="X379" s="120">
        <v>2112</v>
      </c>
      <c r="Y379" s="17">
        <v>6</v>
      </c>
      <c r="Z379" s="24" t="s">
        <v>1026</v>
      </c>
      <c r="AA379" s="17">
        <v>9</v>
      </c>
    </row>
    <row r="380" spans="1:27" x14ac:dyDescent="0.25">
      <c r="A380" s="16"/>
      <c r="B380" s="16" t="s">
        <v>2291</v>
      </c>
      <c r="C380" s="16"/>
      <c r="D380" s="16"/>
      <c r="E380" s="16"/>
      <c r="F380" s="16"/>
      <c r="G380" s="16"/>
      <c r="H380" s="16"/>
      <c r="I380" s="16"/>
      <c r="J380" s="16"/>
      <c r="K380" s="16"/>
      <c r="L380" s="16"/>
      <c r="M380" s="17" t="s">
        <v>3141</v>
      </c>
      <c r="N380" s="17">
        <v>7</v>
      </c>
      <c r="O380" s="17">
        <v>9</v>
      </c>
      <c r="P380" s="17">
        <v>1995</v>
      </c>
      <c r="Q380" s="20" t="s">
        <v>564</v>
      </c>
      <c r="R380" s="24" t="s">
        <v>1026</v>
      </c>
      <c r="S380" s="19" t="s">
        <v>1029</v>
      </c>
      <c r="T380" s="17">
        <v>2</v>
      </c>
      <c r="U380" s="24" t="s">
        <v>1026</v>
      </c>
      <c r="V380" s="17">
        <v>0</v>
      </c>
      <c r="W380" s="142" t="s">
        <v>2396</v>
      </c>
      <c r="X380" s="120">
        <v>3121</v>
      </c>
      <c r="Y380" s="17">
        <v>7</v>
      </c>
      <c r="Z380" s="24" t="s">
        <v>1026</v>
      </c>
      <c r="AA380" s="17">
        <v>1</v>
      </c>
    </row>
    <row r="381" spans="1:27" x14ac:dyDescent="0.25">
      <c r="J381" s="74"/>
      <c r="S381" s="19" t="s">
        <v>2</v>
      </c>
      <c r="T381" s="17">
        <f>SUM(T340:T380)</f>
        <v>40</v>
      </c>
      <c r="U381" s="24" t="s">
        <v>1026</v>
      </c>
      <c r="V381" s="17">
        <f>SUM(V340:V380)</f>
        <v>19</v>
      </c>
      <c r="W381" s="142"/>
      <c r="X381" s="17">
        <f>SUM(X340:X380)</f>
        <v>30238</v>
      </c>
      <c r="Y381" s="17">
        <f>SUM(Y340:Y380)</f>
        <v>245</v>
      </c>
      <c r="Z381" s="24" t="s">
        <v>1026</v>
      </c>
      <c r="AA381" s="17">
        <f>SUM(AA340:AA380)</f>
        <v>151</v>
      </c>
    </row>
    <row r="382" spans="1:27" x14ac:dyDescent="0.25">
      <c r="J382" s="74"/>
      <c r="P382" s="17">
        <f>COUNT(T340:T380)</f>
        <v>27</v>
      </c>
      <c r="S382" s="19" t="s">
        <v>567</v>
      </c>
      <c r="T382" s="81">
        <f>PRODUCT(T381/P382)</f>
        <v>1.4814814814814814</v>
      </c>
      <c r="U382" s="24" t="s">
        <v>1026</v>
      </c>
      <c r="V382" s="81">
        <f>PRODUCT(V381/P382)</f>
        <v>0.70370370370370372</v>
      </c>
      <c r="X382" s="82">
        <f>PRODUCT(X381/P382)</f>
        <v>1119.9259259259259</v>
      </c>
      <c r="Y382" s="81">
        <f>PRODUCT(Y381/P382)</f>
        <v>9.0740740740740744</v>
      </c>
      <c r="Z382" s="24" t="s">
        <v>1026</v>
      </c>
      <c r="AA382" s="81">
        <f>PRODUCT(AA381/P382)</f>
        <v>5.5925925925925926</v>
      </c>
    </row>
    <row r="383" spans="1:27" x14ac:dyDescent="0.25">
      <c r="J383" s="74"/>
      <c r="U383" s="24"/>
      <c r="W383" s="142"/>
      <c r="X383" s="120"/>
      <c r="Z383" s="24"/>
    </row>
    <row r="384" spans="1:27" x14ac:dyDescent="0.25">
      <c r="W384" s="142"/>
      <c r="X384" s="120"/>
    </row>
    <row r="385" spans="1:27" x14ac:dyDescent="0.25">
      <c r="A385" s="156"/>
      <c r="B385" s="155" t="s">
        <v>2397</v>
      </c>
      <c r="C385" s="165"/>
      <c r="D385" s="165"/>
      <c r="E385" s="165"/>
      <c r="F385" s="165"/>
      <c r="G385" s="165"/>
      <c r="H385" s="165"/>
      <c r="I385" s="165"/>
      <c r="J385" s="165"/>
      <c r="K385" s="165"/>
      <c r="L385" s="165"/>
      <c r="M385" s="158"/>
      <c r="N385" s="158"/>
      <c r="O385" s="158"/>
      <c r="P385" s="158"/>
      <c r="Q385" s="155" t="s">
        <v>2397</v>
      </c>
      <c r="R385" s="158"/>
      <c r="S385" s="160"/>
      <c r="T385" s="158"/>
      <c r="U385" s="158"/>
      <c r="V385" s="158"/>
      <c r="W385" s="161"/>
      <c r="X385" s="162"/>
      <c r="Y385" s="158"/>
      <c r="Z385" s="158"/>
      <c r="AA385" s="158"/>
    </row>
    <row r="386" spans="1:27" x14ac:dyDescent="0.25">
      <c r="A386" s="11"/>
      <c r="C386" s="11"/>
      <c r="D386" s="11"/>
      <c r="E386" s="11"/>
      <c r="F386" s="11"/>
      <c r="G386" s="11"/>
      <c r="H386" s="11"/>
      <c r="I386" s="11"/>
      <c r="J386" s="11"/>
      <c r="K386" s="11"/>
      <c r="L386" s="11"/>
      <c r="M386" s="17" t="s">
        <v>3142</v>
      </c>
      <c r="N386" s="17">
        <v>16</v>
      </c>
      <c r="O386" s="17">
        <v>8</v>
      </c>
      <c r="P386" s="17">
        <v>1995</v>
      </c>
      <c r="Q386" s="19" t="s">
        <v>5749</v>
      </c>
      <c r="R386" s="24" t="s">
        <v>1026</v>
      </c>
      <c r="S386" s="20" t="s">
        <v>1</v>
      </c>
      <c r="T386" s="17">
        <v>1</v>
      </c>
      <c r="U386" s="24" t="s">
        <v>1026</v>
      </c>
      <c r="V386" s="17">
        <v>2</v>
      </c>
      <c r="W386" s="142" t="s">
        <v>2398</v>
      </c>
      <c r="X386" s="120">
        <v>395</v>
      </c>
      <c r="Y386" s="17">
        <v>5</v>
      </c>
      <c r="Z386" s="24" t="s">
        <v>1026</v>
      </c>
      <c r="AA386" s="17">
        <v>5</v>
      </c>
    </row>
    <row r="387" spans="1:27" x14ac:dyDescent="0.25">
      <c r="A387" s="11"/>
      <c r="C387" s="11"/>
      <c r="D387" s="11"/>
      <c r="E387" s="11"/>
      <c r="F387" s="11"/>
      <c r="G387" s="11"/>
      <c r="H387" s="11"/>
      <c r="I387" s="11"/>
      <c r="J387" s="11"/>
      <c r="K387" s="11"/>
      <c r="L387" s="11"/>
      <c r="M387" s="17" t="s">
        <v>3027</v>
      </c>
      <c r="N387" s="17">
        <v>19</v>
      </c>
      <c r="O387" s="17">
        <v>8</v>
      </c>
      <c r="P387" s="17">
        <v>1995</v>
      </c>
      <c r="Q387" s="20" t="s">
        <v>1</v>
      </c>
      <c r="R387" s="24" t="s">
        <v>1026</v>
      </c>
      <c r="S387" s="19" t="s">
        <v>5749</v>
      </c>
      <c r="T387" s="17">
        <v>2</v>
      </c>
      <c r="U387" s="24" t="s">
        <v>1026</v>
      </c>
      <c r="V387" s="17">
        <v>0</v>
      </c>
      <c r="W387" s="142" t="s">
        <v>2399</v>
      </c>
      <c r="X387" s="120">
        <v>444</v>
      </c>
      <c r="Y387" s="17">
        <v>5</v>
      </c>
      <c r="Z387" s="24" t="s">
        <v>1026</v>
      </c>
      <c r="AA387" s="17">
        <v>0</v>
      </c>
    </row>
    <row r="388" spans="1:27" x14ac:dyDescent="0.25">
      <c r="A388" s="11"/>
      <c r="B388" s="16" t="s">
        <v>2292</v>
      </c>
      <c r="C388" s="11"/>
      <c r="D388" s="11"/>
      <c r="E388" s="11"/>
      <c r="F388" s="11"/>
      <c r="G388" s="11"/>
      <c r="H388" s="11"/>
      <c r="I388" s="11"/>
      <c r="J388" s="11"/>
      <c r="K388" s="11"/>
      <c r="L388" s="11"/>
      <c r="M388" s="17" t="s">
        <v>3011</v>
      </c>
      <c r="N388" s="17">
        <v>20</v>
      </c>
      <c r="O388" s="17">
        <v>8</v>
      </c>
      <c r="P388" s="17">
        <v>1995</v>
      </c>
      <c r="Q388" s="19" t="s">
        <v>5749</v>
      </c>
      <c r="R388" s="24" t="s">
        <v>1026</v>
      </c>
      <c r="S388" s="20" t="s">
        <v>1</v>
      </c>
      <c r="T388" s="17">
        <v>0</v>
      </c>
      <c r="U388" s="24" t="s">
        <v>1026</v>
      </c>
      <c r="V388" s="17">
        <v>2</v>
      </c>
      <c r="W388" s="142" t="s">
        <v>2518</v>
      </c>
      <c r="X388" s="120">
        <v>257</v>
      </c>
      <c r="Y388" s="17">
        <v>4</v>
      </c>
      <c r="Z388" s="24" t="s">
        <v>1026</v>
      </c>
      <c r="AA388" s="17">
        <v>10</v>
      </c>
    </row>
    <row r="389" spans="1:27" x14ac:dyDescent="0.25">
      <c r="A389" s="11"/>
      <c r="C389" s="11"/>
      <c r="D389" s="11"/>
      <c r="E389" s="11"/>
      <c r="F389" s="11"/>
      <c r="G389" s="11"/>
      <c r="H389" s="11"/>
      <c r="I389" s="11"/>
      <c r="J389" s="11"/>
      <c r="K389" s="11"/>
      <c r="L389" s="11"/>
      <c r="R389" s="24"/>
      <c r="S389" s="20"/>
      <c r="U389" s="24"/>
      <c r="W389" s="142"/>
      <c r="X389" s="120"/>
      <c r="Z389" s="24"/>
    </row>
    <row r="390" spans="1:27" x14ac:dyDescent="0.25">
      <c r="B390" s="20"/>
      <c r="C390" s="11"/>
      <c r="D390" s="11"/>
      <c r="E390" s="11"/>
      <c r="F390" s="11"/>
      <c r="G390" s="11"/>
      <c r="H390" s="11"/>
      <c r="I390" s="11"/>
      <c r="J390" s="11"/>
      <c r="K390" s="11"/>
      <c r="L390" s="11"/>
      <c r="M390" s="17" t="s">
        <v>3142</v>
      </c>
      <c r="N390" s="17">
        <v>16</v>
      </c>
      <c r="O390" s="17">
        <v>8</v>
      </c>
      <c r="P390" s="17">
        <v>1995</v>
      </c>
      <c r="Q390" s="20" t="s">
        <v>2400</v>
      </c>
      <c r="R390" s="24" t="s">
        <v>1026</v>
      </c>
      <c r="S390" s="19" t="s">
        <v>566</v>
      </c>
      <c r="T390" s="17">
        <v>2</v>
      </c>
      <c r="U390" s="24" t="s">
        <v>1026</v>
      </c>
      <c r="V390" s="17">
        <v>1</v>
      </c>
      <c r="W390" s="142" t="s">
        <v>2401</v>
      </c>
      <c r="X390" s="120">
        <v>352</v>
      </c>
      <c r="Y390" s="17">
        <v>10</v>
      </c>
      <c r="Z390" s="24" t="s">
        <v>1026</v>
      </c>
      <c r="AA390" s="17">
        <v>9</v>
      </c>
    </row>
    <row r="391" spans="1:27" x14ac:dyDescent="0.25">
      <c r="B391" s="20"/>
      <c r="J391" s="74"/>
      <c r="M391" s="17" t="s">
        <v>3027</v>
      </c>
      <c r="N391" s="17">
        <v>19</v>
      </c>
      <c r="O391" s="17">
        <v>8</v>
      </c>
      <c r="P391" s="17">
        <v>1995</v>
      </c>
      <c r="Q391" s="19" t="s">
        <v>566</v>
      </c>
      <c r="R391" s="24"/>
      <c r="S391" s="20" t="s">
        <v>2400</v>
      </c>
      <c r="T391" s="17">
        <v>1</v>
      </c>
      <c r="U391" s="24" t="s">
        <v>1026</v>
      </c>
      <c r="V391" s="17">
        <v>2</v>
      </c>
      <c r="W391" s="142" t="s">
        <v>2402</v>
      </c>
      <c r="X391" s="120">
        <v>156</v>
      </c>
      <c r="Y391" s="17">
        <v>11</v>
      </c>
      <c r="Z391" s="24" t="s">
        <v>1026</v>
      </c>
      <c r="AA391" s="17">
        <v>12</v>
      </c>
    </row>
    <row r="392" spans="1:27" x14ac:dyDescent="0.25">
      <c r="M392" s="17" t="s">
        <v>3011</v>
      </c>
      <c r="N392" s="17">
        <v>20</v>
      </c>
      <c r="O392" s="17">
        <v>8</v>
      </c>
      <c r="P392" s="17">
        <v>1995</v>
      </c>
      <c r="Q392" s="19" t="s">
        <v>2400</v>
      </c>
      <c r="S392" s="20" t="s">
        <v>566</v>
      </c>
      <c r="T392" s="17">
        <v>0</v>
      </c>
      <c r="U392" s="24" t="s">
        <v>1026</v>
      </c>
      <c r="V392" s="17">
        <v>2</v>
      </c>
      <c r="W392" s="142" t="s">
        <v>2403</v>
      </c>
      <c r="X392" s="120">
        <v>650</v>
      </c>
      <c r="Y392" s="17">
        <v>6</v>
      </c>
      <c r="Z392" s="24" t="s">
        <v>1026</v>
      </c>
      <c r="AA392" s="17">
        <v>12</v>
      </c>
    </row>
    <row r="393" spans="1:27" x14ac:dyDescent="0.25">
      <c r="B393" s="16" t="s">
        <v>2594</v>
      </c>
      <c r="M393" s="17" t="s">
        <v>3027</v>
      </c>
      <c r="N393" s="17">
        <v>26</v>
      </c>
      <c r="O393" s="17">
        <v>8</v>
      </c>
      <c r="P393" s="17">
        <v>1995</v>
      </c>
      <c r="Q393" s="20" t="s">
        <v>566</v>
      </c>
      <c r="S393" s="19" t="s">
        <v>2400</v>
      </c>
      <c r="T393" s="17">
        <v>2</v>
      </c>
      <c r="U393" s="24" t="s">
        <v>1026</v>
      </c>
      <c r="V393" s="17">
        <v>0</v>
      </c>
      <c r="W393" s="142" t="s">
        <v>2404</v>
      </c>
      <c r="X393" s="120">
        <v>285</v>
      </c>
      <c r="Y393" s="17">
        <v>13</v>
      </c>
      <c r="Z393" s="24" t="s">
        <v>1026</v>
      </c>
      <c r="AA393" s="17">
        <v>9</v>
      </c>
    </row>
    <row r="394" spans="1:27" x14ac:dyDescent="0.25">
      <c r="B394" s="16" t="s">
        <v>135</v>
      </c>
      <c r="M394" s="17" t="s">
        <v>3011</v>
      </c>
      <c r="N394" s="17">
        <v>27</v>
      </c>
      <c r="O394" s="17">
        <v>8</v>
      </c>
      <c r="P394" s="17">
        <v>1995</v>
      </c>
      <c r="Q394" s="20" t="s">
        <v>2400</v>
      </c>
      <c r="S394" s="19" t="s">
        <v>566</v>
      </c>
      <c r="T394" s="17">
        <v>1</v>
      </c>
      <c r="U394" s="24" t="s">
        <v>1026</v>
      </c>
      <c r="V394" s="17">
        <v>0</v>
      </c>
      <c r="W394" s="142" t="s">
        <v>2405</v>
      </c>
      <c r="X394" s="120">
        <v>476</v>
      </c>
      <c r="Y394" s="17">
        <v>17</v>
      </c>
      <c r="Z394" s="24" t="s">
        <v>1026</v>
      </c>
      <c r="AA394" s="17">
        <v>15</v>
      </c>
    </row>
    <row r="395" spans="1:27" x14ac:dyDescent="0.25">
      <c r="S395" s="19" t="s">
        <v>2</v>
      </c>
      <c r="T395" s="17">
        <f>SUM(T386:T394)</f>
        <v>9</v>
      </c>
      <c r="U395" s="24" t="s">
        <v>1026</v>
      </c>
      <c r="V395" s="17">
        <f>SUM(V386:V394)</f>
        <v>9</v>
      </c>
      <c r="W395" s="142"/>
      <c r="X395" s="17">
        <f>SUM(X386:X394)</f>
        <v>3015</v>
      </c>
      <c r="Y395" s="17">
        <f>SUM(Y386:Y394)</f>
        <v>71</v>
      </c>
      <c r="Z395" s="24" t="s">
        <v>1026</v>
      </c>
      <c r="AA395" s="17">
        <f>SUM(AA386:AA394)</f>
        <v>72</v>
      </c>
    </row>
    <row r="396" spans="1:27" x14ac:dyDescent="0.25">
      <c r="P396" s="17">
        <f>COUNT(T386:T394)</f>
        <v>8</v>
      </c>
      <c r="S396" s="19" t="s">
        <v>567</v>
      </c>
      <c r="T396" s="81">
        <f>PRODUCT(T395/P396)</f>
        <v>1.125</v>
      </c>
      <c r="U396" s="24" t="s">
        <v>1026</v>
      </c>
      <c r="V396" s="81">
        <f>PRODUCT(V395/P396)</f>
        <v>1.125</v>
      </c>
      <c r="X396" s="82">
        <f>PRODUCT(X395/P396)</f>
        <v>376.875</v>
      </c>
      <c r="Y396" s="81">
        <f>PRODUCT(Y395/P396)</f>
        <v>8.875</v>
      </c>
      <c r="Z396" s="24" t="s">
        <v>1026</v>
      </c>
      <c r="AA396" s="81">
        <f>PRODUCT(AA395/P396)</f>
        <v>9</v>
      </c>
    </row>
    <row r="397" spans="1:27" x14ac:dyDescent="0.25">
      <c r="W397" s="142"/>
      <c r="X397" s="120"/>
    </row>
    <row r="398" spans="1:27" x14ac:dyDescent="0.25">
      <c r="W398" s="142"/>
      <c r="X398" s="120"/>
    </row>
    <row r="399" spans="1:27" x14ac:dyDescent="0.25">
      <c r="A399" s="156"/>
      <c r="B399" s="155" t="s">
        <v>2464</v>
      </c>
      <c r="C399" s="156" t="s">
        <v>1032</v>
      </c>
      <c r="D399" s="156" t="s">
        <v>1033</v>
      </c>
      <c r="E399" s="156" t="s">
        <v>1034</v>
      </c>
      <c r="F399" s="156" t="s">
        <v>1030</v>
      </c>
      <c r="G399" s="156" t="s">
        <v>1039</v>
      </c>
      <c r="H399" s="156" t="s">
        <v>1040</v>
      </c>
      <c r="I399" s="155" t="s">
        <v>1028</v>
      </c>
      <c r="J399" s="156"/>
      <c r="K399" s="156"/>
      <c r="L399" s="156" t="s">
        <v>1031</v>
      </c>
      <c r="M399" s="158"/>
      <c r="N399" s="158"/>
      <c r="O399" s="158"/>
      <c r="P399" s="158"/>
      <c r="Q399" s="155" t="s">
        <v>2464</v>
      </c>
      <c r="R399" s="158"/>
      <c r="S399" s="160"/>
      <c r="T399" s="158"/>
      <c r="U399" s="158"/>
      <c r="V399" s="158"/>
      <c r="W399" s="161"/>
      <c r="X399" s="162"/>
      <c r="Y399" s="158"/>
      <c r="Z399" s="158"/>
      <c r="AA399" s="158"/>
    </row>
    <row r="400" spans="1:27" x14ac:dyDescent="0.25">
      <c r="A400" s="14">
        <v>1</v>
      </c>
      <c r="B400" s="41" t="s">
        <v>565</v>
      </c>
      <c r="C400" s="14">
        <v>24</v>
      </c>
      <c r="D400" s="14">
        <v>18</v>
      </c>
      <c r="E400" s="14">
        <v>2</v>
      </c>
      <c r="F400" s="14">
        <v>0</v>
      </c>
      <c r="G400" s="14">
        <v>1</v>
      </c>
      <c r="H400" s="14">
        <v>3</v>
      </c>
      <c r="I400" s="14">
        <v>328</v>
      </c>
      <c r="J400" s="147" t="s">
        <v>1026</v>
      </c>
      <c r="K400" s="14">
        <v>141</v>
      </c>
      <c r="L400" s="14">
        <f t="shared" ref="L400:L411" si="17">PRODUCT(D400*3+E400*2+F400+G400)</f>
        <v>59</v>
      </c>
      <c r="M400" s="17" t="s">
        <v>3011</v>
      </c>
      <c r="N400" s="17">
        <v>12</v>
      </c>
      <c r="O400" s="17">
        <v>5</v>
      </c>
      <c r="P400" s="17">
        <v>1996</v>
      </c>
      <c r="Q400" s="19" t="s">
        <v>564</v>
      </c>
      <c r="R400" s="24" t="s">
        <v>1026</v>
      </c>
      <c r="S400" s="19" t="s">
        <v>1241</v>
      </c>
      <c r="T400" s="17">
        <v>2</v>
      </c>
      <c r="U400" s="24" t="s">
        <v>1026</v>
      </c>
      <c r="V400" s="17">
        <v>0</v>
      </c>
      <c r="W400" s="142" t="s">
        <v>3046</v>
      </c>
      <c r="X400" s="120">
        <v>915</v>
      </c>
      <c r="Y400" s="17">
        <v>5</v>
      </c>
      <c r="Z400" s="24" t="s">
        <v>1026</v>
      </c>
      <c r="AA400" s="17">
        <v>2</v>
      </c>
    </row>
    <row r="401" spans="1:27" x14ac:dyDescent="0.25">
      <c r="A401" s="14">
        <v>2</v>
      </c>
      <c r="B401" s="42" t="s">
        <v>564</v>
      </c>
      <c r="C401" s="14">
        <v>24</v>
      </c>
      <c r="D401" s="14">
        <v>15</v>
      </c>
      <c r="E401" s="14">
        <v>3</v>
      </c>
      <c r="F401" s="14">
        <v>0</v>
      </c>
      <c r="G401" s="14">
        <v>3</v>
      </c>
      <c r="H401" s="14">
        <v>3</v>
      </c>
      <c r="I401" s="14">
        <v>228</v>
      </c>
      <c r="J401" s="147" t="s">
        <v>1026</v>
      </c>
      <c r="K401" s="14">
        <v>122</v>
      </c>
      <c r="L401" s="14">
        <f t="shared" si="17"/>
        <v>54</v>
      </c>
      <c r="M401" s="17" t="s">
        <v>3011</v>
      </c>
      <c r="N401" s="17">
        <v>12</v>
      </c>
      <c r="O401" s="17">
        <v>5</v>
      </c>
      <c r="P401" s="17">
        <v>1996</v>
      </c>
      <c r="Q401" s="19" t="s">
        <v>1044</v>
      </c>
      <c r="R401" s="24" t="s">
        <v>1026</v>
      </c>
      <c r="S401" s="19" t="s">
        <v>565</v>
      </c>
      <c r="T401" s="17">
        <v>0</v>
      </c>
      <c r="U401" s="24" t="s">
        <v>1026</v>
      </c>
      <c r="V401" s="17">
        <v>2</v>
      </c>
      <c r="W401" s="142" t="s">
        <v>3048</v>
      </c>
      <c r="X401" s="120">
        <v>1427</v>
      </c>
      <c r="Y401" s="17">
        <v>6</v>
      </c>
      <c r="Z401" s="24" t="s">
        <v>1026</v>
      </c>
      <c r="AA401" s="17">
        <v>17</v>
      </c>
    </row>
    <row r="402" spans="1:27" x14ac:dyDescent="0.25">
      <c r="A402" s="14">
        <v>3</v>
      </c>
      <c r="B402" s="67" t="s">
        <v>1042</v>
      </c>
      <c r="C402" s="14">
        <v>24</v>
      </c>
      <c r="D402" s="14">
        <v>14</v>
      </c>
      <c r="E402" s="14">
        <v>3</v>
      </c>
      <c r="F402" s="14">
        <v>0</v>
      </c>
      <c r="G402" s="14">
        <v>3</v>
      </c>
      <c r="H402" s="14">
        <v>4</v>
      </c>
      <c r="I402" s="14">
        <v>241</v>
      </c>
      <c r="J402" s="147" t="s">
        <v>1026</v>
      </c>
      <c r="K402" s="14">
        <v>158</v>
      </c>
      <c r="L402" s="14">
        <f t="shared" si="17"/>
        <v>51</v>
      </c>
      <c r="M402" s="17" t="s">
        <v>3011</v>
      </c>
      <c r="N402" s="17">
        <v>12</v>
      </c>
      <c r="O402" s="17">
        <v>5</v>
      </c>
      <c r="P402" s="17">
        <v>1996</v>
      </c>
      <c r="Q402" s="19" t="s">
        <v>1029</v>
      </c>
      <c r="R402" s="24" t="s">
        <v>1026</v>
      </c>
      <c r="S402" s="19" t="s">
        <v>1045</v>
      </c>
      <c r="T402" s="17">
        <v>1</v>
      </c>
      <c r="U402" s="24" t="s">
        <v>1026</v>
      </c>
      <c r="V402" s="17">
        <v>0</v>
      </c>
      <c r="W402" s="142" t="s">
        <v>3045</v>
      </c>
      <c r="X402" s="120">
        <v>1212</v>
      </c>
      <c r="Y402" s="17">
        <v>17</v>
      </c>
      <c r="Z402" s="24" t="s">
        <v>1026</v>
      </c>
      <c r="AA402" s="17">
        <v>2</v>
      </c>
    </row>
    <row r="403" spans="1:27" x14ac:dyDescent="0.25">
      <c r="A403" s="14">
        <v>4</v>
      </c>
      <c r="B403" s="42" t="s">
        <v>0</v>
      </c>
      <c r="C403" s="14">
        <v>24</v>
      </c>
      <c r="D403" s="14">
        <v>13</v>
      </c>
      <c r="E403" s="14">
        <v>3</v>
      </c>
      <c r="F403" s="14">
        <v>0</v>
      </c>
      <c r="G403" s="14">
        <v>4</v>
      </c>
      <c r="H403" s="14">
        <v>4</v>
      </c>
      <c r="I403" s="14">
        <v>238</v>
      </c>
      <c r="J403" s="147" t="s">
        <v>1026</v>
      </c>
      <c r="K403" s="14">
        <v>150</v>
      </c>
      <c r="L403" s="14">
        <f t="shared" si="17"/>
        <v>49</v>
      </c>
      <c r="M403" s="17" t="s">
        <v>3011</v>
      </c>
      <c r="N403" s="17">
        <v>12</v>
      </c>
      <c r="O403" s="17">
        <v>5</v>
      </c>
      <c r="P403" s="17">
        <v>1996</v>
      </c>
      <c r="Q403" s="19" t="s">
        <v>1</v>
      </c>
      <c r="R403" s="24" t="s">
        <v>1026</v>
      </c>
      <c r="S403" s="19" t="s">
        <v>0</v>
      </c>
      <c r="T403" s="17">
        <v>0</v>
      </c>
      <c r="U403" s="24" t="s">
        <v>1026</v>
      </c>
      <c r="V403" s="17">
        <v>2</v>
      </c>
      <c r="W403" s="142" t="s">
        <v>1991</v>
      </c>
      <c r="X403" s="120">
        <v>400</v>
      </c>
      <c r="Y403" s="17">
        <v>5</v>
      </c>
      <c r="Z403" s="24" t="s">
        <v>1026</v>
      </c>
      <c r="AA403" s="17">
        <v>25</v>
      </c>
    </row>
    <row r="404" spans="1:27" x14ac:dyDescent="0.25">
      <c r="A404" s="14">
        <v>5</v>
      </c>
      <c r="B404" s="41" t="s">
        <v>1029</v>
      </c>
      <c r="C404" s="14">
        <v>24</v>
      </c>
      <c r="D404" s="14">
        <v>13</v>
      </c>
      <c r="E404" s="14">
        <v>3</v>
      </c>
      <c r="F404" s="14">
        <v>0</v>
      </c>
      <c r="G404" s="14">
        <v>2</v>
      </c>
      <c r="H404" s="14">
        <v>6</v>
      </c>
      <c r="I404" s="14">
        <v>229</v>
      </c>
      <c r="J404" s="147" t="s">
        <v>1026</v>
      </c>
      <c r="K404" s="14">
        <v>159</v>
      </c>
      <c r="L404" s="14">
        <f t="shared" si="17"/>
        <v>47</v>
      </c>
      <c r="M404" s="17" t="s">
        <v>3011</v>
      </c>
      <c r="N404" s="17">
        <v>12</v>
      </c>
      <c r="O404" s="17">
        <v>5</v>
      </c>
      <c r="P404" s="17">
        <v>1996</v>
      </c>
      <c r="Q404" s="19" t="s">
        <v>1042</v>
      </c>
      <c r="R404" s="24" t="s">
        <v>1026</v>
      </c>
      <c r="S404" s="19" t="s">
        <v>1041</v>
      </c>
      <c r="T404" s="17">
        <v>2</v>
      </c>
      <c r="U404" s="24" t="s">
        <v>1026</v>
      </c>
      <c r="V404" s="17">
        <v>0</v>
      </c>
      <c r="W404" s="142" t="s">
        <v>3047</v>
      </c>
      <c r="X404" s="120">
        <v>1150</v>
      </c>
      <c r="Y404" s="17">
        <v>10</v>
      </c>
      <c r="Z404" s="24" t="s">
        <v>1026</v>
      </c>
      <c r="AA404" s="17">
        <v>7</v>
      </c>
    </row>
    <row r="405" spans="1:27" x14ac:dyDescent="0.25">
      <c r="A405" s="14">
        <v>6</v>
      </c>
      <c r="B405" s="42" t="s">
        <v>1041</v>
      </c>
      <c r="C405" s="14">
        <v>24</v>
      </c>
      <c r="D405" s="14">
        <v>8</v>
      </c>
      <c r="E405" s="14">
        <v>7</v>
      </c>
      <c r="F405" s="14">
        <v>0</v>
      </c>
      <c r="G405" s="14">
        <v>3</v>
      </c>
      <c r="H405" s="14">
        <v>6</v>
      </c>
      <c r="I405" s="14">
        <v>215</v>
      </c>
      <c r="J405" s="147" t="s">
        <v>1026</v>
      </c>
      <c r="K405" s="14">
        <v>179</v>
      </c>
      <c r="L405" s="14">
        <f t="shared" si="17"/>
        <v>41</v>
      </c>
      <c r="M405" s="17" t="s">
        <v>3011</v>
      </c>
      <c r="N405" s="17">
        <v>12</v>
      </c>
      <c r="O405" s="17">
        <v>5</v>
      </c>
      <c r="P405" s="17">
        <v>1996</v>
      </c>
      <c r="Q405" s="19" t="s">
        <v>1043</v>
      </c>
      <c r="R405" s="24" t="s">
        <v>1026</v>
      </c>
      <c r="S405" s="19" t="s">
        <v>2400</v>
      </c>
      <c r="T405" s="17">
        <v>2</v>
      </c>
      <c r="U405" s="24" t="s">
        <v>1026</v>
      </c>
      <c r="V405" s="17">
        <v>0</v>
      </c>
      <c r="W405" s="142" t="s">
        <v>1992</v>
      </c>
      <c r="X405" s="120">
        <v>1075</v>
      </c>
      <c r="Y405" s="17">
        <v>7</v>
      </c>
      <c r="Z405" s="24" t="s">
        <v>1026</v>
      </c>
      <c r="AA405" s="17">
        <v>2</v>
      </c>
    </row>
    <row r="406" spans="1:27" x14ac:dyDescent="0.25">
      <c r="A406" s="14">
        <v>7</v>
      </c>
      <c r="B406" s="42" t="s">
        <v>1043</v>
      </c>
      <c r="C406" s="14">
        <v>24</v>
      </c>
      <c r="D406" s="14">
        <v>12</v>
      </c>
      <c r="E406" s="14">
        <v>2</v>
      </c>
      <c r="F406" s="14">
        <v>0</v>
      </c>
      <c r="G406" s="14">
        <v>1</v>
      </c>
      <c r="H406" s="14">
        <v>9</v>
      </c>
      <c r="I406" s="14">
        <v>200</v>
      </c>
      <c r="J406" s="147" t="s">
        <v>1026</v>
      </c>
      <c r="K406" s="14">
        <v>164</v>
      </c>
      <c r="L406" s="14">
        <f t="shared" si="17"/>
        <v>41</v>
      </c>
      <c r="M406" s="17" t="s">
        <v>3141</v>
      </c>
      <c r="N406" s="17">
        <v>16</v>
      </c>
      <c r="O406" s="17">
        <v>5</v>
      </c>
      <c r="P406" s="17">
        <v>1996</v>
      </c>
      <c r="Q406" s="19" t="s">
        <v>1045</v>
      </c>
      <c r="R406" s="24" t="s">
        <v>1026</v>
      </c>
      <c r="S406" s="19" t="s">
        <v>564</v>
      </c>
      <c r="T406" s="17">
        <v>0</v>
      </c>
      <c r="U406" s="24" t="s">
        <v>1026</v>
      </c>
      <c r="V406" s="17">
        <v>2</v>
      </c>
      <c r="W406" s="142" t="s">
        <v>1993</v>
      </c>
      <c r="X406" s="120">
        <v>72</v>
      </c>
      <c r="Y406" s="17">
        <v>2</v>
      </c>
      <c r="Z406" s="24" t="s">
        <v>1026</v>
      </c>
      <c r="AA406" s="17">
        <v>15</v>
      </c>
    </row>
    <row r="407" spans="1:27" ht="15.75" thickBot="1" x14ac:dyDescent="0.3">
      <c r="A407" s="37">
        <v>8</v>
      </c>
      <c r="B407" s="36" t="s">
        <v>1044</v>
      </c>
      <c r="C407" s="37">
        <v>24</v>
      </c>
      <c r="D407" s="37">
        <v>7</v>
      </c>
      <c r="E407" s="37">
        <v>2</v>
      </c>
      <c r="F407" s="37">
        <v>0</v>
      </c>
      <c r="G407" s="37">
        <v>3</v>
      </c>
      <c r="H407" s="37">
        <v>12</v>
      </c>
      <c r="I407" s="37">
        <v>159</v>
      </c>
      <c r="J407" s="148" t="s">
        <v>1026</v>
      </c>
      <c r="K407" s="37">
        <v>232</v>
      </c>
      <c r="L407" s="37">
        <f t="shared" si="17"/>
        <v>28</v>
      </c>
      <c r="M407" s="32" t="s">
        <v>3141</v>
      </c>
      <c r="N407" s="17">
        <v>16</v>
      </c>
      <c r="O407" s="17">
        <v>5</v>
      </c>
      <c r="P407" s="17">
        <v>1996</v>
      </c>
      <c r="Q407" s="19" t="s">
        <v>2400</v>
      </c>
      <c r="R407" s="24" t="s">
        <v>1026</v>
      </c>
      <c r="S407" s="19" t="s">
        <v>0</v>
      </c>
      <c r="T407" s="17">
        <v>0</v>
      </c>
      <c r="U407" s="24" t="s">
        <v>1026</v>
      </c>
      <c r="V407" s="17">
        <v>2</v>
      </c>
      <c r="W407" s="142" t="s">
        <v>1996</v>
      </c>
      <c r="X407" s="120">
        <v>220</v>
      </c>
      <c r="Y407" s="17">
        <v>2</v>
      </c>
      <c r="Z407" s="24" t="s">
        <v>1026</v>
      </c>
      <c r="AA407" s="17">
        <v>20</v>
      </c>
    </row>
    <row r="408" spans="1:27" ht="15.75" thickBot="1" x14ac:dyDescent="0.3">
      <c r="A408" s="37">
        <v>9</v>
      </c>
      <c r="B408" s="36" t="s">
        <v>1241</v>
      </c>
      <c r="C408" s="37">
        <v>24</v>
      </c>
      <c r="D408" s="37">
        <v>4</v>
      </c>
      <c r="E408" s="37">
        <v>1</v>
      </c>
      <c r="F408" s="37">
        <v>0</v>
      </c>
      <c r="G408" s="37">
        <v>4</v>
      </c>
      <c r="H408" s="37">
        <v>15</v>
      </c>
      <c r="I408" s="37">
        <v>154</v>
      </c>
      <c r="J408" s="148" t="s">
        <v>1026</v>
      </c>
      <c r="K408" s="37">
        <v>212</v>
      </c>
      <c r="L408" s="150">
        <f t="shared" si="17"/>
        <v>18</v>
      </c>
      <c r="M408" s="32" t="s">
        <v>3141</v>
      </c>
      <c r="N408" s="17">
        <v>16</v>
      </c>
      <c r="O408" s="17">
        <v>5</v>
      </c>
      <c r="P408" s="17">
        <v>1996</v>
      </c>
      <c r="Q408" s="19" t="s">
        <v>1241</v>
      </c>
      <c r="R408" s="24" t="s">
        <v>1026</v>
      </c>
      <c r="S408" s="19" t="s">
        <v>1044</v>
      </c>
      <c r="T408" s="17">
        <v>2</v>
      </c>
      <c r="U408" s="24" t="s">
        <v>1026</v>
      </c>
      <c r="V408" s="17">
        <v>1</v>
      </c>
      <c r="W408" s="142" t="s">
        <v>1670</v>
      </c>
      <c r="X408" s="120">
        <v>347</v>
      </c>
      <c r="Y408" s="17">
        <v>3</v>
      </c>
      <c r="Z408" s="24" t="s">
        <v>1026</v>
      </c>
      <c r="AA408" s="17">
        <v>5</v>
      </c>
    </row>
    <row r="409" spans="1:27" x14ac:dyDescent="0.25">
      <c r="A409" s="14">
        <v>10</v>
      </c>
      <c r="B409" s="63" t="s">
        <v>1</v>
      </c>
      <c r="C409" s="14">
        <v>24</v>
      </c>
      <c r="D409" s="14">
        <v>4</v>
      </c>
      <c r="E409" s="14">
        <v>1</v>
      </c>
      <c r="F409" s="14">
        <v>0</v>
      </c>
      <c r="G409" s="14">
        <v>3</v>
      </c>
      <c r="H409" s="14">
        <v>16</v>
      </c>
      <c r="I409" s="14">
        <v>105</v>
      </c>
      <c r="J409" s="147" t="s">
        <v>1026</v>
      </c>
      <c r="K409" s="14">
        <v>248</v>
      </c>
      <c r="L409" s="14">
        <f t="shared" si="17"/>
        <v>17</v>
      </c>
      <c r="M409" s="17" t="s">
        <v>3141</v>
      </c>
      <c r="N409" s="17">
        <v>16</v>
      </c>
      <c r="O409" s="17">
        <v>5</v>
      </c>
      <c r="P409" s="17">
        <v>1996</v>
      </c>
      <c r="Q409" s="19" t="s">
        <v>1042</v>
      </c>
      <c r="R409" s="24" t="s">
        <v>1026</v>
      </c>
      <c r="S409" s="19" t="s">
        <v>1029</v>
      </c>
      <c r="T409" s="17">
        <v>1</v>
      </c>
      <c r="U409" s="24" t="s">
        <v>1026</v>
      </c>
      <c r="V409" s="17">
        <v>2</v>
      </c>
      <c r="W409" s="142" t="s">
        <v>1669</v>
      </c>
      <c r="X409" s="120">
        <v>698</v>
      </c>
      <c r="Y409" s="17">
        <v>6</v>
      </c>
      <c r="Z409" s="24" t="s">
        <v>1026</v>
      </c>
      <c r="AA409" s="17">
        <v>10</v>
      </c>
    </row>
    <row r="410" spans="1:27" ht="15.75" thickBot="1" x14ac:dyDescent="0.3">
      <c r="A410" s="37">
        <v>11</v>
      </c>
      <c r="B410" s="36" t="s">
        <v>2400</v>
      </c>
      <c r="C410" s="37">
        <v>24</v>
      </c>
      <c r="D410" s="37">
        <v>2</v>
      </c>
      <c r="E410" s="37">
        <v>3</v>
      </c>
      <c r="F410" s="37">
        <v>0</v>
      </c>
      <c r="G410" s="37">
        <v>4</v>
      </c>
      <c r="H410" s="37">
        <v>15</v>
      </c>
      <c r="I410" s="37">
        <v>153</v>
      </c>
      <c r="J410" s="148" t="s">
        <v>1026</v>
      </c>
      <c r="K410" s="37">
        <v>292</v>
      </c>
      <c r="L410" s="37">
        <f t="shared" si="17"/>
        <v>16</v>
      </c>
      <c r="M410" s="32" t="s">
        <v>3011</v>
      </c>
      <c r="N410" s="17">
        <v>19</v>
      </c>
      <c r="O410" s="17">
        <v>5</v>
      </c>
      <c r="P410" s="17">
        <v>1996</v>
      </c>
      <c r="Q410" s="19" t="s">
        <v>564</v>
      </c>
      <c r="R410" s="24" t="s">
        <v>1026</v>
      </c>
      <c r="S410" s="19" t="s">
        <v>2400</v>
      </c>
      <c r="T410" s="17">
        <v>1</v>
      </c>
      <c r="U410" s="24" t="s">
        <v>1026</v>
      </c>
      <c r="V410" s="17">
        <v>0</v>
      </c>
      <c r="W410" s="142" t="s">
        <v>1667</v>
      </c>
      <c r="X410" s="120">
        <v>627</v>
      </c>
      <c r="Y410" s="17">
        <v>8</v>
      </c>
      <c r="Z410" s="24" t="s">
        <v>1026</v>
      </c>
      <c r="AA410" s="17">
        <v>1</v>
      </c>
    </row>
    <row r="411" spans="1:27" x14ac:dyDescent="0.25">
      <c r="A411" s="77">
        <v>12</v>
      </c>
      <c r="B411" s="151" t="s">
        <v>1045</v>
      </c>
      <c r="C411" s="77">
        <v>24</v>
      </c>
      <c r="D411" s="77">
        <v>2</v>
      </c>
      <c r="E411" s="77">
        <v>2</v>
      </c>
      <c r="F411" s="77">
        <v>0</v>
      </c>
      <c r="G411" s="77">
        <v>1</v>
      </c>
      <c r="H411" s="77">
        <v>19</v>
      </c>
      <c r="I411" s="77">
        <v>117</v>
      </c>
      <c r="J411" s="152" t="s">
        <v>1026</v>
      </c>
      <c r="K411" s="77">
        <v>310</v>
      </c>
      <c r="L411" s="77">
        <f t="shared" si="17"/>
        <v>11</v>
      </c>
      <c r="M411" s="17" t="s">
        <v>3011</v>
      </c>
      <c r="N411" s="17">
        <v>19</v>
      </c>
      <c r="O411" s="17">
        <v>5</v>
      </c>
      <c r="P411" s="17">
        <v>1996</v>
      </c>
      <c r="Q411" s="19" t="s">
        <v>1241</v>
      </c>
      <c r="R411" s="24" t="s">
        <v>1026</v>
      </c>
      <c r="S411" s="19" t="s">
        <v>565</v>
      </c>
      <c r="T411" s="17">
        <v>0</v>
      </c>
      <c r="U411" s="24" t="s">
        <v>1026</v>
      </c>
      <c r="V411" s="17">
        <v>2</v>
      </c>
      <c r="W411" s="142" t="s">
        <v>1666</v>
      </c>
      <c r="X411" s="120">
        <v>402</v>
      </c>
      <c r="Y411" s="17">
        <v>6</v>
      </c>
      <c r="Z411" s="24" t="s">
        <v>1026</v>
      </c>
      <c r="AA411" s="17">
        <v>19</v>
      </c>
    </row>
    <row r="412" spans="1:27" x14ac:dyDescent="0.25">
      <c r="C412" s="14">
        <f t="shared" ref="C412:H412" si="18">SUM(C400:C411)</f>
        <v>288</v>
      </c>
      <c r="D412" s="14">
        <f t="shared" si="18"/>
        <v>112</v>
      </c>
      <c r="E412" s="14">
        <f t="shared" si="18"/>
        <v>32</v>
      </c>
      <c r="F412" s="14">
        <f t="shared" si="18"/>
        <v>0</v>
      </c>
      <c r="G412" s="14">
        <f t="shared" si="18"/>
        <v>32</v>
      </c>
      <c r="H412" s="14">
        <f t="shared" si="18"/>
        <v>112</v>
      </c>
      <c r="I412" s="14">
        <f>SUM(I400:I411)</f>
        <v>2367</v>
      </c>
      <c r="J412" s="146" t="s">
        <v>1026</v>
      </c>
      <c r="K412" s="14">
        <f>SUM(K400:K411)</f>
        <v>2367</v>
      </c>
      <c r="L412" s="14">
        <f>SUM(L400:L411)</f>
        <v>432</v>
      </c>
      <c r="M412" s="17" t="s">
        <v>3011</v>
      </c>
      <c r="N412" s="17">
        <v>19</v>
      </c>
      <c r="O412" s="17">
        <v>5</v>
      </c>
      <c r="P412" s="17">
        <v>1996</v>
      </c>
      <c r="Q412" s="19" t="s">
        <v>1044</v>
      </c>
      <c r="R412" s="24" t="s">
        <v>1026</v>
      </c>
      <c r="S412" s="19" t="s">
        <v>1041</v>
      </c>
      <c r="T412" s="17">
        <v>0</v>
      </c>
      <c r="U412" s="24" t="s">
        <v>1026</v>
      </c>
      <c r="V412" s="17">
        <v>1</v>
      </c>
      <c r="W412" s="142" t="s">
        <v>1668</v>
      </c>
      <c r="X412" s="120">
        <v>418</v>
      </c>
      <c r="Y412" s="17">
        <v>7</v>
      </c>
      <c r="Z412" s="24" t="s">
        <v>1026</v>
      </c>
      <c r="AA412" s="17">
        <v>10</v>
      </c>
    </row>
    <row r="413" spans="1:27" x14ac:dyDescent="0.25">
      <c r="J413" s="147"/>
      <c r="M413" s="17" t="s">
        <v>3011</v>
      </c>
      <c r="N413" s="17">
        <v>19</v>
      </c>
      <c r="O413" s="17">
        <v>5</v>
      </c>
      <c r="P413" s="17">
        <v>1996</v>
      </c>
      <c r="Q413" s="19" t="s">
        <v>1</v>
      </c>
      <c r="R413" s="24" t="s">
        <v>1026</v>
      </c>
      <c r="S413" s="19" t="s">
        <v>1045</v>
      </c>
      <c r="T413" s="17">
        <v>2</v>
      </c>
      <c r="U413" s="24" t="s">
        <v>1026</v>
      </c>
      <c r="V413" s="17">
        <v>0</v>
      </c>
      <c r="W413" s="142" t="s">
        <v>778</v>
      </c>
      <c r="X413" s="120">
        <v>470</v>
      </c>
      <c r="Y413" s="17">
        <v>7</v>
      </c>
      <c r="Z413" s="24" t="s">
        <v>1026</v>
      </c>
      <c r="AA413" s="17">
        <v>3</v>
      </c>
    </row>
    <row r="414" spans="1:27" x14ac:dyDescent="0.25">
      <c r="J414" s="147"/>
      <c r="M414" s="17" t="s">
        <v>3011</v>
      </c>
      <c r="N414" s="17">
        <v>19</v>
      </c>
      <c r="O414" s="17">
        <v>5</v>
      </c>
      <c r="P414" s="17">
        <v>1996</v>
      </c>
      <c r="Q414" s="19" t="s">
        <v>1043</v>
      </c>
      <c r="R414" s="24" t="s">
        <v>1026</v>
      </c>
      <c r="S414" s="19" t="s">
        <v>1042</v>
      </c>
      <c r="T414" s="17">
        <v>2</v>
      </c>
      <c r="U414" s="24" t="s">
        <v>1026</v>
      </c>
      <c r="V414" s="17">
        <v>0</v>
      </c>
      <c r="W414" s="142" t="s">
        <v>1997</v>
      </c>
      <c r="X414" s="120">
        <v>1125</v>
      </c>
      <c r="Y414" s="17">
        <v>6</v>
      </c>
      <c r="Z414" s="24" t="s">
        <v>1026</v>
      </c>
      <c r="AA414" s="17">
        <v>2</v>
      </c>
    </row>
    <row r="415" spans="1:27" x14ac:dyDescent="0.25">
      <c r="B415" s="16" t="s">
        <v>369</v>
      </c>
      <c r="J415" s="147"/>
      <c r="M415" s="17" t="s">
        <v>3011</v>
      </c>
      <c r="N415" s="17">
        <v>19</v>
      </c>
      <c r="O415" s="17">
        <v>5</v>
      </c>
      <c r="P415" s="17">
        <v>1996</v>
      </c>
      <c r="Q415" s="19" t="s">
        <v>0</v>
      </c>
      <c r="R415" s="24" t="s">
        <v>1026</v>
      </c>
      <c r="S415" s="19" t="s">
        <v>1029</v>
      </c>
      <c r="T415" s="17">
        <v>0</v>
      </c>
      <c r="U415" s="24" t="s">
        <v>1026</v>
      </c>
      <c r="V415" s="17">
        <v>2</v>
      </c>
      <c r="W415" s="142" t="s">
        <v>1998</v>
      </c>
      <c r="X415" s="120">
        <v>958</v>
      </c>
      <c r="Y415" s="17">
        <v>5</v>
      </c>
      <c r="Z415" s="24" t="s">
        <v>1026</v>
      </c>
      <c r="AA415" s="17">
        <v>11</v>
      </c>
    </row>
    <row r="416" spans="1:27" x14ac:dyDescent="0.25">
      <c r="B416" s="16" t="s">
        <v>701</v>
      </c>
      <c r="J416" s="147"/>
      <c r="M416" s="17" t="s">
        <v>3142</v>
      </c>
      <c r="N416" s="17">
        <v>22</v>
      </c>
      <c r="O416" s="17">
        <v>5</v>
      </c>
      <c r="P416" s="17">
        <v>1996</v>
      </c>
      <c r="Q416" s="19" t="s">
        <v>565</v>
      </c>
      <c r="R416" s="24" t="s">
        <v>1026</v>
      </c>
      <c r="S416" s="19" t="s">
        <v>564</v>
      </c>
      <c r="T416" s="17">
        <v>0</v>
      </c>
      <c r="U416" s="24" t="s">
        <v>1026</v>
      </c>
      <c r="V416" s="17">
        <v>1</v>
      </c>
      <c r="W416" s="142" t="s">
        <v>1662</v>
      </c>
      <c r="X416" s="120">
        <v>804</v>
      </c>
      <c r="Y416" s="17">
        <v>8</v>
      </c>
      <c r="Z416" s="24" t="s">
        <v>1026</v>
      </c>
      <c r="AA416" s="17">
        <v>14</v>
      </c>
    </row>
    <row r="417" spans="2:27" x14ac:dyDescent="0.25">
      <c r="B417" s="16" t="s">
        <v>2293</v>
      </c>
      <c r="J417" s="147"/>
      <c r="M417" s="17" t="s">
        <v>3142</v>
      </c>
      <c r="N417" s="17">
        <v>22</v>
      </c>
      <c r="O417" s="17">
        <v>5</v>
      </c>
      <c r="P417" s="17">
        <v>1996</v>
      </c>
      <c r="Q417" s="19" t="s">
        <v>2400</v>
      </c>
      <c r="R417" s="24" t="s">
        <v>1026</v>
      </c>
      <c r="S417" s="19" t="s">
        <v>1045</v>
      </c>
      <c r="T417" s="17">
        <v>2</v>
      </c>
      <c r="U417" s="24" t="s">
        <v>1026</v>
      </c>
      <c r="V417" s="17">
        <v>0</v>
      </c>
      <c r="W417" s="142" t="s">
        <v>1999</v>
      </c>
      <c r="X417" s="120">
        <v>360</v>
      </c>
      <c r="Y417" s="17">
        <v>8</v>
      </c>
      <c r="Z417" s="24" t="s">
        <v>1026</v>
      </c>
      <c r="AA417" s="17">
        <v>5</v>
      </c>
    </row>
    <row r="418" spans="2:27" x14ac:dyDescent="0.25">
      <c r="J418" s="147"/>
      <c r="M418" s="17" t="s">
        <v>3142</v>
      </c>
      <c r="N418" s="17">
        <v>22</v>
      </c>
      <c r="O418" s="17">
        <v>5</v>
      </c>
      <c r="P418" s="17">
        <v>1996</v>
      </c>
      <c r="Q418" s="19" t="s">
        <v>1044</v>
      </c>
      <c r="R418" s="24" t="s">
        <v>1026</v>
      </c>
      <c r="S418" s="19" t="s">
        <v>1042</v>
      </c>
      <c r="T418" s="17">
        <v>0</v>
      </c>
      <c r="U418" s="24" t="s">
        <v>1026</v>
      </c>
      <c r="V418" s="17">
        <v>2</v>
      </c>
      <c r="W418" s="142" t="s">
        <v>2000</v>
      </c>
      <c r="X418" s="120">
        <v>582</v>
      </c>
      <c r="Y418" s="17">
        <v>6</v>
      </c>
      <c r="Z418" s="24" t="s">
        <v>1026</v>
      </c>
      <c r="AA418" s="17">
        <v>10</v>
      </c>
    </row>
    <row r="419" spans="2:27" x14ac:dyDescent="0.25">
      <c r="B419" s="20" t="s">
        <v>442</v>
      </c>
      <c r="J419" s="147"/>
      <c r="M419" s="17" t="s">
        <v>3142</v>
      </c>
      <c r="N419" s="17">
        <v>22</v>
      </c>
      <c r="O419" s="17">
        <v>5</v>
      </c>
      <c r="P419" s="17">
        <v>1996</v>
      </c>
      <c r="Q419" s="19" t="s">
        <v>1029</v>
      </c>
      <c r="R419" s="24" t="s">
        <v>1026</v>
      </c>
      <c r="S419" s="19" t="s">
        <v>1043</v>
      </c>
      <c r="T419" s="17">
        <v>1</v>
      </c>
      <c r="U419" s="24" t="s">
        <v>1026</v>
      </c>
      <c r="V419" s="17">
        <v>0</v>
      </c>
      <c r="W419" s="142" t="s">
        <v>1664</v>
      </c>
      <c r="X419" s="120">
        <v>1079</v>
      </c>
      <c r="Y419" s="17">
        <v>5</v>
      </c>
      <c r="Z419" s="24" t="s">
        <v>1026</v>
      </c>
      <c r="AA419" s="17">
        <v>3</v>
      </c>
    </row>
    <row r="420" spans="2:27" ht="15.75" x14ac:dyDescent="0.25">
      <c r="B420" s="166"/>
      <c r="J420" s="147"/>
      <c r="M420" s="17" t="s">
        <v>3142</v>
      </c>
      <c r="N420" s="17">
        <v>22</v>
      </c>
      <c r="O420" s="17">
        <v>5</v>
      </c>
      <c r="P420" s="17">
        <v>1996</v>
      </c>
      <c r="Q420" s="19" t="s">
        <v>1</v>
      </c>
      <c r="R420" s="24" t="s">
        <v>1026</v>
      </c>
      <c r="S420" s="19" t="s">
        <v>1241</v>
      </c>
      <c r="T420" s="17">
        <v>2</v>
      </c>
      <c r="U420" s="24" t="s">
        <v>1026</v>
      </c>
      <c r="V420" s="17">
        <v>1</v>
      </c>
      <c r="W420" s="142" t="s">
        <v>1665</v>
      </c>
      <c r="X420" s="120">
        <v>250</v>
      </c>
      <c r="Y420" s="17">
        <v>7</v>
      </c>
      <c r="Z420" s="24" t="s">
        <v>1026</v>
      </c>
      <c r="AA420" s="17">
        <v>6</v>
      </c>
    </row>
    <row r="421" spans="2:27" ht="15.75" x14ac:dyDescent="0.25">
      <c r="B421" s="166"/>
      <c r="M421" s="17" t="s">
        <v>3142</v>
      </c>
      <c r="N421" s="17">
        <v>22</v>
      </c>
      <c r="O421" s="17">
        <v>5</v>
      </c>
      <c r="P421" s="17">
        <v>1996</v>
      </c>
      <c r="Q421" s="19" t="s">
        <v>0</v>
      </c>
      <c r="R421" s="24" t="s">
        <v>1026</v>
      </c>
      <c r="S421" s="19" t="s">
        <v>1041</v>
      </c>
      <c r="T421" s="17">
        <v>1</v>
      </c>
      <c r="U421" s="24" t="s">
        <v>1026</v>
      </c>
      <c r="V421" s="17">
        <v>2</v>
      </c>
      <c r="W421" s="142" t="s">
        <v>1663</v>
      </c>
      <c r="X421" s="120">
        <v>1067</v>
      </c>
      <c r="Y421" s="17">
        <v>6</v>
      </c>
      <c r="Z421" s="24" t="s">
        <v>1026</v>
      </c>
      <c r="AA421" s="17">
        <v>7</v>
      </c>
    </row>
    <row r="422" spans="2:27" ht="15.75" x14ac:dyDescent="0.25">
      <c r="B422" s="166"/>
      <c r="M422" s="17" t="s">
        <v>3027</v>
      </c>
      <c r="N422" s="17">
        <v>25</v>
      </c>
      <c r="O422" s="17">
        <v>5</v>
      </c>
      <c r="P422" s="17">
        <v>1996</v>
      </c>
      <c r="Q422" s="19" t="s">
        <v>1029</v>
      </c>
      <c r="R422" s="24" t="s">
        <v>1026</v>
      </c>
      <c r="S422" s="19" t="s">
        <v>1</v>
      </c>
      <c r="T422" s="17">
        <v>2</v>
      </c>
      <c r="U422" s="24" t="s">
        <v>1026</v>
      </c>
      <c r="V422" s="17">
        <v>0</v>
      </c>
      <c r="W422" s="142" t="s">
        <v>1994</v>
      </c>
      <c r="X422" s="120">
        <v>1023</v>
      </c>
      <c r="Y422" s="17">
        <v>13</v>
      </c>
      <c r="Z422" s="24" t="s">
        <v>1026</v>
      </c>
      <c r="AA422" s="17">
        <v>5</v>
      </c>
    </row>
    <row r="423" spans="2:27" ht="15.75" x14ac:dyDescent="0.25">
      <c r="B423" s="166"/>
      <c r="M423" s="17" t="s">
        <v>3011</v>
      </c>
      <c r="N423" s="17">
        <v>26</v>
      </c>
      <c r="O423" s="17">
        <v>5</v>
      </c>
      <c r="P423" s="17">
        <v>1996</v>
      </c>
      <c r="Q423" s="19" t="s">
        <v>1045</v>
      </c>
      <c r="R423" s="24" t="s">
        <v>1026</v>
      </c>
      <c r="S423" s="19" t="s">
        <v>565</v>
      </c>
      <c r="T423" s="17">
        <v>0</v>
      </c>
      <c r="U423" s="24" t="s">
        <v>1026</v>
      </c>
      <c r="V423" s="17">
        <v>2</v>
      </c>
      <c r="W423" s="142" t="s">
        <v>1660</v>
      </c>
      <c r="X423" s="120">
        <v>168</v>
      </c>
      <c r="Y423" s="17">
        <v>4</v>
      </c>
      <c r="Z423" s="24" t="s">
        <v>1026</v>
      </c>
      <c r="AA423" s="17">
        <v>23</v>
      </c>
    </row>
    <row r="424" spans="2:27" ht="15.75" x14ac:dyDescent="0.25">
      <c r="B424" s="166"/>
      <c r="M424" s="17" t="s">
        <v>3011</v>
      </c>
      <c r="N424" s="17">
        <v>26</v>
      </c>
      <c r="O424" s="17">
        <v>5</v>
      </c>
      <c r="P424" s="17">
        <v>1996</v>
      </c>
      <c r="Q424" s="19" t="s">
        <v>1041</v>
      </c>
      <c r="R424" s="24" t="s">
        <v>1026</v>
      </c>
      <c r="S424" s="19" t="s">
        <v>2400</v>
      </c>
      <c r="T424" s="17">
        <v>2</v>
      </c>
      <c r="U424" s="24" t="s">
        <v>1026</v>
      </c>
      <c r="V424" s="17">
        <v>1</v>
      </c>
      <c r="W424" s="142" t="s">
        <v>1661</v>
      </c>
      <c r="X424" s="120">
        <v>711</v>
      </c>
      <c r="Y424" s="17">
        <v>17</v>
      </c>
      <c r="Z424" s="24" t="s">
        <v>1026</v>
      </c>
      <c r="AA424" s="17">
        <v>8</v>
      </c>
    </row>
    <row r="425" spans="2:27" ht="15.75" x14ac:dyDescent="0.25">
      <c r="B425" s="166"/>
      <c r="M425" s="17" t="s">
        <v>3011</v>
      </c>
      <c r="N425" s="17">
        <v>26</v>
      </c>
      <c r="O425" s="17">
        <v>5</v>
      </c>
      <c r="P425" s="17">
        <v>1996</v>
      </c>
      <c r="Q425" s="19" t="s">
        <v>564</v>
      </c>
      <c r="R425" s="24" t="s">
        <v>1026</v>
      </c>
      <c r="S425" s="19" t="s">
        <v>1044</v>
      </c>
      <c r="T425" s="17">
        <v>2</v>
      </c>
      <c r="U425" s="24" t="s">
        <v>1026</v>
      </c>
      <c r="V425" s="17">
        <v>0</v>
      </c>
      <c r="W425" s="142" t="s">
        <v>2001</v>
      </c>
      <c r="X425" s="120">
        <v>638</v>
      </c>
      <c r="Y425" s="17">
        <v>12</v>
      </c>
      <c r="Z425" s="24" t="s">
        <v>1026</v>
      </c>
      <c r="AA425" s="17">
        <v>5</v>
      </c>
    </row>
    <row r="426" spans="2:27" ht="15.75" x14ac:dyDescent="0.25">
      <c r="B426" s="166"/>
      <c r="M426" s="17" t="s">
        <v>3011</v>
      </c>
      <c r="N426" s="17">
        <v>26</v>
      </c>
      <c r="O426" s="17">
        <v>5</v>
      </c>
      <c r="P426" s="17">
        <v>1996</v>
      </c>
      <c r="Q426" s="19" t="s">
        <v>1241</v>
      </c>
      <c r="R426" s="24" t="s">
        <v>1026</v>
      </c>
      <c r="S426" s="19" t="s">
        <v>1043</v>
      </c>
      <c r="T426" s="17">
        <v>0</v>
      </c>
      <c r="U426" s="24" t="s">
        <v>1026</v>
      </c>
      <c r="V426" s="17">
        <v>1</v>
      </c>
      <c r="W426" s="142" t="s">
        <v>1659</v>
      </c>
      <c r="X426" s="120">
        <v>412</v>
      </c>
      <c r="Y426" s="17">
        <v>5</v>
      </c>
      <c r="Z426" s="24" t="s">
        <v>1026</v>
      </c>
      <c r="AA426" s="17">
        <v>5</v>
      </c>
    </row>
    <row r="427" spans="2:27" ht="15.75" x14ac:dyDescent="0.25">
      <c r="B427" s="166"/>
      <c r="M427" s="17" t="s">
        <v>3011</v>
      </c>
      <c r="N427" s="17">
        <v>26</v>
      </c>
      <c r="O427" s="17">
        <v>5</v>
      </c>
      <c r="P427" s="17">
        <v>1996</v>
      </c>
      <c r="Q427" s="19" t="s">
        <v>1042</v>
      </c>
      <c r="R427" s="24" t="s">
        <v>1026</v>
      </c>
      <c r="S427" s="19" t="s">
        <v>0</v>
      </c>
      <c r="T427" s="17">
        <v>1</v>
      </c>
      <c r="U427" s="24" t="s">
        <v>1026</v>
      </c>
      <c r="V427" s="17">
        <v>2</v>
      </c>
      <c r="W427" s="142" t="s">
        <v>2002</v>
      </c>
      <c r="X427" s="120">
        <v>1014</v>
      </c>
      <c r="Y427" s="17">
        <v>7</v>
      </c>
      <c r="Z427" s="24" t="s">
        <v>1026</v>
      </c>
      <c r="AA427" s="17">
        <v>5</v>
      </c>
    </row>
    <row r="428" spans="2:27" ht="15.75" x14ac:dyDescent="0.25">
      <c r="B428" s="166"/>
      <c r="M428" s="17" t="s">
        <v>3144</v>
      </c>
      <c r="N428" s="17">
        <v>28</v>
      </c>
      <c r="O428" s="17">
        <v>5</v>
      </c>
      <c r="P428" s="17">
        <v>1996</v>
      </c>
      <c r="Q428" s="19" t="s">
        <v>1043</v>
      </c>
      <c r="R428" s="24" t="s">
        <v>1026</v>
      </c>
      <c r="S428" s="19" t="s">
        <v>564</v>
      </c>
      <c r="T428" s="17">
        <v>1</v>
      </c>
      <c r="U428" s="24" t="s">
        <v>1026</v>
      </c>
      <c r="V428" s="17">
        <v>0</v>
      </c>
      <c r="W428" s="142" t="s">
        <v>1995</v>
      </c>
      <c r="X428" s="120">
        <v>1155</v>
      </c>
      <c r="Y428" s="17">
        <v>8</v>
      </c>
      <c r="Z428" s="24" t="s">
        <v>1026</v>
      </c>
      <c r="AA428" s="17">
        <v>6</v>
      </c>
    </row>
    <row r="429" spans="2:27" ht="15.75" x14ac:dyDescent="0.25">
      <c r="B429" s="166"/>
      <c r="M429" s="17" t="s">
        <v>3142</v>
      </c>
      <c r="N429" s="17">
        <v>29</v>
      </c>
      <c r="O429" s="17">
        <v>5</v>
      </c>
      <c r="P429" s="17">
        <v>1996</v>
      </c>
      <c r="Q429" s="19" t="s">
        <v>1045</v>
      </c>
      <c r="R429" s="24" t="s">
        <v>1026</v>
      </c>
      <c r="S429" s="19" t="s">
        <v>1044</v>
      </c>
      <c r="T429" s="17">
        <v>0</v>
      </c>
      <c r="U429" s="24" t="s">
        <v>1026</v>
      </c>
      <c r="V429" s="17">
        <v>1</v>
      </c>
      <c r="W429" s="142" t="s">
        <v>2003</v>
      </c>
      <c r="X429" s="120">
        <v>123</v>
      </c>
      <c r="Y429" s="17">
        <v>7</v>
      </c>
      <c r="Z429" s="24" t="s">
        <v>1026</v>
      </c>
      <c r="AA429" s="17">
        <v>11</v>
      </c>
    </row>
    <row r="430" spans="2:27" ht="15.75" x14ac:dyDescent="0.25">
      <c r="B430" s="166"/>
      <c r="M430" s="17" t="s">
        <v>3142</v>
      </c>
      <c r="N430" s="17">
        <v>29</v>
      </c>
      <c r="O430" s="17">
        <v>5</v>
      </c>
      <c r="P430" s="17">
        <v>1996</v>
      </c>
      <c r="Q430" s="19" t="s">
        <v>565</v>
      </c>
      <c r="R430" s="24" t="s">
        <v>1026</v>
      </c>
      <c r="S430" s="19" t="s">
        <v>1029</v>
      </c>
      <c r="T430" s="17">
        <v>2</v>
      </c>
      <c r="U430" s="24" t="s">
        <v>1026</v>
      </c>
      <c r="V430" s="17">
        <v>0</v>
      </c>
      <c r="W430" s="142" t="s">
        <v>1658</v>
      </c>
      <c r="X430" s="120">
        <v>1641</v>
      </c>
      <c r="Y430" s="17">
        <v>13</v>
      </c>
      <c r="Z430" s="24" t="s">
        <v>1026</v>
      </c>
      <c r="AA430" s="17">
        <v>2</v>
      </c>
    </row>
    <row r="431" spans="2:27" ht="15.75" x14ac:dyDescent="0.25">
      <c r="B431" s="166"/>
      <c r="M431" s="17" t="s">
        <v>3142</v>
      </c>
      <c r="N431" s="17">
        <v>29</v>
      </c>
      <c r="O431" s="17">
        <v>5</v>
      </c>
      <c r="P431" s="17">
        <v>1996</v>
      </c>
      <c r="Q431" s="19" t="s">
        <v>1</v>
      </c>
      <c r="R431" s="24" t="s">
        <v>1026</v>
      </c>
      <c r="S431" s="19" t="s">
        <v>1041</v>
      </c>
      <c r="T431" s="17">
        <v>1</v>
      </c>
      <c r="U431" s="24" t="s">
        <v>1026</v>
      </c>
      <c r="V431" s="17">
        <v>0</v>
      </c>
      <c r="W431" s="142" t="s">
        <v>882</v>
      </c>
      <c r="X431" s="120">
        <v>200</v>
      </c>
      <c r="Y431" s="17">
        <v>2</v>
      </c>
      <c r="Z431" s="24" t="s">
        <v>1026</v>
      </c>
      <c r="AA431" s="17">
        <v>2</v>
      </c>
    </row>
    <row r="432" spans="2:27" ht="15.75" x14ac:dyDescent="0.25">
      <c r="B432" s="166"/>
      <c r="M432" s="17" t="s">
        <v>3142</v>
      </c>
      <c r="N432" s="17">
        <v>29</v>
      </c>
      <c r="O432" s="17">
        <v>5</v>
      </c>
      <c r="P432" s="17">
        <v>1996</v>
      </c>
      <c r="Q432" s="19" t="s">
        <v>0</v>
      </c>
      <c r="R432" s="24" t="s">
        <v>1026</v>
      </c>
      <c r="S432" s="19" t="s">
        <v>1241</v>
      </c>
      <c r="T432" s="17">
        <v>1</v>
      </c>
      <c r="U432" s="24" t="s">
        <v>1026</v>
      </c>
      <c r="V432" s="17">
        <v>0</v>
      </c>
      <c r="W432" s="142" t="s">
        <v>883</v>
      </c>
      <c r="X432" s="120">
        <v>586</v>
      </c>
      <c r="Y432" s="17">
        <v>7</v>
      </c>
      <c r="Z432" s="24" t="s">
        <v>1026</v>
      </c>
      <c r="AA432" s="17">
        <v>6</v>
      </c>
    </row>
    <row r="433" spans="13:27" x14ac:dyDescent="0.25">
      <c r="M433" s="17" t="s">
        <v>3141</v>
      </c>
      <c r="N433" s="17">
        <v>30</v>
      </c>
      <c r="O433" s="17">
        <v>5</v>
      </c>
      <c r="P433" s="17">
        <v>1996</v>
      </c>
      <c r="Q433" s="19" t="s">
        <v>2400</v>
      </c>
      <c r="R433" s="24" t="s">
        <v>1026</v>
      </c>
      <c r="S433" s="19" t="s">
        <v>1042</v>
      </c>
      <c r="T433" s="17">
        <v>0</v>
      </c>
      <c r="U433" s="24" t="s">
        <v>1026</v>
      </c>
      <c r="V433" s="17">
        <v>2</v>
      </c>
      <c r="W433" s="142" t="s">
        <v>2430</v>
      </c>
      <c r="X433" s="120">
        <v>210</v>
      </c>
      <c r="Y433" s="17">
        <v>2</v>
      </c>
      <c r="Z433" s="24" t="s">
        <v>1026</v>
      </c>
      <c r="AA433" s="17">
        <v>8</v>
      </c>
    </row>
    <row r="434" spans="13:27" x14ac:dyDescent="0.25">
      <c r="M434" s="17" t="s">
        <v>3011</v>
      </c>
      <c r="N434" s="17">
        <v>2</v>
      </c>
      <c r="O434" s="17">
        <v>6</v>
      </c>
      <c r="P434" s="17">
        <v>1996</v>
      </c>
      <c r="Q434" s="19" t="s">
        <v>565</v>
      </c>
      <c r="R434" s="24" t="s">
        <v>1026</v>
      </c>
      <c r="S434" s="19" t="s">
        <v>2400</v>
      </c>
      <c r="T434" s="17">
        <v>2</v>
      </c>
      <c r="U434" s="24" t="s">
        <v>1026</v>
      </c>
      <c r="V434" s="17">
        <v>0</v>
      </c>
      <c r="W434" s="142" t="s">
        <v>1645</v>
      </c>
      <c r="X434" s="120">
        <v>322</v>
      </c>
      <c r="Y434" s="17">
        <v>25</v>
      </c>
      <c r="Z434" s="24" t="s">
        <v>1026</v>
      </c>
      <c r="AA434" s="17">
        <v>13</v>
      </c>
    </row>
    <row r="435" spans="13:27" x14ac:dyDescent="0.25">
      <c r="M435" s="17" t="s">
        <v>3011</v>
      </c>
      <c r="N435" s="17">
        <v>2</v>
      </c>
      <c r="O435" s="17">
        <v>6</v>
      </c>
      <c r="P435" s="17">
        <v>1996</v>
      </c>
      <c r="Q435" s="19" t="s">
        <v>1041</v>
      </c>
      <c r="R435" s="24" t="s">
        <v>1026</v>
      </c>
      <c r="S435" s="19" t="s">
        <v>1045</v>
      </c>
      <c r="T435" s="17">
        <v>2</v>
      </c>
      <c r="U435" s="24" t="s">
        <v>1026</v>
      </c>
      <c r="V435" s="17">
        <v>0</v>
      </c>
      <c r="W435" s="142" t="s">
        <v>1646</v>
      </c>
      <c r="X435" s="120">
        <v>530</v>
      </c>
      <c r="Y435" s="17">
        <v>21</v>
      </c>
      <c r="Z435" s="24" t="s">
        <v>1026</v>
      </c>
      <c r="AA435" s="17">
        <v>7</v>
      </c>
    </row>
    <row r="436" spans="13:27" x14ac:dyDescent="0.25">
      <c r="M436" s="17" t="s">
        <v>3011</v>
      </c>
      <c r="N436" s="17">
        <v>2</v>
      </c>
      <c r="O436" s="17">
        <v>6</v>
      </c>
      <c r="P436" s="17">
        <v>1996</v>
      </c>
      <c r="Q436" s="19" t="s">
        <v>564</v>
      </c>
      <c r="R436" s="24" t="s">
        <v>1026</v>
      </c>
      <c r="S436" s="19" t="s">
        <v>1042</v>
      </c>
      <c r="T436" s="17">
        <v>1</v>
      </c>
      <c r="U436" s="24" t="s">
        <v>1026</v>
      </c>
      <c r="V436" s="17">
        <v>0</v>
      </c>
      <c r="W436" s="142" t="s">
        <v>1644</v>
      </c>
      <c r="X436" s="120">
        <v>1023</v>
      </c>
      <c r="Y436" s="17">
        <v>7</v>
      </c>
      <c r="Z436" s="24" t="s">
        <v>1026</v>
      </c>
      <c r="AA436" s="17">
        <v>4</v>
      </c>
    </row>
    <row r="437" spans="13:27" x14ac:dyDescent="0.25">
      <c r="M437" s="17" t="s">
        <v>3011</v>
      </c>
      <c r="N437" s="17">
        <v>2</v>
      </c>
      <c r="O437" s="17">
        <v>6</v>
      </c>
      <c r="P437" s="17">
        <v>1996</v>
      </c>
      <c r="Q437" s="19" t="s">
        <v>1241</v>
      </c>
      <c r="R437" s="24" t="s">
        <v>1026</v>
      </c>
      <c r="S437" s="19" t="s">
        <v>1029</v>
      </c>
      <c r="T437" s="17">
        <v>0</v>
      </c>
      <c r="U437" s="24" t="s">
        <v>1026</v>
      </c>
      <c r="V437" s="17">
        <v>1</v>
      </c>
      <c r="W437" s="142" t="s">
        <v>1643</v>
      </c>
      <c r="X437" s="120">
        <v>452</v>
      </c>
      <c r="Y437" s="17">
        <v>6</v>
      </c>
      <c r="Z437" s="24" t="s">
        <v>1026</v>
      </c>
      <c r="AA437" s="17">
        <v>8</v>
      </c>
    </row>
    <row r="438" spans="13:27" x14ac:dyDescent="0.25">
      <c r="M438" s="17" t="s">
        <v>3011</v>
      </c>
      <c r="N438" s="17">
        <v>2</v>
      </c>
      <c r="O438" s="17">
        <v>6</v>
      </c>
      <c r="P438" s="17">
        <v>1996</v>
      </c>
      <c r="Q438" s="19" t="s">
        <v>1044</v>
      </c>
      <c r="R438" s="24" t="s">
        <v>1026</v>
      </c>
      <c r="S438" s="19" t="s">
        <v>0</v>
      </c>
      <c r="T438" s="17">
        <v>0</v>
      </c>
      <c r="U438" s="24" t="s">
        <v>1026</v>
      </c>
      <c r="V438" s="17">
        <v>1</v>
      </c>
      <c r="W438" s="142" t="s">
        <v>2004</v>
      </c>
      <c r="X438" s="120">
        <v>453</v>
      </c>
      <c r="Y438" s="17">
        <v>7</v>
      </c>
      <c r="Z438" s="24" t="s">
        <v>1026</v>
      </c>
      <c r="AA438" s="17">
        <v>9</v>
      </c>
    </row>
    <row r="439" spans="13:27" x14ac:dyDescent="0.25">
      <c r="M439" s="17" t="s">
        <v>3011</v>
      </c>
      <c r="N439" s="17">
        <v>2</v>
      </c>
      <c r="O439" s="17">
        <v>6</v>
      </c>
      <c r="P439" s="17">
        <v>1996</v>
      </c>
      <c r="Q439" s="19" t="s">
        <v>1</v>
      </c>
      <c r="R439" s="24" t="s">
        <v>1026</v>
      </c>
      <c r="S439" s="19" t="s">
        <v>1043</v>
      </c>
      <c r="T439" s="17">
        <v>0</v>
      </c>
      <c r="U439" s="24" t="s">
        <v>1026</v>
      </c>
      <c r="V439" s="17">
        <v>2</v>
      </c>
      <c r="W439" s="142" t="s">
        <v>2005</v>
      </c>
      <c r="X439" s="120">
        <v>352</v>
      </c>
      <c r="Y439" s="17">
        <v>4</v>
      </c>
      <c r="Z439" s="24" t="s">
        <v>1026</v>
      </c>
      <c r="AA439" s="17">
        <v>10</v>
      </c>
    </row>
    <row r="440" spans="13:27" x14ac:dyDescent="0.25">
      <c r="M440" s="17" t="s">
        <v>3142</v>
      </c>
      <c r="N440" s="17">
        <v>5</v>
      </c>
      <c r="O440" s="17">
        <v>6</v>
      </c>
      <c r="P440" s="17">
        <v>1996</v>
      </c>
      <c r="Q440" s="19" t="s">
        <v>1045</v>
      </c>
      <c r="R440" s="24" t="s">
        <v>1026</v>
      </c>
      <c r="S440" s="19" t="s">
        <v>1241</v>
      </c>
      <c r="T440" s="17">
        <v>2</v>
      </c>
      <c r="U440" s="24" t="s">
        <v>1026</v>
      </c>
      <c r="V440" s="17">
        <v>1</v>
      </c>
      <c r="W440" s="142" t="s">
        <v>1641</v>
      </c>
      <c r="X440" s="120">
        <v>220</v>
      </c>
      <c r="Y440" s="17">
        <v>8</v>
      </c>
      <c r="Z440" s="24" t="s">
        <v>1026</v>
      </c>
      <c r="AA440" s="17">
        <v>9</v>
      </c>
    </row>
    <row r="441" spans="13:27" x14ac:dyDescent="0.25">
      <c r="M441" s="17" t="s">
        <v>3142</v>
      </c>
      <c r="N441" s="17">
        <v>5</v>
      </c>
      <c r="O441" s="17">
        <v>6</v>
      </c>
      <c r="P441" s="17">
        <v>1996</v>
      </c>
      <c r="Q441" s="19" t="s">
        <v>1029</v>
      </c>
      <c r="R441" s="24" t="s">
        <v>1026</v>
      </c>
      <c r="S441" s="19" t="s">
        <v>1041</v>
      </c>
      <c r="T441" s="17">
        <v>1</v>
      </c>
      <c r="U441" s="24" t="s">
        <v>1026</v>
      </c>
      <c r="V441" s="17">
        <v>2</v>
      </c>
      <c r="W441" s="142" t="s">
        <v>1635</v>
      </c>
      <c r="X441" s="120">
        <v>1163</v>
      </c>
      <c r="Y441" s="17">
        <v>10</v>
      </c>
      <c r="Z441" s="24" t="s">
        <v>1026</v>
      </c>
      <c r="AA441" s="17">
        <v>10</v>
      </c>
    </row>
    <row r="442" spans="13:27" x14ac:dyDescent="0.25">
      <c r="M442" s="17" t="s">
        <v>3142</v>
      </c>
      <c r="N442" s="17">
        <v>5</v>
      </c>
      <c r="O442" s="17">
        <v>6</v>
      </c>
      <c r="P442" s="17">
        <v>1996</v>
      </c>
      <c r="Q442" s="19" t="s">
        <v>1042</v>
      </c>
      <c r="R442" s="24" t="s">
        <v>1026</v>
      </c>
      <c r="S442" s="19" t="s">
        <v>565</v>
      </c>
      <c r="T442" s="17">
        <v>0</v>
      </c>
      <c r="U442" s="24" t="s">
        <v>1026</v>
      </c>
      <c r="V442" s="17">
        <v>2</v>
      </c>
      <c r="W442" s="142" t="s">
        <v>1642</v>
      </c>
      <c r="X442" s="120">
        <v>716</v>
      </c>
      <c r="Y442" s="17">
        <v>3</v>
      </c>
      <c r="Z442" s="24" t="s">
        <v>1026</v>
      </c>
      <c r="AA442" s="17">
        <v>14</v>
      </c>
    </row>
    <row r="443" spans="13:27" x14ac:dyDescent="0.25">
      <c r="M443" s="17" t="s">
        <v>3142</v>
      </c>
      <c r="N443" s="17">
        <v>5</v>
      </c>
      <c r="O443" s="17">
        <v>6</v>
      </c>
      <c r="P443" s="17">
        <v>1996</v>
      </c>
      <c r="Q443" s="19" t="s">
        <v>1043</v>
      </c>
      <c r="R443" s="24" t="s">
        <v>1026</v>
      </c>
      <c r="S443" s="19" t="s">
        <v>1044</v>
      </c>
      <c r="T443" s="17">
        <v>0</v>
      </c>
      <c r="U443" s="24" t="s">
        <v>1026</v>
      </c>
      <c r="V443" s="17">
        <v>2</v>
      </c>
      <c r="W443" s="142" t="s">
        <v>2006</v>
      </c>
      <c r="X443" s="120">
        <v>1762</v>
      </c>
      <c r="Y443" s="17">
        <v>5</v>
      </c>
      <c r="Z443" s="24" t="s">
        <v>1026</v>
      </c>
      <c r="AA443" s="17">
        <v>8</v>
      </c>
    </row>
    <row r="444" spans="13:27" x14ac:dyDescent="0.25">
      <c r="M444" s="17" t="s">
        <v>3142</v>
      </c>
      <c r="N444" s="17">
        <v>5</v>
      </c>
      <c r="O444" s="17">
        <v>6</v>
      </c>
      <c r="P444" s="17">
        <v>1996</v>
      </c>
      <c r="Q444" s="19" t="s">
        <v>0</v>
      </c>
      <c r="R444" s="24" t="s">
        <v>1026</v>
      </c>
      <c r="S444" s="19" t="s">
        <v>564</v>
      </c>
      <c r="T444" s="17">
        <v>2</v>
      </c>
      <c r="U444" s="24" t="s">
        <v>1026</v>
      </c>
      <c r="V444" s="17">
        <v>0</v>
      </c>
      <c r="W444" s="142" t="s">
        <v>2007</v>
      </c>
      <c r="X444" s="120">
        <v>1005</v>
      </c>
      <c r="Y444" s="17">
        <v>8</v>
      </c>
      <c r="Z444" s="24" t="s">
        <v>1026</v>
      </c>
      <c r="AA444" s="17">
        <v>4</v>
      </c>
    </row>
    <row r="445" spans="13:27" x14ac:dyDescent="0.25">
      <c r="M445" s="17" t="s">
        <v>3141</v>
      </c>
      <c r="N445" s="17">
        <v>6</v>
      </c>
      <c r="O445" s="17">
        <v>6</v>
      </c>
      <c r="P445" s="17">
        <v>1996</v>
      </c>
      <c r="Q445" s="19" t="s">
        <v>2400</v>
      </c>
      <c r="R445" s="24" t="s">
        <v>1026</v>
      </c>
      <c r="S445" s="19" t="s">
        <v>1</v>
      </c>
      <c r="T445" s="17">
        <v>2</v>
      </c>
      <c r="U445" s="24" t="s">
        <v>1026</v>
      </c>
      <c r="V445" s="17">
        <v>0</v>
      </c>
      <c r="W445" s="142" t="s">
        <v>2008</v>
      </c>
      <c r="X445" s="120">
        <v>322</v>
      </c>
      <c r="Y445" s="17">
        <v>7</v>
      </c>
      <c r="Z445" s="24" t="s">
        <v>1026</v>
      </c>
      <c r="AA445" s="17">
        <v>2</v>
      </c>
    </row>
    <row r="446" spans="13:27" x14ac:dyDescent="0.25">
      <c r="M446" s="17" t="s">
        <v>3027</v>
      </c>
      <c r="N446" s="17">
        <v>8</v>
      </c>
      <c r="O446" s="17">
        <v>6</v>
      </c>
      <c r="P446" s="17">
        <v>1996</v>
      </c>
      <c r="Q446" s="19" t="s">
        <v>1045</v>
      </c>
      <c r="R446" s="24" t="s">
        <v>1026</v>
      </c>
      <c r="S446" s="19" t="s">
        <v>2400</v>
      </c>
      <c r="T446" s="17">
        <v>2</v>
      </c>
      <c r="U446" s="24" t="s">
        <v>1026</v>
      </c>
      <c r="V446" s="17">
        <v>0</v>
      </c>
      <c r="W446" s="142" t="s">
        <v>779</v>
      </c>
      <c r="X446" s="120">
        <v>723</v>
      </c>
      <c r="Y446" s="17">
        <v>13</v>
      </c>
      <c r="Z446" s="24" t="s">
        <v>1026</v>
      </c>
      <c r="AA446" s="17">
        <v>10</v>
      </c>
    </row>
    <row r="447" spans="13:27" x14ac:dyDescent="0.25">
      <c r="M447" s="17" t="s">
        <v>3027</v>
      </c>
      <c r="N447" s="17">
        <v>8</v>
      </c>
      <c r="O447" s="17">
        <v>6</v>
      </c>
      <c r="P447" s="17">
        <v>1996</v>
      </c>
      <c r="Q447" s="19" t="s">
        <v>1041</v>
      </c>
      <c r="R447" s="24" t="s">
        <v>1026</v>
      </c>
      <c r="S447" s="19" t="s">
        <v>0</v>
      </c>
      <c r="T447" s="17">
        <v>1</v>
      </c>
      <c r="U447" s="24" t="s">
        <v>1026</v>
      </c>
      <c r="V447" s="17">
        <v>2</v>
      </c>
      <c r="W447" s="142" t="s">
        <v>1634</v>
      </c>
      <c r="X447" s="120">
        <v>1082</v>
      </c>
      <c r="Y447" s="17">
        <v>19</v>
      </c>
      <c r="Z447" s="24" t="s">
        <v>1026</v>
      </c>
      <c r="AA447" s="17">
        <v>17</v>
      </c>
    </row>
    <row r="448" spans="13:27" x14ac:dyDescent="0.25">
      <c r="M448" s="17" t="s">
        <v>3027</v>
      </c>
      <c r="N448" s="17">
        <v>8</v>
      </c>
      <c r="O448" s="17">
        <v>6</v>
      </c>
      <c r="P448" s="17">
        <v>1996</v>
      </c>
      <c r="Q448" s="19" t="s">
        <v>564</v>
      </c>
      <c r="R448" s="24" t="s">
        <v>1026</v>
      </c>
      <c r="S448" s="19" t="s">
        <v>565</v>
      </c>
      <c r="T448" s="17">
        <v>1</v>
      </c>
      <c r="U448" s="24" t="s">
        <v>1026</v>
      </c>
      <c r="V448" s="17">
        <v>2</v>
      </c>
      <c r="W448" s="142" t="s">
        <v>1632</v>
      </c>
      <c r="X448" s="120">
        <v>724</v>
      </c>
      <c r="Y448" s="17">
        <v>8</v>
      </c>
      <c r="Z448" s="24" t="s">
        <v>1026</v>
      </c>
      <c r="AA448" s="17">
        <v>14</v>
      </c>
    </row>
    <row r="449" spans="13:27" x14ac:dyDescent="0.25">
      <c r="M449" s="17" t="s">
        <v>3027</v>
      </c>
      <c r="N449" s="17">
        <v>8</v>
      </c>
      <c r="O449" s="17">
        <v>6</v>
      </c>
      <c r="P449" s="17">
        <v>1996</v>
      </c>
      <c r="Q449" s="19" t="s">
        <v>1043</v>
      </c>
      <c r="R449" s="24" t="s">
        <v>1026</v>
      </c>
      <c r="S449" s="19" t="s">
        <v>1029</v>
      </c>
      <c r="T449" s="17">
        <v>1</v>
      </c>
      <c r="U449" s="24" t="s">
        <v>1026</v>
      </c>
      <c r="V449" s="17">
        <v>0</v>
      </c>
      <c r="W449" s="142" t="s">
        <v>1633</v>
      </c>
      <c r="X449" s="120">
        <v>1135</v>
      </c>
      <c r="Y449" s="17">
        <v>11</v>
      </c>
      <c r="Z449" s="24" t="s">
        <v>1026</v>
      </c>
      <c r="AA449" s="17">
        <v>10</v>
      </c>
    </row>
    <row r="450" spans="13:27" x14ac:dyDescent="0.25">
      <c r="M450" s="17" t="s">
        <v>3011</v>
      </c>
      <c r="N450" s="17">
        <v>9</v>
      </c>
      <c r="O450" s="17">
        <v>6</v>
      </c>
      <c r="P450" s="17">
        <v>1996</v>
      </c>
      <c r="Q450" s="19" t="s">
        <v>565</v>
      </c>
      <c r="R450" s="24" t="s">
        <v>1026</v>
      </c>
      <c r="S450" s="19" t="s">
        <v>1041</v>
      </c>
      <c r="T450" s="17">
        <v>2</v>
      </c>
      <c r="U450" s="24" t="s">
        <v>1026</v>
      </c>
      <c r="V450" s="17">
        <v>0</v>
      </c>
      <c r="W450" s="142" t="s">
        <v>1626</v>
      </c>
      <c r="X450" s="120">
        <v>782</v>
      </c>
      <c r="Y450" s="17">
        <v>10</v>
      </c>
      <c r="Z450" s="24" t="s">
        <v>1026</v>
      </c>
      <c r="AA450" s="17">
        <v>5</v>
      </c>
    </row>
    <row r="451" spans="13:27" x14ac:dyDescent="0.25">
      <c r="M451" s="17" t="s">
        <v>3011</v>
      </c>
      <c r="N451" s="17">
        <v>9</v>
      </c>
      <c r="O451" s="17">
        <v>6</v>
      </c>
      <c r="P451" s="17">
        <v>1996</v>
      </c>
      <c r="Q451" s="19" t="s">
        <v>2400</v>
      </c>
      <c r="R451" s="24" t="s">
        <v>1026</v>
      </c>
      <c r="S451" s="19" t="s">
        <v>1241</v>
      </c>
      <c r="T451" s="17">
        <v>2</v>
      </c>
      <c r="U451" s="24" t="s">
        <v>1026</v>
      </c>
      <c r="V451" s="17">
        <v>1</v>
      </c>
      <c r="W451" s="142" t="s">
        <v>1625</v>
      </c>
      <c r="X451" s="120">
        <v>332</v>
      </c>
      <c r="Y451" s="17">
        <v>8</v>
      </c>
      <c r="Z451" s="24" t="s">
        <v>1026</v>
      </c>
      <c r="AA451" s="17">
        <v>6</v>
      </c>
    </row>
    <row r="452" spans="13:27" x14ac:dyDescent="0.25">
      <c r="M452" s="17" t="s">
        <v>3011</v>
      </c>
      <c r="N452" s="17">
        <v>9</v>
      </c>
      <c r="O452" s="17">
        <v>6</v>
      </c>
      <c r="P452" s="17">
        <v>1996</v>
      </c>
      <c r="Q452" s="19" t="s">
        <v>1029</v>
      </c>
      <c r="R452" s="24" t="s">
        <v>1026</v>
      </c>
      <c r="S452" s="19" t="s">
        <v>1044</v>
      </c>
      <c r="T452" s="17">
        <v>2</v>
      </c>
      <c r="U452" s="24" t="s">
        <v>1026</v>
      </c>
      <c r="V452" s="17">
        <v>0</v>
      </c>
      <c r="W452" s="142" t="s">
        <v>2009</v>
      </c>
      <c r="X452" s="120">
        <v>1063</v>
      </c>
      <c r="Y452" s="17">
        <v>13</v>
      </c>
      <c r="Z452" s="24" t="s">
        <v>1026</v>
      </c>
      <c r="AA452" s="17">
        <v>4</v>
      </c>
    </row>
    <row r="453" spans="13:27" x14ac:dyDescent="0.25">
      <c r="M453" s="17" t="s">
        <v>3011</v>
      </c>
      <c r="N453" s="17">
        <v>9</v>
      </c>
      <c r="O453" s="17">
        <v>6</v>
      </c>
      <c r="P453" s="17">
        <v>1996</v>
      </c>
      <c r="Q453" s="19" t="s">
        <v>1042</v>
      </c>
      <c r="R453" s="24" t="s">
        <v>1026</v>
      </c>
      <c r="S453" s="19" t="s">
        <v>1045</v>
      </c>
      <c r="T453" s="17">
        <v>2</v>
      </c>
      <c r="U453" s="24" t="s">
        <v>1026</v>
      </c>
      <c r="V453" s="17">
        <v>0</v>
      </c>
      <c r="W453" s="142" t="s">
        <v>2010</v>
      </c>
      <c r="X453" s="120">
        <v>737</v>
      </c>
      <c r="Y453" s="17">
        <v>12</v>
      </c>
      <c r="Z453" s="24" t="s">
        <v>1026</v>
      </c>
      <c r="AA453" s="17">
        <v>0</v>
      </c>
    </row>
    <row r="454" spans="13:27" x14ac:dyDescent="0.25">
      <c r="M454" s="17" t="s">
        <v>3011</v>
      </c>
      <c r="N454" s="17">
        <v>9</v>
      </c>
      <c r="O454" s="17">
        <v>6</v>
      </c>
      <c r="P454" s="17">
        <v>1996</v>
      </c>
      <c r="Q454" s="19" t="s">
        <v>0</v>
      </c>
      <c r="R454" s="24" t="s">
        <v>1026</v>
      </c>
      <c r="S454" s="19" t="s">
        <v>1043</v>
      </c>
      <c r="T454" s="17">
        <v>2</v>
      </c>
      <c r="U454" s="24" t="s">
        <v>1026</v>
      </c>
      <c r="V454" s="17">
        <v>0</v>
      </c>
      <c r="W454" s="142" t="s">
        <v>2011</v>
      </c>
      <c r="X454" s="120">
        <v>1150</v>
      </c>
      <c r="Y454" s="17">
        <v>11</v>
      </c>
      <c r="Z454" s="24" t="s">
        <v>1026</v>
      </c>
      <c r="AA454" s="17">
        <v>2</v>
      </c>
    </row>
    <row r="455" spans="13:27" x14ac:dyDescent="0.25">
      <c r="M455" s="17" t="s">
        <v>3142</v>
      </c>
      <c r="N455" s="17">
        <v>12</v>
      </c>
      <c r="O455" s="17">
        <v>6</v>
      </c>
      <c r="P455" s="17">
        <v>1996</v>
      </c>
      <c r="Q455" s="19" t="s">
        <v>1045</v>
      </c>
      <c r="R455" s="24" t="s">
        <v>1026</v>
      </c>
      <c r="S455" s="19" t="s">
        <v>0</v>
      </c>
      <c r="T455" s="17">
        <v>0</v>
      </c>
      <c r="U455" s="24" t="s">
        <v>1026</v>
      </c>
      <c r="V455" s="17">
        <v>2</v>
      </c>
      <c r="W455" s="142" t="s">
        <v>285</v>
      </c>
      <c r="X455" s="120">
        <v>150</v>
      </c>
      <c r="Y455" s="17">
        <v>1</v>
      </c>
      <c r="Z455" s="24" t="s">
        <v>1026</v>
      </c>
      <c r="AA455" s="17">
        <v>11</v>
      </c>
    </row>
    <row r="456" spans="13:27" x14ac:dyDescent="0.25">
      <c r="M456" s="17" t="s">
        <v>3142</v>
      </c>
      <c r="N456" s="17">
        <v>12</v>
      </c>
      <c r="O456" s="17">
        <v>6</v>
      </c>
      <c r="P456" s="17">
        <v>1996</v>
      </c>
      <c r="Q456" s="19" t="s">
        <v>1041</v>
      </c>
      <c r="R456" s="24" t="s">
        <v>1026</v>
      </c>
      <c r="S456" s="19" t="s">
        <v>1241</v>
      </c>
      <c r="T456" s="17">
        <v>1</v>
      </c>
      <c r="U456" s="24" t="s">
        <v>1026</v>
      </c>
      <c r="V456" s="17">
        <v>0</v>
      </c>
      <c r="W456" s="142" t="s">
        <v>1624</v>
      </c>
      <c r="X456" s="120">
        <v>739</v>
      </c>
      <c r="Y456" s="17">
        <v>8</v>
      </c>
      <c r="Z456" s="24" t="s">
        <v>1026</v>
      </c>
      <c r="AA456" s="17">
        <v>4</v>
      </c>
    </row>
    <row r="457" spans="13:27" x14ac:dyDescent="0.25">
      <c r="M457" s="17" t="s">
        <v>3142</v>
      </c>
      <c r="N457" s="17">
        <v>12</v>
      </c>
      <c r="O457" s="17">
        <v>6</v>
      </c>
      <c r="P457" s="17">
        <v>1996</v>
      </c>
      <c r="Q457" s="19" t="s">
        <v>564</v>
      </c>
      <c r="R457" s="24" t="s">
        <v>1026</v>
      </c>
      <c r="S457" s="19" t="s">
        <v>1029</v>
      </c>
      <c r="T457" s="17">
        <v>2</v>
      </c>
      <c r="U457" s="24" t="s">
        <v>1026</v>
      </c>
      <c r="V457" s="17">
        <v>0</v>
      </c>
      <c r="W457" s="142" t="s">
        <v>1623</v>
      </c>
      <c r="X457" s="120">
        <v>853</v>
      </c>
      <c r="Y457" s="17">
        <v>4</v>
      </c>
      <c r="Z457" s="24" t="s">
        <v>1026</v>
      </c>
      <c r="AA457" s="17">
        <v>1</v>
      </c>
    </row>
    <row r="458" spans="13:27" x14ac:dyDescent="0.25">
      <c r="M458" s="17" t="s">
        <v>3142</v>
      </c>
      <c r="N458" s="17">
        <v>12</v>
      </c>
      <c r="O458" s="17">
        <v>6</v>
      </c>
      <c r="P458" s="17">
        <v>1996</v>
      </c>
      <c r="Q458" s="19" t="s">
        <v>1042</v>
      </c>
      <c r="R458" s="24" t="s">
        <v>1026</v>
      </c>
      <c r="S458" s="19" t="s">
        <v>1</v>
      </c>
      <c r="T458" s="17">
        <v>2</v>
      </c>
      <c r="U458" s="24" t="s">
        <v>1026</v>
      </c>
      <c r="V458" s="17">
        <v>0</v>
      </c>
      <c r="W458" s="142" t="s">
        <v>286</v>
      </c>
      <c r="X458" s="120">
        <v>605</v>
      </c>
      <c r="Y458" s="17">
        <v>9</v>
      </c>
      <c r="Z458" s="24" t="s">
        <v>1026</v>
      </c>
      <c r="AA458" s="17">
        <v>2</v>
      </c>
    </row>
    <row r="459" spans="13:27" x14ac:dyDescent="0.25">
      <c r="M459" s="17" t="s">
        <v>3142</v>
      </c>
      <c r="N459" s="17">
        <v>12</v>
      </c>
      <c r="O459" s="17">
        <v>6</v>
      </c>
      <c r="P459" s="17">
        <v>1996</v>
      </c>
      <c r="Q459" s="19" t="s">
        <v>1043</v>
      </c>
      <c r="R459" s="24" t="s">
        <v>1026</v>
      </c>
      <c r="S459" s="19" t="s">
        <v>565</v>
      </c>
      <c r="T459" s="17">
        <v>0</v>
      </c>
      <c r="U459" s="24" t="s">
        <v>1026</v>
      </c>
      <c r="V459" s="17">
        <v>2</v>
      </c>
      <c r="W459" s="142" t="s">
        <v>1622</v>
      </c>
      <c r="X459" s="120">
        <v>1082</v>
      </c>
      <c r="Y459" s="17">
        <v>7</v>
      </c>
      <c r="Z459" s="24" t="s">
        <v>1026</v>
      </c>
      <c r="AA459" s="17">
        <v>21</v>
      </c>
    </row>
    <row r="460" spans="13:27" x14ac:dyDescent="0.25">
      <c r="M460" s="17" t="s">
        <v>3141</v>
      </c>
      <c r="N460" s="17">
        <v>13</v>
      </c>
      <c r="O460" s="17">
        <v>6</v>
      </c>
      <c r="P460" s="17">
        <v>1996</v>
      </c>
      <c r="Q460" s="19" t="s">
        <v>1044</v>
      </c>
      <c r="R460" s="24" t="s">
        <v>1026</v>
      </c>
      <c r="S460" s="19" t="s">
        <v>2400</v>
      </c>
      <c r="T460" s="17">
        <v>2</v>
      </c>
      <c r="U460" s="24" t="s">
        <v>1026</v>
      </c>
      <c r="V460" s="17">
        <v>0</v>
      </c>
      <c r="W460" s="142" t="s">
        <v>287</v>
      </c>
      <c r="X460" s="120">
        <v>371</v>
      </c>
      <c r="Y460" s="17">
        <v>15</v>
      </c>
      <c r="Z460" s="24" t="s">
        <v>1026</v>
      </c>
      <c r="AA460" s="17">
        <v>4</v>
      </c>
    </row>
    <row r="461" spans="13:27" x14ac:dyDescent="0.25">
      <c r="M461" s="17" t="s">
        <v>3027</v>
      </c>
      <c r="N461" s="17">
        <v>15</v>
      </c>
      <c r="O461" s="17">
        <v>6</v>
      </c>
      <c r="P461" s="17">
        <v>1996</v>
      </c>
      <c r="Q461" s="19" t="s">
        <v>1041</v>
      </c>
      <c r="R461" s="24" t="s">
        <v>1026</v>
      </c>
      <c r="S461" s="19" t="s">
        <v>1043</v>
      </c>
      <c r="T461" s="17">
        <v>2</v>
      </c>
      <c r="U461" s="24" t="s">
        <v>1026</v>
      </c>
      <c r="V461" s="17">
        <v>1</v>
      </c>
      <c r="W461" s="142" t="s">
        <v>1621</v>
      </c>
      <c r="X461" s="120">
        <v>601</v>
      </c>
      <c r="Y461" s="17">
        <v>9</v>
      </c>
      <c r="Z461" s="24" t="s">
        <v>1026</v>
      </c>
      <c r="AA461" s="17">
        <v>4</v>
      </c>
    </row>
    <row r="462" spans="13:27" x14ac:dyDescent="0.25">
      <c r="M462" s="17" t="s">
        <v>3011</v>
      </c>
      <c r="N462" s="17">
        <v>16</v>
      </c>
      <c r="O462" s="17">
        <v>6</v>
      </c>
      <c r="P462" s="17">
        <v>1996</v>
      </c>
      <c r="Q462" s="19" t="s">
        <v>1045</v>
      </c>
      <c r="R462" s="24" t="s">
        <v>1026</v>
      </c>
      <c r="S462" s="19" t="s">
        <v>1041</v>
      </c>
      <c r="T462" s="17">
        <v>0</v>
      </c>
      <c r="U462" s="24" t="s">
        <v>1026</v>
      </c>
      <c r="V462" s="17">
        <v>2</v>
      </c>
      <c r="W462" s="142" t="s">
        <v>1620</v>
      </c>
      <c r="X462" s="120">
        <v>140</v>
      </c>
      <c r="Y462" s="17">
        <v>1</v>
      </c>
      <c r="Z462" s="24" t="s">
        <v>1026</v>
      </c>
      <c r="AA462" s="17">
        <v>10</v>
      </c>
    </row>
    <row r="463" spans="13:27" x14ac:dyDescent="0.25">
      <c r="M463" s="17" t="s">
        <v>3011</v>
      </c>
      <c r="N463" s="17">
        <v>16</v>
      </c>
      <c r="O463" s="17">
        <v>6</v>
      </c>
      <c r="P463" s="17">
        <v>1996</v>
      </c>
      <c r="Q463" s="19" t="s">
        <v>565</v>
      </c>
      <c r="R463" s="24" t="s">
        <v>1026</v>
      </c>
      <c r="S463" s="19" t="s">
        <v>1044</v>
      </c>
      <c r="T463" s="17">
        <v>2</v>
      </c>
      <c r="U463" s="24" t="s">
        <v>1026</v>
      </c>
      <c r="V463" s="17">
        <v>0</v>
      </c>
      <c r="W463" s="142" t="s">
        <v>1617</v>
      </c>
      <c r="X463" s="120">
        <v>503</v>
      </c>
      <c r="Y463" s="17">
        <v>25</v>
      </c>
      <c r="Z463" s="24" t="s">
        <v>1026</v>
      </c>
      <c r="AA463" s="17">
        <v>2</v>
      </c>
    </row>
    <row r="464" spans="13:27" x14ac:dyDescent="0.25">
      <c r="M464" s="17" t="s">
        <v>3011</v>
      </c>
      <c r="N464" s="17">
        <v>16</v>
      </c>
      <c r="O464" s="17">
        <v>6</v>
      </c>
      <c r="P464" s="17">
        <v>1996</v>
      </c>
      <c r="Q464" s="19" t="s">
        <v>2400</v>
      </c>
      <c r="R464" s="24" t="s">
        <v>1026</v>
      </c>
      <c r="S464" s="19" t="s">
        <v>1043</v>
      </c>
      <c r="T464" s="17">
        <v>0</v>
      </c>
      <c r="U464" s="24" t="s">
        <v>1026</v>
      </c>
      <c r="V464" s="17">
        <v>2</v>
      </c>
      <c r="W464" s="142" t="s">
        <v>1618</v>
      </c>
      <c r="X464" s="120">
        <v>215</v>
      </c>
      <c r="Y464" s="17">
        <v>7</v>
      </c>
      <c r="Z464" s="24" t="s">
        <v>1026</v>
      </c>
      <c r="AA464" s="17">
        <v>11</v>
      </c>
    </row>
    <row r="465" spans="13:27" x14ac:dyDescent="0.25">
      <c r="M465" s="17" t="s">
        <v>3011</v>
      </c>
      <c r="N465" s="17">
        <v>16</v>
      </c>
      <c r="O465" s="17">
        <v>6</v>
      </c>
      <c r="P465" s="17">
        <v>1996</v>
      </c>
      <c r="Q465" s="19" t="s">
        <v>1241</v>
      </c>
      <c r="R465" s="24" t="s">
        <v>1026</v>
      </c>
      <c r="S465" s="19" t="s">
        <v>564</v>
      </c>
      <c r="T465" s="17">
        <v>0</v>
      </c>
      <c r="U465" s="24" t="s">
        <v>1026</v>
      </c>
      <c r="V465" s="17">
        <v>2</v>
      </c>
      <c r="W465" s="142" t="s">
        <v>1619</v>
      </c>
      <c r="X465" s="120">
        <v>392</v>
      </c>
      <c r="Y465" s="17">
        <v>2</v>
      </c>
      <c r="Z465" s="24" t="s">
        <v>1026</v>
      </c>
      <c r="AA465" s="17">
        <v>15</v>
      </c>
    </row>
    <row r="466" spans="13:27" x14ac:dyDescent="0.25">
      <c r="M466" s="17" t="s">
        <v>3011</v>
      </c>
      <c r="N466" s="17">
        <v>16</v>
      </c>
      <c r="O466" s="17">
        <v>6</v>
      </c>
      <c r="P466" s="17">
        <v>1996</v>
      </c>
      <c r="Q466" s="19" t="s">
        <v>1</v>
      </c>
      <c r="R466" s="24" t="s">
        <v>1026</v>
      </c>
      <c r="S466" s="19" t="s">
        <v>1029</v>
      </c>
      <c r="T466" s="17">
        <v>0</v>
      </c>
      <c r="U466" s="24" t="s">
        <v>1026</v>
      </c>
      <c r="V466" s="17">
        <v>2</v>
      </c>
      <c r="W466" s="142" t="s">
        <v>290</v>
      </c>
      <c r="X466" s="120">
        <v>200</v>
      </c>
      <c r="Y466" s="17">
        <v>11</v>
      </c>
      <c r="Z466" s="24" t="s">
        <v>1026</v>
      </c>
      <c r="AA466" s="17">
        <v>16</v>
      </c>
    </row>
    <row r="467" spans="13:27" x14ac:dyDescent="0.25">
      <c r="M467" s="17" t="s">
        <v>3011</v>
      </c>
      <c r="N467" s="17">
        <v>16</v>
      </c>
      <c r="O467" s="17">
        <v>6</v>
      </c>
      <c r="P467" s="17">
        <v>1996</v>
      </c>
      <c r="Q467" s="19" t="s">
        <v>0</v>
      </c>
      <c r="R467" s="24" t="s">
        <v>1026</v>
      </c>
      <c r="S467" s="19" t="s">
        <v>1042</v>
      </c>
      <c r="T467" s="17">
        <v>2</v>
      </c>
      <c r="U467" s="24" t="s">
        <v>1026</v>
      </c>
      <c r="V467" s="17">
        <v>0</v>
      </c>
      <c r="W467" s="142" t="s">
        <v>288</v>
      </c>
      <c r="X467" s="120">
        <v>849</v>
      </c>
      <c r="Y467" s="17">
        <v>8</v>
      </c>
      <c r="Z467" s="24" t="s">
        <v>1026</v>
      </c>
      <c r="AA467" s="17">
        <v>3</v>
      </c>
    </row>
    <row r="468" spans="13:27" x14ac:dyDescent="0.25">
      <c r="M468" s="17" t="s">
        <v>3144</v>
      </c>
      <c r="N468" s="17">
        <v>18</v>
      </c>
      <c r="O468" s="17">
        <v>6</v>
      </c>
      <c r="P468" s="17">
        <v>1996</v>
      </c>
      <c r="Q468" s="19" t="s">
        <v>1241</v>
      </c>
      <c r="R468" s="24" t="s">
        <v>1026</v>
      </c>
      <c r="S468" s="19" t="s">
        <v>1</v>
      </c>
      <c r="T468" s="17">
        <v>2</v>
      </c>
      <c r="U468" s="24" t="s">
        <v>1026</v>
      </c>
      <c r="V468" s="17">
        <v>0</v>
      </c>
      <c r="W468" s="142" t="s">
        <v>1616</v>
      </c>
      <c r="X468" s="120">
        <v>328</v>
      </c>
      <c r="Y468" s="17">
        <v>22</v>
      </c>
      <c r="Z468" s="24" t="s">
        <v>1026</v>
      </c>
      <c r="AA468" s="17">
        <v>2</v>
      </c>
    </row>
    <row r="469" spans="13:27" x14ac:dyDescent="0.25">
      <c r="M469" s="17" t="s">
        <v>3144</v>
      </c>
      <c r="N469" s="17">
        <v>25</v>
      </c>
      <c r="O469" s="17">
        <v>6</v>
      </c>
      <c r="P469" s="17">
        <v>1996</v>
      </c>
      <c r="Q469" s="19" t="s">
        <v>1044</v>
      </c>
      <c r="R469" s="24" t="s">
        <v>1026</v>
      </c>
      <c r="S469" s="19" t="s">
        <v>1042</v>
      </c>
      <c r="T469" s="17">
        <v>0</v>
      </c>
      <c r="U469" s="24" t="s">
        <v>1026</v>
      </c>
      <c r="V469" s="17">
        <v>2</v>
      </c>
      <c r="W469" s="142" t="s">
        <v>291</v>
      </c>
      <c r="X469" s="120">
        <v>1466</v>
      </c>
      <c r="Y469" s="17">
        <v>2</v>
      </c>
      <c r="Z469" s="24" t="s">
        <v>1026</v>
      </c>
      <c r="AA469" s="17">
        <v>9</v>
      </c>
    </row>
    <row r="470" spans="13:27" x14ac:dyDescent="0.25">
      <c r="M470" s="17" t="s">
        <v>3027</v>
      </c>
      <c r="N470" s="17">
        <v>29</v>
      </c>
      <c r="O470" s="17">
        <v>6</v>
      </c>
      <c r="P470" s="17">
        <v>1996</v>
      </c>
      <c r="Q470" s="19" t="s">
        <v>1041</v>
      </c>
      <c r="R470" s="24" t="s">
        <v>1026</v>
      </c>
      <c r="S470" s="19" t="s">
        <v>1044</v>
      </c>
      <c r="T470" s="17">
        <v>1</v>
      </c>
      <c r="U470" s="24" t="s">
        <v>1026</v>
      </c>
      <c r="V470" s="17">
        <v>2</v>
      </c>
      <c r="W470" s="142" t="s">
        <v>1615</v>
      </c>
      <c r="X470" s="120">
        <v>702</v>
      </c>
      <c r="Y470" s="17">
        <v>11</v>
      </c>
      <c r="Z470" s="24" t="s">
        <v>1026</v>
      </c>
      <c r="AA470" s="17">
        <v>10</v>
      </c>
    </row>
    <row r="471" spans="13:27" x14ac:dyDescent="0.25">
      <c r="M471" s="17" t="s">
        <v>3027</v>
      </c>
      <c r="N471" s="17">
        <v>29</v>
      </c>
      <c r="O471" s="17">
        <v>6</v>
      </c>
      <c r="P471" s="17">
        <v>1996</v>
      </c>
      <c r="Q471" s="19" t="s">
        <v>1</v>
      </c>
      <c r="R471" s="24" t="s">
        <v>1026</v>
      </c>
      <c r="S471" s="19" t="s">
        <v>564</v>
      </c>
      <c r="T471" s="17">
        <v>1</v>
      </c>
      <c r="U471" s="24" t="s">
        <v>1026</v>
      </c>
      <c r="V471" s="17">
        <v>2</v>
      </c>
      <c r="W471" s="142" t="s">
        <v>1614</v>
      </c>
      <c r="X471" s="120">
        <v>252</v>
      </c>
      <c r="Y471" s="17">
        <v>6</v>
      </c>
      <c r="Z471" s="24" t="s">
        <v>1026</v>
      </c>
      <c r="AA471" s="17">
        <v>11</v>
      </c>
    </row>
    <row r="472" spans="13:27" x14ac:dyDescent="0.25">
      <c r="M472" s="17" t="s">
        <v>3011</v>
      </c>
      <c r="N472" s="17">
        <v>30</v>
      </c>
      <c r="O472" s="17">
        <v>6</v>
      </c>
      <c r="P472" s="17">
        <v>1996</v>
      </c>
      <c r="Q472" s="19" t="s">
        <v>1045</v>
      </c>
      <c r="R472" s="24" t="s">
        <v>1026</v>
      </c>
      <c r="S472" s="19" t="s">
        <v>1029</v>
      </c>
      <c r="T472" s="17">
        <v>0</v>
      </c>
      <c r="U472" s="24" t="s">
        <v>1026</v>
      </c>
      <c r="V472" s="17">
        <v>2</v>
      </c>
      <c r="W472" s="142" t="s">
        <v>292</v>
      </c>
      <c r="X472" s="120">
        <v>85</v>
      </c>
      <c r="Y472" s="17">
        <v>0</v>
      </c>
      <c r="Z472" s="24" t="s">
        <v>1026</v>
      </c>
      <c r="AA472" s="17">
        <v>10</v>
      </c>
    </row>
    <row r="473" spans="13:27" x14ac:dyDescent="0.25">
      <c r="M473" s="17" t="s">
        <v>3011</v>
      </c>
      <c r="N473" s="17">
        <v>30</v>
      </c>
      <c r="O473" s="17">
        <v>6</v>
      </c>
      <c r="P473" s="17">
        <v>1996</v>
      </c>
      <c r="Q473" s="19" t="s">
        <v>2400</v>
      </c>
      <c r="R473" s="24" t="s">
        <v>1026</v>
      </c>
      <c r="S473" s="19" t="s">
        <v>565</v>
      </c>
      <c r="T473" s="17">
        <v>0</v>
      </c>
      <c r="U473" s="24" t="s">
        <v>1026</v>
      </c>
      <c r="V473" s="17">
        <v>2</v>
      </c>
      <c r="W473" s="142" t="s">
        <v>1612</v>
      </c>
      <c r="X473" s="120">
        <v>203</v>
      </c>
      <c r="Y473" s="17">
        <v>5</v>
      </c>
      <c r="Z473" s="24" t="s">
        <v>1026</v>
      </c>
      <c r="AA473" s="17">
        <v>15</v>
      </c>
    </row>
    <row r="474" spans="13:27" x14ac:dyDescent="0.25">
      <c r="M474" s="17" t="s">
        <v>3011</v>
      </c>
      <c r="N474" s="17">
        <v>30</v>
      </c>
      <c r="O474" s="17">
        <v>6</v>
      </c>
      <c r="P474" s="17">
        <v>1996</v>
      </c>
      <c r="Q474" s="19" t="s">
        <v>1042</v>
      </c>
      <c r="R474" s="24" t="s">
        <v>1026</v>
      </c>
      <c r="S474" s="19" t="s">
        <v>564</v>
      </c>
      <c r="T474" s="17">
        <v>1</v>
      </c>
      <c r="U474" s="24" t="s">
        <v>1026</v>
      </c>
      <c r="V474" s="17">
        <v>2</v>
      </c>
      <c r="W474" s="142" t="s">
        <v>1611</v>
      </c>
      <c r="X474" s="120">
        <v>831</v>
      </c>
      <c r="Y474" s="17">
        <v>10</v>
      </c>
      <c r="Z474" s="24" t="s">
        <v>1026</v>
      </c>
      <c r="AA474" s="17">
        <v>12</v>
      </c>
    </row>
    <row r="475" spans="13:27" x14ac:dyDescent="0.25">
      <c r="M475" s="17" t="s">
        <v>3011</v>
      </c>
      <c r="N475" s="17">
        <v>30</v>
      </c>
      <c r="O475" s="17">
        <v>6</v>
      </c>
      <c r="P475" s="17">
        <v>1996</v>
      </c>
      <c r="Q475" s="19" t="s">
        <v>1043</v>
      </c>
      <c r="R475" s="24" t="s">
        <v>1026</v>
      </c>
      <c r="S475" s="19" t="s">
        <v>1241</v>
      </c>
      <c r="T475" s="17">
        <v>2</v>
      </c>
      <c r="U475" s="24" t="s">
        <v>1026</v>
      </c>
      <c r="V475" s="17">
        <v>0</v>
      </c>
      <c r="W475" s="142" t="s">
        <v>1613</v>
      </c>
      <c r="X475" s="120">
        <v>1188</v>
      </c>
      <c r="Y475" s="17">
        <v>17</v>
      </c>
      <c r="Z475" s="24" t="s">
        <v>1026</v>
      </c>
      <c r="AA475" s="17">
        <v>6</v>
      </c>
    </row>
    <row r="476" spans="13:27" x14ac:dyDescent="0.25">
      <c r="M476" s="17" t="s">
        <v>3011</v>
      </c>
      <c r="N476" s="17">
        <v>30</v>
      </c>
      <c r="O476" s="17">
        <v>6</v>
      </c>
      <c r="P476" s="17">
        <v>1996</v>
      </c>
      <c r="Q476" s="19" t="s">
        <v>0</v>
      </c>
      <c r="R476" s="24" t="s">
        <v>1026</v>
      </c>
      <c r="S476" s="19" t="s">
        <v>1</v>
      </c>
      <c r="T476" s="17">
        <v>2</v>
      </c>
      <c r="U476" s="24" t="s">
        <v>1026</v>
      </c>
      <c r="V476" s="17">
        <v>0</v>
      </c>
      <c r="W476" s="142" t="s">
        <v>293</v>
      </c>
      <c r="X476" s="120">
        <v>954</v>
      </c>
      <c r="Y476" s="17">
        <v>11</v>
      </c>
      <c r="Z476" s="24" t="s">
        <v>1026</v>
      </c>
      <c r="AA476" s="17">
        <v>5</v>
      </c>
    </row>
    <row r="477" spans="13:27" x14ac:dyDescent="0.25">
      <c r="M477" s="17" t="s">
        <v>3142</v>
      </c>
      <c r="N477" s="17">
        <v>3</v>
      </c>
      <c r="O477" s="17">
        <v>7</v>
      </c>
      <c r="P477" s="17">
        <v>1996</v>
      </c>
      <c r="Q477" s="19" t="s">
        <v>565</v>
      </c>
      <c r="R477" s="24" t="s">
        <v>1026</v>
      </c>
      <c r="S477" s="19" t="s">
        <v>0</v>
      </c>
      <c r="T477" s="17">
        <v>2</v>
      </c>
      <c r="U477" s="24" t="s">
        <v>1026</v>
      </c>
      <c r="V477" s="17">
        <v>0</v>
      </c>
      <c r="W477" s="142" t="s">
        <v>1607</v>
      </c>
      <c r="X477" s="120">
        <v>1012</v>
      </c>
      <c r="Y477" s="17">
        <v>18</v>
      </c>
      <c r="Z477" s="24" t="s">
        <v>1026</v>
      </c>
      <c r="AA477" s="17">
        <v>9</v>
      </c>
    </row>
    <row r="478" spans="13:27" x14ac:dyDescent="0.25">
      <c r="M478" s="17" t="s">
        <v>3142</v>
      </c>
      <c r="N478" s="17">
        <v>3</v>
      </c>
      <c r="O478" s="17">
        <v>7</v>
      </c>
      <c r="P478" s="17">
        <v>1996</v>
      </c>
      <c r="Q478" s="19" t="s">
        <v>1041</v>
      </c>
      <c r="R478" s="24" t="s">
        <v>1026</v>
      </c>
      <c r="S478" s="19" t="s">
        <v>564</v>
      </c>
      <c r="T478" s="17">
        <v>1</v>
      </c>
      <c r="U478" s="24" t="s">
        <v>1026</v>
      </c>
      <c r="V478" s="17">
        <v>2</v>
      </c>
      <c r="W478" s="142" t="s">
        <v>1609</v>
      </c>
      <c r="X478" s="120">
        <v>692</v>
      </c>
      <c r="Y478" s="17">
        <v>7</v>
      </c>
      <c r="Z478" s="24" t="s">
        <v>1026</v>
      </c>
      <c r="AA478" s="17">
        <v>9</v>
      </c>
    </row>
    <row r="479" spans="13:27" x14ac:dyDescent="0.25">
      <c r="M479" s="17" t="s">
        <v>3142</v>
      </c>
      <c r="N479" s="17">
        <v>3</v>
      </c>
      <c r="O479" s="17">
        <v>7</v>
      </c>
      <c r="P479" s="17">
        <v>1996</v>
      </c>
      <c r="Q479" s="19" t="s">
        <v>1241</v>
      </c>
      <c r="R479" s="24" t="s">
        <v>1026</v>
      </c>
      <c r="S479" s="19" t="s">
        <v>1042</v>
      </c>
      <c r="T479" s="17">
        <v>0</v>
      </c>
      <c r="U479" s="24" t="s">
        <v>1026</v>
      </c>
      <c r="V479" s="17">
        <v>2</v>
      </c>
      <c r="W479" s="142" t="s">
        <v>1610</v>
      </c>
      <c r="X479" s="120">
        <v>372</v>
      </c>
      <c r="Y479" s="17">
        <v>3</v>
      </c>
      <c r="Z479" s="24" t="s">
        <v>1026</v>
      </c>
      <c r="AA479" s="17">
        <v>7</v>
      </c>
    </row>
    <row r="480" spans="13:27" x14ac:dyDescent="0.25">
      <c r="M480" s="17" t="s">
        <v>3142</v>
      </c>
      <c r="N480" s="17">
        <v>3</v>
      </c>
      <c r="O480" s="17">
        <v>7</v>
      </c>
      <c r="P480" s="17">
        <v>1996</v>
      </c>
      <c r="Q480" s="19" t="s">
        <v>1029</v>
      </c>
      <c r="R480" s="24" t="s">
        <v>1026</v>
      </c>
      <c r="S480" s="19" t="s">
        <v>2400</v>
      </c>
      <c r="T480" s="17">
        <v>1</v>
      </c>
      <c r="U480" s="24" t="s">
        <v>1026</v>
      </c>
      <c r="V480" s="17">
        <v>0</v>
      </c>
      <c r="W480" s="142" t="s">
        <v>1608</v>
      </c>
      <c r="X480" s="120">
        <v>731</v>
      </c>
      <c r="Y480" s="17">
        <v>12</v>
      </c>
      <c r="Z480" s="24" t="s">
        <v>1026</v>
      </c>
      <c r="AA480" s="17">
        <v>7</v>
      </c>
    </row>
    <row r="481" spans="13:27" x14ac:dyDescent="0.25">
      <c r="M481" s="17" t="s">
        <v>3142</v>
      </c>
      <c r="N481" s="17">
        <v>3</v>
      </c>
      <c r="O481" s="17">
        <v>7</v>
      </c>
      <c r="P481" s="17">
        <v>1996</v>
      </c>
      <c r="Q481" s="19" t="s">
        <v>1</v>
      </c>
      <c r="R481" s="24" t="s">
        <v>1026</v>
      </c>
      <c r="S481" s="19" t="s">
        <v>1044</v>
      </c>
      <c r="T481" s="17">
        <v>0</v>
      </c>
      <c r="U481" s="24" t="s">
        <v>1026</v>
      </c>
      <c r="V481" s="17">
        <v>2</v>
      </c>
      <c r="W481" s="142" t="s">
        <v>294</v>
      </c>
      <c r="X481" s="120">
        <v>153</v>
      </c>
      <c r="Y481" s="17">
        <v>5</v>
      </c>
      <c r="Z481" s="24" t="s">
        <v>1026</v>
      </c>
      <c r="AA481" s="17">
        <v>8</v>
      </c>
    </row>
    <row r="482" spans="13:27" x14ac:dyDescent="0.25">
      <c r="M482" s="17" t="s">
        <v>3142</v>
      </c>
      <c r="N482" s="17">
        <v>3</v>
      </c>
      <c r="O482" s="17">
        <v>7</v>
      </c>
      <c r="P482" s="17">
        <v>1996</v>
      </c>
      <c r="Q482" s="19" t="s">
        <v>1043</v>
      </c>
      <c r="R482" s="24" t="s">
        <v>1026</v>
      </c>
      <c r="S482" s="19" t="s">
        <v>1045</v>
      </c>
      <c r="T482" s="17">
        <v>2</v>
      </c>
      <c r="U482" s="24" t="s">
        <v>1026</v>
      </c>
      <c r="V482" s="17">
        <v>0</v>
      </c>
      <c r="W482" s="142" t="s">
        <v>295</v>
      </c>
      <c r="X482" s="120">
        <v>1067</v>
      </c>
      <c r="Y482" s="17">
        <v>16</v>
      </c>
      <c r="Z482" s="24" t="s">
        <v>1026</v>
      </c>
      <c r="AA482" s="17">
        <v>10</v>
      </c>
    </row>
    <row r="483" spans="13:27" x14ac:dyDescent="0.25">
      <c r="M483" s="17" t="s">
        <v>3027</v>
      </c>
      <c r="N483" s="17">
        <v>6</v>
      </c>
      <c r="O483" s="17">
        <v>7</v>
      </c>
      <c r="P483" s="17">
        <v>1996</v>
      </c>
      <c r="Q483" s="19" t="s">
        <v>565</v>
      </c>
      <c r="R483" s="24" t="s">
        <v>1026</v>
      </c>
      <c r="S483" s="19" t="s">
        <v>1</v>
      </c>
      <c r="T483" s="17">
        <v>1</v>
      </c>
      <c r="U483" s="24" t="s">
        <v>1026</v>
      </c>
      <c r="V483" s="17">
        <v>0</v>
      </c>
      <c r="W483" s="142" t="s">
        <v>1605</v>
      </c>
      <c r="X483" s="120">
        <v>166</v>
      </c>
      <c r="Y483" s="17">
        <v>11</v>
      </c>
      <c r="Z483" s="24" t="s">
        <v>1026</v>
      </c>
      <c r="AA483" s="17">
        <v>2</v>
      </c>
    </row>
    <row r="484" spans="13:27" x14ac:dyDescent="0.25">
      <c r="M484" s="17" t="s">
        <v>3027</v>
      </c>
      <c r="N484" s="17">
        <v>6</v>
      </c>
      <c r="O484" s="17">
        <v>7</v>
      </c>
      <c r="P484" s="17">
        <v>1996</v>
      </c>
      <c r="Q484" s="19" t="s">
        <v>564</v>
      </c>
      <c r="R484" s="24" t="s">
        <v>1026</v>
      </c>
      <c r="S484" s="19" t="s">
        <v>1045</v>
      </c>
      <c r="T484" s="17">
        <v>1</v>
      </c>
      <c r="U484" s="24" t="s">
        <v>1026</v>
      </c>
      <c r="V484" s="17">
        <v>0</v>
      </c>
      <c r="W484" s="142" t="s">
        <v>296</v>
      </c>
      <c r="X484" s="120">
        <v>515</v>
      </c>
      <c r="Y484" s="17">
        <v>11</v>
      </c>
      <c r="Z484" s="24" t="s">
        <v>1026</v>
      </c>
      <c r="AA484" s="17">
        <v>2</v>
      </c>
    </row>
    <row r="485" spans="13:27" x14ac:dyDescent="0.25">
      <c r="M485" s="17" t="s">
        <v>3027</v>
      </c>
      <c r="N485" s="17">
        <v>6</v>
      </c>
      <c r="O485" s="17">
        <v>7</v>
      </c>
      <c r="P485" s="17">
        <v>1996</v>
      </c>
      <c r="Q485" s="19" t="s">
        <v>1241</v>
      </c>
      <c r="R485" s="24" t="s">
        <v>1026</v>
      </c>
      <c r="S485" s="19" t="s">
        <v>2400</v>
      </c>
      <c r="T485" s="17">
        <v>1</v>
      </c>
      <c r="U485" s="24" t="s">
        <v>1026</v>
      </c>
      <c r="V485" s="17">
        <v>0</v>
      </c>
      <c r="W485" s="142" t="s">
        <v>1606</v>
      </c>
      <c r="X485" s="120">
        <v>330</v>
      </c>
      <c r="Y485" s="17">
        <v>7</v>
      </c>
      <c r="Z485" s="24" t="s">
        <v>1026</v>
      </c>
      <c r="AA485" s="17">
        <v>6</v>
      </c>
    </row>
    <row r="486" spans="13:27" x14ac:dyDescent="0.25">
      <c r="M486" s="17" t="s">
        <v>3011</v>
      </c>
      <c r="N486" s="17">
        <v>7</v>
      </c>
      <c r="O486" s="17">
        <v>7</v>
      </c>
      <c r="P486" s="17">
        <v>1996</v>
      </c>
      <c r="Q486" s="19" t="s">
        <v>1044</v>
      </c>
      <c r="R486" s="24" t="s">
        <v>1026</v>
      </c>
      <c r="S486" s="19" t="s">
        <v>1241</v>
      </c>
      <c r="T486" s="17">
        <v>1</v>
      </c>
      <c r="U486" s="24" t="s">
        <v>1026</v>
      </c>
      <c r="V486" s="17">
        <v>0</v>
      </c>
      <c r="W486" s="142" t="s">
        <v>1604</v>
      </c>
      <c r="X486" s="120">
        <v>254</v>
      </c>
      <c r="Y486" s="17">
        <v>8</v>
      </c>
      <c r="Z486" s="24" t="s">
        <v>1026</v>
      </c>
      <c r="AA486" s="17">
        <v>4</v>
      </c>
    </row>
    <row r="487" spans="13:27" x14ac:dyDescent="0.25">
      <c r="M487" s="17" t="s">
        <v>3011</v>
      </c>
      <c r="N487" s="17">
        <v>7</v>
      </c>
      <c r="O487" s="17">
        <v>7</v>
      </c>
      <c r="P487" s="17">
        <v>1996</v>
      </c>
      <c r="Q487" s="19" t="s">
        <v>1029</v>
      </c>
      <c r="R487" s="24" t="s">
        <v>1026</v>
      </c>
      <c r="S487" s="19" t="s">
        <v>0</v>
      </c>
      <c r="T487" s="17">
        <v>2</v>
      </c>
      <c r="U487" s="24" t="s">
        <v>1026</v>
      </c>
      <c r="V487" s="17">
        <v>1</v>
      </c>
      <c r="W487" s="142" t="s">
        <v>297</v>
      </c>
      <c r="X487" s="120">
        <v>620</v>
      </c>
      <c r="Y487" s="17">
        <v>7</v>
      </c>
      <c r="Z487" s="24" t="s">
        <v>1026</v>
      </c>
      <c r="AA487" s="17">
        <v>6</v>
      </c>
    </row>
    <row r="488" spans="13:27" x14ac:dyDescent="0.25">
      <c r="M488" s="17" t="s">
        <v>3011</v>
      </c>
      <c r="N488" s="17">
        <v>7</v>
      </c>
      <c r="O488" s="17">
        <v>7</v>
      </c>
      <c r="P488" s="17">
        <v>1996</v>
      </c>
      <c r="Q488" s="19" t="s">
        <v>1</v>
      </c>
      <c r="R488" s="24" t="s">
        <v>1026</v>
      </c>
      <c r="S488" s="19" t="s">
        <v>565</v>
      </c>
      <c r="T488" s="17">
        <v>0</v>
      </c>
      <c r="U488" s="24" t="s">
        <v>1026</v>
      </c>
      <c r="V488" s="17">
        <v>2</v>
      </c>
      <c r="W488" s="142" t="s">
        <v>1603</v>
      </c>
      <c r="X488" s="120">
        <v>261</v>
      </c>
      <c r="Y488" s="17">
        <v>3</v>
      </c>
      <c r="Z488" s="24" t="s">
        <v>1026</v>
      </c>
      <c r="AA488" s="17">
        <v>18</v>
      </c>
    </row>
    <row r="489" spans="13:27" x14ac:dyDescent="0.25">
      <c r="M489" s="17" t="s">
        <v>3011</v>
      </c>
      <c r="N489" s="17">
        <v>7</v>
      </c>
      <c r="O489" s="17">
        <v>7</v>
      </c>
      <c r="P489" s="17">
        <v>1996</v>
      </c>
      <c r="Q489" s="19" t="s">
        <v>1042</v>
      </c>
      <c r="R489" s="24" t="s">
        <v>1026</v>
      </c>
      <c r="S489" s="19" t="s">
        <v>1043</v>
      </c>
      <c r="T489" s="17">
        <v>1</v>
      </c>
      <c r="U489" s="24" t="s">
        <v>1026</v>
      </c>
      <c r="V489" s="17">
        <v>0</v>
      </c>
      <c r="W489" s="142" t="s">
        <v>298</v>
      </c>
      <c r="X489" s="120">
        <v>1026</v>
      </c>
      <c r="Y489" s="17">
        <v>11</v>
      </c>
      <c r="Z489" s="24" t="s">
        <v>1026</v>
      </c>
      <c r="AA489" s="17">
        <v>7</v>
      </c>
    </row>
    <row r="490" spans="13:27" x14ac:dyDescent="0.25">
      <c r="M490" s="17" t="s">
        <v>3142</v>
      </c>
      <c r="N490" s="17">
        <v>10</v>
      </c>
      <c r="O490" s="17">
        <v>7</v>
      </c>
      <c r="P490" s="17">
        <v>1996</v>
      </c>
      <c r="Q490" s="19" t="s">
        <v>1241</v>
      </c>
      <c r="R490" s="24" t="s">
        <v>1026</v>
      </c>
      <c r="S490" s="19" t="s">
        <v>1</v>
      </c>
      <c r="T490" s="17">
        <v>2</v>
      </c>
      <c r="U490" s="24" t="s">
        <v>1026</v>
      </c>
      <c r="V490" s="17">
        <v>0</v>
      </c>
      <c r="W490" s="142" t="s">
        <v>1602</v>
      </c>
      <c r="X490" s="120">
        <v>421</v>
      </c>
      <c r="Y490" s="17">
        <v>9</v>
      </c>
      <c r="Z490" s="24" t="s">
        <v>1026</v>
      </c>
      <c r="AA490" s="17">
        <v>2</v>
      </c>
    </row>
    <row r="491" spans="13:27" x14ac:dyDescent="0.25">
      <c r="M491" s="17" t="s">
        <v>3142</v>
      </c>
      <c r="N491" s="17">
        <v>10</v>
      </c>
      <c r="O491" s="17">
        <v>7</v>
      </c>
      <c r="P491" s="17">
        <v>1996</v>
      </c>
      <c r="Q491" s="19" t="s">
        <v>1042</v>
      </c>
      <c r="R491" s="24" t="s">
        <v>1026</v>
      </c>
      <c r="S491" s="19" t="s">
        <v>1044</v>
      </c>
      <c r="T491" s="17">
        <v>2</v>
      </c>
      <c r="U491" s="24" t="s">
        <v>1026</v>
      </c>
      <c r="V491" s="17">
        <v>1</v>
      </c>
      <c r="W491" s="142" t="s">
        <v>300</v>
      </c>
      <c r="X491" s="120">
        <v>703</v>
      </c>
      <c r="Y491" s="17">
        <v>16</v>
      </c>
      <c r="Z491" s="24" t="s">
        <v>1026</v>
      </c>
      <c r="AA491" s="17">
        <v>12</v>
      </c>
    </row>
    <row r="492" spans="13:27" x14ac:dyDescent="0.25">
      <c r="M492" s="17" t="s">
        <v>3142</v>
      </c>
      <c r="N492" s="17">
        <v>10</v>
      </c>
      <c r="O492" s="17">
        <v>7</v>
      </c>
      <c r="P492" s="17">
        <v>1996</v>
      </c>
      <c r="Q492" s="19" t="s">
        <v>1043</v>
      </c>
      <c r="R492" s="24" t="s">
        <v>1026</v>
      </c>
      <c r="S492" s="19" t="s">
        <v>1029</v>
      </c>
      <c r="T492" s="17">
        <v>0</v>
      </c>
      <c r="U492" s="24" t="s">
        <v>1026</v>
      </c>
      <c r="V492" s="17">
        <v>1</v>
      </c>
      <c r="W492" s="142" t="s">
        <v>1600</v>
      </c>
      <c r="X492" s="120">
        <v>1338</v>
      </c>
      <c r="Y492" s="17">
        <v>8</v>
      </c>
      <c r="Z492" s="24" t="s">
        <v>1026</v>
      </c>
      <c r="AA492" s="17">
        <v>9</v>
      </c>
    </row>
    <row r="493" spans="13:27" x14ac:dyDescent="0.25">
      <c r="M493" s="17" t="s">
        <v>3142</v>
      </c>
      <c r="N493" s="17">
        <v>10</v>
      </c>
      <c r="O493" s="17">
        <v>7</v>
      </c>
      <c r="P493" s="17">
        <v>1996</v>
      </c>
      <c r="Q493" s="19" t="s">
        <v>0</v>
      </c>
      <c r="R493" s="24" t="s">
        <v>1026</v>
      </c>
      <c r="S493" s="19" t="s">
        <v>565</v>
      </c>
      <c r="T493" s="17">
        <v>2</v>
      </c>
      <c r="U493" s="24" t="s">
        <v>1026</v>
      </c>
      <c r="V493" s="17">
        <v>1</v>
      </c>
      <c r="W493" s="142" t="s">
        <v>1601</v>
      </c>
      <c r="X493" s="120">
        <v>1171</v>
      </c>
      <c r="Y493" s="17">
        <v>8</v>
      </c>
      <c r="Z493" s="24" t="s">
        <v>1026</v>
      </c>
      <c r="AA493" s="17">
        <v>7</v>
      </c>
    </row>
    <row r="494" spans="13:27" x14ac:dyDescent="0.25">
      <c r="M494" s="17" t="s">
        <v>3141</v>
      </c>
      <c r="N494" s="17">
        <v>11</v>
      </c>
      <c r="O494" s="17">
        <v>7</v>
      </c>
      <c r="P494" s="17">
        <v>1996</v>
      </c>
      <c r="Q494" s="19" t="s">
        <v>1045</v>
      </c>
      <c r="R494" s="24" t="s">
        <v>1026</v>
      </c>
      <c r="S494" s="19" t="s">
        <v>2400</v>
      </c>
      <c r="T494" s="17">
        <v>1</v>
      </c>
      <c r="U494" s="24" t="s">
        <v>1026</v>
      </c>
      <c r="V494" s="17">
        <v>0</v>
      </c>
      <c r="W494" s="142" t="s">
        <v>301</v>
      </c>
      <c r="X494" s="120">
        <v>248</v>
      </c>
      <c r="Y494" s="17">
        <v>12</v>
      </c>
      <c r="Z494" s="24" t="s">
        <v>1026</v>
      </c>
      <c r="AA494" s="17">
        <v>9</v>
      </c>
    </row>
    <row r="495" spans="13:27" x14ac:dyDescent="0.25">
      <c r="M495" s="17" t="s">
        <v>3141</v>
      </c>
      <c r="N495" s="17">
        <v>11</v>
      </c>
      <c r="O495" s="17">
        <v>7</v>
      </c>
      <c r="P495" s="17">
        <v>1996</v>
      </c>
      <c r="Q495" s="19" t="s">
        <v>564</v>
      </c>
      <c r="R495" s="24" t="s">
        <v>1026</v>
      </c>
      <c r="S495" s="19" t="s">
        <v>1041</v>
      </c>
      <c r="T495" s="17">
        <v>2</v>
      </c>
      <c r="U495" s="24" t="s">
        <v>1026</v>
      </c>
      <c r="V495" s="17">
        <v>0</v>
      </c>
      <c r="W495" s="142" t="s">
        <v>1599</v>
      </c>
      <c r="X495" s="120">
        <v>675</v>
      </c>
      <c r="Y495" s="17">
        <v>12</v>
      </c>
      <c r="Z495" s="24" t="s">
        <v>1026</v>
      </c>
      <c r="AA495" s="17">
        <v>4</v>
      </c>
    </row>
    <row r="496" spans="13:27" x14ac:dyDescent="0.25">
      <c r="M496" s="17" t="s">
        <v>3144</v>
      </c>
      <c r="N496" s="17">
        <v>16</v>
      </c>
      <c r="O496" s="17">
        <v>7</v>
      </c>
      <c r="P496" s="17">
        <v>1996</v>
      </c>
      <c r="Q496" s="19" t="s">
        <v>1</v>
      </c>
      <c r="R496" s="24" t="s">
        <v>1026</v>
      </c>
      <c r="S496" s="19" t="s">
        <v>2400</v>
      </c>
      <c r="T496" s="17">
        <v>1</v>
      </c>
      <c r="U496" s="24" t="s">
        <v>1026</v>
      </c>
      <c r="V496" s="17">
        <v>2</v>
      </c>
      <c r="W496" s="142" t="s">
        <v>302</v>
      </c>
      <c r="X496" s="120">
        <v>721</v>
      </c>
      <c r="Y496" s="17">
        <v>9</v>
      </c>
      <c r="Z496" s="24" t="s">
        <v>1026</v>
      </c>
      <c r="AA496" s="17">
        <v>9</v>
      </c>
    </row>
    <row r="497" spans="13:27" x14ac:dyDescent="0.25">
      <c r="M497" s="17" t="s">
        <v>3142</v>
      </c>
      <c r="N497" s="17">
        <v>17</v>
      </c>
      <c r="O497" s="17">
        <v>7</v>
      </c>
      <c r="P497" s="17">
        <v>1996</v>
      </c>
      <c r="Q497" s="19" t="s">
        <v>565</v>
      </c>
      <c r="R497" s="24" t="s">
        <v>1026</v>
      </c>
      <c r="S497" s="19" t="s">
        <v>1042</v>
      </c>
      <c r="T497" s="17">
        <v>0</v>
      </c>
      <c r="U497" s="24" t="s">
        <v>1026</v>
      </c>
      <c r="V497" s="17">
        <v>2</v>
      </c>
      <c r="W497" s="142" t="s">
        <v>2608</v>
      </c>
      <c r="X497" s="120">
        <v>385</v>
      </c>
      <c r="Y497" s="17">
        <v>7</v>
      </c>
      <c r="Z497" s="24" t="s">
        <v>1026</v>
      </c>
      <c r="AA497" s="17">
        <v>17</v>
      </c>
    </row>
    <row r="498" spans="13:27" x14ac:dyDescent="0.25">
      <c r="M498" s="17" t="s">
        <v>3142</v>
      </c>
      <c r="N498" s="17">
        <v>17</v>
      </c>
      <c r="O498" s="17">
        <v>7</v>
      </c>
      <c r="P498" s="17">
        <v>1996</v>
      </c>
      <c r="Q498" s="19" t="s">
        <v>1041</v>
      </c>
      <c r="R498" s="24" t="s">
        <v>1026</v>
      </c>
      <c r="S498" s="19" t="s">
        <v>0</v>
      </c>
      <c r="T498" s="17">
        <v>2</v>
      </c>
      <c r="U498" s="24" t="s">
        <v>1026</v>
      </c>
      <c r="V498" s="17">
        <v>1</v>
      </c>
      <c r="W498" s="142" t="s">
        <v>2610</v>
      </c>
      <c r="X498" s="120">
        <v>1191</v>
      </c>
      <c r="Y498" s="17">
        <v>9</v>
      </c>
      <c r="Z498" s="24" t="s">
        <v>1026</v>
      </c>
      <c r="AA498" s="17">
        <v>10</v>
      </c>
    </row>
    <row r="499" spans="13:27" x14ac:dyDescent="0.25">
      <c r="M499" s="17" t="s">
        <v>3142</v>
      </c>
      <c r="N499" s="17">
        <v>17</v>
      </c>
      <c r="O499" s="17">
        <v>7</v>
      </c>
      <c r="P499" s="17">
        <v>1996</v>
      </c>
      <c r="Q499" s="19" t="s">
        <v>1241</v>
      </c>
      <c r="R499" s="24" t="s">
        <v>1026</v>
      </c>
      <c r="S499" s="19" t="s">
        <v>1045</v>
      </c>
      <c r="T499" s="17">
        <v>2</v>
      </c>
      <c r="U499" s="24" t="s">
        <v>1026</v>
      </c>
      <c r="V499" s="17">
        <v>0</v>
      </c>
      <c r="W499" s="142" t="s">
        <v>2611</v>
      </c>
      <c r="X499" s="120">
        <v>387</v>
      </c>
      <c r="Y499" s="17">
        <v>11</v>
      </c>
      <c r="Z499" s="24" t="s">
        <v>1026</v>
      </c>
      <c r="AA499" s="17">
        <v>5</v>
      </c>
    </row>
    <row r="500" spans="13:27" x14ac:dyDescent="0.25">
      <c r="M500" s="17" t="s">
        <v>3142</v>
      </c>
      <c r="N500" s="17">
        <v>17</v>
      </c>
      <c r="O500" s="17">
        <v>7</v>
      </c>
      <c r="P500" s="17">
        <v>1996</v>
      </c>
      <c r="Q500" s="19" t="s">
        <v>1044</v>
      </c>
      <c r="R500" s="24" t="s">
        <v>1026</v>
      </c>
      <c r="S500" s="19" t="s">
        <v>1043</v>
      </c>
      <c r="T500" s="17">
        <v>1</v>
      </c>
      <c r="U500" s="24" t="s">
        <v>1026</v>
      </c>
      <c r="V500" s="17">
        <v>2</v>
      </c>
      <c r="W500" s="142" t="s">
        <v>303</v>
      </c>
      <c r="X500" s="120">
        <v>174</v>
      </c>
      <c r="Y500" s="17">
        <v>5</v>
      </c>
      <c r="Z500" s="24" t="s">
        <v>1026</v>
      </c>
      <c r="AA500" s="17">
        <v>7</v>
      </c>
    </row>
    <row r="501" spans="13:27" x14ac:dyDescent="0.25">
      <c r="M501" s="17" t="s">
        <v>3142</v>
      </c>
      <c r="N501" s="17">
        <v>17</v>
      </c>
      <c r="O501" s="17">
        <v>7</v>
      </c>
      <c r="P501" s="17">
        <v>1996</v>
      </c>
      <c r="Q501" s="19" t="s">
        <v>1029</v>
      </c>
      <c r="R501" s="24" t="s">
        <v>1026</v>
      </c>
      <c r="S501" s="19" t="s">
        <v>564</v>
      </c>
      <c r="T501" s="17">
        <v>1</v>
      </c>
      <c r="U501" s="24" t="s">
        <v>1026</v>
      </c>
      <c r="V501" s="17">
        <v>0</v>
      </c>
      <c r="W501" s="142" t="s">
        <v>2609</v>
      </c>
      <c r="X501" s="120">
        <v>1127</v>
      </c>
      <c r="Y501" s="17">
        <v>13</v>
      </c>
      <c r="Z501" s="24" t="s">
        <v>1026</v>
      </c>
      <c r="AA501" s="17">
        <v>9</v>
      </c>
    </row>
    <row r="502" spans="13:27" x14ac:dyDescent="0.25">
      <c r="M502" s="17" t="s">
        <v>3027</v>
      </c>
      <c r="N502" s="17">
        <v>20</v>
      </c>
      <c r="O502" s="17">
        <v>7</v>
      </c>
      <c r="P502" s="17">
        <v>1996</v>
      </c>
      <c r="Q502" s="19" t="s">
        <v>565</v>
      </c>
      <c r="R502" s="24" t="s">
        <v>1026</v>
      </c>
      <c r="S502" s="19" t="s">
        <v>564</v>
      </c>
      <c r="T502" s="17">
        <v>2</v>
      </c>
      <c r="U502" s="24" t="s">
        <v>1026</v>
      </c>
      <c r="V502" s="17">
        <v>1</v>
      </c>
      <c r="W502" s="142" t="s">
        <v>2606</v>
      </c>
      <c r="X502" s="120">
        <v>604</v>
      </c>
      <c r="Y502" s="17">
        <v>9</v>
      </c>
      <c r="Z502" s="24" t="s">
        <v>1026</v>
      </c>
      <c r="AA502" s="17">
        <v>7</v>
      </c>
    </row>
    <row r="503" spans="13:27" x14ac:dyDescent="0.25">
      <c r="M503" s="17" t="s">
        <v>3027</v>
      </c>
      <c r="N503" s="17">
        <v>20</v>
      </c>
      <c r="O503" s="17">
        <v>7</v>
      </c>
      <c r="P503" s="17">
        <v>1996</v>
      </c>
      <c r="Q503" s="19" t="s">
        <v>2400</v>
      </c>
      <c r="R503" s="24" t="s">
        <v>1026</v>
      </c>
      <c r="S503" s="19" t="s">
        <v>1045</v>
      </c>
      <c r="T503" s="17">
        <v>2</v>
      </c>
      <c r="U503" s="24" t="s">
        <v>1026</v>
      </c>
      <c r="V503" s="17">
        <v>1</v>
      </c>
      <c r="W503" s="142" t="s">
        <v>304</v>
      </c>
      <c r="X503" s="120">
        <v>245</v>
      </c>
      <c r="Y503" s="17">
        <v>7</v>
      </c>
      <c r="Z503" s="24" t="s">
        <v>1026</v>
      </c>
      <c r="AA503" s="17">
        <v>6</v>
      </c>
    </row>
    <row r="504" spans="13:27" x14ac:dyDescent="0.25">
      <c r="M504" s="17" t="s">
        <v>3027</v>
      </c>
      <c r="N504" s="17">
        <v>20</v>
      </c>
      <c r="O504" s="17">
        <v>7</v>
      </c>
      <c r="P504" s="17">
        <v>1996</v>
      </c>
      <c r="Q504" s="19" t="s">
        <v>1029</v>
      </c>
      <c r="R504" s="24" t="s">
        <v>1026</v>
      </c>
      <c r="S504" s="19" t="s">
        <v>1043</v>
      </c>
      <c r="T504" s="17">
        <v>1</v>
      </c>
      <c r="U504" s="24" t="s">
        <v>1026</v>
      </c>
      <c r="V504" s="17">
        <v>2</v>
      </c>
      <c r="W504" s="142" t="s">
        <v>2605</v>
      </c>
      <c r="X504" s="120">
        <v>842</v>
      </c>
      <c r="Y504" s="17">
        <v>3</v>
      </c>
      <c r="Z504" s="24" t="s">
        <v>1026</v>
      </c>
      <c r="AA504" s="17">
        <v>7</v>
      </c>
    </row>
    <row r="505" spans="13:27" x14ac:dyDescent="0.25">
      <c r="M505" s="17" t="s">
        <v>3027</v>
      </c>
      <c r="N505" s="17">
        <v>20</v>
      </c>
      <c r="O505" s="17">
        <v>7</v>
      </c>
      <c r="P505" s="17">
        <v>1996</v>
      </c>
      <c r="Q505" s="19" t="s">
        <v>1042</v>
      </c>
      <c r="R505" s="24" t="s">
        <v>1026</v>
      </c>
      <c r="S505" s="19" t="s">
        <v>1044</v>
      </c>
      <c r="T505" s="17">
        <v>2</v>
      </c>
      <c r="U505" s="24" t="s">
        <v>1026</v>
      </c>
      <c r="V505" s="17">
        <v>0</v>
      </c>
      <c r="W505" s="142" t="s">
        <v>305</v>
      </c>
      <c r="X505" s="120">
        <v>602</v>
      </c>
      <c r="Y505" s="17">
        <v>12</v>
      </c>
      <c r="Z505" s="24" t="s">
        <v>1026</v>
      </c>
      <c r="AA505" s="17">
        <v>3</v>
      </c>
    </row>
    <row r="506" spans="13:27" x14ac:dyDescent="0.25">
      <c r="M506" s="17" t="s">
        <v>3027</v>
      </c>
      <c r="N506" s="17">
        <v>20</v>
      </c>
      <c r="O506" s="17">
        <v>7</v>
      </c>
      <c r="P506" s="17">
        <v>1996</v>
      </c>
      <c r="Q506" s="19" t="s">
        <v>0</v>
      </c>
      <c r="R506" s="24" t="s">
        <v>1026</v>
      </c>
      <c r="S506" s="19" t="s">
        <v>1041</v>
      </c>
      <c r="T506" s="17">
        <v>1</v>
      </c>
      <c r="U506" s="24" t="s">
        <v>1026</v>
      </c>
      <c r="V506" s="17">
        <v>2</v>
      </c>
      <c r="W506" s="142" t="s">
        <v>2607</v>
      </c>
      <c r="X506" s="120">
        <v>972</v>
      </c>
      <c r="Y506" s="17">
        <v>11</v>
      </c>
      <c r="Z506" s="24" t="s">
        <v>1026</v>
      </c>
      <c r="AA506" s="17">
        <v>6</v>
      </c>
    </row>
    <row r="507" spans="13:27" x14ac:dyDescent="0.25">
      <c r="M507" s="17" t="s">
        <v>3011</v>
      </c>
      <c r="N507" s="17">
        <v>21</v>
      </c>
      <c r="O507" s="17">
        <v>7</v>
      </c>
      <c r="P507" s="17">
        <v>1996</v>
      </c>
      <c r="Q507" s="19" t="s">
        <v>1045</v>
      </c>
      <c r="R507" s="24" t="s">
        <v>1026</v>
      </c>
      <c r="S507" s="19" t="s">
        <v>1042</v>
      </c>
      <c r="T507" s="17">
        <v>0</v>
      </c>
      <c r="U507" s="24" t="s">
        <v>1026</v>
      </c>
      <c r="V507" s="17">
        <v>2</v>
      </c>
      <c r="W507" s="142" t="s">
        <v>306</v>
      </c>
      <c r="X507" s="120">
        <v>212</v>
      </c>
      <c r="Y507" s="17">
        <v>6</v>
      </c>
      <c r="Z507" s="24" t="s">
        <v>1026</v>
      </c>
      <c r="AA507" s="17">
        <v>18</v>
      </c>
    </row>
    <row r="508" spans="13:27" x14ac:dyDescent="0.25">
      <c r="M508" s="17" t="s">
        <v>3011</v>
      </c>
      <c r="N508" s="17">
        <v>21</v>
      </c>
      <c r="O508" s="17">
        <v>7</v>
      </c>
      <c r="P508" s="17">
        <v>1996</v>
      </c>
      <c r="Q508" s="19" t="s">
        <v>1041</v>
      </c>
      <c r="R508" s="24" t="s">
        <v>1026</v>
      </c>
      <c r="S508" s="19" t="s">
        <v>565</v>
      </c>
      <c r="T508" s="17">
        <v>0</v>
      </c>
      <c r="U508" s="24" t="s">
        <v>1026</v>
      </c>
      <c r="V508" s="17">
        <v>2</v>
      </c>
      <c r="W508" s="142" t="s">
        <v>2604</v>
      </c>
      <c r="X508" s="120">
        <v>728</v>
      </c>
      <c r="Y508" s="17">
        <v>3</v>
      </c>
      <c r="Z508" s="24" t="s">
        <v>1026</v>
      </c>
      <c r="AA508" s="17">
        <v>12</v>
      </c>
    </row>
    <row r="509" spans="13:27" x14ac:dyDescent="0.25">
      <c r="M509" s="17" t="s">
        <v>3011</v>
      </c>
      <c r="N509" s="17">
        <v>21</v>
      </c>
      <c r="O509" s="17">
        <v>7</v>
      </c>
      <c r="P509" s="17">
        <v>1996</v>
      </c>
      <c r="Q509" s="19" t="s">
        <v>564</v>
      </c>
      <c r="R509" s="24" t="s">
        <v>1026</v>
      </c>
      <c r="S509" s="19" t="s">
        <v>1</v>
      </c>
      <c r="T509" s="17">
        <v>2</v>
      </c>
      <c r="U509" s="24" t="s">
        <v>1026</v>
      </c>
      <c r="V509" s="17">
        <v>0</v>
      </c>
      <c r="W509" s="142" t="s">
        <v>307</v>
      </c>
      <c r="X509" s="120">
        <v>843</v>
      </c>
      <c r="Y509" s="17">
        <v>10</v>
      </c>
      <c r="Z509" s="24" t="s">
        <v>1026</v>
      </c>
      <c r="AA509" s="17">
        <v>1</v>
      </c>
    </row>
    <row r="510" spans="13:27" x14ac:dyDescent="0.25">
      <c r="M510" s="17" t="s">
        <v>3011</v>
      </c>
      <c r="N510" s="17">
        <v>21</v>
      </c>
      <c r="O510" s="17">
        <v>7</v>
      </c>
      <c r="P510" s="17">
        <v>1996</v>
      </c>
      <c r="Q510" s="19" t="s">
        <v>1044</v>
      </c>
      <c r="R510" s="24" t="s">
        <v>1026</v>
      </c>
      <c r="S510" s="19" t="s">
        <v>1029</v>
      </c>
      <c r="T510" s="17">
        <v>0</v>
      </c>
      <c r="U510" s="24" t="s">
        <v>1026</v>
      </c>
      <c r="V510" s="17">
        <v>2</v>
      </c>
      <c r="W510" s="142" t="s">
        <v>308</v>
      </c>
      <c r="X510" s="120">
        <v>472</v>
      </c>
      <c r="Y510" s="17">
        <v>7</v>
      </c>
      <c r="Z510" s="24" t="s">
        <v>1026</v>
      </c>
      <c r="AA510" s="17">
        <v>14</v>
      </c>
    </row>
    <row r="511" spans="13:27" x14ac:dyDescent="0.25">
      <c r="M511" s="17" t="s">
        <v>3011</v>
      </c>
      <c r="N511" s="17">
        <v>21</v>
      </c>
      <c r="O511" s="17">
        <v>7</v>
      </c>
      <c r="P511" s="17">
        <v>1996</v>
      </c>
      <c r="Q511" s="19" t="s">
        <v>1043</v>
      </c>
      <c r="R511" s="24" t="s">
        <v>1026</v>
      </c>
      <c r="S511" s="19" t="s">
        <v>0</v>
      </c>
      <c r="T511" s="17">
        <v>2</v>
      </c>
      <c r="U511" s="24" t="s">
        <v>1026</v>
      </c>
      <c r="V511" s="17">
        <v>0</v>
      </c>
      <c r="W511" s="142" t="s">
        <v>309</v>
      </c>
      <c r="X511" s="120">
        <v>1232</v>
      </c>
      <c r="Y511" s="17">
        <v>8</v>
      </c>
      <c r="Z511" s="24" t="s">
        <v>1026</v>
      </c>
      <c r="AA511" s="17">
        <v>2</v>
      </c>
    </row>
    <row r="512" spans="13:27" x14ac:dyDescent="0.25">
      <c r="M512" s="17" t="s">
        <v>3142</v>
      </c>
      <c r="N512" s="17">
        <v>24</v>
      </c>
      <c r="O512" s="17">
        <v>7</v>
      </c>
      <c r="P512" s="17">
        <v>1996</v>
      </c>
      <c r="Q512" s="19" t="s">
        <v>564</v>
      </c>
      <c r="R512" s="24" t="s">
        <v>1026</v>
      </c>
      <c r="S512" s="19" t="s">
        <v>1043</v>
      </c>
      <c r="T512" s="17">
        <v>1</v>
      </c>
      <c r="U512" s="24" t="s">
        <v>1026</v>
      </c>
      <c r="V512" s="17">
        <v>0</v>
      </c>
      <c r="W512" s="142" t="s">
        <v>310</v>
      </c>
      <c r="X512" s="120">
        <v>852</v>
      </c>
      <c r="Y512" s="17">
        <v>4</v>
      </c>
      <c r="Z512" s="24" t="s">
        <v>1026</v>
      </c>
      <c r="AA512" s="17">
        <v>3</v>
      </c>
    </row>
    <row r="513" spans="13:27" x14ac:dyDescent="0.25">
      <c r="M513" s="17" t="s">
        <v>3142</v>
      </c>
      <c r="N513" s="17">
        <v>24</v>
      </c>
      <c r="O513" s="17">
        <v>7</v>
      </c>
      <c r="P513" s="17">
        <v>1996</v>
      </c>
      <c r="Q513" s="19" t="s">
        <v>1241</v>
      </c>
      <c r="R513" s="24" t="s">
        <v>1026</v>
      </c>
      <c r="S513" s="19" t="s">
        <v>1041</v>
      </c>
      <c r="T513" s="17">
        <v>0</v>
      </c>
      <c r="U513" s="24" t="s">
        <v>1026</v>
      </c>
      <c r="V513" s="17">
        <v>2</v>
      </c>
      <c r="W513" s="142" t="s">
        <v>2603</v>
      </c>
      <c r="X513" s="120">
        <v>386</v>
      </c>
      <c r="Y513" s="17">
        <v>3</v>
      </c>
      <c r="Z513" s="24" t="s">
        <v>1026</v>
      </c>
      <c r="AA513" s="17">
        <v>11</v>
      </c>
    </row>
    <row r="514" spans="13:27" x14ac:dyDescent="0.25">
      <c r="M514" s="17" t="s">
        <v>3142</v>
      </c>
      <c r="N514" s="17">
        <v>24</v>
      </c>
      <c r="O514" s="17">
        <v>7</v>
      </c>
      <c r="P514" s="17">
        <v>1996</v>
      </c>
      <c r="Q514" s="19" t="s">
        <v>1044</v>
      </c>
      <c r="R514" s="24" t="s">
        <v>1026</v>
      </c>
      <c r="S514" s="19" t="s">
        <v>1</v>
      </c>
      <c r="T514" s="17">
        <v>0</v>
      </c>
      <c r="U514" s="24" t="s">
        <v>1026</v>
      </c>
      <c r="V514" s="17">
        <v>1</v>
      </c>
      <c r="W514" s="142" t="s">
        <v>311</v>
      </c>
      <c r="X514" s="120">
        <v>246</v>
      </c>
      <c r="Y514" s="17">
        <v>5</v>
      </c>
      <c r="Z514" s="24" t="s">
        <v>1026</v>
      </c>
      <c r="AA514" s="17">
        <v>6</v>
      </c>
    </row>
    <row r="515" spans="13:27" x14ac:dyDescent="0.25">
      <c r="M515" s="17" t="s">
        <v>3142</v>
      </c>
      <c r="N515" s="17">
        <v>24</v>
      </c>
      <c r="O515" s="17">
        <v>7</v>
      </c>
      <c r="P515" s="17">
        <v>1996</v>
      </c>
      <c r="Q515" s="19" t="s">
        <v>1029</v>
      </c>
      <c r="R515" s="24" t="s">
        <v>1026</v>
      </c>
      <c r="S515" s="19" t="s">
        <v>565</v>
      </c>
      <c r="T515" s="17">
        <v>0</v>
      </c>
      <c r="U515" s="24" t="s">
        <v>1026</v>
      </c>
      <c r="V515" s="17">
        <v>2</v>
      </c>
      <c r="W515" s="142" t="s">
        <v>2602</v>
      </c>
      <c r="X515" s="120">
        <v>1087</v>
      </c>
      <c r="Y515" s="17">
        <v>1</v>
      </c>
      <c r="Z515" s="24" t="s">
        <v>1026</v>
      </c>
      <c r="AA515" s="17">
        <v>4</v>
      </c>
    </row>
    <row r="516" spans="13:27" x14ac:dyDescent="0.25">
      <c r="M516" s="17" t="s">
        <v>3142</v>
      </c>
      <c r="N516" s="17">
        <v>24</v>
      </c>
      <c r="O516" s="17">
        <v>7</v>
      </c>
      <c r="P516" s="17">
        <v>1996</v>
      </c>
      <c r="Q516" s="19" t="s">
        <v>1042</v>
      </c>
      <c r="R516" s="24" t="s">
        <v>1026</v>
      </c>
      <c r="S516" s="19" t="s">
        <v>2400</v>
      </c>
      <c r="T516" s="17">
        <v>2</v>
      </c>
      <c r="U516" s="24" t="s">
        <v>1026</v>
      </c>
      <c r="V516" s="17">
        <v>1</v>
      </c>
      <c r="W516" s="142" t="s">
        <v>1598</v>
      </c>
      <c r="X516" s="120">
        <v>614</v>
      </c>
      <c r="Y516" s="17">
        <v>24</v>
      </c>
      <c r="Z516" s="24" t="s">
        <v>1026</v>
      </c>
      <c r="AA516" s="17">
        <v>12</v>
      </c>
    </row>
    <row r="517" spans="13:27" x14ac:dyDescent="0.25">
      <c r="M517" s="17" t="s">
        <v>3142</v>
      </c>
      <c r="N517" s="17">
        <v>24</v>
      </c>
      <c r="O517" s="17">
        <v>7</v>
      </c>
      <c r="P517" s="17">
        <v>1996</v>
      </c>
      <c r="Q517" s="19" t="s">
        <v>0</v>
      </c>
      <c r="R517" s="24" t="s">
        <v>1026</v>
      </c>
      <c r="S517" s="19" t="s">
        <v>1045</v>
      </c>
      <c r="T517" s="17">
        <v>2</v>
      </c>
      <c r="U517" s="24" t="s">
        <v>1026</v>
      </c>
      <c r="V517" s="17">
        <v>0</v>
      </c>
      <c r="W517" s="142" t="s">
        <v>299</v>
      </c>
      <c r="X517" s="120">
        <v>692</v>
      </c>
      <c r="Y517" s="17">
        <v>10</v>
      </c>
      <c r="Z517" s="24" t="s">
        <v>1026</v>
      </c>
      <c r="AA517" s="17">
        <v>0</v>
      </c>
    </row>
    <row r="518" spans="13:27" x14ac:dyDescent="0.25">
      <c r="M518" s="17" t="s">
        <v>3027</v>
      </c>
      <c r="N518" s="17">
        <v>27</v>
      </c>
      <c r="O518" s="17">
        <v>7</v>
      </c>
      <c r="P518" s="17">
        <v>1996</v>
      </c>
      <c r="Q518" s="19" t="s">
        <v>565</v>
      </c>
      <c r="R518" s="24" t="s">
        <v>1026</v>
      </c>
      <c r="S518" s="19" t="s">
        <v>1045</v>
      </c>
      <c r="T518" s="17">
        <v>2</v>
      </c>
      <c r="U518" s="24" t="s">
        <v>1026</v>
      </c>
      <c r="V518" s="17">
        <v>0</v>
      </c>
      <c r="W518" s="142" t="s">
        <v>2600</v>
      </c>
      <c r="X518" s="120">
        <v>409</v>
      </c>
      <c r="Y518" s="17">
        <v>22</v>
      </c>
      <c r="Z518" s="24" t="s">
        <v>1026</v>
      </c>
      <c r="AA518" s="17">
        <v>2</v>
      </c>
    </row>
    <row r="519" spans="13:27" x14ac:dyDescent="0.25">
      <c r="M519" s="17" t="s">
        <v>3027</v>
      </c>
      <c r="N519" s="17">
        <v>27</v>
      </c>
      <c r="O519" s="17">
        <v>7</v>
      </c>
      <c r="P519" s="17">
        <v>1996</v>
      </c>
      <c r="Q519" s="19" t="s">
        <v>2400</v>
      </c>
      <c r="R519" s="24" t="s">
        <v>1026</v>
      </c>
      <c r="S519" s="19" t="s">
        <v>564</v>
      </c>
      <c r="T519" s="17">
        <v>0</v>
      </c>
      <c r="U519" s="24" t="s">
        <v>1026</v>
      </c>
      <c r="V519" s="17">
        <v>2</v>
      </c>
      <c r="W519" s="142" t="s">
        <v>2601</v>
      </c>
      <c r="X519" s="120">
        <v>255</v>
      </c>
      <c r="Y519" s="17">
        <v>1</v>
      </c>
      <c r="Z519" s="24" t="s">
        <v>1026</v>
      </c>
      <c r="AA519" s="17">
        <v>16</v>
      </c>
    </row>
    <row r="520" spans="13:27" x14ac:dyDescent="0.25">
      <c r="M520" s="17" t="s">
        <v>3027</v>
      </c>
      <c r="N520" s="17">
        <v>27</v>
      </c>
      <c r="O520" s="17">
        <v>7</v>
      </c>
      <c r="P520" s="17">
        <v>1996</v>
      </c>
      <c r="Q520" s="19" t="s">
        <v>1029</v>
      </c>
      <c r="R520" s="24" t="s">
        <v>1026</v>
      </c>
      <c r="S520" s="19" t="s">
        <v>1241</v>
      </c>
      <c r="T520" s="17">
        <v>2</v>
      </c>
      <c r="U520" s="24" t="s">
        <v>1026</v>
      </c>
      <c r="V520" s="17">
        <v>0</v>
      </c>
      <c r="W520" s="142" t="s">
        <v>2478</v>
      </c>
      <c r="X520" s="120">
        <v>528</v>
      </c>
      <c r="Y520" s="17">
        <v>19</v>
      </c>
      <c r="Z520" s="24" t="s">
        <v>1026</v>
      </c>
      <c r="AA520" s="17">
        <v>6</v>
      </c>
    </row>
    <row r="521" spans="13:27" x14ac:dyDescent="0.25">
      <c r="M521" s="17" t="s">
        <v>3027</v>
      </c>
      <c r="N521" s="17">
        <v>27</v>
      </c>
      <c r="O521" s="17">
        <v>7</v>
      </c>
      <c r="P521" s="17">
        <v>1996</v>
      </c>
      <c r="Q521" s="19" t="s">
        <v>0</v>
      </c>
      <c r="R521" s="24" t="s">
        <v>1026</v>
      </c>
      <c r="S521" s="19" t="s">
        <v>1044</v>
      </c>
      <c r="T521" s="17">
        <v>2</v>
      </c>
      <c r="U521" s="24" t="s">
        <v>1026</v>
      </c>
      <c r="V521" s="17">
        <v>0</v>
      </c>
      <c r="W521" s="142" t="s">
        <v>312</v>
      </c>
      <c r="X521" s="120">
        <v>553</v>
      </c>
      <c r="Y521" s="17">
        <v>15</v>
      </c>
      <c r="Z521" s="24" t="s">
        <v>1026</v>
      </c>
      <c r="AA521" s="17">
        <v>3</v>
      </c>
    </row>
    <row r="522" spans="13:27" x14ac:dyDescent="0.25">
      <c r="M522" s="17" t="s">
        <v>3011</v>
      </c>
      <c r="N522" s="17">
        <v>28</v>
      </c>
      <c r="O522" s="17">
        <v>7</v>
      </c>
      <c r="P522" s="17">
        <v>1996</v>
      </c>
      <c r="Q522" s="19" t="s">
        <v>1041</v>
      </c>
      <c r="R522" s="24" t="s">
        <v>1026</v>
      </c>
      <c r="S522" s="19" t="s">
        <v>1042</v>
      </c>
      <c r="T522" s="17">
        <v>0</v>
      </c>
      <c r="U522" s="24" t="s">
        <v>1026</v>
      </c>
      <c r="V522" s="17">
        <v>1</v>
      </c>
      <c r="W522" s="142" t="s">
        <v>2477</v>
      </c>
      <c r="X522" s="120">
        <v>548</v>
      </c>
      <c r="Y522" s="17">
        <v>4</v>
      </c>
      <c r="Z522" s="24" t="s">
        <v>1026</v>
      </c>
      <c r="AA522" s="17">
        <v>13</v>
      </c>
    </row>
    <row r="523" spans="13:27" x14ac:dyDescent="0.25">
      <c r="M523" s="17" t="s">
        <v>3011</v>
      </c>
      <c r="N523" s="17">
        <v>28</v>
      </c>
      <c r="O523" s="17">
        <v>7</v>
      </c>
      <c r="P523" s="17">
        <v>1996</v>
      </c>
      <c r="Q523" s="19" t="s">
        <v>1043</v>
      </c>
      <c r="R523" s="24" t="s">
        <v>1026</v>
      </c>
      <c r="S523" s="19" t="s">
        <v>1</v>
      </c>
      <c r="T523" s="17">
        <v>2</v>
      </c>
      <c r="U523" s="24" t="s">
        <v>1026</v>
      </c>
      <c r="V523" s="17">
        <v>0</v>
      </c>
      <c r="W523" s="142" t="s">
        <v>313</v>
      </c>
      <c r="X523" s="120">
        <v>1107</v>
      </c>
      <c r="Y523" s="17">
        <v>17</v>
      </c>
      <c r="Z523" s="24" t="s">
        <v>1026</v>
      </c>
      <c r="AA523" s="17">
        <v>5</v>
      </c>
    </row>
    <row r="524" spans="13:27" x14ac:dyDescent="0.25">
      <c r="M524" s="17" t="s">
        <v>3142</v>
      </c>
      <c r="N524" s="17">
        <v>31</v>
      </c>
      <c r="O524" s="17">
        <v>7</v>
      </c>
      <c r="P524" s="17">
        <v>1996</v>
      </c>
      <c r="Q524" s="19" t="s">
        <v>1045</v>
      </c>
      <c r="R524" s="24" t="s">
        <v>1026</v>
      </c>
      <c r="S524" s="19" t="s">
        <v>1043</v>
      </c>
      <c r="T524" s="17">
        <v>0</v>
      </c>
      <c r="U524" s="24" t="s">
        <v>1026</v>
      </c>
      <c r="V524" s="17">
        <v>2</v>
      </c>
      <c r="W524" s="142" t="s">
        <v>2774</v>
      </c>
      <c r="X524" s="120">
        <v>125</v>
      </c>
      <c r="Y524" s="17">
        <v>6</v>
      </c>
      <c r="Z524" s="24" t="s">
        <v>1026</v>
      </c>
      <c r="AA524" s="17">
        <v>27</v>
      </c>
    </row>
    <row r="525" spans="13:27" x14ac:dyDescent="0.25">
      <c r="M525" s="17" t="s">
        <v>3142</v>
      </c>
      <c r="N525" s="17">
        <v>31</v>
      </c>
      <c r="O525" s="17">
        <v>7</v>
      </c>
      <c r="P525" s="17">
        <v>1996</v>
      </c>
      <c r="Q525" s="19" t="s">
        <v>1041</v>
      </c>
      <c r="R525" s="24" t="s">
        <v>1026</v>
      </c>
      <c r="S525" s="19" t="s">
        <v>1029</v>
      </c>
      <c r="T525" s="17">
        <v>1</v>
      </c>
      <c r="U525" s="24" t="s">
        <v>1026</v>
      </c>
      <c r="V525" s="17">
        <v>0</v>
      </c>
      <c r="W525" s="142" t="s">
        <v>2476</v>
      </c>
      <c r="X525" s="120">
        <v>543</v>
      </c>
      <c r="Y525" s="17">
        <v>5</v>
      </c>
      <c r="Z525" s="24" t="s">
        <v>1026</v>
      </c>
      <c r="AA525" s="17">
        <v>4</v>
      </c>
    </row>
    <row r="526" spans="13:27" x14ac:dyDescent="0.25">
      <c r="M526" s="17" t="s">
        <v>3142</v>
      </c>
      <c r="N526" s="17">
        <v>31</v>
      </c>
      <c r="O526" s="17">
        <v>7</v>
      </c>
      <c r="P526" s="17">
        <v>1996</v>
      </c>
      <c r="Q526" s="19" t="s">
        <v>564</v>
      </c>
      <c r="R526" s="24" t="s">
        <v>1026</v>
      </c>
      <c r="S526" s="19" t="s">
        <v>565</v>
      </c>
      <c r="T526" s="17">
        <v>2</v>
      </c>
      <c r="U526" s="24" t="s">
        <v>1026</v>
      </c>
      <c r="V526" s="17">
        <v>0</v>
      </c>
      <c r="W526" s="142" t="s">
        <v>2475</v>
      </c>
      <c r="X526" s="120">
        <v>1037</v>
      </c>
      <c r="Y526" s="17">
        <v>11</v>
      </c>
      <c r="Z526" s="24" t="s">
        <v>1026</v>
      </c>
      <c r="AA526" s="17">
        <v>4</v>
      </c>
    </row>
    <row r="527" spans="13:27" x14ac:dyDescent="0.25">
      <c r="M527" s="17" t="s">
        <v>3142</v>
      </c>
      <c r="N527" s="17">
        <v>31</v>
      </c>
      <c r="O527" s="17">
        <v>7</v>
      </c>
      <c r="P527" s="17">
        <v>1996</v>
      </c>
      <c r="Q527" s="19" t="s">
        <v>1241</v>
      </c>
      <c r="R527" s="24" t="s">
        <v>1026</v>
      </c>
      <c r="S527" s="19" t="s">
        <v>0</v>
      </c>
      <c r="T527" s="17">
        <v>0</v>
      </c>
      <c r="U527" s="24" t="s">
        <v>1026</v>
      </c>
      <c r="V527" s="17">
        <v>1</v>
      </c>
      <c r="W527" s="142" t="s">
        <v>2474</v>
      </c>
      <c r="X527" s="120">
        <v>390</v>
      </c>
      <c r="Y527" s="17">
        <v>5</v>
      </c>
      <c r="Z527" s="24" t="s">
        <v>1026</v>
      </c>
      <c r="AA527" s="17">
        <v>6</v>
      </c>
    </row>
    <row r="528" spans="13:27" x14ac:dyDescent="0.25">
      <c r="M528" s="17" t="s">
        <v>3142</v>
      </c>
      <c r="N528" s="17">
        <v>31</v>
      </c>
      <c r="O528" s="17">
        <v>7</v>
      </c>
      <c r="P528" s="17">
        <v>1996</v>
      </c>
      <c r="Q528" s="19" t="s">
        <v>1</v>
      </c>
      <c r="R528" s="24" t="s">
        <v>1026</v>
      </c>
      <c r="S528" s="19" t="s">
        <v>1042</v>
      </c>
      <c r="T528" s="17">
        <v>0</v>
      </c>
      <c r="U528" s="24" t="s">
        <v>1026</v>
      </c>
      <c r="V528" s="17">
        <v>2</v>
      </c>
      <c r="W528" s="142" t="s">
        <v>2775</v>
      </c>
      <c r="X528" s="120">
        <v>215</v>
      </c>
      <c r="Y528" s="17">
        <v>0</v>
      </c>
      <c r="Z528" s="24" t="s">
        <v>1026</v>
      </c>
      <c r="AA528" s="17">
        <v>4</v>
      </c>
    </row>
    <row r="529" spans="13:27" x14ac:dyDescent="0.25">
      <c r="M529" s="17" t="s">
        <v>3141</v>
      </c>
      <c r="N529" s="17">
        <v>1</v>
      </c>
      <c r="O529" s="17">
        <v>8</v>
      </c>
      <c r="P529" s="17">
        <v>1996</v>
      </c>
      <c r="Q529" s="19" t="s">
        <v>2400</v>
      </c>
      <c r="R529" s="24" t="s">
        <v>1026</v>
      </c>
      <c r="S529" s="19" t="s">
        <v>1044</v>
      </c>
      <c r="T529" s="17">
        <v>0</v>
      </c>
      <c r="U529" s="24" t="s">
        <v>1026</v>
      </c>
      <c r="V529" s="17">
        <v>2</v>
      </c>
      <c r="W529" s="142" t="s">
        <v>2776</v>
      </c>
      <c r="X529" s="120">
        <v>221</v>
      </c>
      <c r="Y529" s="17">
        <v>2</v>
      </c>
      <c r="Z529" s="24" t="s">
        <v>1026</v>
      </c>
      <c r="AA529" s="17">
        <v>5</v>
      </c>
    </row>
    <row r="530" spans="13:27" x14ac:dyDescent="0.25">
      <c r="M530" s="17" t="s">
        <v>3027</v>
      </c>
      <c r="N530" s="17">
        <v>3</v>
      </c>
      <c r="O530" s="17">
        <v>8</v>
      </c>
      <c r="P530" s="17">
        <v>1996</v>
      </c>
      <c r="Q530" s="19" t="s">
        <v>2400</v>
      </c>
      <c r="R530" s="24" t="s">
        <v>1026</v>
      </c>
      <c r="S530" s="19" t="s">
        <v>1041</v>
      </c>
      <c r="T530" s="17">
        <v>1</v>
      </c>
      <c r="U530" s="24" t="s">
        <v>1026</v>
      </c>
      <c r="V530" s="17">
        <v>2</v>
      </c>
      <c r="W530" s="142" t="s">
        <v>2472</v>
      </c>
      <c r="X530" s="120">
        <v>213</v>
      </c>
      <c r="Y530" s="17">
        <v>6</v>
      </c>
      <c r="Z530" s="24" t="s">
        <v>1026</v>
      </c>
      <c r="AA530" s="17">
        <v>14</v>
      </c>
    </row>
    <row r="531" spans="13:27" x14ac:dyDescent="0.25">
      <c r="M531" s="17" t="s">
        <v>3027</v>
      </c>
      <c r="N531" s="17">
        <v>3</v>
      </c>
      <c r="O531" s="17">
        <v>8</v>
      </c>
      <c r="P531" s="17">
        <v>1996</v>
      </c>
      <c r="Q531" s="19" t="s">
        <v>1</v>
      </c>
      <c r="R531" s="24" t="s">
        <v>1026</v>
      </c>
      <c r="S531" s="19" t="s">
        <v>1241</v>
      </c>
      <c r="T531" s="17">
        <v>2</v>
      </c>
      <c r="U531" s="24" t="s">
        <v>1026</v>
      </c>
      <c r="V531" s="17">
        <v>0</v>
      </c>
      <c r="W531" s="142" t="s">
        <v>2473</v>
      </c>
      <c r="X531" s="120">
        <v>150</v>
      </c>
      <c r="Y531" s="17">
        <v>7</v>
      </c>
      <c r="Z531" s="24" t="s">
        <v>1026</v>
      </c>
      <c r="AA531" s="17">
        <v>2</v>
      </c>
    </row>
    <row r="532" spans="13:27" x14ac:dyDescent="0.25">
      <c r="M532" s="17" t="s">
        <v>3011</v>
      </c>
      <c r="N532" s="17">
        <v>4</v>
      </c>
      <c r="O532" s="17">
        <v>8</v>
      </c>
      <c r="P532" s="17">
        <v>1996</v>
      </c>
      <c r="Q532" s="19" t="s">
        <v>1045</v>
      </c>
      <c r="R532" s="24" t="s">
        <v>1026</v>
      </c>
      <c r="S532" s="19" t="s">
        <v>1</v>
      </c>
      <c r="T532" s="17">
        <v>2</v>
      </c>
      <c r="U532" s="24" t="s">
        <v>1026</v>
      </c>
      <c r="V532" s="17">
        <v>1</v>
      </c>
      <c r="W532" s="142" t="s">
        <v>2777</v>
      </c>
      <c r="X532" s="120">
        <v>135</v>
      </c>
      <c r="Y532" s="17">
        <v>10</v>
      </c>
      <c r="Z532" s="24" t="s">
        <v>1026</v>
      </c>
      <c r="AA532" s="17">
        <v>6</v>
      </c>
    </row>
    <row r="533" spans="13:27" x14ac:dyDescent="0.25">
      <c r="M533" s="17" t="s">
        <v>3011</v>
      </c>
      <c r="N533" s="17">
        <v>4</v>
      </c>
      <c r="O533" s="17">
        <v>8</v>
      </c>
      <c r="P533" s="17">
        <v>1996</v>
      </c>
      <c r="Q533" s="19" t="s">
        <v>565</v>
      </c>
      <c r="R533" s="24" t="s">
        <v>1026</v>
      </c>
      <c r="S533" s="19" t="s">
        <v>1241</v>
      </c>
      <c r="T533" s="17">
        <v>2</v>
      </c>
      <c r="U533" s="24" t="s">
        <v>1026</v>
      </c>
      <c r="V533" s="17">
        <v>0</v>
      </c>
      <c r="W533" s="142" t="s">
        <v>2469</v>
      </c>
      <c r="X533" s="120">
        <v>348</v>
      </c>
      <c r="Y533" s="17">
        <v>5</v>
      </c>
      <c r="Z533" s="24" t="s">
        <v>1026</v>
      </c>
      <c r="AA533" s="17">
        <v>1</v>
      </c>
    </row>
    <row r="534" spans="13:27" x14ac:dyDescent="0.25">
      <c r="M534" s="17" t="s">
        <v>3011</v>
      </c>
      <c r="N534" s="17">
        <v>4</v>
      </c>
      <c r="O534" s="17">
        <v>8</v>
      </c>
      <c r="P534" s="17">
        <v>1996</v>
      </c>
      <c r="Q534" s="19" t="s">
        <v>1044</v>
      </c>
      <c r="R534" s="24" t="s">
        <v>1026</v>
      </c>
      <c r="S534" s="19" t="s">
        <v>564</v>
      </c>
      <c r="T534" s="17">
        <v>2</v>
      </c>
      <c r="U534" s="24" t="s">
        <v>1026</v>
      </c>
      <c r="V534" s="17">
        <v>1</v>
      </c>
      <c r="W534" s="142" t="s">
        <v>2778</v>
      </c>
      <c r="X534" s="120">
        <v>357</v>
      </c>
      <c r="Y534" s="17">
        <v>6</v>
      </c>
      <c r="Z534" s="24" t="s">
        <v>1026</v>
      </c>
      <c r="AA534" s="17">
        <v>11</v>
      </c>
    </row>
    <row r="535" spans="13:27" x14ac:dyDescent="0.25">
      <c r="M535" s="17" t="s">
        <v>3011</v>
      </c>
      <c r="N535" s="17">
        <v>4</v>
      </c>
      <c r="O535" s="17">
        <v>8</v>
      </c>
      <c r="P535" s="17">
        <v>1996</v>
      </c>
      <c r="Q535" s="19" t="s">
        <v>1029</v>
      </c>
      <c r="R535" s="24" t="s">
        <v>1026</v>
      </c>
      <c r="S535" s="19" t="s">
        <v>1042</v>
      </c>
      <c r="T535" s="17">
        <v>0</v>
      </c>
      <c r="U535" s="24" t="s">
        <v>1026</v>
      </c>
      <c r="V535" s="17">
        <v>1</v>
      </c>
      <c r="W535" s="142" t="s">
        <v>2470</v>
      </c>
      <c r="X535" s="120">
        <v>963</v>
      </c>
      <c r="Y535" s="17">
        <v>3</v>
      </c>
      <c r="Z535" s="24" t="s">
        <v>1026</v>
      </c>
      <c r="AA535" s="17">
        <v>4</v>
      </c>
    </row>
    <row r="536" spans="13:27" x14ac:dyDescent="0.25">
      <c r="M536" s="17" t="s">
        <v>3011</v>
      </c>
      <c r="N536" s="17">
        <v>4</v>
      </c>
      <c r="O536" s="17">
        <v>8</v>
      </c>
      <c r="P536" s="17">
        <v>1996</v>
      </c>
      <c r="Q536" s="19" t="s">
        <v>1043</v>
      </c>
      <c r="R536" s="24" t="s">
        <v>1026</v>
      </c>
      <c r="S536" s="19" t="s">
        <v>1041</v>
      </c>
      <c r="T536" s="17">
        <v>0</v>
      </c>
      <c r="U536" s="24" t="s">
        <v>1026</v>
      </c>
      <c r="V536" s="17">
        <v>1</v>
      </c>
      <c r="W536" s="142" t="s">
        <v>2471</v>
      </c>
      <c r="X536" s="120">
        <v>1110</v>
      </c>
      <c r="Y536" s="17">
        <v>2</v>
      </c>
      <c r="Z536" s="24" t="s">
        <v>1026</v>
      </c>
      <c r="AA536" s="17">
        <v>6</v>
      </c>
    </row>
    <row r="537" spans="13:27" x14ac:dyDescent="0.25">
      <c r="M537" s="17" t="s">
        <v>3011</v>
      </c>
      <c r="N537" s="17">
        <v>4</v>
      </c>
      <c r="O537" s="17">
        <v>8</v>
      </c>
      <c r="P537" s="17">
        <v>1996</v>
      </c>
      <c r="Q537" s="19" t="s">
        <v>0</v>
      </c>
      <c r="R537" s="24" t="s">
        <v>1026</v>
      </c>
      <c r="S537" s="19" t="s">
        <v>2400</v>
      </c>
      <c r="T537" s="17">
        <v>2</v>
      </c>
      <c r="U537" s="24" t="s">
        <v>1026</v>
      </c>
      <c r="V537" s="17">
        <v>0</v>
      </c>
      <c r="W537" s="142" t="s">
        <v>2779</v>
      </c>
      <c r="X537" s="120">
        <v>561</v>
      </c>
      <c r="Y537" s="17">
        <v>17</v>
      </c>
      <c r="Z537" s="24" t="s">
        <v>1026</v>
      </c>
      <c r="AA537" s="17">
        <v>1</v>
      </c>
    </row>
    <row r="538" spans="13:27" x14ac:dyDescent="0.25">
      <c r="M538" s="17" t="s">
        <v>3142</v>
      </c>
      <c r="N538" s="17">
        <v>7</v>
      </c>
      <c r="O538" s="17">
        <v>8</v>
      </c>
      <c r="P538" s="17">
        <v>1996</v>
      </c>
      <c r="Q538" s="19" t="s">
        <v>565</v>
      </c>
      <c r="R538" s="24" t="s">
        <v>1026</v>
      </c>
      <c r="S538" s="19" t="s">
        <v>1043</v>
      </c>
      <c r="T538" s="17">
        <v>2</v>
      </c>
      <c r="U538" s="24" t="s">
        <v>1026</v>
      </c>
      <c r="V538" s="17">
        <v>0</v>
      </c>
      <c r="W538" s="142" t="s">
        <v>2467</v>
      </c>
      <c r="X538" s="120">
        <v>736</v>
      </c>
      <c r="Y538" s="17">
        <v>7</v>
      </c>
      <c r="Z538" s="24" t="s">
        <v>1026</v>
      </c>
      <c r="AA538" s="17">
        <v>2</v>
      </c>
    </row>
    <row r="539" spans="13:27" x14ac:dyDescent="0.25">
      <c r="M539" s="17" t="s">
        <v>3142</v>
      </c>
      <c r="N539" s="17">
        <v>7</v>
      </c>
      <c r="O539" s="17">
        <v>8</v>
      </c>
      <c r="P539" s="17">
        <v>1996</v>
      </c>
      <c r="Q539" s="19" t="s">
        <v>1041</v>
      </c>
      <c r="R539" s="24" t="s">
        <v>1026</v>
      </c>
      <c r="S539" s="19" t="s">
        <v>1</v>
      </c>
      <c r="T539" s="17">
        <v>2</v>
      </c>
      <c r="U539" s="24" t="s">
        <v>1026</v>
      </c>
      <c r="V539" s="17">
        <v>0</v>
      </c>
      <c r="W539" s="142" t="s">
        <v>2468</v>
      </c>
      <c r="X539" s="120">
        <v>618</v>
      </c>
      <c r="Y539" s="17">
        <v>10</v>
      </c>
      <c r="Z539" s="24" t="s">
        <v>1026</v>
      </c>
      <c r="AA539" s="17">
        <v>1</v>
      </c>
    </row>
    <row r="540" spans="13:27" x14ac:dyDescent="0.25">
      <c r="M540" s="17" t="s">
        <v>3142</v>
      </c>
      <c r="N540" s="17">
        <v>7</v>
      </c>
      <c r="O540" s="17">
        <v>8</v>
      </c>
      <c r="P540" s="17">
        <v>1996</v>
      </c>
      <c r="Q540" s="19" t="s">
        <v>2400</v>
      </c>
      <c r="R540" s="24" t="s">
        <v>1026</v>
      </c>
      <c r="S540" s="19" t="s">
        <v>1029</v>
      </c>
      <c r="T540" s="17">
        <v>1</v>
      </c>
      <c r="U540" s="24" t="s">
        <v>1026</v>
      </c>
      <c r="V540" s="17">
        <v>2</v>
      </c>
      <c r="W540" s="142" t="s">
        <v>2466</v>
      </c>
      <c r="X540" s="120">
        <v>224</v>
      </c>
      <c r="Y540" s="120">
        <v>16</v>
      </c>
      <c r="Z540" s="24" t="s">
        <v>1026</v>
      </c>
      <c r="AA540" s="17">
        <v>18</v>
      </c>
    </row>
    <row r="541" spans="13:27" x14ac:dyDescent="0.25">
      <c r="M541" s="17" t="s">
        <v>3142</v>
      </c>
      <c r="N541" s="17">
        <v>7</v>
      </c>
      <c r="O541" s="17">
        <v>8</v>
      </c>
      <c r="P541" s="17">
        <v>1996</v>
      </c>
      <c r="Q541" s="19" t="s">
        <v>564</v>
      </c>
      <c r="R541" s="24" t="s">
        <v>1026</v>
      </c>
      <c r="S541" s="19" t="s">
        <v>0</v>
      </c>
      <c r="T541" s="17">
        <v>2</v>
      </c>
      <c r="U541" s="24" t="s">
        <v>1026</v>
      </c>
      <c r="V541" s="17">
        <v>0</v>
      </c>
      <c r="W541" s="142" t="s">
        <v>2780</v>
      </c>
      <c r="X541" s="120">
        <v>712</v>
      </c>
      <c r="Y541" s="17">
        <v>7</v>
      </c>
      <c r="Z541" s="24" t="s">
        <v>1026</v>
      </c>
      <c r="AA541" s="17">
        <v>1</v>
      </c>
    </row>
    <row r="542" spans="13:27" x14ac:dyDescent="0.25">
      <c r="M542" s="17" t="s">
        <v>3142</v>
      </c>
      <c r="N542" s="17">
        <v>7</v>
      </c>
      <c r="O542" s="17">
        <v>8</v>
      </c>
      <c r="P542" s="17">
        <v>1996</v>
      </c>
      <c r="Q542" s="19" t="s">
        <v>1044</v>
      </c>
      <c r="R542" s="24" t="s">
        <v>1026</v>
      </c>
      <c r="S542" s="19" t="s">
        <v>1045</v>
      </c>
      <c r="T542" s="17">
        <v>2</v>
      </c>
      <c r="U542" s="24" t="s">
        <v>1026</v>
      </c>
      <c r="V542" s="17">
        <v>0</v>
      </c>
      <c r="W542" s="142" t="s">
        <v>2781</v>
      </c>
      <c r="X542" s="120">
        <v>296</v>
      </c>
      <c r="Y542" s="17">
        <v>9</v>
      </c>
      <c r="Z542" s="24" t="s">
        <v>1026</v>
      </c>
      <c r="AA542" s="17">
        <v>5</v>
      </c>
    </row>
    <row r="543" spans="13:27" x14ac:dyDescent="0.25">
      <c r="M543" s="17" t="s">
        <v>3142</v>
      </c>
      <c r="N543" s="17">
        <v>7</v>
      </c>
      <c r="O543" s="17">
        <v>8</v>
      </c>
      <c r="P543" s="17">
        <v>1996</v>
      </c>
      <c r="Q543" s="19" t="s">
        <v>1042</v>
      </c>
      <c r="R543" s="24" t="s">
        <v>1026</v>
      </c>
      <c r="S543" s="19" t="s">
        <v>1241</v>
      </c>
      <c r="T543" s="17">
        <v>2</v>
      </c>
      <c r="U543" s="24" t="s">
        <v>1026</v>
      </c>
      <c r="V543" s="17">
        <v>1</v>
      </c>
      <c r="W543" s="142" t="s">
        <v>2465</v>
      </c>
      <c r="X543" s="120">
        <v>830</v>
      </c>
      <c r="Y543" s="17">
        <v>22</v>
      </c>
      <c r="Z543" s="24" t="s">
        <v>1026</v>
      </c>
      <c r="AA543" s="17">
        <v>20</v>
      </c>
    </row>
    <row r="544" spans="13:27" x14ac:dyDescent="0.25">
      <c r="S544" s="19" t="s">
        <v>2</v>
      </c>
      <c r="T544" s="17">
        <f>SUM(T400:T543)</f>
        <v>161</v>
      </c>
      <c r="U544" s="24" t="s">
        <v>1026</v>
      </c>
      <c r="V544" s="17">
        <f>SUM(V400:V543)</f>
        <v>128</v>
      </c>
      <c r="X544" s="17">
        <f>SUM(X400:X543)</f>
        <v>91849</v>
      </c>
      <c r="Y544" s="17">
        <f>SUM(Y400:Y543)</f>
        <v>1241</v>
      </c>
      <c r="Z544" s="24" t="s">
        <v>1026</v>
      </c>
      <c r="AA544" s="17">
        <f>SUM(AA400:AA543)</f>
        <v>1126</v>
      </c>
    </row>
    <row r="545" spans="1:31" x14ac:dyDescent="0.25">
      <c r="P545" s="17">
        <f>COUNT(T400:T543)</f>
        <v>144</v>
      </c>
      <c r="S545" s="19" t="s">
        <v>567</v>
      </c>
      <c r="T545" s="81">
        <f>PRODUCT(T544/P545)</f>
        <v>1.1180555555555556</v>
      </c>
      <c r="U545" s="24" t="s">
        <v>1026</v>
      </c>
      <c r="V545" s="81">
        <f>PRODUCT(V544/P545)</f>
        <v>0.88888888888888884</v>
      </c>
      <c r="X545" s="82">
        <f>PRODUCT(X544/P545)</f>
        <v>637.84027777777783</v>
      </c>
      <c r="Y545" s="81">
        <f>PRODUCT(Y544/P545)</f>
        <v>8.6180555555555554</v>
      </c>
      <c r="Z545" s="24" t="s">
        <v>1026</v>
      </c>
      <c r="AA545" s="81">
        <f>PRODUCT(AA544/P545)</f>
        <v>7.8194444444444446</v>
      </c>
    </row>
    <row r="546" spans="1:31" x14ac:dyDescent="0.25">
      <c r="W546" s="142"/>
      <c r="X546" s="120"/>
    </row>
    <row r="547" spans="1:31" x14ac:dyDescent="0.25">
      <c r="W547" s="142"/>
      <c r="X547" s="120"/>
    </row>
    <row r="548" spans="1:31" s="16" customFormat="1" x14ac:dyDescent="0.25">
      <c r="A548" s="156"/>
      <c r="B548" s="155" t="s">
        <v>2520</v>
      </c>
      <c r="C548" s="156"/>
      <c r="D548" s="156"/>
      <c r="E548" s="156"/>
      <c r="F548" s="156"/>
      <c r="G548" s="156"/>
      <c r="H548" s="156"/>
      <c r="I548" s="155"/>
      <c r="J548" s="156"/>
      <c r="K548" s="156"/>
      <c r="L548" s="156"/>
      <c r="M548" s="158"/>
      <c r="N548" s="156"/>
      <c r="O548" s="156"/>
      <c r="P548" s="156"/>
      <c r="Q548" s="155" t="s">
        <v>2520</v>
      </c>
      <c r="R548" s="156"/>
      <c r="S548" s="155"/>
      <c r="T548" s="156"/>
      <c r="U548" s="156"/>
      <c r="V548" s="156"/>
      <c r="W548" s="157"/>
      <c r="X548" s="159"/>
      <c r="Y548" s="156"/>
      <c r="Z548" s="158"/>
      <c r="AA548" s="156"/>
      <c r="AC548" s="14"/>
      <c r="AD548" s="14"/>
      <c r="AE548" s="14"/>
    </row>
    <row r="549" spans="1:31" x14ac:dyDescent="0.25">
      <c r="A549" s="11"/>
      <c r="C549" s="11"/>
      <c r="D549" s="11"/>
      <c r="E549" s="11"/>
      <c r="F549" s="11"/>
      <c r="G549" s="11"/>
      <c r="H549" s="11"/>
      <c r="I549" s="11"/>
      <c r="J549" s="11"/>
      <c r="K549" s="11"/>
      <c r="L549" s="11"/>
      <c r="N549" s="69"/>
      <c r="O549" s="69"/>
      <c r="P549" s="69"/>
      <c r="Q549" s="70" t="s">
        <v>2917</v>
      </c>
      <c r="R549" s="69"/>
      <c r="S549" s="70"/>
      <c r="T549" s="69"/>
      <c r="U549" s="69"/>
      <c r="V549" s="69"/>
      <c r="W549" s="167"/>
      <c r="X549" s="71"/>
      <c r="Y549" s="69"/>
      <c r="Z549" s="72"/>
      <c r="AA549" s="69"/>
    </row>
    <row r="550" spans="1:31" x14ac:dyDescent="0.25">
      <c r="A550" s="11"/>
      <c r="C550" s="11"/>
      <c r="D550" s="11"/>
      <c r="E550" s="11"/>
      <c r="F550" s="11"/>
      <c r="G550" s="11"/>
      <c r="H550" s="11"/>
      <c r="I550" s="11"/>
      <c r="J550" s="11"/>
      <c r="K550" s="11"/>
      <c r="L550" s="11"/>
      <c r="M550" s="17" t="s">
        <v>3027</v>
      </c>
      <c r="N550" s="17">
        <v>10</v>
      </c>
      <c r="O550" s="17">
        <v>8</v>
      </c>
      <c r="P550" s="17">
        <v>1996</v>
      </c>
      <c r="Q550" s="20" t="s">
        <v>565</v>
      </c>
      <c r="R550" s="24" t="s">
        <v>1026</v>
      </c>
      <c r="S550" s="19" t="s">
        <v>1044</v>
      </c>
      <c r="T550" s="17">
        <v>2</v>
      </c>
      <c r="U550" s="24" t="s">
        <v>1026</v>
      </c>
      <c r="V550" s="17">
        <v>0</v>
      </c>
      <c r="W550" s="142" t="s">
        <v>3049</v>
      </c>
      <c r="X550" s="120"/>
      <c r="Y550" s="17">
        <v>17</v>
      </c>
      <c r="Z550" s="24" t="s">
        <v>1026</v>
      </c>
      <c r="AA550" s="17">
        <v>2</v>
      </c>
    </row>
    <row r="551" spans="1:31" x14ac:dyDescent="0.25">
      <c r="A551" s="11"/>
      <c r="C551" s="11"/>
      <c r="D551" s="11"/>
      <c r="E551" s="11"/>
      <c r="F551" s="11"/>
      <c r="G551" s="11"/>
      <c r="H551" s="11"/>
      <c r="I551" s="11"/>
      <c r="J551" s="11"/>
      <c r="K551" s="11"/>
      <c r="L551" s="11"/>
      <c r="M551" s="17" t="s">
        <v>3011</v>
      </c>
      <c r="N551" s="17">
        <v>11</v>
      </c>
      <c r="O551" s="17">
        <v>8</v>
      </c>
      <c r="P551" s="17">
        <v>1996</v>
      </c>
      <c r="Q551" s="19" t="s">
        <v>1044</v>
      </c>
      <c r="R551" s="24" t="s">
        <v>1026</v>
      </c>
      <c r="S551" s="20" t="s">
        <v>565</v>
      </c>
      <c r="T551" s="17">
        <v>0</v>
      </c>
      <c r="U551" s="24" t="s">
        <v>1026</v>
      </c>
      <c r="V551" s="17">
        <v>2</v>
      </c>
      <c r="W551" s="142" t="s">
        <v>3053</v>
      </c>
      <c r="X551" s="120">
        <v>314</v>
      </c>
      <c r="Y551" s="17">
        <v>1</v>
      </c>
      <c r="Z551" s="24" t="s">
        <v>1026</v>
      </c>
      <c r="AA551" s="17">
        <v>23</v>
      </c>
    </row>
    <row r="552" spans="1:31" x14ac:dyDescent="0.25">
      <c r="A552" s="11"/>
      <c r="B552" s="16" t="s">
        <v>2521</v>
      </c>
      <c r="C552" s="11"/>
      <c r="D552" s="11"/>
      <c r="E552" s="11"/>
      <c r="F552" s="11"/>
      <c r="G552" s="11"/>
      <c r="H552" s="11"/>
      <c r="I552" s="11"/>
      <c r="J552" s="11"/>
      <c r="K552" s="11"/>
      <c r="L552" s="11"/>
      <c r="M552" s="17" t="s">
        <v>3142</v>
      </c>
      <c r="N552" s="17">
        <v>14</v>
      </c>
      <c r="O552" s="17">
        <v>8</v>
      </c>
      <c r="P552" s="17">
        <v>1996</v>
      </c>
      <c r="Q552" s="20" t="s">
        <v>565</v>
      </c>
      <c r="R552" s="24" t="s">
        <v>1026</v>
      </c>
      <c r="S552" s="19" t="s">
        <v>1044</v>
      </c>
      <c r="T552" s="17">
        <v>2</v>
      </c>
      <c r="U552" s="24" t="s">
        <v>1026</v>
      </c>
      <c r="V552" s="17">
        <v>0</v>
      </c>
      <c r="W552" s="142" t="s">
        <v>3057</v>
      </c>
      <c r="X552" s="120"/>
      <c r="Y552" s="17">
        <v>24</v>
      </c>
      <c r="Z552" s="24" t="s">
        <v>1026</v>
      </c>
      <c r="AA552" s="17">
        <v>8</v>
      </c>
    </row>
    <row r="553" spans="1:31" x14ac:dyDescent="0.25">
      <c r="A553" s="11"/>
      <c r="C553" s="11"/>
      <c r="D553" s="11"/>
      <c r="E553" s="11"/>
      <c r="F553" s="11"/>
      <c r="G553" s="11"/>
      <c r="H553" s="11"/>
      <c r="I553" s="11"/>
      <c r="J553" s="11"/>
      <c r="K553" s="11"/>
      <c r="L553" s="11"/>
      <c r="R553" s="24"/>
      <c r="S553" s="20"/>
      <c r="U553" s="24"/>
      <c r="W553" s="142"/>
      <c r="X553" s="120"/>
      <c r="Z553" s="24" t="s">
        <v>1026</v>
      </c>
    </row>
    <row r="554" spans="1:31" x14ac:dyDescent="0.25">
      <c r="A554" s="11"/>
      <c r="C554" s="11"/>
      <c r="D554" s="11"/>
      <c r="E554" s="11"/>
      <c r="F554" s="11"/>
      <c r="G554" s="11"/>
      <c r="H554" s="11"/>
      <c r="I554" s="11"/>
      <c r="J554" s="11"/>
      <c r="K554" s="11"/>
      <c r="L554" s="11"/>
      <c r="M554" s="17" t="s">
        <v>3027</v>
      </c>
      <c r="N554" s="17">
        <v>10</v>
      </c>
      <c r="O554" s="17">
        <v>8</v>
      </c>
      <c r="P554" s="17">
        <v>1996</v>
      </c>
      <c r="Q554" s="20" t="s">
        <v>564</v>
      </c>
      <c r="R554" s="24" t="s">
        <v>1026</v>
      </c>
      <c r="S554" s="19" t="s">
        <v>1041</v>
      </c>
      <c r="T554" s="17">
        <v>1</v>
      </c>
      <c r="U554" s="24" t="s">
        <v>1026</v>
      </c>
      <c r="V554" s="17">
        <v>0</v>
      </c>
      <c r="W554" s="142" t="s">
        <v>3050</v>
      </c>
      <c r="X554" s="120"/>
      <c r="Y554" s="17">
        <v>4</v>
      </c>
      <c r="Z554" s="24" t="s">
        <v>1026</v>
      </c>
      <c r="AA554" s="17">
        <v>3</v>
      </c>
    </row>
    <row r="555" spans="1:31" x14ac:dyDescent="0.25">
      <c r="A555" s="11"/>
      <c r="C555" s="11"/>
      <c r="D555" s="11"/>
      <c r="E555" s="11"/>
      <c r="F555" s="11"/>
      <c r="G555" s="11"/>
      <c r="H555" s="11"/>
      <c r="I555" s="11"/>
      <c r="J555" s="11"/>
      <c r="K555" s="11"/>
      <c r="L555" s="11"/>
      <c r="M555" s="17" t="s">
        <v>3011</v>
      </c>
      <c r="N555" s="17">
        <v>11</v>
      </c>
      <c r="O555" s="17">
        <v>8</v>
      </c>
      <c r="P555" s="17">
        <v>1996</v>
      </c>
      <c r="Q555" s="20" t="s">
        <v>1041</v>
      </c>
      <c r="R555" s="24" t="s">
        <v>1026</v>
      </c>
      <c r="S555" s="19" t="s">
        <v>564</v>
      </c>
      <c r="T555" s="17">
        <v>2</v>
      </c>
      <c r="U555" s="24" t="s">
        <v>1026</v>
      </c>
      <c r="V555" s="17">
        <v>1</v>
      </c>
      <c r="W555" s="142" t="s">
        <v>3054</v>
      </c>
      <c r="X555" s="120">
        <v>748</v>
      </c>
      <c r="Y555" s="17">
        <v>6</v>
      </c>
      <c r="Z555" s="24" t="s">
        <v>1026</v>
      </c>
      <c r="AA555" s="17">
        <v>7</v>
      </c>
    </row>
    <row r="556" spans="1:31" x14ac:dyDescent="0.25">
      <c r="A556" s="11"/>
      <c r="C556" s="11"/>
      <c r="D556" s="11"/>
      <c r="E556" s="11"/>
      <c r="F556" s="11"/>
      <c r="G556" s="11"/>
      <c r="H556" s="11"/>
      <c r="I556" s="11"/>
      <c r="J556" s="11"/>
      <c r="K556" s="11"/>
      <c r="L556" s="11"/>
      <c r="M556" s="17" t="s">
        <v>3142</v>
      </c>
      <c r="N556" s="17">
        <v>14</v>
      </c>
      <c r="O556" s="17">
        <v>8</v>
      </c>
      <c r="P556" s="17">
        <v>1996</v>
      </c>
      <c r="Q556" s="20" t="s">
        <v>564</v>
      </c>
      <c r="R556" s="24" t="s">
        <v>1026</v>
      </c>
      <c r="S556" s="19" t="s">
        <v>1041</v>
      </c>
      <c r="T556" s="17">
        <v>1</v>
      </c>
      <c r="U556" s="24" t="s">
        <v>1026</v>
      </c>
      <c r="V556" s="17">
        <v>0</v>
      </c>
      <c r="W556" s="142" t="s">
        <v>3058</v>
      </c>
      <c r="X556" s="120"/>
      <c r="Y556" s="17">
        <v>8</v>
      </c>
      <c r="Z556" s="24" t="s">
        <v>1026</v>
      </c>
      <c r="AA556" s="17">
        <v>3</v>
      </c>
    </row>
    <row r="557" spans="1:31" x14ac:dyDescent="0.25">
      <c r="A557" s="11"/>
      <c r="B557" s="16" t="s">
        <v>2284</v>
      </c>
      <c r="C557" s="11"/>
      <c r="D557" s="11"/>
      <c r="E557" s="11"/>
      <c r="F557" s="11"/>
      <c r="G557" s="11"/>
      <c r="H557" s="11"/>
      <c r="I557" s="11"/>
      <c r="J557" s="11"/>
      <c r="K557" s="11"/>
      <c r="L557" s="11"/>
      <c r="M557" s="17" t="s">
        <v>3027</v>
      </c>
      <c r="N557" s="17">
        <v>17</v>
      </c>
      <c r="O557" s="17">
        <v>8</v>
      </c>
      <c r="P557" s="17">
        <v>1996</v>
      </c>
      <c r="Q557" s="19" t="s">
        <v>1041</v>
      </c>
      <c r="R557" s="24" t="s">
        <v>1026</v>
      </c>
      <c r="S557" s="20" t="s">
        <v>564</v>
      </c>
      <c r="T557" s="17">
        <v>0</v>
      </c>
      <c r="U557" s="24" t="s">
        <v>1026</v>
      </c>
      <c r="V557" s="17">
        <v>2</v>
      </c>
      <c r="W557" s="142" t="s">
        <v>3061</v>
      </c>
      <c r="X557" s="120"/>
      <c r="Y557" s="17">
        <v>3</v>
      </c>
      <c r="Z557" s="24" t="s">
        <v>1026</v>
      </c>
      <c r="AA557" s="17">
        <v>15</v>
      </c>
    </row>
    <row r="558" spans="1:31" x14ac:dyDescent="0.25">
      <c r="B558" s="20"/>
      <c r="W558" s="142"/>
      <c r="X558" s="120"/>
    </row>
    <row r="559" spans="1:31" x14ac:dyDescent="0.25">
      <c r="B559" s="20"/>
      <c r="C559" s="16"/>
      <c r="D559" s="16"/>
      <c r="E559" s="16"/>
      <c r="F559" s="16"/>
      <c r="G559" s="16"/>
      <c r="H559" s="16"/>
      <c r="I559" s="16"/>
      <c r="J559" s="16"/>
      <c r="K559" s="16"/>
      <c r="M559" s="17" t="s">
        <v>3027</v>
      </c>
      <c r="N559" s="17">
        <v>10</v>
      </c>
      <c r="O559" s="17">
        <v>8</v>
      </c>
      <c r="P559" s="17">
        <v>1996</v>
      </c>
      <c r="Q559" s="20" t="s">
        <v>1042</v>
      </c>
      <c r="R559" s="24" t="s">
        <v>1026</v>
      </c>
      <c r="S559" s="19" t="s">
        <v>1043</v>
      </c>
      <c r="T559" s="17">
        <v>2</v>
      </c>
      <c r="U559" s="24" t="s">
        <v>1026</v>
      </c>
      <c r="V559" s="17">
        <v>1</v>
      </c>
      <c r="W559" s="142" t="s">
        <v>3051</v>
      </c>
      <c r="X559" s="120"/>
      <c r="Y559" s="17">
        <v>6</v>
      </c>
      <c r="Z559" s="24" t="s">
        <v>1026</v>
      </c>
      <c r="AA559" s="17">
        <v>5</v>
      </c>
    </row>
    <row r="560" spans="1:31" x14ac:dyDescent="0.25">
      <c r="C560" s="16"/>
      <c r="D560" s="16"/>
      <c r="E560" s="16"/>
      <c r="F560" s="16"/>
      <c r="G560" s="16"/>
      <c r="H560" s="16"/>
      <c r="I560" s="16"/>
      <c r="J560" s="16"/>
      <c r="K560" s="16"/>
      <c r="M560" s="17" t="s">
        <v>3011</v>
      </c>
      <c r="N560" s="17">
        <v>11</v>
      </c>
      <c r="O560" s="17">
        <v>8</v>
      </c>
      <c r="P560" s="17">
        <v>1996</v>
      </c>
      <c r="Q560" s="20" t="s">
        <v>1043</v>
      </c>
      <c r="R560" s="24" t="s">
        <v>1026</v>
      </c>
      <c r="S560" s="19" t="s">
        <v>1042</v>
      </c>
      <c r="T560" s="17">
        <v>2</v>
      </c>
      <c r="U560" s="24" t="s">
        <v>1026</v>
      </c>
      <c r="V560" s="17">
        <v>1</v>
      </c>
      <c r="W560" s="142" t="s">
        <v>3055</v>
      </c>
      <c r="X560" s="120">
        <v>1141</v>
      </c>
      <c r="Y560" s="17">
        <v>7</v>
      </c>
      <c r="Z560" s="24" t="s">
        <v>1026</v>
      </c>
      <c r="AA560" s="17">
        <v>2</v>
      </c>
    </row>
    <row r="561" spans="2:27" x14ac:dyDescent="0.25">
      <c r="C561" s="16"/>
      <c r="D561" s="16"/>
      <c r="E561" s="16"/>
      <c r="F561" s="16"/>
      <c r="G561" s="16"/>
      <c r="H561" s="16"/>
      <c r="I561" s="16"/>
      <c r="J561" s="16"/>
      <c r="K561" s="16"/>
      <c r="M561" s="17" t="s">
        <v>3142</v>
      </c>
      <c r="N561" s="17">
        <v>14</v>
      </c>
      <c r="O561" s="17">
        <v>8</v>
      </c>
      <c r="P561" s="17">
        <v>1996</v>
      </c>
      <c r="Q561" s="19" t="s">
        <v>1042</v>
      </c>
      <c r="R561" s="24" t="s">
        <v>1026</v>
      </c>
      <c r="S561" s="20" t="s">
        <v>1043</v>
      </c>
      <c r="T561" s="17">
        <v>0</v>
      </c>
      <c r="U561" s="24" t="s">
        <v>1026</v>
      </c>
      <c r="V561" s="17">
        <v>2</v>
      </c>
      <c r="W561" s="142" t="s">
        <v>3059</v>
      </c>
      <c r="X561" s="120"/>
      <c r="Y561" s="17">
        <v>5</v>
      </c>
      <c r="Z561" s="24" t="s">
        <v>1026</v>
      </c>
      <c r="AA561" s="17">
        <v>15</v>
      </c>
    </row>
    <row r="562" spans="2:27" x14ac:dyDescent="0.25">
      <c r="B562" s="16" t="s">
        <v>2522</v>
      </c>
      <c r="C562" s="16"/>
      <c r="D562" s="16"/>
      <c r="E562" s="16"/>
      <c r="F562" s="16"/>
      <c r="G562" s="16"/>
      <c r="H562" s="16"/>
      <c r="I562" s="16"/>
      <c r="J562" s="16"/>
      <c r="K562" s="16"/>
      <c r="M562" s="17" t="s">
        <v>3027</v>
      </c>
      <c r="N562" s="17">
        <v>17</v>
      </c>
      <c r="O562" s="17">
        <v>8</v>
      </c>
      <c r="P562" s="17">
        <v>1996</v>
      </c>
      <c r="Q562" s="20" t="s">
        <v>1043</v>
      </c>
      <c r="R562" s="24" t="s">
        <v>1026</v>
      </c>
      <c r="S562" s="19" t="s">
        <v>1042</v>
      </c>
      <c r="T562" s="17">
        <v>2</v>
      </c>
      <c r="U562" s="24" t="s">
        <v>1026</v>
      </c>
      <c r="V562" s="17">
        <v>1</v>
      </c>
      <c r="W562" s="142" t="s">
        <v>3063</v>
      </c>
      <c r="X562" s="120"/>
      <c r="Y562" s="17">
        <v>6</v>
      </c>
      <c r="Z562" s="24" t="s">
        <v>1026</v>
      </c>
      <c r="AA562" s="17">
        <v>5</v>
      </c>
    </row>
    <row r="563" spans="2:27" x14ac:dyDescent="0.25">
      <c r="B563" s="20"/>
      <c r="C563" s="16"/>
      <c r="D563" s="16"/>
      <c r="E563" s="16"/>
      <c r="F563" s="16"/>
      <c r="G563" s="16"/>
      <c r="H563" s="16"/>
      <c r="I563" s="16"/>
      <c r="J563" s="16"/>
      <c r="K563" s="16"/>
      <c r="W563" s="142"/>
      <c r="X563" s="120"/>
    </row>
    <row r="564" spans="2:27" x14ac:dyDescent="0.25">
      <c r="B564" s="20"/>
      <c r="C564" s="16"/>
      <c r="D564" s="16"/>
      <c r="E564" s="16"/>
      <c r="F564" s="16"/>
      <c r="G564" s="16"/>
      <c r="H564" s="16"/>
      <c r="I564" s="16"/>
      <c r="J564" s="16"/>
      <c r="K564" s="16"/>
      <c r="M564" s="17" t="s">
        <v>3027</v>
      </c>
      <c r="N564" s="17">
        <v>10</v>
      </c>
      <c r="O564" s="17">
        <v>8</v>
      </c>
      <c r="P564" s="17">
        <v>1996</v>
      </c>
      <c r="Q564" s="19" t="s">
        <v>0</v>
      </c>
      <c r="R564" s="24" t="s">
        <v>1026</v>
      </c>
      <c r="S564" s="20" t="s">
        <v>1029</v>
      </c>
      <c r="T564" s="17">
        <v>1</v>
      </c>
      <c r="U564" s="24" t="s">
        <v>1026</v>
      </c>
      <c r="V564" s="17">
        <v>2</v>
      </c>
      <c r="W564" s="142" t="s">
        <v>3052</v>
      </c>
      <c r="X564" s="120"/>
      <c r="Y564" s="17">
        <v>7</v>
      </c>
      <c r="Z564" s="24" t="s">
        <v>1026</v>
      </c>
      <c r="AA564" s="17">
        <v>10</v>
      </c>
    </row>
    <row r="565" spans="2:27" x14ac:dyDescent="0.25">
      <c r="B565" s="20"/>
      <c r="C565" s="16"/>
      <c r="D565" s="16"/>
      <c r="E565" s="16"/>
      <c r="F565" s="16"/>
      <c r="G565" s="16"/>
      <c r="H565" s="16"/>
      <c r="I565" s="16"/>
      <c r="J565" s="16"/>
      <c r="K565" s="16"/>
      <c r="M565" s="17" t="s">
        <v>3011</v>
      </c>
      <c r="N565" s="17">
        <v>11</v>
      </c>
      <c r="O565" s="17">
        <v>8</v>
      </c>
      <c r="P565" s="17">
        <v>1996</v>
      </c>
      <c r="Q565" s="20" t="s">
        <v>1029</v>
      </c>
      <c r="R565" s="24" t="s">
        <v>1026</v>
      </c>
      <c r="S565" s="19" t="s">
        <v>0</v>
      </c>
      <c r="T565" s="17">
        <v>2</v>
      </c>
      <c r="U565" s="24" t="s">
        <v>1026</v>
      </c>
      <c r="V565" s="17">
        <v>0</v>
      </c>
      <c r="W565" s="142" t="s">
        <v>3056</v>
      </c>
      <c r="X565" s="120">
        <v>1020</v>
      </c>
      <c r="Y565" s="17">
        <v>17</v>
      </c>
      <c r="Z565" s="24" t="s">
        <v>1026</v>
      </c>
      <c r="AA565" s="17">
        <v>7</v>
      </c>
    </row>
    <row r="566" spans="2:27" x14ac:dyDescent="0.25">
      <c r="B566" s="20"/>
      <c r="C566" s="16"/>
      <c r="D566" s="16"/>
      <c r="E566" s="16"/>
      <c r="F566" s="16"/>
      <c r="G566" s="16"/>
      <c r="H566" s="16"/>
      <c r="I566" s="16"/>
      <c r="J566" s="16"/>
      <c r="K566" s="16"/>
      <c r="M566" s="17" t="s">
        <v>3142</v>
      </c>
      <c r="N566" s="17">
        <v>14</v>
      </c>
      <c r="O566" s="17">
        <v>8</v>
      </c>
      <c r="P566" s="17">
        <v>1996</v>
      </c>
      <c r="Q566" s="20" t="s">
        <v>0</v>
      </c>
      <c r="R566" s="24" t="s">
        <v>1026</v>
      </c>
      <c r="S566" s="19" t="s">
        <v>1029</v>
      </c>
      <c r="T566" s="17">
        <v>2</v>
      </c>
      <c r="U566" s="24" t="s">
        <v>1026</v>
      </c>
      <c r="V566" s="17">
        <v>1</v>
      </c>
      <c r="W566" s="142" t="s">
        <v>3060</v>
      </c>
      <c r="X566" s="120"/>
      <c r="Y566" s="17">
        <v>5</v>
      </c>
      <c r="Z566" s="24" t="s">
        <v>1026</v>
      </c>
      <c r="AA566" s="17">
        <v>5</v>
      </c>
    </row>
    <row r="567" spans="2:27" x14ac:dyDescent="0.25">
      <c r="B567" s="20"/>
      <c r="C567" s="16"/>
      <c r="D567" s="16"/>
      <c r="E567" s="16"/>
      <c r="F567" s="16"/>
      <c r="G567" s="16"/>
      <c r="H567" s="16"/>
      <c r="I567" s="16"/>
      <c r="J567" s="16"/>
      <c r="K567" s="16"/>
      <c r="M567" s="17" t="s">
        <v>3027</v>
      </c>
      <c r="N567" s="17">
        <v>17</v>
      </c>
      <c r="O567" s="17">
        <v>8</v>
      </c>
      <c r="P567" s="17">
        <v>1996</v>
      </c>
      <c r="Q567" s="19" t="s">
        <v>1029</v>
      </c>
      <c r="R567" s="24" t="s">
        <v>1026</v>
      </c>
      <c r="S567" s="20" t="s">
        <v>0</v>
      </c>
      <c r="T567" s="17">
        <v>1</v>
      </c>
      <c r="U567" s="24" t="s">
        <v>1026</v>
      </c>
      <c r="V567" s="17">
        <v>2</v>
      </c>
      <c r="W567" s="142" t="s">
        <v>3062</v>
      </c>
      <c r="X567" s="120"/>
      <c r="Y567" s="17">
        <v>1</v>
      </c>
      <c r="Z567" s="24" t="s">
        <v>1026</v>
      </c>
      <c r="AA567" s="17">
        <v>12</v>
      </c>
    </row>
    <row r="568" spans="2:27" x14ac:dyDescent="0.25">
      <c r="B568" s="16" t="s">
        <v>2523</v>
      </c>
      <c r="C568" s="16"/>
      <c r="D568" s="16"/>
      <c r="E568" s="16"/>
      <c r="F568" s="16"/>
      <c r="G568" s="16"/>
      <c r="H568" s="16"/>
      <c r="I568" s="16"/>
      <c r="J568" s="16"/>
      <c r="K568" s="16"/>
      <c r="M568" s="17" t="s">
        <v>3011</v>
      </c>
      <c r="N568" s="17">
        <v>18</v>
      </c>
      <c r="O568" s="17">
        <v>8</v>
      </c>
      <c r="P568" s="17">
        <v>1996</v>
      </c>
      <c r="Q568" s="19" t="s">
        <v>0</v>
      </c>
      <c r="R568" s="24" t="s">
        <v>1026</v>
      </c>
      <c r="S568" s="20" t="s">
        <v>1029</v>
      </c>
      <c r="T568" s="17">
        <v>0</v>
      </c>
      <c r="U568" s="24" t="s">
        <v>1026</v>
      </c>
      <c r="V568" s="17">
        <v>2</v>
      </c>
      <c r="W568" s="142" t="s">
        <v>3064</v>
      </c>
      <c r="X568" s="120">
        <v>1852</v>
      </c>
      <c r="Y568" s="17">
        <v>4</v>
      </c>
      <c r="Z568" s="24" t="s">
        <v>1026</v>
      </c>
      <c r="AA568" s="17">
        <v>11</v>
      </c>
    </row>
    <row r="569" spans="2:27" x14ac:dyDescent="0.25">
      <c r="B569" s="20"/>
      <c r="F569" s="16"/>
      <c r="G569" s="16"/>
      <c r="H569" s="16"/>
      <c r="I569" s="16"/>
      <c r="J569" s="16"/>
      <c r="K569" s="16"/>
      <c r="R569" s="24"/>
      <c r="U569" s="24"/>
      <c r="W569" s="142"/>
      <c r="X569" s="120"/>
    </row>
    <row r="570" spans="2:27" x14ac:dyDescent="0.25">
      <c r="R570" s="24"/>
      <c r="U570" s="24"/>
      <c r="W570" s="142"/>
      <c r="X570" s="120"/>
    </row>
    <row r="571" spans="2:27" x14ac:dyDescent="0.25">
      <c r="Q571" s="20" t="s">
        <v>1443</v>
      </c>
      <c r="R571" s="24"/>
      <c r="U571" s="24"/>
      <c r="W571" s="142"/>
      <c r="X571" s="120"/>
      <c r="Z571" s="24"/>
    </row>
    <row r="572" spans="2:27" x14ac:dyDescent="0.25">
      <c r="M572" s="17" t="s">
        <v>3144</v>
      </c>
      <c r="N572" s="17">
        <v>20</v>
      </c>
      <c r="O572" s="17">
        <v>8</v>
      </c>
      <c r="P572" s="17">
        <v>1996</v>
      </c>
      <c r="Q572" s="20" t="s">
        <v>565</v>
      </c>
      <c r="R572" s="24" t="s">
        <v>1026</v>
      </c>
      <c r="S572" s="19" t="s">
        <v>1043</v>
      </c>
      <c r="T572" s="17">
        <v>2</v>
      </c>
      <c r="U572" s="24" t="s">
        <v>1026</v>
      </c>
      <c r="V572" s="17">
        <v>1</v>
      </c>
      <c r="W572" s="142" t="s">
        <v>3065</v>
      </c>
      <c r="X572" s="120">
        <v>954</v>
      </c>
      <c r="Y572" s="17">
        <v>10</v>
      </c>
      <c r="Z572" s="24" t="s">
        <v>1026</v>
      </c>
      <c r="AA572" s="17">
        <v>12</v>
      </c>
    </row>
    <row r="573" spans="2:27" x14ac:dyDescent="0.25">
      <c r="M573" s="17" t="s">
        <v>3027</v>
      </c>
      <c r="N573" s="17">
        <v>24</v>
      </c>
      <c r="O573" s="17">
        <v>8</v>
      </c>
      <c r="P573" s="17">
        <v>1996</v>
      </c>
      <c r="Q573" s="20" t="s">
        <v>1043</v>
      </c>
      <c r="R573" s="24" t="s">
        <v>1026</v>
      </c>
      <c r="S573" s="19" t="s">
        <v>565</v>
      </c>
      <c r="T573" s="17">
        <v>2</v>
      </c>
      <c r="U573" s="24" t="s">
        <v>1026</v>
      </c>
      <c r="V573" s="17">
        <v>1</v>
      </c>
      <c r="W573" s="142" t="s">
        <v>3066</v>
      </c>
      <c r="X573" s="120">
        <v>1632</v>
      </c>
      <c r="Y573" s="17">
        <v>6</v>
      </c>
      <c r="Z573" s="24" t="s">
        <v>1026</v>
      </c>
      <c r="AA573" s="17">
        <v>8</v>
      </c>
    </row>
    <row r="574" spans="2:27" x14ac:dyDescent="0.25">
      <c r="M574" s="17" t="s">
        <v>3011</v>
      </c>
      <c r="N574" s="17">
        <v>25</v>
      </c>
      <c r="O574" s="17">
        <v>8</v>
      </c>
      <c r="P574" s="17">
        <v>1996</v>
      </c>
      <c r="Q574" s="20" t="s">
        <v>565</v>
      </c>
      <c r="R574" s="24" t="s">
        <v>1026</v>
      </c>
      <c r="S574" s="19" t="s">
        <v>1043</v>
      </c>
      <c r="T574" s="17">
        <v>1</v>
      </c>
      <c r="U574" s="24" t="s">
        <v>1026</v>
      </c>
      <c r="V574" s="17">
        <v>0</v>
      </c>
      <c r="W574" s="142" t="s">
        <v>3067</v>
      </c>
      <c r="X574" s="120">
        <v>1032</v>
      </c>
      <c r="Y574" s="17">
        <v>11</v>
      </c>
      <c r="Z574" s="24" t="s">
        <v>1026</v>
      </c>
      <c r="AA574" s="17">
        <v>5</v>
      </c>
    </row>
    <row r="575" spans="2:27" x14ac:dyDescent="0.25">
      <c r="M575" s="17" t="s">
        <v>3144</v>
      </c>
      <c r="N575" s="17">
        <v>27</v>
      </c>
      <c r="O575" s="17">
        <v>8</v>
      </c>
      <c r="P575" s="17">
        <v>1996</v>
      </c>
      <c r="Q575" s="20" t="s">
        <v>1043</v>
      </c>
      <c r="R575" s="24" t="s">
        <v>1026</v>
      </c>
      <c r="S575" s="19" t="s">
        <v>565</v>
      </c>
      <c r="T575" s="17">
        <v>2</v>
      </c>
      <c r="U575" s="24" t="s">
        <v>1026</v>
      </c>
      <c r="V575" s="17">
        <v>1</v>
      </c>
      <c r="W575" s="142" t="s">
        <v>3068</v>
      </c>
      <c r="X575" s="120">
        <v>1524</v>
      </c>
      <c r="Y575" s="17">
        <v>15</v>
      </c>
      <c r="Z575" s="24" t="s">
        <v>1026</v>
      </c>
      <c r="AA575" s="17">
        <v>13</v>
      </c>
    </row>
    <row r="576" spans="2:27" x14ac:dyDescent="0.25">
      <c r="B576" s="16" t="s">
        <v>2524</v>
      </c>
      <c r="M576" s="17" t="s">
        <v>3141</v>
      </c>
      <c r="N576" s="17">
        <v>29</v>
      </c>
      <c r="O576" s="17">
        <v>8</v>
      </c>
      <c r="P576" s="17">
        <v>1996</v>
      </c>
      <c r="Q576" s="20" t="s">
        <v>565</v>
      </c>
      <c r="R576" s="24" t="s">
        <v>1026</v>
      </c>
      <c r="S576" s="19" t="s">
        <v>1043</v>
      </c>
      <c r="T576" s="17">
        <v>2</v>
      </c>
      <c r="U576" s="24" t="s">
        <v>1026</v>
      </c>
      <c r="V576" s="17">
        <v>0</v>
      </c>
      <c r="W576" s="142" t="s">
        <v>3069</v>
      </c>
      <c r="X576" s="120">
        <v>983</v>
      </c>
      <c r="Y576" s="17">
        <v>9</v>
      </c>
      <c r="Z576" s="24" t="s">
        <v>1026</v>
      </c>
      <c r="AA576" s="17">
        <v>1</v>
      </c>
    </row>
    <row r="577" spans="1:27" x14ac:dyDescent="0.25">
      <c r="Q577" s="20"/>
      <c r="R577" s="24"/>
      <c r="U577" s="24"/>
      <c r="W577" s="142"/>
      <c r="X577" s="120"/>
      <c r="Z577" s="24"/>
    </row>
    <row r="578" spans="1:27" x14ac:dyDescent="0.25">
      <c r="M578" s="17" t="s">
        <v>3144</v>
      </c>
      <c r="N578" s="17">
        <v>20</v>
      </c>
      <c r="O578" s="17">
        <v>8</v>
      </c>
      <c r="P578" s="17">
        <v>1996</v>
      </c>
      <c r="Q578" s="20" t="s">
        <v>564</v>
      </c>
      <c r="R578" s="24" t="s">
        <v>1026</v>
      </c>
      <c r="S578" s="19" t="s">
        <v>1029</v>
      </c>
      <c r="T578" s="17">
        <v>2</v>
      </c>
      <c r="U578" s="24" t="s">
        <v>1026</v>
      </c>
      <c r="V578" s="17">
        <v>0</v>
      </c>
      <c r="W578" s="142" t="s">
        <v>9</v>
      </c>
      <c r="X578" s="120">
        <v>1990</v>
      </c>
      <c r="Y578" s="17">
        <v>11</v>
      </c>
      <c r="Z578" s="24" t="s">
        <v>1026</v>
      </c>
      <c r="AA578" s="17">
        <v>0</v>
      </c>
    </row>
    <row r="579" spans="1:27" x14ac:dyDescent="0.25">
      <c r="M579" s="17" t="s">
        <v>3143</v>
      </c>
      <c r="N579" s="17">
        <v>23</v>
      </c>
      <c r="O579" s="17">
        <v>8</v>
      </c>
      <c r="P579" s="17">
        <v>1996</v>
      </c>
      <c r="Q579" s="19" t="s">
        <v>1029</v>
      </c>
      <c r="R579" s="24" t="s">
        <v>1026</v>
      </c>
      <c r="S579" s="20" t="s">
        <v>564</v>
      </c>
      <c r="T579" s="17">
        <v>0</v>
      </c>
      <c r="U579" s="24" t="s">
        <v>1026</v>
      </c>
      <c r="V579" s="17">
        <v>2</v>
      </c>
      <c r="W579" s="142" t="s">
        <v>3070</v>
      </c>
      <c r="X579" s="120">
        <v>997</v>
      </c>
      <c r="Y579" s="17">
        <v>3</v>
      </c>
      <c r="Z579" s="24" t="s">
        <v>1026</v>
      </c>
      <c r="AA579" s="17">
        <v>17</v>
      </c>
    </row>
    <row r="580" spans="1:27" x14ac:dyDescent="0.25">
      <c r="B580" s="16" t="s">
        <v>2288</v>
      </c>
      <c r="M580" s="17" t="s">
        <v>3011</v>
      </c>
      <c r="N580" s="17">
        <v>25</v>
      </c>
      <c r="O580" s="17">
        <v>8</v>
      </c>
      <c r="P580" s="17">
        <v>1996</v>
      </c>
      <c r="Q580" s="20" t="s">
        <v>564</v>
      </c>
      <c r="R580" s="24" t="s">
        <v>1026</v>
      </c>
      <c r="S580" s="19" t="s">
        <v>1029</v>
      </c>
      <c r="T580" s="17">
        <v>2</v>
      </c>
      <c r="U580" s="24" t="s">
        <v>1026</v>
      </c>
      <c r="V580" s="17">
        <v>1</v>
      </c>
      <c r="W580" s="142" t="s">
        <v>3071</v>
      </c>
      <c r="X580" s="120">
        <v>1470</v>
      </c>
      <c r="Y580" s="17">
        <v>20</v>
      </c>
      <c r="Z580" s="24" t="s">
        <v>1026</v>
      </c>
      <c r="AA580" s="17">
        <v>7</v>
      </c>
    </row>
    <row r="581" spans="1:27" x14ac:dyDescent="0.25">
      <c r="Q581" s="20"/>
      <c r="R581" s="24"/>
      <c r="U581" s="24"/>
      <c r="W581" s="142"/>
      <c r="X581" s="120"/>
      <c r="Z581" s="24"/>
    </row>
    <row r="582" spans="1:27" x14ac:dyDescent="0.25">
      <c r="Q582" s="20"/>
      <c r="R582" s="24"/>
      <c r="U582" s="24"/>
      <c r="W582" s="142"/>
      <c r="X582" s="120"/>
      <c r="Z582" s="24"/>
    </row>
    <row r="583" spans="1:27" x14ac:dyDescent="0.25">
      <c r="Q583" s="20" t="s">
        <v>3072</v>
      </c>
      <c r="W583" s="142"/>
      <c r="X583" s="120"/>
      <c r="Z583" s="24"/>
    </row>
    <row r="584" spans="1:27" x14ac:dyDescent="0.25">
      <c r="M584" s="17" t="s">
        <v>3011</v>
      </c>
      <c r="N584" s="17">
        <v>1</v>
      </c>
      <c r="O584" s="17">
        <v>9</v>
      </c>
      <c r="P584" s="17">
        <v>1996</v>
      </c>
      <c r="Q584" s="20" t="s">
        <v>1029</v>
      </c>
      <c r="R584" s="24" t="s">
        <v>1026</v>
      </c>
      <c r="S584" s="19" t="s">
        <v>1043</v>
      </c>
      <c r="T584" s="17">
        <v>2</v>
      </c>
      <c r="U584" s="24" t="s">
        <v>1026</v>
      </c>
      <c r="V584" s="17">
        <v>0</v>
      </c>
      <c r="W584" s="142" t="s">
        <v>2782</v>
      </c>
      <c r="X584" s="120">
        <v>1174</v>
      </c>
      <c r="Y584" s="17">
        <v>8</v>
      </c>
      <c r="Z584" s="24" t="s">
        <v>1026</v>
      </c>
      <c r="AA584" s="17">
        <v>2</v>
      </c>
    </row>
    <row r="585" spans="1:27" x14ac:dyDescent="0.25">
      <c r="M585" s="17" t="s">
        <v>3027</v>
      </c>
      <c r="N585" s="17">
        <v>7</v>
      </c>
      <c r="O585" s="17">
        <v>9</v>
      </c>
      <c r="P585" s="17">
        <v>1996</v>
      </c>
      <c r="Q585" s="20" t="s">
        <v>1043</v>
      </c>
      <c r="R585" s="24" t="s">
        <v>1026</v>
      </c>
      <c r="S585" s="19" t="s">
        <v>1029</v>
      </c>
      <c r="T585" s="17">
        <v>1</v>
      </c>
      <c r="U585" s="24" t="s">
        <v>1026</v>
      </c>
      <c r="V585" s="17">
        <v>0</v>
      </c>
      <c r="W585" s="142" t="s">
        <v>2783</v>
      </c>
      <c r="X585" s="120">
        <v>1210</v>
      </c>
      <c r="Y585" s="17">
        <v>11</v>
      </c>
      <c r="Z585" s="24" t="s">
        <v>1026</v>
      </c>
      <c r="AA585" s="17">
        <v>10</v>
      </c>
    </row>
    <row r="586" spans="1:27" x14ac:dyDescent="0.25">
      <c r="B586" s="16" t="s">
        <v>2549</v>
      </c>
      <c r="M586" s="17" t="s">
        <v>3011</v>
      </c>
      <c r="N586" s="17">
        <v>8</v>
      </c>
      <c r="O586" s="17">
        <v>9</v>
      </c>
      <c r="P586" s="17">
        <v>1996</v>
      </c>
      <c r="Q586" s="19" t="s">
        <v>1029</v>
      </c>
      <c r="R586" s="24" t="s">
        <v>1026</v>
      </c>
      <c r="S586" s="20" t="s">
        <v>1043</v>
      </c>
      <c r="T586" s="17">
        <v>0</v>
      </c>
      <c r="U586" s="24" t="s">
        <v>1026</v>
      </c>
      <c r="V586" s="17">
        <v>2</v>
      </c>
      <c r="W586" s="142" t="s">
        <v>2784</v>
      </c>
      <c r="X586" s="120">
        <v>1124</v>
      </c>
      <c r="Y586" s="17">
        <v>2</v>
      </c>
      <c r="Z586" s="24" t="s">
        <v>1026</v>
      </c>
      <c r="AA586" s="17">
        <v>10</v>
      </c>
    </row>
    <row r="587" spans="1:27" x14ac:dyDescent="0.25">
      <c r="Q587" s="48"/>
      <c r="W587" s="142"/>
      <c r="X587" s="120"/>
    </row>
    <row r="588" spans="1:27" x14ac:dyDescent="0.25">
      <c r="W588" s="142"/>
      <c r="X588" s="120"/>
    </row>
    <row r="589" spans="1:27" x14ac:dyDescent="0.25">
      <c r="A589" s="16"/>
      <c r="C589" s="16"/>
      <c r="D589" s="16"/>
      <c r="E589" s="16"/>
      <c r="F589" s="16"/>
      <c r="G589" s="16"/>
      <c r="H589" s="16"/>
      <c r="I589" s="16"/>
      <c r="J589" s="16"/>
      <c r="K589" s="16"/>
      <c r="L589" s="16"/>
      <c r="Q589" s="20" t="s">
        <v>2785</v>
      </c>
      <c r="W589" s="142"/>
      <c r="X589" s="120"/>
    </row>
    <row r="590" spans="1:27" x14ac:dyDescent="0.25">
      <c r="A590" s="16"/>
      <c r="C590" s="16"/>
      <c r="D590" s="16"/>
      <c r="E590" s="16"/>
      <c r="F590" s="16"/>
      <c r="G590" s="16"/>
      <c r="H590" s="16"/>
      <c r="I590" s="16"/>
      <c r="J590" s="16"/>
      <c r="K590" s="16"/>
      <c r="L590" s="16"/>
      <c r="M590" s="17" t="s">
        <v>3011</v>
      </c>
      <c r="N590" s="17">
        <v>1</v>
      </c>
      <c r="O590" s="17">
        <v>9</v>
      </c>
      <c r="P590" s="17">
        <v>1996</v>
      </c>
      <c r="Q590" s="20" t="s">
        <v>565</v>
      </c>
      <c r="R590" s="24" t="s">
        <v>1026</v>
      </c>
      <c r="S590" s="19" t="s">
        <v>564</v>
      </c>
      <c r="T590" s="17">
        <v>2</v>
      </c>
      <c r="U590" s="24" t="s">
        <v>1026</v>
      </c>
      <c r="V590" s="17">
        <v>0</v>
      </c>
      <c r="W590" s="142" t="s">
        <v>2786</v>
      </c>
      <c r="X590" s="120">
        <v>1008</v>
      </c>
      <c r="Y590" s="17">
        <v>17</v>
      </c>
      <c r="Z590" s="24" t="s">
        <v>1026</v>
      </c>
      <c r="AA590" s="17">
        <v>7</v>
      </c>
    </row>
    <row r="591" spans="1:27" x14ac:dyDescent="0.25">
      <c r="A591" s="16"/>
      <c r="C591" s="16"/>
      <c r="D591" s="16"/>
      <c r="E591" s="16"/>
      <c r="F591" s="16"/>
      <c r="G591" s="16"/>
      <c r="H591" s="16"/>
      <c r="I591" s="16"/>
      <c r="J591" s="16"/>
      <c r="K591" s="16"/>
      <c r="L591" s="16"/>
      <c r="M591" s="17" t="s">
        <v>3142</v>
      </c>
      <c r="N591" s="17">
        <v>4</v>
      </c>
      <c r="O591" s="17">
        <v>9</v>
      </c>
      <c r="P591" s="17">
        <v>1996</v>
      </c>
      <c r="Q591" s="20" t="s">
        <v>564</v>
      </c>
      <c r="R591" s="24" t="s">
        <v>1026</v>
      </c>
      <c r="S591" s="19" t="s">
        <v>565</v>
      </c>
      <c r="T591" s="17">
        <v>1</v>
      </c>
      <c r="U591" s="24" t="s">
        <v>1026</v>
      </c>
      <c r="V591" s="17">
        <v>0</v>
      </c>
      <c r="W591" s="142" t="s">
        <v>2787</v>
      </c>
      <c r="X591" s="120">
        <v>1728</v>
      </c>
      <c r="Y591" s="17">
        <v>4</v>
      </c>
      <c r="Z591" s="24" t="s">
        <v>1026</v>
      </c>
      <c r="AA591" s="17">
        <v>2</v>
      </c>
    </row>
    <row r="592" spans="1:27" x14ac:dyDescent="0.25">
      <c r="A592" s="16"/>
      <c r="C592" s="16"/>
      <c r="D592" s="16"/>
      <c r="E592" s="16"/>
      <c r="F592" s="16"/>
      <c r="G592" s="16"/>
      <c r="H592" s="16"/>
      <c r="I592" s="16"/>
      <c r="J592" s="16"/>
      <c r="K592" s="16"/>
      <c r="L592" s="16"/>
      <c r="M592" s="17" t="s">
        <v>3027</v>
      </c>
      <c r="N592" s="17">
        <v>7</v>
      </c>
      <c r="O592" s="17">
        <v>9</v>
      </c>
      <c r="P592" s="17">
        <v>1996</v>
      </c>
      <c r="Q592" s="19" t="s">
        <v>565</v>
      </c>
      <c r="R592" s="24"/>
      <c r="S592" s="20" t="s">
        <v>564</v>
      </c>
      <c r="T592" s="17">
        <v>0</v>
      </c>
      <c r="U592" s="24" t="s">
        <v>1026</v>
      </c>
      <c r="V592" s="17">
        <v>1</v>
      </c>
      <c r="W592" s="142" t="s">
        <v>2788</v>
      </c>
      <c r="X592" s="120">
        <v>638</v>
      </c>
      <c r="Y592" s="17">
        <v>4</v>
      </c>
      <c r="Z592" s="24" t="s">
        <v>1026</v>
      </c>
      <c r="AA592" s="17">
        <v>5</v>
      </c>
    </row>
    <row r="593" spans="1:27" x14ac:dyDescent="0.25">
      <c r="A593" s="16"/>
      <c r="C593" s="16"/>
      <c r="D593" s="16"/>
      <c r="E593" s="16"/>
      <c r="F593" s="16"/>
      <c r="G593" s="16"/>
      <c r="H593" s="16"/>
      <c r="I593" s="16"/>
      <c r="J593" s="16"/>
      <c r="K593" s="16"/>
      <c r="L593" s="16"/>
      <c r="M593" s="17" t="s">
        <v>3011</v>
      </c>
      <c r="N593" s="17">
        <v>8</v>
      </c>
      <c r="O593" s="17">
        <v>9</v>
      </c>
      <c r="P593" s="17">
        <v>1996</v>
      </c>
      <c r="Q593" s="19" t="s">
        <v>564</v>
      </c>
      <c r="R593" s="24" t="s">
        <v>1026</v>
      </c>
      <c r="S593" s="20" t="s">
        <v>565</v>
      </c>
      <c r="T593" s="17">
        <v>1</v>
      </c>
      <c r="U593" s="24" t="s">
        <v>1026</v>
      </c>
      <c r="V593" s="17">
        <v>2</v>
      </c>
      <c r="W593" s="142" t="s">
        <v>2789</v>
      </c>
      <c r="X593" s="120">
        <v>3587</v>
      </c>
      <c r="Y593" s="17">
        <v>3</v>
      </c>
      <c r="Z593" s="24" t="s">
        <v>1026</v>
      </c>
      <c r="AA593" s="17">
        <v>3</v>
      </c>
    </row>
    <row r="594" spans="1:27" x14ac:dyDescent="0.25">
      <c r="A594" s="16"/>
      <c r="B594" s="16" t="s">
        <v>2550</v>
      </c>
      <c r="C594" s="16"/>
      <c r="D594" s="16"/>
      <c r="E594" s="16"/>
      <c r="F594" s="16"/>
      <c r="G594" s="16"/>
      <c r="H594" s="16"/>
      <c r="I594" s="16"/>
      <c r="J594" s="16"/>
      <c r="K594" s="16"/>
      <c r="L594" s="16"/>
      <c r="M594" s="17" t="s">
        <v>3011</v>
      </c>
      <c r="N594" s="17">
        <v>15</v>
      </c>
      <c r="O594" s="17">
        <v>9</v>
      </c>
      <c r="P594" s="17">
        <v>1996</v>
      </c>
      <c r="Q594" s="20" t="s">
        <v>565</v>
      </c>
      <c r="R594" s="24" t="s">
        <v>1026</v>
      </c>
      <c r="S594" s="19" t="s">
        <v>564</v>
      </c>
      <c r="T594" s="17">
        <v>1</v>
      </c>
      <c r="U594" s="24" t="s">
        <v>1026</v>
      </c>
      <c r="V594" s="17">
        <v>0</v>
      </c>
      <c r="W594" s="142" t="s">
        <v>2790</v>
      </c>
      <c r="X594" s="120">
        <v>2847</v>
      </c>
      <c r="Y594" s="17">
        <v>5</v>
      </c>
      <c r="Z594" s="24" t="s">
        <v>1026</v>
      </c>
      <c r="AA594" s="17">
        <v>3</v>
      </c>
    </row>
    <row r="595" spans="1:27" x14ac:dyDescent="0.25">
      <c r="J595" s="74"/>
      <c r="S595" s="19" t="s">
        <v>2</v>
      </c>
      <c r="T595" s="17">
        <f>SUM(T549:T594)</f>
        <v>41</v>
      </c>
      <c r="U595" s="24" t="s">
        <v>1026</v>
      </c>
      <c r="V595" s="17">
        <f>SUM(V549:V594)</f>
        <v>28</v>
      </c>
      <c r="W595" s="142"/>
      <c r="X595" s="17">
        <f>SUM(X549:X594)</f>
        <v>28973</v>
      </c>
      <c r="Y595" s="17">
        <f>SUM(Y549:Y594)</f>
        <v>260</v>
      </c>
      <c r="Z595" s="24" t="s">
        <v>1026</v>
      </c>
      <c r="AA595" s="17">
        <f>SUM(AA549:AA594)</f>
        <v>238</v>
      </c>
    </row>
    <row r="596" spans="1:27" x14ac:dyDescent="0.25">
      <c r="J596" s="74"/>
      <c r="P596" s="17">
        <f>COUNT(T549:T594)</f>
        <v>32</v>
      </c>
      <c r="S596" s="19" t="s">
        <v>567</v>
      </c>
      <c r="T596" s="81">
        <f>PRODUCT(T595/P596)</f>
        <v>1.28125</v>
      </c>
      <c r="U596" s="24" t="s">
        <v>1026</v>
      </c>
      <c r="V596" s="81">
        <f>PRODUCT(V595/P596)</f>
        <v>0.875</v>
      </c>
      <c r="X596" s="82">
        <f>PRODUCT(X595/P596)</f>
        <v>905.40625</v>
      </c>
      <c r="Y596" s="81">
        <f>PRODUCT(Y595/P596)</f>
        <v>8.125</v>
      </c>
      <c r="Z596" s="24" t="s">
        <v>1026</v>
      </c>
      <c r="AA596" s="81">
        <f>PRODUCT(AA595/P596)</f>
        <v>7.4375</v>
      </c>
    </row>
    <row r="597" spans="1:27" x14ac:dyDescent="0.25">
      <c r="J597" s="74"/>
      <c r="T597" s="81"/>
      <c r="U597" s="24"/>
      <c r="V597" s="81"/>
      <c r="X597" s="82"/>
      <c r="Y597" s="81"/>
      <c r="Z597" s="24"/>
      <c r="AA597" s="81"/>
    </row>
    <row r="598" spans="1:27" x14ac:dyDescent="0.25">
      <c r="W598" s="142"/>
      <c r="X598" s="120"/>
    </row>
    <row r="599" spans="1:27" x14ac:dyDescent="0.25">
      <c r="A599" s="156"/>
      <c r="B599" s="155" t="s">
        <v>2799</v>
      </c>
      <c r="C599" s="156"/>
      <c r="D599" s="156"/>
      <c r="E599" s="156"/>
      <c r="F599" s="156"/>
      <c r="G599" s="156"/>
      <c r="H599" s="156"/>
      <c r="I599" s="155"/>
      <c r="J599" s="156"/>
      <c r="K599" s="156"/>
      <c r="L599" s="156"/>
      <c r="M599" s="158"/>
      <c r="N599" s="158"/>
      <c r="O599" s="158"/>
      <c r="P599" s="158"/>
      <c r="Q599" s="155" t="s">
        <v>2799</v>
      </c>
      <c r="R599" s="158"/>
      <c r="S599" s="160"/>
      <c r="T599" s="158"/>
      <c r="U599" s="158"/>
      <c r="V599" s="158"/>
      <c r="W599" s="161"/>
      <c r="X599" s="162"/>
      <c r="Y599" s="158"/>
      <c r="Z599" s="158"/>
      <c r="AA599" s="158"/>
    </row>
    <row r="600" spans="1:27" x14ac:dyDescent="0.25">
      <c r="A600" s="11"/>
      <c r="C600" s="11"/>
      <c r="D600" s="11"/>
      <c r="E600" s="11"/>
      <c r="F600" s="11"/>
      <c r="G600" s="11"/>
      <c r="H600" s="11"/>
      <c r="I600" s="11"/>
      <c r="J600" s="11"/>
      <c r="K600" s="11"/>
      <c r="L600" s="11"/>
      <c r="M600" s="17" t="s">
        <v>3027</v>
      </c>
      <c r="N600" s="17">
        <v>17</v>
      </c>
      <c r="O600" s="17">
        <v>8</v>
      </c>
      <c r="P600" s="17">
        <v>1996</v>
      </c>
      <c r="Q600" s="19" t="s">
        <v>2792</v>
      </c>
      <c r="R600" s="24" t="s">
        <v>1026</v>
      </c>
      <c r="S600" s="20" t="s">
        <v>2400</v>
      </c>
      <c r="T600" s="17">
        <v>1</v>
      </c>
      <c r="U600" s="24" t="s">
        <v>1026</v>
      </c>
      <c r="V600" s="17">
        <v>2</v>
      </c>
      <c r="W600" s="142" t="s">
        <v>2793</v>
      </c>
      <c r="X600" s="120"/>
      <c r="Y600" s="17">
        <v>6</v>
      </c>
      <c r="Z600" s="24" t="s">
        <v>1026</v>
      </c>
      <c r="AA600" s="17">
        <v>11</v>
      </c>
    </row>
    <row r="601" spans="1:27" x14ac:dyDescent="0.25">
      <c r="A601" s="11"/>
      <c r="B601" s="20"/>
      <c r="C601" s="11"/>
      <c r="D601" s="11"/>
      <c r="E601" s="11"/>
      <c r="F601" s="11"/>
      <c r="G601" s="11"/>
      <c r="H601" s="11"/>
      <c r="I601" s="11"/>
      <c r="J601" s="11"/>
      <c r="K601" s="11"/>
      <c r="L601" s="11"/>
      <c r="M601" s="17" t="s">
        <v>3011</v>
      </c>
      <c r="N601" s="17">
        <v>18</v>
      </c>
      <c r="O601" s="17">
        <v>8</v>
      </c>
      <c r="P601" s="17">
        <v>1996</v>
      </c>
      <c r="Q601" s="20" t="s">
        <v>2400</v>
      </c>
      <c r="R601" s="24" t="s">
        <v>1026</v>
      </c>
      <c r="S601" s="19" t="s">
        <v>2792</v>
      </c>
      <c r="T601" s="17">
        <v>2</v>
      </c>
      <c r="U601" s="24" t="s">
        <v>1026</v>
      </c>
      <c r="V601" s="17">
        <v>0</v>
      </c>
      <c r="W601" s="142" t="s">
        <v>2794</v>
      </c>
      <c r="X601" s="120"/>
      <c r="Y601" s="17">
        <v>24</v>
      </c>
      <c r="Z601" s="24" t="s">
        <v>1026</v>
      </c>
      <c r="AA601" s="17">
        <v>8</v>
      </c>
    </row>
    <row r="602" spans="1:27" x14ac:dyDescent="0.25">
      <c r="A602" s="11"/>
      <c r="B602" s="20" t="s">
        <v>136</v>
      </c>
      <c r="C602" s="11"/>
      <c r="D602" s="11"/>
      <c r="E602" s="11"/>
      <c r="F602" s="11"/>
      <c r="G602" s="11"/>
      <c r="H602" s="11"/>
      <c r="I602" s="11"/>
      <c r="J602" s="11"/>
      <c r="K602" s="11"/>
      <c r="L602" s="11"/>
      <c r="M602" s="17" t="s">
        <v>3011</v>
      </c>
      <c r="N602" s="17">
        <v>25</v>
      </c>
      <c r="O602" s="17">
        <v>8</v>
      </c>
      <c r="P602" s="17">
        <v>1996</v>
      </c>
      <c r="Q602" s="19" t="s">
        <v>2792</v>
      </c>
      <c r="R602" s="24" t="s">
        <v>1026</v>
      </c>
      <c r="S602" s="20" t="s">
        <v>2400</v>
      </c>
      <c r="T602" s="17">
        <v>0</v>
      </c>
      <c r="U602" s="24" t="s">
        <v>1026</v>
      </c>
      <c r="V602" s="17">
        <v>2</v>
      </c>
      <c r="W602" s="142" t="s">
        <v>2797</v>
      </c>
      <c r="X602" s="120">
        <v>325</v>
      </c>
      <c r="Y602" s="17">
        <v>6</v>
      </c>
      <c r="Z602" s="24" t="s">
        <v>1026</v>
      </c>
      <c r="AA602" s="17">
        <v>16</v>
      </c>
    </row>
    <row r="603" spans="1:27" x14ac:dyDescent="0.25">
      <c r="A603" s="11"/>
      <c r="C603" s="11"/>
      <c r="D603" s="11"/>
      <c r="E603" s="11"/>
      <c r="F603" s="11"/>
      <c r="G603" s="11"/>
      <c r="H603" s="11"/>
      <c r="I603" s="11"/>
      <c r="J603" s="11"/>
      <c r="K603" s="11"/>
      <c r="L603" s="11"/>
      <c r="R603" s="24"/>
      <c r="S603" s="20"/>
      <c r="U603" s="24"/>
      <c r="W603" s="142"/>
      <c r="X603" s="120"/>
      <c r="Z603" s="24"/>
    </row>
    <row r="604" spans="1:27" x14ac:dyDescent="0.25">
      <c r="A604" s="11"/>
      <c r="C604" s="11"/>
      <c r="D604" s="11"/>
      <c r="E604" s="11"/>
      <c r="F604" s="11"/>
      <c r="G604" s="11"/>
      <c r="H604" s="11"/>
      <c r="I604" s="11"/>
      <c r="J604" s="11"/>
      <c r="K604" s="11"/>
      <c r="L604" s="11"/>
      <c r="M604" s="17" t="s">
        <v>3143</v>
      </c>
      <c r="N604" s="17">
        <v>16</v>
      </c>
      <c r="O604" s="17">
        <v>8</v>
      </c>
      <c r="P604" s="17">
        <v>1996</v>
      </c>
      <c r="Q604" s="19" t="s">
        <v>566</v>
      </c>
      <c r="R604" s="24"/>
      <c r="S604" s="20" t="s">
        <v>1</v>
      </c>
      <c r="T604" s="17">
        <v>1</v>
      </c>
      <c r="U604" s="24" t="s">
        <v>1026</v>
      </c>
      <c r="V604" s="17">
        <v>2</v>
      </c>
      <c r="W604" s="142" t="s">
        <v>2791</v>
      </c>
      <c r="X604" s="120"/>
      <c r="Y604" s="17">
        <v>6</v>
      </c>
      <c r="Z604" s="24" t="s">
        <v>1026</v>
      </c>
      <c r="AA604" s="17">
        <v>14</v>
      </c>
    </row>
    <row r="605" spans="1:27" x14ac:dyDescent="0.25">
      <c r="J605" s="74"/>
      <c r="M605" s="17" t="s">
        <v>3011</v>
      </c>
      <c r="N605" s="17">
        <v>18</v>
      </c>
      <c r="O605" s="17">
        <v>8</v>
      </c>
      <c r="P605" s="17">
        <v>1996</v>
      </c>
      <c r="Q605" s="20" t="s">
        <v>1</v>
      </c>
      <c r="R605" s="24" t="s">
        <v>1026</v>
      </c>
      <c r="S605" s="19" t="s">
        <v>566</v>
      </c>
      <c r="T605" s="17">
        <v>2</v>
      </c>
      <c r="U605" s="24" t="s">
        <v>1026</v>
      </c>
      <c r="V605" s="17">
        <v>1</v>
      </c>
      <c r="W605" s="142" t="s">
        <v>2795</v>
      </c>
      <c r="X605" s="120"/>
      <c r="Y605" s="17">
        <v>7</v>
      </c>
      <c r="Z605" s="24" t="s">
        <v>1026</v>
      </c>
      <c r="AA605" s="17">
        <v>4</v>
      </c>
    </row>
    <row r="606" spans="1:27" x14ac:dyDescent="0.25">
      <c r="M606" s="17" t="s">
        <v>3027</v>
      </c>
      <c r="N606" s="17">
        <v>24</v>
      </c>
      <c r="O606" s="17">
        <v>8</v>
      </c>
      <c r="P606" s="17">
        <v>1996</v>
      </c>
      <c r="Q606" s="20" t="s">
        <v>566</v>
      </c>
      <c r="R606" s="24"/>
      <c r="S606" s="19" t="s">
        <v>1</v>
      </c>
      <c r="T606" s="17">
        <v>1</v>
      </c>
      <c r="U606" s="24" t="s">
        <v>1026</v>
      </c>
      <c r="V606" s="17">
        <v>0</v>
      </c>
      <c r="W606" s="142" t="s">
        <v>2796</v>
      </c>
      <c r="X606" s="120"/>
      <c r="Y606" s="17">
        <v>4</v>
      </c>
      <c r="Z606" s="24" t="s">
        <v>1026</v>
      </c>
      <c r="AA606" s="17">
        <v>3</v>
      </c>
    </row>
    <row r="607" spans="1:27" x14ac:dyDescent="0.25">
      <c r="B607" s="20" t="s">
        <v>4385</v>
      </c>
      <c r="M607" s="17" t="s">
        <v>3011</v>
      </c>
      <c r="N607" s="17">
        <v>25</v>
      </c>
      <c r="O607" s="17">
        <v>8</v>
      </c>
      <c r="P607" s="17">
        <v>1996</v>
      </c>
      <c r="Q607" s="20" t="s">
        <v>1</v>
      </c>
      <c r="R607" s="24" t="s">
        <v>1026</v>
      </c>
      <c r="S607" s="19" t="s">
        <v>566</v>
      </c>
      <c r="T607" s="17">
        <v>2</v>
      </c>
      <c r="U607" s="24" t="s">
        <v>1026</v>
      </c>
      <c r="V607" s="17">
        <v>0</v>
      </c>
      <c r="W607" s="142" t="s">
        <v>2798</v>
      </c>
      <c r="X607" s="120">
        <v>300</v>
      </c>
      <c r="Y607" s="17">
        <v>12</v>
      </c>
      <c r="Z607" s="24" t="s">
        <v>1026</v>
      </c>
      <c r="AA607" s="17">
        <v>8</v>
      </c>
    </row>
    <row r="608" spans="1:27" x14ac:dyDescent="0.25">
      <c r="Q608" s="20"/>
      <c r="S608" s="19" t="s">
        <v>2</v>
      </c>
      <c r="T608" s="17">
        <f>SUM(T600:T607)</f>
        <v>9</v>
      </c>
      <c r="U608" s="24" t="s">
        <v>1026</v>
      </c>
      <c r="V608" s="17">
        <f>SUM(V600:V607)</f>
        <v>7</v>
      </c>
      <c r="W608" s="142"/>
      <c r="X608" s="17">
        <f>SUM(X600:X607)</f>
        <v>625</v>
      </c>
      <c r="Y608" s="17">
        <f>SUM(Y600:Y607)</f>
        <v>65</v>
      </c>
      <c r="Z608" s="24" t="s">
        <v>1026</v>
      </c>
      <c r="AA608" s="17">
        <f>SUM(AA600:AA607)</f>
        <v>64</v>
      </c>
    </row>
    <row r="609" spans="1:27" x14ac:dyDescent="0.25">
      <c r="P609" s="17">
        <f>COUNT(T600:T607)</f>
        <v>7</v>
      </c>
      <c r="S609" s="19" t="s">
        <v>567</v>
      </c>
      <c r="T609" s="81">
        <f>PRODUCT(T608/P609)</f>
        <v>1.2857142857142858</v>
      </c>
      <c r="U609" s="24" t="s">
        <v>1026</v>
      </c>
      <c r="V609" s="81">
        <f>PRODUCT(V608/P609)</f>
        <v>1</v>
      </c>
      <c r="X609" s="82">
        <f>PRODUCT(X608/P609)</f>
        <v>89.285714285714292</v>
      </c>
      <c r="Y609" s="81">
        <f>PRODUCT(Y608/P609)</f>
        <v>9.2857142857142865</v>
      </c>
      <c r="Z609" s="24" t="s">
        <v>1026</v>
      </c>
      <c r="AA609" s="81">
        <f>PRODUCT(AA608/P609)</f>
        <v>9.1428571428571423</v>
      </c>
    </row>
    <row r="610" spans="1:27" x14ac:dyDescent="0.25">
      <c r="T610" s="81"/>
      <c r="U610" s="24"/>
      <c r="V610" s="81"/>
      <c r="X610" s="82"/>
      <c r="Y610" s="81"/>
      <c r="Z610" s="24"/>
      <c r="AA610" s="81"/>
    </row>
    <row r="611" spans="1:27" x14ac:dyDescent="0.25">
      <c r="W611" s="142"/>
      <c r="X611" s="120"/>
    </row>
    <row r="612" spans="1:27" x14ac:dyDescent="0.25">
      <c r="A612" s="21"/>
      <c r="B612" s="22" t="s">
        <v>2800</v>
      </c>
      <c r="C612" s="21" t="s">
        <v>1032</v>
      </c>
      <c r="D612" s="21" t="s">
        <v>1033</v>
      </c>
      <c r="E612" s="21" t="s">
        <v>1034</v>
      </c>
      <c r="F612" s="21" t="s">
        <v>1030</v>
      </c>
      <c r="G612" s="21" t="s">
        <v>1039</v>
      </c>
      <c r="H612" s="21" t="s">
        <v>1040</v>
      </c>
      <c r="I612" s="22" t="s">
        <v>1028</v>
      </c>
      <c r="J612" s="21"/>
      <c r="K612" s="21"/>
      <c r="L612" s="21" t="s">
        <v>1031</v>
      </c>
      <c r="M612" s="33"/>
      <c r="N612" s="33"/>
      <c r="O612" s="33"/>
      <c r="P612" s="33"/>
      <c r="Q612" s="22" t="s">
        <v>2800</v>
      </c>
      <c r="R612" s="33"/>
      <c r="S612" s="35"/>
      <c r="T612" s="33"/>
      <c r="U612" s="33"/>
      <c r="V612" s="33"/>
      <c r="W612" s="163"/>
      <c r="X612" s="164"/>
      <c r="Y612" s="33"/>
      <c r="Z612" s="33"/>
      <c r="AA612" s="33"/>
    </row>
    <row r="613" spans="1:27" x14ac:dyDescent="0.25">
      <c r="A613" s="14">
        <v>1</v>
      </c>
      <c r="B613" s="41" t="s">
        <v>565</v>
      </c>
      <c r="C613" s="14">
        <v>24</v>
      </c>
      <c r="D613" s="14">
        <v>19</v>
      </c>
      <c r="E613" s="14">
        <v>5</v>
      </c>
      <c r="F613" s="14">
        <v>0</v>
      </c>
      <c r="G613" s="14">
        <v>0</v>
      </c>
      <c r="H613" s="14">
        <v>0</v>
      </c>
      <c r="I613" s="14">
        <v>347</v>
      </c>
      <c r="J613" s="147" t="s">
        <v>1026</v>
      </c>
      <c r="K613" s="14">
        <v>97</v>
      </c>
      <c r="L613" s="14">
        <f t="shared" ref="L613:L624" si="19">PRODUCT(D613*3+E613*2+F613+G613)</f>
        <v>67</v>
      </c>
      <c r="M613" s="17" t="s">
        <v>3141</v>
      </c>
      <c r="N613" s="17">
        <v>15</v>
      </c>
      <c r="O613" s="17">
        <v>5</v>
      </c>
      <c r="P613" s="17">
        <v>1997</v>
      </c>
      <c r="Q613" s="19" t="s">
        <v>1041</v>
      </c>
      <c r="R613" s="24" t="s">
        <v>1026</v>
      </c>
      <c r="S613" s="19" t="s">
        <v>1029</v>
      </c>
      <c r="T613" s="17">
        <v>1</v>
      </c>
      <c r="U613" s="24" t="s">
        <v>1026</v>
      </c>
      <c r="V613" s="17">
        <v>0</v>
      </c>
      <c r="W613" s="142" t="s">
        <v>1314</v>
      </c>
      <c r="X613" s="120">
        <v>398</v>
      </c>
      <c r="Y613" s="120">
        <v>7</v>
      </c>
      <c r="Z613" s="24" t="s">
        <v>1026</v>
      </c>
      <c r="AA613" s="120">
        <v>2</v>
      </c>
    </row>
    <row r="614" spans="1:27" x14ac:dyDescent="0.25">
      <c r="A614" s="14">
        <v>2</v>
      </c>
      <c r="B614" s="42" t="s">
        <v>564</v>
      </c>
      <c r="C614" s="14">
        <v>24</v>
      </c>
      <c r="D614" s="14">
        <v>17</v>
      </c>
      <c r="E614" s="14">
        <v>1</v>
      </c>
      <c r="F614" s="14">
        <v>0</v>
      </c>
      <c r="G614" s="14">
        <v>3</v>
      </c>
      <c r="H614" s="14">
        <v>3</v>
      </c>
      <c r="I614" s="14">
        <v>317</v>
      </c>
      <c r="J614" s="147" t="s">
        <v>1026</v>
      </c>
      <c r="K614" s="14">
        <v>134</v>
      </c>
      <c r="L614" s="14">
        <f t="shared" si="19"/>
        <v>56</v>
      </c>
      <c r="M614" s="17" t="s">
        <v>3141</v>
      </c>
      <c r="N614" s="17">
        <v>15</v>
      </c>
      <c r="O614" s="17">
        <v>5</v>
      </c>
      <c r="P614" s="17">
        <v>1997</v>
      </c>
      <c r="Q614" s="19" t="s">
        <v>564</v>
      </c>
      <c r="R614" s="24" t="s">
        <v>1026</v>
      </c>
      <c r="S614" s="19" t="s">
        <v>565</v>
      </c>
      <c r="T614" s="17">
        <v>1</v>
      </c>
      <c r="U614" s="24" t="s">
        <v>1026</v>
      </c>
      <c r="V614" s="17">
        <v>2</v>
      </c>
      <c r="W614" s="142" t="s">
        <v>1313</v>
      </c>
      <c r="X614" s="120">
        <v>838</v>
      </c>
      <c r="Y614" s="120">
        <v>6</v>
      </c>
      <c r="Z614" s="24" t="s">
        <v>1026</v>
      </c>
      <c r="AA614" s="120">
        <v>4</v>
      </c>
    </row>
    <row r="615" spans="1:27" x14ac:dyDescent="0.25">
      <c r="A615" s="14">
        <v>3</v>
      </c>
      <c r="B615" s="67" t="s">
        <v>1042</v>
      </c>
      <c r="C615" s="14">
        <v>24</v>
      </c>
      <c r="D615" s="14">
        <v>13</v>
      </c>
      <c r="E615" s="14">
        <v>4</v>
      </c>
      <c r="F615" s="14">
        <v>0</v>
      </c>
      <c r="G615" s="14">
        <v>2</v>
      </c>
      <c r="H615" s="14">
        <v>5</v>
      </c>
      <c r="I615" s="14">
        <v>299</v>
      </c>
      <c r="J615" s="147" t="s">
        <v>1026</v>
      </c>
      <c r="K615" s="14">
        <v>156</v>
      </c>
      <c r="L615" s="14">
        <f t="shared" si="19"/>
        <v>49</v>
      </c>
      <c r="M615" s="17" t="s">
        <v>3141</v>
      </c>
      <c r="N615" s="17">
        <v>15</v>
      </c>
      <c r="O615" s="17">
        <v>5</v>
      </c>
      <c r="P615" s="17">
        <v>1997</v>
      </c>
      <c r="Q615" s="19" t="s">
        <v>4932</v>
      </c>
      <c r="R615" s="24" t="s">
        <v>1026</v>
      </c>
      <c r="S615" s="19" t="s">
        <v>1241</v>
      </c>
      <c r="T615" s="17">
        <v>0</v>
      </c>
      <c r="U615" s="24" t="s">
        <v>1026</v>
      </c>
      <c r="V615" s="17">
        <v>2</v>
      </c>
      <c r="W615" s="142" t="s">
        <v>1316</v>
      </c>
      <c r="X615" s="120">
        <v>195</v>
      </c>
      <c r="Y615" s="120">
        <v>1</v>
      </c>
      <c r="Z615" s="24" t="s">
        <v>1026</v>
      </c>
      <c r="AA615" s="120">
        <v>17</v>
      </c>
    </row>
    <row r="616" spans="1:27" x14ac:dyDescent="0.25">
      <c r="A616" s="14">
        <v>4</v>
      </c>
      <c r="B616" s="42" t="s">
        <v>1427</v>
      </c>
      <c r="C616" s="14">
        <v>24</v>
      </c>
      <c r="D616" s="14">
        <v>11</v>
      </c>
      <c r="E616" s="14">
        <v>5</v>
      </c>
      <c r="F616" s="14">
        <v>0</v>
      </c>
      <c r="G616" s="14">
        <v>4</v>
      </c>
      <c r="H616" s="14">
        <v>4</v>
      </c>
      <c r="I616" s="14">
        <v>244</v>
      </c>
      <c r="J616" s="147" t="s">
        <v>1026</v>
      </c>
      <c r="K616" s="14">
        <v>165</v>
      </c>
      <c r="L616" s="14">
        <f t="shared" si="19"/>
        <v>47</v>
      </c>
      <c r="M616" s="17" t="s">
        <v>3141</v>
      </c>
      <c r="N616" s="17">
        <v>15</v>
      </c>
      <c r="O616" s="17">
        <v>5</v>
      </c>
      <c r="P616" s="17">
        <v>1997</v>
      </c>
      <c r="Q616" s="19" t="s">
        <v>1042</v>
      </c>
      <c r="R616" s="24" t="s">
        <v>1026</v>
      </c>
      <c r="S616" s="19" t="s">
        <v>2400</v>
      </c>
      <c r="T616" s="17">
        <v>2</v>
      </c>
      <c r="U616" s="24" t="s">
        <v>1026</v>
      </c>
      <c r="V616" s="17">
        <v>1</v>
      </c>
      <c r="W616" s="142" t="s">
        <v>1311</v>
      </c>
      <c r="X616" s="120">
        <v>1371</v>
      </c>
      <c r="Y616" s="120">
        <v>8</v>
      </c>
      <c r="Z616" s="24" t="s">
        <v>1026</v>
      </c>
      <c r="AA616" s="120">
        <v>3</v>
      </c>
    </row>
    <row r="617" spans="1:27" x14ac:dyDescent="0.25">
      <c r="A617" s="14">
        <v>5</v>
      </c>
      <c r="B617" s="42" t="s">
        <v>1041</v>
      </c>
      <c r="C617" s="14">
        <v>24</v>
      </c>
      <c r="D617" s="14">
        <v>12</v>
      </c>
      <c r="E617" s="14">
        <v>2</v>
      </c>
      <c r="F617" s="14">
        <v>0</v>
      </c>
      <c r="G617" s="14">
        <v>1</v>
      </c>
      <c r="H617" s="14">
        <v>9</v>
      </c>
      <c r="I617" s="14">
        <v>207</v>
      </c>
      <c r="J617" s="147" t="s">
        <v>1026</v>
      </c>
      <c r="K617" s="14">
        <v>150</v>
      </c>
      <c r="L617" s="14">
        <f t="shared" si="19"/>
        <v>41</v>
      </c>
      <c r="M617" s="17" t="s">
        <v>3141</v>
      </c>
      <c r="N617" s="17">
        <v>15</v>
      </c>
      <c r="O617" s="17">
        <v>5</v>
      </c>
      <c r="P617" s="17">
        <v>1997</v>
      </c>
      <c r="Q617" s="19" t="s">
        <v>1043</v>
      </c>
      <c r="R617" s="24" t="s">
        <v>1026</v>
      </c>
      <c r="S617" s="19" t="s">
        <v>1044</v>
      </c>
      <c r="T617" s="17">
        <v>2</v>
      </c>
      <c r="U617" s="24" t="s">
        <v>1026</v>
      </c>
      <c r="V617" s="17">
        <v>0</v>
      </c>
      <c r="W617" s="142" t="s">
        <v>1312</v>
      </c>
      <c r="X617" s="120">
        <v>1051</v>
      </c>
      <c r="Y617" s="120">
        <v>12</v>
      </c>
      <c r="Z617" s="24" t="s">
        <v>1026</v>
      </c>
      <c r="AA617" s="120">
        <v>4</v>
      </c>
    </row>
    <row r="618" spans="1:27" x14ac:dyDescent="0.25">
      <c r="A618" s="14">
        <v>6</v>
      </c>
      <c r="B618" s="41" t="s">
        <v>1241</v>
      </c>
      <c r="C618" s="14">
        <v>24</v>
      </c>
      <c r="D618" s="14">
        <v>8</v>
      </c>
      <c r="E618" s="14">
        <v>5</v>
      </c>
      <c r="F618" s="14">
        <v>0</v>
      </c>
      <c r="G618" s="14">
        <v>4</v>
      </c>
      <c r="H618" s="14">
        <v>7</v>
      </c>
      <c r="I618" s="14">
        <v>197</v>
      </c>
      <c r="J618" s="147" t="s">
        <v>1026</v>
      </c>
      <c r="K618" s="14">
        <v>202</v>
      </c>
      <c r="L618" s="14">
        <f t="shared" si="19"/>
        <v>38</v>
      </c>
      <c r="M618" s="17" t="s">
        <v>3141</v>
      </c>
      <c r="N618" s="17">
        <v>15</v>
      </c>
      <c r="O618" s="17">
        <v>5</v>
      </c>
      <c r="P618" s="17">
        <v>1997</v>
      </c>
      <c r="Q618" s="19" t="s">
        <v>5749</v>
      </c>
      <c r="R618" s="24" t="s">
        <v>1026</v>
      </c>
      <c r="S618" s="52" t="s">
        <v>1427</v>
      </c>
      <c r="T618" s="17">
        <v>0</v>
      </c>
      <c r="U618" s="24" t="s">
        <v>1026</v>
      </c>
      <c r="V618" s="17">
        <v>2</v>
      </c>
      <c r="W618" s="142" t="s">
        <v>3073</v>
      </c>
      <c r="X618" s="120">
        <v>357</v>
      </c>
      <c r="Y618" s="17">
        <v>2</v>
      </c>
      <c r="Z618" s="24" t="s">
        <v>1026</v>
      </c>
      <c r="AA618" s="17">
        <v>12</v>
      </c>
    </row>
    <row r="619" spans="1:27" x14ac:dyDescent="0.25">
      <c r="A619" s="14">
        <v>7</v>
      </c>
      <c r="B619" s="42" t="s">
        <v>1043</v>
      </c>
      <c r="C619" s="14">
        <v>24</v>
      </c>
      <c r="D619" s="14">
        <v>7</v>
      </c>
      <c r="E619" s="14">
        <v>5</v>
      </c>
      <c r="F619" s="14">
        <v>0</v>
      </c>
      <c r="G619" s="14">
        <v>5</v>
      </c>
      <c r="H619" s="14">
        <v>7</v>
      </c>
      <c r="I619" s="14">
        <v>175</v>
      </c>
      <c r="J619" s="147" t="s">
        <v>1026</v>
      </c>
      <c r="K619" s="14">
        <v>149</v>
      </c>
      <c r="L619" s="14">
        <f t="shared" si="19"/>
        <v>36</v>
      </c>
      <c r="M619" s="17" t="s">
        <v>3027</v>
      </c>
      <c r="N619" s="17">
        <v>17</v>
      </c>
      <c r="O619" s="17">
        <v>5</v>
      </c>
      <c r="P619" s="17">
        <v>1997</v>
      </c>
      <c r="Q619" s="19" t="s">
        <v>1241</v>
      </c>
      <c r="R619" s="24" t="s">
        <v>1026</v>
      </c>
      <c r="S619" s="19" t="s">
        <v>564</v>
      </c>
      <c r="T619" s="17">
        <v>1</v>
      </c>
      <c r="U619" s="24" t="s">
        <v>1026</v>
      </c>
      <c r="V619" s="17">
        <v>0</v>
      </c>
      <c r="W619" s="142" t="s">
        <v>1309</v>
      </c>
      <c r="X619" s="120">
        <v>410</v>
      </c>
      <c r="Y619" s="120">
        <v>8</v>
      </c>
      <c r="Z619" s="24" t="s">
        <v>1026</v>
      </c>
      <c r="AA619" s="120">
        <v>3</v>
      </c>
    </row>
    <row r="620" spans="1:27" ht="15.75" thickBot="1" x14ac:dyDescent="0.3">
      <c r="A620" s="37">
        <v>8</v>
      </c>
      <c r="B620" s="36" t="s">
        <v>2400</v>
      </c>
      <c r="C620" s="37">
        <v>24</v>
      </c>
      <c r="D620" s="37">
        <v>7</v>
      </c>
      <c r="E620" s="37">
        <v>5</v>
      </c>
      <c r="F620" s="37">
        <v>0</v>
      </c>
      <c r="G620" s="37">
        <v>4</v>
      </c>
      <c r="H620" s="37">
        <v>8</v>
      </c>
      <c r="I620" s="37">
        <v>221</v>
      </c>
      <c r="J620" s="148" t="s">
        <v>1026</v>
      </c>
      <c r="K620" s="37">
        <v>213</v>
      </c>
      <c r="L620" s="37">
        <f t="shared" si="19"/>
        <v>35</v>
      </c>
      <c r="M620" s="32" t="s">
        <v>3027</v>
      </c>
      <c r="N620" s="17">
        <v>17</v>
      </c>
      <c r="O620" s="17">
        <v>5</v>
      </c>
      <c r="P620" s="17">
        <v>1997</v>
      </c>
      <c r="Q620" s="19" t="s">
        <v>1044</v>
      </c>
      <c r="R620" s="24" t="s">
        <v>1026</v>
      </c>
      <c r="S620" s="19" t="s">
        <v>2400</v>
      </c>
      <c r="T620" s="17">
        <v>0</v>
      </c>
      <c r="U620" s="24" t="s">
        <v>1026</v>
      </c>
      <c r="V620" s="17">
        <v>2</v>
      </c>
      <c r="W620" s="142" t="s">
        <v>1310</v>
      </c>
      <c r="X620" s="120">
        <v>213</v>
      </c>
      <c r="Y620" s="120">
        <v>8</v>
      </c>
      <c r="Z620" s="24" t="s">
        <v>1026</v>
      </c>
      <c r="AA620" s="120">
        <v>27</v>
      </c>
    </row>
    <row r="621" spans="1:27" ht="15.75" thickBot="1" x14ac:dyDescent="0.3">
      <c r="A621" s="37">
        <v>9</v>
      </c>
      <c r="B621" s="36" t="s">
        <v>1029</v>
      </c>
      <c r="C621" s="37">
        <v>24</v>
      </c>
      <c r="D621" s="37">
        <v>8</v>
      </c>
      <c r="E621" s="37">
        <v>1</v>
      </c>
      <c r="F621" s="37">
        <v>0</v>
      </c>
      <c r="G621" s="37">
        <v>3</v>
      </c>
      <c r="H621" s="37">
        <v>12</v>
      </c>
      <c r="I621" s="37">
        <v>186</v>
      </c>
      <c r="J621" s="148" t="s">
        <v>1026</v>
      </c>
      <c r="K621" s="37">
        <v>234</v>
      </c>
      <c r="L621" s="150">
        <f t="shared" si="19"/>
        <v>29</v>
      </c>
      <c r="M621" s="32" t="s">
        <v>3027</v>
      </c>
      <c r="N621" s="17">
        <v>17</v>
      </c>
      <c r="O621" s="17">
        <v>5</v>
      </c>
      <c r="P621" s="17">
        <v>1997</v>
      </c>
      <c r="Q621" s="19" t="s">
        <v>1042</v>
      </c>
      <c r="R621" s="24" t="s">
        <v>1026</v>
      </c>
      <c r="S621" s="19" t="s">
        <v>1043</v>
      </c>
      <c r="T621" s="17">
        <v>2</v>
      </c>
      <c r="U621" s="24" t="s">
        <v>1026</v>
      </c>
      <c r="V621" s="17">
        <v>1</v>
      </c>
      <c r="W621" s="142" t="s">
        <v>3074</v>
      </c>
      <c r="X621" s="120">
        <v>814</v>
      </c>
      <c r="Y621" s="17">
        <v>7</v>
      </c>
      <c r="Z621" s="24" t="s">
        <v>1026</v>
      </c>
      <c r="AA621" s="17">
        <v>9</v>
      </c>
    </row>
    <row r="622" spans="1:27" x14ac:dyDescent="0.25">
      <c r="A622" s="14">
        <v>10</v>
      </c>
      <c r="B622" s="63" t="s">
        <v>1044</v>
      </c>
      <c r="C622" s="14">
        <v>24</v>
      </c>
      <c r="D622" s="14">
        <v>2</v>
      </c>
      <c r="E622" s="14">
        <v>1</v>
      </c>
      <c r="F622" s="14">
        <v>0</v>
      </c>
      <c r="G622" s="14">
        <v>4</v>
      </c>
      <c r="H622" s="14">
        <v>17</v>
      </c>
      <c r="I622" s="14">
        <v>145</v>
      </c>
      <c r="J622" s="147" t="s">
        <v>1026</v>
      </c>
      <c r="K622" s="14">
        <v>330</v>
      </c>
      <c r="L622" s="14">
        <f t="shared" si="19"/>
        <v>12</v>
      </c>
      <c r="M622" s="17" t="s">
        <v>3011</v>
      </c>
      <c r="N622" s="17">
        <v>18</v>
      </c>
      <c r="O622" s="17">
        <v>5</v>
      </c>
      <c r="P622" s="17">
        <v>1997</v>
      </c>
      <c r="Q622" s="19" t="s">
        <v>565</v>
      </c>
      <c r="R622" s="24" t="s">
        <v>1026</v>
      </c>
      <c r="S622" s="19" t="s">
        <v>1041</v>
      </c>
      <c r="T622" s="17">
        <v>2</v>
      </c>
      <c r="U622" s="24" t="s">
        <v>1026</v>
      </c>
      <c r="V622" s="17">
        <v>0</v>
      </c>
      <c r="W622" s="142" t="s">
        <v>1308</v>
      </c>
      <c r="X622" s="120">
        <v>408</v>
      </c>
      <c r="Y622" s="120">
        <v>10</v>
      </c>
      <c r="Z622" s="24" t="s">
        <v>1026</v>
      </c>
      <c r="AA622" s="120">
        <v>3</v>
      </c>
    </row>
    <row r="623" spans="1:27" ht="15.75" thickBot="1" x14ac:dyDescent="0.3">
      <c r="A623" s="37">
        <v>11</v>
      </c>
      <c r="B623" s="36" t="s">
        <v>4932</v>
      </c>
      <c r="C623" s="37">
        <v>24</v>
      </c>
      <c r="D623" s="37">
        <v>2</v>
      </c>
      <c r="E623" s="37">
        <v>0</v>
      </c>
      <c r="F623" s="37">
        <v>0</v>
      </c>
      <c r="G623" s="37">
        <v>5</v>
      </c>
      <c r="H623" s="37">
        <v>17</v>
      </c>
      <c r="I623" s="37">
        <v>125</v>
      </c>
      <c r="J623" s="148" t="s">
        <v>1026</v>
      </c>
      <c r="K623" s="37">
        <v>387</v>
      </c>
      <c r="L623" s="37">
        <f t="shared" si="19"/>
        <v>11</v>
      </c>
      <c r="M623" s="32" t="s">
        <v>3011</v>
      </c>
      <c r="N623" s="17">
        <v>18</v>
      </c>
      <c r="O623" s="17">
        <v>5</v>
      </c>
      <c r="P623" s="17">
        <v>1997</v>
      </c>
      <c r="Q623" s="19" t="s">
        <v>1029</v>
      </c>
      <c r="R623" s="24" t="s">
        <v>1026</v>
      </c>
      <c r="S623" s="19" t="s">
        <v>5749</v>
      </c>
      <c r="T623" s="17">
        <v>1</v>
      </c>
      <c r="U623" s="24" t="s">
        <v>1026</v>
      </c>
      <c r="V623" s="17">
        <v>0</v>
      </c>
      <c r="W623" s="142" t="s">
        <v>3075</v>
      </c>
      <c r="X623" s="120">
        <v>1081</v>
      </c>
      <c r="Y623" s="17">
        <v>17</v>
      </c>
      <c r="Z623" s="24" t="s">
        <v>1026</v>
      </c>
      <c r="AA623" s="17">
        <v>1</v>
      </c>
    </row>
    <row r="624" spans="1:27" x14ac:dyDescent="0.25">
      <c r="A624" s="77">
        <v>12</v>
      </c>
      <c r="B624" s="151" t="s">
        <v>5749</v>
      </c>
      <c r="C624" s="77">
        <v>24</v>
      </c>
      <c r="D624" s="77">
        <v>3</v>
      </c>
      <c r="E624" s="77">
        <v>1</v>
      </c>
      <c r="F624" s="77">
        <v>0</v>
      </c>
      <c r="G624" s="77">
        <v>0</v>
      </c>
      <c r="H624" s="77">
        <v>20</v>
      </c>
      <c r="I624" s="77">
        <v>98</v>
      </c>
      <c r="J624" s="152" t="s">
        <v>1026</v>
      </c>
      <c r="K624" s="77">
        <v>344</v>
      </c>
      <c r="L624" s="77">
        <f t="shared" si="19"/>
        <v>11</v>
      </c>
      <c r="M624" s="17" t="s">
        <v>3011</v>
      </c>
      <c r="N624" s="17">
        <v>18</v>
      </c>
      <c r="O624" s="17">
        <v>5</v>
      </c>
      <c r="P624" s="17">
        <v>1997</v>
      </c>
      <c r="Q624" s="52" t="s">
        <v>1427</v>
      </c>
      <c r="R624" s="24" t="s">
        <v>1026</v>
      </c>
      <c r="S624" s="19" t="s">
        <v>4932</v>
      </c>
      <c r="T624" s="17">
        <v>2</v>
      </c>
      <c r="U624" s="24" t="s">
        <v>1026</v>
      </c>
      <c r="V624" s="17">
        <v>1</v>
      </c>
      <c r="W624" s="142" t="s">
        <v>3076</v>
      </c>
      <c r="X624" s="120">
        <v>511</v>
      </c>
      <c r="Y624" s="17">
        <v>11</v>
      </c>
      <c r="Z624" s="24" t="s">
        <v>1026</v>
      </c>
      <c r="AA624" s="17">
        <v>7</v>
      </c>
    </row>
    <row r="625" spans="2:27" x14ac:dyDescent="0.25">
      <c r="C625" s="14">
        <f t="shared" ref="C625:H625" si="20">SUM(C613:C624)</f>
        <v>288</v>
      </c>
      <c r="D625" s="14">
        <f t="shared" si="20"/>
        <v>109</v>
      </c>
      <c r="E625" s="14">
        <f t="shared" si="20"/>
        <v>35</v>
      </c>
      <c r="F625" s="14">
        <f t="shared" si="20"/>
        <v>0</v>
      </c>
      <c r="G625" s="14">
        <f t="shared" si="20"/>
        <v>35</v>
      </c>
      <c r="H625" s="14">
        <f t="shared" si="20"/>
        <v>109</v>
      </c>
      <c r="I625" s="14">
        <f>SUM(I613:I624)</f>
        <v>2561</v>
      </c>
      <c r="J625" s="146" t="s">
        <v>1026</v>
      </c>
      <c r="K625" s="14">
        <f>SUM(K613:K624)</f>
        <v>2561</v>
      </c>
      <c r="L625" s="14">
        <f>SUM(L613:L624)</f>
        <v>432</v>
      </c>
      <c r="M625" s="17" t="s">
        <v>3144</v>
      </c>
      <c r="N625" s="17">
        <v>20</v>
      </c>
      <c r="O625" s="17">
        <v>5</v>
      </c>
      <c r="P625" s="17">
        <v>1997</v>
      </c>
      <c r="Q625" s="19" t="s">
        <v>1041</v>
      </c>
      <c r="R625" s="24" t="s">
        <v>1026</v>
      </c>
      <c r="S625" s="19" t="s">
        <v>4932</v>
      </c>
      <c r="T625" s="17">
        <v>2</v>
      </c>
      <c r="U625" s="24" t="s">
        <v>1026</v>
      </c>
      <c r="V625" s="17">
        <v>0</v>
      </c>
      <c r="W625" s="142" t="s">
        <v>1307</v>
      </c>
      <c r="X625" s="120">
        <v>402</v>
      </c>
      <c r="Y625" s="120">
        <v>19</v>
      </c>
      <c r="Z625" s="24" t="s">
        <v>1026</v>
      </c>
      <c r="AA625" s="120">
        <v>2</v>
      </c>
    </row>
    <row r="626" spans="2:27" x14ac:dyDescent="0.25">
      <c r="J626" s="147"/>
      <c r="M626" s="17" t="s">
        <v>3144</v>
      </c>
      <c r="N626" s="17">
        <v>20</v>
      </c>
      <c r="O626" s="17">
        <v>5</v>
      </c>
      <c r="P626" s="17">
        <v>1997</v>
      </c>
      <c r="Q626" s="19" t="s">
        <v>1042</v>
      </c>
      <c r="R626" s="24" t="s">
        <v>1026</v>
      </c>
      <c r="S626" s="19" t="s">
        <v>1044</v>
      </c>
      <c r="T626" s="17">
        <v>1</v>
      </c>
      <c r="U626" s="24" t="s">
        <v>1026</v>
      </c>
      <c r="V626" s="120">
        <v>0</v>
      </c>
      <c r="W626" s="142" t="s">
        <v>3077</v>
      </c>
      <c r="X626" s="120">
        <v>512</v>
      </c>
      <c r="Y626" s="17">
        <v>14</v>
      </c>
      <c r="Z626" s="24" t="s">
        <v>1026</v>
      </c>
      <c r="AA626" s="17">
        <v>2</v>
      </c>
    </row>
    <row r="627" spans="2:27" x14ac:dyDescent="0.25">
      <c r="B627" s="16" t="s">
        <v>369</v>
      </c>
      <c r="J627" s="147"/>
      <c r="M627" s="17" t="s">
        <v>3144</v>
      </c>
      <c r="N627" s="17">
        <v>20</v>
      </c>
      <c r="O627" s="17">
        <v>5</v>
      </c>
      <c r="P627" s="17">
        <v>1997</v>
      </c>
      <c r="Q627" s="19" t="s">
        <v>5749</v>
      </c>
      <c r="R627" s="24" t="s">
        <v>1026</v>
      </c>
      <c r="S627" s="19" t="s">
        <v>2400</v>
      </c>
      <c r="T627" s="17">
        <v>0</v>
      </c>
      <c r="U627" s="24" t="s">
        <v>1026</v>
      </c>
      <c r="V627" s="120">
        <v>2</v>
      </c>
      <c r="W627" s="142" t="s">
        <v>3078</v>
      </c>
      <c r="X627" s="120">
        <v>299</v>
      </c>
      <c r="Y627" s="17">
        <v>3</v>
      </c>
      <c r="Z627" s="24" t="s">
        <v>1026</v>
      </c>
      <c r="AA627" s="17">
        <v>13</v>
      </c>
    </row>
    <row r="628" spans="2:27" x14ac:dyDescent="0.25">
      <c r="B628" s="16" t="s">
        <v>701</v>
      </c>
      <c r="J628" s="147"/>
      <c r="M628" s="17" t="s">
        <v>3142</v>
      </c>
      <c r="N628" s="17">
        <v>21</v>
      </c>
      <c r="O628" s="17">
        <v>5</v>
      </c>
      <c r="P628" s="17">
        <v>1997</v>
      </c>
      <c r="Q628" s="19" t="s">
        <v>564</v>
      </c>
      <c r="R628" s="24" t="s">
        <v>1026</v>
      </c>
      <c r="S628" s="19" t="s">
        <v>1043</v>
      </c>
      <c r="T628" s="17">
        <v>2</v>
      </c>
      <c r="U628" s="24" t="s">
        <v>1026</v>
      </c>
      <c r="V628" s="120">
        <v>0</v>
      </c>
      <c r="W628" s="142" t="s">
        <v>3079</v>
      </c>
      <c r="X628" s="120">
        <v>400</v>
      </c>
      <c r="Y628" s="17">
        <v>9</v>
      </c>
      <c r="Z628" s="24" t="s">
        <v>1026</v>
      </c>
      <c r="AA628" s="17">
        <v>6</v>
      </c>
    </row>
    <row r="629" spans="2:27" x14ac:dyDescent="0.25">
      <c r="B629" s="16" t="s">
        <v>5934</v>
      </c>
      <c r="J629" s="147"/>
      <c r="M629" s="17" t="s">
        <v>3141</v>
      </c>
      <c r="N629" s="17">
        <v>22</v>
      </c>
      <c r="O629" s="17">
        <v>5</v>
      </c>
      <c r="P629" s="17">
        <v>1997</v>
      </c>
      <c r="Q629" s="19" t="s">
        <v>1029</v>
      </c>
      <c r="R629" s="24" t="s">
        <v>1026</v>
      </c>
      <c r="S629" s="19" t="s">
        <v>565</v>
      </c>
      <c r="T629" s="17">
        <v>0</v>
      </c>
      <c r="U629" s="24" t="s">
        <v>1026</v>
      </c>
      <c r="V629" s="17">
        <v>2</v>
      </c>
      <c r="W629" s="142" t="s">
        <v>1305</v>
      </c>
      <c r="X629" s="120">
        <v>683</v>
      </c>
      <c r="Y629" s="120">
        <v>6</v>
      </c>
      <c r="Z629" s="24" t="s">
        <v>1026</v>
      </c>
      <c r="AA629" s="120">
        <v>20</v>
      </c>
    </row>
    <row r="630" spans="2:27" x14ac:dyDescent="0.25">
      <c r="J630" s="147"/>
      <c r="M630" s="17" t="s">
        <v>3141</v>
      </c>
      <c r="N630" s="17">
        <v>22</v>
      </c>
      <c r="O630" s="17">
        <v>5</v>
      </c>
      <c r="P630" s="17">
        <v>1997</v>
      </c>
      <c r="Q630" s="19" t="s">
        <v>4932</v>
      </c>
      <c r="R630" s="24" t="s">
        <v>1026</v>
      </c>
      <c r="S630" s="19" t="s">
        <v>5749</v>
      </c>
      <c r="T630" s="17">
        <v>2</v>
      </c>
      <c r="U630" s="24" t="s">
        <v>1026</v>
      </c>
      <c r="V630" s="17">
        <v>0</v>
      </c>
      <c r="W630" s="142" t="s">
        <v>1306</v>
      </c>
      <c r="X630" s="120">
        <v>370</v>
      </c>
      <c r="Y630" s="120">
        <v>18</v>
      </c>
      <c r="Z630" s="24" t="s">
        <v>1026</v>
      </c>
      <c r="AA630" s="120">
        <v>8</v>
      </c>
    </row>
    <row r="631" spans="2:27" x14ac:dyDescent="0.25">
      <c r="B631" s="20" t="s">
        <v>442</v>
      </c>
      <c r="J631" s="147"/>
      <c r="M631" s="17" t="s">
        <v>3141</v>
      </c>
      <c r="N631" s="17">
        <v>22</v>
      </c>
      <c r="O631" s="17">
        <v>5</v>
      </c>
      <c r="P631" s="17">
        <v>1997</v>
      </c>
      <c r="Q631" s="52" t="s">
        <v>1427</v>
      </c>
      <c r="R631" s="24" t="s">
        <v>1026</v>
      </c>
      <c r="S631" s="19" t="s">
        <v>1241</v>
      </c>
      <c r="T631" s="17">
        <v>1</v>
      </c>
      <c r="U631" s="24" t="s">
        <v>1026</v>
      </c>
      <c r="V631" s="17">
        <v>2</v>
      </c>
      <c r="W631" s="142" t="s">
        <v>1304</v>
      </c>
      <c r="X631" s="120">
        <v>428</v>
      </c>
      <c r="Y631" s="120">
        <v>12</v>
      </c>
      <c r="Z631" s="24" t="s">
        <v>1026</v>
      </c>
      <c r="AA631" s="120">
        <v>8</v>
      </c>
    </row>
    <row r="632" spans="2:27" x14ac:dyDescent="0.25">
      <c r="J632" s="147"/>
      <c r="M632" s="17" t="s">
        <v>3027</v>
      </c>
      <c r="N632" s="17">
        <v>24</v>
      </c>
      <c r="O632" s="17">
        <v>5</v>
      </c>
      <c r="P632" s="17">
        <v>1997</v>
      </c>
      <c r="Q632" s="19" t="s">
        <v>1044</v>
      </c>
      <c r="R632" s="24" t="s">
        <v>1026</v>
      </c>
      <c r="S632" s="19" t="s">
        <v>564</v>
      </c>
      <c r="T632" s="17">
        <v>0</v>
      </c>
      <c r="U632" s="24" t="s">
        <v>1026</v>
      </c>
      <c r="V632" s="17">
        <v>2</v>
      </c>
      <c r="W632" s="142" t="s">
        <v>3081</v>
      </c>
      <c r="X632" s="120">
        <v>251</v>
      </c>
      <c r="Y632" s="17">
        <v>2</v>
      </c>
      <c r="Z632" s="24" t="s">
        <v>1026</v>
      </c>
      <c r="AA632" s="17">
        <v>10</v>
      </c>
    </row>
    <row r="633" spans="2:27" x14ac:dyDescent="0.25">
      <c r="B633" s="168"/>
      <c r="J633" s="147"/>
      <c r="M633" s="17" t="s">
        <v>3027</v>
      </c>
      <c r="N633" s="17">
        <v>24</v>
      </c>
      <c r="O633" s="17">
        <v>5</v>
      </c>
      <c r="P633" s="17">
        <v>1997</v>
      </c>
      <c r="Q633" s="19" t="s">
        <v>4932</v>
      </c>
      <c r="R633" s="24" t="s">
        <v>1026</v>
      </c>
      <c r="S633" s="19" t="s">
        <v>1029</v>
      </c>
      <c r="T633" s="17">
        <v>0</v>
      </c>
      <c r="U633" s="24" t="s">
        <v>1026</v>
      </c>
      <c r="V633" s="17">
        <v>1</v>
      </c>
      <c r="W633" s="142" t="s">
        <v>2086</v>
      </c>
      <c r="X633" s="120">
        <v>202</v>
      </c>
      <c r="Y633" s="17">
        <v>5</v>
      </c>
      <c r="Z633" s="24" t="s">
        <v>1026</v>
      </c>
      <c r="AA633" s="17">
        <v>9</v>
      </c>
    </row>
    <row r="634" spans="2:27" x14ac:dyDescent="0.25">
      <c r="B634" s="168"/>
      <c r="M634" s="17" t="s">
        <v>3011</v>
      </c>
      <c r="N634" s="17">
        <v>25</v>
      </c>
      <c r="O634" s="17">
        <v>5</v>
      </c>
      <c r="P634" s="17">
        <v>1997</v>
      </c>
      <c r="Q634" s="19" t="s">
        <v>565</v>
      </c>
      <c r="R634" s="24" t="s">
        <v>1026</v>
      </c>
      <c r="S634" s="52" t="s">
        <v>1427</v>
      </c>
      <c r="T634" s="17">
        <v>2</v>
      </c>
      <c r="U634" s="24" t="s">
        <v>1026</v>
      </c>
      <c r="V634" s="17">
        <v>0</v>
      </c>
      <c r="W634" s="142" t="s">
        <v>1302</v>
      </c>
      <c r="X634" s="120">
        <v>473</v>
      </c>
      <c r="Y634" s="120">
        <v>14</v>
      </c>
      <c r="Z634" s="24" t="s">
        <v>1026</v>
      </c>
      <c r="AA634" s="120">
        <v>5</v>
      </c>
    </row>
    <row r="635" spans="2:27" x14ac:dyDescent="0.25">
      <c r="B635" s="168"/>
      <c r="M635" s="17" t="s">
        <v>3011</v>
      </c>
      <c r="N635" s="17">
        <v>25</v>
      </c>
      <c r="O635" s="17">
        <v>5</v>
      </c>
      <c r="P635" s="17">
        <v>1997</v>
      </c>
      <c r="Q635" s="19" t="s">
        <v>1041</v>
      </c>
      <c r="R635" s="24" t="s">
        <v>1026</v>
      </c>
      <c r="S635" s="19" t="s">
        <v>2400</v>
      </c>
      <c r="T635" s="17">
        <v>1</v>
      </c>
      <c r="U635" s="24" t="s">
        <v>1026</v>
      </c>
      <c r="V635" s="17">
        <v>2</v>
      </c>
      <c r="W635" s="142" t="s">
        <v>1303</v>
      </c>
      <c r="X635" s="120">
        <v>463</v>
      </c>
      <c r="Y635" s="120">
        <v>5</v>
      </c>
      <c r="Z635" s="24" t="s">
        <v>1026</v>
      </c>
      <c r="AA635" s="120">
        <v>6</v>
      </c>
    </row>
    <row r="636" spans="2:27" x14ac:dyDescent="0.25">
      <c r="B636" s="168"/>
      <c r="M636" s="17" t="s">
        <v>3011</v>
      </c>
      <c r="N636" s="17">
        <v>25</v>
      </c>
      <c r="O636" s="17">
        <v>5</v>
      </c>
      <c r="P636" s="17">
        <v>1997</v>
      </c>
      <c r="Q636" s="19" t="s">
        <v>1241</v>
      </c>
      <c r="R636" s="24" t="s">
        <v>1026</v>
      </c>
      <c r="S636" s="19" t="s">
        <v>1029</v>
      </c>
      <c r="T636" s="17">
        <v>1</v>
      </c>
      <c r="U636" s="24" t="s">
        <v>1026</v>
      </c>
      <c r="V636" s="17">
        <v>0</v>
      </c>
      <c r="W636" s="142" t="s">
        <v>1301</v>
      </c>
      <c r="X636" s="120">
        <v>682</v>
      </c>
      <c r="Y636" s="120">
        <v>8</v>
      </c>
      <c r="Z636" s="24" t="s">
        <v>1026</v>
      </c>
      <c r="AA636" s="120">
        <v>7</v>
      </c>
    </row>
    <row r="637" spans="2:27" x14ac:dyDescent="0.25">
      <c r="B637" s="168"/>
      <c r="M637" s="17" t="s">
        <v>3011</v>
      </c>
      <c r="N637" s="17">
        <v>25</v>
      </c>
      <c r="O637" s="17">
        <v>5</v>
      </c>
      <c r="P637" s="17">
        <v>1997</v>
      </c>
      <c r="Q637" s="19" t="s">
        <v>1042</v>
      </c>
      <c r="R637" s="24" t="s">
        <v>1026</v>
      </c>
      <c r="S637" s="19" t="s">
        <v>564</v>
      </c>
      <c r="T637" s="17">
        <v>0</v>
      </c>
      <c r="U637" s="24" t="s">
        <v>1026</v>
      </c>
      <c r="V637" s="17">
        <v>2</v>
      </c>
      <c r="W637" s="142" t="s">
        <v>1300</v>
      </c>
      <c r="X637" s="120">
        <v>720</v>
      </c>
      <c r="Y637" s="120">
        <v>4</v>
      </c>
      <c r="Z637" s="24" t="s">
        <v>1026</v>
      </c>
      <c r="AA637" s="120">
        <v>13</v>
      </c>
    </row>
    <row r="638" spans="2:27" x14ac:dyDescent="0.25">
      <c r="B638" s="168"/>
      <c r="M638" s="17" t="s">
        <v>3011</v>
      </c>
      <c r="N638" s="17">
        <v>25</v>
      </c>
      <c r="O638" s="17">
        <v>5</v>
      </c>
      <c r="P638" s="17">
        <v>1997</v>
      </c>
      <c r="Q638" s="19" t="s">
        <v>1043</v>
      </c>
      <c r="R638" s="24" t="s">
        <v>1026</v>
      </c>
      <c r="S638" s="19" t="s">
        <v>5749</v>
      </c>
      <c r="T638" s="17">
        <v>2</v>
      </c>
      <c r="U638" s="24" t="s">
        <v>1026</v>
      </c>
      <c r="V638" s="17">
        <v>0</v>
      </c>
      <c r="W638" s="142" t="s">
        <v>2087</v>
      </c>
      <c r="X638" s="120">
        <v>1019</v>
      </c>
      <c r="Y638" s="17">
        <v>7</v>
      </c>
      <c r="Z638" s="24" t="s">
        <v>1026</v>
      </c>
      <c r="AA638" s="17">
        <v>1</v>
      </c>
    </row>
    <row r="639" spans="2:27" x14ac:dyDescent="0.25">
      <c r="B639" s="168"/>
      <c r="M639" s="17" t="s">
        <v>3142</v>
      </c>
      <c r="N639" s="17">
        <v>28</v>
      </c>
      <c r="O639" s="17">
        <v>5</v>
      </c>
      <c r="P639" s="17">
        <v>1997</v>
      </c>
      <c r="Q639" s="19" t="s">
        <v>565</v>
      </c>
      <c r="R639" s="24" t="s">
        <v>1026</v>
      </c>
      <c r="S639" s="19" t="s">
        <v>1043</v>
      </c>
      <c r="T639" s="17">
        <v>2</v>
      </c>
      <c r="U639" s="24" t="s">
        <v>1026</v>
      </c>
      <c r="V639" s="17">
        <v>0</v>
      </c>
      <c r="W639" s="142" t="s">
        <v>1299</v>
      </c>
      <c r="X639" s="120">
        <v>1272</v>
      </c>
      <c r="Y639" s="120">
        <v>22</v>
      </c>
      <c r="Z639" s="24" t="s">
        <v>1026</v>
      </c>
      <c r="AA639" s="120">
        <v>1</v>
      </c>
    </row>
    <row r="640" spans="2:27" x14ac:dyDescent="0.25">
      <c r="B640" s="168"/>
      <c r="M640" s="17" t="s">
        <v>3142</v>
      </c>
      <c r="N640" s="17">
        <v>28</v>
      </c>
      <c r="O640" s="17">
        <v>5</v>
      </c>
      <c r="P640" s="17">
        <v>1997</v>
      </c>
      <c r="Q640" s="19" t="s">
        <v>1041</v>
      </c>
      <c r="R640" s="24" t="s">
        <v>1026</v>
      </c>
      <c r="S640" s="19" t="s">
        <v>5749</v>
      </c>
      <c r="T640" s="17">
        <v>2</v>
      </c>
      <c r="U640" s="24" t="s">
        <v>1026</v>
      </c>
      <c r="V640" s="17">
        <v>0</v>
      </c>
      <c r="W640" s="142" t="s">
        <v>1297</v>
      </c>
      <c r="X640" s="120">
        <v>330</v>
      </c>
      <c r="Y640" s="120">
        <v>13</v>
      </c>
      <c r="Z640" s="24" t="s">
        <v>1026</v>
      </c>
      <c r="AA640" s="120">
        <v>2</v>
      </c>
    </row>
    <row r="641" spans="2:27" x14ac:dyDescent="0.25">
      <c r="B641" s="168"/>
      <c r="M641" s="17" t="s">
        <v>3142</v>
      </c>
      <c r="N641" s="17">
        <v>28</v>
      </c>
      <c r="O641" s="17">
        <v>5</v>
      </c>
      <c r="P641" s="17">
        <v>1997</v>
      </c>
      <c r="Q641" s="19" t="s">
        <v>2400</v>
      </c>
      <c r="R641" s="24" t="s">
        <v>1026</v>
      </c>
      <c r="S641" s="19" t="s">
        <v>1029</v>
      </c>
      <c r="T641" s="17">
        <v>1</v>
      </c>
      <c r="U641" s="24" t="s">
        <v>1026</v>
      </c>
      <c r="V641" s="17">
        <v>2</v>
      </c>
      <c r="W641" s="142" t="s">
        <v>1298</v>
      </c>
      <c r="X641" s="120">
        <v>303</v>
      </c>
      <c r="Y641" s="120">
        <v>4</v>
      </c>
      <c r="Z641" s="24" t="s">
        <v>1026</v>
      </c>
      <c r="AA641" s="120">
        <v>4</v>
      </c>
    </row>
    <row r="642" spans="2:27" x14ac:dyDescent="0.25">
      <c r="B642" s="168"/>
      <c r="M642" s="17" t="s">
        <v>3142</v>
      </c>
      <c r="N642" s="17">
        <v>28</v>
      </c>
      <c r="O642" s="17">
        <v>5</v>
      </c>
      <c r="P642" s="17">
        <v>1997</v>
      </c>
      <c r="Q642" s="19" t="s">
        <v>564</v>
      </c>
      <c r="R642" s="24" t="s">
        <v>1026</v>
      </c>
      <c r="S642" s="52" t="s">
        <v>1427</v>
      </c>
      <c r="T642" s="17">
        <v>2</v>
      </c>
      <c r="U642" s="24" t="s">
        <v>1026</v>
      </c>
      <c r="V642" s="17">
        <v>0</v>
      </c>
      <c r="W642" s="142" t="s">
        <v>2088</v>
      </c>
      <c r="X642" s="120">
        <v>526</v>
      </c>
      <c r="Y642" s="17">
        <v>8</v>
      </c>
      <c r="Z642" s="24" t="s">
        <v>1026</v>
      </c>
      <c r="AA642" s="17">
        <v>3</v>
      </c>
    </row>
    <row r="643" spans="2:27" x14ac:dyDescent="0.25">
      <c r="B643" s="168"/>
      <c r="M643" s="17" t="s">
        <v>3142</v>
      </c>
      <c r="N643" s="17">
        <v>28</v>
      </c>
      <c r="O643" s="17">
        <v>5</v>
      </c>
      <c r="P643" s="17">
        <v>1997</v>
      </c>
      <c r="Q643" s="19" t="s">
        <v>1044</v>
      </c>
      <c r="R643" s="24" t="s">
        <v>1026</v>
      </c>
      <c r="S643" s="19" t="s">
        <v>1241</v>
      </c>
      <c r="T643" s="17">
        <v>1</v>
      </c>
      <c r="U643" s="24" t="s">
        <v>1026</v>
      </c>
      <c r="V643" s="17">
        <v>2</v>
      </c>
      <c r="W643" s="142" t="s">
        <v>253</v>
      </c>
      <c r="X643" s="120">
        <v>257</v>
      </c>
      <c r="Y643" s="120">
        <v>9</v>
      </c>
      <c r="Z643" s="24" t="s">
        <v>1026</v>
      </c>
      <c r="AA643" s="120">
        <v>14</v>
      </c>
    </row>
    <row r="644" spans="2:27" x14ac:dyDescent="0.25">
      <c r="B644" s="168"/>
      <c r="M644" s="17" t="s">
        <v>3142</v>
      </c>
      <c r="N644" s="17">
        <v>28</v>
      </c>
      <c r="O644" s="17">
        <v>5</v>
      </c>
      <c r="P644" s="17">
        <v>1997</v>
      </c>
      <c r="Q644" s="19" t="s">
        <v>1042</v>
      </c>
      <c r="R644" s="24" t="s">
        <v>1026</v>
      </c>
      <c r="S644" s="19" t="s">
        <v>4932</v>
      </c>
      <c r="T644" s="17">
        <v>2</v>
      </c>
      <c r="U644" s="24" t="s">
        <v>1026</v>
      </c>
      <c r="V644" s="17">
        <v>0</v>
      </c>
      <c r="W644" s="142" t="s">
        <v>2089</v>
      </c>
      <c r="X644" s="120">
        <v>792</v>
      </c>
      <c r="Y644" s="17">
        <v>25</v>
      </c>
      <c r="Z644" s="24" t="s">
        <v>1026</v>
      </c>
      <c r="AA644" s="17">
        <v>9</v>
      </c>
    </row>
    <row r="645" spans="2:27" x14ac:dyDescent="0.25">
      <c r="M645" s="17" t="s">
        <v>3011</v>
      </c>
      <c r="N645" s="17">
        <v>1</v>
      </c>
      <c r="O645" s="17">
        <v>6</v>
      </c>
      <c r="P645" s="17">
        <v>1997</v>
      </c>
      <c r="Q645" s="19" t="s">
        <v>2400</v>
      </c>
      <c r="R645" s="24" t="s">
        <v>1026</v>
      </c>
      <c r="S645" s="19" t="s">
        <v>1043</v>
      </c>
      <c r="T645" s="17">
        <v>1</v>
      </c>
      <c r="U645" s="24" t="s">
        <v>1026</v>
      </c>
      <c r="V645" s="17">
        <v>2</v>
      </c>
      <c r="W645" s="142" t="s">
        <v>2090</v>
      </c>
      <c r="X645" s="120">
        <v>428</v>
      </c>
      <c r="Y645" s="17">
        <v>5</v>
      </c>
      <c r="Z645" s="24" t="s">
        <v>1026</v>
      </c>
      <c r="AA645" s="17">
        <v>6</v>
      </c>
    </row>
    <row r="646" spans="2:27" x14ac:dyDescent="0.25">
      <c r="M646" s="17" t="s">
        <v>3011</v>
      </c>
      <c r="N646" s="17">
        <v>1</v>
      </c>
      <c r="O646" s="17">
        <v>6</v>
      </c>
      <c r="P646" s="17">
        <v>1997</v>
      </c>
      <c r="Q646" s="19" t="s">
        <v>564</v>
      </c>
      <c r="R646" s="24" t="s">
        <v>1026</v>
      </c>
      <c r="S646" s="19" t="s">
        <v>4932</v>
      </c>
      <c r="T646" s="17">
        <v>2</v>
      </c>
      <c r="U646" s="24" t="s">
        <v>1026</v>
      </c>
      <c r="V646" s="17">
        <v>0</v>
      </c>
      <c r="W646" s="142" t="s">
        <v>332</v>
      </c>
      <c r="X646" s="120">
        <v>428</v>
      </c>
      <c r="Y646" s="17">
        <v>39</v>
      </c>
      <c r="Z646" s="24" t="s">
        <v>1026</v>
      </c>
      <c r="AA646" s="17">
        <v>2</v>
      </c>
    </row>
    <row r="647" spans="2:27" x14ac:dyDescent="0.25">
      <c r="M647" s="17" t="s">
        <v>3011</v>
      </c>
      <c r="N647" s="17">
        <v>1</v>
      </c>
      <c r="O647" s="17">
        <v>6</v>
      </c>
      <c r="P647" s="17">
        <v>1997</v>
      </c>
      <c r="Q647" s="19" t="s">
        <v>1241</v>
      </c>
      <c r="R647" s="24" t="s">
        <v>1026</v>
      </c>
      <c r="S647" s="19" t="s">
        <v>565</v>
      </c>
      <c r="T647" s="17">
        <v>1</v>
      </c>
      <c r="U647" s="24" t="s">
        <v>1026</v>
      </c>
      <c r="V647" s="17">
        <v>2</v>
      </c>
      <c r="W647" s="142" t="s">
        <v>1284</v>
      </c>
      <c r="X647" s="120">
        <v>773</v>
      </c>
      <c r="Y647" s="120">
        <v>4</v>
      </c>
      <c r="Z647" s="24" t="s">
        <v>1026</v>
      </c>
      <c r="AA647" s="120">
        <v>12</v>
      </c>
    </row>
    <row r="648" spans="2:27" x14ac:dyDescent="0.25">
      <c r="M648" s="17" t="s">
        <v>3011</v>
      </c>
      <c r="N648" s="17">
        <v>1</v>
      </c>
      <c r="O648" s="17">
        <v>6</v>
      </c>
      <c r="P648" s="17">
        <v>1997</v>
      </c>
      <c r="Q648" s="19" t="s">
        <v>1029</v>
      </c>
      <c r="R648" s="24" t="s">
        <v>1026</v>
      </c>
      <c r="S648" s="19" t="s">
        <v>1044</v>
      </c>
      <c r="T648" s="17">
        <v>2</v>
      </c>
      <c r="U648" s="24" t="s">
        <v>1026</v>
      </c>
      <c r="V648" s="17">
        <v>0</v>
      </c>
      <c r="W648" s="142" t="s">
        <v>333</v>
      </c>
      <c r="X648" s="120">
        <v>968</v>
      </c>
      <c r="Y648" s="17">
        <v>13</v>
      </c>
      <c r="Z648" s="24" t="s">
        <v>1026</v>
      </c>
      <c r="AA648" s="17">
        <v>9</v>
      </c>
    </row>
    <row r="649" spans="2:27" x14ac:dyDescent="0.25">
      <c r="M649" s="17" t="s">
        <v>3011</v>
      </c>
      <c r="N649" s="17">
        <v>1</v>
      </c>
      <c r="O649" s="17">
        <v>6</v>
      </c>
      <c r="P649" s="17">
        <v>1997</v>
      </c>
      <c r="Q649" s="19" t="s">
        <v>5749</v>
      </c>
      <c r="R649" s="24" t="s">
        <v>1026</v>
      </c>
      <c r="S649" s="19" t="s">
        <v>1041</v>
      </c>
      <c r="T649" s="17">
        <v>0</v>
      </c>
      <c r="U649" s="24" t="s">
        <v>1026</v>
      </c>
      <c r="V649" s="17">
        <v>2</v>
      </c>
      <c r="W649" s="142" t="s">
        <v>1286</v>
      </c>
      <c r="X649" s="120">
        <v>369</v>
      </c>
      <c r="Y649" s="120">
        <v>1</v>
      </c>
      <c r="Z649" s="24" t="s">
        <v>1026</v>
      </c>
      <c r="AA649" s="120">
        <v>11</v>
      </c>
    </row>
    <row r="650" spans="2:27" x14ac:dyDescent="0.25">
      <c r="M650" s="17" t="s">
        <v>3011</v>
      </c>
      <c r="N650" s="17">
        <v>1</v>
      </c>
      <c r="O650" s="17">
        <v>6</v>
      </c>
      <c r="P650" s="17">
        <v>1997</v>
      </c>
      <c r="Q650" s="52" t="s">
        <v>1427</v>
      </c>
      <c r="R650" s="24" t="s">
        <v>1026</v>
      </c>
      <c r="S650" s="19" t="s">
        <v>1042</v>
      </c>
      <c r="T650" s="17">
        <v>1</v>
      </c>
      <c r="U650" s="24" t="s">
        <v>1026</v>
      </c>
      <c r="V650" s="17">
        <v>2</v>
      </c>
      <c r="W650" s="142" t="s">
        <v>1285</v>
      </c>
      <c r="X650" s="120">
        <v>560</v>
      </c>
      <c r="Y650" s="120">
        <v>10</v>
      </c>
      <c r="Z650" s="24" t="s">
        <v>1026</v>
      </c>
      <c r="AA650" s="120">
        <v>9</v>
      </c>
    </row>
    <row r="651" spans="2:27" x14ac:dyDescent="0.25">
      <c r="M651" s="17" t="s">
        <v>3142</v>
      </c>
      <c r="N651" s="17">
        <v>4</v>
      </c>
      <c r="O651" s="17">
        <v>6</v>
      </c>
      <c r="P651" s="17">
        <v>1997</v>
      </c>
      <c r="Q651" s="19" t="s">
        <v>2400</v>
      </c>
      <c r="R651" s="24" t="s">
        <v>1026</v>
      </c>
      <c r="S651" s="19" t="s">
        <v>1042</v>
      </c>
      <c r="T651" s="17">
        <v>2</v>
      </c>
      <c r="U651" s="24" t="s">
        <v>1026</v>
      </c>
      <c r="V651" s="17">
        <v>1</v>
      </c>
      <c r="W651" s="142" t="s">
        <v>1170</v>
      </c>
      <c r="X651" s="120">
        <v>352</v>
      </c>
      <c r="Y651" s="120">
        <v>6</v>
      </c>
      <c r="Z651" s="24" t="s">
        <v>1026</v>
      </c>
      <c r="AA651" s="120">
        <v>9</v>
      </c>
    </row>
    <row r="652" spans="2:27" x14ac:dyDescent="0.25">
      <c r="M652" s="17" t="s">
        <v>3142</v>
      </c>
      <c r="N652" s="17">
        <v>4</v>
      </c>
      <c r="O652" s="17">
        <v>6</v>
      </c>
      <c r="P652" s="17">
        <v>1997</v>
      </c>
      <c r="Q652" s="19" t="s">
        <v>1044</v>
      </c>
      <c r="R652" s="24" t="s">
        <v>1026</v>
      </c>
      <c r="S652" s="19" t="s">
        <v>565</v>
      </c>
      <c r="T652" s="17">
        <v>0</v>
      </c>
      <c r="U652" s="24" t="s">
        <v>1026</v>
      </c>
      <c r="V652" s="17">
        <v>2</v>
      </c>
      <c r="W652" s="142" t="s">
        <v>1280</v>
      </c>
      <c r="X652" s="120">
        <v>223</v>
      </c>
      <c r="Y652" s="120">
        <v>5</v>
      </c>
      <c r="Z652" s="24" t="s">
        <v>1026</v>
      </c>
      <c r="AA652" s="120">
        <v>18</v>
      </c>
    </row>
    <row r="653" spans="2:27" x14ac:dyDescent="0.25">
      <c r="M653" s="17" t="s">
        <v>3142</v>
      </c>
      <c r="N653" s="17">
        <v>4</v>
      </c>
      <c r="O653" s="17">
        <v>6</v>
      </c>
      <c r="P653" s="17">
        <v>1997</v>
      </c>
      <c r="Q653" s="19" t="s">
        <v>4932</v>
      </c>
      <c r="R653" s="24" t="s">
        <v>1026</v>
      </c>
      <c r="S653" s="19" t="s">
        <v>1041</v>
      </c>
      <c r="T653" s="17">
        <v>0</v>
      </c>
      <c r="U653" s="24" t="s">
        <v>1026</v>
      </c>
      <c r="V653" s="17">
        <v>2</v>
      </c>
      <c r="W653" s="142" t="s">
        <v>1283</v>
      </c>
      <c r="X653" s="120">
        <v>266</v>
      </c>
      <c r="Y653" s="120">
        <v>3</v>
      </c>
      <c r="Z653" s="24" t="s">
        <v>1026</v>
      </c>
      <c r="AA653" s="120">
        <v>10</v>
      </c>
    </row>
    <row r="654" spans="2:27" x14ac:dyDescent="0.25">
      <c r="M654" s="17" t="s">
        <v>3142</v>
      </c>
      <c r="N654" s="17">
        <v>4</v>
      </c>
      <c r="O654" s="17">
        <v>6</v>
      </c>
      <c r="P654" s="17">
        <v>1997</v>
      </c>
      <c r="Q654" s="19" t="s">
        <v>1043</v>
      </c>
      <c r="R654" s="24" t="s">
        <v>1026</v>
      </c>
      <c r="S654" s="19" t="s">
        <v>1029</v>
      </c>
      <c r="T654" s="17">
        <v>2</v>
      </c>
      <c r="U654" s="24" t="s">
        <v>1026</v>
      </c>
      <c r="V654" s="17">
        <v>1</v>
      </c>
      <c r="W654" s="142" t="s">
        <v>1281</v>
      </c>
      <c r="X654" s="120">
        <v>649</v>
      </c>
      <c r="Y654" s="120">
        <v>7</v>
      </c>
      <c r="Z654" s="24" t="s">
        <v>1026</v>
      </c>
      <c r="AA654" s="120">
        <v>4</v>
      </c>
    </row>
    <row r="655" spans="2:27" x14ac:dyDescent="0.25">
      <c r="M655" s="17" t="s">
        <v>3142</v>
      </c>
      <c r="N655" s="17">
        <v>4</v>
      </c>
      <c r="O655" s="17">
        <v>6</v>
      </c>
      <c r="P655" s="17">
        <v>1997</v>
      </c>
      <c r="Q655" s="52" t="s">
        <v>1427</v>
      </c>
      <c r="R655" s="24" t="s">
        <v>1026</v>
      </c>
      <c r="S655" s="19" t="s">
        <v>564</v>
      </c>
      <c r="T655" s="17">
        <v>2</v>
      </c>
      <c r="U655" s="24" t="s">
        <v>1026</v>
      </c>
      <c r="V655" s="17">
        <v>1</v>
      </c>
      <c r="W655" s="142" t="s">
        <v>1282</v>
      </c>
      <c r="X655" s="120">
        <v>559</v>
      </c>
      <c r="Y655" s="120">
        <v>4</v>
      </c>
      <c r="Z655" s="24" t="s">
        <v>1026</v>
      </c>
      <c r="AA655" s="120">
        <v>6</v>
      </c>
    </row>
    <row r="656" spans="2:27" x14ac:dyDescent="0.25">
      <c r="M656" s="17" t="s">
        <v>3141</v>
      </c>
      <c r="N656" s="17">
        <v>5</v>
      </c>
      <c r="O656" s="17">
        <v>6</v>
      </c>
      <c r="P656" s="17">
        <v>1997</v>
      </c>
      <c r="Q656" s="19" t="s">
        <v>1241</v>
      </c>
      <c r="R656" s="24" t="s">
        <v>1026</v>
      </c>
      <c r="S656" s="19" t="s">
        <v>5749</v>
      </c>
      <c r="T656" s="17">
        <v>2</v>
      </c>
      <c r="U656" s="24" t="s">
        <v>1026</v>
      </c>
      <c r="V656" s="17">
        <v>0</v>
      </c>
      <c r="W656" s="142" t="s">
        <v>1169</v>
      </c>
      <c r="X656" s="120">
        <v>589</v>
      </c>
      <c r="Y656" s="120">
        <v>10</v>
      </c>
      <c r="Z656" s="24" t="s">
        <v>1026</v>
      </c>
      <c r="AA656" s="120">
        <v>3</v>
      </c>
    </row>
    <row r="657" spans="13:27" x14ac:dyDescent="0.25">
      <c r="M657" s="17" t="s">
        <v>3027</v>
      </c>
      <c r="N657" s="17">
        <v>7</v>
      </c>
      <c r="O657" s="17">
        <v>6</v>
      </c>
      <c r="P657" s="17">
        <v>1997</v>
      </c>
      <c r="Q657" s="19" t="s">
        <v>2400</v>
      </c>
      <c r="R657" s="24" t="s">
        <v>1026</v>
      </c>
      <c r="S657" s="19" t="s">
        <v>1044</v>
      </c>
      <c r="T657" s="17">
        <v>2</v>
      </c>
      <c r="U657" s="24" t="s">
        <v>1026</v>
      </c>
      <c r="V657" s="120">
        <v>1</v>
      </c>
      <c r="W657" s="142" t="s">
        <v>3080</v>
      </c>
      <c r="X657" s="120">
        <v>291</v>
      </c>
      <c r="Y657" s="17">
        <v>15</v>
      </c>
      <c r="Z657" s="24" t="s">
        <v>1026</v>
      </c>
      <c r="AA657" s="17">
        <v>15</v>
      </c>
    </row>
    <row r="658" spans="13:27" x14ac:dyDescent="0.25">
      <c r="M658" s="17" t="s">
        <v>3027</v>
      </c>
      <c r="N658" s="17">
        <v>7</v>
      </c>
      <c r="O658" s="17">
        <v>6</v>
      </c>
      <c r="P658" s="17">
        <v>1997</v>
      </c>
      <c r="Q658" s="19" t="s">
        <v>1029</v>
      </c>
      <c r="R658" s="24" t="s">
        <v>1026</v>
      </c>
      <c r="S658" s="52" t="s">
        <v>1427</v>
      </c>
      <c r="T658" s="17">
        <v>0</v>
      </c>
      <c r="U658" s="24" t="s">
        <v>1026</v>
      </c>
      <c r="V658" s="17">
        <v>2</v>
      </c>
      <c r="W658" s="142" t="s">
        <v>1874</v>
      </c>
      <c r="X658" s="120">
        <v>641</v>
      </c>
      <c r="Y658" s="120">
        <v>6</v>
      </c>
      <c r="Z658" s="24" t="s">
        <v>1026</v>
      </c>
      <c r="AA658" s="120">
        <v>15</v>
      </c>
    </row>
    <row r="659" spans="13:27" x14ac:dyDescent="0.25">
      <c r="M659" s="17" t="s">
        <v>3011</v>
      </c>
      <c r="N659" s="17">
        <v>8</v>
      </c>
      <c r="O659" s="17">
        <v>6</v>
      </c>
      <c r="P659" s="17">
        <v>1997</v>
      </c>
      <c r="Q659" s="19" t="s">
        <v>565</v>
      </c>
      <c r="R659" s="24" t="s">
        <v>1026</v>
      </c>
      <c r="S659" s="19" t="s">
        <v>1029</v>
      </c>
      <c r="T659" s="17">
        <v>2</v>
      </c>
      <c r="U659" s="24" t="s">
        <v>1026</v>
      </c>
      <c r="V659" s="17">
        <v>0</v>
      </c>
      <c r="W659" s="142" t="s">
        <v>1279</v>
      </c>
      <c r="X659" s="120">
        <v>678</v>
      </c>
      <c r="Y659" s="120">
        <v>23</v>
      </c>
      <c r="Z659" s="24" t="s">
        <v>1026</v>
      </c>
      <c r="AA659" s="120">
        <v>1</v>
      </c>
    </row>
    <row r="660" spans="13:27" x14ac:dyDescent="0.25">
      <c r="M660" s="17" t="s">
        <v>3011</v>
      </c>
      <c r="N660" s="17">
        <v>8</v>
      </c>
      <c r="O660" s="17">
        <v>6</v>
      </c>
      <c r="P660" s="17">
        <v>1997</v>
      </c>
      <c r="Q660" s="19" t="s">
        <v>1041</v>
      </c>
      <c r="R660" s="24" t="s">
        <v>1026</v>
      </c>
      <c r="S660" s="19" t="s">
        <v>1241</v>
      </c>
      <c r="T660" s="17">
        <v>2</v>
      </c>
      <c r="U660" s="24" t="s">
        <v>1026</v>
      </c>
      <c r="V660" s="17">
        <v>0</v>
      </c>
      <c r="W660" s="142" t="s">
        <v>1873</v>
      </c>
      <c r="X660" s="120">
        <v>788</v>
      </c>
      <c r="Y660" s="120">
        <v>19</v>
      </c>
      <c r="Z660" s="24" t="s">
        <v>1026</v>
      </c>
      <c r="AA660" s="120">
        <v>1</v>
      </c>
    </row>
    <row r="661" spans="13:27" x14ac:dyDescent="0.25">
      <c r="M661" s="17" t="s">
        <v>3011</v>
      </c>
      <c r="N661" s="17">
        <v>8</v>
      </c>
      <c r="O661" s="17">
        <v>6</v>
      </c>
      <c r="P661" s="17">
        <v>1997</v>
      </c>
      <c r="Q661" s="19" t="s">
        <v>2400</v>
      </c>
      <c r="R661" s="24" t="s">
        <v>1026</v>
      </c>
      <c r="S661" s="19" t="s">
        <v>4932</v>
      </c>
      <c r="T661" s="17">
        <v>2</v>
      </c>
      <c r="U661" s="24" t="s">
        <v>1026</v>
      </c>
      <c r="V661" s="17">
        <v>0</v>
      </c>
      <c r="W661" s="142" t="s">
        <v>334</v>
      </c>
      <c r="X661" s="120">
        <v>312</v>
      </c>
      <c r="Y661" s="17">
        <v>20</v>
      </c>
      <c r="Z661" s="24" t="s">
        <v>1026</v>
      </c>
      <c r="AA661" s="17">
        <v>3</v>
      </c>
    </row>
    <row r="662" spans="13:27" x14ac:dyDescent="0.25">
      <c r="M662" s="17" t="s">
        <v>3011</v>
      </c>
      <c r="N662" s="17">
        <v>8</v>
      </c>
      <c r="O662" s="17">
        <v>6</v>
      </c>
      <c r="P662" s="17">
        <v>1997</v>
      </c>
      <c r="Q662" s="19" t="s">
        <v>1043</v>
      </c>
      <c r="R662" s="24" t="s">
        <v>1026</v>
      </c>
      <c r="S662" s="52" t="s">
        <v>1427</v>
      </c>
      <c r="T662" s="17">
        <v>1</v>
      </c>
      <c r="U662" s="24" t="s">
        <v>1026</v>
      </c>
      <c r="V662" s="17">
        <v>2</v>
      </c>
      <c r="W662" s="142" t="s">
        <v>335</v>
      </c>
      <c r="X662" s="120">
        <v>1224</v>
      </c>
      <c r="Y662" s="17">
        <v>7</v>
      </c>
      <c r="Z662" s="24" t="s">
        <v>1026</v>
      </c>
      <c r="AA662" s="17">
        <v>9</v>
      </c>
    </row>
    <row r="663" spans="13:27" x14ac:dyDescent="0.25">
      <c r="M663" s="17" t="s">
        <v>3011</v>
      </c>
      <c r="N663" s="17">
        <v>8</v>
      </c>
      <c r="O663" s="17">
        <v>6</v>
      </c>
      <c r="P663" s="17">
        <v>1997</v>
      </c>
      <c r="Q663" s="19" t="s">
        <v>5749</v>
      </c>
      <c r="R663" s="24" t="s">
        <v>1026</v>
      </c>
      <c r="S663" s="19" t="s">
        <v>1044</v>
      </c>
      <c r="T663" s="17">
        <v>1</v>
      </c>
      <c r="U663" s="24" t="s">
        <v>1026</v>
      </c>
      <c r="V663" s="17">
        <v>0</v>
      </c>
      <c r="W663" s="142" t="s">
        <v>336</v>
      </c>
      <c r="X663" s="120">
        <v>302</v>
      </c>
      <c r="Y663" s="17">
        <v>3</v>
      </c>
      <c r="Z663" s="24" t="s">
        <v>1026</v>
      </c>
      <c r="AA663" s="17">
        <v>2</v>
      </c>
    </row>
    <row r="664" spans="13:27" x14ac:dyDescent="0.25">
      <c r="M664" s="17" t="s">
        <v>3142</v>
      </c>
      <c r="N664" s="17">
        <v>11</v>
      </c>
      <c r="O664" s="17">
        <v>6</v>
      </c>
      <c r="P664" s="17">
        <v>1997</v>
      </c>
      <c r="Q664" s="19" t="s">
        <v>1241</v>
      </c>
      <c r="R664" s="24" t="s">
        <v>1026</v>
      </c>
      <c r="S664" s="19" t="s">
        <v>2400</v>
      </c>
      <c r="T664" s="17">
        <v>1</v>
      </c>
      <c r="U664" s="24" t="s">
        <v>1026</v>
      </c>
      <c r="V664" s="17">
        <v>2</v>
      </c>
      <c r="W664" s="142" t="s">
        <v>1277</v>
      </c>
      <c r="X664" s="120">
        <v>506</v>
      </c>
      <c r="Y664" s="120">
        <v>12</v>
      </c>
      <c r="Z664" s="24" t="s">
        <v>1026</v>
      </c>
      <c r="AA664" s="120">
        <v>9</v>
      </c>
    </row>
    <row r="665" spans="13:27" x14ac:dyDescent="0.25">
      <c r="M665" s="17" t="s">
        <v>3142</v>
      </c>
      <c r="N665" s="17">
        <v>11</v>
      </c>
      <c r="O665" s="17">
        <v>6</v>
      </c>
      <c r="P665" s="17">
        <v>1997</v>
      </c>
      <c r="Q665" s="19" t="s">
        <v>1044</v>
      </c>
      <c r="R665" s="24" t="s">
        <v>1026</v>
      </c>
      <c r="S665" s="19" t="s">
        <v>4932</v>
      </c>
      <c r="T665" s="17">
        <v>1</v>
      </c>
      <c r="U665" s="24" t="s">
        <v>1026</v>
      </c>
      <c r="V665" s="17">
        <v>0</v>
      </c>
      <c r="W665" s="142" t="s">
        <v>337</v>
      </c>
      <c r="X665" s="120">
        <v>239</v>
      </c>
      <c r="Y665" s="17">
        <v>8</v>
      </c>
      <c r="Z665" s="24" t="s">
        <v>1026</v>
      </c>
      <c r="AA665" s="17">
        <v>7</v>
      </c>
    </row>
    <row r="666" spans="13:27" x14ac:dyDescent="0.25">
      <c r="M666" s="17" t="s">
        <v>3142</v>
      </c>
      <c r="N666" s="17">
        <v>11</v>
      </c>
      <c r="O666" s="17">
        <v>6</v>
      </c>
      <c r="P666" s="17">
        <v>1997</v>
      </c>
      <c r="Q666" s="19" t="s">
        <v>1029</v>
      </c>
      <c r="R666" s="24" t="s">
        <v>1026</v>
      </c>
      <c r="S666" s="19" t="s">
        <v>1043</v>
      </c>
      <c r="T666" s="17">
        <v>1</v>
      </c>
      <c r="U666" s="24" t="s">
        <v>1026</v>
      </c>
      <c r="V666" s="17">
        <v>2</v>
      </c>
      <c r="W666" s="142" t="s">
        <v>1276</v>
      </c>
      <c r="X666" s="120">
        <v>891</v>
      </c>
      <c r="Y666" s="120">
        <v>3</v>
      </c>
      <c r="Z666" s="24" t="s">
        <v>1026</v>
      </c>
      <c r="AA666" s="120">
        <v>7</v>
      </c>
    </row>
    <row r="667" spans="13:27" x14ac:dyDescent="0.25">
      <c r="M667" s="17" t="s">
        <v>3142</v>
      </c>
      <c r="N667" s="17">
        <v>11</v>
      </c>
      <c r="O667" s="17">
        <v>6</v>
      </c>
      <c r="P667" s="17">
        <v>1997</v>
      </c>
      <c r="Q667" s="19" t="s">
        <v>1042</v>
      </c>
      <c r="R667" s="24" t="s">
        <v>1026</v>
      </c>
      <c r="S667" s="19" t="s">
        <v>565</v>
      </c>
      <c r="T667" s="17">
        <v>1</v>
      </c>
      <c r="U667" s="24" t="s">
        <v>1026</v>
      </c>
      <c r="V667" s="17">
        <v>2</v>
      </c>
      <c r="W667" s="142" t="s">
        <v>1275</v>
      </c>
      <c r="X667" s="120">
        <v>876</v>
      </c>
      <c r="Y667" s="120">
        <v>6</v>
      </c>
      <c r="Z667" s="24" t="s">
        <v>1026</v>
      </c>
      <c r="AA667" s="120">
        <v>6</v>
      </c>
    </row>
    <row r="668" spans="13:27" x14ac:dyDescent="0.25">
      <c r="M668" s="17" t="s">
        <v>3142</v>
      </c>
      <c r="N668" s="17">
        <v>11</v>
      </c>
      <c r="O668" s="17">
        <v>6</v>
      </c>
      <c r="P668" s="17">
        <v>1997</v>
      </c>
      <c r="Q668" s="52" t="s">
        <v>1427</v>
      </c>
      <c r="R668" s="24" t="s">
        <v>1026</v>
      </c>
      <c r="S668" s="19" t="s">
        <v>1041</v>
      </c>
      <c r="T668" s="17">
        <v>0</v>
      </c>
      <c r="U668" s="24" t="s">
        <v>1026</v>
      </c>
      <c r="V668" s="17">
        <v>2</v>
      </c>
      <c r="W668" s="142" t="s">
        <v>1278</v>
      </c>
      <c r="X668" s="120">
        <v>1018</v>
      </c>
      <c r="Y668" s="120">
        <v>6</v>
      </c>
      <c r="Z668" s="24" t="s">
        <v>1026</v>
      </c>
      <c r="AA668" s="120">
        <v>15</v>
      </c>
    </row>
    <row r="669" spans="13:27" x14ac:dyDescent="0.25">
      <c r="M669" s="17" t="s">
        <v>3141</v>
      </c>
      <c r="N669" s="17">
        <v>12</v>
      </c>
      <c r="O669" s="17">
        <v>6</v>
      </c>
      <c r="P669" s="17">
        <v>1997</v>
      </c>
      <c r="Q669" s="19" t="s">
        <v>564</v>
      </c>
      <c r="R669" s="24" t="s">
        <v>1026</v>
      </c>
      <c r="S669" s="19" t="s">
        <v>5749</v>
      </c>
      <c r="T669" s="17">
        <v>2</v>
      </c>
      <c r="U669" s="24" t="s">
        <v>1026</v>
      </c>
      <c r="V669" s="17">
        <v>0</v>
      </c>
      <c r="W669" s="142" t="s">
        <v>338</v>
      </c>
      <c r="X669" s="120">
        <v>3107</v>
      </c>
      <c r="Y669" s="17">
        <v>21</v>
      </c>
      <c r="Z669" s="24" t="s">
        <v>1026</v>
      </c>
      <c r="AA669" s="17">
        <v>4</v>
      </c>
    </row>
    <row r="670" spans="13:27" x14ac:dyDescent="0.25">
      <c r="M670" s="17" t="s">
        <v>3027</v>
      </c>
      <c r="N670" s="17">
        <v>14</v>
      </c>
      <c r="O670" s="17">
        <v>6</v>
      </c>
      <c r="P670" s="17">
        <v>1997</v>
      </c>
      <c r="Q670" s="19" t="s">
        <v>1041</v>
      </c>
      <c r="R670" s="24" t="s">
        <v>1026</v>
      </c>
      <c r="S670" s="19" t="s">
        <v>1044</v>
      </c>
      <c r="T670" s="17">
        <v>2</v>
      </c>
      <c r="U670" s="24" t="s">
        <v>1026</v>
      </c>
      <c r="V670" s="17">
        <v>0</v>
      </c>
      <c r="W670" s="142" t="s">
        <v>1274</v>
      </c>
      <c r="X670" s="120">
        <v>358</v>
      </c>
      <c r="Y670" s="120">
        <v>17</v>
      </c>
      <c r="Z670" s="24" t="s">
        <v>1026</v>
      </c>
      <c r="AA670" s="120">
        <v>5</v>
      </c>
    </row>
    <row r="671" spans="13:27" x14ac:dyDescent="0.25">
      <c r="M671" s="17" t="s">
        <v>3027</v>
      </c>
      <c r="N671" s="17">
        <v>14</v>
      </c>
      <c r="O671" s="17">
        <v>6</v>
      </c>
      <c r="P671" s="17">
        <v>1997</v>
      </c>
      <c r="Q671" s="19" t="s">
        <v>4932</v>
      </c>
      <c r="R671" s="24" t="s">
        <v>1026</v>
      </c>
      <c r="S671" s="19" t="s">
        <v>565</v>
      </c>
      <c r="T671" s="17">
        <v>0</v>
      </c>
      <c r="U671" s="24" t="s">
        <v>1026</v>
      </c>
      <c r="V671" s="17">
        <v>2</v>
      </c>
      <c r="W671" s="142" t="s">
        <v>1273</v>
      </c>
      <c r="X671" s="120">
        <v>620</v>
      </c>
      <c r="Y671" s="120">
        <v>0</v>
      </c>
      <c r="Z671" s="24" t="s">
        <v>1026</v>
      </c>
      <c r="AA671" s="120">
        <v>17</v>
      </c>
    </row>
    <row r="672" spans="13:27" x14ac:dyDescent="0.25">
      <c r="M672" s="17" t="s">
        <v>3011</v>
      </c>
      <c r="N672" s="17">
        <v>15</v>
      </c>
      <c r="O672" s="17">
        <v>6</v>
      </c>
      <c r="P672" s="17">
        <v>1997</v>
      </c>
      <c r="Q672" s="19" t="s">
        <v>2400</v>
      </c>
      <c r="R672" s="24" t="s">
        <v>1026</v>
      </c>
      <c r="S672" s="19" t="s">
        <v>564</v>
      </c>
      <c r="T672" s="17">
        <v>0</v>
      </c>
      <c r="U672" s="24" t="s">
        <v>1026</v>
      </c>
      <c r="V672" s="17">
        <v>2</v>
      </c>
      <c r="W672" s="142" t="s">
        <v>1271</v>
      </c>
      <c r="X672" s="120">
        <v>388</v>
      </c>
      <c r="Y672" s="120">
        <v>7</v>
      </c>
      <c r="Z672" s="24" t="s">
        <v>1026</v>
      </c>
      <c r="AA672" s="120">
        <v>13</v>
      </c>
    </row>
    <row r="673" spans="13:27" x14ac:dyDescent="0.25">
      <c r="M673" s="17" t="s">
        <v>3011</v>
      </c>
      <c r="N673" s="17">
        <v>15</v>
      </c>
      <c r="O673" s="17">
        <v>6</v>
      </c>
      <c r="P673" s="17">
        <v>1997</v>
      </c>
      <c r="Q673" s="19" t="s">
        <v>1029</v>
      </c>
      <c r="R673" s="24" t="s">
        <v>1026</v>
      </c>
      <c r="S673" s="19" t="s">
        <v>1042</v>
      </c>
      <c r="T673" s="17">
        <v>0</v>
      </c>
      <c r="U673" s="24" t="s">
        <v>1026</v>
      </c>
      <c r="V673" s="17">
        <v>2</v>
      </c>
      <c r="W673" s="142" t="s">
        <v>2142</v>
      </c>
      <c r="X673" s="120">
        <v>627</v>
      </c>
      <c r="Y673" s="120">
        <v>6</v>
      </c>
      <c r="Z673" s="24" t="s">
        <v>1026</v>
      </c>
      <c r="AA673" s="120">
        <v>13</v>
      </c>
    </row>
    <row r="674" spans="13:27" x14ac:dyDescent="0.25">
      <c r="M674" s="17" t="s">
        <v>3011</v>
      </c>
      <c r="N674" s="17">
        <v>15</v>
      </c>
      <c r="O674" s="17">
        <v>6</v>
      </c>
      <c r="P674" s="17">
        <v>1997</v>
      </c>
      <c r="Q674" s="19" t="s">
        <v>5749</v>
      </c>
      <c r="R674" s="24" t="s">
        <v>1026</v>
      </c>
      <c r="S674" s="19" t="s">
        <v>1241</v>
      </c>
      <c r="T674" s="17">
        <v>2</v>
      </c>
      <c r="U674" s="24" t="s">
        <v>1026</v>
      </c>
      <c r="V674" s="17">
        <v>0</v>
      </c>
      <c r="W674" s="142" t="s">
        <v>1272</v>
      </c>
      <c r="X674" s="120">
        <v>298</v>
      </c>
      <c r="Y674" s="120">
        <v>10</v>
      </c>
      <c r="Z674" s="24" t="s">
        <v>1026</v>
      </c>
      <c r="AA674" s="120">
        <v>4</v>
      </c>
    </row>
    <row r="675" spans="13:27" x14ac:dyDescent="0.25">
      <c r="M675" s="17" t="s">
        <v>3011</v>
      </c>
      <c r="N675" s="17">
        <v>15</v>
      </c>
      <c r="O675" s="17">
        <v>6</v>
      </c>
      <c r="P675" s="17">
        <v>1997</v>
      </c>
      <c r="Q675" s="52" t="s">
        <v>1427</v>
      </c>
      <c r="R675" s="24" t="s">
        <v>1026</v>
      </c>
      <c r="S675" s="19" t="s">
        <v>1044</v>
      </c>
      <c r="T675" s="17">
        <v>2</v>
      </c>
      <c r="U675" s="24" t="s">
        <v>1026</v>
      </c>
      <c r="V675" s="17">
        <v>0</v>
      </c>
      <c r="W675" s="142" t="s">
        <v>2143</v>
      </c>
      <c r="X675" s="120">
        <v>381</v>
      </c>
      <c r="Y675" s="120">
        <v>11</v>
      </c>
      <c r="Z675" s="24" t="s">
        <v>1026</v>
      </c>
      <c r="AA675" s="120">
        <v>7</v>
      </c>
    </row>
    <row r="676" spans="13:27" x14ac:dyDescent="0.25">
      <c r="M676" s="17" t="s">
        <v>3144</v>
      </c>
      <c r="N676" s="17">
        <v>17</v>
      </c>
      <c r="O676" s="17">
        <v>6</v>
      </c>
      <c r="P676" s="17">
        <v>1997</v>
      </c>
      <c r="Q676" s="19" t="s">
        <v>565</v>
      </c>
      <c r="R676" s="24" t="s">
        <v>1026</v>
      </c>
      <c r="S676" s="19" t="s">
        <v>564</v>
      </c>
      <c r="T676" s="17">
        <v>1</v>
      </c>
      <c r="U676" s="24" t="s">
        <v>1026</v>
      </c>
      <c r="V676" s="17">
        <v>0</v>
      </c>
      <c r="W676" s="142" t="s">
        <v>2140</v>
      </c>
      <c r="X676" s="120">
        <v>903</v>
      </c>
      <c r="Y676" s="120">
        <v>5</v>
      </c>
      <c r="Z676" s="24" t="s">
        <v>1026</v>
      </c>
      <c r="AA676" s="120">
        <v>3</v>
      </c>
    </row>
    <row r="677" spans="13:27" x14ac:dyDescent="0.25">
      <c r="M677" s="17" t="s">
        <v>3144</v>
      </c>
      <c r="N677" s="17">
        <v>17</v>
      </c>
      <c r="O677" s="17">
        <v>6</v>
      </c>
      <c r="P677" s="17">
        <v>1997</v>
      </c>
      <c r="Q677" s="19" t="s">
        <v>1041</v>
      </c>
      <c r="R677" s="24" t="s">
        <v>1026</v>
      </c>
      <c r="S677" s="52" t="s">
        <v>1427</v>
      </c>
      <c r="T677" s="17">
        <v>2</v>
      </c>
      <c r="U677" s="24" t="s">
        <v>1026</v>
      </c>
      <c r="V677" s="17">
        <v>1</v>
      </c>
      <c r="W677" s="142" t="s">
        <v>2141</v>
      </c>
      <c r="X677" s="120">
        <v>1020</v>
      </c>
      <c r="Y677" s="120">
        <v>4</v>
      </c>
      <c r="Z677" s="24" t="s">
        <v>1026</v>
      </c>
      <c r="AA677" s="120">
        <v>2</v>
      </c>
    </row>
    <row r="678" spans="13:27" x14ac:dyDescent="0.25">
      <c r="M678" s="17" t="s">
        <v>3144</v>
      </c>
      <c r="N678" s="17">
        <v>17</v>
      </c>
      <c r="O678" s="17">
        <v>6</v>
      </c>
      <c r="P678" s="17">
        <v>1997</v>
      </c>
      <c r="Q678" s="19" t="s">
        <v>2400</v>
      </c>
      <c r="R678" s="24" t="s">
        <v>1026</v>
      </c>
      <c r="S678" s="19" t="s">
        <v>5749</v>
      </c>
      <c r="T678" s="17">
        <v>2</v>
      </c>
      <c r="U678" s="24" t="s">
        <v>1026</v>
      </c>
      <c r="V678" s="17">
        <v>0</v>
      </c>
      <c r="W678" s="142" t="s">
        <v>339</v>
      </c>
      <c r="X678" s="120">
        <v>288</v>
      </c>
      <c r="Y678" s="17">
        <v>29</v>
      </c>
      <c r="Z678" s="24" t="s">
        <v>1026</v>
      </c>
      <c r="AA678" s="17">
        <v>5</v>
      </c>
    </row>
    <row r="679" spans="13:27" x14ac:dyDescent="0.25">
      <c r="M679" s="17" t="s">
        <v>3144</v>
      </c>
      <c r="N679" s="17">
        <v>17</v>
      </c>
      <c r="O679" s="17">
        <v>6</v>
      </c>
      <c r="P679" s="17">
        <v>1997</v>
      </c>
      <c r="Q679" s="19" t="s">
        <v>1241</v>
      </c>
      <c r="R679" s="24" t="s">
        <v>1026</v>
      </c>
      <c r="S679" s="19" t="s">
        <v>4932</v>
      </c>
      <c r="T679" s="17">
        <v>2</v>
      </c>
      <c r="U679" s="24" t="s">
        <v>1026</v>
      </c>
      <c r="V679" s="17">
        <v>1</v>
      </c>
      <c r="W679" s="142" t="s">
        <v>2139</v>
      </c>
      <c r="X679" s="120">
        <v>464</v>
      </c>
      <c r="Y679" s="120">
        <v>10</v>
      </c>
      <c r="Z679" s="24" t="s">
        <v>1026</v>
      </c>
      <c r="AA679" s="120">
        <v>9</v>
      </c>
    </row>
    <row r="680" spans="13:27" x14ac:dyDescent="0.25">
      <c r="M680" s="17" t="s">
        <v>3144</v>
      </c>
      <c r="N680" s="17">
        <v>17</v>
      </c>
      <c r="O680" s="17">
        <v>6</v>
      </c>
      <c r="P680" s="17">
        <v>1997</v>
      </c>
      <c r="Q680" s="19" t="s">
        <v>1044</v>
      </c>
      <c r="R680" s="24" t="s">
        <v>1026</v>
      </c>
      <c r="S680" s="19" t="s">
        <v>1042</v>
      </c>
      <c r="T680" s="17">
        <v>0</v>
      </c>
      <c r="U680" s="24" t="s">
        <v>1026</v>
      </c>
      <c r="V680" s="17">
        <v>2</v>
      </c>
      <c r="W680" s="142" t="s">
        <v>340</v>
      </c>
      <c r="X680" s="120">
        <v>317</v>
      </c>
      <c r="Y680" s="17">
        <v>4</v>
      </c>
      <c r="Z680" s="24" t="s">
        <v>1026</v>
      </c>
      <c r="AA680" s="17">
        <v>13</v>
      </c>
    </row>
    <row r="681" spans="13:27" x14ac:dyDescent="0.25">
      <c r="M681" s="17" t="s">
        <v>3142</v>
      </c>
      <c r="N681" s="17">
        <v>18</v>
      </c>
      <c r="O681" s="17">
        <v>6</v>
      </c>
      <c r="P681" s="17">
        <v>1997</v>
      </c>
      <c r="Q681" s="19" t="s">
        <v>1043</v>
      </c>
      <c r="R681" s="24" t="s">
        <v>1026</v>
      </c>
      <c r="S681" s="19" t="s">
        <v>564</v>
      </c>
      <c r="T681" s="17">
        <v>0</v>
      </c>
      <c r="U681" s="24" t="s">
        <v>1026</v>
      </c>
      <c r="V681" s="17">
        <v>2</v>
      </c>
      <c r="W681" s="142" t="s">
        <v>341</v>
      </c>
      <c r="X681" s="120">
        <v>1116</v>
      </c>
      <c r="Y681" s="17">
        <v>4</v>
      </c>
      <c r="Z681" s="24" t="s">
        <v>1026</v>
      </c>
      <c r="AA681" s="17">
        <v>10</v>
      </c>
    </row>
    <row r="682" spans="13:27" x14ac:dyDescent="0.25">
      <c r="M682" s="17" t="s">
        <v>3027</v>
      </c>
      <c r="N682" s="17">
        <v>28</v>
      </c>
      <c r="O682" s="17">
        <v>6</v>
      </c>
      <c r="P682" s="17">
        <v>1997</v>
      </c>
      <c r="Q682" s="19" t="s">
        <v>1241</v>
      </c>
      <c r="R682" s="24" t="s">
        <v>1026</v>
      </c>
      <c r="S682" s="19" t="s">
        <v>1043</v>
      </c>
      <c r="T682" s="17">
        <v>2</v>
      </c>
      <c r="U682" s="24" t="s">
        <v>1026</v>
      </c>
      <c r="V682" s="17">
        <v>0</v>
      </c>
      <c r="W682" s="142" t="s">
        <v>2138</v>
      </c>
      <c r="X682" s="120">
        <v>755</v>
      </c>
      <c r="Y682" s="120">
        <v>10</v>
      </c>
      <c r="Z682" s="24" t="s">
        <v>1026</v>
      </c>
      <c r="AA682" s="120">
        <v>4</v>
      </c>
    </row>
    <row r="683" spans="13:27" x14ac:dyDescent="0.25">
      <c r="M683" s="17" t="s">
        <v>3027</v>
      </c>
      <c r="N683" s="17">
        <v>28</v>
      </c>
      <c r="O683" s="17">
        <v>6</v>
      </c>
      <c r="P683" s="17">
        <v>1997</v>
      </c>
      <c r="Q683" s="19" t="s">
        <v>1029</v>
      </c>
      <c r="R683" s="24" t="s">
        <v>1026</v>
      </c>
      <c r="S683" s="19" t="s">
        <v>564</v>
      </c>
      <c r="T683" s="17">
        <v>0</v>
      </c>
      <c r="U683" s="24" t="s">
        <v>1026</v>
      </c>
      <c r="V683" s="17">
        <v>2</v>
      </c>
      <c r="W683" s="142" t="s">
        <v>2136</v>
      </c>
      <c r="X683" s="120">
        <v>551</v>
      </c>
      <c r="Y683" s="120">
        <v>4</v>
      </c>
      <c r="Z683" s="24" t="s">
        <v>1026</v>
      </c>
      <c r="AA683" s="120">
        <v>23</v>
      </c>
    </row>
    <row r="684" spans="13:27" x14ac:dyDescent="0.25">
      <c r="M684" s="17" t="s">
        <v>3027</v>
      </c>
      <c r="N684" s="17">
        <v>28</v>
      </c>
      <c r="O684" s="17">
        <v>6</v>
      </c>
      <c r="P684" s="17">
        <v>1997</v>
      </c>
      <c r="Q684" s="19" t="s">
        <v>1042</v>
      </c>
      <c r="R684" s="24" t="s">
        <v>1026</v>
      </c>
      <c r="S684" s="19" t="s">
        <v>1041</v>
      </c>
      <c r="T684" s="17">
        <v>2</v>
      </c>
      <c r="U684" s="24" t="s">
        <v>1026</v>
      </c>
      <c r="V684" s="17">
        <v>0</v>
      </c>
      <c r="W684" s="142" t="s">
        <v>2137</v>
      </c>
      <c r="X684" s="120">
        <v>792</v>
      </c>
      <c r="Y684" s="120">
        <v>14</v>
      </c>
      <c r="Z684" s="24" t="s">
        <v>1026</v>
      </c>
      <c r="AA684" s="120">
        <v>7</v>
      </c>
    </row>
    <row r="685" spans="13:27" x14ac:dyDescent="0.25">
      <c r="M685" s="17" t="s">
        <v>3011</v>
      </c>
      <c r="N685" s="17">
        <v>29</v>
      </c>
      <c r="O685" s="17">
        <v>6</v>
      </c>
      <c r="P685" s="17">
        <v>1997</v>
      </c>
      <c r="Q685" s="19" t="s">
        <v>565</v>
      </c>
      <c r="R685" s="24" t="s">
        <v>1026</v>
      </c>
      <c r="S685" s="19" t="s">
        <v>5749</v>
      </c>
      <c r="T685" s="17">
        <v>2</v>
      </c>
      <c r="U685" s="24" t="s">
        <v>1026</v>
      </c>
      <c r="V685" s="17">
        <v>0</v>
      </c>
      <c r="W685" s="142" t="s">
        <v>2132</v>
      </c>
      <c r="X685" s="120">
        <v>632</v>
      </c>
      <c r="Y685" s="120">
        <v>36</v>
      </c>
      <c r="Z685" s="24" t="s">
        <v>1026</v>
      </c>
      <c r="AA685" s="120">
        <v>2</v>
      </c>
    </row>
    <row r="686" spans="13:27" x14ac:dyDescent="0.25">
      <c r="M686" s="17" t="s">
        <v>3011</v>
      </c>
      <c r="N686" s="17">
        <v>29</v>
      </c>
      <c r="O686" s="17">
        <v>6</v>
      </c>
      <c r="P686" s="17">
        <v>1997</v>
      </c>
      <c r="Q686" s="19" t="s">
        <v>564</v>
      </c>
      <c r="R686" s="24" t="s">
        <v>1026</v>
      </c>
      <c r="S686" s="19" t="s">
        <v>2400</v>
      </c>
      <c r="T686" s="17">
        <v>2</v>
      </c>
      <c r="U686" s="24" t="s">
        <v>1026</v>
      </c>
      <c r="V686" s="17">
        <v>1</v>
      </c>
      <c r="W686" s="142" t="s">
        <v>2133</v>
      </c>
      <c r="X686" s="120">
        <v>1113</v>
      </c>
      <c r="Y686" s="120">
        <v>10</v>
      </c>
      <c r="Z686" s="24" t="s">
        <v>1026</v>
      </c>
      <c r="AA686" s="120">
        <v>10</v>
      </c>
    </row>
    <row r="687" spans="13:27" x14ac:dyDescent="0.25">
      <c r="M687" s="17" t="s">
        <v>3011</v>
      </c>
      <c r="N687" s="17">
        <v>29</v>
      </c>
      <c r="O687" s="17">
        <v>6</v>
      </c>
      <c r="P687" s="17">
        <v>1997</v>
      </c>
      <c r="Q687" s="19" t="s">
        <v>1044</v>
      </c>
      <c r="R687" s="24" t="s">
        <v>1026</v>
      </c>
      <c r="S687" s="19" t="s">
        <v>1041</v>
      </c>
      <c r="T687" s="17">
        <v>0</v>
      </c>
      <c r="U687" s="24" t="s">
        <v>1026</v>
      </c>
      <c r="V687" s="17">
        <v>2</v>
      </c>
      <c r="W687" s="142" t="s">
        <v>2135</v>
      </c>
      <c r="X687" s="120">
        <v>210</v>
      </c>
      <c r="Y687" s="120">
        <v>2</v>
      </c>
      <c r="Z687" s="24" t="s">
        <v>1026</v>
      </c>
      <c r="AA687" s="120">
        <v>12</v>
      </c>
    </row>
    <row r="688" spans="13:27" x14ac:dyDescent="0.25">
      <c r="M688" s="17" t="s">
        <v>3011</v>
      </c>
      <c r="N688" s="17">
        <v>29</v>
      </c>
      <c r="O688" s="17">
        <v>6</v>
      </c>
      <c r="P688" s="17">
        <v>1997</v>
      </c>
      <c r="Q688" s="19" t="s">
        <v>4932</v>
      </c>
      <c r="R688" s="24" t="s">
        <v>1026</v>
      </c>
      <c r="S688" s="19" t="s">
        <v>1043</v>
      </c>
      <c r="T688" s="17">
        <v>0</v>
      </c>
      <c r="U688" s="24" t="s">
        <v>1026</v>
      </c>
      <c r="V688" s="17">
        <v>2</v>
      </c>
      <c r="W688" s="142" t="s">
        <v>2801</v>
      </c>
      <c r="X688" s="120">
        <v>150</v>
      </c>
      <c r="Y688" s="17">
        <v>5</v>
      </c>
      <c r="Z688" s="24" t="s">
        <v>1026</v>
      </c>
      <c r="AA688" s="17">
        <v>18</v>
      </c>
    </row>
    <row r="689" spans="13:27" x14ac:dyDescent="0.25">
      <c r="M689" s="17" t="s">
        <v>3011</v>
      </c>
      <c r="N689" s="17">
        <v>29</v>
      </c>
      <c r="O689" s="17">
        <v>6</v>
      </c>
      <c r="P689" s="17">
        <v>1997</v>
      </c>
      <c r="Q689" s="52" t="s">
        <v>1427</v>
      </c>
      <c r="R689" s="24" t="s">
        <v>1026</v>
      </c>
      <c r="S689" s="19" t="s">
        <v>1029</v>
      </c>
      <c r="T689" s="17">
        <v>2</v>
      </c>
      <c r="U689" s="24" t="s">
        <v>1026</v>
      </c>
      <c r="V689" s="17">
        <v>0</v>
      </c>
      <c r="W689" s="142" t="s">
        <v>2134</v>
      </c>
      <c r="X689" s="120">
        <v>562</v>
      </c>
      <c r="Y689" s="120">
        <v>13</v>
      </c>
      <c r="Z689" s="24" t="s">
        <v>1026</v>
      </c>
      <c r="AA689" s="120">
        <v>1</v>
      </c>
    </row>
    <row r="690" spans="13:27" x14ac:dyDescent="0.25">
      <c r="M690" s="17" t="s">
        <v>3142</v>
      </c>
      <c r="N690" s="17">
        <v>2</v>
      </c>
      <c r="O690" s="17">
        <v>7</v>
      </c>
      <c r="P690" s="17">
        <v>1997</v>
      </c>
      <c r="Q690" s="19" t="s">
        <v>2400</v>
      </c>
      <c r="R690" s="24" t="s">
        <v>1026</v>
      </c>
      <c r="S690" s="19" t="s">
        <v>1041</v>
      </c>
      <c r="T690" s="17">
        <v>1</v>
      </c>
      <c r="U690" s="24" t="s">
        <v>1026</v>
      </c>
      <c r="V690" s="17">
        <v>0</v>
      </c>
      <c r="W690" s="142" t="s">
        <v>2129</v>
      </c>
      <c r="X690" s="120">
        <v>530</v>
      </c>
      <c r="Y690" s="120">
        <v>14</v>
      </c>
      <c r="Z690" s="24" t="s">
        <v>1026</v>
      </c>
      <c r="AA690" s="120">
        <v>10</v>
      </c>
    </row>
    <row r="691" spans="13:27" x14ac:dyDescent="0.25">
      <c r="M691" s="17" t="s">
        <v>3142</v>
      </c>
      <c r="N691" s="17">
        <v>2</v>
      </c>
      <c r="O691" s="17">
        <v>7</v>
      </c>
      <c r="P691" s="17">
        <v>1997</v>
      </c>
      <c r="Q691" s="19" t="s">
        <v>564</v>
      </c>
      <c r="R691" s="24" t="s">
        <v>1026</v>
      </c>
      <c r="S691" s="19" t="s">
        <v>565</v>
      </c>
      <c r="T691" s="17">
        <v>1</v>
      </c>
      <c r="U691" s="24" t="s">
        <v>1026</v>
      </c>
      <c r="V691" s="17">
        <v>2</v>
      </c>
      <c r="W691" s="142" t="s">
        <v>2128</v>
      </c>
      <c r="X691" s="120">
        <v>1432</v>
      </c>
      <c r="Y691" s="120">
        <v>9</v>
      </c>
      <c r="Z691" s="24" t="s">
        <v>1026</v>
      </c>
      <c r="AA691" s="120">
        <v>10</v>
      </c>
    </row>
    <row r="692" spans="13:27" x14ac:dyDescent="0.25">
      <c r="M692" s="17" t="s">
        <v>3142</v>
      </c>
      <c r="N692" s="17">
        <v>2</v>
      </c>
      <c r="O692" s="17">
        <v>7</v>
      </c>
      <c r="P692" s="17">
        <v>1997</v>
      </c>
      <c r="Q692" s="19" t="s">
        <v>1241</v>
      </c>
      <c r="R692" s="24" t="s">
        <v>1026</v>
      </c>
      <c r="S692" s="52" t="s">
        <v>1427</v>
      </c>
      <c r="T692" s="17">
        <v>0</v>
      </c>
      <c r="U692" s="24" t="s">
        <v>1026</v>
      </c>
      <c r="V692" s="17">
        <v>1</v>
      </c>
      <c r="W692" s="142" t="s">
        <v>2130</v>
      </c>
      <c r="X692" s="120">
        <v>516</v>
      </c>
      <c r="Y692" s="120">
        <v>7</v>
      </c>
      <c r="Z692" s="24" t="s">
        <v>1026</v>
      </c>
      <c r="AA692" s="120">
        <v>8</v>
      </c>
    </row>
    <row r="693" spans="13:27" x14ac:dyDescent="0.25">
      <c r="M693" s="17" t="s">
        <v>3142</v>
      </c>
      <c r="N693" s="17">
        <v>2</v>
      </c>
      <c r="O693" s="17">
        <v>7</v>
      </c>
      <c r="P693" s="17">
        <v>1997</v>
      </c>
      <c r="Q693" s="19" t="s">
        <v>1042</v>
      </c>
      <c r="R693" s="24" t="s">
        <v>1026</v>
      </c>
      <c r="S693" s="19" t="s">
        <v>1044</v>
      </c>
      <c r="T693" s="17">
        <v>2</v>
      </c>
      <c r="U693" s="24" t="s">
        <v>1026</v>
      </c>
      <c r="V693" s="17">
        <v>0</v>
      </c>
      <c r="W693" s="142" t="s">
        <v>2802</v>
      </c>
      <c r="X693" s="120">
        <v>629</v>
      </c>
      <c r="Y693" s="17">
        <v>29</v>
      </c>
      <c r="Z693" s="24" t="s">
        <v>1026</v>
      </c>
      <c r="AA693" s="17">
        <v>4</v>
      </c>
    </row>
    <row r="694" spans="13:27" x14ac:dyDescent="0.25">
      <c r="M694" s="17" t="s">
        <v>3142</v>
      </c>
      <c r="N694" s="17">
        <v>2</v>
      </c>
      <c r="O694" s="17">
        <v>7</v>
      </c>
      <c r="P694" s="17">
        <v>1997</v>
      </c>
      <c r="Q694" s="19" t="s">
        <v>1043</v>
      </c>
      <c r="R694" s="24" t="s">
        <v>1026</v>
      </c>
      <c r="S694" s="19" t="s">
        <v>1029</v>
      </c>
      <c r="T694" s="17">
        <v>2</v>
      </c>
      <c r="U694" s="24" t="s">
        <v>1026</v>
      </c>
      <c r="V694" s="17">
        <v>1</v>
      </c>
      <c r="W694" s="142" t="s">
        <v>2131</v>
      </c>
      <c r="X694" s="120">
        <v>1322</v>
      </c>
      <c r="Y694" s="120">
        <v>9</v>
      </c>
      <c r="Z694" s="24" t="s">
        <v>1026</v>
      </c>
      <c r="AA694" s="120">
        <v>4</v>
      </c>
    </row>
    <row r="695" spans="13:27" x14ac:dyDescent="0.25">
      <c r="M695" s="17" t="s">
        <v>3142</v>
      </c>
      <c r="N695" s="17">
        <v>2</v>
      </c>
      <c r="O695" s="17">
        <v>7</v>
      </c>
      <c r="P695" s="17">
        <v>1997</v>
      </c>
      <c r="Q695" s="19" t="s">
        <v>5749</v>
      </c>
      <c r="R695" s="24" t="s">
        <v>1026</v>
      </c>
      <c r="S695" s="19" t="s">
        <v>4932</v>
      </c>
      <c r="T695" s="17">
        <v>2</v>
      </c>
      <c r="U695" s="24" t="s">
        <v>1026</v>
      </c>
      <c r="V695" s="17">
        <v>1</v>
      </c>
      <c r="W695" s="142" t="s">
        <v>2803</v>
      </c>
      <c r="X695" s="120">
        <v>398</v>
      </c>
      <c r="Y695" s="17">
        <v>15</v>
      </c>
      <c r="Z695" s="24" t="s">
        <v>1026</v>
      </c>
      <c r="AA695" s="17">
        <v>7</v>
      </c>
    </row>
    <row r="696" spans="13:27" x14ac:dyDescent="0.25">
      <c r="M696" s="17" t="s">
        <v>3143</v>
      </c>
      <c r="N696" s="17">
        <v>4</v>
      </c>
      <c r="O696" s="17">
        <v>7</v>
      </c>
      <c r="P696" s="17">
        <v>1997</v>
      </c>
      <c r="Q696" s="19" t="s">
        <v>565</v>
      </c>
      <c r="R696" s="24" t="s">
        <v>1026</v>
      </c>
      <c r="S696" s="19" t="s">
        <v>564</v>
      </c>
      <c r="T696" s="17">
        <v>2</v>
      </c>
      <c r="U696" s="24" t="s">
        <v>1026</v>
      </c>
      <c r="V696" s="17">
        <v>0</v>
      </c>
      <c r="W696" s="142" t="s">
        <v>2127</v>
      </c>
      <c r="X696" s="120">
        <v>1300</v>
      </c>
      <c r="Y696" s="120">
        <v>22</v>
      </c>
      <c r="Z696" s="24" t="s">
        <v>1026</v>
      </c>
      <c r="AA696" s="120">
        <v>5</v>
      </c>
    </row>
    <row r="697" spans="13:27" x14ac:dyDescent="0.25">
      <c r="M697" s="17" t="s">
        <v>3027</v>
      </c>
      <c r="N697" s="17">
        <v>5</v>
      </c>
      <c r="O697" s="17">
        <v>7</v>
      </c>
      <c r="P697" s="17">
        <v>1997</v>
      </c>
      <c r="Q697" s="19" t="s">
        <v>1043</v>
      </c>
      <c r="R697" s="24" t="s">
        <v>1026</v>
      </c>
      <c r="S697" s="19" t="s">
        <v>1241</v>
      </c>
      <c r="T697" s="17">
        <v>1</v>
      </c>
      <c r="U697" s="24" t="s">
        <v>1026</v>
      </c>
      <c r="V697" s="17">
        <v>2</v>
      </c>
      <c r="W697" s="142" t="s">
        <v>2126</v>
      </c>
      <c r="X697" s="120">
        <v>923</v>
      </c>
      <c r="Y697" s="120">
        <v>7</v>
      </c>
      <c r="Z697" s="24" t="s">
        <v>1026</v>
      </c>
      <c r="AA697" s="120">
        <v>7</v>
      </c>
    </row>
    <row r="698" spans="13:27" x14ac:dyDescent="0.25">
      <c r="M698" s="17" t="s">
        <v>3027</v>
      </c>
      <c r="N698" s="17">
        <v>5</v>
      </c>
      <c r="O698" s="17">
        <v>7</v>
      </c>
      <c r="P698" s="17">
        <v>1997</v>
      </c>
      <c r="Q698" s="19" t="s">
        <v>5749</v>
      </c>
      <c r="R698" s="24" t="s">
        <v>1026</v>
      </c>
      <c r="S698" s="19" t="s">
        <v>1042</v>
      </c>
      <c r="T698" s="17">
        <v>0</v>
      </c>
      <c r="U698" s="24" t="s">
        <v>1026</v>
      </c>
      <c r="V698" s="17">
        <v>2</v>
      </c>
      <c r="W698" s="142" t="s">
        <v>2804</v>
      </c>
      <c r="X698" s="120">
        <v>341</v>
      </c>
      <c r="Y698" s="17">
        <v>1</v>
      </c>
      <c r="Z698" s="24" t="s">
        <v>1026</v>
      </c>
      <c r="AA698" s="17">
        <v>19</v>
      </c>
    </row>
    <row r="699" spans="13:27" x14ac:dyDescent="0.25">
      <c r="M699" s="17" t="s">
        <v>3011</v>
      </c>
      <c r="N699" s="17">
        <v>6</v>
      </c>
      <c r="O699" s="17">
        <v>7</v>
      </c>
      <c r="P699" s="17">
        <v>1997</v>
      </c>
      <c r="Q699" s="19" t="s">
        <v>1041</v>
      </c>
      <c r="R699" s="24" t="s">
        <v>1026</v>
      </c>
      <c r="S699" s="19" t="s">
        <v>1042</v>
      </c>
      <c r="T699" s="17">
        <v>2</v>
      </c>
      <c r="U699" s="24" t="s">
        <v>1026</v>
      </c>
      <c r="V699" s="17">
        <v>0</v>
      </c>
      <c r="W699" s="142" t="s">
        <v>2125</v>
      </c>
      <c r="X699" s="120">
        <v>805</v>
      </c>
      <c r="Y699" s="120">
        <v>10</v>
      </c>
      <c r="Z699" s="24" t="s">
        <v>1026</v>
      </c>
      <c r="AA699" s="120">
        <v>5</v>
      </c>
    </row>
    <row r="700" spans="13:27" x14ac:dyDescent="0.25">
      <c r="M700" s="17" t="s">
        <v>3011</v>
      </c>
      <c r="N700" s="17">
        <v>6</v>
      </c>
      <c r="O700" s="17">
        <v>7</v>
      </c>
      <c r="P700" s="17">
        <v>1997</v>
      </c>
      <c r="Q700" s="19" t="s">
        <v>2400</v>
      </c>
      <c r="R700" s="24" t="s">
        <v>1026</v>
      </c>
      <c r="S700" s="52" t="s">
        <v>1427</v>
      </c>
      <c r="T700" s="17">
        <v>0</v>
      </c>
      <c r="U700" s="24" t="s">
        <v>1026</v>
      </c>
      <c r="V700" s="17">
        <v>2</v>
      </c>
      <c r="W700" s="142" t="s">
        <v>2805</v>
      </c>
      <c r="X700" s="120">
        <v>502</v>
      </c>
      <c r="Y700" s="17">
        <v>1</v>
      </c>
      <c r="Z700" s="24" t="s">
        <v>1026</v>
      </c>
      <c r="AA700" s="17">
        <v>6</v>
      </c>
    </row>
    <row r="701" spans="13:27" x14ac:dyDescent="0.25">
      <c r="M701" s="17" t="s">
        <v>3011</v>
      </c>
      <c r="N701" s="17">
        <v>6</v>
      </c>
      <c r="O701" s="17">
        <v>7</v>
      </c>
      <c r="P701" s="17">
        <v>1997</v>
      </c>
      <c r="Q701" s="19" t="s">
        <v>1029</v>
      </c>
      <c r="R701" s="24" t="s">
        <v>1026</v>
      </c>
      <c r="S701" s="19" t="s">
        <v>1241</v>
      </c>
      <c r="T701" s="17">
        <v>2</v>
      </c>
      <c r="U701" s="24" t="s">
        <v>1026</v>
      </c>
      <c r="V701" s="17">
        <v>0</v>
      </c>
      <c r="W701" s="142" t="s">
        <v>2124</v>
      </c>
      <c r="X701" s="120">
        <v>791</v>
      </c>
      <c r="Y701" s="120">
        <v>11</v>
      </c>
      <c r="Z701" s="24" t="s">
        <v>1026</v>
      </c>
      <c r="AA701" s="120">
        <v>4</v>
      </c>
    </row>
    <row r="702" spans="13:27" x14ac:dyDescent="0.25">
      <c r="M702" s="17" t="s">
        <v>3011</v>
      </c>
      <c r="N702" s="17">
        <v>6</v>
      </c>
      <c r="O702" s="17">
        <v>7</v>
      </c>
      <c r="P702" s="17">
        <v>1997</v>
      </c>
      <c r="Q702" s="19" t="s">
        <v>4932</v>
      </c>
      <c r="R702" s="24" t="s">
        <v>1026</v>
      </c>
      <c r="S702" s="19" t="s">
        <v>564</v>
      </c>
      <c r="T702" s="17">
        <v>0</v>
      </c>
      <c r="U702" s="24" t="s">
        <v>1026</v>
      </c>
      <c r="V702" s="17">
        <v>2</v>
      </c>
      <c r="W702" s="142" t="s">
        <v>2806</v>
      </c>
      <c r="X702" s="120">
        <v>522</v>
      </c>
      <c r="Y702" s="17">
        <v>6</v>
      </c>
      <c r="Z702" s="24" t="s">
        <v>1026</v>
      </c>
      <c r="AA702" s="17">
        <v>31</v>
      </c>
    </row>
    <row r="703" spans="13:27" x14ac:dyDescent="0.25">
      <c r="M703" s="17" t="s">
        <v>3144</v>
      </c>
      <c r="N703" s="17">
        <v>8</v>
      </c>
      <c r="O703" s="17">
        <v>7</v>
      </c>
      <c r="P703" s="17">
        <v>1997</v>
      </c>
      <c r="Q703" s="52" t="s">
        <v>1427</v>
      </c>
      <c r="R703" s="24" t="s">
        <v>1026</v>
      </c>
      <c r="S703" s="19" t="s">
        <v>5749</v>
      </c>
      <c r="T703" s="17">
        <v>2</v>
      </c>
      <c r="U703" s="24" t="s">
        <v>1026</v>
      </c>
      <c r="V703" s="17">
        <v>0</v>
      </c>
      <c r="W703" s="142" t="s">
        <v>2807</v>
      </c>
      <c r="X703" s="120">
        <v>648</v>
      </c>
      <c r="Y703" s="17">
        <v>30</v>
      </c>
      <c r="Z703" s="24" t="s">
        <v>1026</v>
      </c>
      <c r="AA703" s="17">
        <v>8</v>
      </c>
    </row>
    <row r="704" spans="13:27" x14ac:dyDescent="0.25">
      <c r="M704" s="17" t="s">
        <v>3142</v>
      </c>
      <c r="N704" s="17">
        <v>9</v>
      </c>
      <c r="O704" s="17">
        <v>7</v>
      </c>
      <c r="P704" s="17">
        <v>1997</v>
      </c>
      <c r="Q704" s="19" t="s">
        <v>565</v>
      </c>
      <c r="R704" s="24" t="s">
        <v>1026</v>
      </c>
      <c r="S704" s="19" t="s">
        <v>1042</v>
      </c>
      <c r="T704" s="17">
        <v>2</v>
      </c>
      <c r="U704" s="24" t="s">
        <v>1026</v>
      </c>
      <c r="V704" s="17">
        <v>0</v>
      </c>
      <c r="W704" s="142" t="s">
        <v>2122</v>
      </c>
      <c r="X704" s="120">
        <v>503</v>
      </c>
      <c r="Y704" s="120">
        <v>9</v>
      </c>
      <c r="Z704" s="24" t="s">
        <v>1026</v>
      </c>
      <c r="AA704" s="120">
        <v>5</v>
      </c>
    </row>
    <row r="705" spans="13:27" x14ac:dyDescent="0.25">
      <c r="M705" s="17" t="s">
        <v>3142</v>
      </c>
      <c r="N705" s="17">
        <v>9</v>
      </c>
      <c r="O705" s="17">
        <v>7</v>
      </c>
      <c r="P705" s="17">
        <v>1997</v>
      </c>
      <c r="Q705" s="19" t="s">
        <v>564</v>
      </c>
      <c r="R705" s="24" t="s">
        <v>1026</v>
      </c>
      <c r="S705" s="19" t="s">
        <v>1029</v>
      </c>
      <c r="T705" s="17">
        <v>2</v>
      </c>
      <c r="U705" s="24" t="s">
        <v>1026</v>
      </c>
      <c r="V705" s="17">
        <v>0</v>
      </c>
      <c r="W705" s="142" t="s">
        <v>2121</v>
      </c>
      <c r="X705" s="120">
        <v>806</v>
      </c>
      <c r="Y705" s="120">
        <v>10</v>
      </c>
      <c r="Z705" s="24" t="s">
        <v>1026</v>
      </c>
      <c r="AA705" s="120">
        <v>5</v>
      </c>
    </row>
    <row r="706" spans="13:27" x14ac:dyDescent="0.25">
      <c r="M706" s="17" t="s">
        <v>3142</v>
      </c>
      <c r="N706" s="17">
        <v>9</v>
      </c>
      <c r="O706" s="17">
        <v>7</v>
      </c>
      <c r="P706" s="17">
        <v>1997</v>
      </c>
      <c r="Q706" s="19" t="s">
        <v>1241</v>
      </c>
      <c r="R706" s="24" t="s">
        <v>1026</v>
      </c>
      <c r="S706" s="19" t="s">
        <v>1041</v>
      </c>
      <c r="T706" s="17">
        <v>1</v>
      </c>
      <c r="U706" s="24" t="s">
        <v>1026</v>
      </c>
      <c r="V706" s="17">
        <v>2</v>
      </c>
      <c r="W706" s="142" t="s">
        <v>2123</v>
      </c>
      <c r="X706" s="120">
        <v>485</v>
      </c>
      <c r="Y706" s="120">
        <v>4</v>
      </c>
      <c r="Z706" s="24" t="s">
        <v>1026</v>
      </c>
      <c r="AA706" s="120">
        <v>5</v>
      </c>
    </row>
    <row r="707" spans="13:27" x14ac:dyDescent="0.25">
      <c r="M707" s="17" t="s">
        <v>3142</v>
      </c>
      <c r="N707" s="17">
        <v>9</v>
      </c>
      <c r="O707" s="17">
        <v>7</v>
      </c>
      <c r="P707" s="17">
        <v>1997</v>
      </c>
      <c r="Q707" s="19" t="s">
        <v>1044</v>
      </c>
      <c r="R707" s="24" t="s">
        <v>1026</v>
      </c>
      <c r="S707" s="19" t="s">
        <v>1043</v>
      </c>
      <c r="T707" s="17">
        <v>1</v>
      </c>
      <c r="U707" s="24" t="s">
        <v>1026</v>
      </c>
      <c r="V707" s="17">
        <v>2</v>
      </c>
      <c r="W707" s="142" t="s">
        <v>2808</v>
      </c>
      <c r="X707" s="120">
        <v>206</v>
      </c>
      <c r="Y707" s="17">
        <v>9</v>
      </c>
      <c r="Z707" s="24" t="s">
        <v>1026</v>
      </c>
      <c r="AA707" s="17">
        <v>15</v>
      </c>
    </row>
    <row r="708" spans="13:27" x14ac:dyDescent="0.25">
      <c r="M708" s="17" t="s">
        <v>3142</v>
      </c>
      <c r="N708" s="17">
        <v>9</v>
      </c>
      <c r="O708" s="17">
        <v>7</v>
      </c>
      <c r="P708" s="17">
        <v>1997</v>
      </c>
      <c r="Q708" s="19" t="s">
        <v>4932</v>
      </c>
      <c r="R708" s="24" t="s">
        <v>1026</v>
      </c>
      <c r="S708" s="19" t="s">
        <v>2400</v>
      </c>
      <c r="T708" s="17">
        <v>2</v>
      </c>
      <c r="U708" s="24" t="s">
        <v>1026</v>
      </c>
      <c r="V708" s="17">
        <v>0</v>
      </c>
      <c r="W708" s="142" t="s">
        <v>2809</v>
      </c>
      <c r="X708" s="120">
        <v>232</v>
      </c>
      <c r="Y708" s="17">
        <v>11</v>
      </c>
      <c r="Z708" s="24" t="s">
        <v>1026</v>
      </c>
      <c r="AA708" s="17">
        <v>8</v>
      </c>
    </row>
    <row r="709" spans="13:27" x14ac:dyDescent="0.25">
      <c r="M709" s="17" t="s">
        <v>3027</v>
      </c>
      <c r="N709" s="17">
        <v>12</v>
      </c>
      <c r="O709" s="17">
        <v>7</v>
      </c>
      <c r="P709" s="17">
        <v>1997</v>
      </c>
      <c r="Q709" s="19" t="s">
        <v>1042</v>
      </c>
      <c r="R709" s="24" t="s">
        <v>1026</v>
      </c>
      <c r="S709" s="19" t="s">
        <v>5749</v>
      </c>
      <c r="T709" s="17">
        <v>2</v>
      </c>
      <c r="U709" s="24" t="s">
        <v>1026</v>
      </c>
      <c r="V709" s="17">
        <v>0</v>
      </c>
      <c r="W709" s="142" t="s">
        <v>2810</v>
      </c>
      <c r="X709" s="120">
        <v>598</v>
      </c>
      <c r="Y709" s="17">
        <v>21</v>
      </c>
      <c r="Z709" s="24" t="s">
        <v>1026</v>
      </c>
      <c r="AA709" s="17">
        <v>2</v>
      </c>
    </row>
    <row r="710" spans="13:27" x14ac:dyDescent="0.25">
      <c r="M710" s="17" t="s">
        <v>3027</v>
      </c>
      <c r="N710" s="17">
        <v>12</v>
      </c>
      <c r="O710" s="17">
        <v>7</v>
      </c>
      <c r="P710" s="17">
        <v>1997</v>
      </c>
      <c r="Q710" s="19" t="s">
        <v>1043</v>
      </c>
      <c r="R710" s="24" t="s">
        <v>1026</v>
      </c>
      <c r="S710" s="19" t="s">
        <v>4932</v>
      </c>
      <c r="T710" s="17">
        <v>2</v>
      </c>
      <c r="U710" s="24" t="s">
        <v>1026</v>
      </c>
      <c r="V710" s="17">
        <v>0</v>
      </c>
      <c r="W710" s="142" t="s">
        <v>2811</v>
      </c>
      <c r="X710" s="120">
        <v>958</v>
      </c>
      <c r="Y710" s="17">
        <v>12</v>
      </c>
      <c r="Z710" s="24" t="s">
        <v>1026</v>
      </c>
      <c r="AA710" s="17">
        <v>0</v>
      </c>
    </row>
    <row r="711" spans="13:27" x14ac:dyDescent="0.25">
      <c r="M711" s="17" t="s">
        <v>3011</v>
      </c>
      <c r="N711" s="17">
        <v>13</v>
      </c>
      <c r="O711" s="17">
        <v>7</v>
      </c>
      <c r="P711" s="17">
        <v>1997</v>
      </c>
      <c r="Q711" s="19" t="s">
        <v>1041</v>
      </c>
      <c r="R711" s="24" t="s">
        <v>1026</v>
      </c>
      <c r="S711" s="52" t="s">
        <v>1427</v>
      </c>
      <c r="T711" s="17">
        <v>0</v>
      </c>
      <c r="U711" s="24" t="s">
        <v>1026</v>
      </c>
      <c r="V711" s="17">
        <v>2</v>
      </c>
      <c r="W711" s="142" t="s">
        <v>2120</v>
      </c>
      <c r="X711" s="120">
        <v>1915</v>
      </c>
      <c r="Y711" s="120">
        <v>5</v>
      </c>
      <c r="Z711" s="24" t="s">
        <v>1026</v>
      </c>
      <c r="AA711" s="120">
        <v>9</v>
      </c>
    </row>
    <row r="712" spans="13:27" x14ac:dyDescent="0.25">
      <c r="M712" s="17" t="s">
        <v>3011</v>
      </c>
      <c r="N712" s="17">
        <v>13</v>
      </c>
      <c r="O712" s="17">
        <v>7</v>
      </c>
      <c r="P712" s="17">
        <v>1997</v>
      </c>
      <c r="Q712" s="19" t="s">
        <v>2400</v>
      </c>
      <c r="R712" s="24" t="s">
        <v>1026</v>
      </c>
      <c r="S712" s="19" t="s">
        <v>565</v>
      </c>
      <c r="T712" s="17">
        <v>0</v>
      </c>
      <c r="U712" s="24" t="s">
        <v>1026</v>
      </c>
      <c r="V712" s="17">
        <v>2</v>
      </c>
      <c r="W712" s="142" t="s">
        <v>2118</v>
      </c>
      <c r="X712" s="120">
        <v>352</v>
      </c>
      <c r="Y712" s="120">
        <v>1</v>
      </c>
      <c r="Z712" s="24" t="s">
        <v>1026</v>
      </c>
      <c r="AA712" s="120">
        <v>21</v>
      </c>
    </row>
    <row r="713" spans="13:27" x14ac:dyDescent="0.25">
      <c r="M713" s="17" t="s">
        <v>3011</v>
      </c>
      <c r="N713" s="17">
        <v>13</v>
      </c>
      <c r="O713" s="17">
        <v>7</v>
      </c>
      <c r="P713" s="17">
        <v>1997</v>
      </c>
      <c r="Q713" s="19" t="s">
        <v>564</v>
      </c>
      <c r="R713" s="24" t="s">
        <v>1026</v>
      </c>
      <c r="S713" s="19" t="s">
        <v>1241</v>
      </c>
      <c r="T713" s="17">
        <v>2</v>
      </c>
      <c r="U713" s="24" t="s">
        <v>1026</v>
      </c>
      <c r="V713" s="17">
        <v>0</v>
      </c>
      <c r="W713" s="142" t="s">
        <v>2119</v>
      </c>
      <c r="X713" s="120">
        <v>673</v>
      </c>
      <c r="Y713" s="120">
        <v>9</v>
      </c>
      <c r="Z713" s="24" t="s">
        <v>1026</v>
      </c>
      <c r="AA713" s="120">
        <v>1</v>
      </c>
    </row>
    <row r="714" spans="13:27" x14ac:dyDescent="0.25">
      <c r="M714" s="17" t="s">
        <v>3011</v>
      </c>
      <c r="N714" s="17">
        <v>13</v>
      </c>
      <c r="O714" s="17">
        <v>7</v>
      </c>
      <c r="P714" s="17">
        <v>1997</v>
      </c>
      <c r="Q714" s="19" t="s">
        <v>1044</v>
      </c>
      <c r="R714" s="24" t="s">
        <v>1026</v>
      </c>
      <c r="S714" s="19" t="s">
        <v>5749</v>
      </c>
      <c r="T714" s="17">
        <v>2</v>
      </c>
      <c r="U714" s="24" t="s">
        <v>1026</v>
      </c>
      <c r="V714" s="17">
        <v>0</v>
      </c>
      <c r="W714" s="142" t="s">
        <v>2812</v>
      </c>
      <c r="X714" s="120">
        <v>242</v>
      </c>
      <c r="Y714" s="17">
        <v>11</v>
      </c>
      <c r="Z714" s="24" t="s">
        <v>1026</v>
      </c>
      <c r="AA714" s="17">
        <v>4</v>
      </c>
    </row>
    <row r="715" spans="13:27" x14ac:dyDescent="0.25">
      <c r="M715" s="17" t="s">
        <v>3011</v>
      </c>
      <c r="N715" s="17">
        <v>13</v>
      </c>
      <c r="O715" s="17">
        <v>7</v>
      </c>
      <c r="P715" s="17">
        <v>1997</v>
      </c>
      <c r="Q715" s="19" t="s">
        <v>1029</v>
      </c>
      <c r="R715" s="24" t="s">
        <v>1026</v>
      </c>
      <c r="S715" s="19" t="s">
        <v>4932</v>
      </c>
      <c r="T715" s="17">
        <v>2</v>
      </c>
      <c r="U715" s="24" t="s">
        <v>1026</v>
      </c>
      <c r="V715" s="17">
        <v>0</v>
      </c>
      <c r="W715" s="142" t="s">
        <v>1975</v>
      </c>
      <c r="X715" s="120">
        <v>743</v>
      </c>
      <c r="Y715" s="17">
        <v>25</v>
      </c>
      <c r="Z715" s="24" t="s">
        <v>1026</v>
      </c>
      <c r="AA715" s="17">
        <v>1</v>
      </c>
    </row>
    <row r="716" spans="13:27" x14ac:dyDescent="0.25">
      <c r="M716" s="17" t="s">
        <v>3144</v>
      </c>
      <c r="N716" s="17">
        <v>15</v>
      </c>
      <c r="O716" s="17">
        <v>7</v>
      </c>
      <c r="P716" s="17">
        <v>1997</v>
      </c>
      <c r="Q716" s="19" t="s">
        <v>1241</v>
      </c>
      <c r="R716" s="24" t="s">
        <v>1026</v>
      </c>
      <c r="S716" s="19" t="s">
        <v>1044</v>
      </c>
      <c r="T716" s="17">
        <v>2</v>
      </c>
      <c r="U716" s="24" t="s">
        <v>1026</v>
      </c>
      <c r="V716" s="17">
        <v>0</v>
      </c>
      <c r="W716" s="142" t="s">
        <v>2878</v>
      </c>
      <c r="X716" s="120">
        <v>535</v>
      </c>
      <c r="Y716" s="120">
        <v>19</v>
      </c>
      <c r="Z716" s="24" t="s">
        <v>1026</v>
      </c>
      <c r="AA716" s="120">
        <v>4</v>
      </c>
    </row>
    <row r="717" spans="13:27" x14ac:dyDescent="0.25">
      <c r="M717" s="17" t="s">
        <v>3142</v>
      </c>
      <c r="N717" s="17">
        <v>16</v>
      </c>
      <c r="O717" s="17">
        <v>7</v>
      </c>
      <c r="P717" s="17">
        <v>1997</v>
      </c>
      <c r="Q717" s="19" t="s">
        <v>564</v>
      </c>
      <c r="R717" s="24" t="s">
        <v>1026</v>
      </c>
      <c r="S717" s="19" t="s">
        <v>1042</v>
      </c>
      <c r="T717" s="17">
        <v>2</v>
      </c>
      <c r="U717" s="24" t="s">
        <v>1026</v>
      </c>
      <c r="V717" s="17">
        <v>0</v>
      </c>
      <c r="W717" s="142" t="s">
        <v>2876</v>
      </c>
      <c r="X717" s="120">
        <v>453</v>
      </c>
      <c r="Y717" s="120">
        <v>10</v>
      </c>
      <c r="Z717" s="24" t="s">
        <v>1026</v>
      </c>
      <c r="AA717" s="120">
        <v>4</v>
      </c>
    </row>
    <row r="718" spans="13:27" x14ac:dyDescent="0.25">
      <c r="M718" s="17" t="s">
        <v>3142</v>
      </c>
      <c r="N718" s="17">
        <v>16</v>
      </c>
      <c r="O718" s="17">
        <v>7</v>
      </c>
      <c r="P718" s="17">
        <v>1997</v>
      </c>
      <c r="Q718" s="19" t="s">
        <v>4932</v>
      </c>
      <c r="R718" s="24" t="s">
        <v>1026</v>
      </c>
      <c r="S718" s="19" t="s">
        <v>1241</v>
      </c>
      <c r="T718" s="17">
        <v>1</v>
      </c>
      <c r="U718" s="24" t="s">
        <v>1026</v>
      </c>
      <c r="V718" s="17">
        <v>2</v>
      </c>
      <c r="W718" s="142" t="s">
        <v>2877</v>
      </c>
      <c r="X718" s="120">
        <v>232</v>
      </c>
      <c r="Y718" s="120">
        <v>6</v>
      </c>
      <c r="Z718" s="24" t="s">
        <v>1026</v>
      </c>
      <c r="AA718" s="120">
        <v>10</v>
      </c>
    </row>
    <row r="719" spans="13:27" x14ac:dyDescent="0.25">
      <c r="M719" s="17" t="s">
        <v>3142</v>
      </c>
      <c r="N719" s="17">
        <v>16</v>
      </c>
      <c r="O719" s="17">
        <v>7</v>
      </c>
      <c r="P719" s="17">
        <v>1997</v>
      </c>
      <c r="Q719" s="19" t="s">
        <v>1043</v>
      </c>
      <c r="R719" s="24" t="s">
        <v>1026</v>
      </c>
      <c r="S719" s="19" t="s">
        <v>565</v>
      </c>
      <c r="T719" s="17">
        <v>1</v>
      </c>
      <c r="U719" s="24" t="s">
        <v>1026</v>
      </c>
      <c r="V719" s="17">
        <v>2</v>
      </c>
      <c r="W719" s="142" t="s">
        <v>2875</v>
      </c>
      <c r="X719" s="120">
        <v>1071</v>
      </c>
      <c r="Y719" s="120">
        <v>8</v>
      </c>
      <c r="Z719" s="24" t="s">
        <v>1026</v>
      </c>
      <c r="AA719" s="120">
        <v>8</v>
      </c>
    </row>
    <row r="720" spans="13:27" x14ac:dyDescent="0.25">
      <c r="M720" s="17" t="s">
        <v>3142</v>
      </c>
      <c r="N720" s="17">
        <v>16</v>
      </c>
      <c r="O720" s="17">
        <v>7</v>
      </c>
      <c r="P720" s="17">
        <v>1997</v>
      </c>
      <c r="Q720" s="19" t="s">
        <v>5749</v>
      </c>
      <c r="R720" s="24" t="s">
        <v>1026</v>
      </c>
      <c r="S720" s="19" t="s">
        <v>1029</v>
      </c>
      <c r="T720" s="17">
        <v>0</v>
      </c>
      <c r="U720" s="24" t="s">
        <v>1026</v>
      </c>
      <c r="V720" s="17">
        <v>2</v>
      </c>
      <c r="W720" s="142" t="s">
        <v>1976</v>
      </c>
      <c r="X720" s="120">
        <v>375</v>
      </c>
      <c r="Y720" s="17">
        <v>3</v>
      </c>
      <c r="Z720" s="24" t="s">
        <v>1026</v>
      </c>
      <c r="AA720" s="17">
        <v>19</v>
      </c>
    </row>
    <row r="721" spans="13:27" x14ac:dyDescent="0.25">
      <c r="M721" s="17" t="s">
        <v>3142</v>
      </c>
      <c r="N721" s="17">
        <v>16</v>
      </c>
      <c r="O721" s="17">
        <v>7</v>
      </c>
      <c r="P721" s="17">
        <v>1997</v>
      </c>
      <c r="Q721" s="19" t="s">
        <v>1427</v>
      </c>
      <c r="R721" s="24" t="s">
        <v>1026</v>
      </c>
      <c r="S721" s="38" t="s">
        <v>2400</v>
      </c>
      <c r="T721" s="17">
        <v>2</v>
      </c>
      <c r="U721" s="24" t="s">
        <v>1026</v>
      </c>
      <c r="V721" s="17">
        <v>0</v>
      </c>
      <c r="W721" s="142" t="s">
        <v>1990</v>
      </c>
      <c r="X721" s="120">
        <v>768</v>
      </c>
      <c r="Y721" s="120">
        <v>25</v>
      </c>
      <c r="Z721" s="24" t="s">
        <v>1026</v>
      </c>
      <c r="AA721" s="120">
        <v>8</v>
      </c>
    </row>
    <row r="722" spans="13:27" x14ac:dyDescent="0.25">
      <c r="M722" s="17" t="s">
        <v>3027</v>
      </c>
      <c r="N722" s="17">
        <v>19</v>
      </c>
      <c r="O722" s="17">
        <v>7</v>
      </c>
      <c r="P722" s="17">
        <v>1997</v>
      </c>
      <c r="Q722" s="19" t="s">
        <v>1044</v>
      </c>
      <c r="R722" s="24" t="s">
        <v>1026</v>
      </c>
      <c r="S722" s="19" t="s">
        <v>1029</v>
      </c>
      <c r="T722" s="17">
        <v>0</v>
      </c>
      <c r="U722" s="24" t="s">
        <v>1026</v>
      </c>
      <c r="V722" s="17">
        <v>2</v>
      </c>
      <c r="W722" s="142" t="s">
        <v>1977</v>
      </c>
      <c r="X722" s="120">
        <v>220</v>
      </c>
      <c r="Y722" s="17">
        <v>5</v>
      </c>
      <c r="Z722" s="24" t="s">
        <v>1026</v>
      </c>
      <c r="AA722" s="17">
        <v>10</v>
      </c>
    </row>
    <row r="723" spans="13:27" x14ac:dyDescent="0.25">
      <c r="M723" s="17" t="s">
        <v>3027</v>
      </c>
      <c r="N723" s="17">
        <v>19</v>
      </c>
      <c r="O723" s="17">
        <v>7</v>
      </c>
      <c r="P723" s="17">
        <v>1997</v>
      </c>
      <c r="Q723" s="52" t="s">
        <v>1427</v>
      </c>
      <c r="R723" s="24" t="s">
        <v>1026</v>
      </c>
      <c r="S723" s="19" t="s">
        <v>1043</v>
      </c>
      <c r="T723" s="17">
        <v>2</v>
      </c>
      <c r="U723" s="24" t="s">
        <v>1026</v>
      </c>
      <c r="V723" s="17">
        <v>1</v>
      </c>
      <c r="W723" s="142" t="s">
        <v>1978</v>
      </c>
      <c r="X723" s="120">
        <v>612</v>
      </c>
      <c r="Y723" s="17">
        <v>5</v>
      </c>
      <c r="Z723" s="24" t="s">
        <v>1026</v>
      </c>
      <c r="AA723" s="17">
        <v>7</v>
      </c>
    </row>
    <row r="724" spans="13:27" x14ac:dyDescent="0.25">
      <c r="M724" s="17" t="s">
        <v>3011</v>
      </c>
      <c r="N724" s="17">
        <v>20</v>
      </c>
      <c r="O724" s="17">
        <v>7</v>
      </c>
      <c r="P724" s="17">
        <v>1997</v>
      </c>
      <c r="Q724" s="19" t="s">
        <v>565</v>
      </c>
      <c r="R724" s="24" t="s">
        <v>1026</v>
      </c>
      <c r="S724" s="19" t="s">
        <v>2400</v>
      </c>
      <c r="T724" s="17">
        <v>2</v>
      </c>
      <c r="U724" s="24" t="s">
        <v>1026</v>
      </c>
      <c r="V724" s="17">
        <v>0</v>
      </c>
      <c r="W724" s="142" t="s">
        <v>2874</v>
      </c>
      <c r="X724" s="120">
        <v>688</v>
      </c>
      <c r="Y724" s="120">
        <v>15</v>
      </c>
      <c r="Z724" s="24" t="s">
        <v>1026</v>
      </c>
      <c r="AA724" s="120">
        <v>4</v>
      </c>
    </row>
    <row r="725" spans="13:27" x14ac:dyDescent="0.25">
      <c r="M725" s="17" t="s">
        <v>3011</v>
      </c>
      <c r="N725" s="17">
        <v>20</v>
      </c>
      <c r="O725" s="17">
        <v>7</v>
      </c>
      <c r="P725" s="17">
        <v>1997</v>
      </c>
      <c r="Q725" s="19" t="s">
        <v>1041</v>
      </c>
      <c r="R725" s="24" t="s">
        <v>1026</v>
      </c>
      <c r="S725" s="19" t="s">
        <v>1043</v>
      </c>
      <c r="T725" s="17">
        <v>2</v>
      </c>
      <c r="U725" s="24" t="s">
        <v>1026</v>
      </c>
      <c r="V725" s="17">
        <v>0</v>
      </c>
      <c r="W725" s="142" t="s">
        <v>2879</v>
      </c>
      <c r="X725" s="120">
        <v>709</v>
      </c>
      <c r="Y725" s="120">
        <v>8</v>
      </c>
      <c r="Z725" s="24" t="s">
        <v>1026</v>
      </c>
      <c r="AA725" s="120">
        <v>4</v>
      </c>
    </row>
    <row r="726" spans="13:27" x14ac:dyDescent="0.25">
      <c r="M726" s="17" t="s">
        <v>3011</v>
      </c>
      <c r="N726" s="17">
        <v>20</v>
      </c>
      <c r="O726" s="17">
        <v>7</v>
      </c>
      <c r="P726" s="17">
        <v>1997</v>
      </c>
      <c r="Q726" s="19" t="s">
        <v>4932</v>
      </c>
      <c r="R726" s="24" t="s">
        <v>1026</v>
      </c>
      <c r="S726" s="19" t="s">
        <v>1042</v>
      </c>
      <c r="T726" s="17">
        <v>0</v>
      </c>
      <c r="U726" s="24" t="s">
        <v>1026</v>
      </c>
      <c r="V726" s="17">
        <v>2</v>
      </c>
      <c r="W726" s="142" t="s">
        <v>1979</v>
      </c>
      <c r="X726" s="120">
        <v>443</v>
      </c>
      <c r="Y726" s="17">
        <v>3</v>
      </c>
      <c r="Z726" s="24" t="s">
        <v>1026</v>
      </c>
      <c r="AA726" s="17">
        <v>22</v>
      </c>
    </row>
    <row r="727" spans="13:27" x14ac:dyDescent="0.25">
      <c r="M727" s="17" t="s">
        <v>3142</v>
      </c>
      <c r="N727" s="17">
        <v>23</v>
      </c>
      <c r="O727" s="17">
        <v>7</v>
      </c>
      <c r="P727" s="17">
        <v>1997</v>
      </c>
      <c r="Q727" s="19" t="s">
        <v>565</v>
      </c>
      <c r="R727" s="24" t="s">
        <v>1026</v>
      </c>
      <c r="S727" s="19" t="s">
        <v>1241</v>
      </c>
      <c r="T727" s="17">
        <v>2</v>
      </c>
      <c r="U727" s="24" t="s">
        <v>1026</v>
      </c>
      <c r="V727" s="17">
        <v>0</v>
      </c>
      <c r="W727" s="142" t="s">
        <v>2873</v>
      </c>
      <c r="X727" s="120">
        <v>529</v>
      </c>
      <c r="Y727" s="120">
        <v>20</v>
      </c>
      <c r="Z727" s="24" t="s">
        <v>1026</v>
      </c>
      <c r="AA727" s="120">
        <v>4</v>
      </c>
    </row>
    <row r="728" spans="13:27" x14ac:dyDescent="0.25">
      <c r="M728" s="17" t="s">
        <v>3142</v>
      </c>
      <c r="N728" s="17">
        <v>23</v>
      </c>
      <c r="O728" s="17">
        <v>7</v>
      </c>
      <c r="P728" s="17">
        <v>1997</v>
      </c>
      <c r="Q728" s="19" t="s">
        <v>1041</v>
      </c>
      <c r="R728" s="24" t="s">
        <v>1026</v>
      </c>
      <c r="S728" s="19" t="s">
        <v>564</v>
      </c>
      <c r="T728" s="17">
        <v>0</v>
      </c>
      <c r="U728" s="24" t="s">
        <v>1026</v>
      </c>
      <c r="V728" s="17">
        <v>2</v>
      </c>
      <c r="W728" s="142" t="s">
        <v>2872</v>
      </c>
      <c r="X728" s="120">
        <v>1060</v>
      </c>
      <c r="Y728" s="120">
        <v>4</v>
      </c>
      <c r="Z728" s="24" t="s">
        <v>1026</v>
      </c>
      <c r="AA728" s="120">
        <v>17</v>
      </c>
    </row>
    <row r="729" spans="13:27" x14ac:dyDescent="0.25">
      <c r="M729" s="17" t="s">
        <v>3142</v>
      </c>
      <c r="N729" s="17">
        <v>23</v>
      </c>
      <c r="O729" s="17">
        <v>7</v>
      </c>
      <c r="P729" s="17">
        <v>1997</v>
      </c>
      <c r="Q729" s="19" t="s">
        <v>1044</v>
      </c>
      <c r="R729" s="24" t="s">
        <v>1026</v>
      </c>
      <c r="S729" s="19" t="s">
        <v>1042</v>
      </c>
      <c r="T729" s="17">
        <v>0</v>
      </c>
      <c r="U729" s="24" t="s">
        <v>1026</v>
      </c>
      <c r="V729" s="17">
        <v>2</v>
      </c>
      <c r="W729" s="142" t="s">
        <v>1980</v>
      </c>
      <c r="X729" s="120">
        <v>463</v>
      </c>
      <c r="Y729" s="17">
        <v>1</v>
      </c>
      <c r="Z729" s="24" t="s">
        <v>1026</v>
      </c>
      <c r="AA729" s="17">
        <v>13</v>
      </c>
    </row>
    <row r="730" spans="13:27" x14ac:dyDescent="0.25">
      <c r="M730" s="17" t="s">
        <v>3142</v>
      </c>
      <c r="N730" s="17">
        <v>23</v>
      </c>
      <c r="O730" s="17">
        <v>7</v>
      </c>
      <c r="P730" s="17">
        <v>1997</v>
      </c>
      <c r="Q730" s="19" t="s">
        <v>1029</v>
      </c>
      <c r="R730" s="24" t="s">
        <v>1026</v>
      </c>
      <c r="S730" s="19" t="s">
        <v>1043</v>
      </c>
      <c r="T730" s="17">
        <v>0</v>
      </c>
      <c r="U730" s="24" t="s">
        <v>1026</v>
      </c>
      <c r="V730" s="17">
        <v>1</v>
      </c>
      <c r="W730" s="142" t="s">
        <v>2871</v>
      </c>
      <c r="X730" s="120">
        <v>1189</v>
      </c>
      <c r="Y730" s="120">
        <v>5</v>
      </c>
      <c r="Z730" s="24" t="s">
        <v>1026</v>
      </c>
      <c r="AA730" s="120">
        <v>9</v>
      </c>
    </row>
    <row r="731" spans="13:27" x14ac:dyDescent="0.25">
      <c r="M731" s="17" t="s">
        <v>3142</v>
      </c>
      <c r="N731" s="17">
        <v>23</v>
      </c>
      <c r="O731" s="17">
        <v>7</v>
      </c>
      <c r="P731" s="17">
        <v>1997</v>
      </c>
      <c r="Q731" s="19" t="s">
        <v>5749</v>
      </c>
      <c r="R731" s="24" t="s">
        <v>1026</v>
      </c>
      <c r="S731" s="19" t="s">
        <v>2400</v>
      </c>
      <c r="T731" s="17">
        <v>2</v>
      </c>
      <c r="U731" s="24" t="s">
        <v>1026</v>
      </c>
      <c r="V731" s="17">
        <v>0</v>
      </c>
      <c r="W731" s="142" t="s">
        <v>1981</v>
      </c>
      <c r="X731" s="120">
        <v>347</v>
      </c>
      <c r="Y731" s="17">
        <v>7</v>
      </c>
      <c r="Z731" s="24" t="s">
        <v>1026</v>
      </c>
      <c r="AA731" s="17">
        <v>1</v>
      </c>
    </row>
    <row r="732" spans="13:27" x14ac:dyDescent="0.25">
      <c r="M732" s="17" t="s">
        <v>3027</v>
      </c>
      <c r="N732" s="17">
        <v>26</v>
      </c>
      <c r="O732" s="17">
        <v>7</v>
      </c>
      <c r="P732" s="17">
        <v>1997</v>
      </c>
      <c r="Q732" s="19" t="s">
        <v>564</v>
      </c>
      <c r="R732" s="24" t="s">
        <v>1026</v>
      </c>
      <c r="S732" s="19" t="s">
        <v>1044</v>
      </c>
      <c r="T732" s="17">
        <v>2</v>
      </c>
      <c r="U732" s="24" t="s">
        <v>1026</v>
      </c>
      <c r="V732" s="17">
        <v>0</v>
      </c>
      <c r="W732" s="142" t="s">
        <v>1982</v>
      </c>
      <c r="X732" s="120">
        <v>423</v>
      </c>
      <c r="Y732" s="17">
        <v>19</v>
      </c>
      <c r="Z732" s="24" t="s">
        <v>1026</v>
      </c>
      <c r="AA732" s="17">
        <v>7</v>
      </c>
    </row>
    <row r="733" spans="13:27" x14ac:dyDescent="0.25">
      <c r="M733" s="17" t="s">
        <v>3027</v>
      </c>
      <c r="N733" s="17">
        <v>26</v>
      </c>
      <c r="O733" s="17">
        <v>7</v>
      </c>
      <c r="P733" s="17">
        <v>1997</v>
      </c>
      <c r="Q733" s="19" t="s">
        <v>1042</v>
      </c>
      <c r="R733" s="24" t="s">
        <v>1026</v>
      </c>
      <c r="S733" s="52" t="s">
        <v>1427</v>
      </c>
      <c r="T733" s="17">
        <v>2</v>
      </c>
      <c r="U733" s="24" t="s">
        <v>1026</v>
      </c>
      <c r="V733" s="17">
        <v>1</v>
      </c>
      <c r="W733" s="142" t="s">
        <v>2870</v>
      </c>
      <c r="X733" s="120">
        <v>568</v>
      </c>
      <c r="Y733" s="120">
        <v>12</v>
      </c>
      <c r="Z733" s="24" t="s">
        <v>1026</v>
      </c>
      <c r="AA733" s="120">
        <v>12</v>
      </c>
    </row>
    <row r="734" spans="13:27" x14ac:dyDescent="0.25">
      <c r="M734" s="17" t="s">
        <v>3011</v>
      </c>
      <c r="N734" s="17">
        <v>27</v>
      </c>
      <c r="O734" s="17">
        <v>7</v>
      </c>
      <c r="P734" s="17">
        <v>1997</v>
      </c>
      <c r="Q734" s="19" t="s">
        <v>2400</v>
      </c>
      <c r="R734" s="24" t="s">
        <v>1026</v>
      </c>
      <c r="S734" s="19" t="s">
        <v>1241</v>
      </c>
      <c r="T734" s="17">
        <v>2</v>
      </c>
      <c r="U734" s="24" t="s">
        <v>1026</v>
      </c>
      <c r="V734" s="17">
        <v>1</v>
      </c>
      <c r="W734" s="142" t="s">
        <v>2867</v>
      </c>
      <c r="X734" s="120">
        <v>315</v>
      </c>
      <c r="Y734" s="120">
        <v>9</v>
      </c>
      <c r="Z734" s="24" t="s">
        <v>1026</v>
      </c>
      <c r="AA734" s="120">
        <v>1</v>
      </c>
    </row>
    <row r="735" spans="13:27" x14ac:dyDescent="0.25">
      <c r="M735" s="17" t="s">
        <v>3011</v>
      </c>
      <c r="N735" s="17">
        <v>27</v>
      </c>
      <c r="O735" s="17">
        <v>7</v>
      </c>
      <c r="P735" s="17">
        <v>1997</v>
      </c>
      <c r="Q735" s="19" t="s">
        <v>4932</v>
      </c>
      <c r="R735" s="24" t="s">
        <v>1026</v>
      </c>
      <c r="S735" s="52" t="s">
        <v>1427</v>
      </c>
      <c r="T735" s="17">
        <v>0</v>
      </c>
      <c r="U735" s="24" t="s">
        <v>1026</v>
      </c>
      <c r="V735" s="17">
        <v>1</v>
      </c>
      <c r="W735" s="142" t="s">
        <v>1983</v>
      </c>
      <c r="X735" s="120">
        <v>258</v>
      </c>
      <c r="Y735" s="17">
        <v>4</v>
      </c>
      <c r="Z735" s="24" t="s">
        <v>1026</v>
      </c>
      <c r="AA735" s="17">
        <v>13</v>
      </c>
    </row>
    <row r="736" spans="13:27" x14ac:dyDescent="0.25">
      <c r="M736" s="17" t="s">
        <v>3011</v>
      </c>
      <c r="N736" s="17">
        <v>27</v>
      </c>
      <c r="O736" s="17">
        <v>7</v>
      </c>
      <c r="P736" s="17">
        <v>1997</v>
      </c>
      <c r="Q736" s="19" t="s">
        <v>1042</v>
      </c>
      <c r="R736" s="24" t="s">
        <v>1026</v>
      </c>
      <c r="S736" s="19" t="s">
        <v>1029</v>
      </c>
      <c r="T736" s="17">
        <v>2</v>
      </c>
      <c r="U736" s="24" t="s">
        <v>1026</v>
      </c>
      <c r="V736" s="17">
        <v>0</v>
      </c>
      <c r="W736" s="142" t="s">
        <v>2866</v>
      </c>
      <c r="X736" s="120">
        <v>746</v>
      </c>
      <c r="Y736" s="120">
        <v>16</v>
      </c>
      <c r="Z736" s="24" t="s">
        <v>1026</v>
      </c>
      <c r="AA736" s="120">
        <v>7</v>
      </c>
    </row>
    <row r="737" spans="13:27" x14ac:dyDescent="0.25">
      <c r="M737" s="17" t="s">
        <v>3011</v>
      </c>
      <c r="N737" s="17">
        <v>27</v>
      </c>
      <c r="O737" s="17">
        <v>7</v>
      </c>
      <c r="P737" s="17">
        <v>1997</v>
      </c>
      <c r="Q737" s="19" t="s">
        <v>1043</v>
      </c>
      <c r="R737" s="24" t="s">
        <v>1026</v>
      </c>
      <c r="S737" s="19" t="s">
        <v>1041</v>
      </c>
      <c r="T737" s="17">
        <v>0</v>
      </c>
      <c r="U737" s="24" t="s">
        <v>1026</v>
      </c>
      <c r="V737" s="17">
        <v>2</v>
      </c>
      <c r="W737" s="142" t="s">
        <v>2869</v>
      </c>
      <c r="X737" s="120">
        <v>1201</v>
      </c>
      <c r="Y737" s="120">
        <v>1</v>
      </c>
      <c r="Z737" s="24" t="s">
        <v>1026</v>
      </c>
      <c r="AA737" s="120">
        <v>4</v>
      </c>
    </row>
    <row r="738" spans="13:27" x14ac:dyDescent="0.25">
      <c r="M738" s="17" t="s">
        <v>3011</v>
      </c>
      <c r="N738" s="17">
        <v>27</v>
      </c>
      <c r="O738" s="17">
        <v>7</v>
      </c>
      <c r="P738" s="17">
        <v>1997</v>
      </c>
      <c r="Q738" s="19" t="s">
        <v>5749</v>
      </c>
      <c r="R738" s="24" t="s">
        <v>1026</v>
      </c>
      <c r="S738" s="19" t="s">
        <v>565</v>
      </c>
      <c r="T738" s="17">
        <v>0</v>
      </c>
      <c r="U738" s="24" t="s">
        <v>1026</v>
      </c>
      <c r="V738" s="17">
        <v>1</v>
      </c>
      <c r="W738" s="142" t="s">
        <v>2868</v>
      </c>
      <c r="X738" s="120">
        <v>248</v>
      </c>
      <c r="Y738" s="120">
        <v>2</v>
      </c>
      <c r="Z738" s="24" t="s">
        <v>1026</v>
      </c>
      <c r="AA738" s="120">
        <v>8</v>
      </c>
    </row>
    <row r="739" spans="13:27" x14ac:dyDescent="0.25">
      <c r="M739" s="17" t="s">
        <v>3144</v>
      </c>
      <c r="N739" s="17">
        <v>29</v>
      </c>
      <c r="O739" s="17">
        <v>7</v>
      </c>
      <c r="P739" s="17">
        <v>1997</v>
      </c>
      <c r="Q739" s="19" t="s">
        <v>1041</v>
      </c>
      <c r="R739" s="24" t="s">
        <v>1026</v>
      </c>
      <c r="S739" s="19" t="s">
        <v>565</v>
      </c>
      <c r="T739" s="17">
        <v>0</v>
      </c>
      <c r="U739" s="24" t="s">
        <v>1026</v>
      </c>
      <c r="V739" s="17">
        <v>2</v>
      </c>
      <c r="W739" s="142" t="s">
        <v>2865</v>
      </c>
      <c r="X739" s="120">
        <v>885</v>
      </c>
      <c r="Y739" s="120">
        <v>4</v>
      </c>
      <c r="Z739" s="24" t="s">
        <v>1026</v>
      </c>
      <c r="AA739" s="120">
        <v>9</v>
      </c>
    </row>
    <row r="740" spans="13:27" x14ac:dyDescent="0.25">
      <c r="M740" s="17" t="s">
        <v>3142</v>
      </c>
      <c r="N740" s="17">
        <v>30</v>
      </c>
      <c r="O740" s="17">
        <v>7</v>
      </c>
      <c r="P740" s="17">
        <v>1997</v>
      </c>
      <c r="Q740" s="19" t="s">
        <v>2400</v>
      </c>
      <c r="R740" s="24" t="s">
        <v>1026</v>
      </c>
      <c r="S740" s="19" t="s">
        <v>5749</v>
      </c>
      <c r="T740" s="17">
        <v>1</v>
      </c>
      <c r="U740" s="24" t="s">
        <v>1026</v>
      </c>
      <c r="V740" s="17">
        <v>0</v>
      </c>
      <c r="W740" s="142" t="s">
        <v>1984</v>
      </c>
      <c r="X740" s="120">
        <v>318</v>
      </c>
      <c r="Y740" s="17">
        <v>7</v>
      </c>
      <c r="Z740" s="24" t="s">
        <v>1026</v>
      </c>
      <c r="AA740" s="17">
        <v>5</v>
      </c>
    </row>
    <row r="741" spans="13:27" x14ac:dyDescent="0.25">
      <c r="M741" s="17" t="s">
        <v>3142</v>
      </c>
      <c r="N741" s="17">
        <v>30</v>
      </c>
      <c r="O741" s="17">
        <v>7</v>
      </c>
      <c r="P741" s="17">
        <v>1997</v>
      </c>
      <c r="Q741" s="19" t="s">
        <v>1241</v>
      </c>
      <c r="R741" s="24" t="s">
        <v>1026</v>
      </c>
      <c r="S741" s="19" t="s">
        <v>4932</v>
      </c>
      <c r="T741" s="17">
        <v>2</v>
      </c>
      <c r="U741" s="24" t="s">
        <v>1026</v>
      </c>
      <c r="V741" s="17">
        <v>0</v>
      </c>
      <c r="W741" s="142" t="s">
        <v>2864</v>
      </c>
      <c r="X741" s="120">
        <v>447</v>
      </c>
      <c r="Y741" s="120">
        <v>14</v>
      </c>
      <c r="Z741" s="24" t="s">
        <v>1026</v>
      </c>
      <c r="AA741" s="120">
        <v>1</v>
      </c>
    </row>
    <row r="742" spans="13:27" x14ac:dyDescent="0.25">
      <c r="M742" s="17" t="s">
        <v>3141</v>
      </c>
      <c r="N742" s="17">
        <v>31</v>
      </c>
      <c r="O742" s="17">
        <v>7</v>
      </c>
      <c r="P742" s="17">
        <v>1997</v>
      </c>
      <c r="Q742" s="19" t="s">
        <v>565</v>
      </c>
      <c r="R742" s="24" t="s">
        <v>1026</v>
      </c>
      <c r="S742" s="19" t="s">
        <v>1044</v>
      </c>
      <c r="T742" s="17">
        <v>2</v>
      </c>
      <c r="U742" s="24" t="s">
        <v>1026</v>
      </c>
      <c r="V742" s="17">
        <v>0</v>
      </c>
      <c r="W742" s="142" t="s">
        <v>2861</v>
      </c>
      <c r="X742" s="120">
        <v>1405</v>
      </c>
      <c r="Y742" s="120">
        <v>15</v>
      </c>
      <c r="Z742" s="24" t="s">
        <v>1026</v>
      </c>
      <c r="AA742" s="120">
        <v>2</v>
      </c>
    </row>
    <row r="743" spans="13:27" x14ac:dyDescent="0.25">
      <c r="M743" s="17" t="s">
        <v>3141</v>
      </c>
      <c r="N743" s="17">
        <v>31</v>
      </c>
      <c r="O743" s="17">
        <v>7</v>
      </c>
      <c r="P743" s="17">
        <v>1997</v>
      </c>
      <c r="Q743" s="19" t="s">
        <v>1043</v>
      </c>
      <c r="R743" s="24" t="s">
        <v>1026</v>
      </c>
      <c r="S743" s="19" t="s">
        <v>1042</v>
      </c>
      <c r="T743" s="17">
        <v>0</v>
      </c>
      <c r="U743" s="24" t="s">
        <v>1026</v>
      </c>
      <c r="V743" s="17">
        <v>2</v>
      </c>
      <c r="W743" s="142" t="s">
        <v>1985</v>
      </c>
      <c r="X743" s="120">
        <v>963</v>
      </c>
      <c r="Y743" s="17">
        <v>2</v>
      </c>
      <c r="Z743" s="24" t="s">
        <v>1026</v>
      </c>
      <c r="AA743" s="17">
        <v>7</v>
      </c>
    </row>
    <row r="744" spans="13:27" x14ac:dyDescent="0.25">
      <c r="M744" s="17" t="s">
        <v>3141</v>
      </c>
      <c r="N744" s="17">
        <v>31</v>
      </c>
      <c r="O744" s="17">
        <v>7</v>
      </c>
      <c r="P744" s="17">
        <v>1997</v>
      </c>
      <c r="Q744" s="52" t="s">
        <v>1427</v>
      </c>
      <c r="R744" s="24" t="s">
        <v>1026</v>
      </c>
      <c r="S744" s="19" t="s">
        <v>1041</v>
      </c>
      <c r="T744" s="17">
        <v>2</v>
      </c>
      <c r="U744" s="24" t="s">
        <v>1026</v>
      </c>
      <c r="V744" s="17">
        <v>0</v>
      </c>
      <c r="W744" s="142" t="s">
        <v>2863</v>
      </c>
      <c r="X744" s="120">
        <v>953</v>
      </c>
      <c r="Y744" s="120">
        <v>7</v>
      </c>
      <c r="Z744" s="24" t="s">
        <v>1026</v>
      </c>
      <c r="AA744" s="120">
        <v>2</v>
      </c>
    </row>
    <row r="745" spans="13:27" x14ac:dyDescent="0.25">
      <c r="M745" s="17" t="s">
        <v>3027</v>
      </c>
      <c r="N745" s="17">
        <v>2</v>
      </c>
      <c r="O745" s="17">
        <v>8</v>
      </c>
      <c r="P745" s="17">
        <v>1997</v>
      </c>
      <c r="Q745" s="19" t="s">
        <v>1029</v>
      </c>
      <c r="R745" s="24" t="s">
        <v>1026</v>
      </c>
      <c r="S745" s="19" t="s">
        <v>2400</v>
      </c>
      <c r="T745" s="17">
        <v>0</v>
      </c>
      <c r="U745" s="24" t="s">
        <v>1026</v>
      </c>
      <c r="V745" s="17">
        <v>2</v>
      </c>
      <c r="W745" s="142" t="s">
        <v>1477</v>
      </c>
      <c r="X745" s="120">
        <v>468</v>
      </c>
      <c r="Y745" s="120">
        <v>5</v>
      </c>
      <c r="Z745" s="24" t="s">
        <v>1026</v>
      </c>
      <c r="AA745" s="120">
        <v>13</v>
      </c>
    </row>
    <row r="746" spans="13:27" x14ac:dyDescent="0.25">
      <c r="M746" s="17" t="s">
        <v>3027</v>
      </c>
      <c r="N746" s="17">
        <v>2</v>
      </c>
      <c r="O746" s="17">
        <v>8</v>
      </c>
      <c r="P746" s="17">
        <v>1997</v>
      </c>
      <c r="Q746" s="52" t="s">
        <v>1427</v>
      </c>
      <c r="R746" s="24" t="s">
        <v>1026</v>
      </c>
      <c r="S746" s="19" t="s">
        <v>565</v>
      </c>
      <c r="T746" s="17">
        <v>0</v>
      </c>
      <c r="U746" s="24" t="s">
        <v>1026</v>
      </c>
      <c r="V746" s="17">
        <v>2</v>
      </c>
      <c r="W746" s="142" t="s">
        <v>2862</v>
      </c>
      <c r="X746" s="120">
        <v>610</v>
      </c>
      <c r="Y746" s="120">
        <v>6</v>
      </c>
      <c r="Z746" s="24" t="s">
        <v>1026</v>
      </c>
      <c r="AA746" s="120">
        <v>8</v>
      </c>
    </row>
    <row r="747" spans="13:27" x14ac:dyDescent="0.25">
      <c r="M747" s="17" t="s">
        <v>3011</v>
      </c>
      <c r="N747" s="17">
        <v>3</v>
      </c>
      <c r="O747" s="17">
        <v>8</v>
      </c>
      <c r="P747" s="17">
        <v>1997</v>
      </c>
      <c r="Q747" s="19" t="s">
        <v>564</v>
      </c>
      <c r="R747" s="24" t="s">
        <v>1026</v>
      </c>
      <c r="S747" s="19" t="s">
        <v>1041</v>
      </c>
      <c r="T747" s="17">
        <v>2</v>
      </c>
      <c r="U747" s="24" t="s">
        <v>1026</v>
      </c>
      <c r="V747" s="17">
        <v>0</v>
      </c>
      <c r="W747" s="142" t="s">
        <v>1476</v>
      </c>
      <c r="X747" s="120">
        <v>524</v>
      </c>
      <c r="Y747" s="120">
        <v>12</v>
      </c>
      <c r="Z747" s="24" t="s">
        <v>1026</v>
      </c>
      <c r="AA747" s="120">
        <v>4</v>
      </c>
    </row>
    <row r="748" spans="13:27" x14ac:dyDescent="0.25">
      <c r="M748" s="17" t="s">
        <v>3011</v>
      </c>
      <c r="N748" s="17">
        <v>3</v>
      </c>
      <c r="O748" s="17">
        <v>8</v>
      </c>
      <c r="P748" s="17">
        <v>1997</v>
      </c>
      <c r="Q748" s="19" t="s">
        <v>1241</v>
      </c>
      <c r="R748" s="24" t="s">
        <v>1026</v>
      </c>
      <c r="S748" s="19" t="s">
        <v>1042</v>
      </c>
      <c r="T748" s="17">
        <v>0</v>
      </c>
      <c r="U748" s="24" t="s">
        <v>1026</v>
      </c>
      <c r="V748" s="17">
        <v>2</v>
      </c>
      <c r="W748" s="142" t="s">
        <v>1475</v>
      </c>
      <c r="X748" s="120">
        <v>551</v>
      </c>
      <c r="Y748" s="120">
        <v>5</v>
      </c>
      <c r="Z748" s="24" t="s">
        <v>1026</v>
      </c>
      <c r="AA748" s="120">
        <v>13</v>
      </c>
    </row>
    <row r="749" spans="13:27" x14ac:dyDescent="0.25">
      <c r="M749" s="17" t="s">
        <v>3011</v>
      </c>
      <c r="N749" s="17">
        <v>3</v>
      </c>
      <c r="O749" s="17">
        <v>8</v>
      </c>
      <c r="P749" s="17">
        <v>1997</v>
      </c>
      <c r="Q749" s="19" t="s">
        <v>4932</v>
      </c>
      <c r="R749" s="24" t="s">
        <v>1026</v>
      </c>
      <c r="S749" s="19" t="s">
        <v>1044</v>
      </c>
      <c r="T749" s="17">
        <v>1</v>
      </c>
      <c r="U749" s="24" t="s">
        <v>1026</v>
      </c>
      <c r="V749" s="17">
        <v>2</v>
      </c>
      <c r="W749" s="142" t="s">
        <v>1986</v>
      </c>
      <c r="X749" s="120">
        <v>410</v>
      </c>
      <c r="Y749" s="17">
        <v>10</v>
      </c>
      <c r="Z749" s="24" t="s">
        <v>1026</v>
      </c>
      <c r="AA749" s="17">
        <v>11</v>
      </c>
    </row>
    <row r="750" spans="13:27" x14ac:dyDescent="0.25">
      <c r="M750" s="17" t="s">
        <v>3011</v>
      </c>
      <c r="N750" s="17">
        <v>3</v>
      </c>
      <c r="O750" s="17">
        <v>8</v>
      </c>
      <c r="P750" s="17">
        <v>1997</v>
      </c>
      <c r="Q750" s="19" t="s">
        <v>5749</v>
      </c>
      <c r="R750" s="24" t="s">
        <v>1026</v>
      </c>
      <c r="S750" s="19" t="s">
        <v>1043</v>
      </c>
      <c r="T750" s="17">
        <v>0</v>
      </c>
      <c r="U750" s="24" t="s">
        <v>1026</v>
      </c>
      <c r="V750" s="17">
        <v>2</v>
      </c>
      <c r="W750" s="142" t="s">
        <v>1987</v>
      </c>
      <c r="X750" s="120">
        <v>287</v>
      </c>
      <c r="Y750" s="17">
        <v>2</v>
      </c>
      <c r="Z750" s="24" t="s">
        <v>1026</v>
      </c>
      <c r="AA750" s="17">
        <v>7</v>
      </c>
    </row>
    <row r="751" spans="13:27" x14ac:dyDescent="0.25">
      <c r="M751" s="17" t="s">
        <v>3144</v>
      </c>
      <c r="N751" s="17">
        <v>5</v>
      </c>
      <c r="O751" s="17">
        <v>8</v>
      </c>
      <c r="P751" s="17">
        <v>1997</v>
      </c>
      <c r="Q751" s="19" t="s">
        <v>565</v>
      </c>
      <c r="R751" s="24" t="s">
        <v>1026</v>
      </c>
      <c r="S751" s="19" t="s">
        <v>4932</v>
      </c>
      <c r="T751" s="17">
        <v>2</v>
      </c>
      <c r="U751" s="24" t="s">
        <v>1026</v>
      </c>
      <c r="V751" s="17">
        <v>0</v>
      </c>
      <c r="W751" s="142" t="s">
        <v>1474</v>
      </c>
      <c r="X751" s="120">
        <v>538</v>
      </c>
      <c r="Y751" s="120">
        <v>15</v>
      </c>
      <c r="Z751" s="24" t="s">
        <v>1026</v>
      </c>
      <c r="AA751" s="120">
        <v>5</v>
      </c>
    </row>
    <row r="752" spans="13:27" x14ac:dyDescent="0.25">
      <c r="M752" s="17" t="s">
        <v>3144</v>
      </c>
      <c r="N752" s="17">
        <v>5</v>
      </c>
      <c r="O752" s="17">
        <v>8</v>
      </c>
      <c r="P752" s="17">
        <v>1997</v>
      </c>
      <c r="Q752" s="19" t="s">
        <v>1044</v>
      </c>
      <c r="R752" s="24" t="s">
        <v>1026</v>
      </c>
      <c r="S752" s="52" t="s">
        <v>1427</v>
      </c>
      <c r="T752" s="17">
        <v>1</v>
      </c>
      <c r="U752" s="24" t="s">
        <v>1026</v>
      </c>
      <c r="V752" s="17">
        <v>2</v>
      </c>
      <c r="W752" s="142" t="s">
        <v>1315</v>
      </c>
      <c r="X752" s="120">
        <v>213</v>
      </c>
      <c r="Y752" s="120">
        <v>9</v>
      </c>
      <c r="Z752" s="24" t="s">
        <v>1026</v>
      </c>
      <c r="AA752" s="120">
        <v>10</v>
      </c>
    </row>
    <row r="753" spans="1:31" x14ac:dyDescent="0.25">
      <c r="M753" s="17" t="s">
        <v>3144</v>
      </c>
      <c r="N753" s="17">
        <v>5</v>
      </c>
      <c r="O753" s="17">
        <v>8</v>
      </c>
      <c r="P753" s="17">
        <v>1997</v>
      </c>
      <c r="Q753" s="19" t="s">
        <v>1029</v>
      </c>
      <c r="R753" s="24" t="s">
        <v>1026</v>
      </c>
      <c r="S753" s="19" t="s">
        <v>1041</v>
      </c>
      <c r="T753" s="17">
        <v>2</v>
      </c>
      <c r="U753" s="24" t="s">
        <v>1026</v>
      </c>
      <c r="V753" s="17">
        <v>0</v>
      </c>
      <c r="W753" s="142" t="s">
        <v>1473</v>
      </c>
      <c r="X753" s="120">
        <v>411</v>
      </c>
      <c r="Y753" s="120">
        <v>12</v>
      </c>
      <c r="Z753" s="24" t="s">
        <v>1026</v>
      </c>
      <c r="AA753" s="120">
        <v>9</v>
      </c>
    </row>
    <row r="754" spans="1:31" x14ac:dyDescent="0.25">
      <c r="M754" s="17" t="s">
        <v>3144</v>
      </c>
      <c r="N754" s="17">
        <v>5</v>
      </c>
      <c r="O754" s="17">
        <v>8</v>
      </c>
      <c r="P754" s="17">
        <v>1997</v>
      </c>
      <c r="Q754" s="19" t="s">
        <v>1042</v>
      </c>
      <c r="R754" s="24" t="s">
        <v>1026</v>
      </c>
      <c r="S754" s="19" t="s">
        <v>1241</v>
      </c>
      <c r="T754" s="17">
        <v>0</v>
      </c>
      <c r="U754" s="24" t="s">
        <v>1026</v>
      </c>
      <c r="V754" s="17">
        <v>2</v>
      </c>
      <c r="W754" s="142" t="s">
        <v>1472</v>
      </c>
      <c r="X754" s="120">
        <v>802</v>
      </c>
      <c r="Y754" s="120">
        <v>11</v>
      </c>
      <c r="Z754" s="24" t="s">
        <v>1026</v>
      </c>
      <c r="AA754" s="120">
        <v>15</v>
      </c>
    </row>
    <row r="755" spans="1:31" x14ac:dyDescent="0.25">
      <c r="M755" s="17" t="s">
        <v>3144</v>
      </c>
      <c r="N755" s="17">
        <v>5</v>
      </c>
      <c r="O755" s="17">
        <v>8</v>
      </c>
      <c r="P755" s="17">
        <v>1997</v>
      </c>
      <c r="Q755" s="19" t="s">
        <v>1043</v>
      </c>
      <c r="R755" s="24" t="s">
        <v>1026</v>
      </c>
      <c r="S755" s="19" t="s">
        <v>2400</v>
      </c>
      <c r="T755" s="17">
        <v>2</v>
      </c>
      <c r="U755" s="24" t="s">
        <v>1026</v>
      </c>
      <c r="V755" s="17">
        <v>0</v>
      </c>
      <c r="W755" s="142" t="s">
        <v>1988</v>
      </c>
      <c r="X755" s="120">
        <v>878</v>
      </c>
      <c r="Y755" s="17">
        <v>6</v>
      </c>
      <c r="Z755" s="24" t="s">
        <v>1026</v>
      </c>
      <c r="AA755" s="17">
        <v>1</v>
      </c>
    </row>
    <row r="756" spans="1:31" x14ac:dyDescent="0.25">
      <c r="M756" s="17" t="s">
        <v>3144</v>
      </c>
      <c r="N756" s="17">
        <v>5</v>
      </c>
      <c r="O756" s="17">
        <v>8</v>
      </c>
      <c r="P756" s="17">
        <v>1997</v>
      </c>
      <c r="Q756" s="19" t="s">
        <v>5749</v>
      </c>
      <c r="R756" s="24" t="s">
        <v>1026</v>
      </c>
      <c r="S756" s="19" t="s">
        <v>564</v>
      </c>
      <c r="T756" s="17">
        <v>0</v>
      </c>
      <c r="U756" s="24" t="s">
        <v>1026</v>
      </c>
      <c r="V756" s="17">
        <v>2</v>
      </c>
      <c r="W756" s="142" t="s">
        <v>1989</v>
      </c>
      <c r="X756" s="120">
        <v>302</v>
      </c>
      <c r="Y756" s="17">
        <v>4</v>
      </c>
      <c r="Z756" s="24" t="s">
        <v>1026</v>
      </c>
      <c r="AA756" s="17">
        <v>21</v>
      </c>
    </row>
    <row r="757" spans="1:31" x14ac:dyDescent="0.25">
      <c r="S757" s="19" t="s">
        <v>2</v>
      </c>
      <c r="T757" s="17">
        <f>SUM(T613:T756)</f>
        <v>170</v>
      </c>
      <c r="U757" s="24" t="s">
        <v>1026</v>
      </c>
      <c r="V757" s="17">
        <f>SUM(V613:V756)</f>
        <v>138</v>
      </c>
      <c r="X757" s="17">
        <f>SUM(X613:X756)</f>
        <v>89403</v>
      </c>
      <c r="Y757" s="17">
        <f>SUM(Y613:Y756)</f>
        <v>1412</v>
      </c>
      <c r="Z757" s="24" t="s">
        <v>1026</v>
      </c>
      <c r="AA757" s="17">
        <f>SUM(AA613:AA756)</f>
        <v>1149</v>
      </c>
    </row>
    <row r="758" spans="1:31" x14ac:dyDescent="0.25">
      <c r="P758" s="17">
        <f>COUNT(T613:T756)</f>
        <v>144</v>
      </c>
      <c r="S758" s="19" t="s">
        <v>567</v>
      </c>
      <c r="T758" s="81">
        <f>PRODUCT(T757/P758)</f>
        <v>1.1805555555555556</v>
      </c>
      <c r="U758" s="24" t="s">
        <v>1026</v>
      </c>
      <c r="V758" s="81">
        <f>PRODUCT(V757/P758)</f>
        <v>0.95833333333333337</v>
      </c>
      <c r="X758" s="82"/>
      <c r="Y758" s="81">
        <f>PRODUCT(Y757/P758)</f>
        <v>9.8055555555555554</v>
      </c>
      <c r="Z758" s="24" t="s">
        <v>1026</v>
      </c>
      <c r="AA758" s="81">
        <f>PRODUCT(AA757/P758)</f>
        <v>7.979166666666667</v>
      </c>
    </row>
    <row r="759" spans="1:31" x14ac:dyDescent="0.25">
      <c r="B759" s="16" t="s">
        <v>5935</v>
      </c>
      <c r="Q759" s="19" t="s">
        <v>4403</v>
      </c>
      <c r="W759" s="142"/>
      <c r="X759" s="120"/>
    </row>
    <row r="760" spans="1:31" x14ac:dyDescent="0.25">
      <c r="B760" s="16" t="s">
        <v>4933</v>
      </c>
      <c r="M760" s="17" t="s">
        <v>3141</v>
      </c>
      <c r="N760" s="17">
        <v>7</v>
      </c>
      <c r="O760" s="17">
        <v>8</v>
      </c>
      <c r="P760" s="17">
        <v>1997</v>
      </c>
      <c r="Q760" s="19" t="s">
        <v>5749</v>
      </c>
      <c r="S760" s="19" t="s">
        <v>4932</v>
      </c>
      <c r="T760" s="17">
        <v>0</v>
      </c>
      <c r="V760" s="17">
        <v>1</v>
      </c>
      <c r="W760" s="142" t="s">
        <v>2069</v>
      </c>
      <c r="X760" s="120">
        <v>237</v>
      </c>
      <c r="Y760" s="17">
        <v>3</v>
      </c>
      <c r="AA760" s="17">
        <v>4</v>
      </c>
    </row>
    <row r="761" spans="1:31" x14ac:dyDescent="0.25">
      <c r="A761" s="156"/>
      <c r="B761" s="154" t="s">
        <v>2551</v>
      </c>
      <c r="C761" s="156"/>
      <c r="D761" s="156"/>
      <c r="E761" s="156"/>
      <c r="F761" s="156"/>
      <c r="G761" s="156"/>
      <c r="H761" s="156"/>
      <c r="I761" s="156"/>
      <c r="J761" s="156"/>
      <c r="K761" s="156"/>
      <c r="L761" s="156"/>
      <c r="M761" s="158"/>
      <c r="N761" s="158"/>
      <c r="O761" s="158"/>
      <c r="P761" s="158"/>
      <c r="Q761" s="154" t="s">
        <v>2551</v>
      </c>
      <c r="R761" s="158"/>
      <c r="S761" s="160"/>
      <c r="T761" s="158"/>
      <c r="U761" s="158"/>
      <c r="V761" s="158"/>
      <c r="W761" s="161"/>
      <c r="X761" s="162"/>
      <c r="Y761" s="158"/>
      <c r="Z761" s="158"/>
      <c r="AA761" s="158"/>
    </row>
    <row r="762" spans="1:31" s="16" customFormat="1" x14ac:dyDescent="0.25">
      <c r="A762" s="11"/>
      <c r="C762" s="11"/>
      <c r="D762" s="11"/>
      <c r="E762" s="11"/>
      <c r="F762" s="11"/>
      <c r="G762" s="11"/>
      <c r="H762" s="11"/>
      <c r="I762" s="11"/>
      <c r="J762" s="11"/>
      <c r="K762" s="11"/>
      <c r="L762" s="11"/>
      <c r="M762" s="17"/>
      <c r="N762" s="14"/>
      <c r="O762" s="14"/>
      <c r="P762" s="14"/>
      <c r="Q762" s="20" t="s">
        <v>2917</v>
      </c>
      <c r="R762" s="14"/>
      <c r="S762" s="20"/>
      <c r="T762" s="14"/>
      <c r="U762" s="14"/>
      <c r="V762" s="14"/>
      <c r="W762" s="153"/>
      <c r="X762" s="75"/>
      <c r="Y762" s="14"/>
      <c r="Z762" s="17"/>
      <c r="AA762" s="14"/>
      <c r="AC762" s="14"/>
      <c r="AD762" s="14"/>
      <c r="AE762" s="14"/>
    </row>
    <row r="763" spans="1:31" x14ac:dyDescent="0.25">
      <c r="A763" s="11"/>
      <c r="C763" s="11"/>
      <c r="D763" s="11"/>
      <c r="E763" s="11"/>
      <c r="F763" s="11"/>
      <c r="G763" s="11"/>
      <c r="H763" s="11"/>
      <c r="I763" s="11"/>
      <c r="J763" s="11"/>
      <c r="K763" s="11"/>
      <c r="L763" s="11"/>
      <c r="M763" s="17" t="s">
        <v>3141</v>
      </c>
      <c r="N763" s="17">
        <v>7</v>
      </c>
      <c r="O763" s="17">
        <v>8</v>
      </c>
      <c r="P763" s="17">
        <v>1997</v>
      </c>
      <c r="Q763" s="20" t="s">
        <v>565</v>
      </c>
      <c r="R763" s="24" t="s">
        <v>1026</v>
      </c>
      <c r="S763" s="19" t="s">
        <v>2400</v>
      </c>
      <c r="T763" s="17">
        <v>2</v>
      </c>
      <c r="U763" s="24" t="s">
        <v>1026</v>
      </c>
      <c r="V763" s="17">
        <v>0</v>
      </c>
      <c r="W763" s="142" t="s">
        <v>2345</v>
      </c>
      <c r="X763" s="120">
        <v>836</v>
      </c>
      <c r="Y763" s="17">
        <v>18</v>
      </c>
      <c r="Z763" s="24" t="s">
        <v>1026</v>
      </c>
      <c r="AA763" s="17">
        <v>1</v>
      </c>
    </row>
    <row r="764" spans="1:31" x14ac:dyDescent="0.25">
      <c r="A764" s="11"/>
      <c r="C764" s="11"/>
      <c r="D764" s="11"/>
      <c r="E764" s="11"/>
      <c r="F764" s="11"/>
      <c r="G764" s="11"/>
      <c r="H764" s="11"/>
      <c r="I764" s="11"/>
      <c r="J764" s="11"/>
      <c r="K764" s="11"/>
      <c r="L764" s="11"/>
      <c r="M764" s="17" t="s">
        <v>3027</v>
      </c>
      <c r="N764" s="17">
        <v>9</v>
      </c>
      <c r="O764" s="17">
        <v>8</v>
      </c>
      <c r="P764" s="17">
        <v>1997</v>
      </c>
      <c r="Q764" s="19" t="s">
        <v>2400</v>
      </c>
      <c r="R764" s="24" t="s">
        <v>1026</v>
      </c>
      <c r="S764" s="20" t="s">
        <v>565</v>
      </c>
      <c r="T764" s="17">
        <v>0</v>
      </c>
      <c r="U764" s="24" t="s">
        <v>1026</v>
      </c>
      <c r="V764" s="17">
        <v>2</v>
      </c>
      <c r="W764" s="142" t="s">
        <v>2346</v>
      </c>
      <c r="X764" s="120">
        <v>298</v>
      </c>
      <c r="Y764" s="17">
        <v>2</v>
      </c>
      <c r="Z764" s="24" t="s">
        <v>1026</v>
      </c>
      <c r="AA764" s="17">
        <v>6</v>
      </c>
    </row>
    <row r="765" spans="1:31" x14ac:dyDescent="0.25">
      <c r="A765" s="11"/>
      <c r="B765" s="16" t="s">
        <v>2521</v>
      </c>
      <c r="C765" s="11"/>
      <c r="D765" s="11"/>
      <c r="E765" s="11"/>
      <c r="F765" s="11"/>
      <c r="G765" s="11"/>
      <c r="H765" s="11"/>
      <c r="I765" s="11"/>
      <c r="J765" s="11"/>
      <c r="K765" s="11"/>
      <c r="L765" s="11"/>
      <c r="M765" s="17" t="s">
        <v>3011</v>
      </c>
      <c r="N765" s="17">
        <v>10</v>
      </c>
      <c r="O765" s="17">
        <v>8</v>
      </c>
      <c r="P765" s="17">
        <v>1997</v>
      </c>
      <c r="Q765" s="20" t="s">
        <v>565</v>
      </c>
      <c r="R765" s="24" t="s">
        <v>1026</v>
      </c>
      <c r="S765" s="19" t="s">
        <v>2400</v>
      </c>
      <c r="T765" s="17">
        <v>2</v>
      </c>
      <c r="U765" s="24" t="s">
        <v>1026</v>
      </c>
      <c r="V765" s="17">
        <v>0</v>
      </c>
      <c r="W765" s="142" t="s">
        <v>2855</v>
      </c>
      <c r="X765" s="120">
        <v>425</v>
      </c>
      <c r="Y765" s="17">
        <v>31</v>
      </c>
      <c r="Z765" s="24" t="s">
        <v>1026</v>
      </c>
      <c r="AA765" s="17">
        <v>2</v>
      </c>
    </row>
    <row r="766" spans="1:31" x14ac:dyDescent="0.25">
      <c r="A766" s="11"/>
      <c r="C766" s="11"/>
      <c r="D766" s="11"/>
      <c r="E766" s="11"/>
      <c r="F766" s="11"/>
      <c r="G766" s="11"/>
      <c r="H766" s="11"/>
      <c r="I766" s="11"/>
      <c r="J766" s="11"/>
      <c r="K766" s="11"/>
      <c r="L766" s="11"/>
      <c r="S766" s="20"/>
      <c r="W766" s="142"/>
      <c r="X766" s="120"/>
      <c r="Z766" s="24"/>
    </row>
    <row r="767" spans="1:31" x14ac:dyDescent="0.25">
      <c r="A767" s="11"/>
      <c r="C767" s="11"/>
      <c r="D767" s="11"/>
      <c r="E767" s="11"/>
      <c r="F767" s="11"/>
      <c r="G767" s="11"/>
      <c r="H767" s="11"/>
      <c r="I767" s="11"/>
      <c r="J767" s="11"/>
      <c r="K767" s="11"/>
      <c r="L767" s="11"/>
      <c r="M767" s="17" t="s">
        <v>3141</v>
      </c>
      <c r="N767" s="17">
        <v>7</v>
      </c>
      <c r="O767" s="17">
        <v>8</v>
      </c>
      <c r="P767" s="17">
        <v>1997</v>
      </c>
      <c r="Q767" s="20" t="s">
        <v>564</v>
      </c>
      <c r="R767" s="24" t="s">
        <v>1026</v>
      </c>
      <c r="S767" s="19" t="s">
        <v>1043</v>
      </c>
      <c r="T767" s="17">
        <v>2</v>
      </c>
      <c r="U767" s="24" t="s">
        <v>1026</v>
      </c>
      <c r="V767" s="17">
        <v>1</v>
      </c>
      <c r="W767" s="142" t="s">
        <v>2856</v>
      </c>
      <c r="X767" s="120">
        <v>513</v>
      </c>
      <c r="Y767" s="17">
        <v>9</v>
      </c>
      <c r="Z767" s="24" t="s">
        <v>1026</v>
      </c>
      <c r="AA767" s="17">
        <v>5</v>
      </c>
    </row>
    <row r="768" spans="1:31" x14ac:dyDescent="0.25">
      <c r="A768" s="11"/>
      <c r="C768" s="11"/>
      <c r="D768" s="11"/>
      <c r="E768" s="11"/>
      <c r="F768" s="11"/>
      <c r="G768" s="11"/>
      <c r="H768" s="11"/>
      <c r="I768" s="11"/>
      <c r="J768" s="11"/>
      <c r="K768" s="11"/>
      <c r="L768" s="11"/>
      <c r="M768" s="17" t="s">
        <v>3027</v>
      </c>
      <c r="N768" s="17">
        <v>9</v>
      </c>
      <c r="O768" s="17">
        <v>8</v>
      </c>
      <c r="P768" s="17">
        <v>1997</v>
      </c>
      <c r="Q768" s="20" t="s">
        <v>1043</v>
      </c>
      <c r="R768" s="24" t="s">
        <v>1026</v>
      </c>
      <c r="S768" s="19" t="s">
        <v>564</v>
      </c>
      <c r="T768" s="17">
        <v>1</v>
      </c>
      <c r="U768" s="24" t="s">
        <v>1026</v>
      </c>
      <c r="V768" s="17">
        <v>0</v>
      </c>
      <c r="W768" s="142" t="s">
        <v>2192</v>
      </c>
      <c r="X768" s="120"/>
      <c r="Y768" s="17">
        <v>8</v>
      </c>
      <c r="Z768" s="24" t="s">
        <v>1026</v>
      </c>
      <c r="AA768" s="17">
        <v>7</v>
      </c>
    </row>
    <row r="769" spans="1:27" x14ac:dyDescent="0.25">
      <c r="A769" s="11"/>
      <c r="C769" s="11"/>
      <c r="D769" s="11"/>
      <c r="E769" s="11"/>
      <c r="F769" s="11"/>
      <c r="G769" s="11"/>
      <c r="H769" s="11"/>
      <c r="I769" s="11"/>
      <c r="J769" s="11"/>
      <c r="K769" s="11"/>
      <c r="L769" s="11"/>
      <c r="M769" s="17" t="s">
        <v>3011</v>
      </c>
      <c r="N769" s="17">
        <v>10</v>
      </c>
      <c r="O769" s="17">
        <v>8</v>
      </c>
      <c r="P769" s="17">
        <v>1997</v>
      </c>
      <c r="Q769" s="19" t="s">
        <v>564</v>
      </c>
      <c r="R769" s="24" t="s">
        <v>1026</v>
      </c>
      <c r="S769" s="20" t="s">
        <v>1043</v>
      </c>
      <c r="T769" s="17">
        <v>1</v>
      </c>
      <c r="U769" s="24" t="s">
        <v>1026</v>
      </c>
      <c r="V769" s="17">
        <v>2</v>
      </c>
      <c r="W769" s="142" t="s">
        <v>2193</v>
      </c>
      <c r="X769" s="120"/>
      <c r="Y769" s="17">
        <v>3</v>
      </c>
      <c r="Z769" s="24" t="s">
        <v>1026</v>
      </c>
      <c r="AA769" s="17">
        <v>4</v>
      </c>
    </row>
    <row r="770" spans="1:27" x14ac:dyDescent="0.25">
      <c r="A770" s="11"/>
      <c r="C770" s="11"/>
      <c r="D770" s="11"/>
      <c r="E770" s="11"/>
      <c r="F770" s="11"/>
      <c r="G770" s="11"/>
      <c r="H770" s="11"/>
      <c r="I770" s="11"/>
      <c r="J770" s="11"/>
      <c r="K770" s="11"/>
      <c r="L770" s="11"/>
      <c r="M770" s="17" t="s">
        <v>3144</v>
      </c>
      <c r="N770" s="17">
        <v>12</v>
      </c>
      <c r="O770" s="17">
        <v>8</v>
      </c>
      <c r="P770" s="17">
        <v>1997</v>
      </c>
      <c r="Q770" s="19" t="s">
        <v>1043</v>
      </c>
      <c r="R770" s="24" t="s">
        <v>1026</v>
      </c>
      <c r="S770" s="20" t="s">
        <v>564</v>
      </c>
      <c r="T770" s="17">
        <v>0</v>
      </c>
      <c r="U770" s="24" t="s">
        <v>1026</v>
      </c>
      <c r="V770" s="17">
        <v>2</v>
      </c>
      <c r="W770" s="142" t="s">
        <v>2196</v>
      </c>
      <c r="X770" s="120"/>
      <c r="Y770" s="17">
        <v>1</v>
      </c>
      <c r="Z770" s="24" t="s">
        <v>1026</v>
      </c>
      <c r="AA770" s="17">
        <v>13</v>
      </c>
    </row>
    <row r="771" spans="1:27" x14ac:dyDescent="0.25">
      <c r="A771" s="11"/>
      <c r="B771" s="16" t="s">
        <v>2552</v>
      </c>
      <c r="C771" s="11"/>
      <c r="D771" s="11"/>
      <c r="E771" s="11"/>
      <c r="F771" s="11"/>
      <c r="G771" s="11"/>
      <c r="H771" s="11"/>
      <c r="I771" s="11"/>
      <c r="J771" s="11"/>
      <c r="K771" s="11"/>
      <c r="L771" s="11"/>
      <c r="M771" s="17" t="s">
        <v>3141</v>
      </c>
      <c r="N771" s="17">
        <v>14</v>
      </c>
      <c r="O771" s="17">
        <v>8</v>
      </c>
      <c r="P771" s="17">
        <v>1997</v>
      </c>
      <c r="Q771" s="20" t="s">
        <v>564</v>
      </c>
      <c r="R771" s="24" t="s">
        <v>1026</v>
      </c>
      <c r="S771" s="19" t="s">
        <v>1043</v>
      </c>
      <c r="T771" s="17">
        <v>2</v>
      </c>
      <c r="U771" s="24" t="s">
        <v>1026</v>
      </c>
      <c r="V771" s="17">
        <v>1</v>
      </c>
      <c r="W771" s="142" t="s">
        <v>2199</v>
      </c>
      <c r="X771" s="120"/>
      <c r="Y771" s="17">
        <v>15</v>
      </c>
      <c r="Z771" s="24" t="s">
        <v>1026</v>
      </c>
      <c r="AA771" s="17">
        <v>8</v>
      </c>
    </row>
    <row r="772" spans="1:27" x14ac:dyDescent="0.25">
      <c r="A772" s="11"/>
      <c r="C772" s="11"/>
      <c r="D772" s="11"/>
      <c r="E772" s="11"/>
      <c r="F772" s="11"/>
      <c r="G772" s="11"/>
      <c r="H772" s="11"/>
      <c r="I772" s="11"/>
      <c r="J772" s="11"/>
      <c r="K772" s="11"/>
      <c r="L772" s="11"/>
      <c r="W772" s="142"/>
      <c r="X772" s="120"/>
    </row>
    <row r="773" spans="1:27" x14ac:dyDescent="0.25">
      <c r="A773" s="11"/>
      <c r="C773" s="11"/>
      <c r="D773" s="11"/>
      <c r="E773" s="11"/>
      <c r="F773" s="11"/>
      <c r="G773" s="11"/>
      <c r="H773" s="11"/>
      <c r="I773" s="11"/>
      <c r="J773" s="11"/>
      <c r="K773" s="11"/>
      <c r="L773" s="11"/>
      <c r="M773" s="17" t="s">
        <v>3141</v>
      </c>
      <c r="N773" s="17">
        <v>7</v>
      </c>
      <c r="O773" s="17">
        <v>8</v>
      </c>
      <c r="P773" s="17">
        <v>1997</v>
      </c>
      <c r="Q773" s="20" t="s">
        <v>1042</v>
      </c>
      <c r="R773" s="24" t="s">
        <v>1026</v>
      </c>
      <c r="S773" s="19" t="s">
        <v>1241</v>
      </c>
      <c r="T773" s="17">
        <v>2</v>
      </c>
      <c r="U773" s="24" t="s">
        <v>1026</v>
      </c>
      <c r="V773" s="17">
        <v>0</v>
      </c>
      <c r="W773" s="142" t="s">
        <v>2857</v>
      </c>
      <c r="X773" s="120">
        <v>537</v>
      </c>
      <c r="Y773" s="17">
        <v>17</v>
      </c>
      <c r="Z773" s="24" t="s">
        <v>1026</v>
      </c>
      <c r="AA773" s="17">
        <v>4</v>
      </c>
    </row>
    <row r="774" spans="1:27" x14ac:dyDescent="0.25">
      <c r="A774" s="11"/>
      <c r="C774" s="11"/>
      <c r="D774" s="11"/>
      <c r="E774" s="11"/>
      <c r="F774" s="11"/>
      <c r="G774" s="11"/>
      <c r="H774" s="11"/>
      <c r="I774" s="11"/>
      <c r="J774" s="11"/>
      <c r="K774" s="11"/>
      <c r="L774" s="11"/>
      <c r="M774" s="17" t="s">
        <v>3027</v>
      </c>
      <c r="N774" s="17">
        <v>9</v>
      </c>
      <c r="O774" s="17">
        <v>8</v>
      </c>
      <c r="P774" s="17">
        <v>1997</v>
      </c>
      <c r="Q774" s="20" t="s">
        <v>1241</v>
      </c>
      <c r="R774" s="24" t="s">
        <v>1026</v>
      </c>
      <c r="S774" s="19" t="s">
        <v>1042</v>
      </c>
      <c r="T774" s="17">
        <v>1</v>
      </c>
      <c r="U774" s="24" t="s">
        <v>1026</v>
      </c>
      <c r="V774" s="17">
        <v>0</v>
      </c>
      <c r="W774" s="142" t="s">
        <v>2859</v>
      </c>
      <c r="X774" s="120"/>
      <c r="Y774" s="17">
        <v>7</v>
      </c>
      <c r="Z774" s="24" t="s">
        <v>1026</v>
      </c>
      <c r="AA774" s="17">
        <v>6</v>
      </c>
    </row>
    <row r="775" spans="1:27" x14ac:dyDescent="0.25">
      <c r="A775" s="11"/>
      <c r="C775" s="11"/>
      <c r="D775" s="11"/>
      <c r="E775" s="11"/>
      <c r="F775" s="11"/>
      <c r="G775" s="11"/>
      <c r="H775" s="11"/>
      <c r="I775" s="11"/>
      <c r="J775" s="11"/>
      <c r="K775" s="11"/>
      <c r="L775" s="11"/>
      <c r="M775" s="17" t="s">
        <v>3011</v>
      </c>
      <c r="N775" s="17">
        <v>10</v>
      </c>
      <c r="O775" s="17">
        <v>8</v>
      </c>
      <c r="P775" s="17">
        <v>1997</v>
      </c>
      <c r="Q775" s="19" t="s">
        <v>1042</v>
      </c>
      <c r="R775" s="24" t="s">
        <v>1026</v>
      </c>
      <c r="S775" s="20" t="s">
        <v>1241</v>
      </c>
      <c r="T775" s="17">
        <v>1</v>
      </c>
      <c r="U775" s="24" t="s">
        <v>1026</v>
      </c>
      <c r="V775" s="17">
        <v>2</v>
      </c>
      <c r="W775" s="142" t="s">
        <v>2194</v>
      </c>
      <c r="X775" s="120"/>
      <c r="Y775" s="17">
        <v>15</v>
      </c>
      <c r="Z775" s="24" t="s">
        <v>1026</v>
      </c>
      <c r="AA775" s="17">
        <v>11</v>
      </c>
    </row>
    <row r="776" spans="1:27" x14ac:dyDescent="0.25">
      <c r="B776" s="16" t="s">
        <v>2553</v>
      </c>
      <c r="C776" s="16"/>
      <c r="D776" s="16"/>
      <c r="E776" s="16"/>
      <c r="F776" s="16"/>
      <c r="G776" s="16"/>
      <c r="H776" s="16"/>
      <c r="I776" s="16"/>
      <c r="J776" s="16"/>
      <c r="K776" s="16"/>
      <c r="M776" s="17" t="s">
        <v>3144</v>
      </c>
      <c r="N776" s="17">
        <v>12</v>
      </c>
      <c r="O776" s="17">
        <v>8</v>
      </c>
      <c r="P776" s="17">
        <v>1997</v>
      </c>
      <c r="Q776" s="20" t="s">
        <v>1241</v>
      </c>
      <c r="R776" s="24" t="s">
        <v>1026</v>
      </c>
      <c r="S776" s="19" t="s">
        <v>1042</v>
      </c>
      <c r="T776" s="17">
        <v>2</v>
      </c>
      <c r="U776" s="24" t="s">
        <v>1026</v>
      </c>
      <c r="V776" s="17">
        <v>1</v>
      </c>
      <c r="W776" s="142" t="s">
        <v>2198</v>
      </c>
      <c r="X776" s="120"/>
      <c r="Y776" s="17">
        <v>6</v>
      </c>
      <c r="Z776" s="24" t="s">
        <v>1026</v>
      </c>
      <c r="AA776" s="17">
        <v>4</v>
      </c>
    </row>
    <row r="777" spans="1:27" x14ac:dyDescent="0.25">
      <c r="B777" s="20"/>
      <c r="C777" s="16"/>
      <c r="D777" s="16"/>
      <c r="E777" s="16"/>
      <c r="F777" s="16"/>
      <c r="G777" s="16"/>
      <c r="H777" s="16"/>
      <c r="I777" s="16"/>
      <c r="J777" s="16"/>
      <c r="K777" s="16"/>
      <c r="W777" s="142"/>
      <c r="X777" s="120"/>
    </row>
    <row r="778" spans="1:27" x14ac:dyDescent="0.25">
      <c r="B778" s="20"/>
      <c r="C778" s="16"/>
      <c r="D778" s="16"/>
      <c r="E778" s="16"/>
      <c r="F778" s="16"/>
      <c r="G778" s="16"/>
      <c r="H778" s="16"/>
      <c r="I778" s="16"/>
      <c r="J778" s="16"/>
      <c r="K778" s="16"/>
      <c r="M778" s="17" t="s">
        <v>3141</v>
      </c>
      <c r="N778" s="17">
        <v>7</v>
      </c>
      <c r="O778" s="17">
        <v>8</v>
      </c>
      <c r="P778" s="17">
        <v>1997</v>
      </c>
      <c r="Q778" s="42" t="s">
        <v>1427</v>
      </c>
      <c r="R778" s="24" t="s">
        <v>1026</v>
      </c>
      <c r="S778" s="19" t="s">
        <v>1041</v>
      </c>
      <c r="T778" s="17">
        <v>1</v>
      </c>
      <c r="U778" s="24" t="s">
        <v>1026</v>
      </c>
      <c r="V778" s="17">
        <v>0</v>
      </c>
      <c r="W778" s="142" t="s">
        <v>2858</v>
      </c>
      <c r="X778" s="120">
        <v>940</v>
      </c>
      <c r="Y778" s="17">
        <v>6</v>
      </c>
      <c r="Z778" s="24" t="s">
        <v>1026</v>
      </c>
      <c r="AA778" s="17">
        <v>3</v>
      </c>
    </row>
    <row r="779" spans="1:27" x14ac:dyDescent="0.25">
      <c r="B779" s="20"/>
      <c r="C779" s="16"/>
      <c r="D779" s="16"/>
      <c r="E779" s="16"/>
      <c r="F779" s="16"/>
      <c r="G779" s="16"/>
      <c r="H779" s="16"/>
      <c r="I779" s="16"/>
      <c r="J779" s="16"/>
      <c r="K779" s="16"/>
      <c r="M779" s="17" t="s">
        <v>3027</v>
      </c>
      <c r="N779" s="17">
        <v>9</v>
      </c>
      <c r="O779" s="17">
        <v>8</v>
      </c>
      <c r="P779" s="17">
        <v>1997</v>
      </c>
      <c r="Q779" s="20" t="s">
        <v>1041</v>
      </c>
      <c r="R779" s="24" t="s">
        <v>1026</v>
      </c>
      <c r="S779" s="52" t="s">
        <v>1427</v>
      </c>
      <c r="T779" s="17">
        <v>2</v>
      </c>
      <c r="U779" s="24" t="s">
        <v>1026</v>
      </c>
      <c r="V779" s="17">
        <v>1</v>
      </c>
      <c r="W779" s="142" t="s">
        <v>2860</v>
      </c>
      <c r="X779" s="120"/>
      <c r="Y779" s="17">
        <v>8</v>
      </c>
      <c r="Z779" s="24" t="s">
        <v>1026</v>
      </c>
      <c r="AA779" s="17">
        <v>7</v>
      </c>
    </row>
    <row r="780" spans="1:27" x14ac:dyDescent="0.25">
      <c r="B780" s="20"/>
      <c r="C780" s="16"/>
      <c r="D780" s="16"/>
      <c r="E780" s="16"/>
      <c r="F780" s="16"/>
      <c r="G780" s="16"/>
      <c r="H780" s="16"/>
      <c r="I780" s="16"/>
      <c r="J780" s="16"/>
      <c r="K780" s="16"/>
      <c r="M780" s="17" t="s">
        <v>3011</v>
      </c>
      <c r="N780" s="17">
        <v>10</v>
      </c>
      <c r="O780" s="17">
        <v>8</v>
      </c>
      <c r="P780" s="17">
        <v>1997</v>
      </c>
      <c r="Q780" s="52" t="s">
        <v>1427</v>
      </c>
      <c r="R780" s="24" t="s">
        <v>1026</v>
      </c>
      <c r="S780" s="20" t="s">
        <v>1041</v>
      </c>
      <c r="T780" s="17">
        <v>0</v>
      </c>
      <c r="U780" s="24" t="s">
        <v>1026</v>
      </c>
      <c r="V780" s="17">
        <v>1</v>
      </c>
      <c r="W780" s="142" t="s">
        <v>2195</v>
      </c>
      <c r="X780" s="120"/>
      <c r="Y780" s="17">
        <v>4</v>
      </c>
      <c r="Z780" s="24" t="s">
        <v>1026</v>
      </c>
      <c r="AA780" s="17">
        <v>10</v>
      </c>
    </row>
    <row r="781" spans="1:27" x14ac:dyDescent="0.25">
      <c r="B781" s="20" t="s">
        <v>2554</v>
      </c>
      <c r="C781" s="16"/>
      <c r="D781" s="16"/>
      <c r="E781" s="16"/>
      <c r="F781" s="16"/>
      <c r="G781" s="16"/>
      <c r="H781" s="16"/>
      <c r="I781" s="16"/>
      <c r="J781" s="16"/>
      <c r="K781" s="16"/>
      <c r="M781" s="17" t="s">
        <v>3144</v>
      </c>
      <c r="N781" s="17">
        <v>12</v>
      </c>
      <c r="O781" s="17">
        <v>8</v>
      </c>
      <c r="P781" s="17">
        <v>1997</v>
      </c>
      <c r="Q781" s="20" t="s">
        <v>1041</v>
      </c>
      <c r="R781" s="24" t="s">
        <v>1026</v>
      </c>
      <c r="S781" s="52" t="s">
        <v>1427</v>
      </c>
      <c r="T781" s="17">
        <v>2</v>
      </c>
      <c r="U781" s="24" t="s">
        <v>1026</v>
      </c>
      <c r="V781" s="17">
        <v>0</v>
      </c>
      <c r="W781" s="142" t="s">
        <v>2197</v>
      </c>
      <c r="X781" s="120"/>
      <c r="Y781" s="17">
        <v>8</v>
      </c>
      <c r="Z781" s="24" t="s">
        <v>1026</v>
      </c>
      <c r="AA781" s="17">
        <v>3</v>
      </c>
    </row>
    <row r="782" spans="1:27" x14ac:dyDescent="0.25">
      <c r="B782" s="20"/>
      <c r="C782" s="16"/>
      <c r="D782" s="16"/>
      <c r="E782" s="16"/>
      <c r="F782" s="16"/>
      <c r="G782" s="16"/>
      <c r="H782" s="16"/>
      <c r="I782" s="16"/>
      <c r="J782" s="16"/>
      <c r="K782" s="16"/>
      <c r="R782" s="24"/>
      <c r="U782" s="24"/>
      <c r="W782" s="142"/>
      <c r="X782" s="120"/>
      <c r="Z782" s="24"/>
    </row>
    <row r="783" spans="1:27" x14ac:dyDescent="0.25">
      <c r="B783" s="20"/>
      <c r="F783" s="16"/>
      <c r="G783" s="16"/>
      <c r="H783" s="16"/>
      <c r="I783" s="16"/>
      <c r="J783" s="16"/>
      <c r="K783" s="16"/>
      <c r="R783" s="24"/>
      <c r="U783" s="24"/>
      <c r="W783" s="142"/>
      <c r="X783" s="120"/>
    </row>
    <row r="784" spans="1:27" x14ac:dyDescent="0.25">
      <c r="Q784" s="20" t="s">
        <v>1443</v>
      </c>
      <c r="R784" s="24"/>
      <c r="U784" s="24"/>
      <c r="W784" s="142"/>
      <c r="X784" s="120"/>
      <c r="Z784" s="24"/>
    </row>
    <row r="785" spans="2:27" x14ac:dyDescent="0.25">
      <c r="M785" s="17" t="s">
        <v>3142</v>
      </c>
      <c r="N785" s="17">
        <v>20</v>
      </c>
      <c r="O785" s="17">
        <v>8</v>
      </c>
      <c r="P785" s="17">
        <v>1997</v>
      </c>
      <c r="Q785" s="20" t="s">
        <v>565</v>
      </c>
      <c r="R785" s="24" t="s">
        <v>1026</v>
      </c>
      <c r="S785" s="19" t="s">
        <v>1241</v>
      </c>
      <c r="T785" s="17">
        <v>2</v>
      </c>
      <c r="U785" s="24" t="s">
        <v>1026</v>
      </c>
      <c r="V785" s="17">
        <v>0</v>
      </c>
      <c r="W785" s="142" t="s">
        <v>2200</v>
      </c>
      <c r="X785" s="120">
        <v>602</v>
      </c>
      <c r="Y785" s="17">
        <v>25</v>
      </c>
      <c r="Z785" s="24" t="s">
        <v>1026</v>
      </c>
      <c r="AA785" s="17">
        <v>1</v>
      </c>
    </row>
    <row r="786" spans="2:27" x14ac:dyDescent="0.25">
      <c r="M786" s="17" t="s">
        <v>3027</v>
      </c>
      <c r="N786" s="17">
        <v>23</v>
      </c>
      <c r="O786" s="17">
        <v>8</v>
      </c>
      <c r="P786" s="17">
        <v>1997</v>
      </c>
      <c r="Q786" s="19" t="s">
        <v>1241</v>
      </c>
      <c r="R786" s="24" t="s">
        <v>1026</v>
      </c>
      <c r="S786" s="20" t="s">
        <v>565</v>
      </c>
      <c r="T786" s="17">
        <v>0</v>
      </c>
      <c r="U786" s="24" t="s">
        <v>1026</v>
      </c>
      <c r="V786" s="17">
        <v>2</v>
      </c>
      <c r="W786" s="142" t="s">
        <v>2201</v>
      </c>
      <c r="X786" s="120">
        <v>551</v>
      </c>
      <c r="Y786" s="17">
        <v>5</v>
      </c>
      <c r="Z786" s="24" t="s">
        <v>1026</v>
      </c>
      <c r="AA786" s="17">
        <v>14</v>
      </c>
    </row>
    <row r="787" spans="2:27" x14ac:dyDescent="0.25">
      <c r="B787" s="16" t="s">
        <v>2555</v>
      </c>
      <c r="M787" s="17" t="s">
        <v>3011</v>
      </c>
      <c r="N787" s="17">
        <v>24</v>
      </c>
      <c r="O787" s="17">
        <v>8</v>
      </c>
      <c r="P787" s="17">
        <v>1997</v>
      </c>
      <c r="Q787" s="20" t="s">
        <v>565</v>
      </c>
      <c r="R787" s="24" t="s">
        <v>1026</v>
      </c>
      <c r="S787" s="19" t="s">
        <v>1241</v>
      </c>
      <c r="T787" s="17">
        <v>2</v>
      </c>
      <c r="U787" s="24" t="s">
        <v>1026</v>
      </c>
      <c r="V787" s="17">
        <v>1</v>
      </c>
      <c r="W787" s="142" t="s">
        <v>2202</v>
      </c>
      <c r="X787" s="120">
        <v>425</v>
      </c>
      <c r="Y787" s="17">
        <v>6</v>
      </c>
      <c r="Z787" s="24" t="s">
        <v>1026</v>
      </c>
      <c r="AA787" s="17">
        <v>6</v>
      </c>
    </row>
    <row r="788" spans="2:27" x14ac:dyDescent="0.25">
      <c r="Q788" s="11"/>
      <c r="R788" s="11"/>
      <c r="S788" s="11"/>
      <c r="U788" s="11"/>
      <c r="W788" s="142"/>
    </row>
    <row r="789" spans="2:27" x14ac:dyDescent="0.25">
      <c r="M789" s="17" t="s">
        <v>3142</v>
      </c>
      <c r="N789" s="17">
        <v>20</v>
      </c>
      <c r="O789" s="17">
        <v>8</v>
      </c>
      <c r="P789" s="17">
        <v>1997</v>
      </c>
      <c r="Q789" s="19" t="s">
        <v>564</v>
      </c>
      <c r="R789" s="24" t="s">
        <v>1026</v>
      </c>
      <c r="S789" s="20" t="s">
        <v>1041</v>
      </c>
      <c r="T789" s="17">
        <v>1</v>
      </c>
      <c r="U789" s="24" t="s">
        <v>1026</v>
      </c>
      <c r="V789" s="17">
        <v>2</v>
      </c>
      <c r="W789" s="142" t="s">
        <v>2203</v>
      </c>
      <c r="X789" s="17">
        <v>623</v>
      </c>
      <c r="Y789" s="17">
        <v>8</v>
      </c>
      <c r="Z789" s="24" t="s">
        <v>1026</v>
      </c>
      <c r="AA789" s="17">
        <v>6</v>
      </c>
    </row>
    <row r="790" spans="2:27" x14ac:dyDescent="0.25">
      <c r="M790" s="17" t="s">
        <v>3027</v>
      </c>
      <c r="N790" s="17">
        <v>23</v>
      </c>
      <c r="O790" s="17">
        <v>8</v>
      </c>
      <c r="P790" s="17">
        <v>1997</v>
      </c>
      <c r="Q790" s="19" t="s">
        <v>1041</v>
      </c>
      <c r="R790" s="24" t="s">
        <v>1026</v>
      </c>
      <c r="S790" s="20" t="s">
        <v>564</v>
      </c>
      <c r="T790" s="17">
        <v>0</v>
      </c>
      <c r="U790" s="24" t="s">
        <v>1026</v>
      </c>
      <c r="V790" s="17">
        <v>2</v>
      </c>
      <c r="W790" s="142" t="s">
        <v>2204</v>
      </c>
      <c r="X790" s="120">
        <v>849</v>
      </c>
      <c r="Y790" s="17">
        <v>4</v>
      </c>
      <c r="Z790" s="24" t="s">
        <v>1026</v>
      </c>
      <c r="AA790" s="17">
        <v>11</v>
      </c>
    </row>
    <row r="791" spans="2:27" x14ac:dyDescent="0.25">
      <c r="M791" s="17" t="s">
        <v>3011</v>
      </c>
      <c r="N791" s="17">
        <v>24</v>
      </c>
      <c r="O791" s="17">
        <v>8</v>
      </c>
      <c r="P791" s="17">
        <v>1997</v>
      </c>
      <c r="Q791" s="20" t="s">
        <v>564</v>
      </c>
      <c r="R791" s="24" t="s">
        <v>1026</v>
      </c>
      <c r="S791" s="19" t="s">
        <v>1041</v>
      </c>
      <c r="T791" s="17">
        <v>2</v>
      </c>
      <c r="U791" s="24" t="s">
        <v>1026</v>
      </c>
      <c r="V791" s="17">
        <v>0</v>
      </c>
      <c r="W791" s="142" t="s">
        <v>2205</v>
      </c>
      <c r="X791" s="120">
        <v>1201</v>
      </c>
      <c r="Y791" s="17">
        <v>12</v>
      </c>
      <c r="Z791" s="24" t="s">
        <v>1026</v>
      </c>
      <c r="AA791" s="17">
        <v>3</v>
      </c>
    </row>
    <row r="792" spans="2:27" x14ac:dyDescent="0.25">
      <c r="M792" s="17" t="s">
        <v>3144</v>
      </c>
      <c r="N792" s="17">
        <v>26</v>
      </c>
      <c r="O792" s="17">
        <v>8</v>
      </c>
      <c r="P792" s="17">
        <v>1997</v>
      </c>
      <c r="Q792" s="20" t="s">
        <v>1041</v>
      </c>
      <c r="R792" s="24" t="s">
        <v>1026</v>
      </c>
      <c r="S792" s="19" t="s">
        <v>564</v>
      </c>
      <c r="T792" s="17">
        <v>2</v>
      </c>
      <c r="U792" s="24" t="s">
        <v>1026</v>
      </c>
      <c r="V792" s="17">
        <v>1</v>
      </c>
      <c r="W792" s="142" t="s">
        <v>2206</v>
      </c>
      <c r="X792" s="120">
        <v>801</v>
      </c>
      <c r="Y792" s="17">
        <v>5</v>
      </c>
      <c r="Z792" s="24" t="s">
        <v>1026</v>
      </c>
      <c r="AA792" s="17">
        <v>3</v>
      </c>
    </row>
    <row r="793" spans="2:27" x14ac:dyDescent="0.25">
      <c r="B793" s="20" t="s">
        <v>2556</v>
      </c>
      <c r="M793" s="17" t="s">
        <v>3141</v>
      </c>
      <c r="N793" s="17">
        <v>28</v>
      </c>
      <c r="O793" s="17">
        <v>8</v>
      </c>
      <c r="P793" s="17">
        <v>1997</v>
      </c>
      <c r="Q793" s="19" t="s">
        <v>564</v>
      </c>
      <c r="R793" s="24" t="s">
        <v>1026</v>
      </c>
      <c r="S793" s="20" t="s">
        <v>1041</v>
      </c>
      <c r="T793" s="17">
        <v>0</v>
      </c>
      <c r="U793" s="24" t="s">
        <v>1026</v>
      </c>
      <c r="V793" s="17">
        <v>1</v>
      </c>
      <c r="W793" s="142" t="s">
        <v>2414</v>
      </c>
      <c r="X793" s="120">
        <v>1563</v>
      </c>
      <c r="Y793" s="17">
        <v>4</v>
      </c>
      <c r="Z793" s="24" t="s">
        <v>1026</v>
      </c>
      <c r="AA793" s="17">
        <v>5</v>
      </c>
    </row>
    <row r="794" spans="2:27" x14ac:dyDescent="0.25">
      <c r="Q794" s="20"/>
      <c r="R794" s="24"/>
      <c r="U794" s="24"/>
      <c r="W794" s="142"/>
      <c r="X794" s="120"/>
      <c r="Z794" s="24"/>
    </row>
    <row r="795" spans="2:27" x14ac:dyDescent="0.25">
      <c r="Q795" s="20"/>
      <c r="R795" s="24"/>
      <c r="U795" s="24"/>
      <c r="W795" s="142"/>
      <c r="X795" s="120"/>
      <c r="Z795" s="24"/>
    </row>
    <row r="796" spans="2:27" x14ac:dyDescent="0.25">
      <c r="Q796" s="20" t="s">
        <v>1109</v>
      </c>
      <c r="W796" s="142"/>
      <c r="X796" s="120"/>
      <c r="Z796" s="24"/>
    </row>
    <row r="797" spans="2:27" x14ac:dyDescent="0.25">
      <c r="M797" s="17" t="s">
        <v>3027</v>
      </c>
      <c r="N797" s="17">
        <v>30</v>
      </c>
      <c r="O797" s="17">
        <v>8</v>
      </c>
      <c r="P797" s="17">
        <v>1997</v>
      </c>
      <c r="Q797" s="20" t="s">
        <v>564</v>
      </c>
      <c r="R797" s="24" t="s">
        <v>1026</v>
      </c>
      <c r="S797" s="19" t="s">
        <v>1241</v>
      </c>
      <c r="T797" s="17">
        <v>2</v>
      </c>
      <c r="U797" s="24" t="s">
        <v>1026</v>
      </c>
      <c r="V797" s="17">
        <v>0</v>
      </c>
      <c r="W797" s="142" t="s">
        <v>2207</v>
      </c>
      <c r="X797" s="120">
        <v>403</v>
      </c>
      <c r="Y797" s="17">
        <v>10</v>
      </c>
      <c r="Z797" s="24" t="s">
        <v>1026</v>
      </c>
      <c r="AA797" s="17">
        <v>6</v>
      </c>
    </row>
    <row r="798" spans="2:27" x14ac:dyDescent="0.25">
      <c r="M798" s="17" t="s">
        <v>3011</v>
      </c>
      <c r="N798" s="17">
        <v>31</v>
      </c>
      <c r="O798" s="17">
        <v>8</v>
      </c>
      <c r="P798" s="17">
        <v>1997</v>
      </c>
      <c r="Q798" s="20" t="s">
        <v>1241</v>
      </c>
      <c r="R798" s="24" t="s">
        <v>1026</v>
      </c>
      <c r="S798" s="19" t="s">
        <v>564</v>
      </c>
      <c r="T798" s="17">
        <v>2</v>
      </c>
      <c r="U798" s="24" t="s">
        <v>1026</v>
      </c>
      <c r="V798" s="17">
        <v>0</v>
      </c>
      <c r="W798" s="142" t="s">
        <v>2208</v>
      </c>
      <c r="X798" s="120">
        <v>584</v>
      </c>
      <c r="Y798" s="17">
        <v>10</v>
      </c>
      <c r="Z798" s="24" t="s">
        <v>1026</v>
      </c>
      <c r="AA798" s="17">
        <v>5</v>
      </c>
    </row>
    <row r="799" spans="2:27" x14ac:dyDescent="0.25">
      <c r="B799" s="16" t="s">
        <v>4910</v>
      </c>
      <c r="M799" s="17" t="s">
        <v>3011</v>
      </c>
      <c r="N799" s="17">
        <v>7</v>
      </c>
      <c r="O799" s="17">
        <v>9</v>
      </c>
      <c r="P799" s="17">
        <v>1997</v>
      </c>
      <c r="Q799" s="20" t="s">
        <v>564</v>
      </c>
      <c r="R799" s="24" t="s">
        <v>1026</v>
      </c>
      <c r="S799" s="19" t="s">
        <v>1241</v>
      </c>
      <c r="T799" s="17">
        <v>2</v>
      </c>
      <c r="U799" s="24" t="s">
        <v>1026</v>
      </c>
      <c r="V799" s="17">
        <v>0</v>
      </c>
      <c r="W799" s="142" t="s">
        <v>2209</v>
      </c>
      <c r="X799" s="120">
        <v>1002</v>
      </c>
      <c r="Y799" s="17">
        <v>10</v>
      </c>
      <c r="Z799" s="24" t="s">
        <v>1026</v>
      </c>
      <c r="AA799" s="17">
        <v>3</v>
      </c>
    </row>
    <row r="800" spans="2:27" x14ac:dyDescent="0.25">
      <c r="Q800" s="48"/>
      <c r="W800" s="142"/>
      <c r="X800" s="120"/>
    </row>
    <row r="801" spans="1:27" x14ac:dyDescent="0.25">
      <c r="W801" s="142"/>
      <c r="X801" s="120"/>
    </row>
    <row r="802" spans="1:27" x14ac:dyDescent="0.25">
      <c r="A802" s="16"/>
      <c r="C802" s="16"/>
      <c r="D802" s="16"/>
      <c r="E802" s="16"/>
      <c r="F802" s="16"/>
      <c r="G802" s="16"/>
      <c r="H802" s="16"/>
      <c r="I802" s="16"/>
      <c r="J802" s="16"/>
      <c r="K802" s="16"/>
      <c r="L802" s="16"/>
      <c r="Q802" s="20" t="s">
        <v>62</v>
      </c>
      <c r="W802" s="142"/>
      <c r="X802" s="120"/>
    </row>
    <row r="803" spans="1:27" x14ac:dyDescent="0.25">
      <c r="A803" s="16"/>
      <c r="C803" s="16"/>
      <c r="D803" s="16"/>
      <c r="E803" s="16"/>
      <c r="F803" s="16"/>
      <c r="G803" s="16"/>
      <c r="H803" s="16"/>
      <c r="I803" s="16"/>
      <c r="J803" s="16"/>
      <c r="K803" s="16"/>
      <c r="L803" s="16"/>
      <c r="M803" s="17" t="s">
        <v>3011</v>
      </c>
      <c r="N803" s="17">
        <v>31</v>
      </c>
      <c r="O803" s="17">
        <v>8</v>
      </c>
      <c r="P803" s="17">
        <v>1997</v>
      </c>
      <c r="Q803" s="20" t="s">
        <v>565</v>
      </c>
      <c r="R803" s="24" t="s">
        <v>1026</v>
      </c>
      <c r="S803" s="19" t="s">
        <v>1041</v>
      </c>
      <c r="T803" s="17">
        <v>2</v>
      </c>
      <c r="U803" s="24" t="s">
        <v>1026</v>
      </c>
      <c r="V803" s="17">
        <v>1</v>
      </c>
      <c r="W803" s="142" t="s">
        <v>2210</v>
      </c>
      <c r="X803" s="120">
        <v>1307</v>
      </c>
      <c r="Y803" s="17">
        <v>6</v>
      </c>
      <c r="Z803" s="24" t="s">
        <v>1026</v>
      </c>
      <c r="AA803" s="17">
        <v>6</v>
      </c>
    </row>
    <row r="804" spans="1:27" x14ac:dyDescent="0.25">
      <c r="A804" s="16"/>
      <c r="C804" s="16"/>
      <c r="D804" s="16"/>
      <c r="E804" s="16"/>
      <c r="F804" s="16"/>
      <c r="G804" s="16"/>
      <c r="H804" s="16"/>
      <c r="I804" s="16"/>
      <c r="J804" s="16"/>
      <c r="K804" s="16"/>
      <c r="L804" s="16"/>
      <c r="M804" s="17" t="s">
        <v>3141</v>
      </c>
      <c r="N804" s="17">
        <v>3</v>
      </c>
      <c r="O804" s="17">
        <v>9</v>
      </c>
      <c r="P804" s="17">
        <v>1997</v>
      </c>
      <c r="Q804" s="20" t="s">
        <v>1041</v>
      </c>
      <c r="R804" s="24" t="s">
        <v>1026</v>
      </c>
      <c r="S804" s="19" t="s">
        <v>565</v>
      </c>
      <c r="T804" s="17">
        <v>1</v>
      </c>
      <c r="U804" s="24" t="s">
        <v>1026</v>
      </c>
      <c r="V804" s="17">
        <v>0</v>
      </c>
      <c r="W804" s="142" t="s">
        <v>1098</v>
      </c>
      <c r="X804" s="120">
        <v>1210</v>
      </c>
      <c r="Y804" s="17">
        <v>5</v>
      </c>
      <c r="Z804" s="24" t="s">
        <v>1026</v>
      </c>
      <c r="AA804" s="17">
        <v>4</v>
      </c>
    </row>
    <row r="805" spans="1:27" x14ac:dyDescent="0.25">
      <c r="A805" s="16"/>
      <c r="C805" s="16"/>
      <c r="D805" s="16"/>
      <c r="E805" s="16"/>
      <c r="F805" s="16"/>
      <c r="G805" s="16"/>
      <c r="H805" s="16"/>
      <c r="I805" s="16"/>
      <c r="J805" s="16"/>
      <c r="K805" s="16"/>
      <c r="L805" s="16"/>
      <c r="M805" s="17" t="s">
        <v>3011</v>
      </c>
      <c r="N805" s="17">
        <v>6</v>
      </c>
      <c r="O805" s="17">
        <v>9</v>
      </c>
      <c r="P805" s="17">
        <v>1997</v>
      </c>
      <c r="Q805" s="20" t="s">
        <v>565</v>
      </c>
      <c r="R805" s="24" t="s">
        <v>1026</v>
      </c>
      <c r="S805" s="19" t="s">
        <v>1041</v>
      </c>
      <c r="T805" s="17">
        <v>2</v>
      </c>
      <c r="U805" s="24" t="s">
        <v>1026</v>
      </c>
      <c r="V805" s="17">
        <v>0</v>
      </c>
      <c r="W805" s="142" t="s">
        <v>2211</v>
      </c>
      <c r="X805" s="120">
        <v>1218</v>
      </c>
      <c r="Y805" s="17">
        <v>11</v>
      </c>
      <c r="Z805" s="24" t="s">
        <v>1026</v>
      </c>
      <c r="AA805" s="17">
        <v>4</v>
      </c>
    </row>
    <row r="806" spans="1:27" x14ac:dyDescent="0.25">
      <c r="A806" s="16"/>
      <c r="B806" s="16" t="s">
        <v>2557</v>
      </c>
      <c r="C806" s="16"/>
      <c r="D806" s="16"/>
      <c r="E806" s="16"/>
      <c r="F806" s="16"/>
      <c r="G806" s="16"/>
      <c r="H806" s="16"/>
      <c r="I806" s="16"/>
      <c r="J806" s="16"/>
      <c r="K806" s="16"/>
      <c r="L806" s="16"/>
      <c r="M806" s="17" t="s">
        <v>3027</v>
      </c>
      <c r="N806" s="17">
        <v>13</v>
      </c>
      <c r="O806" s="17">
        <v>9</v>
      </c>
      <c r="P806" s="17">
        <v>1997</v>
      </c>
      <c r="Q806" s="19" t="s">
        <v>1041</v>
      </c>
      <c r="R806" s="24" t="s">
        <v>1026</v>
      </c>
      <c r="S806" s="20" t="s">
        <v>565</v>
      </c>
      <c r="T806" s="17">
        <v>0</v>
      </c>
      <c r="U806" s="24" t="s">
        <v>1026</v>
      </c>
      <c r="V806" s="17">
        <v>2</v>
      </c>
      <c r="W806" s="142" t="s">
        <v>1462</v>
      </c>
      <c r="X806" s="17">
        <v>1090</v>
      </c>
      <c r="Y806" s="17">
        <v>3</v>
      </c>
      <c r="Z806" s="24" t="s">
        <v>1026</v>
      </c>
      <c r="AA806" s="17">
        <v>11</v>
      </c>
    </row>
    <row r="807" spans="1:27" x14ac:dyDescent="0.25">
      <c r="J807" s="74"/>
      <c r="S807" s="19" t="s">
        <v>2</v>
      </c>
      <c r="T807" s="17">
        <f>SUM(T763:T806)</f>
        <v>41</v>
      </c>
      <c r="U807" s="24" t="s">
        <v>1026</v>
      </c>
      <c r="V807" s="17">
        <f>SUM(V763:V806)</f>
        <v>25</v>
      </c>
      <c r="W807" s="142"/>
      <c r="X807" s="17">
        <f>SUM(X763:X806)</f>
        <v>16978</v>
      </c>
      <c r="Y807" s="17">
        <f>SUM(Y763:Y806)</f>
        <v>282</v>
      </c>
      <c r="Z807" s="24" t="s">
        <v>1026</v>
      </c>
      <c r="AA807" s="17">
        <f>SUM(AA763:AA806)</f>
        <v>182</v>
      </c>
    </row>
    <row r="808" spans="1:27" x14ac:dyDescent="0.25">
      <c r="J808" s="74"/>
      <c r="P808" s="17">
        <f>COUNT(T763:T806)</f>
        <v>31</v>
      </c>
      <c r="S808" s="19" t="s">
        <v>567</v>
      </c>
      <c r="T808" s="81">
        <f>PRODUCT(T807/P808)</f>
        <v>1.3225806451612903</v>
      </c>
      <c r="U808" s="24" t="s">
        <v>1026</v>
      </c>
      <c r="V808" s="81">
        <f>PRODUCT(V807/P808)</f>
        <v>0.80645161290322576</v>
      </c>
      <c r="X808" s="82">
        <f>PRODUCT(X807/P808)</f>
        <v>547.67741935483866</v>
      </c>
      <c r="Y808" s="81">
        <f>PRODUCT(Y807/P808)</f>
        <v>9.0967741935483879</v>
      </c>
      <c r="Z808" s="24" t="s">
        <v>1026</v>
      </c>
      <c r="AA808" s="81">
        <f>PRODUCT(AA807/P808)</f>
        <v>5.870967741935484</v>
      </c>
    </row>
    <row r="809" spans="1:27" x14ac:dyDescent="0.25">
      <c r="J809" s="74"/>
      <c r="T809" s="81"/>
      <c r="U809" s="24"/>
      <c r="V809" s="81"/>
      <c r="X809" s="82"/>
      <c r="Y809" s="81"/>
      <c r="Z809" s="24"/>
      <c r="AA809" s="81"/>
    </row>
    <row r="810" spans="1:27" x14ac:dyDescent="0.25">
      <c r="W810" s="142"/>
      <c r="X810" s="120"/>
    </row>
    <row r="811" spans="1:27" x14ac:dyDescent="0.25">
      <c r="A811" s="156"/>
      <c r="B811" s="155" t="s">
        <v>1464</v>
      </c>
      <c r="C811" s="156"/>
      <c r="D811" s="156"/>
      <c r="E811" s="156"/>
      <c r="F811" s="156"/>
      <c r="G811" s="156"/>
      <c r="H811" s="156"/>
      <c r="I811" s="155"/>
      <c r="J811" s="156"/>
      <c r="K811" s="156"/>
      <c r="L811" s="156"/>
      <c r="M811" s="158"/>
      <c r="N811" s="158"/>
      <c r="O811" s="158"/>
      <c r="P811" s="158"/>
      <c r="Q811" s="155" t="s">
        <v>1464</v>
      </c>
      <c r="R811" s="158"/>
      <c r="S811" s="160"/>
      <c r="T811" s="158"/>
      <c r="U811" s="158"/>
      <c r="V811" s="158"/>
      <c r="W811" s="161"/>
      <c r="X811" s="162"/>
      <c r="Y811" s="158"/>
      <c r="Z811" s="158"/>
      <c r="AA811" s="158"/>
    </row>
    <row r="812" spans="1:27" x14ac:dyDescent="0.25">
      <c r="A812" s="11"/>
      <c r="B812" s="11"/>
      <c r="C812" s="11"/>
      <c r="D812" s="11"/>
      <c r="E812" s="11"/>
      <c r="F812" s="11"/>
      <c r="G812" s="11"/>
      <c r="H812" s="11"/>
      <c r="I812" s="11"/>
      <c r="J812" s="11"/>
      <c r="K812" s="11"/>
      <c r="N812" s="17">
        <v>13</v>
      </c>
      <c r="O812" s="17">
        <v>8</v>
      </c>
      <c r="P812" s="17">
        <v>1997</v>
      </c>
      <c r="Q812" s="20" t="s">
        <v>1465</v>
      </c>
      <c r="R812" s="24" t="s">
        <v>1026</v>
      </c>
      <c r="S812" s="19" t="s">
        <v>1044</v>
      </c>
      <c r="T812" s="17">
        <v>2</v>
      </c>
      <c r="U812" s="24" t="s">
        <v>1026</v>
      </c>
      <c r="V812" s="17">
        <v>0</v>
      </c>
      <c r="W812" s="142" t="s">
        <v>1466</v>
      </c>
      <c r="X812" s="120"/>
      <c r="Y812" s="17">
        <v>17</v>
      </c>
      <c r="Z812" s="24" t="s">
        <v>1026</v>
      </c>
      <c r="AA812" s="17">
        <v>4</v>
      </c>
    </row>
    <row r="813" spans="1:27" x14ac:dyDescent="0.25">
      <c r="A813" s="11"/>
      <c r="B813" s="16" t="s">
        <v>137</v>
      </c>
      <c r="C813" s="11"/>
      <c r="D813" s="11"/>
      <c r="E813" s="11"/>
      <c r="F813" s="11"/>
      <c r="G813" s="11"/>
      <c r="H813" s="11"/>
      <c r="I813" s="11"/>
      <c r="J813" s="11"/>
      <c r="K813" s="11"/>
      <c r="N813" s="17">
        <v>20</v>
      </c>
      <c r="O813" s="17">
        <v>8</v>
      </c>
      <c r="P813" s="17">
        <v>1997</v>
      </c>
      <c r="Q813" s="19" t="s">
        <v>1044</v>
      </c>
      <c r="R813" s="24" t="s">
        <v>1026</v>
      </c>
      <c r="S813" s="20" t="s">
        <v>1465</v>
      </c>
      <c r="T813" s="17">
        <v>0</v>
      </c>
      <c r="U813" s="24" t="s">
        <v>1026</v>
      </c>
      <c r="V813" s="17">
        <v>2</v>
      </c>
      <c r="W813" s="142" t="s">
        <v>1467</v>
      </c>
      <c r="X813" s="120"/>
      <c r="Y813" s="17">
        <v>7</v>
      </c>
      <c r="Z813" s="24" t="s">
        <v>1026</v>
      </c>
      <c r="AA813" s="17">
        <v>14</v>
      </c>
    </row>
    <row r="814" spans="1:27" x14ac:dyDescent="0.25">
      <c r="A814" s="11"/>
      <c r="B814" s="16" t="s">
        <v>138</v>
      </c>
      <c r="C814" s="11"/>
      <c r="D814" s="11"/>
      <c r="E814" s="11"/>
      <c r="F814" s="11"/>
      <c r="G814" s="11"/>
      <c r="H814" s="11"/>
      <c r="I814" s="11"/>
      <c r="J814" s="11"/>
      <c r="K814" s="11"/>
      <c r="N814" s="17">
        <v>23</v>
      </c>
      <c r="O814" s="17">
        <v>8</v>
      </c>
      <c r="P814" s="17">
        <v>1997</v>
      </c>
      <c r="Q814" s="20" t="s">
        <v>1465</v>
      </c>
      <c r="R814" s="24" t="s">
        <v>1026</v>
      </c>
      <c r="S814" s="19" t="s">
        <v>1044</v>
      </c>
      <c r="T814" s="17">
        <v>2</v>
      </c>
      <c r="U814" s="24" t="s">
        <v>1026</v>
      </c>
      <c r="V814" s="17">
        <v>0</v>
      </c>
      <c r="W814" s="142" t="s">
        <v>1468</v>
      </c>
      <c r="X814" s="120"/>
      <c r="Y814" s="17">
        <v>9</v>
      </c>
      <c r="Z814" s="24" t="s">
        <v>1026</v>
      </c>
      <c r="AA814" s="17">
        <v>6</v>
      </c>
    </row>
    <row r="815" spans="1:27" x14ac:dyDescent="0.25">
      <c r="A815" s="11"/>
      <c r="B815" s="11"/>
      <c r="C815" s="11"/>
      <c r="D815" s="11"/>
      <c r="E815" s="11"/>
      <c r="F815" s="11"/>
      <c r="G815" s="11"/>
      <c r="H815" s="11"/>
      <c r="I815" s="11"/>
      <c r="J815" s="11"/>
      <c r="K815" s="11"/>
      <c r="R815" s="24"/>
      <c r="S815" s="20"/>
      <c r="U815" s="24"/>
      <c r="W815" s="142"/>
      <c r="X815" s="120"/>
      <c r="Z815" s="24"/>
    </row>
    <row r="816" spans="1:27" x14ac:dyDescent="0.25">
      <c r="B816" s="20"/>
      <c r="J816" s="74"/>
      <c r="N816" s="17">
        <v>13</v>
      </c>
      <c r="O816" s="17">
        <v>8</v>
      </c>
      <c r="P816" s="17">
        <v>1997</v>
      </c>
      <c r="Q816" s="20" t="s">
        <v>563</v>
      </c>
      <c r="R816" s="24" t="s">
        <v>1026</v>
      </c>
      <c r="S816" s="19" t="s">
        <v>4932</v>
      </c>
      <c r="T816" s="17">
        <v>1</v>
      </c>
      <c r="U816" s="24" t="s">
        <v>1026</v>
      </c>
      <c r="V816" s="17">
        <v>0</v>
      </c>
      <c r="W816" s="142" t="s">
        <v>1469</v>
      </c>
      <c r="X816" s="120"/>
      <c r="Y816" s="17">
        <v>13</v>
      </c>
      <c r="Z816" s="24" t="s">
        <v>1026</v>
      </c>
      <c r="AA816" s="17">
        <v>8</v>
      </c>
    </row>
    <row r="817" spans="1:27" x14ac:dyDescent="0.25">
      <c r="B817" s="20" t="s">
        <v>139</v>
      </c>
      <c r="J817" s="74"/>
      <c r="N817" s="17">
        <v>20</v>
      </c>
      <c r="O817" s="17">
        <v>8</v>
      </c>
      <c r="P817" s="17">
        <v>1997</v>
      </c>
      <c r="Q817" s="19" t="s">
        <v>4932</v>
      </c>
      <c r="R817" s="24" t="s">
        <v>1026</v>
      </c>
      <c r="S817" s="20" t="s">
        <v>563</v>
      </c>
      <c r="T817" s="17">
        <v>0</v>
      </c>
      <c r="U817" s="24" t="s">
        <v>1026</v>
      </c>
      <c r="V817" s="17">
        <v>1</v>
      </c>
      <c r="W817" s="142" t="s">
        <v>1470</v>
      </c>
      <c r="X817" s="120"/>
      <c r="Y817" s="17">
        <v>5</v>
      </c>
      <c r="Z817" s="24" t="s">
        <v>1026</v>
      </c>
      <c r="AA817" s="17">
        <v>6</v>
      </c>
    </row>
    <row r="818" spans="1:27" x14ac:dyDescent="0.25">
      <c r="B818" s="16" t="s">
        <v>4934</v>
      </c>
      <c r="N818" s="17">
        <v>23</v>
      </c>
      <c r="O818" s="17">
        <v>8</v>
      </c>
      <c r="P818" s="17">
        <v>1997</v>
      </c>
      <c r="Q818" s="20" t="s">
        <v>563</v>
      </c>
      <c r="R818" s="24" t="s">
        <v>1026</v>
      </c>
      <c r="S818" s="19" t="s">
        <v>4932</v>
      </c>
      <c r="T818" s="17">
        <v>1</v>
      </c>
      <c r="U818" s="24" t="s">
        <v>1026</v>
      </c>
      <c r="V818" s="17">
        <v>0</v>
      </c>
      <c r="W818" s="142" t="s">
        <v>1471</v>
      </c>
      <c r="X818" s="120"/>
      <c r="Y818" s="17">
        <v>11</v>
      </c>
      <c r="Z818" s="24" t="s">
        <v>1026</v>
      </c>
      <c r="AA818" s="17">
        <v>4</v>
      </c>
    </row>
    <row r="819" spans="1:27" x14ac:dyDescent="0.25">
      <c r="Q819" s="20"/>
      <c r="S819" s="19" t="s">
        <v>2</v>
      </c>
      <c r="T819" s="17">
        <f>SUM(T812:T818)</f>
        <v>6</v>
      </c>
      <c r="U819" s="24" t="s">
        <v>1026</v>
      </c>
      <c r="V819" s="17">
        <f>SUM(V812:V818)</f>
        <v>3</v>
      </c>
      <c r="W819" s="142"/>
      <c r="X819" s="17">
        <f>SUM(X812:X818)</f>
        <v>0</v>
      </c>
      <c r="Y819" s="17">
        <f>SUM(Y812:Y818)</f>
        <v>62</v>
      </c>
      <c r="Z819" s="24" t="s">
        <v>1026</v>
      </c>
      <c r="AA819" s="17">
        <f>SUM(AA812:AA818)</f>
        <v>42</v>
      </c>
    </row>
    <row r="820" spans="1:27" x14ac:dyDescent="0.25">
      <c r="P820" s="17">
        <f>COUNT(T812:T818)</f>
        <v>6</v>
      </c>
      <c r="S820" s="19" t="s">
        <v>567</v>
      </c>
      <c r="T820" s="81">
        <f>PRODUCT(T819/P820)</f>
        <v>1</v>
      </c>
      <c r="U820" s="24" t="s">
        <v>1026</v>
      </c>
      <c r="V820" s="81">
        <f>PRODUCT(V819/P820)</f>
        <v>0.5</v>
      </c>
      <c r="X820" s="82">
        <f>PRODUCT(X819/P820)</f>
        <v>0</v>
      </c>
      <c r="Y820" s="81">
        <f>PRODUCT(Y819/P820)</f>
        <v>10.333333333333334</v>
      </c>
      <c r="Z820" s="24" t="s">
        <v>1026</v>
      </c>
      <c r="AA820" s="81">
        <f>PRODUCT(AA819/P820)</f>
        <v>7</v>
      </c>
    </row>
    <row r="821" spans="1:27" x14ac:dyDescent="0.25">
      <c r="W821" s="142"/>
      <c r="X821" s="120"/>
    </row>
    <row r="822" spans="1:27" x14ac:dyDescent="0.25">
      <c r="W822" s="142"/>
      <c r="X822" s="120"/>
    </row>
    <row r="823" spans="1:27" x14ac:dyDescent="0.25">
      <c r="A823" s="21"/>
      <c r="B823" s="22" t="s">
        <v>1317</v>
      </c>
      <c r="C823" s="21" t="s">
        <v>1032</v>
      </c>
      <c r="D823" s="21" t="s">
        <v>1033</v>
      </c>
      <c r="E823" s="21" t="s">
        <v>1034</v>
      </c>
      <c r="F823" s="21" t="s">
        <v>1030</v>
      </c>
      <c r="G823" s="21" t="s">
        <v>1039</v>
      </c>
      <c r="H823" s="21" t="s">
        <v>1040</v>
      </c>
      <c r="I823" s="22" t="s">
        <v>1028</v>
      </c>
      <c r="J823" s="21"/>
      <c r="K823" s="21"/>
      <c r="L823" s="21" t="s">
        <v>1031</v>
      </c>
      <c r="M823" s="33"/>
      <c r="N823" s="33"/>
      <c r="O823" s="33"/>
      <c r="P823" s="33"/>
      <c r="Q823" s="22" t="s">
        <v>1317</v>
      </c>
      <c r="R823" s="33"/>
      <c r="S823" s="35"/>
      <c r="T823" s="33"/>
      <c r="U823" s="33"/>
      <c r="V823" s="33"/>
      <c r="W823" s="163"/>
      <c r="X823" s="164"/>
      <c r="Y823" s="33"/>
      <c r="Z823" s="33"/>
      <c r="AA823" s="33"/>
    </row>
    <row r="824" spans="1:27" x14ac:dyDescent="0.25">
      <c r="A824" s="14">
        <v>1</v>
      </c>
      <c r="B824" s="41" t="s">
        <v>564</v>
      </c>
      <c r="C824" s="14">
        <v>22</v>
      </c>
      <c r="D824" s="14">
        <v>17</v>
      </c>
      <c r="E824" s="14">
        <v>4</v>
      </c>
      <c r="F824" s="14">
        <v>0</v>
      </c>
      <c r="G824" s="14">
        <v>0</v>
      </c>
      <c r="H824" s="14">
        <v>1</v>
      </c>
      <c r="I824" s="14">
        <v>215</v>
      </c>
      <c r="J824" s="147" t="s">
        <v>1026</v>
      </c>
      <c r="K824" s="14">
        <v>101</v>
      </c>
      <c r="L824" s="14">
        <f t="shared" ref="L824:L835" si="21">PRODUCT(D824*3+E824*2+F824+G824)</f>
        <v>59</v>
      </c>
      <c r="M824" s="17" t="s">
        <v>3011</v>
      </c>
      <c r="N824" s="17">
        <v>10</v>
      </c>
      <c r="O824" s="17">
        <v>5</v>
      </c>
      <c r="P824" s="17">
        <v>1998</v>
      </c>
      <c r="Q824" s="19" t="s">
        <v>565</v>
      </c>
      <c r="R824" s="24" t="s">
        <v>1026</v>
      </c>
      <c r="S824" s="19" t="s">
        <v>1041</v>
      </c>
      <c r="T824" s="17">
        <v>0</v>
      </c>
      <c r="U824" s="24" t="s">
        <v>1026</v>
      </c>
      <c r="V824" s="17">
        <v>1</v>
      </c>
      <c r="W824" s="142" t="s">
        <v>2588</v>
      </c>
      <c r="X824" s="120">
        <v>624</v>
      </c>
      <c r="Y824" s="120">
        <v>5</v>
      </c>
      <c r="Z824" s="24" t="s">
        <v>1026</v>
      </c>
      <c r="AA824" s="120">
        <v>9</v>
      </c>
    </row>
    <row r="825" spans="1:27" x14ac:dyDescent="0.25">
      <c r="A825" s="14">
        <v>2</v>
      </c>
      <c r="B825" s="42" t="s">
        <v>1029</v>
      </c>
      <c r="C825" s="14">
        <v>22</v>
      </c>
      <c r="D825" s="14">
        <v>15</v>
      </c>
      <c r="E825" s="14">
        <v>2</v>
      </c>
      <c r="F825" s="14">
        <v>0</v>
      </c>
      <c r="G825" s="14">
        <v>2</v>
      </c>
      <c r="H825" s="14">
        <v>3</v>
      </c>
      <c r="I825" s="14">
        <v>232</v>
      </c>
      <c r="J825" s="147" t="s">
        <v>1026</v>
      </c>
      <c r="K825" s="14">
        <v>82</v>
      </c>
      <c r="L825" s="14">
        <f t="shared" si="21"/>
        <v>51</v>
      </c>
      <c r="M825" s="17" t="s">
        <v>3011</v>
      </c>
      <c r="N825" s="17">
        <v>10</v>
      </c>
      <c r="O825" s="17">
        <v>5</v>
      </c>
      <c r="P825" s="17">
        <v>1998</v>
      </c>
      <c r="Q825" s="19" t="s">
        <v>564</v>
      </c>
      <c r="R825" s="24" t="s">
        <v>1026</v>
      </c>
      <c r="S825" s="19" t="s">
        <v>563</v>
      </c>
      <c r="T825" s="17">
        <v>2</v>
      </c>
      <c r="U825" s="24" t="s">
        <v>1026</v>
      </c>
      <c r="V825" s="17">
        <v>0</v>
      </c>
      <c r="W825" s="142" t="s">
        <v>2587</v>
      </c>
      <c r="X825" s="120">
        <v>609</v>
      </c>
      <c r="Y825" s="120">
        <v>25</v>
      </c>
      <c r="Z825" s="24" t="s">
        <v>1026</v>
      </c>
      <c r="AA825" s="120">
        <v>5</v>
      </c>
    </row>
    <row r="826" spans="1:27" x14ac:dyDescent="0.25">
      <c r="A826" s="14">
        <v>3</v>
      </c>
      <c r="B826" s="67" t="s">
        <v>1042</v>
      </c>
      <c r="C826" s="14">
        <v>22</v>
      </c>
      <c r="D826" s="14">
        <v>11</v>
      </c>
      <c r="E826" s="14">
        <v>5</v>
      </c>
      <c r="F826" s="14">
        <v>0</v>
      </c>
      <c r="G826" s="14">
        <v>4</v>
      </c>
      <c r="H826" s="14">
        <v>2</v>
      </c>
      <c r="I826" s="14">
        <v>203</v>
      </c>
      <c r="J826" s="147" t="s">
        <v>1026</v>
      </c>
      <c r="K826" s="14">
        <v>117</v>
      </c>
      <c r="L826" s="14">
        <f t="shared" si="21"/>
        <v>47</v>
      </c>
      <c r="M826" s="17" t="s">
        <v>3011</v>
      </c>
      <c r="N826" s="17">
        <v>10</v>
      </c>
      <c r="O826" s="17">
        <v>5</v>
      </c>
      <c r="P826" s="17">
        <v>1998</v>
      </c>
      <c r="Q826" s="19" t="s">
        <v>1465</v>
      </c>
      <c r="R826" s="24" t="s">
        <v>1026</v>
      </c>
      <c r="S826" s="52" t="s">
        <v>1427</v>
      </c>
      <c r="T826" s="17">
        <v>1</v>
      </c>
      <c r="U826" s="24" t="s">
        <v>1026</v>
      </c>
      <c r="V826" s="17">
        <v>0</v>
      </c>
      <c r="W826" s="142" t="s">
        <v>2589</v>
      </c>
      <c r="X826" s="120">
        <v>367</v>
      </c>
      <c r="Y826" s="120">
        <v>12</v>
      </c>
      <c r="Z826" s="24" t="s">
        <v>1026</v>
      </c>
      <c r="AA826" s="120">
        <v>10</v>
      </c>
    </row>
    <row r="827" spans="1:27" x14ac:dyDescent="0.25">
      <c r="A827" s="14">
        <v>4</v>
      </c>
      <c r="B827" s="42" t="s">
        <v>565</v>
      </c>
      <c r="C827" s="14">
        <v>22</v>
      </c>
      <c r="D827" s="14">
        <v>12</v>
      </c>
      <c r="E827" s="14">
        <v>3</v>
      </c>
      <c r="F827" s="14">
        <v>0</v>
      </c>
      <c r="G827" s="14">
        <v>4</v>
      </c>
      <c r="H827" s="14">
        <v>3</v>
      </c>
      <c r="I827" s="14">
        <v>317</v>
      </c>
      <c r="J827" s="147" t="s">
        <v>1026</v>
      </c>
      <c r="K827" s="14">
        <v>143</v>
      </c>
      <c r="L827" s="14">
        <f t="shared" si="21"/>
        <v>46</v>
      </c>
      <c r="M827" s="17" t="s">
        <v>3011</v>
      </c>
      <c r="N827" s="17">
        <v>10</v>
      </c>
      <c r="O827" s="17">
        <v>5</v>
      </c>
      <c r="P827" s="17">
        <v>1998</v>
      </c>
      <c r="Q827" s="19" t="s">
        <v>1029</v>
      </c>
      <c r="R827" s="24" t="s">
        <v>1026</v>
      </c>
      <c r="S827" s="19" t="s">
        <v>1241</v>
      </c>
      <c r="T827" s="17">
        <v>2</v>
      </c>
      <c r="U827" s="24" t="s">
        <v>1026</v>
      </c>
      <c r="V827" s="17">
        <v>0</v>
      </c>
      <c r="W827" s="142" t="s">
        <v>178</v>
      </c>
      <c r="X827" s="120">
        <v>722</v>
      </c>
      <c r="Y827" s="120">
        <v>15</v>
      </c>
      <c r="Z827" s="24" t="s">
        <v>1026</v>
      </c>
      <c r="AA827" s="120">
        <v>4</v>
      </c>
    </row>
    <row r="828" spans="1:27" x14ac:dyDescent="0.25">
      <c r="A828" s="14">
        <v>5</v>
      </c>
      <c r="B828" s="42" t="s">
        <v>1043</v>
      </c>
      <c r="C828" s="14">
        <v>22</v>
      </c>
      <c r="D828" s="14">
        <v>10</v>
      </c>
      <c r="E828" s="14">
        <v>3</v>
      </c>
      <c r="F828" s="14">
        <v>0</v>
      </c>
      <c r="G828" s="14">
        <v>1</v>
      </c>
      <c r="H828" s="14">
        <v>8</v>
      </c>
      <c r="I828" s="14">
        <v>145</v>
      </c>
      <c r="J828" s="147" t="s">
        <v>1026</v>
      </c>
      <c r="K828" s="14">
        <v>118</v>
      </c>
      <c r="L828" s="14">
        <f t="shared" si="21"/>
        <v>37</v>
      </c>
      <c r="M828" s="17" t="s">
        <v>3011</v>
      </c>
      <c r="N828" s="17">
        <v>10</v>
      </c>
      <c r="O828" s="17">
        <v>5</v>
      </c>
      <c r="P828" s="17">
        <v>1998</v>
      </c>
      <c r="Q828" s="19" t="s">
        <v>1042</v>
      </c>
      <c r="R828" s="24" t="s">
        <v>1026</v>
      </c>
      <c r="S828" s="19" t="s">
        <v>1043</v>
      </c>
      <c r="T828" s="17">
        <v>2</v>
      </c>
      <c r="U828" s="24" t="s">
        <v>1026</v>
      </c>
      <c r="V828" s="17">
        <v>1</v>
      </c>
      <c r="W828" s="142" t="s">
        <v>179</v>
      </c>
      <c r="X828" s="120">
        <v>903</v>
      </c>
      <c r="Y828" s="120">
        <v>5</v>
      </c>
      <c r="Z828" s="24" t="s">
        <v>1026</v>
      </c>
      <c r="AA828" s="120">
        <v>2</v>
      </c>
    </row>
    <row r="829" spans="1:27" x14ac:dyDescent="0.25">
      <c r="A829" s="14">
        <v>6</v>
      </c>
      <c r="B829" s="42" t="s">
        <v>1041</v>
      </c>
      <c r="C829" s="14">
        <v>22</v>
      </c>
      <c r="D829" s="14">
        <v>10</v>
      </c>
      <c r="E829" s="14">
        <v>2</v>
      </c>
      <c r="F829" s="14">
        <v>0</v>
      </c>
      <c r="G829" s="14">
        <v>2</v>
      </c>
      <c r="H829" s="14">
        <v>8</v>
      </c>
      <c r="I829" s="14">
        <v>169</v>
      </c>
      <c r="J829" s="147" t="s">
        <v>1026</v>
      </c>
      <c r="K829" s="14">
        <v>135</v>
      </c>
      <c r="L829" s="14">
        <f t="shared" si="21"/>
        <v>36</v>
      </c>
      <c r="M829" s="17" t="s">
        <v>3011</v>
      </c>
      <c r="N829" s="17">
        <v>10</v>
      </c>
      <c r="O829" s="17">
        <v>5</v>
      </c>
      <c r="P829" s="17">
        <v>1998</v>
      </c>
      <c r="Q829" s="19" t="s">
        <v>1318</v>
      </c>
      <c r="R829" s="24" t="s">
        <v>1026</v>
      </c>
      <c r="S829" s="19" t="s">
        <v>2400</v>
      </c>
      <c r="T829" s="17">
        <v>2</v>
      </c>
      <c r="U829" s="24" t="s">
        <v>1026</v>
      </c>
      <c r="V829" s="17">
        <v>1</v>
      </c>
      <c r="W829" s="142" t="s">
        <v>177</v>
      </c>
      <c r="X829" s="120">
        <v>1035</v>
      </c>
      <c r="Y829" s="120">
        <v>5</v>
      </c>
      <c r="Z829" s="24" t="s">
        <v>1026</v>
      </c>
      <c r="AA829" s="120">
        <v>3</v>
      </c>
    </row>
    <row r="830" spans="1:27" x14ac:dyDescent="0.25">
      <c r="A830" s="14">
        <v>7</v>
      </c>
      <c r="B830" s="41" t="s">
        <v>1241</v>
      </c>
      <c r="C830" s="14">
        <v>22</v>
      </c>
      <c r="D830" s="14">
        <v>11</v>
      </c>
      <c r="E830" s="14">
        <v>0</v>
      </c>
      <c r="F830" s="14">
        <v>0</v>
      </c>
      <c r="G830" s="14">
        <v>0</v>
      </c>
      <c r="H830" s="14">
        <v>11</v>
      </c>
      <c r="I830" s="14">
        <v>146</v>
      </c>
      <c r="J830" s="147" t="s">
        <v>1026</v>
      </c>
      <c r="K830" s="14">
        <v>152</v>
      </c>
      <c r="L830" s="14">
        <f t="shared" si="21"/>
        <v>33</v>
      </c>
      <c r="M830" s="17" t="s">
        <v>3142</v>
      </c>
      <c r="N830" s="17">
        <v>13</v>
      </c>
      <c r="O830" s="17">
        <v>5</v>
      </c>
      <c r="P830" s="17">
        <v>1998</v>
      </c>
      <c r="Q830" s="19" t="s">
        <v>563</v>
      </c>
      <c r="R830" s="24" t="s">
        <v>1026</v>
      </c>
      <c r="S830" s="19" t="s">
        <v>1029</v>
      </c>
      <c r="T830" s="17">
        <v>0</v>
      </c>
      <c r="U830" s="24" t="s">
        <v>1026</v>
      </c>
      <c r="V830" s="17">
        <v>2</v>
      </c>
      <c r="W830" s="142" t="s">
        <v>1881</v>
      </c>
      <c r="X830" s="120">
        <v>210</v>
      </c>
      <c r="Y830" s="120">
        <v>2</v>
      </c>
      <c r="Z830" s="24" t="s">
        <v>1026</v>
      </c>
      <c r="AA830" s="120">
        <v>11</v>
      </c>
    </row>
    <row r="831" spans="1:27" ht="15.75" thickBot="1" x14ac:dyDescent="0.3">
      <c r="A831" s="37">
        <v>8</v>
      </c>
      <c r="B831" s="36" t="s">
        <v>1318</v>
      </c>
      <c r="C831" s="37">
        <v>22</v>
      </c>
      <c r="D831" s="37">
        <v>6</v>
      </c>
      <c r="E831" s="37">
        <v>3</v>
      </c>
      <c r="F831" s="37">
        <v>0</v>
      </c>
      <c r="G831" s="37">
        <v>4</v>
      </c>
      <c r="H831" s="37">
        <v>9</v>
      </c>
      <c r="I831" s="37">
        <v>162</v>
      </c>
      <c r="J831" s="148" t="s">
        <v>1026</v>
      </c>
      <c r="K831" s="37">
        <v>194</v>
      </c>
      <c r="L831" s="37">
        <f t="shared" si="21"/>
        <v>28</v>
      </c>
      <c r="M831" s="32" t="s">
        <v>3141</v>
      </c>
      <c r="N831" s="17">
        <v>14</v>
      </c>
      <c r="O831" s="17">
        <v>5</v>
      </c>
      <c r="P831" s="17">
        <v>1998</v>
      </c>
      <c r="Q831" s="19" t="s">
        <v>1241</v>
      </c>
      <c r="R831" s="24" t="s">
        <v>1026</v>
      </c>
      <c r="S831" s="19" t="s">
        <v>1318</v>
      </c>
      <c r="T831" s="17">
        <v>2</v>
      </c>
      <c r="U831" s="24" t="s">
        <v>1026</v>
      </c>
      <c r="V831" s="17">
        <v>0</v>
      </c>
      <c r="W831" s="142" t="s">
        <v>1880</v>
      </c>
      <c r="X831" s="120">
        <v>372</v>
      </c>
      <c r="Y831" s="120">
        <v>12</v>
      </c>
      <c r="Z831" s="24" t="s">
        <v>1026</v>
      </c>
      <c r="AA831" s="120">
        <v>3</v>
      </c>
    </row>
    <row r="832" spans="1:27" ht="15.75" thickBot="1" x14ac:dyDescent="0.3">
      <c r="A832" s="37">
        <v>9</v>
      </c>
      <c r="B832" s="36" t="s">
        <v>2400</v>
      </c>
      <c r="C832" s="37">
        <v>22</v>
      </c>
      <c r="D832" s="37">
        <v>4</v>
      </c>
      <c r="E832" s="37">
        <v>3</v>
      </c>
      <c r="F832" s="37">
        <v>0</v>
      </c>
      <c r="G832" s="37">
        <v>2</v>
      </c>
      <c r="H832" s="37">
        <v>13</v>
      </c>
      <c r="I832" s="37">
        <v>108</v>
      </c>
      <c r="J832" s="148" t="s">
        <v>1026</v>
      </c>
      <c r="K832" s="37">
        <v>204</v>
      </c>
      <c r="L832" s="150">
        <f t="shared" si="21"/>
        <v>20</v>
      </c>
      <c r="M832" s="32" t="s">
        <v>3027</v>
      </c>
      <c r="N832" s="17">
        <v>16</v>
      </c>
      <c r="O832" s="17">
        <v>5</v>
      </c>
      <c r="P832" s="17">
        <v>1998</v>
      </c>
      <c r="Q832" s="19" t="s">
        <v>1041</v>
      </c>
      <c r="R832" s="24" t="s">
        <v>1026</v>
      </c>
      <c r="S832" s="19" t="s">
        <v>1241</v>
      </c>
      <c r="T832" s="17">
        <v>2</v>
      </c>
      <c r="U832" s="24" t="s">
        <v>1026</v>
      </c>
      <c r="V832" s="17">
        <v>0</v>
      </c>
      <c r="W832" s="142" t="s">
        <v>1879</v>
      </c>
      <c r="X832" s="120">
        <v>501</v>
      </c>
      <c r="Y832" s="120">
        <v>10</v>
      </c>
      <c r="Z832" s="24" t="s">
        <v>1026</v>
      </c>
      <c r="AA832" s="120">
        <v>7</v>
      </c>
    </row>
    <row r="833" spans="1:27" x14ac:dyDescent="0.25">
      <c r="A833" s="14">
        <v>10</v>
      </c>
      <c r="B833" s="63" t="s">
        <v>1465</v>
      </c>
      <c r="C833" s="14">
        <v>22</v>
      </c>
      <c r="D833" s="14">
        <v>1</v>
      </c>
      <c r="E833" s="14">
        <v>5</v>
      </c>
      <c r="F833" s="14">
        <v>0</v>
      </c>
      <c r="G833" s="14">
        <v>5</v>
      </c>
      <c r="H833" s="14">
        <v>11</v>
      </c>
      <c r="I833" s="14">
        <v>133</v>
      </c>
      <c r="J833" s="147" t="s">
        <v>1026</v>
      </c>
      <c r="K833" s="14">
        <v>233</v>
      </c>
      <c r="L833" s="14">
        <f t="shared" si="21"/>
        <v>18</v>
      </c>
      <c r="M833" s="17" t="s">
        <v>3011</v>
      </c>
      <c r="N833" s="17">
        <v>17</v>
      </c>
      <c r="O833" s="17">
        <v>5</v>
      </c>
      <c r="P833" s="17">
        <v>1998</v>
      </c>
      <c r="Q833" s="19" t="s">
        <v>2400</v>
      </c>
      <c r="R833" s="24" t="s">
        <v>1026</v>
      </c>
      <c r="S833" s="19" t="s">
        <v>565</v>
      </c>
      <c r="T833" s="17">
        <v>0</v>
      </c>
      <c r="U833" s="24" t="s">
        <v>1026</v>
      </c>
      <c r="V833" s="17">
        <v>2</v>
      </c>
      <c r="W833" s="142" t="s">
        <v>1213</v>
      </c>
      <c r="X833" s="120">
        <v>259</v>
      </c>
      <c r="Y833" s="120">
        <v>1</v>
      </c>
      <c r="Z833" s="24" t="s">
        <v>1026</v>
      </c>
      <c r="AA833" s="120">
        <v>7</v>
      </c>
    </row>
    <row r="834" spans="1:27" ht="15.75" thickBot="1" x14ac:dyDescent="0.3">
      <c r="A834" s="37">
        <v>11</v>
      </c>
      <c r="B834" s="36" t="s">
        <v>1427</v>
      </c>
      <c r="C834" s="37">
        <v>22</v>
      </c>
      <c r="D834" s="37">
        <v>2</v>
      </c>
      <c r="E834" s="37">
        <v>1</v>
      </c>
      <c r="F834" s="37">
        <v>0</v>
      </c>
      <c r="G834" s="37">
        <v>5</v>
      </c>
      <c r="H834" s="37">
        <v>14</v>
      </c>
      <c r="I834" s="37">
        <v>121</v>
      </c>
      <c r="J834" s="148" t="s">
        <v>1026</v>
      </c>
      <c r="K834" s="37">
        <v>263</v>
      </c>
      <c r="L834" s="37">
        <f t="shared" si="21"/>
        <v>13</v>
      </c>
      <c r="M834" s="32" t="s">
        <v>3011</v>
      </c>
      <c r="N834" s="17">
        <v>17</v>
      </c>
      <c r="O834" s="17">
        <v>5</v>
      </c>
      <c r="P834" s="17">
        <v>1998</v>
      </c>
      <c r="Q834" s="19" t="s">
        <v>1465</v>
      </c>
      <c r="R834" s="24" t="s">
        <v>1026</v>
      </c>
      <c r="S834" s="19" t="s">
        <v>1318</v>
      </c>
      <c r="T834" s="17">
        <v>2</v>
      </c>
      <c r="U834" s="24" t="s">
        <v>1026</v>
      </c>
      <c r="V834" s="17">
        <v>1</v>
      </c>
      <c r="W834" s="142" t="s">
        <v>1212</v>
      </c>
      <c r="X834" s="120">
        <v>431</v>
      </c>
      <c r="Y834" s="120">
        <v>15</v>
      </c>
      <c r="Z834" s="24" t="s">
        <v>1026</v>
      </c>
      <c r="AA834" s="120">
        <v>19</v>
      </c>
    </row>
    <row r="835" spans="1:27" x14ac:dyDescent="0.25">
      <c r="A835" s="77">
        <v>12</v>
      </c>
      <c r="B835" s="151" t="s">
        <v>563</v>
      </c>
      <c r="C835" s="77">
        <v>22</v>
      </c>
      <c r="D835" s="77">
        <v>1</v>
      </c>
      <c r="E835" s="77">
        <v>1</v>
      </c>
      <c r="F835" s="77">
        <v>0</v>
      </c>
      <c r="G835" s="77">
        <v>3</v>
      </c>
      <c r="H835" s="77">
        <v>17</v>
      </c>
      <c r="I835" s="77">
        <v>90</v>
      </c>
      <c r="J835" s="152" t="s">
        <v>1026</v>
      </c>
      <c r="K835" s="77">
        <v>299</v>
      </c>
      <c r="L835" s="77">
        <f t="shared" si="21"/>
        <v>8</v>
      </c>
      <c r="M835" s="17" t="s">
        <v>3011</v>
      </c>
      <c r="N835" s="17">
        <v>17</v>
      </c>
      <c r="O835" s="17">
        <v>5</v>
      </c>
      <c r="P835" s="17">
        <v>1998</v>
      </c>
      <c r="Q835" s="19" t="s">
        <v>1029</v>
      </c>
      <c r="R835" s="24" t="s">
        <v>1026</v>
      </c>
      <c r="S835" s="19" t="s">
        <v>1042</v>
      </c>
      <c r="T835" s="17">
        <v>1</v>
      </c>
      <c r="U835" s="24" t="s">
        <v>1026</v>
      </c>
      <c r="V835" s="17">
        <v>2</v>
      </c>
      <c r="W835" s="142" t="s">
        <v>1211</v>
      </c>
      <c r="X835" s="120">
        <v>389</v>
      </c>
      <c r="Y835" s="120">
        <v>3</v>
      </c>
      <c r="Z835" s="24" t="s">
        <v>1026</v>
      </c>
      <c r="AA835" s="120">
        <v>3</v>
      </c>
    </row>
    <row r="836" spans="1:27" x14ac:dyDescent="0.25">
      <c r="C836" s="14">
        <f t="shared" ref="C836:H836" si="22">SUM(C824:C835)</f>
        <v>264</v>
      </c>
      <c r="D836" s="14">
        <f t="shared" si="22"/>
        <v>100</v>
      </c>
      <c r="E836" s="14">
        <f t="shared" si="22"/>
        <v>32</v>
      </c>
      <c r="F836" s="14">
        <f t="shared" si="22"/>
        <v>0</v>
      </c>
      <c r="G836" s="14">
        <f t="shared" si="22"/>
        <v>32</v>
      </c>
      <c r="H836" s="14">
        <f t="shared" si="22"/>
        <v>100</v>
      </c>
      <c r="I836" s="14">
        <f>SUM(I824:I835)</f>
        <v>2041</v>
      </c>
      <c r="J836" s="146" t="s">
        <v>1026</v>
      </c>
      <c r="K836" s="14">
        <f>SUM(K824:K835)</f>
        <v>2041</v>
      </c>
      <c r="L836" s="14">
        <f>SUM(L824:L835)</f>
        <v>396</v>
      </c>
      <c r="M836" s="17" t="s">
        <v>3011</v>
      </c>
      <c r="N836" s="17">
        <v>17</v>
      </c>
      <c r="O836" s="17">
        <v>5</v>
      </c>
      <c r="P836" s="17">
        <v>1998</v>
      </c>
      <c r="Q836" s="19" t="s">
        <v>1043</v>
      </c>
      <c r="R836" s="24" t="s">
        <v>1026</v>
      </c>
      <c r="S836" s="19" t="s">
        <v>564</v>
      </c>
      <c r="T836" s="17">
        <v>0</v>
      </c>
      <c r="U836" s="24" t="s">
        <v>1026</v>
      </c>
      <c r="V836" s="17">
        <v>2</v>
      </c>
      <c r="W836" s="142" t="s">
        <v>774</v>
      </c>
      <c r="X836" s="120">
        <v>942</v>
      </c>
      <c r="Y836" s="120">
        <v>1</v>
      </c>
      <c r="Z836" s="24" t="s">
        <v>1026</v>
      </c>
      <c r="AA836" s="120">
        <v>6</v>
      </c>
    </row>
    <row r="837" spans="1:27" x14ac:dyDescent="0.25">
      <c r="J837" s="147"/>
      <c r="M837" s="17" t="s">
        <v>3011</v>
      </c>
      <c r="N837" s="17">
        <v>17</v>
      </c>
      <c r="O837" s="17">
        <v>5</v>
      </c>
      <c r="P837" s="17">
        <v>1998</v>
      </c>
      <c r="Q837" s="52" t="s">
        <v>1427</v>
      </c>
      <c r="R837" s="24" t="s">
        <v>1026</v>
      </c>
      <c r="S837" s="19" t="s">
        <v>563</v>
      </c>
      <c r="T837" s="17">
        <v>2</v>
      </c>
      <c r="U837" s="24" t="s">
        <v>1026</v>
      </c>
      <c r="V837" s="17">
        <v>0</v>
      </c>
      <c r="W837" s="142" t="s">
        <v>775</v>
      </c>
      <c r="X837" s="120">
        <v>486</v>
      </c>
      <c r="Y837" s="120">
        <v>6</v>
      </c>
      <c r="Z837" s="24" t="s">
        <v>1026</v>
      </c>
      <c r="AA837" s="120">
        <v>3</v>
      </c>
    </row>
    <row r="838" spans="1:27" x14ac:dyDescent="0.25">
      <c r="B838" s="16" t="s">
        <v>369</v>
      </c>
      <c r="J838" s="147"/>
      <c r="M838" s="17" t="s">
        <v>3141</v>
      </c>
      <c r="N838" s="17">
        <v>21</v>
      </c>
      <c r="O838" s="17">
        <v>5</v>
      </c>
      <c r="P838" s="17">
        <v>1998</v>
      </c>
      <c r="Q838" s="19" t="s">
        <v>563</v>
      </c>
      <c r="R838" s="24" t="s">
        <v>1026</v>
      </c>
      <c r="S838" s="19" t="s">
        <v>1043</v>
      </c>
      <c r="T838" s="17">
        <v>0</v>
      </c>
      <c r="U838" s="24" t="s">
        <v>1026</v>
      </c>
      <c r="V838" s="17">
        <v>2</v>
      </c>
      <c r="W838" s="142" t="s">
        <v>776</v>
      </c>
      <c r="X838" s="120">
        <v>150</v>
      </c>
      <c r="Y838" s="120">
        <v>2</v>
      </c>
      <c r="Z838" s="24" t="s">
        <v>1026</v>
      </c>
      <c r="AA838" s="120">
        <v>29</v>
      </c>
    </row>
    <row r="839" spans="1:27" x14ac:dyDescent="0.25">
      <c r="B839" s="16" t="s">
        <v>701</v>
      </c>
      <c r="J839" s="147"/>
      <c r="M839" s="17" t="s">
        <v>3141</v>
      </c>
      <c r="N839" s="17">
        <v>21</v>
      </c>
      <c r="O839" s="17">
        <v>5</v>
      </c>
      <c r="P839" s="17">
        <v>1998</v>
      </c>
      <c r="Q839" s="19" t="s">
        <v>565</v>
      </c>
      <c r="R839" s="24" t="s">
        <v>1026</v>
      </c>
      <c r="S839" s="52" t="s">
        <v>1427</v>
      </c>
      <c r="T839" s="17">
        <v>2</v>
      </c>
      <c r="U839" s="24" t="s">
        <v>1026</v>
      </c>
      <c r="V839" s="17">
        <v>0</v>
      </c>
      <c r="W839" s="142" t="s">
        <v>1161</v>
      </c>
      <c r="X839" s="120">
        <v>526</v>
      </c>
      <c r="Y839" s="120">
        <v>31</v>
      </c>
      <c r="Z839" s="24" t="s">
        <v>1026</v>
      </c>
      <c r="AA839" s="120">
        <v>10</v>
      </c>
    </row>
    <row r="840" spans="1:27" x14ac:dyDescent="0.25">
      <c r="B840" s="16" t="s">
        <v>2294</v>
      </c>
      <c r="J840" s="147"/>
      <c r="M840" s="17" t="s">
        <v>3141</v>
      </c>
      <c r="N840" s="17">
        <v>21</v>
      </c>
      <c r="O840" s="17">
        <v>5</v>
      </c>
      <c r="P840" s="17">
        <v>1998</v>
      </c>
      <c r="Q840" s="19" t="s">
        <v>1041</v>
      </c>
      <c r="R840" s="24" t="s">
        <v>1026</v>
      </c>
      <c r="S840" s="19" t="s">
        <v>1042</v>
      </c>
      <c r="T840" s="17">
        <v>0</v>
      </c>
      <c r="U840" s="24" t="s">
        <v>1026</v>
      </c>
      <c r="V840" s="17">
        <v>2</v>
      </c>
      <c r="W840" s="142" t="s">
        <v>1210</v>
      </c>
      <c r="X840" s="120">
        <v>558</v>
      </c>
      <c r="Y840" s="120">
        <v>2</v>
      </c>
      <c r="Z840" s="24" t="s">
        <v>1026</v>
      </c>
      <c r="AA840" s="120">
        <v>7</v>
      </c>
    </row>
    <row r="841" spans="1:27" x14ac:dyDescent="0.25">
      <c r="J841" s="147"/>
      <c r="M841" s="17" t="s">
        <v>3141</v>
      </c>
      <c r="N841" s="17">
        <v>21</v>
      </c>
      <c r="O841" s="17">
        <v>5</v>
      </c>
      <c r="P841" s="17">
        <v>1998</v>
      </c>
      <c r="Q841" s="19" t="s">
        <v>2400</v>
      </c>
      <c r="R841" s="24" t="s">
        <v>1026</v>
      </c>
      <c r="S841" s="19" t="s">
        <v>1029</v>
      </c>
      <c r="T841" s="17">
        <v>1</v>
      </c>
      <c r="U841" s="24" t="s">
        <v>1026</v>
      </c>
      <c r="V841" s="17">
        <v>0</v>
      </c>
      <c r="W841" s="142" t="s">
        <v>1209</v>
      </c>
      <c r="X841" s="120">
        <v>170</v>
      </c>
      <c r="Y841" s="120">
        <v>8</v>
      </c>
      <c r="Z841" s="24" t="s">
        <v>1026</v>
      </c>
      <c r="AA841" s="120">
        <v>7</v>
      </c>
    </row>
    <row r="842" spans="1:27" x14ac:dyDescent="0.25">
      <c r="J842" s="147"/>
      <c r="M842" s="17" t="s">
        <v>3141</v>
      </c>
      <c r="N842" s="17">
        <v>21</v>
      </c>
      <c r="O842" s="17">
        <v>5</v>
      </c>
      <c r="P842" s="17">
        <v>1998</v>
      </c>
      <c r="Q842" s="19" t="s">
        <v>564</v>
      </c>
      <c r="R842" s="24" t="s">
        <v>1026</v>
      </c>
      <c r="S842" s="19" t="s">
        <v>1465</v>
      </c>
      <c r="T842" s="17">
        <v>1</v>
      </c>
      <c r="U842" s="24" t="s">
        <v>1026</v>
      </c>
      <c r="V842" s="17">
        <v>0</v>
      </c>
      <c r="W842" s="142" t="s">
        <v>1162</v>
      </c>
      <c r="X842" s="120">
        <v>537</v>
      </c>
      <c r="Y842" s="120">
        <v>15</v>
      </c>
      <c r="Z842" s="24" t="s">
        <v>1026</v>
      </c>
      <c r="AA842" s="120">
        <v>7</v>
      </c>
    </row>
    <row r="843" spans="1:27" x14ac:dyDescent="0.25">
      <c r="B843" s="20"/>
      <c r="J843" s="147"/>
      <c r="M843" s="17" t="s">
        <v>3027</v>
      </c>
      <c r="N843" s="17">
        <v>23</v>
      </c>
      <c r="O843" s="17">
        <v>5</v>
      </c>
      <c r="P843" s="17">
        <v>1998</v>
      </c>
      <c r="Q843" s="19" t="s">
        <v>1241</v>
      </c>
      <c r="R843" s="24" t="s">
        <v>1026</v>
      </c>
      <c r="S843" s="19" t="s">
        <v>565</v>
      </c>
      <c r="T843" s="17">
        <v>2</v>
      </c>
      <c r="U843" s="24" t="s">
        <v>1026</v>
      </c>
      <c r="V843" s="17">
        <v>0</v>
      </c>
      <c r="W843" s="142" t="s">
        <v>147</v>
      </c>
      <c r="X843" s="120">
        <v>866</v>
      </c>
      <c r="Y843" s="120">
        <v>6</v>
      </c>
      <c r="Z843" s="24" t="s">
        <v>1026</v>
      </c>
      <c r="AA843" s="120">
        <v>3</v>
      </c>
    </row>
    <row r="844" spans="1:27" x14ac:dyDescent="0.25">
      <c r="J844" s="147"/>
      <c r="M844" s="17" t="s">
        <v>3011</v>
      </c>
      <c r="N844" s="17">
        <v>24</v>
      </c>
      <c r="O844" s="17">
        <v>5</v>
      </c>
      <c r="P844" s="17">
        <v>1998</v>
      </c>
      <c r="Q844" s="19" t="s">
        <v>2400</v>
      </c>
      <c r="R844" s="24" t="s">
        <v>1026</v>
      </c>
      <c r="S844" s="19" t="s">
        <v>564</v>
      </c>
      <c r="T844" s="17">
        <v>0</v>
      </c>
      <c r="U844" s="24" t="s">
        <v>1026</v>
      </c>
      <c r="V844" s="17">
        <v>2</v>
      </c>
      <c r="W844" s="142" t="s">
        <v>146</v>
      </c>
      <c r="X844" s="120">
        <v>131</v>
      </c>
      <c r="Y844" s="120">
        <v>1</v>
      </c>
      <c r="Z844" s="24" t="s">
        <v>1026</v>
      </c>
      <c r="AA844" s="120">
        <v>7</v>
      </c>
    </row>
    <row r="845" spans="1:27" x14ac:dyDescent="0.25">
      <c r="J845" s="147"/>
      <c r="M845" s="17" t="s">
        <v>3011</v>
      </c>
      <c r="N845" s="17">
        <v>24</v>
      </c>
      <c r="O845" s="17">
        <v>5</v>
      </c>
      <c r="P845" s="17">
        <v>1998</v>
      </c>
      <c r="Q845" s="19" t="s">
        <v>1465</v>
      </c>
      <c r="R845" s="24" t="s">
        <v>1026</v>
      </c>
      <c r="S845" s="19" t="s">
        <v>1043</v>
      </c>
      <c r="T845" s="17">
        <v>1</v>
      </c>
      <c r="U845" s="24" t="s">
        <v>1026</v>
      </c>
      <c r="V845" s="17">
        <v>2</v>
      </c>
      <c r="W845" s="142" t="s">
        <v>777</v>
      </c>
      <c r="X845" s="120">
        <v>201</v>
      </c>
      <c r="Y845" s="120">
        <v>3</v>
      </c>
      <c r="Z845" s="24" t="s">
        <v>1026</v>
      </c>
      <c r="AA845" s="120">
        <v>7</v>
      </c>
    </row>
    <row r="846" spans="1:27" x14ac:dyDescent="0.25">
      <c r="M846" s="17" t="s">
        <v>3011</v>
      </c>
      <c r="N846" s="17">
        <v>24</v>
      </c>
      <c r="O846" s="17">
        <v>5</v>
      </c>
      <c r="P846" s="17">
        <v>1998</v>
      </c>
      <c r="Q846" s="19" t="s">
        <v>1029</v>
      </c>
      <c r="R846" s="24" t="s">
        <v>1026</v>
      </c>
      <c r="S846" s="19" t="s">
        <v>1041</v>
      </c>
      <c r="T846" s="17">
        <v>1</v>
      </c>
      <c r="U846" s="24" t="s">
        <v>1026</v>
      </c>
      <c r="V846" s="17">
        <v>0</v>
      </c>
      <c r="W846" s="142" t="s">
        <v>145</v>
      </c>
      <c r="X846" s="120">
        <v>311</v>
      </c>
      <c r="Y846" s="120">
        <v>6</v>
      </c>
      <c r="Z846" s="24" t="s">
        <v>1026</v>
      </c>
      <c r="AA846" s="120">
        <v>3</v>
      </c>
    </row>
    <row r="847" spans="1:27" x14ac:dyDescent="0.25">
      <c r="M847" s="17" t="s">
        <v>3011</v>
      </c>
      <c r="N847" s="17">
        <v>24</v>
      </c>
      <c r="O847" s="17">
        <v>5</v>
      </c>
      <c r="P847" s="17">
        <v>1998</v>
      </c>
      <c r="Q847" s="19" t="s">
        <v>1042</v>
      </c>
      <c r="R847" s="24" t="s">
        <v>1026</v>
      </c>
      <c r="S847" s="52" t="s">
        <v>1427</v>
      </c>
      <c r="T847" s="17">
        <v>1</v>
      </c>
      <c r="U847" s="24" t="s">
        <v>1026</v>
      </c>
      <c r="V847" s="17">
        <v>2</v>
      </c>
      <c r="W847" s="142" t="s">
        <v>148</v>
      </c>
      <c r="X847" s="120">
        <v>407</v>
      </c>
      <c r="Y847" s="120">
        <v>2</v>
      </c>
      <c r="Z847" s="24" t="s">
        <v>1026</v>
      </c>
      <c r="AA847" s="120">
        <v>7</v>
      </c>
    </row>
    <row r="848" spans="1:27" x14ac:dyDescent="0.25">
      <c r="M848" s="17" t="s">
        <v>3011</v>
      </c>
      <c r="N848" s="17">
        <v>24</v>
      </c>
      <c r="O848" s="17">
        <v>5</v>
      </c>
      <c r="P848" s="17">
        <v>1998</v>
      </c>
      <c r="Q848" s="19" t="s">
        <v>1318</v>
      </c>
      <c r="R848" s="24" t="s">
        <v>1026</v>
      </c>
      <c r="S848" s="19" t="s">
        <v>563</v>
      </c>
      <c r="T848" s="17">
        <v>2</v>
      </c>
      <c r="U848" s="24" t="s">
        <v>1026</v>
      </c>
      <c r="V848" s="17">
        <v>0</v>
      </c>
      <c r="W848" s="142" t="s">
        <v>448</v>
      </c>
      <c r="X848" s="120">
        <v>243</v>
      </c>
      <c r="Y848" s="120">
        <v>9</v>
      </c>
      <c r="Z848" s="24" t="s">
        <v>1026</v>
      </c>
      <c r="AA848" s="120">
        <v>2</v>
      </c>
    </row>
    <row r="849" spans="13:27" x14ac:dyDescent="0.25">
      <c r="M849" s="17" t="s">
        <v>3144</v>
      </c>
      <c r="N849" s="17">
        <v>26</v>
      </c>
      <c r="O849" s="17">
        <v>5</v>
      </c>
      <c r="P849" s="17">
        <v>1998</v>
      </c>
      <c r="Q849" s="19" t="s">
        <v>563</v>
      </c>
      <c r="R849" s="24" t="s">
        <v>1026</v>
      </c>
      <c r="S849" s="19" t="s">
        <v>1042</v>
      </c>
      <c r="T849" s="17">
        <v>0</v>
      </c>
      <c r="U849" s="24" t="s">
        <v>1026</v>
      </c>
      <c r="V849" s="17">
        <v>2</v>
      </c>
      <c r="W849" s="142" t="s">
        <v>447</v>
      </c>
      <c r="X849" s="120">
        <v>150</v>
      </c>
      <c r="Y849" s="120">
        <v>4</v>
      </c>
      <c r="Z849" s="24" t="s">
        <v>1026</v>
      </c>
      <c r="AA849" s="120">
        <v>7</v>
      </c>
    </row>
    <row r="850" spans="13:27" x14ac:dyDescent="0.25">
      <c r="M850" s="17" t="s">
        <v>3142</v>
      </c>
      <c r="N850" s="17">
        <v>27</v>
      </c>
      <c r="O850" s="17">
        <v>5</v>
      </c>
      <c r="P850" s="17">
        <v>1998</v>
      </c>
      <c r="Q850" s="19" t="s">
        <v>565</v>
      </c>
      <c r="R850" s="24" t="s">
        <v>1026</v>
      </c>
      <c r="S850" s="19" t="s">
        <v>1029</v>
      </c>
      <c r="T850" s="17">
        <v>1</v>
      </c>
      <c r="U850" s="24" t="s">
        <v>1026</v>
      </c>
      <c r="V850" s="17">
        <v>2</v>
      </c>
      <c r="W850" s="142" t="s">
        <v>2889</v>
      </c>
      <c r="X850" s="120">
        <v>1386</v>
      </c>
      <c r="Y850" s="120">
        <v>12</v>
      </c>
      <c r="Z850" s="24" t="s">
        <v>1026</v>
      </c>
      <c r="AA850" s="120">
        <v>10</v>
      </c>
    </row>
    <row r="851" spans="13:27" x14ac:dyDescent="0.25">
      <c r="M851" s="17" t="s">
        <v>3142</v>
      </c>
      <c r="N851" s="17">
        <v>27</v>
      </c>
      <c r="O851" s="17">
        <v>5</v>
      </c>
      <c r="P851" s="17">
        <v>1998</v>
      </c>
      <c r="Q851" s="19" t="s">
        <v>564</v>
      </c>
      <c r="R851" s="24" t="s">
        <v>1026</v>
      </c>
      <c r="S851" s="19" t="s">
        <v>1041</v>
      </c>
      <c r="T851" s="17">
        <v>2</v>
      </c>
      <c r="U851" s="24" t="s">
        <v>1026</v>
      </c>
      <c r="V851" s="17">
        <v>1</v>
      </c>
      <c r="W851" s="142" t="s">
        <v>160</v>
      </c>
      <c r="X851" s="120">
        <v>280</v>
      </c>
      <c r="Y851" s="120">
        <v>4</v>
      </c>
      <c r="Z851" s="24" t="s">
        <v>1026</v>
      </c>
      <c r="AA851" s="120">
        <v>3</v>
      </c>
    </row>
    <row r="852" spans="13:27" x14ac:dyDescent="0.25">
      <c r="M852" s="17" t="s">
        <v>3142</v>
      </c>
      <c r="N852" s="17">
        <v>27</v>
      </c>
      <c r="O852" s="17">
        <v>5</v>
      </c>
      <c r="P852" s="17">
        <v>1998</v>
      </c>
      <c r="Q852" s="19" t="s">
        <v>1465</v>
      </c>
      <c r="R852" s="24" t="s">
        <v>1026</v>
      </c>
      <c r="S852" s="19" t="s">
        <v>2400</v>
      </c>
      <c r="T852" s="17">
        <v>2</v>
      </c>
      <c r="U852" s="24" t="s">
        <v>1026</v>
      </c>
      <c r="V852" s="17">
        <v>1</v>
      </c>
      <c r="W852" s="142" t="s">
        <v>161</v>
      </c>
      <c r="X852" s="120">
        <v>233</v>
      </c>
      <c r="Y852" s="120">
        <v>4</v>
      </c>
      <c r="Z852" s="24" t="s">
        <v>1026</v>
      </c>
      <c r="AA852" s="120">
        <v>3</v>
      </c>
    </row>
    <row r="853" spans="13:27" x14ac:dyDescent="0.25">
      <c r="M853" s="17" t="s">
        <v>3142</v>
      </c>
      <c r="N853" s="17">
        <v>27</v>
      </c>
      <c r="O853" s="17">
        <v>5</v>
      </c>
      <c r="P853" s="17">
        <v>1998</v>
      </c>
      <c r="Q853" s="19" t="s">
        <v>1043</v>
      </c>
      <c r="R853" s="24" t="s">
        <v>1026</v>
      </c>
      <c r="S853" s="19" t="s">
        <v>1318</v>
      </c>
      <c r="T853" s="17">
        <v>0</v>
      </c>
      <c r="U853" s="24" t="s">
        <v>1026</v>
      </c>
      <c r="V853" s="17">
        <v>1</v>
      </c>
      <c r="W853" s="142" t="s">
        <v>446</v>
      </c>
      <c r="X853" s="120">
        <v>740</v>
      </c>
      <c r="Y853" s="120">
        <v>2</v>
      </c>
      <c r="Z853" s="24" t="s">
        <v>1026</v>
      </c>
      <c r="AA853" s="120">
        <v>6</v>
      </c>
    </row>
    <row r="854" spans="13:27" x14ac:dyDescent="0.25">
      <c r="M854" s="17" t="s">
        <v>3142</v>
      </c>
      <c r="N854" s="17">
        <v>27</v>
      </c>
      <c r="O854" s="17">
        <v>5</v>
      </c>
      <c r="P854" s="17">
        <v>1998</v>
      </c>
      <c r="Q854" s="52" t="s">
        <v>1427</v>
      </c>
      <c r="R854" s="24" t="s">
        <v>1026</v>
      </c>
      <c r="S854" s="19" t="s">
        <v>1241</v>
      </c>
      <c r="T854" s="17">
        <v>0</v>
      </c>
      <c r="U854" s="24" t="s">
        <v>1026</v>
      </c>
      <c r="V854" s="17">
        <v>2</v>
      </c>
      <c r="W854" s="142" t="s">
        <v>2890</v>
      </c>
      <c r="X854" s="120">
        <v>445</v>
      </c>
      <c r="Y854" s="120">
        <v>5</v>
      </c>
      <c r="Z854" s="24" t="s">
        <v>1026</v>
      </c>
      <c r="AA854" s="120">
        <v>13</v>
      </c>
    </row>
    <row r="855" spans="13:27" x14ac:dyDescent="0.25">
      <c r="M855" s="17" t="s">
        <v>3027</v>
      </c>
      <c r="N855" s="17">
        <v>30</v>
      </c>
      <c r="O855" s="17">
        <v>5</v>
      </c>
      <c r="P855" s="17">
        <v>1998</v>
      </c>
      <c r="Q855" s="52" t="s">
        <v>1427</v>
      </c>
      <c r="R855" s="24" t="s">
        <v>1026</v>
      </c>
      <c r="S855" s="19" t="s">
        <v>2400</v>
      </c>
      <c r="T855" s="17">
        <v>0</v>
      </c>
      <c r="U855" s="24" t="s">
        <v>1026</v>
      </c>
      <c r="V855" s="17">
        <v>1</v>
      </c>
      <c r="W855" s="142" t="s">
        <v>445</v>
      </c>
      <c r="X855" s="120">
        <v>330</v>
      </c>
      <c r="Y855" s="120">
        <v>6</v>
      </c>
      <c r="Z855" s="24" t="s">
        <v>1026</v>
      </c>
      <c r="AA855" s="120">
        <v>10</v>
      </c>
    </row>
    <row r="856" spans="13:27" x14ac:dyDescent="0.25">
      <c r="M856" s="17" t="s">
        <v>3011</v>
      </c>
      <c r="N856" s="17">
        <v>31</v>
      </c>
      <c r="O856" s="17">
        <v>5</v>
      </c>
      <c r="P856" s="17">
        <v>1998</v>
      </c>
      <c r="Q856" s="19" t="s">
        <v>1041</v>
      </c>
      <c r="R856" s="24" t="s">
        <v>1026</v>
      </c>
      <c r="S856" s="19" t="s">
        <v>1043</v>
      </c>
      <c r="T856" s="17">
        <v>2</v>
      </c>
      <c r="U856" s="24" t="s">
        <v>1026</v>
      </c>
      <c r="V856" s="17">
        <v>0</v>
      </c>
      <c r="W856" s="142" t="s">
        <v>2883</v>
      </c>
      <c r="X856" s="120">
        <v>519</v>
      </c>
      <c r="Y856" s="120">
        <v>10</v>
      </c>
      <c r="Z856" s="24" t="s">
        <v>1026</v>
      </c>
      <c r="AA856" s="120">
        <v>2</v>
      </c>
    </row>
    <row r="857" spans="13:27" x14ac:dyDescent="0.25">
      <c r="M857" s="17" t="s">
        <v>3011</v>
      </c>
      <c r="N857" s="17">
        <v>31</v>
      </c>
      <c r="O857" s="17">
        <v>5</v>
      </c>
      <c r="P857" s="17">
        <v>1998</v>
      </c>
      <c r="Q857" s="19" t="s">
        <v>1241</v>
      </c>
      <c r="R857" s="24" t="s">
        <v>1026</v>
      </c>
      <c r="S857" s="19" t="s">
        <v>564</v>
      </c>
      <c r="T857" s="17">
        <v>0</v>
      </c>
      <c r="U857" s="24" t="s">
        <v>1026</v>
      </c>
      <c r="V857" s="17">
        <v>2</v>
      </c>
      <c r="W857" s="142" t="s">
        <v>2882</v>
      </c>
      <c r="X857" s="120">
        <v>718</v>
      </c>
      <c r="Y857" s="120">
        <v>4</v>
      </c>
      <c r="Z857" s="24" t="s">
        <v>1026</v>
      </c>
      <c r="AA857" s="120">
        <v>6</v>
      </c>
    </row>
    <row r="858" spans="13:27" x14ac:dyDescent="0.25">
      <c r="M858" s="17" t="s">
        <v>3011</v>
      </c>
      <c r="N858" s="17">
        <v>31</v>
      </c>
      <c r="O858" s="17">
        <v>5</v>
      </c>
      <c r="P858" s="17">
        <v>1998</v>
      </c>
      <c r="Q858" s="19" t="s">
        <v>1042</v>
      </c>
      <c r="R858" s="24" t="s">
        <v>1026</v>
      </c>
      <c r="S858" s="19" t="s">
        <v>1465</v>
      </c>
      <c r="T858" s="17">
        <v>2</v>
      </c>
      <c r="U858" s="24" t="s">
        <v>1026</v>
      </c>
      <c r="V858" s="17">
        <v>1</v>
      </c>
      <c r="W858" s="142" t="s">
        <v>2881</v>
      </c>
      <c r="X858" s="120">
        <v>972</v>
      </c>
      <c r="Y858" s="120">
        <v>12</v>
      </c>
      <c r="Z858" s="24" t="s">
        <v>1026</v>
      </c>
      <c r="AA858" s="120">
        <v>11</v>
      </c>
    </row>
    <row r="859" spans="13:27" x14ac:dyDescent="0.25">
      <c r="M859" s="17" t="s">
        <v>3011</v>
      </c>
      <c r="N859" s="17">
        <v>31</v>
      </c>
      <c r="O859" s="17">
        <v>5</v>
      </c>
      <c r="P859" s="17">
        <v>1998</v>
      </c>
      <c r="Q859" s="19" t="s">
        <v>1318</v>
      </c>
      <c r="R859" s="24" t="s">
        <v>1026</v>
      </c>
      <c r="S859" s="19" t="s">
        <v>565</v>
      </c>
      <c r="T859" s="17">
        <v>1</v>
      </c>
      <c r="U859" s="24" t="s">
        <v>1026</v>
      </c>
      <c r="V859" s="17">
        <v>2</v>
      </c>
      <c r="W859" s="142" t="s">
        <v>2884</v>
      </c>
      <c r="X859" s="120">
        <v>459</v>
      </c>
      <c r="Y859" s="120">
        <v>4</v>
      </c>
      <c r="Z859" s="24" t="s">
        <v>1026</v>
      </c>
      <c r="AA859" s="120">
        <v>10</v>
      </c>
    </row>
    <row r="860" spans="13:27" x14ac:dyDescent="0.25">
      <c r="M860" s="17" t="s">
        <v>3144</v>
      </c>
      <c r="N860" s="17">
        <v>2</v>
      </c>
      <c r="O860" s="17">
        <v>6</v>
      </c>
      <c r="P860" s="17">
        <v>1998</v>
      </c>
      <c r="Q860" s="19" t="s">
        <v>564</v>
      </c>
      <c r="R860" s="24" t="s">
        <v>1026</v>
      </c>
      <c r="S860" s="52" t="s">
        <v>1427</v>
      </c>
      <c r="T860" s="17">
        <v>2</v>
      </c>
      <c r="U860" s="24" t="s">
        <v>1026</v>
      </c>
      <c r="V860" s="17">
        <v>0</v>
      </c>
      <c r="W860" s="142" t="s">
        <v>2391</v>
      </c>
      <c r="X860" s="120">
        <v>235</v>
      </c>
      <c r="Y860" s="120">
        <v>13</v>
      </c>
      <c r="Z860" s="24" t="s">
        <v>1026</v>
      </c>
      <c r="AA860" s="120">
        <v>3</v>
      </c>
    </row>
    <row r="861" spans="13:27" x14ac:dyDescent="0.25">
      <c r="M861" s="17" t="s">
        <v>3144</v>
      </c>
      <c r="N861" s="17">
        <v>2</v>
      </c>
      <c r="O861" s="17">
        <v>6</v>
      </c>
      <c r="P861" s="17">
        <v>1998</v>
      </c>
      <c r="Q861" s="19" t="s">
        <v>1029</v>
      </c>
      <c r="R861" s="24" t="s">
        <v>1026</v>
      </c>
      <c r="S861" s="19" t="s">
        <v>1318</v>
      </c>
      <c r="T861" s="17">
        <v>2</v>
      </c>
      <c r="U861" s="24" t="s">
        <v>1026</v>
      </c>
      <c r="V861" s="17">
        <v>0</v>
      </c>
      <c r="W861" s="142" t="s">
        <v>2880</v>
      </c>
      <c r="X861" s="120">
        <v>531</v>
      </c>
      <c r="Y861" s="120">
        <v>10</v>
      </c>
      <c r="Z861" s="24" t="s">
        <v>1026</v>
      </c>
      <c r="AA861" s="120">
        <v>0</v>
      </c>
    </row>
    <row r="862" spans="13:27" x14ac:dyDescent="0.25">
      <c r="M862" s="17" t="s">
        <v>3142</v>
      </c>
      <c r="N862" s="17">
        <v>3</v>
      </c>
      <c r="O862" s="17">
        <v>6</v>
      </c>
      <c r="P862" s="17">
        <v>1998</v>
      </c>
      <c r="Q862" s="19" t="s">
        <v>1041</v>
      </c>
      <c r="R862" s="24" t="s">
        <v>1026</v>
      </c>
      <c r="S862" s="19" t="s">
        <v>563</v>
      </c>
      <c r="T862" s="17">
        <v>2</v>
      </c>
      <c r="U862" s="24" t="s">
        <v>1026</v>
      </c>
      <c r="V862" s="17">
        <v>0</v>
      </c>
      <c r="W862" s="142" t="s">
        <v>2389</v>
      </c>
      <c r="X862" s="120">
        <v>482</v>
      </c>
      <c r="Y862" s="120">
        <v>20</v>
      </c>
      <c r="Z862" s="24" t="s">
        <v>1026</v>
      </c>
      <c r="AA862" s="120">
        <v>4</v>
      </c>
    </row>
    <row r="863" spans="13:27" x14ac:dyDescent="0.25">
      <c r="M863" s="17" t="s">
        <v>3142</v>
      </c>
      <c r="N863" s="17">
        <v>3</v>
      </c>
      <c r="O863" s="17">
        <v>6</v>
      </c>
      <c r="P863" s="17">
        <v>1998</v>
      </c>
      <c r="Q863" s="19" t="s">
        <v>1465</v>
      </c>
      <c r="R863" s="24" t="s">
        <v>1026</v>
      </c>
      <c r="S863" s="19" t="s">
        <v>1241</v>
      </c>
      <c r="T863" s="17">
        <v>0</v>
      </c>
      <c r="U863" s="24" t="s">
        <v>1026</v>
      </c>
      <c r="V863" s="17">
        <v>2</v>
      </c>
      <c r="W863" s="142" t="s">
        <v>2390</v>
      </c>
      <c r="X863" s="120">
        <v>346</v>
      </c>
      <c r="Y863" s="120">
        <v>3</v>
      </c>
      <c r="Z863" s="24" t="s">
        <v>1026</v>
      </c>
      <c r="AA863" s="120">
        <v>12</v>
      </c>
    </row>
    <row r="864" spans="13:27" x14ac:dyDescent="0.25">
      <c r="M864" s="17" t="s">
        <v>3142</v>
      </c>
      <c r="N864" s="17">
        <v>3</v>
      </c>
      <c r="O864" s="17">
        <v>6</v>
      </c>
      <c r="P864" s="17">
        <v>1998</v>
      </c>
      <c r="Q864" s="19" t="s">
        <v>1043</v>
      </c>
      <c r="R864" s="24" t="s">
        <v>1026</v>
      </c>
      <c r="S864" s="19" t="s">
        <v>565</v>
      </c>
      <c r="T864" s="17">
        <v>2</v>
      </c>
      <c r="U864" s="24" t="s">
        <v>1026</v>
      </c>
      <c r="V864" s="17">
        <v>1</v>
      </c>
      <c r="W864" s="142" t="s">
        <v>2388</v>
      </c>
      <c r="X864" s="120">
        <v>615</v>
      </c>
      <c r="Y864" s="120">
        <v>6</v>
      </c>
      <c r="Z864" s="24" t="s">
        <v>1026</v>
      </c>
      <c r="AA864" s="120">
        <v>4</v>
      </c>
    </row>
    <row r="865" spans="13:27" x14ac:dyDescent="0.25">
      <c r="M865" s="17" t="s">
        <v>3141</v>
      </c>
      <c r="N865" s="17">
        <v>4</v>
      </c>
      <c r="O865" s="17">
        <v>6</v>
      </c>
      <c r="P865" s="17">
        <v>1998</v>
      </c>
      <c r="Q865" s="19" t="s">
        <v>2400</v>
      </c>
      <c r="R865" s="24" t="s">
        <v>1026</v>
      </c>
      <c r="S865" s="19" t="s">
        <v>1042</v>
      </c>
      <c r="T865" s="17">
        <v>0</v>
      </c>
      <c r="U865" s="24" t="s">
        <v>1026</v>
      </c>
      <c r="V865" s="17">
        <v>2</v>
      </c>
      <c r="W865" s="142" t="s">
        <v>2385</v>
      </c>
      <c r="X865" s="120">
        <v>312</v>
      </c>
      <c r="Y865" s="120">
        <v>1</v>
      </c>
      <c r="Z865" s="24" t="s">
        <v>1026</v>
      </c>
      <c r="AA865" s="120">
        <v>9</v>
      </c>
    </row>
    <row r="866" spans="13:27" x14ac:dyDescent="0.25">
      <c r="M866" s="17" t="s">
        <v>3141</v>
      </c>
      <c r="N866" s="17">
        <v>4</v>
      </c>
      <c r="O866" s="17">
        <v>6</v>
      </c>
      <c r="P866" s="17">
        <v>1998</v>
      </c>
      <c r="Q866" s="19" t="s">
        <v>1318</v>
      </c>
      <c r="R866" s="24" t="s">
        <v>1026</v>
      </c>
      <c r="S866" s="52" t="s">
        <v>1427</v>
      </c>
      <c r="T866" s="17">
        <v>2</v>
      </c>
      <c r="U866" s="24" t="s">
        <v>1026</v>
      </c>
      <c r="V866" s="17">
        <v>0</v>
      </c>
      <c r="W866" s="142" t="s">
        <v>444</v>
      </c>
      <c r="X866" s="120">
        <v>674</v>
      </c>
      <c r="Y866" s="120">
        <v>8</v>
      </c>
      <c r="Z866" s="24" t="s">
        <v>1026</v>
      </c>
      <c r="AA866" s="120">
        <v>5</v>
      </c>
    </row>
    <row r="867" spans="13:27" x14ac:dyDescent="0.25">
      <c r="M867" s="17" t="s">
        <v>3011</v>
      </c>
      <c r="N867" s="17">
        <v>7</v>
      </c>
      <c r="O867" s="17">
        <v>6</v>
      </c>
      <c r="P867" s="17">
        <v>1998</v>
      </c>
      <c r="Q867" s="19" t="s">
        <v>2400</v>
      </c>
      <c r="R867" s="24" t="s">
        <v>1026</v>
      </c>
      <c r="S867" s="19" t="s">
        <v>1318</v>
      </c>
      <c r="T867" s="17">
        <v>1</v>
      </c>
      <c r="U867" s="24" t="s">
        <v>1026</v>
      </c>
      <c r="V867" s="17">
        <v>0</v>
      </c>
      <c r="W867" s="142" t="s">
        <v>579</v>
      </c>
      <c r="X867" s="120">
        <v>348</v>
      </c>
      <c r="Y867" s="120">
        <v>8</v>
      </c>
      <c r="Z867" s="24" t="s">
        <v>1026</v>
      </c>
      <c r="AA867" s="120">
        <v>6</v>
      </c>
    </row>
    <row r="868" spans="13:27" x14ac:dyDescent="0.25">
      <c r="M868" s="17" t="s">
        <v>3011</v>
      </c>
      <c r="N868" s="17">
        <v>7</v>
      </c>
      <c r="O868" s="17">
        <v>6</v>
      </c>
      <c r="P868" s="17">
        <v>1998</v>
      </c>
      <c r="Q868" s="19" t="s">
        <v>1465</v>
      </c>
      <c r="R868" s="24" t="s">
        <v>1026</v>
      </c>
      <c r="S868" s="19" t="s">
        <v>563</v>
      </c>
      <c r="T868" s="17">
        <v>1</v>
      </c>
      <c r="U868" s="24" t="s">
        <v>1026</v>
      </c>
      <c r="V868" s="17">
        <v>2</v>
      </c>
      <c r="W868" s="142" t="s">
        <v>443</v>
      </c>
      <c r="X868" s="120">
        <v>363</v>
      </c>
      <c r="Y868" s="120">
        <v>9</v>
      </c>
      <c r="Z868" s="24" t="s">
        <v>1026</v>
      </c>
      <c r="AA868" s="120">
        <v>9</v>
      </c>
    </row>
    <row r="869" spans="13:27" x14ac:dyDescent="0.25">
      <c r="M869" s="17" t="s">
        <v>3011</v>
      </c>
      <c r="N869" s="17">
        <v>7</v>
      </c>
      <c r="O869" s="17">
        <v>6</v>
      </c>
      <c r="P869" s="17">
        <v>1998</v>
      </c>
      <c r="Q869" s="19" t="s">
        <v>1029</v>
      </c>
      <c r="R869" s="24" t="s">
        <v>1026</v>
      </c>
      <c r="S869" s="52" t="s">
        <v>1427</v>
      </c>
      <c r="T869" s="17">
        <v>2</v>
      </c>
      <c r="U869" s="24" t="s">
        <v>1026</v>
      </c>
      <c r="V869" s="17">
        <v>0</v>
      </c>
      <c r="W869" s="142" t="s">
        <v>578</v>
      </c>
      <c r="X869" s="120">
        <v>615</v>
      </c>
      <c r="Y869" s="120">
        <v>21</v>
      </c>
      <c r="Z869" s="24" t="s">
        <v>1026</v>
      </c>
      <c r="AA869" s="120">
        <v>5</v>
      </c>
    </row>
    <row r="870" spans="13:27" x14ac:dyDescent="0.25">
      <c r="M870" s="17" t="s">
        <v>3011</v>
      </c>
      <c r="N870" s="17">
        <v>7</v>
      </c>
      <c r="O870" s="17">
        <v>6</v>
      </c>
      <c r="P870" s="17">
        <v>1998</v>
      </c>
      <c r="Q870" s="19" t="s">
        <v>1042</v>
      </c>
      <c r="R870" s="24" t="s">
        <v>1026</v>
      </c>
      <c r="S870" s="19" t="s">
        <v>564</v>
      </c>
      <c r="T870" s="17">
        <v>1</v>
      </c>
      <c r="U870" s="24" t="s">
        <v>1026</v>
      </c>
      <c r="V870" s="17">
        <v>2</v>
      </c>
      <c r="W870" s="142" t="s">
        <v>577</v>
      </c>
      <c r="X870" s="120">
        <v>812</v>
      </c>
      <c r="Y870" s="120">
        <v>8</v>
      </c>
      <c r="Z870" s="24" t="s">
        <v>1026</v>
      </c>
      <c r="AA870" s="120">
        <v>8</v>
      </c>
    </row>
    <row r="871" spans="13:27" x14ac:dyDescent="0.25">
      <c r="M871" s="17" t="s">
        <v>3011</v>
      </c>
      <c r="N871" s="17">
        <v>7</v>
      </c>
      <c r="O871" s="17">
        <v>6</v>
      </c>
      <c r="P871" s="17">
        <v>1998</v>
      </c>
      <c r="Q871" s="19" t="s">
        <v>1043</v>
      </c>
      <c r="R871" s="24" t="s">
        <v>1026</v>
      </c>
      <c r="S871" s="19" t="s">
        <v>1241</v>
      </c>
      <c r="T871" s="17">
        <v>2</v>
      </c>
      <c r="U871" s="24" t="s">
        <v>1026</v>
      </c>
      <c r="V871" s="17">
        <v>0</v>
      </c>
      <c r="W871" s="142" t="s">
        <v>2384</v>
      </c>
      <c r="X871" s="120">
        <v>885</v>
      </c>
      <c r="Y871" s="120">
        <v>13</v>
      </c>
      <c r="Z871" s="24" t="s">
        <v>1026</v>
      </c>
      <c r="AA871" s="120">
        <v>3</v>
      </c>
    </row>
    <row r="872" spans="13:27" x14ac:dyDescent="0.25">
      <c r="M872" s="17" t="s">
        <v>3144</v>
      </c>
      <c r="N872" s="17">
        <v>9</v>
      </c>
      <c r="O872" s="17">
        <v>6</v>
      </c>
      <c r="P872" s="17">
        <v>1998</v>
      </c>
      <c r="Q872" s="19" t="s">
        <v>563</v>
      </c>
      <c r="R872" s="24" t="s">
        <v>1026</v>
      </c>
      <c r="S872" s="19" t="s">
        <v>2400</v>
      </c>
      <c r="T872" s="17">
        <v>0</v>
      </c>
      <c r="U872" s="24" t="s">
        <v>1026</v>
      </c>
      <c r="V872" s="17">
        <v>2</v>
      </c>
      <c r="W872" s="142" t="s">
        <v>794</v>
      </c>
      <c r="X872" s="120">
        <v>254</v>
      </c>
      <c r="Y872" s="120">
        <v>3</v>
      </c>
      <c r="Z872" s="24" t="s">
        <v>1026</v>
      </c>
      <c r="AA872" s="120">
        <v>8</v>
      </c>
    </row>
    <row r="873" spans="13:27" x14ac:dyDescent="0.25">
      <c r="M873" s="17" t="s">
        <v>3144</v>
      </c>
      <c r="N873" s="17">
        <v>9</v>
      </c>
      <c r="O873" s="17">
        <v>6</v>
      </c>
      <c r="P873" s="17">
        <v>1998</v>
      </c>
      <c r="Q873" s="19" t="s">
        <v>1318</v>
      </c>
      <c r="R873" s="24" t="s">
        <v>1026</v>
      </c>
      <c r="S873" s="19" t="s">
        <v>1041</v>
      </c>
      <c r="T873" s="17">
        <v>1</v>
      </c>
      <c r="U873" s="24" t="s">
        <v>1026</v>
      </c>
      <c r="V873" s="17">
        <v>2</v>
      </c>
      <c r="W873" s="142" t="s">
        <v>576</v>
      </c>
      <c r="X873" s="120">
        <v>532</v>
      </c>
      <c r="Y873" s="120">
        <v>10</v>
      </c>
      <c r="Z873" s="24" t="s">
        <v>1026</v>
      </c>
      <c r="AA873" s="120">
        <v>10</v>
      </c>
    </row>
    <row r="874" spans="13:27" x14ac:dyDescent="0.25">
      <c r="M874" s="17" t="s">
        <v>3142</v>
      </c>
      <c r="N874" s="17">
        <v>10</v>
      </c>
      <c r="O874" s="17">
        <v>6</v>
      </c>
      <c r="P874" s="17">
        <v>1998</v>
      </c>
      <c r="Q874" s="19" t="s">
        <v>1241</v>
      </c>
      <c r="R874" s="24" t="s">
        <v>1026</v>
      </c>
      <c r="S874" s="19" t="s">
        <v>1042</v>
      </c>
      <c r="T874" s="17">
        <v>0</v>
      </c>
      <c r="U874" s="24" t="s">
        <v>1026</v>
      </c>
      <c r="V874" s="17">
        <v>1</v>
      </c>
      <c r="W874" s="142" t="s">
        <v>574</v>
      </c>
      <c r="X874" s="120">
        <v>450</v>
      </c>
      <c r="Y874" s="120">
        <v>6</v>
      </c>
      <c r="Z874" s="24" t="s">
        <v>1026</v>
      </c>
      <c r="AA874" s="120">
        <v>7</v>
      </c>
    </row>
    <row r="875" spans="13:27" x14ac:dyDescent="0.25">
      <c r="M875" s="17" t="s">
        <v>3142</v>
      </c>
      <c r="N875" s="17">
        <v>10</v>
      </c>
      <c r="O875" s="17">
        <v>6</v>
      </c>
      <c r="P875" s="17">
        <v>1998</v>
      </c>
      <c r="Q875" s="19" t="s">
        <v>1043</v>
      </c>
      <c r="R875" s="24" t="s">
        <v>1026</v>
      </c>
      <c r="S875" s="19" t="s">
        <v>1029</v>
      </c>
      <c r="T875" s="17">
        <v>0</v>
      </c>
      <c r="U875" s="24" t="s">
        <v>1026</v>
      </c>
      <c r="V875" s="17">
        <v>2</v>
      </c>
      <c r="W875" s="142" t="s">
        <v>575</v>
      </c>
      <c r="X875" s="120">
        <v>895</v>
      </c>
      <c r="Y875" s="120">
        <v>2</v>
      </c>
      <c r="Z875" s="24" t="s">
        <v>1026</v>
      </c>
      <c r="AA875" s="120">
        <v>7</v>
      </c>
    </row>
    <row r="876" spans="13:27" x14ac:dyDescent="0.25">
      <c r="M876" s="17" t="s">
        <v>3142</v>
      </c>
      <c r="N876" s="17">
        <v>10</v>
      </c>
      <c r="O876" s="17">
        <v>6</v>
      </c>
      <c r="P876" s="17">
        <v>1998</v>
      </c>
      <c r="Q876" s="52" t="s">
        <v>1427</v>
      </c>
      <c r="R876" s="24" t="s">
        <v>1026</v>
      </c>
      <c r="S876" s="19" t="s">
        <v>1465</v>
      </c>
      <c r="T876" s="17">
        <v>1</v>
      </c>
      <c r="U876" s="24" t="s">
        <v>1026</v>
      </c>
      <c r="V876" s="17">
        <v>2</v>
      </c>
      <c r="W876" s="142" t="s">
        <v>573</v>
      </c>
      <c r="X876" s="120">
        <v>504</v>
      </c>
      <c r="Y876" s="120">
        <v>6</v>
      </c>
      <c r="Z876" s="24" t="s">
        <v>1026</v>
      </c>
      <c r="AA876" s="120">
        <v>9</v>
      </c>
    </row>
    <row r="877" spans="13:27" x14ac:dyDescent="0.25">
      <c r="M877" s="17" t="s">
        <v>3141</v>
      </c>
      <c r="N877" s="17">
        <v>11</v>
      </c>
      <c r="O877" s="17">
        <v>6</v>
      </c>
      <c r="P877" s="17">
        <v>1998</v>
      </c>
      <c r="Q877" s="19" t="s">
        <v>565</v>
      </c>
      <c r="R877" s="24" t="s">
        <v>1026</v>
      </c>
      <c r="S877" s="19" t="s">
        <v>564</v>
      </c>
      <c r="T877" s="17">
        <v>1</v>
      </c>
      <c r="U877" s="24" t="s">
        <v>1026</v>
      </c>
      <c r="V877" s="17">
        <v>2</v>
      </c>
      <c r="W877" s="142" t="s">
        <v>571</v>
      </c>
      <c r="X877" s="120">
        <v>517</v>
      </c>
      <c r="Y877" s="120">
        <v>13</v>
      </c>
      <c r="Z877" s="24" t="s">
        <v>1026</v>
      </c>
      <c r="AA877" s="120">
        <v>14</v>
      </c>
    </row>
    <row r="878" spans="13:27" x14ac:dyDescent="0.25">
      <c r="M878" s="17" t="s">
        <v>3141</v>
      </c>
      <c r="N878" s="17">
        <v>11</v>
      </c>
      <c r="O878" s="17">
        <v>6</v>
      </c>
      <c r="P878" s="17">
        <v>1998</v>
      </c>
      <c r="Q878" s="19" t="s">
        <v>2400</v>
      </c>
      <c r="R878" s="24" t="s">
        <v>1026</v>
      </c>
      <c r="S878" s="19" t="s">
        <v>1041</v>
      </c>
      <c r="T878" s="17">
        <v>0</v>
      </c>
      <c r="U878" s="24" t="s">
        <v>1026</v>
      </c>
      <c r="V878" s="17">
        <v>2</v>
      </c>
      <c r="W878" s="142" t="s">
        <v>572</v>
      </c>
      <c r="X878" s="120">
        <v>368</v>
      </c>
      <c r="Y878" s="120">
        <v>5</v>
      </c>
      <c r="Z878" s="24" t="s">
        <v>1026</v>
      </c>
      <c r="AA878" s="120">
        <v>10</v>
      </c>
    </row>
    <row r="879" spans="13:27" x14ac:dyDescent="0.25">
      <c r="M879" s="17" t="s">
        <v>3011</v>
      </c>
      <c r="N879" s="17">
        <v>14</v>
      </c>
      <c r="O879" s="17">
        <v>6</v>
      </c>
      <c r="P879" s="17">
        <v>1998</v>
      </c>
      <c r="Q879" s="19" t="s">
        <v>563</v>
      </c>
      <c r="R879" s="24" t="s">
        <v>1026</v>
      </c>
      <c r="S879" s="19" t="s">
        <v>1465</v>
      </c>
      <c r="T879" s="17">
        <v>1</v>
      </c>
      <c r="U879" s="24" t="s">
        <v>1026</v>
      </c>
      <c r="V879" s="17">
        <v>2</v>
      </c>
      <c r="W879" s="142" t="s">
        <v>793</v>
      </c>
      <c r="X879" s="120">
        <v>300</v>
      </c>
      <c r="Y879" s="120">
        <v>8</v>
      </c>
      <c r="Z879" s="24" t="s">
        <v>1026</v>
      </c>
      <c r="AA879" s="120">
        <v>7</v>
      </c>
    </row>
    <row r="880" spans="13:27" x14ac:dyDescent="0.25">
      <c r="M880" s="17" t="s">
        <v>3011</v>
      </c>
      <c r="N880" s="17">
        <v>14</v>
      </c>
      <c r="O880" s="17">
        <v>6</v>
      </c>
      <c r="P880" s="17">
        <v>1998</v>
      </c>
      <c r="Q880" s="19" t="s">
        <v>565</v>
      </c>
      <c r="R880" s="24" t="s">
        <v>1026</v>
      </c>
      <c r="S880" s="19" t="s">
        <v>2400</v>
      </c>
      <c r="T880" s="17">
        <v>1</v>
      </c>
      <c r="U880" s="24" t="s">
        <v>1026</v>
      </c>
      <c r="V880" s="17">
        <v>0</v>
      </c>
      <c r="W880" s="142" t="s">
        <v>2381</v>
      </c>
      <c r="X880" s="120">
        <v>637</v>
      </c>
      <c r="Y880" s="120">
        <v>19</v>
      </c>
      <c r="Z880" s="24" t="s">
        <v>1026</v>
      </c>
      <c r="AA880" s="120">
        <v>7</v>
      </c>
    </row>
    <row r="881" spans="13:27" x14ac:dyDescent="0.25">
      <c r="M881" s="17" t="s">
        <v>3011</v>
      </c>
      <c r="N881" s="17">
        <v>14</v>
      </c>
      <c r="O881" s="17">
        <v>6</v>
      </c>
      <c r="P881" s="17">
        <v>1998</v>
      </c>
      <c r="Q881" s="19" t="s">
        <v>1041</v>
      </c>
      <c r="R881" s="24" t="s">
        <v>1026</v>
      </c>
      <c r="S881" s="19" t="s">
        <v>1029</v>
      </c>
      <c r="T881" s="17">
        <v>0</v>
      </c>
      <c r="U881" s="24" t="s">
        <v>1026</v>
      </c>
      <c r="V881" s="17">
        <v>2</v>
      </c>
      <c r="W881" s="142" t="s">
        <v>2383</v>
      </c>
      <c r="X881" s="120">
        <v>604</v>
      </c>
      <c r="Y881" s="120">
        <v>1</v>
      </c>
      <c r="Z881" s="24" t="s">
        <v>1026</v>
      </c>
      <c r="AA881" s="120">
        <v>8</v>
      </c>
    </row>
    <row r="882" spans="13:27" x14ac:dyDescent="0.25">
      <c r="M882" s="17" t="s">
        <v>3011</v>
      </c>
      <c r="N882" s="17">
        <v>14</v>
      </c>
      <c r="O882" s="17">
        <v>6</v>
      </c>
      <c r="P882" s="17">
        <v>1998</v>
      </c>
      <c r="Q882" s="19" t="s">
        <v>564</v>
      </c>
      <c r="R882" s="24" t="s">
        <v>1026</v>
      </c>
      <c r="S882" s="19" t="s">
        <v>1043</v>
      </c>
      <c r="T882" s="17">
        <v>2</v>
      </c>
      <c r="U882" s="24" t="s">
        <v>1026</v>
      </c>
      <c r="V882" s="17">
        <v>0</v>
      </c>
      <c r="W882" s="142" t="s">
        <v>778</v>
      </c>
      <c r="X882" s="120">
        <v>813</v>
      </c>
      <c r="Y882" s="120">
        <v>7</v>
      </c>
      <c r="Z882" s="24" t="s">
        <v>1026</v>
      </c>
      <c r="AA882" s="120">
        <v>3</v>
      </c>
    </row>
    <row r="883" spans="13:27" x14ac:dyDescent="0.25">
      <c r="M883" s="17" t="s">
        <v>3011</v>
      </c>
      <c r="N883" s="17">
        <v>14</v>
      </c>
      <c r="O883" s="17">
        <v>6</v>
      </c>
      <c r="P883" s="17">
        <v>1998</v>
      </c>
      <c r="Q883" s="19" t="s">
        <v>1318</v>
      </c>
      <c r="R883" s="24" t="s">
        <v>1026</v>
      </c>
      <c r="S883" s="19" t="s">
        <v>1241</v>
      </c>
      <c r="T883" s="17">
        <v>1</v>
      </c>
      <c r="U883" s="24" t="s">
        <v>1026</v>
      </c>
      <c r="V883" s="17">
        <v>0</v>
      </c>
      <c r="W883" s="142" t="s">
        <v>570</v>
      </c>
      <c r="X883" s="120">
        <v>644</v>
      </c>
      <c r="Y883" s="120">
        <v>15</v>
      </c>
      <c r="Z883" s="24" t="s">
        <v>1026</v>
      </c>
      <c r="AA883" s="120">
        <v>12</v>
      </c>
    </row>
    <row r="884" spans="13:27" x14ac:dyDescent="0.25">
      <c r="M884" s="17" t="s">
        <v>3011</v>
      </c>
      <c r="N884" s="17">
        <v>14</v>
      </c>
      <c r="O884" s="17">
        <v>6</v>
      </c>
      <c r="P884" s="17">
        <v>1998</v>
      </c>
      <c r="Q884" s="52" t="s">
        <v>1427</v>
      </c>
      <c r="R884" s="24" t="s">
        <v>1026</v>
      </c>
      <c r="S884" s="19" t="s">
        <v>1042</v>
      </c>
      <c r="T884" s="17">
        <v>1</v>
      </c>
      <c r="U884" s="24" t="s">
        <v>1026</v>
      </c>
      <c r="V884" s="17">
        <v>2</v>
      </c>
      <c r="W884" s="142" t="s">
        <v>2382</v>
      </c>
      <c r="X884" s="120">
        <v>420</v>
      </c>
      <c r="Y884" s="120">
        <v>5</v>
      </c>
      <c r="Z884" s="24" t="s">
        <v>1026</v>
      </c>
      <c r="AA884" s="120">
        <v>8</v>
      </c>
    </row>
    <row r="885" spans="13:27" x14ac:dyDescent="0.25">
      <c r="M885" s="17" t="s">
        <v>3144</v>
      </c>
      <c r="N885" s="17">
        <v>16</v>
      </c>
      <c r="O885" s="17">
        <v>6</v>
      </c>
      <c r="P885" s="17">
        <v>1998</v>
      </c>
      <c r="Q885" s="19" t="s">
        <v>1041</v>
      </c>
      <c r="R885" s="24" t="s">
        <v>1026</v>
      </c>
      <c r="S885" s="52" t="s">
        <v>1427</v>
      </c>
      <c r="T885" s="17">
        <v>2</v>
      </c>
      <c r="U885" s="24" t="s">
        <v>1026</v>
      </c>
      <c r="V885" s="17">
        <v>0</v>
      </c>
      <c r="W885" s="142" t="s">
        <v>2380</v>
      </c>
      <c r="X885" s="120">
        <v>665</v>
      </c>
      <c r="Y885" s="120">
        <v>11</v>
      </c>
      <c r="Z885" s="24" t="s">
        <v>1026</v>
      </c>
      <c r="AA885" s="120">
        <v>2</v>
      </c>
    </row>
    <row r="886" spans="13:27" x14ac:dyDescent="0.25">
      <c r="M886" s="17" t="s">
        <v>3144</v>
      </c>
      <c r="N886" s="17">
        <v>16</v>
      </c>
      <c r="O886" s="17">
        <v>6</v>
      </c>
      <c r="P886" s="17">
        <v>1998</v>
      </c>
      <c r="Q886" s="19" t="s">
        <v>1042</v>
      </c>
      <c r="R886" s="24" t="s">
        <v>1026</v>
      </c>
      <c r="S886" s="19" t="s">
        <v>565</v>
      </c>
      <c r="T886" s="17">
        <v>1</v>
      </c>
      <c r="U886" s="24" t="s">
        <v>1026</v>
      </c>
      <c r="V886" s="17">
        <v>2</v>
      </c>
      <c r="W886" s="142" t="s">
        <v>2379</v>
      </c>
      <c r="X886" s="120">
        <v>617</v>
      </c>
      <c r="Y886" s="120">
        <v>9</v>
      </c>
      <c r="Z886" s="24" t="s">
        <v>1026</v>
      </c>
      <c r="AA886" s="120">
        <v>9</v>
      </c>
    </row>
    <row r="887" spans="13:27" x14ac:dyDescent="0.25">
      <c r="M887" s="17" t="s">
        <v>3142</v>
      </c>
      <c r="N887" s="17">
        <v>17</v>
      </c>
      <c r="O887" s="17">
        <v>6</v>
      </c>
      <c r="P887" s="17">
        <v>1998</v>
      </c>
      <c r="Q887" s="19" t="s">
        <v>564</v>
      </c>
      <c r="R887" s="24" t="s">
        <v>1026</v>
      </c>
      <c r="S887" s="19" t="s">
        <v>1318</v>
      </c>
      <c r="T887" s="17">
        <v>2</v>
      </c>
      <c r="U887" s="24" t="s">
        <v>1026</v>
      </c>
      <c r="V887" s="17">
        <v>0</v>
      </c>
      <c r="W887" s="142" t="s">
        <v>2373</v>
      </c>
      <c r="X887" s="120">
        <v>324</v>
      </c>
      <c r="Y887" s="120">
        <v>17</v>
      </c>
      <c r="Z887" s="24" t="s">
        <v>1026</v>
      </c>
      <c r="AA887" s="120">
        <v>5</v>
      </c>
    </row>
    <row r="888" spans="13:27" x14ac:dyDescent="0.25">
      <c r="M888" s="17" t="s">
        <v>3142</v>
      </c>
      <c r="N888" s="17">
        <v>17</v>
      </c>
      <c r="O888" s="17">
        <v>6</v>
      </c>
      <c r="P888" s="17">
        <v>1998</v>
      </c>
      <c r="Q888" s="19" t="s">
        <v>1241</v>
      </c>
      <c r="R888" s="24" t="s">
        <v>1026</v>
      </c>
      <c r="S888" s="19" t="s">
        <v>563</v>
      </c>
      <c r="T888" s="17">
        <v>2</v>
      </c>
      <c r="U888" s="24" t="s">
        <v>1026</v>
      </c>
      <c r="V888" s="17">
        <v>0</v>
      </c>
      <c r="W888" s="142" t="s">
        <v>2374</v>
      </c>
      <c r="X888" s="120">
        <v>459</v>
      </c>
      <c r="Y888" s="120">
        <v>14</v>
      </c>
      <c r="Z888" s="24" t="s">
        <v>1026</v>
      </c>
      <c r="AA888" s="120">
        <v>3</v>
      </c>
    </row>
    <row r="889" spans="13:27" x14ac:dyDescent="0.25">
      <c r="M889" s="17" t="s">
        <v>3142</v>
      </c>
      <c r="N889" s="17">
        <v>17</v>
      </c>
      <c r="O889" s="17">
        <v>6</v>
      </c>
      <c r="P889" s="17">
        <v>1998</v>
      </c>
      <c r="Q889" s="19" t="s">
        <v>1029</v>
      </c>
      <c r="R889" s="24" t="s">
        <v>1026</v>
      </c>
      <c r="S889" s="19" t="s">
        <v>1465</v>
      </c>
      <c r="T889" s="17">
        <v>2</v>
      </c>
      <c r="U889" s="24" t="s">
        <v>1026</v>
      </c>
      <c r="V889" s="17">
        <v>0</v>
      </c>
      <c r="W889" s="142" t="s">
        <v>2375</v>
      </c>
      <c r="X889" s="120">
        <v>421</v>
      </c>
      <c r="Y889" s="120">
        <v>20</v>
      </c>
      <c r="Z889" s="24" t="s">
        <v>1026</v>
      </c>
      <c r="AA889" s="120">
        <v>1</v>
      </c>
    </row>
    <row r="890" spans="13:27" x14ac:dyDescent="0.25">
      <c r="M890" s="17" t="s">
        <v>3142</v>
      </c>
      <c r="N890" s="17">
        <v>17</v>
      </c>
      <c r="O890" s="17">
        <v>6</v>
      </c>
      <c r="P890" s="17">
        <v>1998</v>
      </c>
      <c r="Q890" s="19" t="s">
        <v>1043</v>
      </c>
      <c r="R890" s="24" t="s">
        <v>1026</v>
      </c>
      <c r="S890" s="19" t="s">
        <v>2400</v>
      </c>
      <c r="T890" s="17">
        <v>2</v>
      </c>
      <c r="U890" s="24" t="s">
        <v>1026</v>
      </c>
      <c r="V890" s="17">
        <v>0</v>
      </c>
      <c r="W890" s="142" t="s">
        <v>792</v>
      </c>
      <c r="X890" s="120">
        <v>800</v>
      </c>
      <c r="Y890" s="120">
        <v>14</v>
      </c>
      <c r="Z890" s="24" t="s">
        <v>1026</v>
      </c>
      <c r="AA890" s="120">
        <v>2</v>
      </c>
    </row>
    <row r="891" spans="13:27" x14ac:dyDescent="0.25">
      <c r="M891" s="17" t="s">
        <v>3144</v>
      </c>
      <c r="N891" s="17">
        <v>30</v>
      </c>
      <c r="O891" s="17">
        <v>6</v>
      </c>
      <c r="P891" s="17">
        <v>1998</v>
      </c>
      <c r="Q891" s="19" t="s">
        <v>563</v>
      </c>
      <c r="R891" s="24" t="s">
        <v>1026</v>
      </c>
      <c r="S891" s="19" t="s">
        <v>565</v>
      </c>
      <c r="T891" s="17">
        <v>0</v>
      </c>
      <c r="U891" s="24" t="s">
        <v>1026</v>
      </c>
      <c r="V891" s="17">
        <v>2</v>
      </c>
      <c r="W891" s="142" t="s">
        <v>2372</v>
      </c>
      <c r="X891" s="120">
        <v>155</v>
      </c>
      <c r="Y891" s="120">
        <v>1</v>
      </c>
      <c r="Z891" s="24" t="s">
        <v>1026</v>
      </c>
      <c r="AA891" s="120">
        <v>15</v>
      </c>
    </row>
    <row r="892" spans="13:27" x14ac:dyDescent="0.25">
      <c r="M892" s="17" t="s">
        <v>3142</v>
      </c>
      <c r="N892" s="17">
        <v>1</v>
      </c>
      <c r="O892" s="17">
        <v>7</v>
      </c>
      <c r="P892" s="17">
        <v>1998</v>
      </c>
      <c r="Q892" s="19" t="s">
        <v>2400</v>
      </c>
      <c r="R892" s="24" t="s">
        <v>1026</v>
      </c>
      <c r="S892" s="19" t="s">
        <v>1241</v>
      </c>
      <c r="T892" s="17">
        <v>0</v>
      </c>
      <c r="U892" s="24" t="s">
        <v>1026</v>
      </c>
      <c r="V892" s="17">
        <v>1</v>
      </c>
      <c r="W892" s="142" t="s">
        <v>2371</v>
      </c>
      <c r="X892" s="120">
        <v>423</v>
      </c>
      <c r="Y892" s="120">
        <v>3</v>
      </c>
      <c r="Z892" s="24" t="s">
        <v>1026</v>
      </c>
      <c r="AA892" s="120">
        <v>7</v>
      </c>
    </row>
    <row r="893" spans="13:27" x14ac:dyDescent="0.25">
      <c r="M893" s="17" t="s">
        <v>3142</v>
      </c>
      <c r="N893" s="17">
        <v>1</v>
      </c>
      <c r="O893" s="17">
        <v>7</v>
      </c>
      <c r="P893" s="17">
        <v>1998</v>
      </c>
      <c r="Q893" s="19" t="s">
        <v>1465</v>
      </c>
      <c r="R893" s="24" t="s">
        <v>1026</v>
      </c>
      <c r="S893" s="19" t="s">
        <v>1041</v>
      </c>
      <c r="T893" s="17">
        <v>2</v>
      </c>
      <c r="U893" s="24" t="s">
        <v>1026</v>
      </c>
      <c r="V893" s="17">
        <v>1</v>
      </c>
      <c r="W893" s="142" t="s">
        <v>2367</v>
      </c>
      <c r="X893" s="120">
        <v>519</v>
      </c>
      <c r="Y893" s="120">
        <v>4</v>
      </c>
      <c r="Z893" s="24" t="s">
        <v>1026</v>
      </c>
      <c r="AA893" s="120">
        <v>6</v>
      </c>
    </row>
    <row r="894" spans="13:27" x14ac:dyDescent="0.25">
      <c r="M894" s="17" t="s">
        <v>3142</v>
      </c>
      <c r="N894" s="17">
        <v>1</v>
      </c>
      <c r="O894" s="17">
        <v>7</v>
      </c>
      <c r="P894" s="17">
        <v>1998</v>
      </c>
      <c r="Q894" s="19" t="s">
        <v>1318</v>
      </c>
      <c r="R894" s="24" t="s">
        <v>1026</v>
      </c>
      <c r="S894" s="19" t="s">
        <v>1042</v>
      </c>
      <c r="T894" s="17">
        <v>0</v>
      </c>
      <c r="U894" s="24" t="s">
        <v>1026</v>
      </c>
      <c r="V894" s="17">
        <v>2</v>
      </c>
      <c r="W894" s="142" t="s">
        <v>2370</v>
      </c>
      <c r="X894" s="120">
        <v>718</v>
      </c>
      <c r="Y894" s="120">
        <v>0</v>
      </c>
      <c r="Z894" s="24" t="s">
        <v>1026</v>
      </c>
      <c r="AA894" s="120">
        <v>11</v>
      </c>
    </row>
    <row r="895" spans="13:27" x14ac:dyDescent="0.25">
      <c r="M895" s="17" t="s">
        <v>3142</v>
      </c>
      <c r="N895" s="17">
        <v>1</v>
      </c>
      <c r="O895" s="17">
        <v>7</v>
      </c>
      <c r="P895" s="17">
        <v>1998</v>
      </c>
      <c r="Q895" s="52" t="s">
        <v>1427</v>
      </c>
      <c r="R895" s="24" t="s">
        <v>1026</v>
      </c>
      <c r="S895" s="19" t="s">
        <v>1043</v>
      </c>
      <c r="T895" s="17">
        <v>1</v>
      </c>
      <c r="U895" s="24" t="s">
        <v>1026</v>
      </c>
      <c r="V895" s="17">
        <v>0</v>
      </c>
      <c r="W895" s="142" t="s">
        <v>791</v>
      </c>
      <c r="X895" s="120">
        <v>344</v>
      </c>
      <c r="Y895" s="120">
        <v>9</v>
      </c>
      <c r="Z895" s="24" t="s">
        <v>1026</v>
      </c>
      <c r="AA895" s="120">
        <v>3</v>
      </c>
    </row>
    <row r="896" spans="13:27" x14ac:dyDescent="0.25">
      <c r="M896" s="17" t="s">
        <v>3141</v>
      </c>
      <c r="N896" s="17">
        <v>2</v>
      </c>
      <c r="O896" s="17">
        <v>7</v>
      </c>
      <c r="P896" s="17">
        <v>1998</v>
      </c>
      <c r="Q896" s="19" t="s">
        <v>1029</v>
      </c>
      <c r="R896" s="24" t="s">
        <v>1026</v>
      </c>
      <c r="S896" s="19" t="s">
        <v>564</v>
      </c>
      <c r="T896" s="17">
        <v>2</v>
      </c>
      <c r="U896" s="24" t="s">
        <v>1026</v>
      </c>
      <c r="V896" s="17">
        <v>0</v>
      </c>
      <c r="W896" s="142" t="s">
        <v>2366</v>
      </c>
      <c r="X896" s="120">
        <v>981</v>
      </c>
      <c r="Y896" s="120">
        <v>10</v>
      </c>
      <c r="Z896" s="24" t="s">
        <v>1026</v>
      </c>
      <c r="AA896" s="120">
        <v>2</v>
      </c>
    </row>
    <row r="897" spans="13:27" x14ac:dyDescent="0.25">
      <c r="M897" s="17" t="s">
        <v>3011</v>
      </c>
      <c r="N897" s="17">
        <v>5</v>
      </c>
      <c r="O897" s="17">
        <v>7</v>
      </c>
      <c r="P897" s="17">
        <v>1998</v>
      </c>
      <c r="Q897" s="19" t="s">
        <v>565</v>
      </c>
      <c r="R897" s="24" t="s">
        <v>1026</v>
      </c>
      <c r="S897" s="19" t="s">
        <v>1465</v>
      </c>
      <c r="T897" s="17">
        <v>2</v>
      </c>
      <c r="U897" s="24" t="s">
        <v>1026</v>
      </c>
      <c r="V897" s="17">
        <v>0</v>
      </c>
      <c r="W897" s="142" t="s">
        <v>2362</v>
      </c>
      <c r="X897" s="120">
        <v>611</v>
      </c>
      <c r="Y897" s="120">
        <v>20</v>
      </c>
      <c r="Z897" s="24" t="s">
        <v>1026</v>
      </c>
      <c r="AA897" s="120">
        <v>7</v>
      </c>
    </row>
    <row r="898" spans="13:27" x14ac:dyDescent="0.25">
      <c r="M898" s="17" t="s">
        <v>3011</v>
      </c>
      <c r="N898" s="17">
        <v>5</v>
      </c>
      <c r="O898" s="17">
        <v>7</v>
      </c>
      <c r="P898" s="17">
        <v>1998</v>
      </c>
      <c r="Q898" s="19" t="s">
        <v>564</v>
      </c>
      <c r="R898" s="24" t="s">
        <v>1026</v>
      </c>
      <c r="S898" s="19" t="s">
        <v>1241</v>
      </c>
      <c r="T898" s="17">
        <v>2</v>
      </c>
      <c r="U898" s="24" t="s">
        <v>1026</v>
      </c>
      <c r="V898" s="17">
        <v>0</v>
      </c>
      <c r="W898" s="142" t="s">
        <v>2364</v>
      </c>
      <c r="X898" s="120">
        <v>300</v>
      </c>
      <c r="Y898" s="120">
        <v>10</v>
      </c>
      <c r="Z898" s="24" t="s">
        <v>1026</v>
      </c>
      <c r="AA898" s="120">
        <v>2</v>
      </c>
    </row>
    <row r="899" spans="13:27" x14ac:dyDescent="0.25">
      <c r="M899" s="17" t="s">
        <v>3011</v>
      </c>
      <c r="N899" s="17">
        <v>5</v>
      </c>
      <c r="O899" s="17">
        <v>7</v>
      </c>
      <c r="P899" s="17">
        <v>1998</v>
      </c>
      <c r="Q899" s="19" t="s">
        <v>1042</v>
      </c>
      <c r="R899" s="24" t="s">
        <v>1026</v>
      </c>
      <c r="S899" s="19" t="s">
        <v>1041</v>
      </c>
      <c r="T899" s="17">
        <v>0</v>
      </c>
      <c r="U899" s="24" t="s">
        <v>1026</v>
      </c>
      <c r="V899" s="17">
        <v>2</v>
      </c>
      <c r="W899" s="142" t="s">
        <v>2363</v>
      </c>
      <c r="X899" s="120">
        <v>812</v>
      </c>
      <c r="Y899" s="120">
        <v>8</v>
      </c>
      <c r="Z899" s="24" t="s">
        <v>1026</v>
      </c>
      <c r="AA899" s="120">
        <v>11</v>
      </c>
    </row>
    <row r="900" spans="13:27" x14ac:dyDescent="0.25">
      <c r="M900" s="17" t="s">
        <v>3011</v>
      </c>
      <c r="N900" s="17">
        <v>5</v>
      </c>
      <c r="O900" s="17">
        <v>7</v>
      </c>
      <c r="P900" s="17">
        <v>1998</v>
      </c>
      <c r="Q900" s="19" t="s">
        <v>1043</v>
      </c>
      <c r="R900" s="24" t="s">
        <v>1026</v>
      </c>
      <c r="S900" s="19" t="s">
        <v>563</v>
      </c>
      <c r="T900" s="17">
        <v>2</v>
      </c>
      <c r="U900" s="24" t="s">
        <v>1026</v>
      </c>
      <c r="V900" s="17">
        <v>0</v>
      </c>
      <c r="W900" s="142" t="s">
        <v>790</v>
      </c>
      <c r="X900" s="120">
        <v>787</v>
      </c>
      <c r="Y900" s="120">
        <v>13</v>
      </c>
      <c r="Z900" s="24" t="s">
        <v>1026</v>
      </c>
      <c r="AA900" s="120">
        <v>3</v>
      </c>
    </row>
    <row r="901" spans="13:27" x14ac:dyDescent="0.25">
      <c r="M901" s="17" t="s">
        <v>3011</v>
      </c>
      <c r="N901" s="17">
        <v>5</v>
      </c>
      <c r="O901" s="17">
        <v>7</v>
      </c>
      <c r="P901" s="17">
        <v>1998</v>
      </c>
      <c r="Q901" s="52" t="s">
        <v>1427</v>
      </c>
      <c r="R901" s="24" t="s">
        <v>1026</v>
      </c>
      <c r="S901" s="19" t="s">
        <v>1029</v>
      </c>
      <c r="T901" s="17">
        <v>0</v>
      </c>
      <c r="U901" s="24" t="s">
        <v>1026</v>
      </c>
      <c r="V901" s="17">
        <v>2</v>
      </c>
      <c r="W901" s="142" t="s">
        <v>2365</v>
      </c>
      <c r="X901" s="120">
        <v>492</v>
      </c>
      <c r="Y901" s="120">
        <v>3</v>
      </c>
      <c r="Z901" s="24" t="s">
        <v>1026</v>
      </c>
      <c r="AA901" s="120">
        <v>7</v>
      </c>
    </row>
    <row r="902" spans="13:27" x14ac:dyDescent="0.25">
      <c r="M902" s="17" t="s">
        <v>3144</v>
      </c>
      <c r="N902" s="17">
        <v>7</v>
      </c>
      <c r="O902" s="17">
        <v>7</v>
      </c>
      <c r="P902" s="17">
        <v>1998</v>
      </c>
      <c r="Q902" s="19" t="s">
        <v>1241</v>
      </c>
      <c r="R902" s="24" t="s">
        <v>1026</v>
      </c>
      <c r="S902" s="19" t="s">
        <v>2400</v>
      </c>
      <c r="T902" s="17">
        <v>2</v>
      </c>
      <c r="U902" s="24" t="s">
        <v>1026</v>
      </c>
      <c r="V902" s="17">
        <v>0</v>
      </c>
      <c r="W902" s="142" t="s">
        <v>2361</v>
      </c>
      <c r="X902" s="120">
        <v>544</v>
      </c>
      <c r="Y902" s="120">
        <v>8</v>
      </c>
      <c r="Z902" s="24" t="s">
        <v>1026</v>
      </c>
      <c r="AA902" s="120">
        <v>3</v>
      </c>
    </row>
    <row r="903" spans="13:27" x14ac:dyDescent="0.25">
      <c r="M903" s="17" t="s">
        <v>3144</v>
      </c>
      <c r="N903" s="17">
        <v>7</v>
      </c>
      <c r="O903" s="17">
        <v>7</v>
      </c>
      <c r="P903" s="17">
        <v>1998</v>
      </c>
      <c r="Q903" s="19" t="s">
        <v>1042</v>
      </c>
      <c r="R903" s="24" t="s">
        <v>1026</v>
      </c>
      <c r="S903" s="19" t="s">
        <v>563</v>
      </c>
      <c r="T903" s="17">
        <v>2</v>
      </c>
      <c r="U903" s="24" t="s">
        <v>1026</v>
      </c>
      <c r="V903" s="17">
        <v>0</v>
      </c>
      <c r="W903" s="142" t="s">
        <v>789</v>
      </c>
      <c r="X903" s="120">
        <v>447</v>
      </c>
      <c r="Y903" s="120">
        <v>14</v>
      </c>
      <c r="Z903" s="24" t="s">
        <v>1026</v>
      </c>
      <c r="AA903" s="120">
        <v>2</v>
      </c>
    </row>
    <row r="904" spans="13:27" x14ac:dyDescent="0.25">
      <c r="M904" s="17" t="s">
        <v>3142</v>
      </c>
      <c r="N904" s="17">
        <v>8</v>
      </c>
      <c r="O904" s="17">
        <v>7</v>
      </c>
      <c r="P904" s="17">
        <v>1998</v>
      </c>
      <c r="Q904" s="19" t="s">
        <v>1041</v>
      </c>
      <c r="R904" s="24" t="s">
        <v>1026</v>
      </c>
      <c r="S904" s="19" t="s">
        <v>1318</v>
      </c>
      <c r="T904" s="17">
        <v>0</v>
      </c>
      <c r="U904" s="24" t="s">
        <v>1026</v>
      </c>
      <c r="V904" s="17">
        <v>2</v>
      </c>
      <c r="W904" s="142" t="s">
        <v>2360</v>
      </c>
      <c r="X904" s="120">
        <v>842</v>
      </c>
      <c r="Y904" s="120">
        <v>6</v>
      </c>
      <c r="Z904" s="24" t="s">
        <v>1026</v>
      </c>
      <c r="AA904" s="120">
        <v>9</v>
      </c>
    </row>
    <row r="905" spans="13:27" x14ac:dyDescent="0.25">
      <c r="M905" s="17" t="s">
        <v>3142</v>
      </c>
      <c r="N905" s="17">
        <v>8</v>
      </c>
      <c r="O905" s="17">
        <v>7</v>
      </c>
      <c r="P905" s="17">
        <v>1998</v>
      </c>
      <c r="Q905" s="19" t="s">
        <v>1029</v>
      </c>
      <c r="R905" s="24" t="s">
        <v>1026</v>
      </c>
      <c r="S905" s="19" t="s">
        <v>1043</v>
      </c>
      <c r="T905" s="17">
        <v>2</v>
      </c>
      <c r="U905" s="24" t="s">
        <v>1026</v>
      </c>
      <c r="V905" s="17">
        <v>0</v>
      </c>
      <c r="W905" s="142" t="s">
        <v>2359</v>
      </c>
      <c r="X905" s="120">
        <v>825</v>
      </c>
      <c r="Y905" s="120">
        <v>20</v>
      </c>
      <c r="Z905" s="24" t="s">
        <v>1026</v>
      </c>
      <c r="AA905" s="120">
        <v>2</v>
      </c>
    </row>
    <row r="906" spans="13:27" x14ac:dyDescent="0.25">
      <c r="M906" s="17" t="s">
        <v>3141</v>
      </c>
      <c r="N906" s="17">
        <v>9</v>
      </c>
      <c r="O906" s="17">
        <v>7</v>
      </c>
      <c r="P906" s="17">
        <v>1998</v>
      </c>
      <c r="Q906" s="19" t="s">
        <v>563</v>
      </c>
      <c r="R906" s="24" t="s">
        <v>1026</v>
      </c>
      <c r="S906" s="19" t="s">
        <v>1241</v>
      </c>
      <c r="T906" s="17">
        <v>0</v>
      </c>
      <c r="U906" s="24" t="s">
        <v>1026</v>
      </c>
      <c r="V906" s="17">
        <v>1</v>
      </c>
      <c r="W906" s="142" t="s">
        <v>2358</v>
      </c>
      <c r="X906" s="120">
        <v>145</v>
      </c>
      <c r="Y906" s="120">
        <v>0</v>
      </c>
      <c r="Z906" s="24" t="s">
        <v>1026</v>
      </c>
      <c r="AA906" s="120">
        <v>6</v>
      </c>
    </row>
    <row r="907" spans="13:27" x14ac:dyDescent="0.25">
      <c r="M907" s="17" t="s">
        <v>3141</v>
      </c>
      <c r="N907" s="17">
        <v>9</v>
      </c>
      <c r="O907" s="17">
        <v>7</v>
      </c>
      <c r="P907" s="17">
        <v>1998</v>
      </c>
      <c r="Q907" s="19" t="s">
        <v>1465</v>
      </c>
      <c r="R907" s="24" t="s">
        <v>1026</v>
      </c>
      <c r="S907" s="19" t="s">
        <v>565</v>
      </c>
      <c r="T907" s="17">
        <v>0</v>
      </c>
      <c r="U907" s="24" t="s">
        <v>1026</v>
      </c>
      <c r="V907" s="17">
        <v>2</v>
      </c>
      <c r="W907" s="142" t="s">
        <v>2357</v>
      </c>
      <c r="X907" s="120">
        <v>385</v>
      </c>
      <c r="Y907" s="120">
        <v>2</v>
      </c>
      <c r="Z907" s="24" t="s">
        <v>1026</v>
      </c>
      <c r="AA907" s="120">
        <v>7</v>
      </c>
    </row>
    <row r="908" spans="13:27" x14ac:dyDescent="0.25">
      <c r="M908" s="17" t="s">
        <v>3011</v>
      </c>
      <c r="N908" s="17">
        <v>12</v>
      </c>
      <c r="O908" s="17">
        <v>7</v>
      </c>
      <c r="P908" s="17">
        <v>1998</v>
      </c>
      <c r="Q908" s="19" t="s">
        <v>563</v>
      </c>
      <c r="R908" s="24" t="s">
        <v>1026</v>
      </c>
      <c r="S908" s="19" t="s">
        <v>564</v>
      </c>
      <c r="T908" s="17">
        <v>0</v>
      </c>
      <c r="U908" s="24" t="s">
        <v>1026</v>
      </c>
      <c r="V908" s="17">
        <v>2</v>
      </c>
      <c r="W908" s="142" t="s">
        <v>788</v>
      </c>
      <c r="X908" s="120">
        <v>98</v>
      </c>
      <c r="Y908" s="120">
        <v>4</v>
      </c>
      <c r="Z908" s="24" t="s">
        <v>1026</v>
      </c>
      <c r="AA908" s="120">
        <v>15</v>
      </c>
    </row>
    <row r="909" spans="13:27" x14ac:dyDescent="0.25">
      <c r="M909" s="17" t="s">
        <v>3011</v>
      </c>
      <c r="N909" s="17">
        <v>12</v>
      </c>
      <c r="O909" s="17">
        <v>7</v>
      </c>
      <c r="P909" s="17">
        <v>1998</v>
      </c>
      <c r="Q909" s="19" t="s">
        <v>1041</v>
      </c>
      <c r="R909" s="24" t="s">
        <v>1026</v>
      </c>
      <c r="S909" s="19" t="s">
        <v>565</v>
      </c>
      <c r="T909" s="17">
        <v>0</v>
      </c>
      <c r="U909" s="24" t="s">
        <v>1026</v>
      </c>
      <c r="V909" s="17">
        <v>2</v>
      </c>
      <c r="W909" s="142" t="s">
        <v>2356</v>
      </c>
      <c r="X909" s="120">
        <v>545</v>
      </c>
      <c r="Y909" s="120">
        <v>6</v>
      </c>
      <c r="Z909" s="24" t="s">
        <v>1026</v>
      </c>
      <c r="AA909" s="120">
        <v>19</v>
      </c>
    </row>
    <row r="910" spans="13:27" x14ac:dyDescent="0.25">
      <c r="M910" s="17" t="s">
        <v>3011</v>
      </c>
      <c r="N910" s="17">
        <v>12</v>
      </c>
      <c r="O910" s="17">
        <v>7</v>
      </c>
      <c r="P910" s="17">
        <v>1998</v>
      </c>
      <c r="Q910" s="19" t="s">
        <v>2400</v>
      </c>
      <c r="R910" s="24" t="s">
        <v>1026</v>
      </c>
      <c r="S910" s="52" t="s">
        <v>1427</v>
      </c>
      <c r="T910" s="17">
        <v>2</v>
      </c>
      <c r="U910" s="24" t="s">
        <v>1026</v>
      </c>
      <c r="V910" s="17">
        <v>1</v>
      </c>
      <c r="W910" s="142" t="s">
        <v>787</v>
      </c>
      <c r="X910" s="120">
        <v>301</v>
      </c>
      <c r="Y910" s="120">
        <v>12</v>
      </c>
      <c r="Z910" s="24" t="s">
        <v>1026</v>
      </c>
      <c r="AA910" s="120">
        <v>6</v>
      </c>
    </row>
    <row r="911" spans="13:27" x14ac:dyDescent="0.25">
      <c r="M911" s="17" t="s">
        <v>3011</v>
      </c>
      <c r="N911" s="17">
        <v>12</v>
      </c>
      <c r="O911" s="17">
        <v>7</v>
      </c>
      <c r="P911" s="17">
        <v>1998</v>
      </c>
      <c r="Q911" s="19" t="s">
        <v>1241</v>
      </c>
      <c r="R911" s="24" t="s">
        <v>1026</v>
      </c>
      <c r="S911" s="19" t="s">
        <v>1029</v>
      </c>
      <c r="T911" s="17">
        <v>0</v>
      </c>
      <c r="U911" s="24" t="s">
        <v>1026</v>
      </c>
      <c r="V911" s="17">
        <v>2</v>
      </c>
      <c r="W911" s="142" t="s">
        <v>2355</v>
      </c>
      <c r="X911" s="120">
        <v>540</v>
      </c>
      <c r="Y911" s="120">
        <v>1</v>
      </c>
      <c r="Z911" s="24" t="s">
        <v>1026</v>
      </c>
      <c r="AA911" s="120">
        <v>4</v>
      </c>
    </row>
    <row r="912" spans="13:27" x14ac:dyDescent="0.25">
      <c r="M912" s="17" t="s">
        <v>3011</v>
      </c>
      <c r="N912" s="17">
        <v>12</v>
      </c>
      <c r="O912" s="17">
        <v>7</v>
      </c>
      <c r="P912" s="17">
        <v>1998</v>
      </c>
      <c r="Q912" s="19" t="s">
        <v>1043</v>
      </c>
      <c r="R912" s="24" t="s">
        <v>1026</v>
      </c>
      <c r="S912" s="19" t="s">
        <v>1042</v>
      </c>
      <c r="T912" s="17">
        <v>0</v>
      </c>
      <c r="U912" s="24" t="s">
        <v>1026</v>
      </c>
      <c r="V912" s="17">
        <v>2</v>
      </c>
      <c r="W912" s="142" t="s">
        <v>786</v>
      </c>
      <c r="X912" s="120">
        <v>1002</v>
      </c>
      <c r="Y912" s="120">
        <v>3</v>
      </c>
      <c r="Z912" s="24" t="s">
        <v>1026</v>
      </c>
      <c r="AA912" s="120">
        <v>10</v>
      </c>
    </row>
    <row r="913" spans="13:27" x14ac:dyDescent="0.25">
      <c r="M913" s="17" t="s">
        <v>3011</v>
      </c>
      <c r="N913" s="17">
        <v>12</v>
      </c>
      <c r="O913" s="17">
        <v>7</v>
      </c>
      <c r="P913" s="17">
        <v>1998</v>
      </c>
      <c r="Q913" s="19" t="s">
        <v>1318</v>
      </c>
      <c r="R913" s="24" t="s">
        <v>1026</v>
      </c>
      <c r="S913" s="19" t="s">
        <v>1465</v>
      </c>
      <c r="T913" s="17">
        <v>2</v>
      </c>
      <c r="U913" s="24" t="s">
        <v>1026</v>
      </c>
      <c r="V913" s="17">
        <v>1</v>
      </c>
      <c r="W913" s="142" t="s">
        <v>785</v>
      </c>
      <c r="X913" s="120">
        <v>796</v>
      </c>
      <c r="Y913" s="120">
        <v>13</v>
      </c>
      <c r="Z913" s="24" t="s">
        <v>1026</v>
      </c>
      <c r="AA913" s="120">
        <v>7</v>
      </c>
    </row>
    <row r="914" spans="13:27" x14ac:dyDescent="0.25">
      <c r="M914" s="17" t="s">
        <v>3144</v>
      </c>
      <c r="N914" s="17">
        <v>14</v>
      </c>
      <c r="O914" s="17">
        <v>7</v>
      </c>
      <c r="P914" s="17">
        <v>1998</v>
      </c>
      <c r="Q914" s="19" t="s">
        <v>565</v>
      </c>
      <c r="R914" s="24" t="s">
        <v>1026</v>
      </c>
      <c r="S914" s="19" t="s">
        <v>1318</v>
      </c>
      <c r="T914" s="17">
        <v>2</v>
      </c>
      <c r="U914" s="24" t="s">
        <v>1026</v>
      </c>
      <c r="V914" s="17">
        <v>0</v>
      </c>
      <c r="W914" s="142" t="s">
        <v>2354</v>
      </c>
      <c r="X914" s="120">
        <v>532</v>
      </c>
      <c r="Y914" s="120">
        <v>20</v>
      </c>
      <c r="Z914" s="24" t="s">
        <v>1026</v>
      </c>
      <c r="AA914" s="120">
        <v>4</v>
      </c>
    </row>
    <row r="915" spans="13:27" x14ac:dyDescent="0.25">
      <c r="M915" s="17" t="s">
        <v>3144</v>
      </c>
      <c r="N915" s="17">
        <v>14</v>
      </c>
      <c r="O915" s="17">
        <v>7</v>
      </c>
      <c r="P915" s="17">
        <v>1998</v>
      </c>
      <c r="Q915" s="19" t="s">
        <v>564</v>
      </c>
      <c r="R915" s="24" t="s">
        <v>1026</v>
      </c>
      <c r="S915" s="19" t="s">
        <v>1029</v>
      </c>
      <c r="T915" s="17">
        <v>1</v>
      </c>
      <c r="U915" s="24" t="s">
        <v>1026</v>
      </c>
      <c r="V915" s="17">
        <v>0</v>
      </c>
      <c r="W915" s="142" t="s">
        <v>2353</v>
      </c>
      <c r="X915" s="120">
        <v>1210</v>
      </c>
      <c r="Y915" s="120">
        <v>3</v>
      </c>
      <c r="Z915" s="24" t="s">
        <v>1026</v>
      </c>
      <c r="AA915" s="120">
        <v>2</v>
      </c>
    </row>
    <row r="916" spans="13:27" x14ac:dyDescent="0.25">
      <c r="M916" s="17" t="s">
        <v>3142</v>
      </c>
      <c r="N916" s="17">
        <v>15</v>
      </c>
      <c r="O916" s="17">
        <v>7</v>
      </c>
      <c r="P916" s="17">
        <v>1998</v>
      </c>
      <c r="Q916" s="19" t="s">
        <v>2400</v>
      </c>
      <c r="R916" s="24" t="s">
        <v>1026</v>
      </c>
      <c r="S916" s="19" t="s">
        <v>563</v>
      </c>
      <c r="T916" s="17">
        <v>2</v>
      </c>
      <c r="U916" s="24" t="s">
        <v>1026</v>
      </c>
      <c r="V916" s="17">
        <v>1</v>
      </c>
      <c r="W916" s="142" t="s">
        <v>784</v>
      </c>
      <c r="X916" s="120">
        <v>312</v>
      </c>
      <c r="Y916" s="120">
        <v>12</v>
      </c>
      <c r="Z916" s="24" t="s">
        <v>1026</v>
      </c>
      <c r="AA916" s="120">
        <v>8</v>
      </c>
    </row>
    <row r="917" spans="13:27" x14ac:dyDescent="0.25">
      <c r="M917" s="17" t="s">
        <v>3142</v>
      </c>
      <c r="N917" s="17">
        <v>15</v>
      </c>
      <c r="O917" s="17">
        <v>7</v>
      </c>
      <c r="P917" s="17">
        <v>1998</v>
      </c>
      <c r="Q917" s="19" t="s">
        <v>1241</v>
      </c>
      <c r="R917" s="24" t="s">
        <v>1026</v>
      </c>
      <c r="S917" s="19" t="s">
        <v>1465</v>
      </c>
      <c r="T917" s="17">
        <v>2</v>
      </c>
      <c r="U917" s="24" t="s">
        <v>1026</v>
      </c>
      <c r="V917" s="17">
        <v>0</v>
      </c>
      <c r="W917" s="142" t="s">
        <v>2352</v>
      </c>
      <c r="X917" s="120">
        <v>343</v>
      </c>
      <c r="Y917" s="120">
        <v>4</v>
      </c>
      <c r="Z917" s="24" t="s">
        <v>1026</v>
      </c>
      <c r="AA917" s="120">
        <v>2</v>
      </c>
    </row>
    <row r="918" spans="13:27" x14ac:dyDescent="0.25">
      <c r="M918" s="17" t="s">
        <v>3142</v>
      </c>
      <c r="N918" s="17">
        <v>15</v>
      </c>
      <c r="O918" s="17">
        <v>7</v>
      </c>
      <c r="P918" s="17">
        <v>1998</v>
      </c>
      <c r="Q918" s="52" t="s">
        <v>1427</v>
      </c>
      <c r="R918" s="24" t="s">
        <v>1026</v>
      </c>
      <c r="S918" s="19" t="s">
        <v>1041</v>
      </c>
      <c r="T918" s="17">
        <v>1</v>
      </c>
      <c r="U918" s="24" t="s">
        <v>1026</v>
      </c>
      <c r="V918" s="17">
        <v>2</v>
      </c>
      <c r="W918" s="142" t="s">
        <v>2351</v>
      </c>
      <c r="X918" s="120">
        <v>675</v>
      </c>
      <c r="Y918" s="120">
        <v>7</v>
      </c>
      <c r="Z918" s="24" t="s">
        <v>1026</v>
      </c>
      <c r="AA918" s="120">
        <v>14</v>
      </c>
    </row>
    <row r="919" spans="13:27" x14ac:dyDescent="0.25">
      <c r="M919" s="17" t="s">
        <v>3141</v>
      </c>
      <c r="N919" s="17">
        <v>16</v>
      </c>
      <c r="O919" s="17">
        <v>7</v>
      </c>
      <c r="P919" s="17">
        <v>1998</v>
      </c>
      <c r="Q919" s="19" t="s">
        <v>565</v>
      </c>
      <c r="R919" s="24" t="s">
        <v>1026</v>
      </c>
      <c r="S919" s="19" t="s">
        <v>1043</v>
      </c>
      <c r="T919" s="17">
        <v>1</v>
      </c>
      <c r="U919" s="24" t="s">
        <v>1026</v>
      </c>
      <c r="V919" s="17">
        <v>2</v>
      </c>
      <c r="W919" s="142" t="s">
        <v>2349</v>
      </c>
      <c r="X919" s="120">
        <v>502</v>
      </c>
      <c r="Y919" s="120">
        <v>5</v>
      </c>
      <c r="Z919" s="24" t="s">
        <v>1026</v>
      </c>
      <c r="AA919" s="120">
        <v>5</v>
      </c>
    </row>
    <row r="920" spans="13:27" x14ac:dyDescent="0.25">
      <c r="M920" s="17" t="s">
        <v>3141</v>
      </c>
      <c r="N920" s="17">
        <v>16</v>
      </c>
      <c r="O920" s="17">
        <v>7</v>
      </c>
      <c r="P920" s="17">
        <v>1998</v>
      </c>
      <c r="Q920" s="19" t="s">
        <v>1042</v>
      </c>
      <c r="R920" s="24" t="s">
        <v>1026</v>
      </c>
      <c r="S920" s="19" t="s">
        <v>1318</v>
      </c>
      <c r="T920" s="17">
        <v>2</v>
      </c>
      <c r="U920" s="24" t="s">
        <v>1026</v>
      </c>
      <c r="V920" s="17">
        <v>0</v>
      </c>
      <c r="W920" s="142" t="s">
        <v>2350</v>
      </c>
      <c r="X920" s="120">
        <v>533</v>
      </c>
      <c r="Y920" s="120">
        <v>11</v>
      </c>
      <c r="Z920" s="24" t="s">
        <v>1026</v>
      </c>
      <c r="AA920" s="120">
        <v>1</v>
      </c>
    </row>
    <row r="921" spans="13:27" x14ac:dyDescent="0.25">
      <c r="M921" s="17" t="s">
        <v>3027</v>
      </c>
      <c r="N921" s="17">
        <v>18</v>
      </c>
      <c r="O921" s="17">
        <v>7</v>
      </c>
      <c r="P921" s="17">
        <v>1998</v>
      </c>
      <c r="Q921" s="19" t="s">
        <v>1041</v>
      </c>
      <c r="R921" s="24" t="s">
        <v>1026</v>
      </c>
      <c r="S921" s="19" t="s">
        <v>2400</v>
      </c>
      <c r="T921" s="17">
        <v>2</v>
      </c>
      <c r="U921" s="24" t="s">
        <v>1026</v>
      </c>
      <c r="V921" s="17">
        <v>0</v>
      </c>
      <c r="W921" s="142" t="s">
        <v>2348</v>
      </c>
      <c r="X921" s="120">
        <v>507</v>
      </c>
      <c r="Y921" s="120">
        <v>12</v>
      </c>
      <c r="Z921" s="24" t="s">
        <v>1026</v>
      </c>
      <c r="AA921" s="120">
        <v>1</v>
      </c>
    </row>
    <row r="922" spans="13:27" x14ac:dyDescent="0.25">
      <c r="M922" s="17" t="s">
        <v>3011</v>
      </c>
      <c r="N922" s="17">
        <v>19</v>
      </c>
      <c r="O922" s="17">
        <v>7</v>
      </c>
      <c r="P922" s="17">
        <v>1998</v>
      </c>
      <c r="Q922" s="19" t="s">
        <v>563</v>
      </c>
      <c r="R922" s="24" t="s">
        <v>1026</v>
      </c>
      <c r="S922" s="19" t="s">
        <v>1318</v>
      </c>
      <c r="T922" s="17">
        <v>1</v>
      </c>
      <c r="U922" s="24" t="s">
        <v>1026</v>
      </c>
      <c r="V922" s="17">
        <v>2</v>
      </c>
      <c r="W922" s="142" t="s">
        <v>783</v>
      </c>
      <c r="X922" s="120">
        <v>110</v>
      </c>
      <c r="Y922" s="120">
        <v>9</v>
      </c>
      <c r="Z922" s="24" t="s">
        <v>1026</v>
      </c>
      <c r="AA922" s="120">
        <v>12</v>
      </c>
    </row>
    <row r="923" spans="13:27" x14ac:dyDescent="0.25">
      <c r="M923" s="17" t="s">
        <v>3011</v>
      </c>
      <c r="N923" s="17">
        <v>19</v>
      </c>
      <c r="O923" s="17">
        <v>7</v>
      </c>
      <c r="P923" s="17">
        <v>1998</v>
      </c>
      <c r="Q923" s="19" t="s">
        <v>1465</v>
      </c>
      <c r="R923" s="24" t="s">
        <v>1026</v>
      </c>
      <c r="S923" s="19" t="s">
        <v>564</v>
      </c>
      <c r="T923" s="17">
        <v>0</v>
      </c>
      <c r="U923" s="24" t="s">
        <v>1026</v>
      </c>
      <c r="V923" s="17">
        <v>1</v>
      </c>
      <c r="W923" s="142" t="s">
        <v>1823</v>
      </c>
      <c r="X923" s="120">
        <v>308</v>
      </c>
      <c r="Y923" s="120">
        <v>3</v>
      </c>
      <c r="Z923" s="24" t="s">
        <v>1026</v>
      </c>
      <c r="AA923" s="120">
        <v>7</v>
      </c>
    </row>
    <row r="924" spans="13:27" x14ac:dyDescent="0.25">
      <c r="M924" s="17" t="s">
        <v>3011</v>
      </c>
      <c r="N924" s="17">
        <v>19</v>
      </c>
      <c r="O924" s="17">
        <v>7</v>
      </c>
      <c r="P924" s="17">
        <v>1998</v>
      </c>
      <c r="Q924" s="19" t="s">
        <v>1241</v>
      </c>
      <c r="R924" s="24" t="s">
        <v>1026</v>
      </c>
      <c r="S924" s="19" t="s">
        <v>1043</v>
      </c>
      <c r="T924" s="17">
        <v>0</v>
      </c>
      <c r="U924" s="24" t="s">
        <v>1026</v>
      </c>
      <c r="V924" s="17">
        <v>1</v>
      </c>
      <c r="W924" s="142" t="s">
        <v>1821</v>
      </c>
      <c r="X924" s="120">
        <v>526</v>
      </c>
      <c r="Y924" s="120">
        <v>1</v>
      </c>
      <c r="Z924" s="24" t="s">
        <v>1026</v>
      </c>
      <c r="AA924" s="120">
        <v>2</v>
      </c>
    </row>
    <row r="925" spans="13:27" x14ac:dyDescent="0.25">
      <c r="M925" s="17" t="s">
        <v>3011</v>
      </c>
      <c r="N925" s="17">
        <v>19</v>
      </c>
      <c r="O925" s="17">
        <v>7</v>
      </c>
      <c r="P925" s="17">
        <v>1998</v>
      </c>
      <c r="Q925" s="19" t="s">
        <v>1042</v>
      </c>
      <c r="R925" s="24" t="s">
        <v>1026</v>
      </c>
      <c r="S925" s="19" t="s">
        <v>1029</v>
      </c>
      <c r="T925" s="17">
        <v>2</v>
      </c>
      <c r="U925" s="24" t="s">
        <v>1026</v>
      </c>
      <c r="V925" s="17">
        <v>1</v>
      </c>
      <c r="W925" s="142" t="s">
        <v>2347</v>
      </c>
      <c r="X925" s="120">
        <v>954</v>
      </c>
      <c r="Y925" s="120">
        <v>6</v>
      </c>
      <c r="Z925" s="24" t="s">
        <v>1026</v>
      </c>
      <c r="AA925" s="120">
        <v>5</v>
      </c>
    </row>
    <row r="926" spans="13:27" x14ac:dyDescent="0.25">
      <c r="M926" s="17" t="s">
        <v>3011</v>
      </c>
      <c r="N926" s="17">
        <v>19</v>
      </c>
      <c r="O926" s="17">
        <v>7</v>
      </c>
      <c r="P926" s="17">
        <v>1998</v>
      </c>
      <c r="Q926" s="52" t="s">
        <v>1427</v>
      </c>
      <c r="R926" s="24" t="s">
        <v>1026</v>
      </c>
      <c r="S926" s="19" t="s">
        <v>565</v>
      </c>
      <c r="T926" s="17">
        <v>0</v>
      </c>
      <c r="U926" s="24" t="s">
        <v>1026</v>
      </c>
      <c r="V926" s="17">
        <v>2</v>
      </c>
      <c r="W926" s="142" t="s">
        <v>1822</v>
      </c>
      <c r="X926" s="120">
        <v>264</v>
      </c>
      <c r="Y926" s="120">
        <v>4</v>
      </c>
      <c r="Z926" s="24" t="s">
        <v>1026</v>
      </c>
      <c r="AA926" s="120">
        <v>26</v>
      </c>
    </row>
    <row r="927" spans="13:27" x14ac:dyDescent="0.25">
      <c r="M927" s="17" t="s">
        <v>3142</v>
      </c>
      <c r="N927" s="17">
        <v>22</v>
      </c>
      <c r="O927" s="17">
        <v>7</v>
      </c>
      <c r="P927" s="17">
        <v>1998</v>
      </c>
      <c r="Q927" s="19" t="s">
        <v>565</v>
      </c>
      <c r="R927" s="24" t="s">
        <v>1026</v>
      </c>
      <c r="S927" s="19" t="s">
        <v>1042</v>
      </c>
      <c r="T927" s="17">
        <v>2</v>
      </c>
      <c r="U927" s="24" t="s">
        <v>1026</v>
      </c>
      <c r="V927" s="17">
        <v>1</v>
      </c>
      <c r="W927" s="142" t="s">
        <v>2339</v>
      </c>
      <c r="X927" s="120">
        <v>936</v>
      </c>
      <c r="Y927" s="120">
        <v>15</v>
      </c>
      <c r="Z927" s="24" t="s">
        <v>1026</v>
      </c>
      <c r="AA927" s="120">
        <v>13</v>
      </c>
    </row>
    <row r="928" spans="13:27" x14ac:dyDescent="0.25">
      <c r="M928" s="17" t="s">
        <v>3142</v>
      </c>
      <c r="N928" s="17">
        <v>22</v>
      </c>
      <c r="O928" s="17">
        <v>7</v>
      </c>
      <c r="P928" s="17">
        <v>1998</v>
      </c>
      <c r="Q928" s="19" t="s">
        <v>1041</v>
      </c>
      <c r="R928" s="24" t="s">
        <v>1026</v>
      </c>
      <c r="S928" s="19" t="s">
        <v>1465</v>
      </c>
      <c r="T928" s="17">
        <v>2</v>
      </c>
      <c r="U928" s="24" t="s">
        <v>1026</v>
      </c>
      <c r="V928" s="17">
        <v>0</v>
      </c>
      <c r="W928" s="142" t="s">
        <v>2340</v>
      </c>
      <c r="X928" s="120">
        <v>816</v>
      </c>
      <c r="Y928" s="120">
        <v>9</v>
      </c>
      <c r="Z928" s="24" t="s">
        <v>1026</v>
      </c>
      <c r="AA928" s="120">
        <v>3</v>
      </c>
    </row>
    <row r="929" spans="13:27" x14ac:dyDescent="0.25">
      <c r="M929" s="17" t="s">
        <v>3142</v>
      </c>
      <c r="N929" s="17">
        <v>22</v>
      </c>
      <c r="O929" s="17">
        <v>7</v>
      </c>
      <c r="P929" s="17">
        <v>1998</v>
      </c>
      <c r="Q929" s="19" t="s">
        <v>2400</v>
      </c>
      <c r="R929" s="24" t="s">
        <v>1026</v>
      </c>
      <c r="S929" s="19" t="s">
        <v>1043</v>
      </c>
      <c r="T929" s="17">
        <v>0</v>
      </c>
      <c r="U929" s="24" t="s">
        <v>1026</v>
      </c>
      <c r="V929" s="17">
        <v>1</v>
      </c>
      <c r="W929" s="142" t="s">
        <v>782</v>
      </c>
      <c r="X929" s="120">
        <v>252</v>
      </c>
      <c r="Y929" s="120">
        <v>4</v>
      </c>
      <c r="Z929" s="24" t="s">
        <v>1026</v>
      </c>
      <c r="AA929" s="120">
        <v>6</v>
      </c>
    </row>
    <row r="930" spans="13:27" x14ac:dyDescent="0.25">
      <c r="M930" s="17" t="s">
        <v>3142</v>
      </c>
      <c r="N930" s="17">
        <v>22</v>
      </c>
      <c r="O930" s="17">
        <v>7</v>
      </c>
      <c r="P930" s="17">
        <v>1998</v>
      </c>
      <c r="Q930" s="19" t="s">
        <v>1241</v>
      </c>
      <c r="R930" s="24" t="s">
        <v>1026</v>
      </c>
      <c r="S930" s="52" t="s">
        <v>1427</v>
      </c>
      <c r="T930" s="17">
        <v>2</v>
      </c>
      <c r="U930" s="24" t="s">
        <v>1026</v>
      </c>
      <c r="V930" s="17">
        <v>0</v>
      </c>
      <c r="W930" s="142" t="s">
        <v>1820</v>
      </c>
      <c r="X930" s="120">
        <v>464</v>
      </c>
      <c r="Y930" s="120">
        <v>8</v>
      </c>
      <c r="Z930" s="24" t="s">
        <v>1026</v>
      </c>
      <c r="AA930" s="120">
        <v>4</v>
      </c>
    </row>
    <row r="931" spans="13:27" x14ac:dyDescent="0.25">
      <c r="M931" s="17" t="s">
        <v>3141</v>
      </c>
      <c r="N931" s="17">
        <v>23</v>
      </c>
      <c r="O931" s="17">
        <v>7</v>
      </c>
      <c r="P931" s="17">
        <v>1998</v>
      </c>
      <c r="Q931" s="19" t="s">
        <v>1318</v>
      </c>
      <c r="R931" s="24" t="s">
        <v>1026</v>
      </c>
      <c r="S931" s="19" t="s">
        <v>564</v>
      </c>
      <c r="T931" s="17">
        <v>0</v>
      </c>
      <c r="U931" s="24" t="s">
        <v>1026</v>
      </c>
      <c r="V931" s="17">
        <v>2</v>
      </c>
      <c r="W931" s="142" t="s">
        <v>2338</v>
      </c>
      <c r="X931" s="120">
        <v>1498</v>
      </c>
      <c r="Y931" s="120">
        <v>4</v>
      </c>
      <c r="Z931" s="24" t="s">
        <v>1026</v>
      </c>
      <c r="AA931" s="120">
        <v>8</v>
      </c>
    </row>
    <row r="932" spans="13:27" x14ac:dyDescent="0.25">
      <c r="M932" s="17" t="s">
        <v>3011</v>
      </c>
      <c r="N932" s="17">
        <v>26</v>
      </c>
      <c r="O932" s="17">
        <v>7</v>
      </c>
      <c r="P932" s="17">
        <v>1998</v>
      </c>
      <c r="Q932" s="19" t="s">
        <v>565</v>
      </c>
      <c r="R932" s="24" t="s">
        <v>1026</v>
      </c>
      <c r="S932" s="19" t="s">
        <v>1241</v>
      </c>
      <c r="T932" s="17">
        <v>2</v>
      </c>
      <c r="U932" s="24" t="s">
        <v>1026</v>
      </c>
      <c r="V932" s="17">
        <v>0</v>
      </c>
      <c r="W932" s="142" t="s">
        <v>2334</v>
      </c>
      <c r="X932" s="120">
        <v>626</v>
      </c>
      <c r="Y932" s="120">
        <v>28</v>
      </c>
      <c r="Z932" s="24" t="s">
        <v>1026</v>
      </c>
      <c r="AA932" s="120">
        <v>7</v>
      </c>
    </row>
    <row r="933" spans="13:27" x14ac:dyDescent="0.25">
      <c r="M933" s="17" t="s">
        <v>3011</v>
      </c>
      <c r="N933" s="17">
        <v>26</v>
      </c>
      <c r="O933" s="17">
        <v>7</v>
      </c>
      <c r="P933" s="17">
        <v>1998</v>
      </c>
      <c r="Q933" s="19" t="s">
        <v>564</v>
      </c>
      <c r="R933" s="24" t="s">
        <v>1026</v>
      </c>
      <c r="S933" s="19" t="s">
        <v>2400</v>
      </c>
      <c r="T933" s="17">
        <v>2</v>
      </c>
      <c r="U933" s="24" t="s">
        <v>1026</v>
      </c>
      <c r="V933" s="17">
        <v>0</v>
      </c>
      <c r="W933" s="142" t="s">
        <v>2335</v>
      </c>
      <c r="X933" s="120">
        <v>315</v>
      </c>
      <c r="Y933" s="120">
        <v>7</v>
      </c>
      <c r="Z933" s="24" t="s">
        <v>1026</v>
      </c>
      <c r="AA933" s="120">
        <v>2</v>
      </c>
    </row>
    <row r="934" spans="13:27" x14ac:dyDescent="0.25">
      <c r="M934" s="17" t="s">
        <v>3011</v>
      </c>
      <c r="N934" s="17">
        <v>26</v>
      </c>
      <c r="O934" s="17">
        <v>7</v>
      </c>
      <c r="P934" s="17">
        <v>1998</v>
      </c>
      <c r="Q934" s="19" t="s">
        <v>1465</v>
      </c>
      <c r="R934" s="24" t="s">
        <v>1026</v>
      </c>
      <c r="S934" s="19" t="s">
        <v>1042</v>
      </c>
      <c r="T934" s="17">
        <v>0</v>
      </c>
      <c r="U934" s="24" t="s">
        <v>1026</v>
      </c>
      <c r="V934" s="17">
        <v>2</v>
      </c>
      <c r="W934" s="142" t="s">
        <v>2336</v>
      </c>
      <c r="X934" s="120">
        <v>397</v>
      </c>
      <c r="Y934" s="120">
        <v>9</v>
      </c>
      <c r="Z934" s="24" t="s">
        <v>1026</v>
      </c>
      <c r="AA934" s="120">
        <v>22</v>
      </c>
    </row>
    <row r="935" spans="13:27" x14ac:dyDescent="0.25">
      <c r="M935" s="17" t="s">
        <v>3011</v>
      </c>
      <c r="N935" s="17">
        <v>26</v>
      </c>
      <c r="O935" s="17">
        <v>7</v>
      </c>
      <c r="P935" s="17">
        <v>1998</v>
      </c>
      <c r="Q935" s="19" t="s">
        <v>1029</v>
      </c>
      <c r="R935" s="24" t="s">
        <v>1026</v>
      </c>
      <c r="S935" s="19" t="s">
        <v>563</v>
      </c>
      <c r="T935" s="17">
        <v>2</v>
      </c>
      <c r="U935" s="24" t="s">
        <v>1026</v>
      </c>
      <c r="V935" s="17">
        <v>0</v>
      </c>
      <c r="W935" s="142" t="s">
        <v>781</v>
      </c>
      <c r="X935" s="120">
        <v>894</v>
      </c>
      <c r="Y935" s="120">
        <v>14</v>
      </c>
      <c r="Z935" s="24" t="s">
        <v>1026</v>
      </c>
      <c r="AA935" s="120">
        <v>2</v>
      </c>
    </row>
    <row r="936" spans="13:27" x14ac:dyDescent="0.25">
      <c r="M936" s="17" t="s">
        <v>3011</v>
      </c>
      <c r="N936" s="17">
        <v>26</v>
      </c>
      <c r="O936" s="17">
        <v>7</v>
      </c>
      <c r="P936" s="17">
        <v>1998</v>
      </c>
      <c r="Q936" s="19" t="s">
        <v>1043</v>
      </c>
      <c r="R936" s="24" t="s">
        <v>1026</v>
      </c>
      <c r="S936" s="19" t="s">
        <v>1041</v>
      </c>
      <c r="T936" s="17">
        <v>1</v>
      </c>
      <c r="U936" s="24" t="s">
        <v>1026</v>
      </c>
      <c r="V936" s="17">
        <v>0</v>
      </c>
      <c r="W936" s="142" t="s">
        <v>2337</v>
      </c>
      <c r="X936" s="120">
        <v>861</v>
      </c>
      <c r="Y936" s="120">
        <v>10</v>
      </c>
      <c r="Z936" s="24" t="s">
        <v>1026</v>
      </c>
      <c r="AA936" s="120">
        <v>4</v>
      </c>
    </row>
    <row r="937" spans="13:27" x14ac:dyDescent="0.25">
      <c r="M937" s="17" t="s">
        <v>3011</v>
      </c>
      <c r="N937" s="17">
        <v>26</v>
      </c>
      <c r="O937" s="17">
        <v>7</v>
      </c>
      <c r="P937" s="17">
        <v>1998</v>
      </c>
      <c r="Q937" s="52" t="s">
        <v>1427</v>
      </c>
      <c r="R937" s="24" t="s">
        <v>1026</v>
      </c>
      <c r="S937" s="19" t="s">
        <v>1318</v>
      </c>
      <c r="T937" s="17">
        <v>0</v>
      </c>
      <c r="U937" s="24" t="s">
        <v>1026</v>
      </c>
      <c r="V937" s="17">
        <v>2</v>
      </c>
      <c r="W937" s="142" t="s">
        <v>780</v>
      </c>
      <c r="X937" s="120">
        <v>502</v>
      </c>
      <c r="Y937" s="120">
        <v>1</v>
      </c>
      <c r="Z937" s="24" t="s">
        <v>1026</v>
      </c>
      <c r="AA937" s="120">
        <v>16</v>
      </c>
    </row>
    <row r="938" spans="13:27" x14ac:dyDescent="0.25">
      <c r="M938" s="17" t="s">
        <v>3144</v>
      </c>
      <c r="N938" s="17">
        <v>28</v>
      </c>
      <c r="O938" s="17">
        <v>7</v>
      </c>
      <c r="P938" s="17">
        <v>1998</v>
      </c>
      <c r="Q938" s="19" t="s">
        <v>563</v>
      </c>
      <c r="R938" s="24" t="s">
        <v>1026</v>
      </c>
      <c r="S938" s="19" t="s">
        <v>1041</v>
      </c>
      <c r="T938" s="17">
        <v>0</v>
      </c>
      <c r="U938" s="24" t="s">
        <v>1026</v>
      </c>
      <c r="V938" s="17">
        <v>1</v>
      </c>
      <c r="W938" s="142" t="s">
        <v>2333</v>
      </c>
      <c r="X938" s="120">
        <v>154</v>
      </c>
      <c r="Y938" s="120">
        <v>1</v>
      </c>
      <c r="Z938" s="24" t="s">
        <v>1026</v>
      </c>
      <c r="AA938" s="120">
        <v>6</v>
      </c>
    </row>
    <row r="939" spans="13:27" x14ac:dyDescent="0.25">
      <c r="M939" s="17" t="s">
        <v>3144</v>
      </c>
      <c r="N939" s="17">
        <v>28</v>
      </c>
      <c r="O939" s="17">
        <v>7</v>
      </c>
      <c r="P939" s="17">
        <v>1998</v>
      </c>
      <c r="Q939" s="19" t="s">
        <v>1029</v>
      </c>
      <c r="R939" s="24" t="s">
        <v>1026</v>
      </c>
      <c r="S939" s="19" t="s">
        <v>565</v>
      </c>
      <c r="T939" s="17">
        <v>0</v>
      </c>
      <c r="U939" s="24" t="s">
        <v>1026</v>
      </c>
      <c r="V939" s="17">
        <v>2</v>
      </c>
      <c r="W939" s="142" t="s">
        <v>2332</v>
      </c>
      <c r="X939" s="120">
        <v>819</v>
      </c>
      <c r="Y939" s="120">
        <v>5</v>
      </c>
      <c r="Z939" s="24" t="s">
        <v>1026</v>
      </c>
      <c r="AA939" s="120">
        <v>7</v>
      </c>
    </row>
    <row r="940" spans="13:27" x14ac:dyDescent="0.25">
      <c r="M940" s="17" t="s">
        <v>3144</v>
      </c>
      <c r="N940" s="17">
        <v>28</v>
      </c>
      <c r="O940" s="17">
        <v>7</v>
      </c>
      <c r="P940" s="17">
        <v>1998</v>
      </c>
      <c r="Q940" s="52" t="s">
        <v>1427</v>
      </c>
      <c r="R940" s="24" t="s">
        <v>1026</v>
      </c>
      <c r="S940" s="19" t="s">
        <v>564</v>
      </c>
      <c r="T940" s="17">
        <v>1</v>
      </c>
      <c r="U940" s="24" t="s">
        <v>1026</v>
      </c>
      <c r="V940" s="17">
        <v>2</v>
      </c>
      <c r="W940" s="142" t="s">
        <v>2331</v>
      </c>
      <c r="X940" s="120">
        <v>357</v>
      </c>
      <c r="Y940" s="120">
        <v>6</v>
      </c>
      <c r="Z940" s="24" t="s">
        <v>1026</v>
      </c>
      <c r="AA940" s="120">
        <v>14</v>
      </c>
    </row>
    <row r="941" spans="13:27" x14ac:dyDescent="0.25">
      <c r="M941" s="17" t="s">
        <v>3142</v>
      </c>
      <c r="N941" s="17">
        <v>29</v>
      </c>
      <c r="O941" s="17">
        <v>7</v>
      </c>
      <c r="P941" s="17">
        <v>1998</v>
      </c>
      <c r="Q941" s="19" t="s">
        <v>1042</v>
      </c>
      <c r="R941" s="24" t="s">
        <v>1026</v>
      </c>
      <c r="S941" s="19" t="s">
        <v>2400</v>
      </c>
      <c r="T941" s="17">
        <v>2</v>
      </c>
      <c r="U941" s="24" t="s">
        <v>1026</v>
      </c>
      <c r="V941" s="17">
        <v>0</v>
      </c>
      <c r="W941" s="142" t="s">
        <v>2330</v>
      </c>
      <c r="X941" s="120">
        <v>330</v>
      </c>
      <c r="Y941" s="120">
        <v>15</v>
      </c>
      <c r="Z941" s="24" t="s">
        <v>1026</v>
      </c>
      <c r="AA941" s="120">
        <v>0</v>
      </c>
    </row>
    <row r="942" spans="13:27" x14ac:dyDescent="0.25">
      <c r="M942" s="17" t="s">
        <v>3142</v>
      </c>
      <c r="N942" s="17">
        <v>29</v>
      </c>
      <c r="O942" s="17">
        <v>7</v>
      </c>
      <c r="P942" s="17">
        <v>1998</v>
      </c>
      <c r="Q942" s="19" t="s">
        <v>1318</v>
      </c>
      <c r="R942" s="24" t="s">
        <v>1026</v>
      </c>
      <c r="S942" s="19" t="s">
        <v>1043</v>
      </c>
      <c r="T942" s="17">
        <v>0</v>
      </c>
      <c r="U942" s="24" t="s">
        <v>1026</v>
      </c>
      <c r="V942" s="17">
        <v>1</v>
      </c>
      <c r="W942" s="142" t="s">
        <v>2328</v>
      </c>
      <c r="X942" s="120">
        <v>581</v>
      </c>
      <c r="Y942" s="120">
        <v>3</v>
      </c>
      <c r="Z942" s="24" t="s">
        <v>1026</v>
      </c>
      <c r="AA942" s="120">
        <v>4</v>
      </c>
    </row>
    <row r="943" spans="13:27" x14ac:dyDescent="0.25">
      <c r="M943" s="17" t="s">
        <v>3141</v>
      </c>
      <c r="N943" s="17">
        <v>30</v>
      </c>
      <c r="O943" s="17">
        <v>7</v>
      </c>
      <c r="P943" s="17">
        <v>1998</v>
      </c>
      <c r="Q943" s="19" t="s">
        <v>564</v>
      </c>
      <c r="R943" s="24" t="s">
        <v>1026</v>
      </c>
      <c r="S943" s="19" t="s">
        <v>565</v>
      </c>
      <c r="T943" s="17">
        <v>2</v>
      </c>
      <c r="U943" s="24" t="s">
        <v>1026</v>
      </c>
      <c r="V943" s="17">
        <v>0</v>
      </c>
      <c r="W943" s="142" t="s">
        <v>2327</v>
      </c>
      <c r="X943" s="120">
        <v>730</v>
      </c>
      <c r="Y943" s="120">
        <v>11</v>
      </c>
      <c r="Z943" s="24" t="s">
        <v>1026</v>
      </c>
      <c r="AA943" s="120">
        <v>5</v>
      </c>
    </row>
    <row r="944" spans="13:27" x14ac:dyDescent="0.25">
      <c r="M944" s="17" t="s">
        <v>3141</v>
      </c>
      <c r="N944" s="17">
        <v>30</v>
      </c>
      <c r="O944" s="17">
        <v>7</v>
      </c>
      <c r="P944" s="17">
        <v>1998</v>
      </c>
      <c r="Q944" s="19" t="s">
        <v>1465</v>
      </c>
      <c r="R944" s="24" t="s">
        <v>1026</v>
      </c>
      <c r="S944" s="19" t="s">
        <v>1029</v>
      </c>
      <c r="T944" s="17">
        <v>0</v>
      </c>
      <c r="U944" s="24" t="s">
        <v>1026</v>
      </c>
      <c r="V944" s="17">
        <v>2</v>
      </c>
      <c r="W944" s="142" t="s">
        <v>2329</v>
      </c>
      <c r="X944" s="120">
        <v>327</v>
      </c>
      <c r="Y944" s="120">
        <v>3</v>
      </c>
      <c r="Z944" s="24" t="s">
        <v>1026</v>
      </c>
      <c r="AA944" s="120">
        <v>6</v>
      </c>
    </row>
    <row r="945" spans="1:27" x14ac:dyDescent="0.25">
      <c r="M945" s="17" t="s">
        <v>3027</v>
      </c>
      <c r="N945" s="17">
        <v>1</v>
      </c>
      <c r="O945" s="17">
        <v>8</v>
      </c>
      <c r="P945" s="17">
        <v>1998</v>
      </c>
      <c r="Q945" s="19" t="s">
        <v>564</v>
      </c>
      <c r="R945" s="24" t="s">
        <v>1026</v>
      </c>
      <c r="S945" s="19" t="s">
        <v>1042</v>
      </c>
      <c r="T945" s="17">
        <v>1</v>
      </c>
      <c r="U945" s="24" t="s">
        <v>1026</v>
      </c>
      <c r="V945" s="17">
        <v>0</v>
      </c>
      <c r="W945" s="142" t="s">
        <v>2326</v>
      </c>
      <c r="X945" s="120">
        <v>275</v>
      </c>
      <c r="Y945" s="120">
        <v>8</v>
      </c>
      <c r="Z945" s="24" t="s">
        <v>1026</v>
      </c>
      <c r="AA945" s="120">
        <v>6</v>
      </c>
    </row>
    <row r="946" spans="1:27" x14ac:dyDescent="0.25">
      <c r="M946" s="17" t="s">
        <v>3027</v>
      </c>
      <c r="N946" s="17">
        <v>1</v>
      </c>
      <c r="O946" s="17">
        <v>8</v>
      </c>
      <c r="P946" s="17">
        <v>1998</v>
      </c>
      <c r="Q946" s="19" t="s">
        <v>1029</v>
      </c>
      <c r="R946" s="24" t="s">
        <v>1026</v>
      </c>
      <c r="S946" s="19" t="s">
        <v>2400</v>
      </c>
      <c r="T946" s="17">
        <v>2</v>
      </c>
      <c r="U946" s="24" t="s">
        <v>1026</v>
      </c>
      <c r="V946" s="17">
        <v>0</v>
      </c>
      <c r="W946" s="142" t="s">
        <v>2325</v>
      </c>
      <c r="X946" s="120">
        <v>603</v>
      </c>
      <c r="Y946" s="120">
        <v>29</v>
      </c>
      <c r="Z946" s="24" t="s">
        <v>1026</v>
      </c>
      <c r="AA946" s="120">
        <v>3</v>
      </c>
    </row>
    <row r="947" spans="1:27" x14ac:dyDescent="0.25">
      <c r="M947" s="17" t="s">
        <v>3011</v>
      </c>
      <c r="N947" s="17">
        <v>2</v>
      </c>
      <c r="O947" s="17">
        <v>8</v>
      </c>
      <c r="P947" s="17">
        <v>1998</v>
      </c>
      <c r="Q947" s="19" t="s">
        <v>563</v>
      </c>
      <c r="R947" s="24" t="s">
        <v>1026</v>
      </c>
      <c r="S947" s="52" t="s">
        <v>1427</v>
      </c>
      <c r="T947" s="17">
        <v>2</v>
      </c>
      <c r="U947" s="24" t="s">
        <v>1026</v>
      </c>
      <c r="V947" s="17">
        <v>0</v>
      </c>
      <c r="W947" s="142" t="s">
        <v>779</v>
      </c>
      <c r="X947" s="120">
        <v>123</v>
      </c>
      <c r="Y947" s="120">
        <v>13</v>
      </c>
      <c r="Z947" s="24" t="s">
        <v>1026</v>
      </c>
      <c r="AA947" s="120">
        <v>10</v>
      </c>
    </row>
    <row r="948" spans="1:27" x14ac:dyDescent="0.25">
      <c r="M948" s="17" t="s">
        <v>3011</v>
      </c>
      <c r="N948" s="17">
        <v>2</v>
      </c>
      <c r="O948" s="17">
        <v>8</v>
      </c>
      <c r="P948" s="17">
        <v>1998</v>
      </c>
      <c r="Q948" s="19" t="s">
        <v>1241</v>
      </c>
      <c r="R948" s="24" t="s">
        <v>1026</v>
      </c>
      <c r="S948" s="19" t="s">
        <v>1041</v>
      </c>
      <c r="T948" s="17">
        <v>1</v>
      </c>
      <c r="U948" s="24" t="s">
        <v>1026</v>
      </c>
      <c r="V948" s="17">
        <v>0</v>
      </c>
      <c r="W948" s="142" t="s">
        <v>1066</v>
      </c>
      <c r="X948" s="120">
        <v>528</v>
      </c>
      <c r="Y948" s="120">
        <v>5</v>
      </c>
      <c r="Z948" s="24" t="s">
        <v>1026</v>
      </c>
      <c r="AA948" s="120">
        <v>2</v>
      </c>
    </row>
    <row r="949" spans="1:27" x14ac:dyDescent="0.25">
      <c r="M949" s="17" t="s">
        <v>3011</v>
      </c>
      <c r="N949" s="17">
        <v>2</v>
      </c>
      <c r="O949" s="17">
        <v>8</v>
      </c>
      <c r="P949" s="17">
        <v>1998</v>
      </c>
      <c r="Q949" s="19" t="s">
        <v>1043</v>
      </c>
      <c r="R949" s="24" t="s">
        <v>1026</v>
      </c>
      <c r="S949" s="19" t="s">
        <v>1465</v>
      </c>
      <c r="T949" s="17">
        <v>2</v>
      </c>
      <c r="U949" s="24" t="s">
        <v>1026</v>
      </c>
      <c r="V949" s="17">
        <v>0</v>
      </c>
      <c r="W949" s="142" t="s">
        <v>778</v>
      </c>
      <c r="X949" s="120">
        <v>1048</v>
      </c>
      <c r="Y949" s="120">
        <v>7</v>
      </c>
      <c r="Z949" s="24" t="s">
        <v>1026</v>
      </c>
      <c r="AA949" s="120">
        <v>3</v>
      </c>
    </row>
    <row r="950" spans="1:27" x14ac:dyDescent="0.25">
      <c r="M950" s="17" t="s">
        <v>3142</v>
      </c>
      <c r="N950" s="17">
        <v>5</v>
      </c>
      <c r="O950" s="17">
        <v>8</v>
      </c>
      <c r="P950" s="17">
        <v>1998</v>
      </c>
      <c r="Q950" s="19" t="s">
        <v>565</v>
      </c>
      <c r="R950" s="24" t="s">
        <v>1026</v>
      </c>
      <c r="S950" s="19" t="s">
        <v>563</v>
      </c>
      <c r="T950" s="17">
        <v>2</v>
      </c>
      <c r="U950" s="24" t="s">
        <v>1026</v>
      </c>
      <c r="V950" s="17">
        <v>0</v>
      </c>
      <c r="W950" s="142" t="s">
        <v>2323</v>
      </c>
      <c r="X950" s="120">
        <v>696</v>
      </c>
      <c r="Y950" s="120">
        <v>37</v>
      </c>
      <c r="Z950" s="24" t="s">
        <v>1026</v>
      </c>
      <c r="AA950" s="120">
        <v>2</v>
      </c>
    </row>
    <row r="951" spans="1:27" x14ac:dyDescent="0.25">
      <c r="M951" s="17" t="s">
        <v>3142</v>
      </c>
      <c r="N951" s="17">
        <v>5</v>
      </c>
      <c r="O951" s="17">
        <v>8</v>
      </c>
      <c r="P951" s="17">
        <v>1998</v>
      </c>
      <c r="Q951" s="19" t="s">
        <v>1041</v>
      </c>
      <c r="R951" s="24" t="s">
        <v>1026</v>
      </c>
      <c r="S951" s="19" t="s">
        <v>564</v>
      </c>
      <c r="T951" s="17">
        <v>0</v>
      </c>
      <c r="U951" s="24" t="s">
        <v>1026</v>
      </c>
      <c r="V951" s="17">
        <v>1</v>
      </c>
      <c r="W951" s="142" t="s">
        <v>2321</v>
      </c>
      <c r="X951" s="120">
        <v>694</v>
      </c>
      <c r="Y951" s="120">
        <v>4</v>
      </c>
      <c r="Z951" s="24" t="s">
        <v>1026</v>
      </c>
      <c r="AA951" s="120">
        <v>8</v>
      </c>
    </row>
    <row r="952" spans="1:27" x14ac:dyDescent="0.25">
      <c r="M952" s="17" t="s">
        <v>3142</v>
      </c>
      <c r="N952" s="17">
        <v>5</v>
      </c>
      <c r="O952" s="17">
        <v>8</v>
      </c>
      <c r="P952" s="17">
        <v>1998</v>
      </c>
      <c r="Q952" s="19" t="s">
        <v>2400</v>
      </c>
      <c r="R952" s="24" t="s">
        <v>1026</v>
      </c>
      <c r="S952" s="19" t="s">
        <v>1465</v>
      </c>
      <c r="T952" s="17">
        <v>2</v>
      </c>
      <c r="U952" s="24" t="s">
        <v>1026</v>
      </c>
      <c r="V952" s="17">
        <v>1</v>
      </c>
      <c r="W952" s="142" t="s">
        <v>2320</v>
      </c>
      <c r="X952" s="120">
        <v>456</v>
      </c>
      <c r="Y952" s="120">
        <v>11</v>
      </c>
      <c r="Z952" s="24" t="s">
        <v>1026</v>
      </c>
      <c r="AA952" s="120">
        <v>9</v>
      </c>
    </row>
    <row r="953" spans="1:27" x14ac:dyDescent="0.25">
      <c r="M953" s="17" t="s">
        <v>3142</v>
      </c>
      <c r="N953" s="17">
        <v>5</v>
      </c>
      <c r="O953" s="17">
        <v>8</v>
      </c>
      <c r="P953" s="17">
        <v>1998</v>
      </c>
      <c r="Q953" s="19" t="s">
        <v>1042</v>
      </c>
      <c r="R953" s="24" t="s">
        <v>1026</v>
      </c>
      <c r="S953" s="19" t="s">
        <v>1241</v>
      </c>
      <c r="T953" s="17">
        <v>2</v>
      </c>
      <c r="U953" s="24" t="s">
        <v>1026</v>
      </c>
      <c r="V953" s="17">
        <v>0</v>
      </c>
      <c r="W953" s="142" t="s">
        <v>2322</v>
      </c>
      <c r="X953" s="120">
        <v>711</v>
      </c>
      <c r="Y953" s="120">
        <v>11</v>
      </c>
      <c r="Z953" s="24" t="s">
        <v>1026</v>
      </c>
      <c r="AA953" s="120">
        <v>4</v>
      </c>
    </row>
    <row r="954" spans="1:27" x14ac:dyDescent="0.25">
      <c r="M954" s="17" t="s">
        <v>3142</v>
      </c>
      <c r="N954" s="17">
        <v>5</v>
      </c>
      <c r="O954" s="17">
        <v>8</v>
      </c>
      <c r="P954" s="17">
        <v>1998</v>
      </c>
      <c r="Q954" s="19" t="s">
        <v>1043</v>
      </c>
      <c r="R954" s="24" t="s">
        <v>1026</v>
      </c>
      <c r="S954" s="52" t="s">
        <v>1427</v>
      </c>
      <c r="T954" s="17">
        <v>2</v>
      </c>
      <c r="U954" s="24" t="s">
        <v>1026</v>
      </c>
      <c r="V954" s="17">
        <v>0</v>
      </c>
      <c r="W954" s="142" t="s">
        <v>2324</v>
      </c>
      <c r="X954" s="120">
        <v>781</v>
      </c>
      <c r="Y954" s="120">
        <v>9</v>
      </c>
      <c r="Z954" s="24" t="s">
        <v>1026</v>
      </c>
      <c r="AA954" s="120">
        <v>1</v>
      </c>
    </row>
    <row r="955" spans="1:27" x14ac:dyDescent="0.25">
      <c r="M955" s="17" t="s">
        <v>3142</v>
      </c>
      <c r="N955" s="17">
        <v>5</v>
      </c>
      <c r="O955" s="17">
        <v>8</v>
      </c>
      <c r="P955" s="17">
        <v>1998</v>
      </c>
      <c r="Q955" s="19" t="s">
        <v>1318</v>
      </c>
      <c r="R955" s="24" t="s">
        <v>1026</v>
      </c>
      <c r="S955" s="19" t="s">
        <v>1029</v>
      </c>
      <c r="T955" s="17">
        <v>1</v>
      </c>
      <c r="U955" s="24" t="s">
        <v>1026</v>
      </c>
      <c r="V955" s="17">
        <v>2</v>
      </c>
      <c r="W955" s="142" t="s">
        <v>2319</v>
      </c>
      <c r="X955" s="120">
        <v>447</v>
      </c>
      <c r="Y955" s="120">
        <v>10</v>
      </c>
      <c r="Z955" s="24" t="s">
        <v>1026</v>
      </c>
      <c r="AA955" s="120">
        <v>11</v>
      </c>
    </row>
    <row r="956" spans="1:27" x14ac:dyDescent="0.25">
      <c r="R956" s="24"/>
      <c r="S956" s="19" t="s">
        <v>2</v>
      </c>
      <c r="T956" s="17">
        <f>SUM(T824:T955)</f>
        <v>148</v>
      </c>
      <c r="U956" s="24" t="s">
        <v>1026</v>
      </c>
      <c r="V956" s="17">
        <f>SUM(V824:V955)</f>
        <v>124</v>
      </c>
      <c r="X956" s="120">
        <f>SUM(X824:X955)</f>
        <v>71233</v>
      </c>
      <c r="Y956" s="17">
        <f>SUM(Y824:Y955)</f>
        <v>1138</v>
      </c>
      <c r="Z956" s="24" t="s">
        <v>1026</v>
      </c>
      <c r="AA956" s="17">
        <f>SUM(AA824:AA955)</f>
        <v>903</v>
      </c>
    </row>
    <row r="957" spans="1:27" x14ac:dyDescent="0.25">
      <c r="P957" s="17">
        <f>COUNT(T824:T955)</f>
        <v>132</v>
      </c>
      <c r="R957" s="24"/>
      <c r="S957" s="19" t="s">
        <v>567</v>
      </c>
      <c r="T957" s="81">
        <f>PRODUCT(T956/P957)</f>
        <v>1.1212121212121211</v>
      </c>
      <c r="U957" s="24" t="s">
        <v>1026</v>
      </c>
      <c r="V957" s="81">
        <f>PRODUCT(V956/P957)</f>
        <v>0.93939393939393945</v>
      </c>
      <c r="X957" s="82">
        <f>PRODUCT(X956/P957)</f>
        <v>539.64393939393938</v>
      </c>
      <c r="Y957" s="81">
        <f>PRODUCT(Y956/P957)</f>
        <v>8.6212121212121211</v>
      </c>
      <c r="Z957" s="24" t="s">
        <v>1026</v>
      </c>
      <c r="AA957" s="81">
        <f>PRODUCT(AA956/P957)</f>
        <v>6.8409090909090908</v>
      </c>
    </row>
    <row r="958" spans="1:27" x14ac:dyDescent="0.25">
      <c r="W958" s="142"/>
      <c r="X958" s="120"/>
    </row>
    <row r="959" spans="1:27" x14ac:dyDescent="0.25">
      <c r="W959" s="142"/>
      <c r="X959" s="120"/>
    </row>
    <row r="960" spans="1:27" x14ac:dyDescent="0.25">
      <c r="A960" s="156"/>
      <c r="B960" s="154" t="s">
        <v>2558</v>
      </c>
      <c r="C960" s="156"/>
      <c r="D960" s="156"/>
      <c r="E960" s="156"/>
      <c r="F960" s="156"/>
      <c r="G960" s="156"/>
      <c r="H960" s="156"/>
      <c r="I960" s="156"/>
      <c r="J960" s="156"/>
      <c r="K960" s="156"/>
      <c r="L960" s="156"/>
      <c r="M960" s="158"/>
      <c r="N960" s="158"/>
      <c r="O960" s="158"/>
      <c r="P960" s="158"/>
      <c r="Q960" s="154" t="s">
        <v>2558</v>
      </c>
      <c r="R960" s="158"/>
      <c r="S960" s="160"/>
      <c r="T960" s="158"/>
      <c r="U960" s="158"/>
      <c r="V960" s="158"/>
      <c r="W960" s="161"/>
      <c r="X960" s="162"/>
      <c r="Y960" s="158"/>
      <c r="Z960" s="158"/>
      <c r="AA960" s="158"/>
    </row>
    <row r="961" spans="1:31" s="16" customFormat="1" x14ac:dyDescent="0.25">
      <c r="A961" s="11"/>
      <c r="B961" s="11"/>
      <c r="C961" s="11"/>
      <c r="D961" s="11"/>
      <c r="E961" s="11"/>
      <c r="F961" s="11"/>
      <c r="G961" s="11"/>
      <c r="H961" s="11"/>
      <c r="I961" s="11"/>
      <c r="J961" s="11"/>
      <c r="K961" s="11"/>
      <c r="L961" s="11"/>
      <c r="M961" s="17"/>
      <c r="N961" s="14"/>
      <c r="O961" s="14"/>
      <c r="P961" s="14"/>
      <c r="Q961" s="20" t="s">
        <v>2917</v>
      </c>
      <c r="R961" s="17"/>
      <c r="S961" s="20"/>
      <c r="T961" s="14"/>
      <c r="U961" s="14"/>
      <c r="V961" s="14"/>
      <c r="W961" s="153"/>
      <c r="X961" s="75"/>
      <c r="Y961" s="14"/>
      <c r="Z961" s="17"/>
      <c r="AA961" s="14"/>
      <c r="AC961" s="14"/>
      <c r="AD961" s="14"/>
      <c r="AE961" s="14"/>
    </row>
    <row r="962" spans="1:31" x14ac:dyDescent="0.25">
      <c r="A962" s="11"/>
      <c r="B962" s="11"/>
      <c r="C962" s="11"/>
      <c r="D962" s="11"/>
      <c r="E962" s="11"/>
      <c r="F962" s="11"/>
      <c r="G962" s="11"/>
      <c r="H962" s="11"/>
      <c r="I962" s="11"/>
      <c r="J962" s="11"/>
      <c r="K962" s="11"/>
      <c r="L962" s="11"/>
      <c r="M962" s="17" t="s">
        <v>3027</v>
      </c>
      <c r="N962" s="17">
        <v>8</v>
      </c>
      <c r="O962" s="17">
        <v>8</v>
      </c>
      <c r="P962" s="17">
        <v>1998</v>
      </c>
      <c r="Q962" s="20" t="s">
        <v>564</v>
      </c>
      <c r="R962" s="24" t="s">
        <v>1026</v>
      </c>
      <c r="S962" s="19" t="s">
        <v>1318</v>
      </c>
      <c r="T962" s="17">
        <v>2</v>
      </c>
      <c r="U962" s="24" t="s">
        <v>1026</v>
      </c>
      <c r="V962" s="17">
        <v>0</v>
      </c>
      <c r="W962" s="142" t="s">
        <v>1080</v>
      </c>
      <c r="X962" s="120">
        <v>621</v>
      </c>
      <c r="Y962" s="17">
        <v>7</v>
      </c>
      <c r="Z962" s="24" t="s">
        <v>1026</v>
      </c>
      <c r="AA962" s="17">
        <v>0</v>
      </c>
    </row>
    <row r="963" spans="1:31" x14ac:dyDescent="0.25">
      <c r="A963" s="11"/>
      <c r="B963" s="11"/>
      <c r="C963" s="11"/>
      <c r="D963" s="11"/>
      <c r="E963" s="11"/>
      <c r="F963" s="11"/>
      <c r="G963" s="11"/>
      <c r="H963" s="11"/>
      <c r="I963" s="11"/>
      <c r="J963" s="11"/>
      <c r="K963" s="11"/>
      <c r="L963" s="11"/>
      <c r="M963" s="17" t="s">
        <v>3011</v>
      </c>
      <c r="N963" s="17">
        <v>9</v>
      </c>
      <c r="O963" s="17">
        <v>8</v>
      </c>
      <c r="P963" s="17">
        <v>1998</v>
      </c>
      <c r="Q963" s="19" t="s">
        <v>1318</v>
      </c>
      <c r="R963" s="24" t="s">
        <v>1026</v>
      </c>
      <c r="S963" s="20" t="s">
        <v>564</v>
      </c>
      <c r="T963" s="17">
        <v>1</v>
      </c>
      <c r="U963" s="24" t="s">
        <v>1026</v>
      </c>
      <c r="V963" s="17">
        <v>2</v>
      </c>
      <c r="W963" s="142" t="s">
        <v>1081</v>
      </c>
      <c r="X963" s="120">
        <v>681</v>
      </c>
      <c r="Y963" s="17">
        <v>3</v>
      </c>
      <c r="Z963" s="24" t="s">
        <v>1026</v>
      </c>
      <c r="AA963" s="17">
        <v>5</v>
      </c>
    </row>
    <row r="964" spans="1:31" x14ac:dyDescent="0.25">
      <c r="A964" s="11"/>
      <c r="B964" s="16" t="s">
        <v>2559</v>
      </c>
      <c r="C964" s="11"/>
      <c r="D964" s="11"/>
      <c r="E964" s="11"/>
      <c r="F964" s="11"/>
      <c r="G964" s="11"/>
      <c r="H964" s="11"/>
      <c r="I964" s="11"/>
      <c r="J964" s="11"/>
      <c r="K964" s="11"/>
      <c r="L964" s="11"/>
      <c r="M964" s="17" t="s">
        <v>3142</v>
      </c>
      <c r="N964" s="17">
        <v>12</v>
      </c>
      <c r="O964" s="17">
        <v>8</v>
      </c>
      <c r="P964" s="17">
        <v>1998</v>
      </c>
      <c r="Q964" s="20" t="s">
        <v>564</v>
      </c>
      <c r="R964" s="24" t="s">
        <v>1026</v>
      </c>
      <c r="S964" s="19" t="s">
        <v>1318</v>
      </c>
      <c r="T964" s="17">
        <v>2</v>
      </c>
      <c r="U964" s="24" t="s">
        <v>1026</v>
      </c>
      <c r="V964" s="17">
        <v>0</v>
      </c>
      <c r="W964" s="142" t="s">
        <v>1082</v>
      </c>
      <c r="X964" s="120"/>
      <c r="Y964" s="17">
        <v>11</v>
      </c>
      <c r="Z964" s="24" t="s">
        <v>1026</v>
      </c>
      <c r="AA964" s="17">
        <v>2</v>
      </c>
    </row>
    <row r="965" spans="1:31" x14ac:dyDescent="0.25">
      <c r="A965" s="11"/>
      <c r="B965" s="11"/>
      <c r="C965" s="11"/>
      <c r="D965" s="11"/>
      <c r="E965" s="11"/>
      <c r="F965" s="11"/>
      <c r="G965" s="11"/>
      <c r="H965" s="11"/>
      <c r="I965" s="11"/>
      <c r="J965" s="11"/>
      <c r="K965" s="11"/>
      <c r="L965" s="11"/>
      <c r="R965" s="24"/>
      <c r="S965" s="20"/>
      <c r="W965" s="142"/>
      <c r="X965" s="120"/>
      <c r="Z965" s="24"/>
    </row>
    <row r="966" spans="1:31" x14ac:dyDescent="0.25">
      <c r="A966" s="11"/>
      <c r="B966" s="11"/>
      <c r="C966" s="11"/>
      <c r="D966" s="11"/>
      <c r="E966" s="11"/>
      <c r="F966" s="11"/>
      <c r="G966" s="11"/>
      <c r="H966" s="11"/>
      <c r="I966" s="11"/>
      <c r="J966" s="11"/>
      <c r="K966" s="11"/>
      <c r="L966" s="11"/>
      <c r="M966" s="17" t="s">
        <v>3027</v>
      </c>
      <c r="N966" s="17">
        <v>8</v>
      </c>
      <c r="O966" s="17">
        <v>8</v>
      </c>
      <c r="P966" s="17">
        <v>1998</v>
      </c>
      <c r="Q966" s="20" t="s">
        <v>1029</v>
      </c>
      <c r="R966" s="24" t="s">
        <v>1026</v>
      </c>
      <c r="S966" s="19" t="s">
        <v>1241</v>
      </c>
      <c r="T966" s="17">
        <v>2</v>
      </c>
      <c r="U966" s="24" t="s">
        <v>1026</v>
      </c>
      <c r="V966" s="17">
        <v>0</v>
      </c>
      <c r="W966" s="142" t="s">
        <v>1083</v>
      </c>
      <c r="X966" s="120">
        <v>600</v>
      </c>
      <c r="Y966" s="17">
        <v>11</v>
      </c>
      <c r="Z966" s="24" t="s">
        <v>1026</v>
      </c>
      <c r="AA966" s="17">
        <v>2</v>
      </c>
    </row>
    <row r="967" spans="1:31" x14ac:dyDescent="0.25">
      <c r="A967" s="11"/>
      <c r="B967" s="11"/>
      <c r="C967" s="11"/>
      <c r="D967" s="11"/>
      <c r="E967" s="11"/>
      <c r="F967" s="11"/>
      <c r="G967" s="11"/>
      <c r="H967" s="11"/>
      <c r="I967" s="11"/>
      <c r="J967" s="11"/>
      <c r="K967" s="11"/>
      <c r="L967" s="11"/>
      <c r="M967" s="17" t="s">
        <v>3011</v>
      </c>
      <c r="N967" s="17">
        <v>9</v>
      </c>
      <c r="O967" s="17">
        <v>8</v>
      </c>
      <c r="P967" s="17">
        <v>1998</v>
      </c>
      <c r="Q967" s="20" t="s">
        <v>1241</v>
      </c>
      <c r="R967" s="24" t="s">
        <v>1026</v>
      </c>
      <c r="S967" s="19" t="s">
        <v>1029</v>
      </c>
      <c r="T967" s="17">
        <v>2</v>
      </c>
      <c r="U967" s="24" t="s">
        <v>1026</v>
      </c>
      <c r="V967" s="17">
        <v>0</v>
      </c>
      <c r="W967" s="142" t="s">
        <v>1084</v>
      </c>
      <c r="X967" s="120">
        <v>536</v>
      </c>
      <c r="Y967" s="17">
        <v>5</v>
      </c>
      <c r="Z967" s="24" t="s">
        <v>1026</v>
      </c>
      <c r="AA967" s="17">
        <v>2</v>
      </c>
    </row>
    <row r="968" spans="1:31" x14ac:dyDescent="0.25">
      <c r="A968" s="11"/>
      <c r="B968" s="11"/>
      <c r="C968" s="11"/>
      <c r="D968" s="11"/>
      <c r="E968" s="11"/>
      <c r="F968" s="11"/>
      <c r="G968" s="11"/>
      <c r="H968" s="11"/>
      <c r="I968" s="11"/>
      <c r="J968" s="11"/>
      <c r="K968" s="11"/>
      <c r="L968" s="11"/>
      <c r="M968" s="17" t="s">
        <v>3142</v>
      </c>
      <c r="N968" s="17">
        <v>12</v>
      </c>
      <c r="O968" s="17">
        <v>8</v>
      </c>
      <c r="P968" s="17">
        <v>1998</v>
      </c>
      <c r="Q968" s="20" t="s">
        <v>1029</v>
      </c>
      <c r="R968" s="24" t="s">
        <v>1026</v>
      </c>
      <c r="S968" s="19" t="s">
        <v>1241</v>
      </c>
      <c r="T968" s="17">
        <v>2</v>
      </c>
      <c r="U968" s="24" t="s">
        <v>1026</v>
      </c>
      <c r="V968" s="17">
        <v>1</v>
      </c>
      <c r="W968" s="142" t="s">
        <v>1085</v>
      </c>
      <c r="X968" s="120"/>
      <c r="Y968" s="17">
        <v>10</v>
      </c>
      <c r="Z968" s="24" t="s">
        <v>1026</v>
      </c>
      <c r="AA968" s="17">
        <v>5</v>
      </c>
    </row>
    <row r="969" spans="1:31" x14ac:dyDescent="0.25">
      <c r="A969" s="11"/>
      <c r="B969" s="11"/>
      <c r="C969" s="11"/>
      <c r="D969" s="11"/>
      <c r="E969" s="11"/>
      <c r="F969" s="11"/>
      <c r="G969" s="11"/>
      <c r="H969" s="11"/>
      <c r="I969" s="11"/>
      <c r="J969" s="11"/>
      <c r="K969" s="11"/>
      <c r="L969" s="11"/>
      <c r="M969" s="17" t="s">
        <v>3027</v>
      </c>
      <c r="N969" s="17">
        <v>14</v>
      </c>
      <c r="O969" s="17">
        <v>8</v>
      </c>
      <c r="P969" s="17">
        <v>1998</v>
      </c>
      <c r="Q969" s="20" t="s">
        <v>1241</v>
      </c>
      <c r="R969" s="24" t="s">
        <v>1026</v>
      </c>
      <c r="S969" s="19" t="s">
        <v>1029</v>
      </c>
      <c r="T969" s="17">
        <v>1</v>
      </c>
      <c r="U969" s="24" t="s">
        <v>1026</v>
      </c>
      <c r="V969" s="17">
        <v>0</v>
      </c>
      <c r="W969" s="142" t="s">
        <v>1086</v>
      </c>
      <c r="X969" s="120"/>
      <c r="Y969" s="17">
        <v>3</v>
      </c>
      <c r="Z969" s="24" t="s">
        <v>1026</v>
      </c>
      <c r="AA969" s="17">
        <v>1</v>
      </c>
    </row>
    <row r="970" spans="1:31" x14ac:dyDescent="0.25">
      <c r="A970" s="11"/>
      <c r="B970" s="16" t="s">
        <v>2523</v>
      </c>
      <c r="C970" s="11"/>
      <c r="D970" s="11"/>
      <c r="E970" s="11"/>
      <c r="F970" s="11"/>
      <c r="G970" s="11"/>
      <c r="H970" s="11"/>
      <c r="I970" s="11"/>
      <c r="J970" s="11"/>
      <c r="K970" s="11"/>
      <c r="L970" s="11"/>
      <c r="M970" s="17" t="s">
        <v>3011</v>
      </c>
      <c r="N970" s="17">
        <v>15</v>
      </c>
      <c r="O970" s="17">
        <v>8</v>
      </c>
      <c r="P970" s="17">
        <v>1998</v>
      </c>
      <c r="Q970" s="20" t="s">
        <v>1029</v>
      </c>
      <c r="R970" s="24" t="s">
        <v>1026</v>
      </c>
      <c r="S970" s="19" t="s">
        <v>1241</v>
      </c>
      <c r="T970" s="17">
        <v>1</v>
      </c>
      <c r="U970" s="24" t="s">
        <v>1026</v>
      </c>
      <c r="V970" s="17">
        <v>0</v>
      </c>
      <c r="W970" s="142" t="s">
        <v>1087</v>
      </c>
      <c r="X970" s="120"/>
      <c r="Y970" s="17">
        <v>6</v>
      </c>
      <c r="Z970" s="24" t="s">
        <v>1026</v>
      </c>
      <c r="AA970" s="17">
        <v>3</v>
      </c>
    </row>
    <row r="971" spans="1:31" x14ac:dyDescent="0.25">
      <c r="A971" s="11"/>
      <c r="C971" s="11"/>
      <c r="D971" s="11"/>
      <c r="E971" s="11"/>
      <c r="F971" s="11"/>
      <c r="G971" s="11"/>
      <c r="H971" s="11"/>
      <c r="I971" s="11"/>
      <c r="J971" s="11"/>
      <c r="K971" s="11"/>
      <c r="L971" s="11"/>
      <c r="W971" s="142"/>
      <c r="X971" s="120"/>
    </row>
    <row r="972" spans="1:31" x14ac:dyDescent="0.25">
      <c r="B972" s="20"/>
      <c r="C972" s="16"/>
      <c r="D972" s="16"/>
      <c r="E972" s="16"/>
      <c r="F972" s="16"/>
      <c r="G972" s="16"/>
      <c r="H972" s="16"/>
      <c r="I972" s="16"/>
      <c r="J972" s="16"/>
      <c r="K972" s="16"/>
      <c r="M972" s="17" t="s">
        <v>3027</v>
      </c>
      <c r="N972" s="17">
        <v>8</v>
      </c>
      <c r="O972" s="17">
        <v>8</v>
      </c>
      <c r="P972" s="17">
        <v>1998</v>
      </c>
      <c r="Q972" s="19" t="s">
        <v>1042</v>
      </c>
      <c r="R972" s="24" t="s">
        <v>1026</v>
      </c>
      <c r="S972" s="20" t="s">
        <v>1041</v>
      </c>
      <c r="T972" s="17">
        <v>1</v>
      </c>
      <c r="U972" s="24" t="s">
        <v>1026</v>
      </c>
      <c r="V972" s="17">
        <v>2</v>
      </c>
      <c r="W972" s="142" t="s">
        <v>1089</v>
      </c>
      <c r="X972" s="120">
        <v>709</v>
      </c>
      <c r="Y972" s="17">
        <v>3</v>
      </c>
      <c r="Z972" s="24" t="s">
        <v>1026</v>
      </c>
      <c r="AA972" s="17">
        <v>11</v>
      </c>
    </row>
    <row r="973" spans="1:31" x14ac:dyDescent="0.25">
      <c r="C973" s="16"/>
      <c r="D973" s="16"/>
      <c r="E973" s="16"/>
      <c r="F973" s="16"/>
      <c r="G973" s="16"/>
      <c r="H973" s="16"/>
      <c r="I973" s="16"/>
      <c r="J973" s="16"/>
      <c r="K973" s="16"/>
      <c r="M973" s="17" t="s">
        <v>3011</v>
      </c>
      <c r="N973" s="17">
        <v>9</v>
      </c>
      <c r="O973" s="17">
        <v>8</v>
      </c>
      <c r="P973" s="17">
        <v>1998</v>
      </c>
      <c r="Q973" s="19" t="s">
        <v>1041</v>
      </c>
      <c r="R973" s="24" t="s">
        <v>1026</v>
      </c>
      <c r="S973" s="20" t="s">
        <v>1042</v>
      </c>
      <c r="T973" s="17">
        <v>0</v>
      </c>
      <c r="U973" s="24" t="s">
        <v>1026</v>
      </c>
      <c r="V973" s="17">
        <v>2</v>
      </c>
      <c r="W973" s="142" t="s">
        <v>1090</v>
      </c>
      <c r="X973" s="120">
        <v>689</v>
      </c>
      <c r="Y973" s="17">
        <v>1</v>
      </c>
      <c r="Z973" s="24" t="s">
        <v>1026</v>
      </c>
      <c r="AA973" s="17">
        <v>6</v>
      </c>
    </row>
    <row r="974" spans="1:31" x14ac:dyDescent="0.25">
      <c r="C974" s="16"/>
      <c r="D974" s="16"/>
      <c r="E974" s="16"/>
      <c r="F974" s="16"/>
      <c r="G974" s="16"/>
      <c r="H974" s="16"/>
      <c r="I974" s="16"/>
      <c r="J974" s="16"/>
      <c r="K974" s="16"/>
      <c r="M974" s="17" t="s">
        <v>3142</v>
      </c>
      <c r="N974" s="17">
        <v>12</v>
      </c>
      <c r="O974" s="17">
        <v>8</v>
      </c>
      <c r="P974" s="17">
        <v>1998</v>
      </c>
      <c r="Q974" s="20" t="s">
        <v>1042</v>
      </c>
      <c r="R974" s="24" t="s">
        <v>1026</v>
      </c>
      <c r="S974" s="19" t="s">
        <v>1041</v>
      </c>
      <c r="T974" s="17">
        <v>2</v>
      </c>
      <c r="U974" s="24" t="s">
        <v>1026</v>
      </c>
      <c r="V974" s="17">
        <v>0</v>
      </c>
      <c r="W974" s="142" t="s">
        <v>2612</v>
      </c>
      <c r="X974" s="120"/>
      <c r="Y974" s="17">
        <v>3</v>
      </c>
      <c r="Z974" s="24" t="s">
        <v>1026</v>
      </c>
      <c r="AA974" s="17">
        <v>1</v>
      </c>
    </row>
    <row r="975" spans="1:31" x14ac:dyDescent="0.25">
      <c r="B975" s="16" t="s">
        <v>162</v>
      </c>
      <c r="C975" s="16"/>
      <c r="D975" s="16"/>
      <c r="E975" s="16"/>
      <c r="F975" s="16"/>
      <c r="G975" s="16"/>
      <c r="H975" s="16"/>
      <c r="I975" s="16"/>
      <c r="J975" s="16"/>
      <c r="K975" s="16"/>
      <c r="M975" s="17" t="s">
        <v>3011</v>
      </c>
      <c r="N975" s="17">
        <v>15</v>
      </c>
      <c r="O975" s="17">
        <v>8</v>
      </c>
      <c r="P975" s="17">
        <v>1998</v>
      </c>
      <c r="Q975" s="19" t="s">
        <v>1041</v>
      </c>
      <c r="R975" s="24" t="s">
        <v>1026</v>
      </c>
      <c r="S975" s="20" t="s">
        <v>1042</v>
      </c>
      <c r="T975" s="17">
        <v>0</v>
      </c>
      <c r="U975" s="24" t="s">
        <v>1026</v>
      </c>
      <c r="V975" s="17">
        <v>1</v>
      </c>
      <c r="W975" s="142" t="s">
        <v>2613</v>
      </c>
      <c r="X975" s="120"/>
      <c r="Y975" s="17">
        <v>11</v>
      </c>
      <c r="Z975" s="24" t="s">
        <v>1026</v>
      </c>
      <c r="AA975" s="17">
        <v>12</v>
      </c>
    </row>
    <row r="976" spans="1:31" x14ac:dyDescent="0.25">
      <c r="C976" s="16"/>
      <c r="D976" s="16"/>
      <c r="E976" s="16"/>
      <c r="F976" s="16"/>
      <c r="G976" s="16"/>
      <c r="H976" s="16"/>
      <c r="I976" s="16"/>
      <c r="J976" s="16"/>
      <c r="K976" s="16"/>
      <c r="W976" s="142"/>
      <c r="X976" s="120"/>
    </row>
    <row r="977" spans="2:27" x14ac:dyDescent="0.25">
      <c r="B977" s="20"/>
      <c r="C977" s="16"/>
      <c r="D977" s="16"/>
      <c r="E977" s="16"/>
      <c r="F977" s="16"/>
      <c r="G977" s="16"/>
      <c r="H977" s="16"/>
      <c r="I977" s="16"/>
      <c r="J977" s="16"/>
      <c r="K977" s="16"/>
      <c r="M977" s="17" t="s">
        <v>3027</v>
      </c>
      <c r="N977" s="17">
        <v>8</v>
      </c>
      <c r="O977" s="17">
        <v>8</v>
      </c>
      <c r="P977" s="17">
        <v>1998</v>
      </c>
      <c r="Q977" s="20" t="s">
        <v>565</v>
      </c>
      <c r="R977" s="24" t="s">
        <v>1026</v>
      </c>
      <c r="S977" s="19" t="s">
        <v>1043</v>
      </c>
      <c r="T977" s="17">
        <v>2</v>
      </c>
      <c r="U977" s="24" t="s">
        <v>1026</v>
      </c>
      <c r="V977" s="17">
        <v>0</v>
      </c>
      <c r="W977" s="142" t="s">
        <v>2614</v>
      </c>
      <c r="X977" s="120">
        <v>623</v>
      </c>
      <c r="Y977" s="17">
        <v>11</v>
      </c>
      <c r="Z977" s="24" t="s">
        <v>1026</v>
      </c>
      <c r="AA977" s="17">
        <v>7</v>
      </c>
    </row>
    <row r="978" spans="2:27" x14ac:dyDescent="0.25">
      <c r="B978" s="20"/>
      <c r="C978" s="16"/>
      <c r="D978" s="16"/>
      <c r="E978" s="16"/>
      <c r="F978" s="16"/>
      <c r="G978" s="16"/>
      <c r="H978" s="16"/>
      <c r="I978" s="16"/>
      <c r="J978" s="16"/>
      <c r="K978" s="16"/>
      <c r="M978" s="17" t="s">
        <v>3011</v>
      </c>
      <c r="N978" s="17">
        <v>9</v>
      </c>
      <c r="O978" s="17">
        <v>8</v>
      </c>
      <c r="P978" s="17">
        <v>1998</v>
      </c>
      <c r="Q978" s="19" t="s">
        <v>1043</v>
      </c>
      <c r="R978" s="24" t="s">
        <v>1026</v>
      </c>
      <c r="S978" s="20" t="s">
        <v>565</v>
      </c>
      <c r="T978" s="17">
        <v>0</v>
      </c>
      <c r="U978" s="24" t="s">
        <v>1026</v>
      </c>
      <c r="V978" s="17">
        <v>2</v>
      </c>
      <c r="W978" s="142" t="s">
        <v>2615</v>
      </c>
      <c r="X978" s="120">
        <v>874</v>
      </c>
      <c r="Y978" s="17">
        <v>3</v>
      </c>
      <c r="Z978" s="24" t="s">
        <v>1026</v>
      </c>
      <c r="AA978" s="17">
        <v>9</v>
      </c>
    </row>
    <row r="979" spans="2:27" x14ac:dyDescent="0.25">
      <c r="B979" s="20" t="s">
        <v>2521</v>
      </c>
      <c r="C979" s="16"/>
      <c r="D979" s="16"/>
      <c r="E979" s="16"/>
      <c r="F979" s="16"/>
      <c r="G979" s="16"/>
      <c r="H979" s="16"/>
      <c r="I979" s="16"/>
      <c r="J979" s="16"/>
      <c r="K979" s="16"/>
      <c r="M979" s="17" t="s">
        <v>3142</v>
      </c>
      <c r="N979" s="17">
        <v>12</v>
      </c>
      <c r="O979" s="17">
        <v>8</v>
      </c>
      <c r="P979" s="17">
        <v>1998</v>
      </c>
      <c r="Q979" s="20" t="s">
        <v>565</v>
      </c>
      <c r="R979" s="24" t="s">
        <v>1026</v>
      </c>
      <c r="S979" s="19" t="s">
        <v>1043</v>
      </c>
      <c r="T979" s="17">
        <v>2</v>
      </c>
      <c r="U979" s="24" t="s">
        <v>1026</v>
      </c>
      <c r="V979" s="17">
        <v>0</v>
      </c>
      <c r="W979" s="142" t="s">
        <v>2616</v>
      </c>
      <c r="X979" s="120">
        <v>861</v>
      </c>
      <c r="Y979" s="17">
        <v>15</v>
      </c>
      <c r="Z979" s="24" t="s">
        <v>1026</v>
      </c>
      <c r="AA979" s="17">
        <v>3</v>
      </c>
    </row>
    <row r="980" spans="2:27" x14ac:dyDescent="0.25">
      <c r="B980" s="20"/>
      <c r="C980" s="16"/>
      <c r="D980" s="16"/>
      <c r="E980" s="16"/>
      <c r="F980" s="16"/>
      <c r="G980" s="16"/>
      <c r="H980" s="16"/>
      <c r="I980" s="16"/>
      <c r="J980" s="16"/>
      <c r="K980" s="16"/>
      <c r="U980" s="24"/>
      <c r="W980" s="142"/>
      <c r="X980" s="120"/>
    </row>
    <row r="981" spans="2:27" x14ac:dyDescent="0.25">
      <c r="B981" s="20"/>
      <c r="F981" s="16"/>
      <c r="G981" s="16"/>
      <c r="H981" s="16"/>
      <c r="I981" s="16"/>
      <c r="J981" s="16"/>
      <c r="K981" s="16"/>
      <c r="U981" s="24"/>
      <c r="W981" s="142"/>
      <c r="X981" s="120"/>
    </row>
    <row r="982" spans="2:27" x14ac:dyDescent="0.25">
      <c r="Q982" s="20" t="s">
        <v>1443</v>
      </c>
      <c r="R982" s="24"/>
      <c r="U982" s="24"/>
      <c r="W982" s="142"/>
      <c r="X982" s="120"/>
      <c r="Z982" s="24"/>
    </row>
    <row r="983" spans="2:27" x14ac:dyDescent="0.25">
      <c r="M983" s="17" t="s">
        <v>3142</v>
      </c>
      <c r="N983" s="17">
        <v>19</v>
      </c>
      <c r="O983" s="17">
        <v>8</v>
      </c>
      <c r="P983" s="17">
        <v>1998</v>
      </c>
      <c r="Q983" s="20" t="s">
        <v>564</v>
      </c>
      <c r="R983" s="24" t="s">
        <v>1026</v>
      </c>
      <c r="S983" s="19" t="s">
        <v>565</v>
      </c>
      <c r="T983" s="17">
        <v>2</v>
      </c>
      <c r="U983" s="24" t="s">
        <v>1026</v>
      </c>
      <c r="V983" s="17">
        <v>0</v>
      </c>
      <c r="W983" s="142" t="s">
        <v>3046</v>
      </c>
      <c r="X983" s="120"/>
      <c r="Y983" s="17">
        <v>5</v>
      </c>
      <c r="Z983" s="24" t="s">
        <v>1026</v>
      </c>
      <c r="AA983" s="17">
        <v>2</v>
      </c>
    </row>
    <row r="984" spans="2:27" x14ac:dyDescent="0.25">
      <c r="M984" s="17" t="s">
        <v>3027</v>
      </c>
      <c r="N984" s="17">
        <v>22</v>
      </c>
      <c r="O984" s="17">
        <v>8</v>
      </c>
      <c r="P984" s="17">
        <v>1998</v>
      </c>
      <c r="Q984" s="19" t="s">
        <v>565</v>
      </c>
      <c r="R984" s="24" t="s">
        <v>1026</v>
      </c>
      <c r="S984" s="20" t="s">
        <v>564</v>
      </c>
      <c r="T984" s="17">
        <v>0</v>
      </c>
      <c r="U984" s="24" t="s">
        <v>1026</v>
      </c>
      <c r="V984" s="17">
        <v>2</v>
      </c>
      <c r="W984" s="142" t="s">
        <v>481</v>
      </c>
      <c r="X984" s="120">
        <v>396</v>
      </c>
      <c r="Y984" s="17">
        <v>3</v>
      </c>
      <c r="Z984" s="24" t="s">
        <v>1026</v>
      </c>
      <c r="AA984" s="17">
        <v>8</v>
      </c>
    </row>
    <row r="985" spans="2:27" x14ac:dyDescent="0.25">
      <c r="B985" s="16" t="s">
        <v>2288</v>
      </c>
      <c r="M985" s="17" t="s">
        <v>3011</v>
      </c>
      <c r="N985" s="17">
        <v>23</v>
      </c>
      <c r="O985" s="17">
        <v>8</v>
      </c>
      <c r="P985" s="17">
        <v>1998</v>
      </c>
      <c r="Q985" s="20" t="s">
        <v>564</v>
      </c>
      <c r="R985" s="24" t="s">
        <v>1026</v>
      </c>
      <c r="S985" s="19" t="s">
        <v>565</v>
      </c>
      <c r="T985" s="17">
        <v>1</v>
      </c>
      <c r="U985" s="24" t="s">
        <v>1026</v>
      </c>
      <c r="V985" s="17">
        <v>0</v>
      </c>
      <c r="W985" s="142" t="s">
        <v>482</v>
      </c>
      <c r="X985" s="120">
        <v>1180</v>
      </c>
      <c r="Y985" s="17">
        <v>10</v>
      </c>
      <c r="Z985" s="24" t="s">
        <v>1026</v>
      </c>
      <c r="AA985" s="17">
        <v>7</v>
      </c>
    </row>
    <row r="986" spans="2:27" x14ac:dyDescent="0.25">
      <c r="Q986" s="11"/>
      <c r="S986" s="11"/>
      <c r="U986" s="11"/>
      <c r="W986" s="142"/>
    </row>
    <row r="987" spans="2:27" x14ac:dyDescent="0.25">
      <c r="M987" s="17" t="s">
        <v>3142</v>
      </c>
      <c r="N987" s="17">
        <v>19</v>
      </c>
      <c r="O987" s="17">
        <v>8</v>
      </c>
      <c r="P987" s="17">
        <v>1998</v>
      </c>
      <c r="Q987" s="19" t="s">
        <v>1029</v>
      </c>
      <c r="R987" s="24" t="s">
        <v>1026</v>
      </c>
      <c r="S987" s="20" t="s">
        <v>1042</v>
      </c>
      <c r="T987" s="17">
        <v>1</v>
      </c>
      <c r="U987" s="24" t="s">
        <v>1026</v>
      </c>
      <c r="V987" s="17">
        <v>2</v>
      </c>
      <c r="W987" s="142" t="s">
        <v>483</v>
      </c>
      <c r="Y987" s="17">
        <v>14</v>
      </c>
      <c r="Z987" s="24" t="s">
        <v>1026</v>
      </c>
      <c r="AA987" s="17">
        <v>7</v>
      </c>
    </row>
    <row r="988" spans="2:27" x14ac:dyDescent="0.25">
      <c r="M988" s="17" t="s">
        <v>3027</v>
      </c>
      <c r="N988" s="17">
        <v>22</v>
      </c>
      <c r="O988" s="17">
        <v>8</v>
      </c>
      <c r="P988" s="17">
        <v>1998</v>
      </c>
      <c r="Q988" s="19" t="s">
        <v>1042</v>
      </c>
      <c r="R988" s="24" t="s">
        <v>1026</v>
      </c>
      <c r="S988" s="20" t="s">
        <v>1029</v>
      </c>
      <c r="T988" s="17">
        <v>0</v>
      </c>
      <c r="U988" s="24" t="s">
        <v>1026</v>
      </c>
      <c r="V988" s="17">
        <v>1</v>
      </c>
      <c r="W988" s="142" t="s">
        <v>2300</v>
      </c>
      <c r="X988" s="120">
        <v>609</v>
      </c>
      <c r="Y988" s="17">
        <v>2</v>
      </c>
      <c r="Z988" s="24" t="s">
        <v>1026</v>
      </c>
      <c r="AA988" s="17">
        <v>5</v>
      </c>
    </row>
    <row r="989" spans="2:27" x14ac:dyDescent="0.25">
      <c r="M989" s="17" t="s">
        <v>3011</v>
      </c>
      <c r="N989" s="17">
        <v>23</v>
      </c>
      <c r="O989" s="17">
        <v>8</v>
      </c>
      <c r="P989" s="17">
        <v>1998</v>
      </c>
      <c r="Q989" s="19" t="s">
        <v>1029</v>
      </c>
      <c r="R989" s="24" t="s">
        <v>1026</v>
      </c>
      <c r="S989" s="20" t="s">
        <v>1042</v>
      </c>
      <c r="T989" s="17">
        <v>0</v>
      </c>
      <c r="U989" s="24" t="s">
        <v>1026</v>
      </c>
      <c r="V989" s="17">
        <v>2</v>
      </c>
      <c r="W989" s="142" t="s">
        <v>2301</v>
      </c>
      <c r="X989" s="120">
        <v>762</v>
      </c>
      <c r="Y989" s="17">
        <v>10</v>
      </c>
      <c r="Z989" s="24" t="s">
        <v>1026</v>
      </c>
      <c r="AA989" s="17">
        <v>13</v>
      </c>
    </row>
    <row r="990" spans="2:27" x14ac:dyDescent="0.25">
      <c r="M990" s="17" t="s">
        <v>3142</v>
      </c>
      <c r="N990" s="17">
        <v>26</v>
      </c>
      <c r="O990" s="17">
        <v>8</v>
      </c>
      <c r="P990" s="17">
        <v>1998</v>
      </c>
      <c r="Q990" s="19" t="s">
        <v>1042</v>
      </c>
      <c r="R990" s="24" t="s">
        <v>1026</v>
      </c>
      <c r="S990" s="20" t="s">
        <v>1029</v>
      </c>
      <c r="T990" s="17">
        <v>0</v>
      </c>
      <c r="U990" s="24" t="s">
        <v>1026</v>
      </c>
      <c r="V990" s="17">
        <v>1</v>
      </c>
      <c r="W990" s="142" t="s">
        <v>2302</v>
      </c>
      <c r="X990" s="120"/>
      <c r="Y990" s="17">
        <v>4</v>
      </c>
      <c r="Z990" s="24" t="s">
        <v>1026</v>
      </c>
      <c r="AA990" s="17">
        <v>6</v>
      </c>
    </row>
    <row r="991" spans="2:27" x14ac:dyDescent="0.25">
      <c r="B991" s="16" t="s">
        <v>2560</v>
      </c>
      <c r="M991" s="17" t="s">
        <v>3141</v>
      </c>
      <c r="N991" s="17">
        <v>27</v>
      </c>
      <c r="O991" s="17">
        <v>8</v>
      </c>
      <c r="P991" s="17">
        <v>1998</v>
      </c>
      <c r="Q991" s="19" t="s">
        <v>1029</v>
      </c>
      <c r="R991" s="24" t="s">
        <v>1026</v>
      </c>
      <c r="S991" s="20" t="s">
        <v>1042</v>
      </c>
      <c r="T991" s="17">
        <v>0</v>
      </c>
      <c r="U991" s="24" t="s">
        <v>1026</v>
      </c>
      <c r="V991" s="17">
        <v>1</v>
      </c>
      <c r="W991" s="142" t="s">
        <v>2788</v>
      </c>
      <c r="X991" s="120">
        <v>1166</v>
      </c>
      <c r="Y991" s="17">
        <v>4</v>
      </c>
      <c r="Z991" s="24" t="s">
        <v>1026</v>
      </c>
      <c r="AA991" s="17">
        <v>5</v>
      </c>
    </row>
    <row r="992" spans="2:27" x14ac:dyDescent="0.25">
      <c r="Q992" s="20"/>
      <c r="R992" s="24"/>
      <c r="U992" s="24"/>
      <c r="W992" s="142"/>
      <c r="X992" s="120"/>
      <c r="Z992" s="24"/>
    </row>
    <row r="993" spans="1:27" x14ac:dyDescent="0.25">
      <c r="Q993" s="20"/>
      <c r="R993" s="24"/>
      <c r="U993" s="24"/>
      <c r="W993" s="142"/>
      <c r="X993" s="120"/>
      <c r="Z993" s="24"/>
    </row>
    <row r="994" spans="1:27" x14ac:dyDescent="0.25">
      <c r="Q994" s="20" t="s">
        <v>2303</v>
      </c>
      <c r="R994" s="24"/>
      <c r="W994" s="142"/>
      <c r="X994" s="120"/>
      <c r="Z994" s="24"/>
    </row>
    <row r="995" spans="1:27" x14ac:dyDescent="0.25">
      <c r="M995" s="17" t="s">
        <v>3027</v>
      </c>
      <c r="N995" s="17">
        <v>29</v>
      </c>
      <c r="O995" s="17">
        <v>8</v>
      </c>
      <c r="P995" s="17">
        <v>1998</v>
      </c>
      <c r="Q995" s="19" t="s">
        <v>1029</v>
      </c>
      <c r="R995" s="24" t="s">
        <v>1026</v>
      </c>
      <c r="S995" s="20" t="s">
        <v>565</v>
      </c>
      <c r="T995" s="17">
        <v>1</v>
      </c>
      <c r="U995" s="24" t="s">
        <v>1026</v>
      </c>
      <c r="V995" s="17">
        <v>2</v>
      </c>
      <c r="W995" s="142" t="s">
        <v>2304</v>
      </c>
      <c r="X995" s="120">
        <v>423</v>
      </c>
      <c r="Y995" s="17">
        <v>7</v>
      </c>
      <c r="Z995" s="24" t="s">
        <v>1026</v>
      </c>
      <c r="AA995" s="17">
        <v>5</v>
      </c>
    </row>
    <row r="996" spans="1:27" x14ac:dyDescent="0.25">
      <c r="B996" s="16" t="s">
        <v>2561</v>
      </c>
      <c r="M996" s="17" t="s">
        <v>3011</v>
      </c>
      <c r="N996" s="17">
        <v>30</v>
      </c>
      <c r="O996" s="17">
        <v>8</v>
      </c>
      <c r="P996" s="17">
        <v>1998</v>
      </c>
      <c r="Q996" s="20" t="s">
        <v>565</v>
      </c>
      <c r="R996" s="24" t="s">
        <v>1026</v>
      </c>
      <c r="S996" s="19" t="s">
        <v>1029</v>
      </c>
      <c r="T996" s="17">
        <v>2</v>
      </c>
      <c r="U996" s="24" t="s">
        <v>1026</v>
      </c>
      <c r="V996" s="17">
        <v>0</v>
      </c>
      <c r="W996" s="142" t="s">
        <v>2305</v>
      </c>
      <c r="X996" s="120">
        <v>411</v>
      </c>
      <c r="Y996" s="17">
        <v>7</v>
      </c>
      <c r="Z996" s="24" t="s">
        <v>1026</v>
      </c>
      <c r="AA996" s="17">
        <v>5</v>
      </c>
    </row>
    <row r="997" spans="1:27" x14ac:dyDescent="0.25">
      <c r="Q997" s="48"/>
      <c r="W997" s="142"/>
      <c r="X997" s="120"/>
    </row>
    <row r="998" spans="1:27" x14ac:dyDescent="0.25">
      <c r="W998" s="142"/>
      <c r="X998" s="120"/>
    </row>
    <row r="999" spans="1:27" x14ac:dyDescent="0.25">
      <c r="A999" s="16"/>
      <c r="C999" s="16"/>
      <c r="D999" s="16"/>
      <c r="E999" s="16"/>
      <c r="F999" s="16"/>
      <c r="G999" s="16"/>
      <c r="H999" s="16"/>
      <c r="I999" s="16"/>
      <c r="J999" s="16"/>
      <c r="K999" s="16"/>
      <c r="L999" s="16"/>
      <c r="Q999" s="20" t="s">
        <v>2306</v>
      </c>
      <c r="W999" s="142"/>
      <c r="X999" s="120"/>
    </row>
    <row r="1000" spans="1:27" x14ac:dyDescent="0.25">
      <c r="A1000" s="16"/>
      <c r="C1000" s="16"/>
      <c r="D1000" s="16"/>
      <c r="E1000" s="16"/>
      <c r="F1000" s="16"/>
      <c r="G1000" s="16"/>
      <c r="H1000" s="16"/>
      <c r="I1000" s="16"/>
      <c r="J1000" s="16"/>
      <c r="K1000" s="16"/>
      <c r="L1000" s="16"/>
      <c r="M1000" s="17" t="s">
        <v>3011</v>
      </c>
      <c r="N1000" s="17">
        <v>30</v>
      </c>
      <c r="O1000" s="17">
        <v>8</v>
      </c>
      <c r="P1000" s="17">
        <v>1998</v>
      </c>
      <c r="Q1000" s="20" t="s">
        <v>564</v>
      </c>
      <c r="R1000" s="24" t="s">
        <v>1026</v>
      </c>
      <c r="S1000" s="19" t="s">
        <v>1042</v>
      </c>
      <c r="T1000" s="17">
        <v>2</v>
      </c>
      <c r="U1000" s="24" t="s">
        <v>1026</v>
      </c>
      <c r="V1000" s="17">
        <v>0</v>
      </c>
      <c r="W1000" s="142" t="s">
        <v>2307</v>
      </c>
      <c r="X1000" s="120">
        <v>1512</v>
      </c>
      <c r="Y1000" s="17">
        <v>17</v>
      </c>
      <c r="Z1000" s="24" t="s">
        <v>1026</v>
      </c>
      <c r="AA1000" s="17">
        <v>3</v>
      </c>
    </row>
    <row r="1001" spans="1:27" x14ac:dyDescent="0.25">
      <c r="A1001" s="16"/>
      <c r="C1001" s="16"/>
      <c r="D1001" s="16"/>
      <c r="E1001" s="16"/>
      <c r="F1001" s="16"/>
      <c r="G1001" s="16"/>
      <c r="H1001" s="16"/>
      <c r="I1001" s="16"/>
      <c r="J1001" s="16"/>
      <c r="K1001" s="16"/>
      <c r="L1001" s="16"/>
      <c r="M1001" s="17" t="s">
        <v>3142</v>
      </c>
      <c r="N1001" s="17">
        <v>2</v>
      </c>
      <c r="O1001" s="17">
        <v>9</v>
      </c>
      <c r="P1001" s="17">
        <v>1998</v>
      </c>
      <c r="Q1001" s="20" t="s">
        <v>1042</v>
      </c>
      <c r="R1001" s="24" t="s">
        <v>1026</v>
      </c>
      <c r="S1001" s="19" t="s">
        <v>564</v>
      </c>
      <c r="T1001" s="17">
        <v>2</v>
      </c>
      <c r="U1001" s="24" t="s">
        <v>1026</v>
      </c>
      <c r="V1001" s="17">
        <v>0</v>
      </c>
      <c r="W1001" s="142" t="s">
        <v>2308</v>
      </c>
      <c r="X1001" s="120"/>
      <c r="Y1001" s="17">
        <v>7</v>
      </c>
      <c r="Z1001" s="24" t="s">
        <v>1026</v>
      </c>
      <c r="AA1001" s="17">
        <v>5</v>
      </c>
    </row>
    <row r="1002" spans="1:27" x14ac:dyDescent="0.25">
      <c r="A1002" s="16"/>
      <c r="C1002" s="16"/>
      <c r="D1002" s="16"/>
      <c r="E1002" s="16"/>
      <c r="F1002" s="16"/>
      <c r="G1002" s="16"/>
      <c r="H1002" s="16"/>
      <c r="I1002" s="16"/>
      <c r="J1002" s="16"/>
      <c r="K1002" s="16"/>
      <c r="L1002" s="16"/>
      <c r="M1002" s="17" t="s">
        <v>3027</v>
      </c>
      <c r="N1002" s="17">
        <v>5</v>
      </c>
      <c r="O1002" s="17">
        <v>9</v>
      </c>
      <c r="P1002" s="17">
        <v>1998</v>
      </c>
      <c r="Q1002" s="20" t="s">
        <v>564</v>
      </c>
      <c r="R1002" s="24" t="s">
        <v>1026</v>
      </c>
      <c r="S1002" s="19" t="s">
        <v>1042</v>
      </c>
      <c r="T1002" s="17">
        <v>1</v>
      </c>
      <c r="U1002" s="24" t="s">
        <v>1026</v>
      </c>
      <c r="V1002" s="17">
        <v>0</v>
      </c>
      <c r="W1002" s="142" t="s">
        <v>2309</v>
      </c>
      <c r="X1002" s="120"/>
      <c r="Y1002" s="17">
        <v>10</v>
      </c>
      <c r="Z1002" s="24" t="s">
        <v>1026</v>
      </c>
      <c r="AA1002" s="17">
        <v>6</v>
      </c>
    </row>
    <row r="1003" spans="1:27" x14ac:dyDescent="0.25">
      <c r="A1003" s="16"/>
      <c r="C1003" s="16"/>
      <c r="D1003" s="16"/>
      <c r="E1003" s="16"/>
      <c r="F1003" s="16"/>
      <c r="G1003" s="16"/>
      <c r="H1003" s="16"/>
      <c r="I1003" s="16"/>
      <c r="J1003" s="16"/>
      <c r="K1003" s="16"/>
      <c r="L1003" s="16"/>
      <c r="M1003" s="17" t="s">
        <v>3027</v>
      </c>
      <c r="N1003" s="17">
        <v>12</v>
      </c>
      <c r="O1003" s="17">
        <v>9</v>
      </c>
      <c r="P1003" s="17">
        <v>1998</v>
      </c>
      <c r="Q1003" s="20" t="s">
        <v>1042</v>
      </c>
      <c r="R1003" s="24" t="s">
        <v>1026</v>
      </c>
      <c r="S1003" s="19" t="s">
        <v>564</v>
      </c>
      <c r="T1003" s="17">
        <v>2</v>
      </c>
      <c r="U1003" s="24" t="s">
        <v>1026</v>
      </c>
      <c r="V1003" s="17">
        <v>1</v>
      </c>
      <c r="W1003" s="142" t="s">
        <v>2310</v>
      </c>
      <c r="X1003" s="120"/>
      <c r="Y1003" s="17">
        <v>4</v>
      </c>
      <c r="Z1003" s="24" t="s">
        <v>1026</v>
      </c>
      <c r="AA1003" s="17">
        <v>5</v>
      </c>
    </row>
    <row r="1004" spans="1:27" x14ac:dyDescent="0.25">
      <c r="A1004" s="16"/>
      <c r="B1004" s="16" t="s">
        <v>2562</v>
      </c>
      <c r="C1004" s="16"/>
      <c r="D1004" s="16"/>
      <c r="E1004" s="16"/>
      <c r="F1004" s="16"/>
      <c r="G1004" s="16"/>
      <c r="H1004" s="16"/>
      <c r="I1004" s="16"/>
      <c r="J1004" s="16"/>
      <c r="K1004" s="16"/>
      <c r="L1004" s="16"/>
      <c r="M1004" s="17" t="s">
        <v>3011</v>
      </c>
      <c r="N1004" s="17">
        <v>13</v>
      </c>
      <c r="O1004" s="17">
        <v>9</v>
      </c>
      <c r="P1004" s="17">
        <v>1998</v>
      </c>
      <c r="Q1004" s="19" t="s">
        <v>564</v>
      </c>
      <c r="R1004" s="24" t="s">
        <v>1026</v>
      </c>
      <c r="S1004" s="20" t="s">
        <v>1042</v>
      </c>
      <c r="T1004" s="17">
        <v>0</v>
      </c>
      <c r="U1004" s="24" t="s">
        <v>1026</v>
      </c>
      <c r="V1004" s="17">
        <v>1</v>
      </c>
      <c r="W1004" s="142" t="s">
        <v>2788</v>
      </c>
      <c r="X1004" s="120"/>
      <c r="Y1004" s="17">
        <v>4</v>
      </c>
      <c r="Z1004" s="24" t="s">
        <v>1026</v>
      </c>
      <c r="AA1004" s="17">
        <v>5</v>
      </c>
    </row>
    <row r="1005" spans="1:27" x14ac:dyDescent="0.25">
      <c r="J1005" s="74"/>
      <c r="R1005" s="24"/>
      <c r="S1005" s="19" t="s">
        <v>2</v>
      </c>
      <c r="T1005" s="17">
        <f>SUM(T962:T1004)</f>
        <v>34</v>
      </c>
      <c r="U1005" s="24" t="s">
        <v>1026</v>
      </c>
      <c r="V1005" s="17">
        <f>SUM(V962:V1004)</f>
        <v>23</v>
      </c>
      <c r="W1005" s="142"/>
      <c r="X1005" s="17">
        <f>SUM(X962:X1004)</f>
        <v>12653</v>
      </c>
      <c r="Y1005" s="17">
        <f>SUM(Y962:Y1004)</f>
        <v>211</v>
      </c>
      <c r="Z1005" s="24" t="s">
        <v>1026</v>
      </c>
      <c r="AA1005" s="17">
        <f>SUM(AA962:AA1004)</f>
        <v>156</v>
      </c>
    </row>
    <row r="1006" spans="1:27" x14ac:dyDescent="0.25">
      <c r="J1006" s="74"/>
      <c r="P1006" s="17">
        <f>COUNT(T962:T1004)</f>
        <v>30</v>
      </c>
      <c r="R1006" s="24"/>
      <c r="S1006" s="19" t="s">
        <v>567</v>
      </c>
      <c r="T1006" s="81">
        <f>PRODUCT(T1005/P1006)</f>
        <v>1.1333333333333333</v>
      </c>
      <c r="U1006" s="24" t="s">
        <v>1026</v>
      </c>
      <c r="V1006" s="81">
        <f>PRODUCT(V1005/P1006)</f>
        <v>0.76666666666666672</v>
      </c>
      <c r="X1006" s="82">
        <f>PRODUCT(X1005/P1006)</f>
        <v>421.76666666666665</v>
      </c>
      <c r="Y1006" s="81">
        <f>PRODUCT(Y1005/P1006)</f>
        <v>7.0333333333333332</v>
      </c>
      <c r="Z1006" s="24" t="s">
        <v>1026</v>
      </c>
      <c r="AA1006" s="81">
        <f>PRODUCT(AA1005/P1006)</f>
        <v>5.2</v>
      </c>
    </row>
    <row r="1007" spans="1:27" x14ac:dyDescent="0.25">
      <c r="J1007" s="74"/>
      <c r="R1007" s="24"/>
      <c r="T1007" s="81"/>
      <c r="U1007" s="24"/>
      <c r="V1007" s="81"/>
      <c r="X1007" s="82"/>
      <c r="Y1007" s="81"/>
      <c r="Z1007" s="24"/>
      <c r="AA1007" s="81"/>
    </row>
    <row r="1008" spans="1:27" x14ac:dyDescent="0.25">
      <c r="W1008" s="142"/>
      <c r="X1008" s="120"/>
    </row>
    <row r="1009" spans="1:27" x14ac:dyDescent="0.25">
      <c r="A1009" s="156"/>
      <c r="B1009" s="155" t="s">
        <v>2311</v>
      </c>
      <c r="C1009" s="165"/>
      <c r="D1009" s="165"/>
      <c r="E1009" s="165"/>
      <c r="F1009" s="165"/>
      <c r="G1009" s="165"/>
      <c r="H1009" s="165"/>
      <c r="I1009" s="165"/>
      <c r="J1009" s="165"/>
      <c r="K1009" s="165"/>
      <c r="L1009" s="165"/>
      <c r="M1009" s="158"/>
      <c r="N1009" s="158"/>
      <c r="O1009" s="158"/>
      <c r="P1009" s="158"/>
      <c r="Q1009" s="155" t="s">
        <v>2311</v>
      </c>
      <c r="R1009" s="158"/>
      <c r="S1009" s="160"/>
      <c r="T1009" s="158"/>
      <c r="U1009" s="158"/>
      <c r="V1009" s="158"/>
      <c r="W1009" s="161"/>
      <c r="X1009" s="162"/>
      <c r="Y1009" s="158"/>
      <c r="Z1009" s="158"/>
      <c r="AA1009" s="158"/>
    </row>
    <row r="1010" spans="1:27" x14ac:dyDescent="0.25">
      <c r="A1010" s="11"/>
      <c r="B1010" s="11"/>
      <c r="C1010" s="11"/>
      <c r="D1010" s="11"/>
      <c r="E1010" s="11"/>
      <c r="F1010" s="11"/>
      <c r="G1010" s="11"/>
      <c r="H1010" s="11"/>
      <c r="I1010" s="11"/>
      <c r="J1010" s="11"/>
      <c r="K1010" s="11"/>
      <c r="L1010" s="11"/>
      <c r="M1010" s="17" t="s">
        <v>3142</v>
      </c>
      <c r="N1010" s="17">
        <v>12</v>
      </c>
      <c r="O1010" s="17">
        <v>8</v>
      </c>
      <c r="P1010" s="17">
        <v>1998</v>
      </c>
      <c r="Q1010" s="20" t="s">
        <v>2312</v>
      </c>
      <c r="R1010" s="24" t="s">
        <v>1026</v>
      </c>
      <c r="S1010" s="19" t="s">
        <v>1465</v>
      </c>
      <c r="T1010" s="17">
        <v>2</v>
      </c>
      <c r="U1010" s="24" t="s">
        <v>1026</v>
      </c>
      <c r="V1010" s="17">
        <v>1</v>
      </c>
      <c r="W1010" s="142" t="s">
        <v>2313</v>
      </c>
      <c r="X1010" s="120"/>
      <c r="Y1010" s="17">
        <v>6</v>
      </c>
      <c r="Z1010" s="24" t="s">
        <v>1026</v>
      </c>
      <c r="AA1010" s="17">
        <v>5</v>
      </c>
    </row>
    <row r="1011" spans="1:27" x14ac:dyDescent="0.25">
      <c r="A1011" s="11"/>
      <c r="B1011" s="11"/>
      <c r="C1011" s="11"/>
      <c r="D1011" s="11"/>
      <c r="E1011" s="11"/>
      <c r="F1011" s="11"/>
      <c r="G1011" s="11"/>
      <c r="H1011" s="11"/>
      <c r="I1011" s="11"/>
      <c r="J1011" s="11"/>
      <c r="K1011" s="11"/>
      <c r="L1011" s="11"/>
      <c r="M1011" s="17" t="s">
        <v>3142</v>
      </c>
      <c r="N1011" s="17">
        <v>19</v>
      </c>
      <c r="O1011" s="17">
        <v>8</v>
      </c>
      <c r="P1011" s="17">
        <v>1998</v>
      </c>
      <c r="Q1011" s="20" t="s">
        <v>1465</v>
      </c>
      <c r="R1011" s="24" t="s">
        <v>1026</v>
      </c>
      <c r="S1011" s="19" t="s">
        <v>2312</v>
      </c>
      <c r="T1011" s="17">
        <v>1</v>
      </c>
      <c r="U1011" s="24" t="s">
        <v>1026</v>
      </c>
      <c r="V1011" s="17">
        <v>0</v>
      </c>
      <c r="W1011" s="142" t="s">
        <v>2476</v>
      </c>
      <c r="X1011" s="120"/>
      <c r="Y1011" s="17">
        <v>5</v>
      </c>
      <c r="Z1011" s="24" t="s">
        <v>1026</v>
      </c>
      <c r="AA1011" s="17">
        <v>4</v>
      </c>
    </row>
    <row r="1012" spans="1:27" x14ac:dyDescent="0.25">
      <c r="A1012" s="11"/>
      <c r="B1012" s="11"/>
      <c r="C1012" s="11"/>
      <c r="D1012" s="11"/>
      <c r="E1012" s="11"/>
      <c r="F1012" s="11"/>
      <c r="G1012" s="11"/>
      <c r="H1012" s="11"/>
      <c r="I1012" s="11"/>
      <c r="J1012" s="11"/>
      <c r="K1012" s="11"/>
      <c r="L1012" s="11"/>
      <c r="M1012" s="17" t="s">
        <v>3027</v>
      </c>
      <c r="N1012" s="17">
        <v>22</v>
      </c>
      <c r="O1012" s="17">
        <v>8</v>
      </c>
      <c r="P1012" s="17">
        <v>1998</v>
      </c>
      <c r="Q1012" s="20" t="s">
        <v>2312</v>
      </c>
      <c r="R1012" s="24" t="s">
        <v>1026</v>
      </c>
      <c r="S1012" s="19" t="s">
        <v>1465</v>
      </c>
      <c r="T1012" s="17">
        <v>1</v>
      </c>
      <c r="U1012" s="24" t="s">
        <v>1026</v>
      </c>
      <c r="V1012" s="17">
        <v>0</v>
      </c>
      <c r="W1012" s="142" t="s">
        <v>1664</v>
      </c>
      <c r="X1012" s="120"/>
      <c r="Y1012" s="17">
        <v>5</v>
      </c>
      <c r="Z1012" s="24" t="s">
        <v>1026</v>
      </c>
      <c r="AA1012" s="17">
        <v>3</v>
      </c>
    </row>
    <row r="1013" spans="1:27" x14ac:dyDescent="0.25">
      <c r="A1013" s="11"/>
      <c r="C1013" s="11"/>
      <c r="D1013" s="11"/>
      <c r="E1013" s="11"/>
      <c r="F1013" s="11"/>
      <c r="G1013" s="11"/>
      <c r="H1013" s="11"/>
      <c r="I1013" s="11"/>
      <c r="J1013" s="11"/>
      <c r="K1013" s="11"/>
      <c r="L1013" s="11"/>
      <c r="M1013" s="17" t="s">
        <v>3011</v>
      </c>
      <c r="N1013" s="17">
        <v>23</v>
      </c>
      <c r="O1013" s="17">
        <v>8</v>
      </c>
      <c r="P1013" s="17">
        <v>1998</v>
      </c>
      <c r="Q1013" s="20" t="s">
        <v>1465</v>
      </c>
      <c r="R1013" s="24" t="s">
        <v>1026</v>
      </c>
      <c r="S1013" s="19" t="s">
        <v>2312</v>
      </c>
      <c r="T1013" s="17">
        <v>2</v>
      </c>
      <c r="U1013" s="24" t="s">
        <v>1026</v>
      </c>
      <c r="V1013" s="17">
        <v>0</v>
      </c>
      <c r="W1013" s="142" t="s">
        <v>2317</v>
      </c>
      <c r="X1013" s="120">
        <v>520</v>
      </c>
      <c r="Y1013" s="17">
        <v>14</v>
      </c>
      <c r="Z1013" s="24" t="s">
        <v>1026</v>
      </c>
      <c r="AA1013" s="17">
        <v>5</v>
      </c>
    </row>
    <row r="1014" spans="1:27" x14ac:dyDescent="0.25">
      <c r="B1014" s="16" t="s">
        <v>140</v>
      </c>
      <c r="C1014" s="11"/>
      <c r="D1014" s="11"/>
      <c r="E1014" s="11"/>
      <c r="F1014" s="11"/>
      <c r="G1014" s="11"/>
      <c r="H1014" s="11"/>
      <c r="I1014" s="11"/>
      <c r="J1014" s="11"/>
      <c r="K1014" s="11"/>
      <c r="L1014" s="11"/>
      <c r="M1014" s="17" t="s">
        <v>3011</v>
      </c>
      <c r="N1014" s="17">
        <v>30</v>
      </c>
      <c r="O1014" s="17">
        <v>8</v>
      </c>
      <c r="P1014" s="17">
        <v>1998</v>
      </c>
      <c r="Q1014" s="19" t="s">
        <v>2312</v>
      </c>
      <c r="R1014" s="24" t="s">
        <v>1026</v>
      </c>
      <c r="S1014" s="20" t="s">
        <v>1465</v>
      </c>
      <c r="T1014" s="17">
        <v>0</v>
      </c>
      <c r="U1014" s="24" t="s">
        <v>1026</v>
      </c>
      <c r="V1014" s="17">
        <v>2</v>
      </c>
      <c r="W1014" s="142" t="s">
        <v>2318</v>
      </c>
      <c r="X1014" s="120">
        <v>451</v>
      </c>
      <c r="Y1014" s="17">
        <v>2</v>
      </c>
      <c r="Z1014" s="24" t="s">
        <v>1026</v>
      </c>
      <c r="AA1014" s="17">
        <v>8</v>
      </c>
    </row>
    <row r="1015" spans="1:27" x14ac:dyDescent="0.25">
      <c r="B1015" s="20"/>
      <c r="C1015" s="11"/>
      <c r="D1015" s="11"/>
      <c r="E1015" s="11"/>
      <c r="F1015" s="11"/>
      <c r="G1015" s="11"/>
      <c r="H1015" s="11"/>
      <c r="I1015" s="11"/>
      <c r="J1015" s="11"/>
      <c r="K1015" s="11"/>
      <c r="L1015" s="11"/>
      <c r="R1015" s="24"/>
      <c r="S1015" s="20"/>
      <c r="U1015" s="24"/>
      <c r="W1015" s="142"/>
      <c r="X1015" s="120"/>
      <c r="Z1015" s="24"/>
    </row>
    <row r="1016" spans="1:27" x14ac:dyDescent="0.25">
      <c r="C1016" s="11"/>
      <c r="D1016" s="11"/>
      <c r="E1016" s="11"/>
      <c r="F1016" s="11"/>
      <c r="G1016" s="11"/>
      <c r="H1016" s="11"/>
      <c r="I1016" s="11"/>
      <c r="J1016" s="11"/>
      <c r="K1016" s="11"/>
      <c r="L1016" s="11"/>
      <c r="M1016" s="17" t="s">
        <v>3142</v>
      </c>
      <c r="N1016" s="17">
        <v>12</v>
      </c>
      <c r="O1016" s="17">
        <v>8</v>
      </c>
      <c r="P1016" s="17">
        <v>1998</v>
      </c>
      <c r="Q1016" s="20" t="s">
        <v>1433</v>
      </c>
      <c r="R1016" s="24" t="s">
        <v>1026</v>
      </c>
      <c r="S1016" s="52" t="s">
        <v>1427</v>
      </c>
      <c r="T1016" s="17">
        <v>2</v>
      </c>
      <c r="U1016" s="24" t="s">
        <v>1026</v>
      </c>
      <c r="V1016" s="17">
        <v>1</v>
      </c>
      <c r="W1016" s="142" t="s">
        <v>2314</v>
      </c>
      <c r="X1016" s="120"/>
      <c r="Y1016" s="17">
        <v>13</v>
      </c>
      <c r="Z1016" s="24" t="s">
        <v>1026</v>
      </c>
      <c r="AA1016" s="17">
        <v>10</v>
      </c>
    </row>
    <row r="1017" spans="1:27" x14ac:dyDescent="0.25">
      <c r="C1017" s="11"/>
      <c r="D1017" s="11"/>
      <c r="E1017" s="11"/>
      <c r="F1017" s="11"/>
      <c r="G1017" s="11"/>
      <c r="H1017" s="11"/>
      <c r="I1017" s="11"/>
      <c r="J1017" s="11"/>
      <c r="K1017" s="11"/>
      <c r="L1017" s="11"/>
      <c r="M1017" s="17" t="s">
        <v>3142</v>
      </c>
      <c r="N1017" s="17">
        <v>19</v>
      </c>
      <c r="O1017" s="17">
        <v>8</v>
      </c>
      <c r="P1017" s="17">
        <v>1998</v>
      </c>
      <c r="Q1017" s="42" t="s">
        <v>1427</v>
      </c>
      <c r="R1017" s="24" t="s">
        <v>1026</v>
      </c>
      <c r="S1017" s="19" t="s">
        <v>1433</v>
      </c>
      <c r="T1017" s="17">
        <v>2</v>
      </c>
      <c r="U1017" s="24" t="s">
        <v>1026</v>
      </c>
      <c r="V1017" s="17">
        <v>0</v>
      </c>
      <c r="W1017" s="142" t="s">
        <v>2315</v>
      </c>
      <c r="X1017" s="120"/>
      <c r="Y1017" s="17">
        <v>12</v>
      </c>
      <c r="Z1017" s="24" t="s">
        <v>1026</v>
      </c>
      <c r="AA1017" s="17">
        <v>6</v>
      </c>
    </row>
    <row r="1018" spans="1:27" x14ac:dyDescent="0.25">
      <c r="B1018" s="16" t="s">
        <v>141</v>
      </c>
      <c r="C1018" s="11"/>
      <c r="D1018" s="11"/>
      <c r="E1018" s="11"/>
      <c r="F1018" s="11"/>
      <c r="G1018" s="11"/>
      <c r="H1018" s="11"/>
      <c r="I1018" s="11"/>
      <c r="J1018" s="11"/>
      <c r="K1018" s="11"/>
      <c r="L1018" s="11"/>
      <c r="M1018" s="17" t="s">
        <v>3027</v>
      </c>
      <c r="N1018" s="17">
        <v>22</v>
      </c>
      <c r="O1018" s="17">
        <v>8</v>
      </c>
      <c r="P1018" s="17">
        <v>1998</v>
      </c>
      <c r="Q1018" s="20" t="s">
        <v>1433</v>
      </c>
      <c r="R1018" s="24" t="s">
        <v>1026</v>
      </c>
      <c r="S1018" s="52" t="s">
        <v>1427</v>
      </c>
      <c r="T1018" s="17">
        <v>2</v>
      </c>
      <c r="U1018" s="24" t="s">
        <v>1026</v>
      </c>
      <c r="V1018" s="17">
        <v>0</v>
      </c>
      <c r="W1018" s="142" t="s">
        <v>2316</v>
      </c>
      <c r="X1018" s="120"/>
      <c r="Y1018" s="17">
        <v>8</v>
      </c>
      <c r="Z1018" s="24" t="s">
        <v>1026</v>
      </c>
      <c r="AA1018" s="17">
        <v>3</v>
      </c>
    </row>
    <row r="1019" spans="1:27" x14ac:dyDescent="0.25">
      <c r="B1019" s="42" t="s">
        <v>142</v>
      </c>
      <c r="C1019" s="11"/>
      <c r="D1019" s="11"/>
      <c r="E1019" s="11"/>
      <c r="F1019" s="11"/>
      <c r="G1019" s="11"/>
      <c r="H1019" s="11"/>
      <c r="I1019" s="11"/>
      <c r="J1019" s="11"/>
      <c r="K1019" s="11"/>
      <c r="L1019" s="11"/>
      <c r="M1019" s="17" t="s">
        <v>3011</v>
      </c>
      <c r="N1019" s="17">
        <v>23</v>
      </c>
      <c r="O1019" s="17">
        <v>8</v>
      </c>
      <c r="P1019" s="17">
        <v>1998</v>
      </c>
      <c r="Q1019" s="52" t="s">
        <v>1427</v>
      </c>
      <c r="R1019" s="24" t="s">
        <v>1026</v>
      </c>
      <c r="S1019" s="20" t="s">
        <v>1433</v>
      </c>
      <c r="T1019" s="17">
        <v>0</v>
      </c>
      <c r="U1019" s="24" t="s">
        <v>1026</v>
      </c>
      <c r="V1019" s="17">
        <v>1</v>
      </c>
      <c r="W1019" s="142" t="s">
        <v>1470</v>
      </c>
      <c r="X1019" s="120">
        <v>540</v>
      </c>
      <c r="Y1019" s="17">
        <v>5</v>
      </c>
      <c r="Z1019" s="24" t="s">
        <v>1026</v>
      </c>
      <c r="AA1019" s="17">
        <v>6</v>
      </c>
    </row>
    <row r="1020" spans="1:27" x14ac:dyDescent="0.25">
      <c r="C1020" s="11"/>
      <c r="D1020" s="11"/>
      <c r="E1020" s="11"/>
      <c r="F1020" s="11"/>
      <c r="G1020" s="11"/>
      <c r="H1020" s="11"/>
      <c r="I1020" s="11"/>
      <c r="J1020" s="11"/>
      <c r="K1020" s="11"/>
      <c r="L1020" s="11"/>
      <c r="Q1020" s="20"/>
      <c r="R1020" s="24"/>
      <c r="S1020" s="19" t="s">
        <v>2</v>
      </c>
      <c r="T1020" s="17">
        <f>SUM(T1010:T1019)</f>
        <v>12</v>
      </c>
      <c r="U1020" s="24" t="s">
        <v>1026</v>
      </c>
      <c r="V1020" s="17">
        <f>SUM(V1010:V1019)</f>
        <v>5</v>
      </c>
      <c r="W1020" s="142"/>
      <c r="X1020" s="17">
        <f>SUM(X1010:X1019)</f>
        <v>1511</v>
      </c>
      <c r="Y1020" s="17">
        <f>SUM(Y1010:Y1019)</f>
        <v>70</v>
      </c>
      <c r="Z1020" s="24" t="s">
        <v>1026</v>
      </c>
      <c r="AA1020" s="17">
        <f>SUM(AA1010:AA1019)</f>
        <v>50</v>
      </c>
    </row>
    <row r="1021" spans="1:27" x14ac:dyDescent="0.25">
      <c r="P1021" s="17">
        <f>COUNT(T1010:T1019)</f>
        <v>9</v>
      </c>
      <c r="R1021" s="24"/>
      <c r="S1021" s="19" t="s">
        <v>567</v>
      </c>
      <c r="T1021" s="81">
        <f>PRODUCT(T1020/P1021)</f>
        <v>1.3333333333333333</v>
      </c>
      <c r="U1021" s="24" t="s">
        <v>1026</v>
      </c>
      <c r="V1021" s="81">
        <f>PRODUCT(V1020/P1021)</f>
        <v>0.55555555555555558</v>
      </c>
      <c r="X1021" s="82">
        <f>PRODUCT(X1020/P1021)</f>
        <v>167.88888888888889</v>
      </c>
      <c r="Y1021" s="81">
        <f>PRODUCT(Y1020/P1021)</f>
        <v>7.7777777777777777</v>
      </c>
      <c r="Z1021" s="24" t="s">
        <v>1026</v>
      </c>
      <c r="AA1021" s="81">
        <f>PRODUCT(AA1020/P1021)</f>
        <v>5.5555555555555554</v>
      </c>
    </row>
    <row r="1022" spans="1:27" x14ac:dyDescent="0.25">
      <c r="W1022" s="142"/>
      <c r="X1022" s="120"/>
    </row>
    <row r="1023" spans="1:27" x14ac:dyDescent="0.25">
      <c r="W1023" s="142"/>
      <c r="X1023" s="120"/>
    </row>
    <row r="1024" spans="1:27" x14ac:dyDescent="0.25">
      <c r="A1024" s="21"/>
      <c r="B1024" s="22" t="s">
        <v>180</v>
      </c>
      <c r="C1024" s="21" t="s">
        <v>1032</v>
      </c>
      <c r="D1024" s="21" t="s">
        <v>1033</v>
      </c>
      <c r="E1024" s="21" t="s">
        <v>1034</v>
      </c>
      <c r="F1024" s="21" t="s">
        <v>1030</v>
      </c>
      <c r="G1024" s="21" t="s">
        <v>1039</v>
      </c>
      <c r="H1024" s="21" t="s">
        <v>1040</v>
      </c>
      <c r="I1024" s="22" t="s">
        <v>1028</v>
      </c>
      <c r="J1024" s="21"/>
      <c r="K1024" s="21"/>
      <c r="L1024" s="21" t="s">
        <v>1031</v>
      </c>
      <c r="M1024" s="33"/>
      <c r="N1024" s="33"/>
      <c r="O1024" s="33"/>
      <c r="P1024" s="33"/>
      <c r="Q1024" s="22" t="s">
        <v>180</v>
      </c>
      <c r="R1024" s="33"/>
      <c r="S1024" s="35"/>
      <c r="T1024" s="33"/>
      <c r="U1024" s="33"/>
      <c r="V1024" s="33"/>
      <c r="W1024" s="163"/>
      <c r="X1024" s="164"/>
      <c r="Y1024" s="33"/>
      <c r="Z1024" s="33"/>
      <c r="AA1024" s="33"/>
    </row>
    <row r="1025" spans="1:27" x14ac:dyDescent="0.25">
      <c r="A1025" s="14">
        <v>1</v>
      </c>
      <c r="B1025" s="41" t="s">
        <v>1029</v>
      </c>
      <c r="C1025" s="14">
        <v>22</v>
      </c>
      <c r="D1025" s="14">
        <v>17</v>
      </c>
      <c r="E1025" s="14">
        <v>4</v>
      </c>
      <c r="F1025" s="14">
        <v>0</v>
      </c>
      <c r="G1025" s="14">
        <v>0</v>
      </c>
      <c r="H1025" s="14">
        <v>1</v>
      </c>
      <c r="I1025" s="14">
        <v>272</v>
      </c>
      <c r="J1025" s="147" t="s">
        <v>1026</v>
      </c>
      <c r="K1025" s="14">
        <v>105</v>
      </c>
      <c r="L1025" s="14">
        <f t="shared" ref="L1025:L1036" si="23">PRODUCT(D1025*3+E1025*2+F1025+G1025)</f>
        <v>59</v>
      </c>
      <c r="M1025" s="17" t="s">
        <v>3141</v>
      </c>
      <c r="N1025" s="17">
        <v>13</v>
      </c>
      <c r="O1025" s="17">
        <v>5</v>
      </c>
      <c r="P1025" s="17">
        <v>1999</v>
      </c>
      <c r="Q1025" s="19" t="s">
        <v>565</v>
      </c>
      <c r="R1025" s="24" t="s">
        <v>1026</v>
      </c>
      <c r="S1025" s="19" t="s">
        <v>1041</v>
      </c>
      <c r="T1025" s="17">
        <v>2</v>
      </c>
      <c r="U1025" s="24" t="s">
        <v>1026</v>
      </c>
      <c r="V1025" s="17">
        <v>0</v>
      </c>
      <c r="W1025" s="142" t="s">
        <v>2271</v>
      </c>
      <c r="X1025" s="17">
        <v>866</v>
      </c>
      <c r="Y1025" s="17">
        <v>21</v>
      </c>
      <c r="Z1025" s="24" t="s">
        <v>1026</v>
      </c>
      <c r="AA1025" s="17">
        <v>3</v>
      </c>
    </row>
    <row r="1026" spans="1:27" x14ac:dyDescent="0.25">
      <c r="A1026" s="14">
        <v>2</v>
      </c>
      <c r="B1026" s="42" t="s">
        <v>564</v>
      </c>
      <c r="C1026" s="14">
        <v>22</v>
      </c>
      <c r="D1026" s="14">
        <v>15</v>
      </c>
      <c r="E1026" s="14">
        <v>3</v>
      </c>
      <c r="F1026" s="14">
        <v>0</v>
      </c>
      <c r="G1026" s="14">
        <v>3</v>
      </c>
      <c r="H1026" s="14">
        <v>1</v>
      </c>
      <c r="I1026" s="14">
        <v>240</v>
      </c>
      <c r="J1026" s="147" t="s">
        <v>1026</v>
      </c>
      <c r="K1026" s="14">
        <v>117</v>
      </c>
      <c r="L1026" s="14">
        <f t="shared" si="23"/>
        <v>54</v>
      </c>
      <c r="M1026" s="17" t="s">
        <v>3141</v>
      </c>
      <c r="N1026" s="17">
        <v>13</v>
      </c>
      <c r="O1026" s="17">
        <v>5</v>
      </c>
      <c r="P1026" s="17">
        <v>1999</v>
      </c>
      <c r="Q1026" s="19" t="s">
        <v>171</v>
      </c>
      <c r="R1026" s="24" t="s">
        <v>1026</v>
      </c>
      <c r="S1026" s="19" t="s">
        <v>1042</v>
      </c>
      <c r="T1026" s="17">
        <v>1</v>
      </c>
      <c r="U1026" s="24" t="s">
        <v>1026</v>
      </c>
      <c r="V1026" s="17">
        <v>0</v>
      </c>
      <c r="W1026" s="142" t="s">
        <v>2270</v>
      </c>
      <c r="X1026" s="17">
        <v>1012</v>
      </c>
      <c r="Y1026" s="17">
        <v>4</v>
      </c>
      <c r="Z1026" s="24" t="s">
        <v>1026</v>
      </c>
      <c r="AA1026" s="17">
        <v>3</v>
      </c>
    </row>
    <row r="1027" spans="1:27" x14ac:dyDescent="0.25">
      <c r="A1027" s="14">
        <v>3</v>
      </c>
      <c r="B1027" s="67" t="s">
        <v>565</v>
      </c>
      <c r="C1027" s="14">
        <v>22</v>
      </c>
      <c r="D1027" s="14">
        <v>14</v>
      </c>
      <c r="E1027" s="14">
        <v>3</v>
      </c>
      <c r="F1027" s="14">
        <v>0</v>
      </c>
      <c r="G1027" s="14">
        <v>1</v>
      </c>
      <c r="H1027" s="14">
        <v>4</v>
      </c>
      <c r="I1027" s="14">
        <v>264</v>
      </c>
      <c r="J1027" s="147" t="s">
        <v>1026</v>
      </c>
      <c r="K1027" s="14">
        <v>163</v>
      </c>
      <c r="L1027" s="14">
        <f t="shared" si="23"/>
        <v>49</v>
      </c>
      <c r="M1027" s="17" t="s">
        <v>3141</v>
      </c>
      <c r="N1027" s="17">
        <v>13</v>
      </c>
      <c r="O1027" s="17">
        <v>5</v>
      </c>
      <c r="P1027" s="17">
        <v>1999</v>
      </c>
      <c r="Q1027" s="19" t="s">
        <v>564</v>
      </c>
      <c r="R1027" s="24" t="s">
        <v>1026</v>
      </c>
      <c r="S1027" s="19" t="s">
        <v>1241</v>
      </c>
      <c r="T1027" s="17">
        <v>2</v>
      </c>
      <c r="U1027" s="24" t="s">
        <v>1026</v>
      </c>
      <c r="V1027" s="17">
        <v>0</v>
      </c>
      <c r="W1027" s="142" t="s">
        <v>2513</v>
      </c>
      <c r="X1027" s="17">
        <v>423</v>
      </c>
      <c r="Y1027" s="17">
        <v>18</v>
      </c>
      <c r="Z1027" s="24" t="s">
        <v>1026</v>
      </c>
      <c r="AA1027" s="17">
        <v>7</v>
      </c>
    </row>
    <row r="1028" spans="1:27" x14ac:dyDescent="0.25">
      <c r="A1028" s="14">
        <v>4</v>
      </c>
      <c r="B1028" s="42" t="s">
        <v>1042</v>
      </c>
      <c r="C1028" s="14">
        <v>22</v>
      </c>
      <c r="D1028" s="14">
        <v>12</v>
      </c>
      <c r="E1028" s="14">
        <v>3</v>
      </c>
      <c r="F1028" s="14">
        <v>0</v>
      </c>
      <c r="G1028" s="14">
        <v>1</v>
      </c>
      <c r="H1028" s="14">
        <v>6</v>
      </c>
      <c r="I1028" s="14">
        <v>201</v>
      </c>
      <c r="J1028" s="147" t="s">
        <v>1026</v>
      </c>
      <c r="K1028" s="14">
        <v>125</v>
      </c>
      <c r="L1028" s="14">
        <f t="shared" si="23"/>
        <v>43</v>
      </c>
      <c r="M1028" s="17" t="s">
        <v>3141</v>
      </c>
      <c r="N1028" s="17">
        <v>13</v>
      </c>
      <c r="O1028" s="17">
        <v>5</v>
      </c>
      <c r="P1028" s="17">
        <v>1999</v>
      </c>
      <c r="Q1028" s="19" t="s">
        <v>1433</v>
      </c>
      <c r="R1028" s="24" t="s">
        <v>1026</v>
      </c>
      <c r="S1028" s="19" t="s">
        <v>1318</v>
      </c>
      <c r="T1028" s="17">
        <v>1</v>
      </c>
      <c r="U1028" s="24" t="s">
        <v>1026</v>
      </c>
      <c r="V1028" s="17">
        <v>0</v>
      </c>
      <c r="W1028" s="142" t="s">
        <v>2514</v>
      </c>
      <c r="X1028" s="17">
        <v>1050</v>
      </c>
      <c r="Y1028" s="17">
        <v>5</v>
      </c>
      <c r="Z1028" s="24" t="s">
        <v>1026</v>
      </c>
      <c r="AA1028" s="17">
        <v>4</v>
      </c>
    </row>
    <row r="1029" spans="1:27" x14ac:dyDescent="0.25">
      <c r="A1029" s="14">
        <v>5</v>
      </c>
      <c r="B1029" s="42" t="s">
        <v>1241</v>
      </c>
      <c r="C1029" s="14">
        <v>22</v>
      </c>
      <c r="D1029" s="14">
        <v>7</v>
      </c>
      <c r="E1029" s="14">
        <v>3</v>
      </c>
      <c r="F1029" s="14">
        <v>0</v>
      </c>
      <c r="G1029" s="14">
        <v>5</v>
      </c>
      <c r="H1029" s="14">
        <v>7</v>
      </c>
      <c r="I1029" s="14">
        <v>136</v>
      </c>
      <c r="J1029" s="147" t="s">
        <v>1026</v>
      </c>
      <c r="K1029" s="14">
        <v>148</v>
      </c>
      <c r="L1029" s="14">
        <f t="shared" si="23"/>
        <v>32</v>
      </c>
      <c r="M1029" s="17" t="s">
        <v>3141</v>
      </c>
      <c r="N1029" s="17">
        <v>13</v>
      </c>
      <c r="O1029" s="17">
        <v>5</v>
      </c>
      <c r="P1029" s="17">
        <v>1999</v>
      </c>
      <c r="Q1029" s="19" t="s">
        <v>1029</v>
      </c>
      <c r="R1029" s="24" t="s">
        <v>1026</v>
      </c>
      <c r="S1029" s="19" t="s">
        <v>2400</v>
      </c>
      <c r="T1029" s="17">
        <v>1</v>
      </c>
      <c r="U1029" s="24" t="s">
        <v>1026</v>
      </c>
      <c r="V1029" s="17">
        <v>0</v>
      </c>
      <c r="W1029" s="142" t="s">
        <v>2515</v>
      </c>
      <c r="X1029" s="17">
        <v>512</v>
      </c>
      <c r="Y1029" s="17">
        <v>16</v>
      </c>
      <c r="Z1029" s="24" t="s">
        <v>1026</v>
      </c>
      <c r="AA1029" s="17">
        <v>9</v>
      </c>
    </row>
    <row r="1030" spans="1:27" x14ac:dyDescent="0.25">
      <c r="A1030" s="14">
        <v>6</v>
      </c>
      <c r="B1030" s="42" t="s">
        <v>1041</v>
      </c>
      <c r="C1030" s="14">
        <v>22</v>
      </c>
      <c r="D1030" s="14">
        <v>8</v>
      </c>
      <c r="E1030" s="14">
        <v>2</v>
      </c>
      <c r="F1030" s="14">
        <v>0</v>
      </c>
      <c r="G1030" s="14">
        <v>4</v>
      </c>
      <c r="H1030" s="14">
        <v>8</v>
      </c>
      <c r="I1030" s="14">
        <v>176</v>
      </c>
      <c r="J1030" s="147" t="s">
        <v>1026</v>
      </c>
      <c r="K1030" s="14">
        <v>194</v>
      </c>
      <c r="L1030" s="14">
        <f t="shared" si="23"/>
        <v>32</v>
      </c>
      <c r="M1030" s="17" t="s">
        <v>3141</v>
      </c>
      <c r="N1030" s="17">
        <v>13</v>
      </c>
      <c r="O1030" s="17">
        <v>5</v>
      </c>
      <c r="P1030" s="17">
        <v>1999</v>
      </c>
      <c r="Q1030" s="19" t="s">
        <v>1043</v>
      </c>
      <c r="R1030" s="24" t="s">
        <v>1026</v>
      </c>
      <c r="S1030" s="19" t="s">
        <v>1465</v>
      </c>
      <c r="T1030" s="17">
        <v>2</v>
      </c>
      <c r="U1030" s="24" t="s">
        <v>1026</v>
      </c>
      <c r="V1030" s="17">
        <v>1</v>
      </c>
      <c r="W1030" s="142" t="s">
        <v>2516</v>
      </c>
      <c r="X1030" s="17">
        <v>1020</v>
      </c>
      <c r="Y1030" s="17">
        <v>16</v>
      </c>
      <c r="Z1030" s="24" t="s">
        <v>1026</v>
      </c>
      <c r="AA1030" s="17">
        <v>12</v>
      </c>
    </row>
    <row r="1031" spans="1:27" x14ac:dyDescent="0.25">
      <c r="A1031" s="14">
        <v>7</v>
      </c>
      <c r="B1031" s="41" t="s">
        <v>171</v>
      </c>
      <c r="C1031" s="14">
        <v>22</v>
      </c>
      <c r="D1031" s="14">
        <v>7</v>
      </c>
      <c r="E1031" s="14">
        <v>4</v>
      </c>
      <c r="F1031" s="14">
        <v>0</v>
      </c>
      <c r="G1031" s="14">
        <v>2</v>
      </c>
      <c r="H1031" s="14">
        <v>9</v>
      </c>
      <c r="I1031" s="14">
        <v>137</v>
      </c>
      <c r="J1031" s="147" t="s">
        <v>1026</v>
      </c>
      <c r="K1031" s="14">
        <v>167</v>
      </c>
      <c r="L1031" s="14">
        <f t="shared" si="23"/>
        <v>31</v>
      </c>
      <c r="M1031" s="17" t="s">
        <v>3027</v>
      </c>
      <c r="N1031" s="17">
        <v>15</v>
      </c>
      <c r="O1031" s="17">
        <v>5</v>
      </c>
      <c r="P1031" s="17">
        <v>1999</v>
      </c>
      <c r="Q1031" s="19" t="s">
        <v>1041</v>
      </c>
      <c r="R1031" s="24" t="s">
        <v>1026</v>
      </c>
      <c r="S1031" s="19" t="s">
        <v>1029</v>
      </c>
      <c r="T1031" s="17">
        <v>0</v>
      </c>
      <c r="U1031" s="24" t="s">
        <v>1026</v>
      </c>
      <c r="V1031" s="17">
        <v>2</v>
      </c>
      <c r="W1031" s="142" t="s">
        <v>2268</v>
      </c>
      <c r="X1031" s="17">
        <v>362</v>
      </c>
      <c r="Y1031" s="17">
        <v>5</v>
      </c>
      <c r="Z1031" s="24" t="s">
        <v>1026</v>
      </c>
      <c r="AA1031" s="17">
        <v>11</v>
      </c>
    </row>
    <row r="1032" spans="1:27" ht="15.75" thickBot="1" x14ac:dyDescent="0.3">
      <c r="A1032" s="37">
        <v>8</v>
      </c>
      <c r="B1032" s="36" t="s">
        <v>1465</v>
      </c>
      <c r="C1032" s="37">
        <v>22</v>
      </c>
      <c r="D1032" s="37">
        <v>9</v>
      </c>
      <c r="E1032" s="37">
        <v>0</v>
      </c>
      <c r="F1032" s="37">
        <v>0</v>
      </c>
      <c r="G1032" s="37">
        <v>3</v>
      </c>
      <c r="H1032" s="37">
        <v>10</v>
      </c>
      <c r="I1032" s="37">
        <v>165</v>
      </c>
      <c r="J1032" s="148" t="s">
        <v>1026</v>
      </c>
      <c r="K1032" s="37">
        <v>174</v>
      </c>
      <c r="L1032" s="37">
        <f t="shared" si="23"/>
        <v>30</v>
      </c>
      <c r="M1032" s="32" t="s">
        <v>3027</v>
      </c>
      <c r="N1032" s="17">
        <v>15</v>
      </c>
      <c r="O1032" s="17">
        <v>5</v>
      </c>
      <c r="P1032" s="17">
        <v>1999</v>
      </c>
      <c r="Q1032" s="19" t="s">
        <v>2400</v>
      </c>
      <c r="R1032" s="24" t="s">
        <v>1026</v>
      </c>
      <c r="S1032" s="19" t="s">
        <v>171</v>
      </c>
      <c r="T1032" s="17">
        <v>2</v>
      </c>
      <c r="U1032" s="24" t="s">
        <v>1026</v>
      </c>
      <c r="V1032" s="17">
        <v>0</v>
      </c>
      <c r="W1032" s="142" t="s">
        <v>2266</v>
      </c>
      <c r="X1032" s="17">
        <v>140</v>
      </c>
      <c r="Y1032" s="17">
        <v>8</v>
      </c>
      <c r="Z1032" s="24" t="s">
        <v>1026</v>
      </c>
      <c r="AA1032" s="17">
        <v>4</v>
      </c>
    </row>
    <row r="1033" spans="1:27" ht="15.75" thickBot="1" x14ac:dyDescent="0.3">
      <c r="A1033" s="37">
        <v>9</v>
      </c>
      <c r="B1033" s="36" t="s">
        <v>1043</v>
      </c>
      <c r="C1033" s="37">
        <v>22</v>
      </c>
      <c r="D1033" s="37">
        <v>7</v>
      </c>
      <c r="E1033" s="37">
        <v>1</v>
      </c>
      <c r="F1033" s="37">
        <v>0</v>
      </c>
      <c r="G1033" s="37">
        <v>2</v>
      </c>
      <c r="H1033" s="37">
        <v>12</v>
      </c>
      <c r="I1033" s="37">
        <v>144</v>
      </c>
      <c r="J1033" s="148" t="s">
        <v>1026</v>
      </c>
      <c r="K1033" s="37">
        <v>209</v>
      </c>
      <c r="L1033" s="150">
        <f t="shared" si="23"/>
        <v>25</v>
      </c>
      <c r="M1033" s="32" t="s">
        <v>3027</v>
      </c>
      <c r="N1033" s="17">
        <v>15</v>
      </c>
      <c r="O1033" s="17">
        <v>5</v>
      </c>
      <c r="P1033" s="17">
        <v>1999</v>
      </c>
      <c r="Q1033" s="19" t="s">
        <v>1465</v>
      </c>
      <c r="R1033" s="24" t="s">
        <v>1026</v>
      </c>
      <c r="S1033" s="19" t="s">
        <v>564</v>
      </c>
      <c r="T1033" s="17">
        <v>0</v>
      </c>
      <c r="U1033" s="24" t="s">
        <v>1026</v>
      </c>
      <c r="V1033" s="17">
        <v>2</v>
      </c>
      <c r="W1033" s="142" t="s">
        <v>2269</v>
      </c>
      <c r="X1033" s="17">
        <v>292</v>
      </c>
      <c r="Y1033" s="17">
        <v>3</v>
      </c>
      <c r="Z1033" s="24" t="s">
        <v>1026</v>
      </c>
      <c r="AA1033" s="17">
        <v>8</v>
      </c>
    </row>
    <row r="1034" spans="1:27" x14ac:dyDescent="0.25">
      <c r="A1034" s="14">
        <v>10</v>
      </c>
      <c r="B1034" s="63" t="s">
        <v>2400</v>
      </c>
      <c r="C1034" s="14">
        <v>22</v>
      </c>
      <c r="D1034" s="14">
        <v>4</v>
      </c>
      <c r="E1034" s="14">
        <v>1</v>
      </c>
      <c r="F1034" s="14">
        <v>0</v>
      </c>
      <c r="G1034" s="14">
        <v>3</v>
      </c>
      <c r="H1034" s="14">
        <v>14</v>
      </c>
      <c r="I1034" s="14">
        <v>104</v>
      </c>
      <c r="J1034" s="147" t="s">
        <v>1026</v>
      </c>
      <c r="K1034" s="14">
        <v>206</v>
      </c>
      <c r="L1034" s="14">
        <f t="shared" si="23"/>
        <v>17</v>
      </c>
      <c r="M1034" s="17" t="s">
        <v>3027</v>
      </c>
      <c r="N1034" s="17">
        <v>15</v>
      </c>
      <c r="O1034" s="17">
        <v>5</v>
      </c>
      <c r="P1034" s="17">
        <v>1999</v>
      </c>
      <c r="Q1034" s="19" t="s">
        <v>1433</v>
      </c>
      <c r="R1034" s="24" t="s">
        <v>1026</v>
      </c>
      <c r="S1034" s="19" t="s">
        <v>565</v>
      </c>
      <c r="T1034" s="17">
        <v>0</v>
      </c>
      <c r="U1034" s="24" t="s">
        <v>1026</v>
      </c>
      <c r="V1034" s="17">
        <v>1</v>
      </c>
      <c r="W1034" s="142" t="s">
        <v>2267</v>
      </c>
      <c r="X1034" s="17">
        <v>1000</v>
      </c>
      <c r="Y1034" s="17">
        <v>3</v>
      </c>
      <c r="Z1034" s="24" t="s">
        <v>1026</v>
      </c>
      <c r="AA1034" s="17">
        <v>6</v>
      </c>
    </row>
    <row r="1035" spans="1:27" ht="15.75" thickBot="1" x14ac:dyDescent="0.3">
      <c r="A1035" s="37">
        <v>11</v>
      </c>
      <c r="B1035" s="36" t="s">
        <v>1318</v>
      </c>
      <c r="C1035" s="37">
        <v>22</v>
      </c>
      <c r="D1035" s="37">
        <v>2</v>
      </c>
      <c r="E1035" s="37">
        <v>3</v>
      </c>
      <c r="F1035" s="37">
        <v>0</v>
      </c>
      <c r="G1035" s="37">
        <v>4</v>
      </c>
      <c r="H1035" s="37">
        <v>13</v>
      </c>
      <c r="I1035" s="37">
        <v>120</v>
      </c>
      <c r="J1035" s="148" t="s">
        <v>1026</v>
      </c>
      <c r="K1035" s="37">
        <v>220</v>
      </c>
      <c r="L1035" s="37">
        <f t="shared" si="23"/>
        <v>16</v>
      </c>
      <c r="M1035" s="32" t="s">
        <v>3027</v>
      </c>
      <c r="N1035" s="17">
        <v>15</v>
      </c>
      <c r="O1035" s="17">
        <v>5</v>
      </c>
      <c r="P1035" s="17">
        <v>1999</v>
      </c>
      <c r="Q1035" s="19" t="s">
        <v>1042</v>
      </c>
      <c r="R1035" s="24" t="s">
        <v>1026</v>
      </c>
      <c r="S1035" s="19" t="s">
        <v>1043</v>
      </c>
      <c r="T1035" s="17">
        <v>2</v>
      </c>
      <c r="U1035" s="24" t="s">
        <v>1026</v>
      </c>
      <c r="V1035" s="17">
        <v>0</v>
      </c>
      <c r="W1035" s="142" t="s">
        <v>2264</v>
      </c>
      <c r="X1035" s="17">
        <v>702</v>
      </c>
      <c r="Y1035" s="17">
        <v>7</v>
      </c>
      <c r="Z1035" s="24" t="s">
        <v>1026</v>
      </c>
      <c r="AA1035" s="17">
        <v>1</v>
      </c>
    </row>
    <row r="1036" spans="1:27" x14ac:dyDescent="0.25">
      <c r="A1036" s="77">
        <v>12</v>
      </c>
      <c r="B1036" s="151" t="s">
        <v>1433</v>
      </c>
      <c r="C1036" s="77">
        <v>22</v>
      </c>
      <c r="D1036" s="77">
        <v>2</v>
      </c>
      <c r="E1036" s="77">
        <v>1</v>
      </c>
      <c r="F1036" s="77">
        <v>0</v>
      </c>
      <c r="G1036" s="77">
        <v>0</v>
      </c>
      <c r="H1036" s="77">
        <v>19</v>
      </c>
      <c r="I1036" s="77">
        <v>82</v>
      </c>
      <c r="J1036" s="152" t="s">
        <v>1026</v>
      </c>
      <c r="K1036" s="77">
        <v>213</v>
      </c>
      <c r="L1036" s="77">
        <f t="shared" si="23"/>
        <v>8</v>
      </c>
      <c r="M1036" s="17" t="s">
        <v>3027</v>
      </c>
      <c r="N1036" s="17">
        <v>15</v>
      </c>
      <c r="O1036" s="17">
        <v>5</v>
      </c>
      <c r="P1036" s="17">
        <v>1999</v>
      </c>
      <c r="Q1036" s="19" t="s">
        <v>1318</v>
      </c>
      <c r="R1036" s="24" t="s">
        <v>1026</v>
      </c>
      <c r="S1036" s="19" t="s">
        <v>1241</v>
      </c>
      <c r="T1036" s="17">
        <v>0</v>
      </c>
      <c r="U1036" s="24" t="s">
        <v>1026</v>
      </c>
      <c r="V1036" s="17">
        <v>1</v>
      </c>
      <c r="W1036" s="142" t="s">
        <v>2265</v>
      </c>
      <c r="X1036" s="17">
        <v>505</v>
      </c>
      <c r="Y1036" s="17">
        <v>7</v>
      </c>
      <c r="Z1036" s="24" t="s">
        <v>1026</v>
      </c>
      <c r="AA1036" s="17">
        <v>11</v>
      </c>
    </row>
    <row r="1037" spans="1:27" x14ac:dyDescent="0.25">
      <c r="C1037" s="14">
        <f t="shared" ref="C1037:H1037" si="24">SUM(C1025:C1036)</f>
        <v>264</v>
      </c>
      <c r="D1037" s="14">
        <f t="shared" si="24"/>
        <v>104</v>
      </c>
      <c r="E1037" s="14">
        <f t="shared" si="24"/>
        <v>28</v>
      </c>
      <c r="F1037" s="14">
        <f t="shared" si="24"/>
        <v>0</v>
      </c>
      <c r="G1037" s="14">
        <f t="shared" si="24"/>
        <v>28</v>
      </c>
      <c r="H1037" s="14">
        <f t="shared" si="24"/>
        <v>104</v>
      </c>
      <c r="I1037" s="14">
        <f>SUM(I1025:I1036)</f>
        <v>2041</v>
      </c>
      <c r="J1037" s="146" t="s">
        <v>1026</v>
      </c>
      <c r="K1037" s="14">
        <f>SUM(K1025:K1036)</f>
        <v>2041</v>
      </c>
      <c r="L1037" s="14">
        <f>SUM(L1025:L1036)</f>
        <v>396</v>
      </c>
      <c r="M1037" s="17" t="s">
        <v>3142</v>
      </c>
      <c r="N1037" s="17">
        <v>19</v>
      </c>
      <c r="O1037" s="17">
        <v>5</v>
      </c>
      <c r="P1037" s="17">
        <v>1999</v>
      </c>
      <c r="Q1037" s="19" t="s">
        <v>565</v>
      </c>
      <c r="R1037" s="24" t="s">
        <v>1026</v>
      </c>
      <c r="S1037" s="19" t="s">
        <v>1042</v>
      </c>
      <c r="T1037" s="17">
        <v>2</v>
      </c>
      <c r="U1037" s="24" t="s">
        <v>1026</v>
      </c>
      <c r="V1037" s="17">
        <v>1</v>
      </c>
      <c r="W1037" s="142" t="s">
        <v>2258</v>
      </c>
      <c r="X1037" s="17">
        <v>486</v>
      </c>
      <c r="Y1037" s="17">
        <v>21</v>
      </c>
      <c r="Z1037" s="24" t="s">
        <v>1026</v>
      </c>
      <c r="AA1037" s="17">
        <v>11</v>
      </c>
    </row>
    <row r="1038" spans="1:27" x14ac:dyDescent="0.25">
      <c r="J1038" s="147"/>
      <c r="M1038" s="17" t="s">
        <v>3142</v>
      </c>
      <c r="N1038" s="17">
        <v>19</v>
      </c>
      <c r="O1038" s="17">
        <v>5</v>
      </c>
      <c r="P1038" s="17">
        <v>1999</v>
      </c>
      <c r="Q1038" s="19" t="s">
        <v>1041</v>
      </c>
      <c r="R1038" s="24" t="s">
        <v>1026</v>
      </c>
      <c r="S1038" s="19" t="s">
        <v>2400</v>
      </c>
      <c r="T1038" s="17">
        <v>2</v>
      </c>
      <c r="U1038" s="24" t="s">
        <v>1026</v>
      </c>
      <c r="V1038" s="17">
        <v>0</v>
      </c>
      <c r="W1038" s="142" t="s">
        <v>2263</v>
      </c>
      <c r="X1038" s="17">
        <v>725</v>
      </c>
      <c r="Y1038" s="17">
        <v>9</v>
      </c>
      <c r="Z1038" s="24" t="s">
        <v>1026</v>
      </c>
      <c r="AA1038" s="17">
        <v>3</v>
      </c>
    </row>
    <row r="1039" spans="1:27" x14ac:dyDescent="0.25">
      <c r="B1039" s="16" t="s">
        <v>369</v>
      </c>
      <c r="J1039" s="147"/>
      <c r="M1039" s="17" t="s">
        <v>3142</v>
      </c>
      <c r="N1039" s="17">
        <v>19</v>
      </c>
      <c r="O1039" s="17">
        <v>5</v>
      </c>
      <c r="P1039" s="17">
        <v>1999</v>
      </c>
      <c r="Q1039" s="19" t="s">
        <v>1241</v>
      </c>
      <c r="R1039" s="24" t="s">
        <v>1026</v>
      </c>
      <c r="S1039" s="19" t="s">
        <v>1433</v>
      </c>
      <c r="T1039" s="17">
        <v>2</v>
      </c>
      <c r="U1039" s="24" t="s">
        <v>1026</v>
      </c>
      <c r="V1039" s="17">
        <v>0</v>
      </c>
      <c r="W1039" s="142" t="s">
        <v>2259</v>
      </c>
      <c r="X1039" s="17">
        <v>878</v>
      </c>
      <c r="Y1039" s="17">
        <v>9</v>
      </c>
      <c r="Z1039" s="24" t="s">
        <v>1026</v>
      </c>
      <c r="AA1039" s="17">
        <v>6</v>
      </c>
    </row>
    <row r="1040" spans="1:27" x14ac:dyDescent="0.25">
      <c r="B1040" s="16" t="s">
        <v>701</v>
      </c>
      <c r="J1040" s="147"/>
      <c r="M1040" s="17" t="s">
        <v>3142</v>
      </c>
      <c r="N1040" s="17">
        <v>19</v>
      </c>
      <c r="O1040" s="17">
        <v>5</v>
      </c>
      <c r="P1040" s="17">
        <v>1999</v>
      </c>
      <c r="Q1040" s="19" t="s">
        <v>1029</v>
      </c>
      <c r="R1040" s="24" t="s">
        <v>1026</v>
      </c>
      <c r="S1040" s="19" t="s">
        <v>564</v>
      </c>
      <c r="T1040" s="17">
        <v>2</v>
      </c>
      <c r="U1040" s="24" t="s">
        <v>1026</v>
      </c>
      <c r="V1040" s="17">
        <v>1</v>
      </c>
      <c r="W1040" s="142" t="s">
        <v>2256</v>
      </c>
      <c r="X1040" s="17">
        <v>380</v>
      </c>
      <c r="Y1040" s="17">
        <v>7</v>
      </c>
      <c r="Z1040" s="24" t="s">
        <v>1026</v>
      </c>
      <c r="AA1040" s="17">
        <v>6</v>
      </c>
    </row>
    <row r="1041" spans="2:27" x14ac:dyDescent="0.25">
      <c r="B1041" s="16" t="s">
        <v>2295</v>
      </c>
      <c r="J1041" s="147"/>
      <c r="M1041" s="17" t="s">
        <v>3142</v>
      </c>
      <c r="N1041" s="17">
        <v>19</v>
      </c>
      <c r="O1041" s="17">
        <v>5</v>
      </c>
      <c r="P1041" s="17">
        <v>1999</v>
      </c>
      <c r="Q1041" s="19" t="s">
        <v>1043</v>
      </c>
      <c r="R1041" s="24" t="s">
        <v>1026</v>
      </c>
      <c r="S1041" s="19" t="s">
        <v>171</v>
      </c>
      <c r="T1041" s="17">
        <v>0</v>
      </c>
      <c r="U1041" s="24" t="s">
        <v>1026</v>
      </c>
      <c r="V1041" s="17">
        <v>2</v>
      </c>
      <c r="W1041" s="142" t="s">
        <v>2260</v>
      </c>
      <c r="X1041" s="17">
        <v>580</v>
      </c>
      <c r="Y1041" s="17">
        <v>3</v>
      </c>
      <c r="Z1041" s="24" t="s">
        <v>1026</v>
      </c>
      <c r="AA1041" s="17">
        <v>11</v>
      </c>
    </row>
    <row r="1042" spans="2:27" x14ac:dyDescent="0.25">
      <c r="J1042" s="147"/>
      <c r="M1042" s="17" t="s">
        <v>3142</v>
      </c>
      <c r="N1042" s="17">
        <v>19</v>
      </c>
      <c r="O1042" s="17">
        <v>5</v>
      </c>
      <c r="P1042" s="17">
        <v>1999</v>
      </c>
      <c r="Q1042" s="19" t="s">
        <v>1318</v>
      </c>
      <c r="R1042" s="24" t="s">
        <v>1026</v>
      </c>
      <c r="S1042" s="19" t="s">
        <v>1465</v>
      </c>
      <c r="T1042" s="17">
        <v>2</v>
      </c>
      <c r="U1042" s="24" t="s">
        <v>1026</v>
      </c>
      <c r="V1042" s="17">
        <v>1</v>
      </c>
      <c r="W1042" s="142" t="s">
        <v>2257</v>
      </c>
      <c r="X1042" s="17">
        <v>448</v>
      </c>
      <c r="Y1042" s="17">
        <v>7</v>
      </c>
      <c r="Z1042" s="24" t="s">
        <v>1026</v>
      </c>
      <c r="AA1042" s="17">
        <v>6</v>
      </c>
    </row>
    <row r="1043" spans="2:27" x14ac:dyDescent="0.25">
      <c r="J1043" s="147"/>
      <c r="M1043" s="17" t="s">
        <v>3143</v>
      </c>
      <c r="N1043" s="17">
        <v>21</v>
      </c>
      <c r="O1043" s="17">
        <v>5</v>
      </c>
      <c r="P1043" s="17">
        <v>1999</v>
      </c>
      <c r="Q1043" s="19" t="s">
        <v>1241</v>
      </c>
      <c r="R1043" s="24" t="s">
        <v>1026</v>
      </c>
      <c r="S1043" s="19" t="s">
        <v>565</v>
      </c>
      <c r="T1043" s="17">
        <v>0</v>
      </c>
      <c r="U1043" s="24" t="s">
        <v>1026</v>
      </c>
      <c r="V1043" s="17">
        <v>2</v>
      </c>
      <c r="W1043" s="142" t="s">
        <v>2255</v>
      </c>
      <c r="X1043" s="17">
        <v>503</v>
      </c>
      <c r="Y1043" s="17">
        <v>3</v>
      </c>
      <c r="Z1043" s="24" t="s">
        <v>1026</v>
      </c>
      <c r="AA1043" s="17">
        <v>7</v>
      </c>
    </row>
    <row r="1044" spans="2:27" x14ac:dyDescent="0.25">
      <c r="J1044" s="147"/>
      <c r="M1044" s="17" t="s">
        <v>3027</v>
      </c>
      <c r="N1044" s="17">
        <v>22</v>
      </c>
      <c r="O1044" s="17">
        <v>5</v>
      </c>
      <c r="P1044" s="17">
        <v>1999</v>
      </c>
      <c r="Q1044" s="19" t="s">
        <v>171</v>
      </c>
      <c r="R1044" s="24" t="s">
        <v>1026</v>
      </c>
      <c r="S1044" s="19" t="s">
        <v>1041</v>
      </c>
      <c r="T1044" s="17">
        <v>2</v>
      </c>
      <c r="U1044" s="24" t="s">
        <v>1026</v>
      </c>
      <c r="V1044" s="17">
        <v>0</v>
      </c>
      <c r="W1044" s="142" t="s">
        <v>2254</v>
      </c>
      <c r="X1044" s="17">
        <v>302</v>
      </c>
      <c r="Y1044" s="17">
        <v>15</v>
      </c>
      <c r="Z1044" s="24" t="s">
        <v>1026</v>
      </c>
      <c r="AA1044" s="17">
        <v>9</v>
      </c>
    </row>
    <row r="1045" spans="2:27" x14ac:dyDescent="0.25">
      <c r="J1045" s="147"/>
      <c r="M1045" s="17" t="s">
        <v>3027</v>
      </c>
      <c r="N1045" s="17">
        <v>22</v>
      </c>
      <c r="O1045" s="17">
        <v>5</v>
      </c>
      <c r="P1045" s="17">
        <v>1999</v>
      </c>
      <c r="Q1045" s="19" t="s">
        <v>564</v>
      </c>
      <c r="R1045" s="24" t="s">
        <v>1026</v>
      </c>
      <c r="S1045" s="19" t="s">
        <v>1043</v>
      </c>
      <c r="T1045" s="17">
        <v>2</v>
      </c>
      <c r="U1045" s="24" t="s">
        <v>1026</v>
      </c>
      <c r="V1045" s="17">
        <v>0</v>
      </c>
      <c r="W1045" s="142" t="s">
        <v>365</v>
      </c>
      <c r="X1045" s="17">
        <v>440</v>
      </c>
      <c r="Y1045" s="17">
        <v>25</v>
      </c>
      <c r="Z1045" s="24" t="s">
        <v>1026</v>
      </c>
      <c r="AA1045" s="17">
        <v>9</v>
      </c>
    </row>
    <row r="1046" spans="2:27" x14ac:dyDescent="0.25">
      <c r="J1046" s="147"/>
      <c r="M1046" s="17" t="s">
        <v>3027</v>
      </c>
      <c r="N1046" s="17">
        <v>22</v>
      </c>
      <c r="O1046" s="17">
        <v>5</v>
      </c>
      <c r="P1046" s="17">
        <v>1999</v>
      </c>
      <c r="Q1046" s="19" t="s">
        <v>1433</v>
      </c>
      <c r="R1046" s="24" t="s">
        <v>1026</v>
      </c>
      <c r="S1046" s="19" t="s">
        <v>1029</v>
      </c>
      <c r="T1046" s="17">
        <v>0</v>
      </c>
      <c r="U1046" s="24" t="s">
        <v>1026</v>
      </c>
      <c r="V1046" s="17">
        <v>2</v>
      </c>
      <c r="W1046" s="142" t="s">
        <v>2253</v>
      </c>
      <c r="X1046" s="17">
        <v>545</v>
      </c>
      <c r="Y1046" s="17">
        <v>1</v>
      </c>
      <c r="Z1046" s="24" t="s">
        <v>1026</v>
      </c>
      <c r="AA1046" s="17">
        <v>20</v>
      </c>
    </row>
    <row r="1047" spans="2:27" x14ac:dyDescent="0.25">
      <c r="M1047" s="17" t="s">
        <v>3011</v>
      </c>
      <c r="N1047" s="17">
        <v>23</v>
      </c>
      <c r="O1047" s="17">
        <v>5</v>
      </c>
      <c r="P1047" s="17">
        <v>1999</v>
      </c>
      <c r="Q1047" s="19" t="s">
        <v>565</v>
      </c>
      <c r="R1047" s="24" t="s">
        <v>1026</v>
      </c>
      <c r="S1047" s="19" t="s">
        <v>1433</v>
      </c>
      <c r="T1047" s="17">
        <v>2</v>
      </c>
      <c r="U1047" s="24" t="s">
        <v>1026</v>
      </c>
      <c r="V1047" s="17">
        <v>0</v>
      </c>
      <c r="W1047" s="142" t="s">
        <v>2250</v>
      </c>
      <c r="X1047" s="17">
        <v>471</v>
      </c>
      <c r="Y1047" s="17">
        <v>30</v>
      </c>
      <c r="Z1047" s="24" t="s">
        <v>1026</v>
      </c>
      <c r="AA1047" s="17">
        <v>3</v>
      </c>
    </row>
    <row r="1048" spans="2:27" x14ac:dyDescent="0.25">
      <c r="M1048" s="17" t="s">
        <v>3011</v>
      </c>
      <c r="N1048" s="17">
        <v>23</v>
      </c>
      <c r="O1048" s="17">
        <v>5</v>
      </c>
      <c r="P1048" s="17">
        <v>1999</v>
      </c>
      <c r="Q1048" s="19" t="s">
        <v>1465</v>
      </c>
      <c r="R1048" s="24" t="s">
        <v>1026</v>
      </c>
      <c r="S1048" s="19" t="s">
        <v>2400</v>
      </c>
      <c r="T1048" s="17">
        <v>1</v>
      </c>
      <c r="U1048" s="24" t="s">
        <v>1026</v>
      </c>
      <c r="V1048" s="17">
        <v>0</v>
      </c>
      <c r="W1048" s="142" t="s">
        <v>2252</v>
      </c>
      <c r="X1048" s="17">
        <v>500</v>
      </c>
      <c r="Y1048" s="17">
        <v>4</v>
      </c>
      <c r="Z1048" s="24" t="s">
        <v>1026</v>
      </c>
      <c r="AA1048" s="17">
        <v>1</v>
      </c>
    </row>
    <row r="1049" spans="2:27" x14ac:dyDescent="0.25">
      <c r="M1049" s="17" t="s">
        <v>3011</v>
      </c>
      <c r="N1049" s="17">
        <v>23</v>
      </c>
      <c r="O1049" s="17">
        <v>5</v>
      </c>
      <c r="P1049" s="17">
        <v>1999</v>
      </c>
      <c r="Q1049" s="19" t="s">
        <v>1042</v>
      </c>
      <c r="R1049" s="24" t="s">
        <v>1026</v>
      </c>
      <c r="S1049" s="19" t="s">
        <v>1318</v>
      </c>
      <c r="T1049" s="17">
        <v>2</v>
      </c>
      <c r="U1049" s="24" t="s">
        <v>1026</v>
      </c>
      <c r="V1049" s="17">
        <v>0</v>
      </c>
      <c r="W1049" s="142" t="s">
        <v>2251</v>
      </c>
      <c r="X1049" s="17">
        <v>634</v>
      </c>
      <c r="Y1049" s="17">
        <v>15</v>
      </c>
      <c r="Z1049" s="24" t="s">
        <v>1026</v>
      </c>
      <c r="AA1049" s="17">
        <v>6</v>
      </c>
    </row>
    <row r="1050" spans="2:27" x14ac:dyDescent="0.25">
      <c r="M1050" s="17" t="s">
        <v>3142</v>
      </c>
      <c r="N1050" s="17">
        <v>26</v>
      </c>
      <c r="O1050" s="17">
        <v>5</v>
      </c>
      <c r="P1050" s="17">
        <v>1999</v>
      </c>
      <c r="Q1050" s="19" t="s">
        <v>565</v>
      </c>
      <c r="R1050" s="24" t="s">
        <v>1026</v>
      </c>
      <c r="S1050" s="19" t="s">
        <v>171</v>
      </c>
      <c r="T1050" s="17">
        <v>2</v>
      </c>
      <c r="U1050" s="24" t="s">
        <v>1026</v>
      </c>
      <c r="V1050" s="17">
        <v>0</v>
      </c>
      <c r="W1050" s="142" t="s">
        <v>2247</v>
      </c>
      <c r="X1050" s="17">
        <v>445</v>
      </c>
      <c r="Y1050" s="17">
        <v>14</v>
      </c>
      <c r="Z1050" s="24" t="s">
        <v>1026</v>
      </c>
      <c r="AA1050" s="17">
        <v>9</v>
      </c>
    </row>
    <row r="1051" spans="2:27" x14ac:dyDescent="0.25">
      <c r="M1051" s="17" t="s">
        <v>3142</v>
      </c>
      <c r="N1051" s="17">
        <v>26</v>
      </c>
      <c r="O1051" s="17">
        <v>5</v>
      </c>
      <c r="P1051" s="17">
        <v>1999</v>
      </c>
      <c r="Q1051" s="19" t="s">
        <v>2400</v>
      </c>
      <c r="R1051" s="24" t="s">
        <v>1026</v>
      </c>
      <c r="S1051" s="19" t="s">
        <v>1433</v>
      </c>
      <c r="T1051" s="17">
        <v>2</v>
      </c>
      <c r="U1051" s="24" t="s">
        <v>1026</v>
      </c>
      <c r="V1051" s="17">
        <v>0</v>
      </c>
      <c r="W1051" s="142" t="s">
        <v>1599</v>
      </c>
      <c r="X1051" s="17">
        <v>275</v>
      </c>
      <c r="Y1051" s="17">
        <v>12</v>
      </c>
      <c r="Z1051" s="24" t="s">
        <v>1026</v>
      </c>
      <c r="AA1051" s="17">
        <v>4</v>
      </c>
    </row>
    <row r="1052" spans="2:27" x14ac:dyDescent="0.25">
      <c r="M1052" s="17" t="s">
        <v>3142</v>
      </c>
      <c r="N1052" s="17">
        <v>26</v>
      </c>
      <c r="O1052" s="17">
        <v>5</v>
      </c>
      <c r="P1052" s="17">
        <v>1999</v>
      </c>
      <c r="Q1052" s="19" t="s">
        <v>564</v>
      </c>
      <c r="R1052" s="24" t="s">
        <v>1026</v>
      </c>
      <c r="S1052" s="19" t="s">
        <v>1318</v>
      </c>
      <c r="T1052" s="17">
        <v>2</v>
      </c>
      <c r="U1052" s="24" t="s">
        <v>1026</v>
      </c>
      <c r="V1052" s="17">
        <v>0</v>
      </c>
      <c r="W1052" s="142" t="s">
        <v>2248</v>
      </c>
      <c r="X1052" s="17">
        <v>450</v>
      </c>
      <c r="Y1052" s="17">
        <v>25</v>
      </c>
      <c r="Z1052" s="24" t="s">
        <v>1026</v>
      </c>
      <c r="AA1052" s="17">
        <v>3</v>
      </c>
    </row>
    <row r="1053" spans="2:27" x14ac:dyDescent="0.25">
      <c r="M1053" s="17" t="s">
        <v>3142</v>
      </c>
      <c r="N1053" s="17">
        <v>26</v>
      </c>
      <c r="O1053" s="17">
        <v>5</v>
      </c>
      <c r="P1053" s="17">
        <v>1999</v>
      </c>
      <c r="Q1053" s="19" t="s">
        <v>1465</v>
      </c>
      <c r="R1053" s="24" t="s">
        <v>1026</v>
      </c>
      <c r="S1053" s="19" t="s">
        <v>1042</v>
      </c>
      <c r="T1053" s="17">
        <v>0</v>
      </c>
      <c r="U1053" s="24" t="s">
        <v>1026</v>
      </c>
      <c r="V1053" s="17">
        <v>2</v>
      </c>
      <c r="W1053" s="142" t="s">
        <v>2249</v>
      </c>
      <c r="X1053" s="17">
        <v>308</v>
      </c>
      <c r="Y1053" s="17">
        <v>5</v>
      </c>
      <c r="Z1053" s="24" t="s">
        <v>1026</v>
      </c>
      <c r="AA1053" s="17">
        <v>11</v>
      </c>
    </row>
    <row r="1054" spans="2:27" x14ac:dyDescent="0.25">
      <c r="M1054" s="17" t="s">
        <v>3142</v>
      </c>
      <c r="N1054" s="17">
        <v>26</v>
      </c>
      <c r="O1054" s="17">
        <v>5</v>
      </c>
      <c r="P1054" s="17">
        <v>1999</v>
      </c>
      <c r="Q1054" s="19" t="s">
        <v>1029</v>
      </c>
      <c r="R1054" s="24" t="s">
        <v>1026</v>
      </c>
      <c r="S1054" s="19" t="s">
        <v>1043</v>
      </c>
      <c r="T1054" s="17">
        <v>2</v>
      </c>
      <c r="U1054" s="24" t="s">
        <v>1026</v>
      </c>
      <c r="V1054" s="17">
        <v>0</v>
      </c>
      <c r="W1054" s="142" t="s">
        <v>2246</v>
      </c>
      <c r="X1054" s="17">
        <v>420</v>
      </c>
      <c r="Y1054" s="17">
        <v>23</v>
      </c>
      <c r="Z1054" s="24" t="s">
        <v>1026</v>
      </c>
      <c r="AA1054" s="17">
        <v>2</v>
      </c>
    </row>
    <row r="1055" spans="2:27" x14ac:dyDescent="0.25">
      <c r="M1055" s="17" t="s">
        <v>3141</v>
      </c>
      <c r="N1055" s="17">
        <v>27</v>
      </c>
      <c r="O1055" s="17">
        <v>5</v>
      </c>
      <c r="P1055" s="17">
        <v>1999</v>
      </c>
      <c r="Q1055" s="19" t="s">
        <v>1041</v>
      </c>
      <c r="R1055" s="24" t="s">
        <v>1026</v>
      </c>
      <c r="S1055" s="19" t="s">
        <v>1241</v>
      </c>
      <c r="T1055" s="17">
        <v>1</v>
      </c>
      <c r="U1055" s="24" t="s">
        <v>1026</v>
      </c>
      <c r="V1055" s="17">
        <v>0</v>
      </c>
      <c r="W1055" s="142" t="s">
        <v>2245</v>
      </c>
      <c r="X1055" s="17">
        <v>384</v>
      </c>
      <c r="Y1055" s="17">
        <v>11</v>
      </c>
      <c r="Z1055" s="24" t="s">
        <v>1026</v>
      </c>
      <c r="AA1055" s="17">
        <v>10</v>
      </c>
    </row>
    <row r="1056" spans="2:27" x14ac:dyDescent="0.25">
      <c r="M1056" s="17" t="s">
        <v>3027</v>
      </c>
      <c r="N1056" s="17">
        <v>29</v>
      </c>
      <c r="O1056" s="17">
        <v>5</v>
      </c>
      <c r="P1056" s="17">
        <v>1999</v>
      </c>
      <c r="Q1056" s="19" t="s">
        <v>1433</v>
      </c>
      <c r="R1056" s="24" t="s">
        <v>1026</v>
      </c>
      <c r="S1056" s="19" t="s">
        <v>171</v>
      </c>
      <c r="T1056" s="17">
        <v>0</v>
      </c>
      <c r="U1056" s="24" t="s">
        <v>1026</v>
      </c>
      <c r="V1056" s="17">
        <v>2</v>
      </c>
      <c r="W1056" s="142" t="s">
        <v>2244</v>
      </c>
      <c r="X1056" s="17">
        <v>400</v>
      </c>
      <c r="Y1056" s="17">
        <v>2</v>
      </c>
      <c r="Z1056" s="24" t="s">
        <v>1026</v>
      </c>
      <c r="AA1056" s="17">
        <v>10</v>
      </c>
    </row>
    <row r="1057" spans="13:27" x14ac:dyDescent="0.25">
      <c r="M1057" s="17" t="s">
        <v>3011</v>
      </c>
      <c r="N1057" s="17">
        <v>30</v>
      </c>
      <c r="O1057" s="17">
        <v>5</v>
      </c>
      <c r="P1057" s="17">
        <v>1999</v>
      </c>
      <c r="Q1057" s="19" t="s">
        <v>565</v>
      </c>
      <c r="R1057" s="24" t="s">
        <v>1026</v>
      </c>
      <c r="S1057" s="19" t="s">
        <v>2400</v>
      </c>
      <c r="T1057" s="17">
        <v>2</v>
      </c>
      <c r="U1057" s="24" t="s">
        <v>1026</v>
      </c>
      <c r="V1057" s="17">
        <v>0</v>
      </c>
      <c r="W1057" s="142" t="s">
        <v>437</v>
      </c>
      <c r="X1057" s="17">
        <v>386</v>
      </c>
      <c r="Y1057" s="17">
        <v>9</v>
      </c>
      <c r="Z1057" s="24" t="s">
        <v>1026</v>
      </c>
      <c r="AA1057" s="17">
        <v>3</v>
      </c>
    </row>
    <row r="1058" spans="13:27" x14ac:dyDescent="0.25">
      <c r="M1058" s="17" t="s">
        <v>3011</v>
      </c>
      <c r="N1058" s="17">
        <v>30</v>
      </c>
      <c r="O1058" s="17">
        <v>5</v>
      </c>
      <c r="P1058" s="17">
        <v>1999</v>
      </c>
      <c r="Q1058" s="19" t="s">
        <v>1041</v>
      </c>
      <c r="R1058" s="24" t="s">
        <v>1026</v>
      </c>
      <c r="S1058" s="19" t="s">
        <v>1465</v>
      </c>
      <c r="T1058" s="17">
        <v>1</v>
      </c>
      <c r="U1058" s="24" t="s">
        <v>1026</v>
      </c>
      <c r="V1058" s="17">
        <v>0</v>
      </c>
      <c r="W1058" s="142" t="s">
        <v>2243</v>
      </c>
      <c r="X1058" s="17">
        <v>352</v>
      </c>
      <c r="Y1058" s="17">
        <v>12</v>
      </c>
      <c r="Z1058" s="24" t="s">
        <v>1026</v>
      </c>
      <c r="AA1058" s="17">
        <v>11</v>
      </c>
    </row>
    <row r="1059" spans="13:27" x14ac:dyDescent="0.25">
      <c r="M1059" s="17" t="s">
        <v>3011</v>
      </c>
      <c r="N1059" s="17">
        <v>30</v>
      </c>
      <c r="O1059" s="17">
        <v>5</v>
      </c>
      <c r="P1059" s="17">
        <v>1999</v>
      </c>
      <c r="Q1059" s="19" t="s">
        <v>1042</v>
      </c>
      <c r="R1059" s="24" t="s">
        <v>1026</v>
      </c>
      <c r="S1059" s="19" t="s">
        <v>564</v>
      </c>
      <c r="T1059" s="17">
        <v>0</v>
      </c>
      <c r="U1059" s="24" t="s">
        <v>1026</v>
      </c>
      <c r="V1059" s="17">
        <v>2</v>
      </c>
      <c r="W1059" s="142" t="s">
        <v>2242</v>
      </c>
      <c r="X1059" s="17">
        <v>692</v>
      </c>
      <c r="Y1059" s="17">
        <v>2</v>
      </c>
      <c r="Z1059" s="24" t="s">
        <v>1026</v>
      </c>
      <c r="AA1059" s="17">
        <v>5</v>
      </c>
    </row>
    <row r="1060" spans="13:27" x14ac:dyDescent="0.25">
      <c r="M1060" s="17" t="s">
        <v>3011</v>
      </c>
      <c r="N1060" s="17">
        <v>30</v>
      </c>
      <c r="O1060" s="17">
        <v>5</v>
      </c>
      <c r="P1060" s="17">
        <v>1999</v>
      </c>
      <c r="Q1060" s="19" t="s">
        <v>1043</v>
      </c>
      <c r="R1060" s="24" t="s">
        <v>1026</v>
      </c>
      <c r="S1060" s="19" t="s">
        <v>1241</v>
      </c>
      <c r="T1060" s="17">
        <v>1</v>
      </c>
      <c r="U1060" s="24" t="s">
        <v>1026</v>
      </c>
      <c r="V1060" s="17">
        <v>2</v>
      </c>
      <c r="W1060" s="142" t="s">
        <v>436</v>
      </c>
      <c r="X1060" s="17">
        <v>404</v>
      </c>
      <c r="Y1060" s="17">
        <v>7</v>
      </c>
      <c r="Z1060" s="24" t="s">
        <v>1026</v>
      </c>
      <c r="AA1060" s="17">
        <v>8</v>
      </c>
    </row>
    <row r="1061" spans="13:27" x14ac:dyDescent="0.25">
      <c r="M1061" s="17" t="s">
        <v>3011</v>
      </c>
      <c r="N1061" s="17">
        <v>30</v>
      </c>
      <c r="O1061" s="17">
        <v>5</v>
      </c>
      <c r="P1061" s="17">
        <v>1999</v>
      </c>
      <c r="Q1061" s="19" t="s">
        <v>1318</v>
      </c>
      <c r="R1061" s="24" t="s">
        <v>1026</v>
      </c>
      <c r="S1061" s="19" t="s">
        <v>1029</v>
      </c>
      <c r="T1061" s="17">
        <v>0</v>
      </c>
      <c r="U1061" s="24" t="s">
        <v>1026</v>
      </c>
      <c r="V1061" s="17">
        <v>2</v>
      </c>
      <c r="W1061" s="142" t="s">
        <v>435</v>
      </c>
      <c r="X1061" s="17">
        <v>370</v>
      </c>
      <c r="Y1061" s="17">
        <v>5</v>
      </c>
      <c r="Z1061" s="24" t="s">
        <v>1026</v>
      </c>
      <c r="AA1061" s="17">
        <v>9</v>
      </c>
    </row>
    <row r="1062" spans="13:27" x14ac:dyDescent="0.25">
      <c r="M1062" s="17" t="s">
        <v>3142</v>
      </c>
      <c r="N1062" s="17">
        <v>2</v>
      </c>
      <c r="O1062" s="17">
        <v>6</v>
      </c>
      <c r="P1062" s="17">
        <v>1999</v>
      </c>
      <c r="Q1062" s="19" t="s">
        <v>171</v>
      </c>
      <c r="R1062" s="24" t="s">
        <v>1026</v>
      </c>
      <c r="S1062" s="19" t="s">
        <v>1318</v>
      </c>
      <c r="T1062" s="17">
        <v>2</v>
      </c>
      <c r="U1062" s="24" t="s">
        <v>1026</v>
      </c>
      <c r="V1062" s="17">
        <v>1</v>
      </c>
      <c r="W1062" s="142" t="s">
        <v>433</v>
      </c>
      <c r="X1062" s="17">
        <v>416</v>
      </c>
      <c r="Y1062" s="17">
        <v>6</v>
      </c>
      <c r="Z1062" s="24" t="s">
        <v>1026</v>
      </c>
      <c r="AA1062" s="17">
        <v>9</v>
      </c>
    </row>
    <row r="1063" spans="13:27" x14ac:dyDescent="0.25">
      <c r="M1063" s="17" t="s">
        <v>3142</v>
      </c>
      <c r="N1063" s="17">
        <v>2</v>
      </c>
      <c r="O1063" s="17">
        <v>6</v>
      </c>
      <c r="P1063" s="17">
        <v>1999</v>
      </c>
      <c r="Q1063" s="19" t="s">
        <v>2400</v>
      </c>
      <c r="R1063" s="24" t="s">
        <v>1026</v>
      </c>
      <c r="S1063" s="19" t="s">
        <v>1043</v>
      </c>
      <c r="T1063" s="17">
        <v>2</v>
      </c>
      <c r="U1063" s="24" t="s">
        <v>1026</v>
      </c>
      <c r="V1063" s="17">
        <v>1</v>
      </c>
      <c r="W1063" s="142" t="s">
        <v>431</v>
      </c>
      <c r="X1063" s="17">
        <v>245</v>
      </c>
      <c r="Y1063" s="17">
        <v>8</v>
      </c>
      <c r="Z1063" s="24" t="s">
        <v>1026</v>
      </c>
      <c r="AA1063" s="17">
        <v>3</v>
      </c>
    </row>
    <row r="1064" spans="13:27" x14ac:dyDescent="0.25">
      <c r="M1064" s="17" t="s">
        <v>3142</v>
      </c>
      <c r="N1064" s="17">
        <v>2</v>
      </c>
      <c r="O1064" s="17">
        <v>6</v>
      </c>
      <c r="P1064" s="17">
        <v>1999</v>
      </c>
      <c r="Q1064" s="19" t="s">
        <v>564</v>
      </c>
      <c r="R1064" s="24" t="s">
        <v>1026</v>
      </c>
      <c r="S1064" s="19" t="s">
        <v>1041</v>
      </c>
      <c r="T1064" s="17">
        <v>2</v>
      </c>
      <c r="U1064" s="24" t="s">
        <v>1026</v>
      </c>
      <c r="V1064" s="17">
        <v>0</v>
      </c>
      <c r="W1064" s="142" t="s">
        <v>434</v>
      </c>
      <c r="X1064" s="17">
        <v>495</v>
      </c>
      <c r="Y1064" s="17">
        <v>12</v>
      </c>
      <c r="Z1064" s="24" t="s">
        <v>1026</v>
      </c>
      <c r="AA1064" s="17">
        <v>4</v>
      </c>
    </row>
    <row r="1065" spans="13:27" x14ac:dyDescent="0.25">
      <c r="M1065" s="17" t="s">
        <v>3142</v>
      </c>
      <c r="N1065" s="17">
        <v>2</v>
      </c>
      <c r="O1065" s="17">
        <v>6</v>
      </c>
      <c r="P1065" s="17">
        <v>1999</v>
      </c>
      <c r="Q1065" s="19" t="s">
        <v>1465</v>
      </c>
      <c r="R1065" s="24" t="s">
        <v>1026</v>
      </c>
      <c r="S1065" s="19" t="s">
        <v>1433</v>
      </c>
      <c r="T1065" s="17">
        <v>2</v>
      </c>
      <c r="U1065" s="24" t="s">
        <v>1026</v>
      </c>
      <c r="V1065" s="17">
        <v>0</v>
      </c>
      <c r="W1065" s="142" t="s">
        <v>430</v>
      </c>
      <c r="X1065" s="17">
        <v>300</v>
      </c>
      <c r="Y1065" s="17">
        <v>13</v>
      </c>
      <c r="Z1065" s="24" t="s">
        <v>1026</v>
      </c>
      <c r="AA1065" s="17">
        <v>2</v>
      </c>
    </row>
    <row r="1066" spans="13:27" x14ac:dyDescent="0.25">
      <c r="M1066" s="17" t="s">
        <v>3142</v>
      </c>
      <c r="N1066" s="17">
        <v>2</v>
      </c>
      <c r="O1066" s="17">
        <v>6</v>
      </c>
      <c r="P1066" s="17">
        <v>1999</v>
      </c>
      <c r="Q1066" s="19" t="s">
        <v>1241</v>
      </c>
      <c r="R1066" s="24" t="s">
        <v>1026</v>
      </c>
      <c r="S1066" s="19" t="s">
        <v>1042</v>
      </c>
      <c r="T1066" s="17">
        <v>1</v>
      </c>
      <c r="U1066" s="24" t="s">
        <v>1026</v>
      </c>
      <c r="V1066" s="17">
        <v>2</v>
      </c>
      <c r="W1066" s="142" t="s">
        <v>429</v>
      </c>
      <c r="X1066" s="17">
        <v>641</v>
      </c>
      <c r="Y1066" s="17">
        <v>5</v>
      </c>
      <c r="Z1066" s="24" t="s">
        <v>1026</v>
      </c>
      <c r="AA1066" s="17">
        <v>6</v>
      </c>
    </row>
    <row r="1067" spans="13:27" x14ac:dyDescent="0.25">
      <c r="M1067" s="17" t="s">
        <v>3142</v>
      </c>
      <c r="N1067" s="17">
        <v>2</v>
      </c>
      <c r="O1067" s="17">
        <v>6</v>
      </c>
      <c r="P1067" s="17">
        <v>1999</v>
      </c>
      <c r="Q1067" s="19" t="s">
        <v>1029</v>
      </c>
      <c r="R1067" s="24" t="s">
        <v>1026</v>
      </c>
      <c r="S1067" s="19" t="s">
        <v>565</v>
      </c>
      <c r="T1067" s="17">
        <v>2</v>
      </c>
      <c r="U1067" s="24" t="s">
        <v>1026</v>
      </c>
      <c r="V1067" s="17">
        <v>0</v>
      </c>
      <c r="W1067" s="142" t="s">
        <v>428</v>
      </c>
      <c r="X1067" s="17">
        <v>435</v>
      </c>
      <c r="Y1067" s="17">
        <v>24</v>
      </c>
      <c r="Z1067" s="24" t="s">
        <v>1026</v>
      </c>
      <c r="AA1067" s="17">
        <v>2</v>
      </c>
    </row>
    <row r="1068" spans="13:27" x14ac:dyDescent="0.25">
      <c r="M1068" s="17" t="s">
        <v>3011</v>
      </c>
      <c r="N1068" s="17">
        <v>6</v>
      </c>
      <c r="O1068" s="17">
        <v>6</v>
      </c>
      <c r="P1068" s="17">
        <v>1999</v>
      </c>
      <c r="Q1068" s="19" t="s">
        <v>565</v>
      </c>
      <c r="R1068" s="24" t="s">
        <v>1026</v>
      </c>
      <c r="S1068" s="19" t="s">
        <v>1465</v>
      </c>
      <c r="T1068" s="17">
        <v>2</v>
      </c>
      <c r="U1068" s="24" t="s">
        <v>1026</v>
      </c>
      <c r="V1068" s="17">
        <v>0</v>
      </c>
      <c r="W1068" s="142" t="s">
        <v>422</v>
      </c>
      <c r="X1068" s="17">
        <v>547</v>
      </c>
      <c r="Y1068" s="17">
        <v>22</v>
      </c>
      <c r="Z1068" s="24" t="s">
        <v>1026</v>
      </c>
      <c r="AA1068" s="17">
        <v>12</v>
      </c>
    </row>
    <row r="1069" spans="13:27" x14ac:dyDescent="0.25">
      <c r="M1069" s="17" t="s">
        <v>3011</v>
      </c>
      <c r="N1069" s="17">
        <v>6</v>
      </c>
      <c r="O1069" s="17">
        <v>6</v>
      </c>
      <c r="P1069" s="17">
        <v>1999</v>
      </c>
      <c r="Q1069" s="19" t="s">
        <v>564</v>
      </c>
      <c r="R1069" s="24" t="s">
        <v>1026</v>
      </c>
      <c r="S1069" s="19" t="s">
        <v>1433</v>
      </c>
      <c r="T1069" s="17">
        <v>2</v>
      </c>
      <c r="U1069" s="24" t="s">
        <v>1026</v>
      </c>
      <c r="V1069" s="17">
        <v>0</v>
      </c>
      <c r="W1069" s="142" t="s">
        <v>426</v>
      </c>
      <c r="X1069" s="17">
        <v>447</v>
      </c>
      <c r="Y1069" s="17">
        <v>13</v>
      </c>
      <c r="Z1069" s="24" t="s">
        <v>1026</v>
      </c>
      <c r="AA1069" s="17">
        <v>0</v>
      </c>
    </row>
    <row r="1070" spans="13:27" x14ac:dyDescent="0.25">
      <c r="M1070" s="17" t="s">
        <v>3011</v>
      </c>
      <c r="N1070" s="17">
        <v>6</v>
      </c>
      <c r="O1070" s="17">
        <v>6</v>
      </c>
      <c r="P1070" s="17">
        <v>1999</v>
      </c>
      <c r="Q1070" s="19" t="s">
        <v>1241</v>
      </c>
      <c r="R1070" s="24" t="s">
        <v>1026</v>
      </c>
      <c r="S1070" s="19" t="s">
        <v>171</v>
      </c>
      <c r="T1070" s="17">
        <v>1</v>
      </c>
      <c r="U1070" s="24" t="s">
        <v>1026</v>
      </c>
      <c r="V1070" s="17">
        <v>2</v>
      </c>
      <c r="W1070" s="142" t="s">
        <v>427</v>
      </c>
      <c r="X1070" s="17">
        <v>564</v>
      </c>
      <c r="Y1070" s="17">
        <v>7</v>
      </c>
      <c r="Z1070" s="24" t="s">
        <v>1026</v>
      </c>
      <c r="AA1070" s="17">
        <v>4</v>
      </c>
    </row>
    <row r="1071" spans="13:27" x14ac:dyDescent="0.25">
      <c r="M1071" s="17" t="s">
        <v>3011</v>
      </c>
      <c r="N1071" s="17">
        <v>6</v>
      </c>
      <c r="O1071" s="17">
        <v>6</v>
      </c>
      <c r="P1071" s="17">
        <v>1999</v>
      </c>
      <c r="Q1071" s="19" t="s">
        <v>1042</v>
      </c>
      <c r="R1071" s="24" t="s">
        <v>1026</v>
      </c>
      <c r="S1071" s="19" t="s">
        <v>1029</v>
      </c>
      <c r="T1071" s="17">
        <v>0</v>
      </c>
      <c r="U1071" s="24" t="s">
        <v>1026</v>
      </c>
      <c r="V1071" s="17">
        <v>2</v>
      </c>
      <c r="W1071" s="142" t="s">
        <v>425</v>
      </c>
      <c r="X1071" s="17">
        <v>618</v>
      </c>
      <c r="Y1071" s="17">
        <v>4</v>
      </c>
      <c r="Z1071" s="24" t="s">
        <v>1026</v>
      </c>
      <c r="AA1071" s="17">
        <v>6</v>
      </c>
    </row>
    <row r="1072" spans="13:27" x14ac:dyDescent="0.25">
      <c r="M1072" s="17" t="s">
        <v>3011</v>
      </c>
      <c r="N1072" s="17">
        <v>6</v>
      </c>
      <c r="O1072" s="17">
        <v>6</v>
      </c>
      <c r="P1072" s="17">
        <v>1999</v>
      </c>
      <c r="Q1072" s="19" t="s">
        <v>1043</v>
      </c>
      <c r="R1072" s="24" t="s">
        <v>1026</v>
      </c>
      <c r="S1072" s="19" t="s">
        <v>1041</v>
      </c>
      <c r="T1072" s="17">
        <v>2</v>
      </c>
      <c r="U1072" s="24" t="s">
        <v>1026</v>
      </c>
      <c r="V1072" s="17">
        <v>0</v>
      </c>
      <c r="W1072" s="142" t="s">
        <v>423</v>
      </c>
      <c r="X1072" s="17">
        <v>339</v>
      </c>
      <c r="Y1072" s="17">
        <v>9</v>
      </c>
      <c r="Z1072" s="24" t="s">
        <v>1026</v>
      </c>
      <c r="AA1072" s="17">
        <v>6</v>
      </c>
    </row>
    <row r="1073" spans="13:27" x14ac:dyDescent="0.25">
      <c r="M1073" s="17" t="s">
        <v>3011</v>
      </c>
      <c r="N1073" s="17">
        <v>6</v>
      </c>
      <c r="O1073" s="17">
        <v>6</v>
      </c>
      <c r="P1073" s="17">
        <v>1999</v>
      </c>
      <c r="Q1073" s="19" t="s">
        <v>1318</v>
      </c>
      <c r="R1073" s="24" t="s">
        <v>1026</v>
      </c>
      <c r="S1073" s="19" t="s">
        <v>2400</v>
      </c>
      <c r="T1073" s="17">
        <v>2</v>
      </c>
      <c r="U1073" s="24" t="s">
        <v>1026</v>
      </c>
      <c r="V1073" s="17">
        <v>1</v>
      </c>
      <c r="W1073" s="142" t="s">
        <v>424</v>
      </c>
      <c r="X1073" s="17">
        <v>516</v>
      </c>
      <c r="Y1073" s="17">
        <v>10</v>
      </c>
      <c r="Z1073" s="24" t="s">
        <v>1026</v>
      </c>
      <c r="AA1073" s="17">
        <v>6</v>
      </c>
    </row>
    <row r="1074" spans="13:27" x14ac:dyDescent="0.25">
      <c r="M1074" s="17" t="s">
        <v>3142</v>
      </c>
      <c r="N1074" s="17">
        <v>9</v>
      </c>
      <c r="O1074" s="17">
        <v>6</v>
      </c>
      <c r="P1074" s="17">
        <v>1999</v>
      </c>
      <c r="Q1074" s="19" t="s">
        <v>171</v>
      </c>
      <c r="R1074" s="24" t="s">
        <v>1026</v>
      </c>
      <c r="S1074" s="19" t="s">
        <v>564</v>
      </c>
      <c r="T1074" s="17">
        <v>0</v>
      </c>
      <c r="U1074" s="24" t="s">
        <v>1026</v>
      </c>
      <c r="V1074" s="17">
        <v>2</v>
      </c>
      <c r="W1074" s="142" t="s">
        <v>421</v>
      </c>
      <c r="X1074" s="17">
        <v>722</v>
      </c>
      <c r="Y1074" s="17">
        <v>7</v>
      </c>
      <c r="Z1074" s="24" t="s">
        <v>1026</v>
      </c>
      <c r="AA1074" s="17">
        <v>14</v>
      </c>
    </row>
    <row r="1075" spans="13:27" x14ac:dyDescent="0.25">
      <c r="M1075" s="17" t="s">
        <v>3142</v>
      </c>
      <c r="N1075" s="17">
        <v>9</v>
      </c>
      <c r="O1075" s="17">
        <v>6</v>
      </c>
      <c r="P1075" s="17">
        <v>1999</v>
      </c>
      <c r="Q1075" s="19" t="s">
        <v>1041</v>
      </c>
      <c r="R1075" s="24" t="s">
        <v>1026</v>
      </c>
      <c r="S1075" s="19" t="s">
        <v>1318</v>
      </c>
      <c r="T1075" s="17">
        <v>2</v>
      </c>
      <c r="U1075" s="24" t="s">
        <v>1026</v>
      </c>
      <c r="V1075" s="17">
        <v>1</v>
      </c>
      <c r="W1075" s="142" t="s">
        <v>417</v>
      </c>
      <c r="X1075" s="17">
        <v>576</v>
      </c>
      <c r="Y1075" s="17">
        <v>9</v>
      </c>
      <c r="Z1075" s="24" t="s">
        <v>1026</v>
      </c>
      <c r="AA1075" s="17">
        <v>6</v>
      </c>
    </row>
    <row r="1076" spans="13:27" x14ac:dyDescent="0.25">
      <c r="M1076" s="17" t="s">
        <v>3142</v>
      </c>
      <c r="N1076" s="17">
        <v>9</v>
      </c>
      <c r="O1076" s="17">
        <v>6</v>
      </c>
      <c r="P1076" s="17">
        <v>1999</v>
      </c>
      <c r="Q1076" s="19" t="s">
        <v>2400</v>
      </c>
      <c r="R1076" s="24" t="s">
        <v>1026</v>
      </c>
      <c r="S1076" s="19" t="s">
        <v>1241</v>
      </c>
      <c r="T1076" s="17">
        <v>0</v>
      </c>
      <c r="U1076" s="24" t="s">
        <v>1026</v>
      </c>
      <c r="V1076" s="17">
        <v>2</v>
      </c>
      <c r="W1076" s="142" t="s">
        <v>418</v>
      </c>
      <c r="X1076" s="17">
        <v>470</v>
      </c>
      <c r="Y1076" s="17">
        <v>6</v>
      </c>
      <c r="Z1076" s="24" t="s">
        <v>1026</v>
      </c>
      <c r="AA1076" s="17">
        <v>12</v>
      </c>
    </row>
    <row r="1077" spans="13:27" x14ac:dyDescent="0.25">
      <c r="M1077" s="17" t="s">
        <v>3142</v>
      </c>
      <c r="N1077" s="17">
        <v>9</v>
      </c>
      <c r="O1077" s="17">
        <v>6</v>
      </c>
      <c r="P1077" s="17">
        <v>1999</v>
      </c>
      <c r="Q1077" s="19" t="s">
        <v>1433</v>
      </c>
      <c r="R1077" s="24" t="s">
        <v>1026</v>
      </c>
      <c r="S1077" s="19" t="s">
        <v>1042</v>
      </c>
      <c r="T1077" s="17">
        <v>0</v>
      </c>
      <c r="U1077" s="24" t="s">
        <v>1026</v>
      </c>
      <c r="V1077" s="17">
        <v>2</v>
      </c>
      <c r="W1077" s="142" t="s">
        <v>420</v>
      </c>
      <c r="X1077" s="17">
        <v>512</v>
      </c>
      <c r="Y1077" s="17">
        <v>4</v>
      </c>
      <c r="Z1077" s="24" t="s">
        <v>1026</v>
      </c>
      <c r="AA1077" s="17">
        <v>8</v>
      </c>
    </row>
    <row r="1078" spans="13:27" x14ac:dyDescent="0.25">
      <c r="M1078" s="17" t="s">
        <v>3142</v>
      </c>
      <c r="N1078" s="17">
        <v>9</v>
      </c>
      <c r="O1078" s="17">
        <v>6</v>
      </c>
      <c r="P1078" s="17">
        <v>1999</v>
      </c>
      <c r="Q1078" s="19" t="s">
        <v>1029</v>
      </c>
      <c r="R1078" s="24" t="s">
        <v>1026</v>
      </c>
      <c r="S1078" s="19" t="s">
        <v>1465</v>
      </c>
      <c r="T1078" s="17">
        <v>2</v>
      </c>
      <c r="U1078" s="24" t="s">
        <v>1026</v>
      </c>
      <c r="V1078" s="17">
        <v>0</v>
      </c>
      <c r="W1078" s="142" t="s">
        <v>419</v>
      </c>
      <c r="X1078" s="17">
        <v>875</v>
      </c>
      <c r="Y1078" s="17">
        <v>8</v>
      </c>
      <c r="Z1078" s="24" t="s">
        <v>1026</v>
      </c>
      <c r="AA1078" s="17">
        <v>2</v>
      </c>
    </row>
    <row r="1079" spans="13:27" x14ac:dyDescent="0.25">
      <c r="M1079" s="17" t="s">
        <v>3142</v>
      </c>
      <c r="N1079" s="17">
        <v>9</v>
      </c>
      <c r="O1079" s="17">
        <v>6</v>
      </c>
      <c r="P1079" s="17">
        <v>1999</v>
      </c>
      <c r="Q1079" s="19" t="s">
        <v>1043</v>
      </c>
      <c r="R1079" s="24" t="s">
        <v>1026</v>
      </c>
      <c r="S1079" s="19" t="s">
        <v>565</v>
      </c>
      <c r="T1079" s="17">
        <v>0</v>
      </c>
      <c r="U1079" s="24" t="s">
        <v>1026</v>
      </c>
      <c r="V1079" s="17">
        <v>2</v>
      </c>
      <c r="W1079" s="142" t="s">
        <v>415</v>
      </c>
      <c r="X1079" s="17">
        <v>738</v>
      </c>
      <c r="Y1079" s="17">
        <v>4</v>
      </c>
      <c r="Z1079" s="24" t="s">
        <v>1026</v>
      </c>
      <c r="AA1079" s="17">
        <v>14</v>
      </c>
    </row>
    <row r="1080" spans="13:27" x14ac:dyDescent="0.25">
      <c r="M1080" s="17" t="s">
        <v>3027</v>
      </c>
      <c r="N1080" s="17">
        <v>12</v>
      </c>
      <c r="O1080" s="17">
        <v>6</v>
      </c>
      <c r="P1080" s="17">
        <v>1999</v>
      </c>
      <c r="Q1080" s="19" t="s">
        <v>1241</v>
      </c>
      <c r="R1080" s="24" t="s">
        <v>1026</v>
      </c>
      <c r="S1080" s="19" t="s">
        <v>1029</v>
      </c>
      <c r="T1080" s="17">
        <v>0</v>
      </c>
      <c r="U1080" s="24" t="s">
        <v>1026</v>
      </c>
      <c r="V1080" s="17">
        <v>1</v>
      </c>
      <c r="W1080" s="142" t="s">
        <v>414</v>
      </c>
      <c r="X1080" s="17">
        <v>445</v>
      </c>
      <c r="Y1080" s="17">
        <v>1</v>
      </c>
      <c r="Z1080" s="24" t="s">
        <v>1026</v>
      </c>
      <c r="AA1080" s="17">
        <v>3</v>
      </c>
    </row>
    <row r="1081" spans="13:27" x14ac:dyDescent="0.25">
      <c r="M1081" s="17" t="s">
        <v>3027</v>
      </c>
      <c r="N1081" s="17">
        <v>12</v>
      </c>
      <c r="O1081" s="17">
        <v>6</v>
      </c>
      <c r="P1081" s="17">
        <v>1999</v>
      </c>
      <c r="Q1081" s="19" t="s">
        <v>1433</v>
      </c>
      <c r="R1081" s="24" t="s">
        <v>1026</v>
      </c>
      <c r="S1081" s="19" t="s">
        <v>1043</v>
      </c>
      <c r="T1081" s="17">
        <v>0</v>
      </c>
      <c r="U1081" s="24" t="s">
        <v>1026</v>
      </c>
      <c r="V1081" s="17">
        <v>1</v>
      </c>
      <c r="W1081" s="142" t="s">
        <v>416</v>
      </c>
      <c r="X1081" s="17">
        <v>311</v>
      </c>
      <c r="Y1081" s="17">
        <v>0</v>
      </c>
      <c r="Z1081" s="24" t="s">
        <v>1026</v>
      </c>
      <c r="AA1081" s="17">
        <v>1</v>
      </c>
    </row>
    <row r="1082" spans="13:27" x14ac:dyDescent="0.25">
      <c r="M1082" s="17" t="s">
        <v>3027</v>
      </c>
      <c r="N1082" s="17">
        <v>12</v>
      </c>
      <c r="O1082" s="17">
        <v>6</v>
      </c>
      <c r="P1082" s="17">
        <v>1999</v>
      </c>
      <c r="Q1082" s="19" t="s">
        <v>1042</v>
      </c>
      <c r="R1082" s="24" t="s">
        <v>1026</v>
      </c>
      <c r="S1082" s="19" t="s">
        <v>1041</v>
      </c>
      <c r="T1082" s="17">
        <v>0</v>
      </c>
      <c r="U1082" s="24" t="s">
        <v>1026</v>
      </c>
      <c r="V1082" s="17">
        <v>1</v>
      </c>
      <c r="W1082" s="142" t="s">
        <v>413</v>
      </c>
      <c r="X1082" s="17">
        <v>592</v>
      </c>
      <c r="Y1082" s="17">
        <v>7</v>
      </c>
      <c r="Z1082" s="24" t="s">
        <v>1026</v>
      </c>
      <c r="AA1082" s="17">
        <v>11</v>
      </c>
    </row>
    <row r="1083" spans="13:27" x14ac:dyDescent="0.25">
      <c r="M1083" s="17" t="s">
        <v>3011</v>
      </c>
      <c r="N1083" s="17">
        <v>13</v>
      </c>
      <c r="O1083" s="17">
        <v>6</v>
      </c>
      <c r="P1083" s="17">
        <v>1999</v>
      </c>
      <c r="Q1083" s="19" t="s">
        <v>564</v>
      </c>
      <c r="R1083" s="24" t="s">
        <v>1026</v>
      </c>
      <c r="S1083" s="19" t="s">
        <v>2400</v>
      </c>
      <c r="T1083" s="17">
        <v>2</v>
      </c>
      <c r="U1083" s="24" t="s">
        <v>1026</v>
      </c>
      <c r="V1083" s="17">
        <v>0</v>
      </c>
      <c r="W1083" s="142" t="s">
        <v>410</v>
      </c>
      <c r="X1083" s="17">
        <v>500</v>
      </c>
      <c r="Y1083" s="17">
        <v>17</v>
      </c>
      <c r="Z1083" s="24" t="s">
        <v>1026</v>
      </c>
      <c r="AA1083" s="17">
        <v>3</v>
      </c>
    </row>
    <row r="1084" spans="13:27" x14ac:dyDescent="0.25">
      <c r="M1084" s="17" t="s">
        <v>3011</v>
      </c>
      <c r="N1084" s="17">
        <v>13</v>
      </c>
      <c r="O1084" s="17">
        <v>6</v>
      </c>
      <c r="P1084" s="17">
        <v>1999</v>
      </c>
      <c r="Q1084" s="19" t="s">
        <v>1465</v>
      </c>
      <c r="R1084" s="24" t="s">
        <v>1026</v>
      </c>
      <c r="S1084" s="19" t="s">
        <v>171</v>
      </c>
      <c r="T1084" s="17">
        <v>1</v>
      </c>
      <c r="U1084" s="24" t="s">
        <v>1026</v>
      </c>
      <c r="V1084" s="17">
        <v>0</v>
      </c>
      <c r="W1084" s="142" t="s">
        <v>412</v>
      </c>
      <c r="X1084" s="17">
        <v>257</v>
      </c>
      <c r="Y1084" s="17">
        <v>9</v>
      </c>
      <c r="Z1084" s="24" t="s">
        <v>1026</v>
      </c>
      <c r="AA1084" s="17">
        <v>4</v>
      </c>
    </row>
    <row r="1085" spans="13:27" x14ac:dyDescent="0.25">
      <c r="M1085" s="17" t="s">
        <v>3011</v>
      </c>
      <c r="N1085" s="17">
        <v>13</v>
      </c>
      <c r="O1085" s="17">
        <v>6</v>
      </c>
      <c r="P1085" s="17">
        <v>1999</v>
      </c>
      <c r="Q1085" s="19" t="s">
        <v>1318</v>
      </c>
      <c r="R1085" s="24" t="s">
        <v>1026</v>
      </c>
      <c r="S1085" s="19" t="s">
        <v>565</v>
      </c>
      <c r="T1085" s="17">
        <v>2</v>
      </c>
      <c r="U1085" s="24" t="s">
        <v>1026</v>
      </c>
      <c r="V1085" s="17">
        <v>1</v>
      </c>
      <c r="W1085" s="142" t="s">
        <v>411</v>
      </c>
      <c r="X1085" s="17">
        <v>484</v>
      </c>
      <c r="Y1085" s="17">
        <v>10</v>
      </c>
      <c r="Z1085" s="24" t="s">
        <v>1026</v>
      </c>
      <c r="AA1085" s="17">
        <v>14</v>
      </c>
    </row>
    <row r="1086" spans="13:27" x14ac:dyDescent="0.25">
      <c r="M1086" s="17" t="s">
        <v>3142</v>
      </c>
      <c r="N1086" s="17">
        <v>16</v>
      </c>
      <c r="O1086" s="17">
        <v>6</v>
      </c>
      <c r="P1086" s="17">
        <v>1999</v>
      </c>
      <c r="Q1086" s="19" t="s">
        <v>565</v>
      </c>
      <c r="R1086" s="24" t="s">
        <v>1026</v>
      </c>
      <c r="S1086" s="19" t="s">
        <v>564</v>
      </c>
      <c r="T1086" s="17">
        <v>0</v>
      </c>
      <c r="U1086" s="24" t="s">
        <v>1026</v>
      </c>
      <c r="V1086" s="17">
        <v>2</v>
      </c>
      <c r="W1086" s="142" t="s">
        <v>406</v>
      </c>
      <c r="X1086" s="17">
        <v>644</v>
      </c>
      <c r="Y1086" s="17">
        <v>12</v>
      </c>
      <c r="Z1086" s="24" t="s">
        <v>1026</v>
      </c>
      <c r="AA1086" s="17">
        <v>16</v>
      </c>
    </row>
    <row r="1087" spans="13:27" x14ac:dyDescent="0.25">
      <c r="M1087" s="17" t="s">
        <v>3142</v>
      </c>
      <c r="N1087" s="17">
        <v>16</v>
      </c>
      <c r="O1087" s="17">
        <v>6</v>
      </c>
      <c r="P1087" s="17">
        <v>1999</v>
      </c>
      <c r="Q1087" s="19" t="s">
        <v>1041</v>
      </c>
      <c r="R1087" s="24" t="s">
        <v>1026</v>
      </c>
      <c r="S1087" s="19" t="s">
        <v>1433</v>
      </c>
      <c r="T1087" s="17">
        <v>2</v>
      </c>
      <c r="U1087" s="24" t="s">
        <v>1026</v>
      </c>
      <c r="V1087" s="17">
        <v>0</v>
      </c>
      <c r="W1087" s="142" t="s">
        <v>408</v>
      </c>
      <c r="X1087" s="17">
        <v>454</v>
      </c>
      <c r="Y1087" s="17">
        <v>9</v>
      </c>
      <c r="Z1087" s="24" t="s">
        <v>1026</v>
      </c>
      <c r="AA1087" s="17">
        <v>1</v>
      </c>
    </row>
    <row r="1088" spans="13:27" x14ac:dyDescent="0.25">
      <c r="M1088" s="17" t="s">
        <v>3142</v>
      </c>
      <c r="N1088" s="17">
        <v>16</v>
      </c>
      <c r="O1088" s="17">
        <v>6</v>
      </c>
      <c r="P1088" s="17">
        <v>1999</v>
      </c>
      <c r="Q1088" s="19" t="s">
        <v>2400</v>
      </c>
      <c r="R1088" s="24" t="s">
        <v>1026</v>
      </c>
      <c r="S1088" s="19" t="s">
        <v>1042</v>
      </c>
      <c r="T1088" s="17">
        <v>1</v>
      </c>
      <c r="U1088" s="24" t="s">
        <v>1026</v>
      </c>
      <c r="V1088" s="17">
        <v>2</v>
      </c>
      <c r="W1088" s="142" t="s">
        <v>407</v>
      </c>
      <c r="X1088" s="17">
        <v>400</v>
      </c>
      <c r="Y1088" s="17">
        <v>4</v>
      </c>
      <c r="Z1088" s="24" t="s">
        <v>1026</v>
      </c>
      <c r="AA1088" s="17">
        <v>9</v>
      </c>
    </row>
    <row r="1089" spans="13:27" x14ac:dyDescent="0.25">
      <c r="M1089" s="17" t="s">
        <v>3142</v>
      </c>
      <c r="N1089" s="17">
        <v>16</v>
      </c>
      <c r="O1089" s="17">
        <v>6</v>
      </c>
      <c r="P1089" s="17">
        <v>1999</v>
      </c>
      <c r="Q1089" s="19" t="s">
        <v>1465</v>
      </c>
      <c r="R1089" s="24" t="s">
        <v>1026</v>
      </c>
      <c r="S1089" s="19" t="s">
        <v>1241</v>
      </c>
      <c r="T1089" s="17">
        <v>1</v>
      </c>
      <c r="U1089" s="24" t="s">
        <v>1026</v>
      </c>
      <c r="V1089" s="17">
        <v>0</v>
      </c>
      <c r="W1089" s="142" t="s">
        <v>409</v>
      </c>
      <c r="X1089" s="17">
        <v>277</v>
      </c>
      <c r="Y1089" s="17">
        <v>8</v>
      </c>
      <c r="Z1089" s="24" t="s">
        <v>1026</v>
      </c>
      <c r="AA1089" s="17">
        <v>6</v>
      </c>
    </row>
    <row r="1090" spans="13:27" x14ac:dyDescent="0.25">
      <c r="M1090" s="17" t="s">
        <v>3142</v>
      </c>
      <c r="N1090" s="17">
        <v>16</v>
      </c>
      <c r="O1090" s="17">
        <v>6</v>
      </c>
      <c r="P1090" s="17">
        <v>1999</v>
      </c>
      <c r="Q1090" s="19" t="s">
        <v>1029</v>
      </c>
      <c r="R1090" s="24" t="s">
        <v>1026</v>
      </c>
      <c r="S1090" s="19" t="s">
        <v>171</v>
      </c>
      <c r="T1090" s="17">
        <v>2</v>
      </c>
      <c r="U1090" s="24" t="s">
        <v>1026</v>
      </c>
      <c r="V1090" s="17">
        <v>0</v>
      </c>
      <c r="W1090" s="142" t="s">
        <v>738</v>
      </c>
      <c r="X1090" s="17">
        <v>444</v>
      </c>
      <c r="Y1090" s="17">
        <v>10</v>
      </c>
      <c r="Z1090" s="24" t="s">
        <v>1026</v>
      </c>
      <c r="AA1090" s="17">
        <v>4</v>
      </c>
    </row>
    <row r="1091" spans="13:27" x14ac:dyDescent="0.25">
      <c r="M1091" s="17" t="s">
        <v>3142</v>
      </c>
      <c r="N1091" s="17">
        <v>16</v>
      </c>
      <c r="O1091" s="17">
        <v>6</v>
      </c>
      <c r="P1091" s="17">
        <v>1999</v>
      </c>
      <c r="Q1091" s="19" t="s">
        <v>1318</v>
      </c>
      <c r="R1091" s="24" t="s">
        <v>1026</v>
      </c>
      <c r="S1091" s="19" t="s">
        <v>1043</v>
      </c>
      <c r="T1091" s="17">
        <v>0</v>
      </c>
      <c r="U1091" s="24" t="s">
        <v>1026</v>
      </c>
      <c r="V1091" s="17">
        <v>1</v>
      </c>
      <c r="W1091" s="142" t="s">
        <v>405</v>
      </c>
      <c r="X1091" s="17">
        <v>519</v>
      </c>
      <c r="Y1091" s="17">
        <v>7</v>
      </c>
      <c r="Z1091" s="24" t="s">
        <v>1026</v>
      </c>
      <c r="AA1091" s="17">
        <v>11</v>
      </c>
    </row>
    <row r="1092" spans="13:27" x14ac:dyDescent="0.25">
      <c r="M1092" s="17" t="s">
        <v>3143</v>
      </c>
      <c r="N1092" s="17">
        <v>18</v>
      </c>
      <c r="O1092" s="17">
        <v>6</v>
      </c>
      <c r="P1092" s="17">
        <v>1999</v>
      </c>
      <c r="Q1092" s="19" t="s">
        <v>1241</v>
      </c>
      <c r="R1092" s="24" t="s">
        <v>1026</v>
      </c>
      <c r="S1092" s="19" t="s">
        <v>1318</v>
      </c>
      <c r="T1092" s="17">
        <v>2</v>
      </c>
      <c r="U1092" s="24" t="s">
        <v>1026</v>
      </c>
      <c r="V1092" s="17">
        <v>0</v>
      </c>
      <c r="W1092" s="142" t="s">
        <v>737</v>
      </c>
      <c r="X1092" s="17">
        <v>428</v>
      </c>
      <c r="Y1092" s="17">
        <v>9</v>
      </c>
      <c r="Z1092" s="24" t="s">
        <v>1026</v>
      </c>
      <c r="AA1092" s="17">
        <v>3</v>
      </c>
    </row>
    <row r="1093" spans="13:27" x14ac:dyDescent="0.25">
      <c r="M1093" s="17" t="s">
        <v>3027</v>
      </c>
      <c r="N1093" s="17">
        <v>19</v>
      </c>
      <c r="O1093" s="17">
        <v>6</v>
      </c>
      <c r="P1093" s="17">
        <v>1999</v>
      </c>
      <c r="Q1093" s="19" t="s">
        <v>171</v>
      </c>
      <c r="R1093" s="24" t="s">
        <v>1026</v>
      </c>
      <c r="S1093" s="19" t="s">
        <v>2400</v>
      </c>
      <c r="T1093" s="17">
        <v>0</v>
      </c>
      <c r="U1093" s="24" t="s">
        <v>1026</v>
      </c>
      <c r="V1093" s="17">
        <v>1</v>
      </c>
      <c r="W1093" s="142" t="s">
        <v>736</v>
      </c>
      <c r="X1093" s="17">
        <v>446</v>
      </c>
      <c r="Y1093" s="17">
        <v>7</v>
      </c>
      <c r="Z1093" s="24" t="s">
        <v>1026</v>
      </c>
      <c r="AA1093" s="17">
        <v>9</v>
      </c>
    </row>
    <row r="1094" spans="13:27" x14ac:dyDescent="0.25">
      <c r="M1094" s="17" t="s">
        <v>3027</v>
      </c>
      <c r="N1094" s="17">
        <v>19</v>
      </c>
      <c r="O1094" s="17">
        <v>6</v>
      </c>
      <c r="P1094" s="17">
        <v>1999</v>
      </c>
      <c r="Q1094" s="19" t="s">
        <v>564</v>
      </c>
      <c r="R1094" s="24" t="s">
        <v>1026</v>
      </c>
      <c r="S1094" s="19" t="s">
        <v>1465</v>
      </c>
      <c r="T1094" s="17">
        <v>2</v>
      </c>
      <c r="U1094" s="24" t="s">
        <v>1026</v>
      </c>
      <c r="V1094" s="17">
        <v>1</v>
      </c>
      <c r="W1094" s="142" t="s">
        <v>735</v>
      </c>
      <c r="X1094" s="17">
        <v>596</v>
      </c>
      <c r="Y1094" s="17">
        <v>8</v>
      </c>
      <c r="Z1094" s="24" t="s">
        <v>1026</v>
      </c>
      <c r="AA1094" s="17">
        <v>6</v>
      </c>
    </row>
    <row r="1095" spans="13:27" x14ac:dyDescent="0.25">
      <c r="M1095" s="17" t="s">
        <v>3011</v>
      </c>
      <c r="N1095" s="17">
        <v>20</v>
      </c>
      <c r="O1095" s="17">
        <v>6</v>
      </c>
      <c r="P1095" s="17">
        <v>1999</v>
      </c>
      <c r="Q1095" s="19" t="s">
        <v>1029</v>
      </c>
      <c r="R1095" s="24" t="s">
        <v>1026</v>
      </c>
      <c r="S1095" s="19" t="s">
        <v>1041</v>
      </c>
      <c r="T1095" s="17">
        <v>2</v>
      </c>
      <c r="U1095" s="24" t="s">
        <v>1026</v>
      </c>
      <c r="V1095" s="17">
        <v>0</v>
      </c>
      <c r="W1095" s="142" t="s">
        <v>734</v>
      </c>
      <c r="X1095" s="17">
        <v>482</v>
      </c>
      <c r="Y1095" s="17">
        <v>14</v>
      </c>
      <c r="Z1095" s="24" t="s">
        <v>1026</v>
      </c>
      <c r="AA1095" s="17">
        <v>10</v>
      </c>
    </row>
    <row r="1096" spans="13:27" x14ac:dyDescent="0.25">
      <c r="M1096" s="17" t="s">
        <v>3011</v>
      </c>
      <c r="N1096" s="17">
        <v>20</v>
      </c>
      <c r="O1096" s="17">
        <v>6</v>
      </c>
      <c r="P1096" s="17">
        <v>1999</v>
      </c>
      <c r="Q1096" s="19" t="s">
        <v>1043</v>
      </c>
      <c r="R1096" s="24" t="s">
        <v>1026</v>
      </c>
      <c r="S1096" s="19" t="s">
        <v>1042</v>
      </c>
      <c r="T1096" s="17">
        <v>1</v>
      </c>
      <c r="U1096" s="24" t="s">
        <v>1026</v>
      </c>
      <c r="V1096" s="17">
        <v>0</v>
      </c>
      <c r="W1096" s="142" t="s">
        <v>733</v>
      </c>
      <c r="X1096" s="17">
        <v>621</v>
      </c>
      <c r="Y1096" s="17">
        <v>10</v>
      </c>
      <c r="Z1096" s="24" t="s">
        <v>1026</v>
      </c>
      <c r="AA1096" s="17">
        <v>9</v>
      </c>
    </row>
    <row r="1097" spans="13:27" x14ac:dyDescent="0.25">
      <c r="M1097" s="17" t="s">
        <v>3142</v>
      </c>
      <c r="N1097" s="17">
        <v>7</v>
      </c>
      <c r="O1097" s="17">
        <v>7</v>
      </c>
      <c r="P1097" s="17">
        <v>1999</v>
      </c>
      <c r="Q1097" s="19" t="s">
        <v>171</v>
      </c>
      <c r="R1097" s="24" t="s">
        <v>1026</v>
      </c>
      <c r="S1097" s="19" t="s">
        <v>1043</v>
      </c>
      <c r="T1097" s="17">
        <v>1</v>
      </c>
      <c r="U1097" s="24" t="s">
        <v>1026</v>
      </c>
      <c r="V1097" s="17">
        <v>0</v>
      </c>
      <c r="W1097" s="142" t="s">
        <v>859</v>
      </c>
      <c r="X1097" s="17">
        <v>552</v>
      </c>
      <c r="Y1097" s="17">
        <v>10</v>
      </c>
      <c r="Z1097" s="24" t="s">
        <v>1026</v>
      </c>
      <c r="AA1097" s="17">
        <v>7</v>
      </c>
    </row>
    <row r="1098" spans="13:27" x14ac:dyDescent="0.25">
      <c r="M1098" s="17" t="s">
        <v>3142</v>
      </c>
      <c r="N1098" s="17">
        <v>7</v>
      </c>
      <c r="O1098" s="17">
        <v>7</v>
      </c>
      <c r="P1098" s="17">
        <v>1999</v>
      </c>
      <c r="Q1098" s="19" t="s">
        <v>2400</v>
      </c>
      <c r="R1098" s="24" t="s">
        <v>1026</v>
      </c>
      <c r="S1098" s="19" t="s">
        <v>1041</v>
      </c>
      <c r="T1098" s="17">
        <v>0</v>
      </c>
      <c r="U1098" s="24" t="s">
        <v>1026</v>
      </c>
      <c r="V1098" s="17">
        <v>2</v>
      </c>
      <c r="W1098" s="142" t="s">
        <v>384</v>
      </c>
      <c r="X1098" s="17">
        <v>362</v>
      </c>
      <c r="Y1098" s="17">
        <v>2</v>
      </c>
      <c r="Z1098" s="24" t="s">
        <v>1026</v>
      </c>
      <c r="AA1098" s="17">
        <v>9</v>
      </c>
    </row>
    <row r="1099" spans="13:27" x14ac:dyDescent="0.25">
      <c r="M1099" s="17" t="s">
        <v>3142</v>
      </c>
      <c r="N1099" s="17">
        <v>7</v>
      </c>
      <c r="O1099" s="17">
        <v>7</v>
      </c>
      <c r="P1099" s="17">
        <v>1999</v>
      </c>
      <c r="Q1099" s="19" t="s">
        <v>564</v>
      </c>
      <c r="R1099" s="24" t="s">
        <v>1026</v>
      </c>
      <c r="S1099" s="19" t="s">
        <v>1029</v>
      </c>
      <c r="T1099" s="17">
        <v>1</v>
      </c>
      <c r="U1099" s="24" t="s">
        <v>1026</v>
      </c>
      <c r="V1099" s="17">
        <v>2</v>
      </c>
      <c r="W1099" s="142" t="s">
        <v>860</v>
      </c>
      <c r="X1099" s="17">
        <v>1032</v>
      </c>
      <c r="Y1099" s="17">
        <v>7</v>
      </c>
      <c r="Z1099" s="24" t="s">
        <v>1026</v>
      </c>
      <c r="AA1099" s="17">
        <v>12</v>
      </c>
    </row>
    <row r="1100" spans="13:27" x14ac:dyDescent="0.25">
      <c r="M1100" s="17" t="s">
        <v>3142</v>
      </c>
      <c r="N1100" s="17">
        <v>7</v>
      </c>
      <c r="O1100" s="17">
        <v>7</v>
      </c>
      <c r="P1100" s="17">
        <v>1999</v>
      </c>
      <c r="Q1100" s="19" t="s">
        <v>1465</v>
      </c>
      <c r="R1100" s="24" t="s">
        <v>1026</v>
      </c>
      <c r="S1100" s="19" t="s">
        <v>1318</v>
      </c>
      <c r="T1100" s="17">
        <v>0</v>
      </c>
      <c r="U1100" s="24" t="s">
        <v>1026</v>
      </c>
      <c r="V1100" s="17">
        <v>1</v>
      </c>
      <c r="W1100" s="142" t="s">
        <v>732</v>
      </c>
      <c r="X1100" s="17">
        <v>295</v>
      </c>
      <c r="Y1100" s="17">
        <v>2</v>
      </c>
      <c r="Z1100" s="24" t="s">
        <v>1026</v>
      </c>
      <c r="AA1100" s="17">
        <v>6</v>
      </c>
    </row>
    <row r="1101" spans="13:27" x14ac:dyDescent="0.25">
      <c r="M1101" s="17" t="s">
        <v>3142</v>
      </c>
      <c r="N1101" s="17">
        <v>7</v>
      </c>
      <c r="O1101" s="17">
        <v>7</v>
      </c>
      <c r="P1101" s="17">
        <v>1999</v>
      </c>
      <c r="Q1101" s="19" t="s">
        <v>1433</v>
      </c>
      <c r="R1101" s="24" t="s">
        <v>1026</v>
      </c>
      <c r="S1101" s="19" t="s">
        <v>1241</v>
      </c>
      <c r="T1101" s="17">
        <v>0</v>
      </c>
      <c r="U1101" s="24" t="s">
        <v>1026</v>
      </c>
      <c r="V1101" s="17">
        <v>1</v>
      </c>
      <c r="W1101" s="142" t="s">
        <v>731</v>
      </c>
      <c r="X1101" s="17">
        <v>513</v>
      </c>
      <c r="Y1101" s="17">
        <v>5</v>
      </c>
      <c r="Z1101" s="24" t="s">
        <v>1026</v>
      </c>
      <c r="AA1101" s="17">
        <v>6</v>
      </c>
    </row>
    <row r="1102" spans="13:27" x14ac:dyDescent="0.25">
      <c r="M1102" s="17" t="s">
        <v>3142</v>
      </c>
      <c r="N1102" s="17">
        <v>7</v>
      </c>
      <c r="O1102" s="17">
        <v>7</v>
      </c>
      <c r="P1102" s="17">
        <v>1999</v>
      </c>
      <c r="Q1102" s="19" t="s">
        <v>1042</v>
      </c>
      <c r="R1102" s="24" t="s">
        <v>1026</v>
      </c>
      <c r="S1102" s="19" t="s">
        <v>565</v>
      </c>
      <c r="T1102" s="17">
        <v>2</v>
      </c>
      <c r="U1102" s="24" t="s">
        <v>1026</v>
      </c>
      <c r="V1102" s="17">
        <v>0</v>
      </c>
      <c r="W1102" s="142" t="s">
        <v>858</v>
      </c>
      <c r="X1102" s="17">
        <v>529</v>
      </c>
      <c r="Y1102" s="17">
        <v>7</v>
      </c>
      <c r="Z1102" s="24" t="s">
        <v>1026</v>
      </c>
      <c r="AA1102" s="17">
        <v>1</v>
      </c>
    </row>
    <row r="1103" spans="13:27" x14ac:dyDescent="0.25">
      <c r="M1103" s="17" t="s">
        <v>3027</v>
      </c>
      <c r="N1103" s="17">
        <v>10</v>
      </c>
      <c r="O1103" s="17">
        <v>7</v>
      </c>
      <c r="P1103" s="17">
        <v>1999</v>
      </c>
      <c r="Q1103" s="19" t="s">
        <v>2400</v>
      </c>
      <c r="R1103" s="24" t="s">
        <v>1026</v>
      </c>
      <c r="S1103" s="19" t="s">
        <v>564</v>
      </c>
      <c r="T1103" s="17">
        <v>0</v>
      </c>
      <c r="U1103" s="24" t="s">
        <v>1026</v>
      </c>
      <c r="V1103" s="17">
        <v>2</v>
      </c>
      <c r="W1103" s="142" t="s">
        <v>383</v>
      </c>
      <c r="X1103" s="17">
        <v>161</v>
      </c>
      <c r="Y1103" s="17">
        <v>0</v>
      </c>
      <c r="Z1103" s="24" t="s">
        <v>1026</v>
      </c>
      <c r="AA1103" s="17">
        <v>7</v>
      </c>
    </row>
    <row r="1104" spans="13:27" x14ac:dyDescent="0.25">
      <c r="M1104" s="17" t="s">
        <v>3011</v>
      </c>
      <c r="N1104" s="17">
        <v>11</v>
      </c>
      <c r="O1104" s="17">
        <v>7</v>
      </c>
      <c r="P1104" s="17">
        <v>1999</v>
      </c>
      <c r="Q1104" s="19" t="s">
        <v>565</v>
      </c>
      <c r="R1104" s="24" t="s">
        <v>1026</v>
      </c>
      <c r="S1104" s="19" t="s">
        <v>1241</v>
      </c>
      <c r="T1104" s="17">
        <v>2</v>
      </c>
      <c r="U1104" s="24" t="s">
        <v>1026</v>
      </c>
      <c r="V1104" s="17">
        <v>1</v>
      </c>
      <c r="W1104" s="142" t="s">
        <v>379</v>
      </c>
      <c r="X1104" s="17">
        <v>496</v>
      </c>
      <c r="Y1104" s="17">
        <v>12</v>
      </c>
      <c r="Z1104" s="24" t="s">
        <v>1026</v>
      </c>
      <c r="AA1104" s="17">
        <v>9</v>
      </c>
    </row>
    <row r="1105" spans="13:27" x14ac:dyDescent="0.25">
      <c r="M1105" s="17" t="s">
        <v>3011</v>
      </c>
      <c r="N1105" s="17">
        <v>11</v>
      </c>
      <c r="O1105" s="17">
        <v>7</v>
      </c>
      <c r="P1105" s="17">
        <v>1999</v>
      </c>
      <c r="Q1105" s="19" t="s">
        <v>1041</v>
      </c>
      <c r="R1105" s="24" t="s">
        <v>1026</v>
      </c>
      <c r="S1105" s="19" t="s">
        <v>171</v>
      </c>
      <c r="T1105" s="17">
        <v>1</v>
      </c>
      <c r="U1105" s="24" t="s">
        <v>1026</v>
      </c>
      <c r="V1105" s="17">
        <v>2</v>
      </c>
      <c r="W1105" s="142" t="s">
        <v>382</v>
      </c>
      <c r="X1105" s="17">
        <v>586</v>
      </c>
      <c r="Y1105" s="17">
        <v>12</v>
      </c>
      <c r="Z1105" s="24" t="s">
        <v>1026</v>
      </c>
      <c r="AA1105" s="17">
        <v>6</v>
      </c>
    </row>
    <row r="1106" spans="13:27" x14ac:dyDescent="0.25">
      <c r="M1106" s="17" t="s">
        <v>3011</v>
      </c>
      <c r="N1106" s="17">
        <v>11</v>
      </c>
      <c r="O1106" s="17">
        <v>7</v>
      </c>
      <c r="P1106" s="17">
        <v>1999</v>
      </c>
      <c r="Q1106" s="19" t="s">
        <v>2400</v>
      </c>
      <c r="R1106" s="24" t="s">
        <v>1026</v>
      </c>
      <c r="S1106" s="19" t="s">
        <v>1465</v>
      </c>
      <c r="T1106" s="17">
        <v>0</v>
      </c>
      <c r="U1106" s="24" t="s">
        <v>1026</v>
      </c>
      <c r="V1106" s="17">
        <v>2</v>
      </c>
      <c r="W1106" s="142" t="s">
        <v>378</v>
      </c>
      <c r="X1106" s="17">
        <v>212</v>
      </c>
      <c r="Y1106" s="17">
        <v>8</v>
      </c>
      <c r="Z1106" s="24" t="s">
        <v>1026</v>
      </c>
      <c r="AA1106" s="17">
        <v>15</v>
      </c>
    </row>
    <row r="1107" spans="13:27" x14ac:dyDescent="0.25">
      <c r="M1107" s="17" t="s">
        <v>3011</v>
      </c>
      <c r="N1107" s="17">
        <v>11</v>
      </c>
      <c r="O1107" s="17">
        <v>7</v>
      </c>
      <c r="P1107" s="17">
        <v>1999</v>
      </c>
      <c r="Q1107" s="19" t="s">
        <v>1029</v>
      </c>
      <c r="R1107" s="24" t="s">
        <v>1026</v>
      </c>
      <c r="S1107" s="19" t="s">
        <v>1433</v>
      </c>
      <c r="T1107" s="17">
        <v>1</v>
      </c>
      <c r="U1107" s="24" t="s">
        <v>1026</v>
      </c>
      <c r="V1107" s="17">
        <v>0</v>
      </c>
      <c r="W1107" s="142" t="s">
        <v>380</v>
      </c>
      <c r="X1107" s="17">
        <v>352</v>
      </c>
      <c r="Y1107" s="17">
        <v>14</v>
      </c>
      <c r="Z1107" s="24" t="s">
        <v>1026</v>
      </c>
      <c r="AA1107" s="17">
        <v>6</v>
      </c>
    </row>
    <row r="1108" spans="13:27" x14ac:dyDescent="0.25">
      <c r="M1108" s="17" t="s">
        <v>3011</v>
      </c>
      <c r="N1108" s="17">
        <v>11</v>
      </c>
      <c r="O1108" s="17">
        <v>7</v>
      </c>
      <c r="P1108" s="17">
        <v>1999</v>
      </c>
      <c r="Q1108" s="19" t="s">
        <v>1043</v>
      </c>
      <c r="R1108" s="24" t="s">
        <v>1026</v>
      </c>
      <c r="S1108" s="19" t="s">
        <v>564</v>
      </c>
      <c r="T1108" s="17">
        <v>0</v>
      </c>
      <c r="U1108" s="24" t="s">
        <v>1026</v>
      </c>
      <c r="V1108" s="17">
        <v>2</v>
      </c>
      <c r="W1108" s="142" t="s">
        <v>381</v>
      </c>
      <c r="X1108" s="17">
        <v>626</v>
      </c>
      <c r="Y1108" s="17">
        <v>4</v>
      </c>
      <c r="Z1108" s="24" t="s">
        <v>1026</v>
      </c>
      <c r="AA1108" s="17">
        <v>10</v>
      </c>
    </row>
    <row r="1109" spans="13:27" x14ac:dyDescent="0.25">
      <c r="M1109" s="17" t="s">
        <v>3011</v>
      </c>
      <c r="N1109" s="17">
        <v>11</v>
      </c>
      <c r="O1109" s="17">
        <v>7</v>
      </c>
      <c r="P1109" s="17">
        <v>1999</v>
      </c>
      <c r="Q1109" s="19" t="s">
        <v>1318</v>
      </c>
      <c r="R1109" s="24" t="s">
        <v>1026</v>
      </c>
      <c r="S1109" s="19" t="s">
        <v>1042</v>
      </c>
      <c r="T1109" s="17">
        <v>0</v>
      </c>
      <c r="U1109" s="24" t="s">
        <v>1026</v>
      </c>
      <c r="V1109" s="17">
        <v>1</v>
      </c>
      <c r="W1109" s="142" t="s">
        <v>2191</v>
      </c>
      <c r="X1109" s="17">
        <v>571</v>
      </c>
      <c r="Y1109" s="17">
        <v>4</v>
      </c>
      <c r="Z1109" s="24" t="s">
        <v>1026</v>
      </c>
      <c r="AA1109" s="17">
        <v>12</v>
      </c>
    </row>
    <row r="1110" spans="13:27" x14ac:dyDescent="0.25">
      <c r="M1110" s="17" t="s">
        <v>3144</v>
      </c>
      <c r="N1110" s="17">
        <v>13</v>
      </c>
      <c r="O1110" s="17">
        <v>7</v>
      </c>
      <c r="P1110" s="17">
        <v>1999</v>
      </c>
      <c r="Q1110" s="19" t="s">
        <v>171</v>
      </c>
      <c r="R1110" s="24" t="s">
        <v>1026</v>
      </c>
      <c r="S1110" s="19" t="s">
        <v>565</v>
      </c>
      <c r="T1110" s="17">
        <v>0</v>
      </c>
      <c r="U1110" s="24" t="s">
        <v>1026</v>
      </c>
      <c r="V1110" s="17">
        <v>2</v>
      </c>
      <c r="W1110" s="142" t="s">
        <v>2190</v>
      </c>
      <c r="X1110" s="17">
        <v>485</v>
      </c>
      <c r="Y1110" s="17">
        <v>4</v>
      </c>
      <c r="Z1110" s="24" t="s">
        <v>1026</v>
      </c>
      <c r="AA1110" s="17">
        <v>9</v>
      </c>
    </row>
    <row r="1111" spans="13:27" x14ac:dyDescent="0.25">
      <c r="M1111" s="17" t="s">
        <v>3142</v>
      </c>
      <c r="N1111" s="17">
        <v>14</v>
      </c>
      <c r="O1111" s="17">
        <v>7</v>
      </c>
      <c r="P1111" s="17">
        <v>1999</v>
      </c>
      <c r="Q1111" s="19" t="s">
        <v>1433</v>
      </c>
      <c r="R1111" s="24" t="s">
        <v>1026</v>
      </c>
      <c r="S1111" s="19" t="s">
        <v>2400</v>
      </c>
      <c r="T1111" s="17">
        <v>2</v>
      </c>
      <c r="U1111" s="24" t="s">
        <v>1026</v>
      </c>
      <c r="V1111" s="17">
        <v>1</v>
      </c>
      <c r="W1111" s="142" t="s">
        <v>2189</v>
      </c>
      <c r="X1111" s="17">
        <v>487</v>
      </c>
      <c r="Y1111" s="17">
        <v>9</v>
      </c>
      <c r="Z1111" s="24" t="s">
        <v>1026</v>
      </c>
      <c r="AA1111" s="17">
        <v>2</v>
      </c>
    </row>
    <row r="1112" spans="13:27" x14ac:dyDescent="0.25">
      <c r="M1112" s="17" t="s">
        <v>3142</v>
      </c>
      <c r="N1112" s="17">
        <v>14</v>
      </c>
      <c r="O1112" s="17">
        <v>7</v>
      </c>
      <c r="P1112" s="17">
        <v>1999</v>
      </c>
      <c r="Q1112" s="19" t="s">
        <v>1042</v>
      </c>
      <c r="R1112" s="24" t="s">
        <v>1026</v>
      </c>
      <c r="S1112" s="19" t="s">
        <v>1465</v>
      </c>
      <c r="T1112" s="17">
        <v>2</v>
      </c>
      <c r="U1112" s="24" t="s">
        <v>1026</v>
      </c>
      <c r="V1112" s="17">
        <v>0</v>
      </c>
      <c r="W1112" s="142" t="s">
        <v>2187</v>
      </c>
      <c r="X1112" s="17">
        <v>469</v>
      </c>
      <c r="Y1112" s="17">
        <v>14</v>
      </c>
      <c r="Z1112" s="24" t="s">
        <v>1026</v>
      </c>
      <c r="AA1112" s="17">
        <v>7</v>
      </c>
    </row>
    <row r="1113" spans="13:27" x14ac:dyDescent="0.25">
      <c r="M1113" s="17" t="s">
        <v>3142</v>
      </c>
      <c r="N1113" s="17">
        <v>14</v>
      </c>
      <c r="O1113" s="17">
        <v>7</v>
      </c>
      <c r="P1113" s="17">
        <v>1999</v>
      </c>
      <c r="Q1113" s="19" t="s">
        <v>1043</v>
      </c>
      <c r="R1113" s="24" t="s">
        <v>1026</v>
      </c>
      <c r="S1113" s="19" t="s">
        <v>1029</v>
      </c>
      <c r="T1113" s="17">
        <v>0</v>
      </c>
      <c r="U1113" s="24" t="s">
        <v>1026</v>
      </c>
      <c r="V1113" s="17">
        <v>2</v>
      </c>
      <c r="W1113" s="142" t="s">
        <v>2188</v>
      </c>
      <c r="X1113" s="17">
        <v>775</v>
      </c>
      <c r="Y1113" s="17">
        <v>4</v>
      </c>
      <c r="Z1113" s="24" t="s">
        <v>1026</v>
      </c>
      <c r="AA1113" s="17">
        <v>12</v>
      </c>
    </row>
    <row r="1114" spans="13:27" x14ac:dyDescent="0.25">
      <c r="M1114" s="17" t="s">
        <v>3141</v>
      </c>
      <c r="N1114" s="17">
        <v>15</v>
      </c>
      <c r="O1114" s="17">
        <v>7</v>
      </c>
      <c r="P1114" s="17">
        <v>1999</v>
      </c>
      <c r="Q1114" s="19" t="s">
        <v>1318</v>
      </c>
      <c r="R1114" s="24" t="s">
        <v>1026</v>
      </c>
      <c r="S1114" s="19" t="s">
        <v>564</v>
      </c>
      <c r="T1114" s="17">
        <v>1</v>
      </c>
      <c r="U1114" s="24" t="s">
        <v>1026</v>
      </c>
      <c r="V1114" s="17">
        <v>2</v>
      </c>
      <c r="W1114" s="142" t="s">
        <v>2186</v>
      </c>
      <c r="X1114" s="17">
        <v>537</v>
      </c>
      <c r="Y1114" s="17">
        <v>2</v>
      </c>
      <c r="Z1114" s="24" t="s">
        <v>1026</v>
      </c>
      <c r="AA1114" s="17">
        <v>5</v>
      </c>
    </row>
    <row r="1115" spans="13:27" x14ac:dyDescent="0.25">
      <c r="M1115" s="17" t="s">
        <v>3027</v>
      </c>
      <c r="N1115" s="17">
        <v>17</v>
      </c>
      <c r="O1115" s="17">
        <v>7</v>
      </c>
      <c r="P1115" s="17">
        <v>1999</v>
      </c>
      <c r="Q1115" s="19" t="s">
        <v>171</v>
      </c>
      <c r="R1115" s="24" t="s">
        <v>1026</v>
      </c>
      <c r="S1115" s="19" t="s">
        <v>1433</v>
      </c>
      <c r="T1115" s="17">
        <v>2</v>
      </c>
      <c r="U1115" s="24" t="s">
        <v>1026</v>
      </c>
      <c r="V1115" s="17">
        <v>0</v>
      </c>
      <c r="W1115" s="142" t="s">
        <v>2185</v>
      </c>
      <c r="X1115" s="17">
        <v>352</v>
      </c>
      <c r="Y1115" s="17">
        <v>8</v>
      </c>
      <c r="Z1115" s="24" t="s">
        <v>1026</v>
      </c>
      <c r="AA1115" s="17">
        <v>1</v>
      </c>
    </row>
    <row r="1116" spans="13:27" x14ac:dyDescent="0.25">
      <c r="M1116" s="17" t="s">
        <v>3027</v>
      </c>
      <c r="N1116" s="17">
        <v>17</v>
      </c>
      <c r="O1116" s="17">
        <v>7</v>
      </c>
      <c r="P1116" s="17">
        <v>1999</v>
      </c>
      <c r="Q1116" s="19" t="s">
        <v>564</v>
      </c>
      <c r="R1116" s="24" t="s">
        <v>1026</v>
      </c>
      <c r="S1116" s="19" t="s">
        <v>1042</v>
      </c>
      <c r="T1116" s="17">
        <v>0</v>
      </c>
      <c r="U1116" s="24" t="s">
        <v>1026</v>
      </c>
      <c r="V1116" s="17">
        <v>2</v>
      </c>
      <c r="W1116" s="142" t="s">
        <v>2184</v>
      </c>
      <c r="X1116" s="17">
        <v>573</v>
      </c>
      <c r="Y1116" s="17">
        <v>4</v>
      </c>
      <c r="Z1116" s="24" t="s">
        <v>1026</v>
      </c>
      <c r="AA1116" s="17">
        <v>8</v>
      </c>
    </row>
    <row r="1117" spans="13:27" x14ac:dyDescent="0.25">
      <c r="M1117" s="17" t="s">
        <v>3011</v>
      </c>
      <c r="N1117" s="17">
        <v>18</v>
      </c>
      <c r="O1117" s="17">
        <v>7</v>
      </c>
      <c r="P1117" s="17">
        <v>1999</v>
      </c>
      <c r="Q1117" s="19" t="s">
        <v>2400</v>
      </c>
      <c r="R1117" s="24" t="s">
        <v>1026</v>
      </c>
      <c r="S1117" s="19" t="s">
        <v>565</v>
      </c>
      <c r="T1117" s="17">
        <v>0</v>
      </c>
      <c r="U1117" s="24" t="s">
        <v>1026</v>
      </c>
      <c r="V1117" s="17">
        <v>2</v>
      </c>
      <c r="W1117" s="142" t="s">
        <v>2180</v>
      </c>
      <c r="X1117" s="17">
        <v>320</v>
      </c>
      <c r="Y1117" s="17">
        <v>0</v>
      </c>
      <c r="Z1117" s="24" t="s">
        <v>1026</v>
      </c>
      <c r="AA1117" s="17">
        <v>6</v>
      </c>
    </row>
    <row r="1118" spans="13:27" x14ac:dyDescent="0.25">
      <c r="M1118" s="17" t="s">
        <v>3011</v>
      </c>
      <c r="N1118" s="17">
        <v>18</v>
      </c>
      <c r="O1118" s="17">
        <v>7</v>
      </c>
      <c r="P1118" s="17">
        <v>1999</v>
      </c>
      <c r="Q1118" s="19" t="s">
        <v>1465</v>
      </c>
      <c r="R1118" s="24" t="s">
        <v>1026</v>
      </c>
      <c r="S1118" s="19" t="s">
        <v>1041</v>
      </c>
      <c r="T1118" s="17">
        <v>2</v>
      </c>
      <c r="U1118" s="24" t="s">
        <v>1026</v>
      </c>
      <c r="V1118" s="17">
        <v>0</v>
      </c>
      <c r="W1118" s="142" t="s">
        <v>2182</v>
      </c>
      <c r="X1118" s="17">
        <v>415</v>
      </c>
      <c r="Y1118" s="17">
        <v>17</v>
      </c>
      <c r="Z1118" s="24" t="s">
        <v>1026</v>
      </c>
      <c r="AA1118" s="17">
        <v>12</v>
      </c>
    </row>
    <row r="1119" spans="13:27" x14ac:dyDescent="0.25">
      <c r="M1119" s="17" t="s">
        <v>3011</v>
      </c>
      <c r="N1119" s="17">
        <v>18</v>
      </c>
      <c r="O1119" s="17">
        <v>7</v>
      </c>
      <c r="P1119" s="17">
        <v>1999</v>
      </c>
      <c r="Q1119" s="19" t="s">
        <v>1241</v>
      </c>
      <c r="R1119" s="24" t="s">
        <v>1026</v>
      </c>
      <c r="S1119" s="19" t="s">
        <v>1043</v>
      </c>
      <c r="T1119" s="17">
        <v>1</v>
      </c>
      <c r="U1119" s="24" t="s">
        <v>1026</v>
      </c>
      <c r="V1119" s="17">
        <v>0</v>
      </c>
      <c r="W1119" s="142" t="s">
        <v>2183</v>
      </c>
      <c r="X1119" s="17">
        <v>601</v>
      </c>
      <c r="Y1119" s="17">
        <v>3</v>
      </c>
      <c r="Z1119" s="24" t="s">
        <v>1026</v>
      </c>
      <c r="AA1119" s="17">
        <v>2</v>
      </c>
    </row>
    <row r="1120" spans="13:27" x14ac:dyDescent="0.25">
      <c r="M1120" s="17" t="s">
        <v>3011</v>
      </c>
      <c r="N1120" s="17">
        <v>18</v>
      </c>
      <c r="O1120" s="17">
        <v>7</v>
      </c>
      <c r="P1120" s="17">
        <v>1999</v>
      </c>
      <c r="Q1120" s="19" t="s">
        <v>1029</v>
      </c>
      <c r="R1120" s="24" t="s">
        <v>1026</v>
      </c>
      <c r="S1120" s="19" t="s">
        <v>1318</v>
      </c>
      <c r="T1120" s="17">
        <v>2</v>
      </c>
      <c r="U1120" s="24" t="s">
        <v>1026</v>
      </c>
      <c r="V1120" s="17">
        <v>0</v>
      </c>
      <c r="W1120" s="142" t="s">
        <v>2181</v>
      </c>
      <c r="X1120" s="17">
        <v>507</v>
      </c>
      <c r="Y1120" s="17">
        <v>28</v>
      </c>
      <c r="Z1120" s="24" t="s">
        <v>1026</v>
      </c>
      <c r="AA1120" s="17">
        <v>6</v>
      </c>
    </row>
    <row r="1121" spans="3:27" x14ac:dyDescent="0.25">
      <c r="M1121" s="17" t="s">
        <v>3144</v>
      </c>
      <c r="N1121" s="17">
        <v>20</v>
      </c>
      <c r="O1121" s="17">
        <v>7</v>
      </c>
      <c r="P1121" s="17">
        <v>1999</v>
      </c>
      <c r="Q1121" s="19" t="s">
        <v>1041</v>
      </c>
      <c r="R1121" s="24" t="s">
        <v>1026</v>
      </c>
      <c r="S1121" s="19" t="s">
        <v>564</v>
      </c>
      <c r="T1121" s="17">
        <v>1</v>
      </c>
      <c r="U1121" s="24" t="s">
        <v>1026</v>
      </c>
      <c r="V1121" s="17">
        <v>2</v>
      </c>
      <c r="W1121" s="142" t="s">
        <v>2178</v>
      </c>
      <c r="X1121" s="17">
        <v>515</v>
      </c>
      <c r="Y1121" s="17">
        <v>9</v>
      </c>
      <c r="Z1121" s="24" t="s">
        <v>1026</v>
      </c>
      <c r="AA1121" s="17">
        <v>7</v>
      </c>
    </row>
    <row r="1122" spans="3:27" x14ac:dyDescent="0.25">
      <c r="M1122" s="17" t="s">
        <v>3144</v>
      </c>
      <c r="N1122" s="17">
        <v>20</v>
      </c>
      <c r="O1122" s="17">
        <v>7</v>
      </c>
      <c r="P1122" s="17">
        <v>1999</v>
      </c>
      <c r="Q1122" s="19" t="s">
        <v>1042</v>
      </c>
      <c r="R1122" s="24" t="s">
        <v>1026</v>
      </c>
      <c r="S1122" s="19" t="s">
        <v>1241</v>
      </c>
      <c r="T1122" s="17">
        <v>2</v>
      </c>
      <c r="U1122" s="24" t="s">
        <v>1026</v>
      </c>
      <c r="V1122" s="17">
        <v>0</v>
      </c>
      <c r="W1122" s="142" t="s">
        <v>2179</v>
      </c>
      <c r="X1122" s="17">
        <v>667</v>
      </c>
      <c r="Y1122" s="17">
        <v>11</v>
      </c>
      <c r="Z1122" s="24" t="s">
        <v>1026</v>
      </c>
      <c r="AA1122" s="17">
        <v>3</v>
      </c>
    </row>
    <row r="1123" spans="3:27" x14ac:dyDescent="0.25">
      <c r="M1123" s="17" t="s">
        <v>3142</v>
      </c>
      <c r="N1123" s="17">
        <v>21</v>
      </c>
      <c r="O1123" s="17">
        <v>7</v>
      </c>
      <c r="P1123" s="17">
        <v>1999</v>
      </c>
      <c r="Q1123" s="19" t="s">
        <v>565</v>
      </c>
      <c r="R1123" s="24" t="s">
        <v>1026</v>
      </c>
      <c r="S1123" s="19" t="s">
        <v>1029</v>
      </c>
      <c r="T1123" s="17">
        <v>1</v>
      </c>
      <c r="U1123" s="24" t="s">
        <v>1026</v>
      </c>
      <c r="V1123" s="17">
        <v>0</v>
      </c>
      <c r="W1123" s="142" t="s">
        <v>2175</v>
      </c>
      <c r="X1123" s="17">
        <v>674</v>
      </c>
      <c r="Y1123" s="17">
        <v>15</v>
      </c>
      <c r="Z1123" s="24" t="s">
        <v>1026</v>
      </c>
      <c r="AA1123" s="17">
        <v>10</v>
      </c>
    </row>
    <row r="1124" spans="3:27" x14ac:dyDescent="0.25">
      <c r="M1124" s="17" t="s">
        <v>3142</v>
      </c>
      <c r="N1124" s="17">
        <v>21</v>
      </c>
      <c r="O1124" s="17">
        <v>7</v>
      </c>
      <c r="P1124" s="17">
        <v>1999</v>
      </c>
      <c r="Q1124" s="19" t="s">
        <v>1433</v>
      </c>
      <c r="R1124" s="24" t="s">
        <v>1026</v>
      </c>
      <c r="S1124" s="19" t="s">
        <v>1465</v>
      </c>
      <c r="T1124" s="17">
        <v>0</v>
      </c>
      <c r="U1124" s="24" t="s">
        <v>1026</v>
      </c>
      <c r="V1124" s="17">
        <v>1</v>
      </c>
      <c r="W1124" s="142" t="s">
        <v>2177</v>
      </c>
      <c r="X1124" s="17">
        <v>528</v>
      </c>
      <c r="Y1124" s="17">
        <v>5</v>
      </c>
      <c r="Z1124" s="24" t="s">
        <v>1026</v>
      </c>
      <c r="AA1124" s="17">
        <v>10</v>
      </c>
    </row>
    <row r="1125" spans="3:27" x14ac:dyDescent="0.25">
      <c r="M1125" s="17" t="s">
        <v>3142</v>
      </c>
      <c r="N1125" s="17">
        <v>21</v>
      </c>
      <c r="O1125" s="17">
        <v>7</v>
      </c>
      <c r="P1125" s="17">
        <v>1999</v>
      </c>
      <c r="Q1125" s="19" t="s">
        <v>1043</v>
      </c>
      <c r="R1125" s="24" t="s">
        <v>1026</v>
      </c>
      <c r="S1125" s="19" t="s">
        <v>2400</v>
      </c>
      <c r="T1125" s="17">
        <v>2</v>
      </c>
      <c r="U1125" s="24" t="s">
        <v>1026</v>
      </c>
      <c r="V1125" s="17">
        <v>0</v>
      </c>
      <c r="W1125" s="142" t="s">
        <v>2176</v>
      </c>
      <c r="X1125" s="17">
        <v>603</v>
      </c>
      <c r="Y1125" s="17">
        <v>14</v>
      </c>
      <c r="Z1125" s="24" t="s">
        <v>1026</v>
      </c>
      <c r="AA1125" s="17">
        <v>4</v>
      </c>
    </row>
    <row r="1126" spans="3:27" x14ac:dyDescent="0.25">
      <c r="M1126" s="17" t="s">
        <v>3142</v>
      </c>
      <c r="N1126" s="17">
        <v>21</v>
      </c>
      <c r="O1126" s="17">
        <v>7</v>
      </c>
      <c r="P1126" s="17">
        <v>1999</v>
      </c>
      <c r="Q1126" s="19" t="s">
        <v>1318</v>
      </c>
      <c r="R1126" s="24" t="s">
        <v>1026</v>
      </c>
      <c r="S1126" s="19" t="s">
        <v>171</v>
      </c>
      <c r="T1126" s="17">
        <v>1</v>
      </c>
      <c r="U1126" s="24" t="s">
        <v>1026</v>
      </c>
      <c r="V1126" s="17">
        <v>2</v>
      </c>
      <c r="W1126" s="142" t="s">
        <v>2174</v>
      </c>
      <c r="X1126" s="17">
        <v>435</v>
      </c>
      <c r="Y1126" s="17">
        <v>7</v>
      </c>
      <c r="Z1126" s="24" t="s">
        <v>1026</v>
      </c>
      <c r="AA1126" s="17">
        <v>10</v>
      </c>
    </row>
    <row r="1127" spans="3:27" x14ac:dyDescent="0.25">
      <c r="M1127" s="17" t="s">
        <v>3141</v>
      </c>
      <c r="N1127" s="17">
        <v>22</v>
      </c>
      <c r="O1127" s="17">
        <v>7</v>
      </c>
      <c r="P1127" s="17">
        <v>1999</v>
      </c>
      <c r="Q1127" s="19" t="s">
        <v>1241</v>
      </c>
      <c r="R1127" s="24" t="s">
        <v>1026</v>
      </c>
      <c r="S1127" s="19" t="s">
        <v>1041</v>
      </c>
      <c r="T1127" s="17">
        <v>1</v>
      </c>
      <c r="U1127" s="24" t="s">
        <v>1026</v>
      </c>
      <c r="V1127" s="17">
        <v>2</v>
      </c>
      <c r="W1127" s="142" t="s">
        <v>2173</v>
      </c>
      <c r="X1127" s="17">
        <v>1042</v>
      </c>
      <c r="Y1127" s="17">
        <v>4</v>
      </c>
      <c r="Z1127" s="24" t="s">
        <v>1026</v>
      </c>
      <c r="AA1127" s="17">
        <v>4</v>
      </c>
    </row>
    <row r="1128" spans="3:27" x14ac:dyDescent="0.25">
      <c r="M1128" s="17" t="s">
        <v>3027</v>
      </c>
      <c r="N1128" s="17">
        <v>24</v>
      </c>
      <c r="O1128" s="17">
        <v>7</v>
      </c>
      <c r="P1128" s="17">
        <v>1999</v>
      </c>
      <c r="Q1128" s="19" t="s">
        <v>171</v>
      </c>
      <c r="R1128" s="24" t="s">
        <v>1026</v>
      </c>
      <c r="S1128" s="19" t="s">
        <v>1241</v>
      </c>
      <c r="T1128" s="17">
        <v>1</v>
      </c>
      <c r="U1128" s="24" t="s">
        <v>1026</v>
      </c>
      <c r="V1128" s="17">
        <v>2</v>
      </c>
      <c r="W1128" s="142" t="s">
        <v>2171</v>
      </c>
      <c r="X1128" s="17">
        <v>353</v>
      </c>
      <c r="Y1128" s="17">
        <v>7</v>
      </c>
      <c r="Z1128" s="24" t="s">
        <v>1026</v>
      </c>
      <c r="AA1128" s="17">
        <v>3</v>
      </c>
    </row>
    <row r="1129" spans="3:27" x14ac:dyDescent="0.25">
      <c r="M1129" s="17" t="s">
        <v>3027</v>
      </c>
      <c r="N1129" s="17">
        <v>24</v>
      </c>
      <c r="O1129" s="17">
        <v>7</v>
      </c>
      <c r="P1129" s="17">
        <v>1999</v>
      </c>
      <c r="Q1129" s="19" t="s">
        <v>1433</v>
      </c>
      <c r="R1129" s="24" t="s">
        <v>1026</v>
      </c>
      <c r="S1129" s="19" t="s">
        <v>564</v>
      </c>
      <c r="T1129" s="17">
        <v>0</v>
      </c>
      <c r="U1129" s="24" t="s">
        <v>1026</v>
      </c>
      <c r="V1129" s="17">
        <v>1</v>
      </c>
      <c r="W1129" s="142" t="s">
        <v>2172</v>
      </c>
      <c r="X1129" s="17">
        <v>347</v>
      </c>
      <c r="Y1129" s="17">
        <v>4</v>
      </c>
      <c r="Z1129" s="24" t="s">
        <v>1026</v>
      </c>
      <c r="AA1129" s="17">
        <v>6</v>
      </c>
    </row>
    <row r="1130" spans="3:27" x14ac:dyDescent="0.25">
      <c r="M1130" s="17" t="s">
        <v>3011</v>
      </c>
      <c r="N1130" s="17">
        <v>25</v>
      </c>
      <c r="O1130" s="17">
        <v>7</v>
      </c>
      <c r="P1130" s="17">
        <v>1999</v>
      </c>
      <c r="Q1130" s="19" t="s">
        <v>1041</v>
      </c>
      <c r="R1130" s="24" t="s">
        <v>1026</v>
      </c>
      <c r="S1130" s="19" t="s">
        <v>1043</v>
      </c>
      <c r="T1130" s="17">
        <v>2</v>
      </c>
      <c r="U1130" s="24" t="s">
        <v>1026</v>
      </c>
      <c r="V1130" s="17">
        <v>0</v>
      </c>
      <c r="W1130" s="142" t="s">
        <v>2169</v>
      </c>
      <c r="X1130" s="17">
        <v>467</v>
      </c>
      <c r="Y1130" s="17">
        <v>11</v>
      </c>
      <c r="Z1130" s="24" t="s">
        <v>1026</v>
      </c>
      <c r="AA1130" s="17">
        <v>6</v>
      </c>
    </row>
    <row r="1131" spans="3:27" x14ac:dyDescent="0.25">
      <c r="C1131" s="16"/>
      <c r="D1131" s="16"/>
      <c r="E1131" s="16"/>
      <c r="F1131" s="16"/>
      <c r="G1131" s="16"/>
      <c r="I1131" s="16"/>
      <c r="M1131" s="17" t="s">
        <v>3011</v>
      </c>
      <c r="N1131" s="17">
        <v>25</v>
      </c>
      <c r="O1131" s="17">
        <v>7</v>
      </c>
      <c r="P1131" s="17">
        <v>1999</v>
      </c>
      <c r="Q1131" s="19" t="s">
        <v>2400</v>
      </c>
      <c r="R1131" s="24" t="s">
        <v>1026</v>
      </c>
      <c r="S1131" s="19" t="s">
        <v>1318</v>
      </c>
      <c r="T1131" s="17">
        <v>2</v>
      </c>
      <c r="U1131" s="24" t="s">
        <v>1026</v>
      </c>
      <c r="V1131" s="17">
        <v>0</v>
      </c>
      <c r="W1131" s="142" t="s">
        <v>2167</v>
      </c>
      <c r="X1131" s="17">
        <v>215</v>
      </c>
      <c r="Y1131" s="17">
        <v>6</v>
      </c>
      <c r="Z1131" s="24" t="s">
        <v>1026</v>
      </c>
      <c r="AA1131" s="17">
        <v>1</v>
      </c>
    </row>
    <row r="1132" spans="3:27" x14ac:dyDescent="0.25">
      <c r="C1132" s="16"/>
      <c r="D1132" s="16"/>
      <c r="E1132" s="16"/>
      <c r="F1132" s="16"/>
      <c r="G1132" s="16"/>
      <c r="I1132" s="16"/>
      <c r="M1132" s="17" t="s">
        <v>3011</v>
      </c>
      <c r="N1132" s="17">
        <v>25</v>
      </c>
      <c r="O1132" s="17">
        <v>7</v>
      </c>
      <c r="P1132" s="17">
        <v>1999</v>
      </c>
      <c r="Q1132" s="19" t="s">
        <v>1465</v>
      </c>
      <c r="R1132" s="24" t="s">
        <v>1026</v>
      </c>
      <c r="S1132" s="19" t="s">
        <v>565</v>
      </c>
      <c r="T1132" s="17">
        <v>0</v>
      </c>
      <c r="U1132" s="24" t="s">
        <v>1026</v>
      </c>
      <c r="V1132" s="17">
        <v>1</v>
      </c>
      <c r="W1132" s="142" t="s">
        <v>2170</v>
      </c>
      <c r="X1132" s="17">
        <v>323</v>
      </c>
      <c r="Y1132" s="17">
        <v>2</v>
      </c>
      <c r="Z1132" s="24" t="s">
        <v>1026</v>
      </c>
      <c r="AA1132" s="17">
        <v>4</v>
      </c>
    </row>
    <row r="1133" spans="3:27" x14ac:dyDescent="0.25">
      <c r="C1133" s="16"/>
      <c r="D1133" s="16"/>
      <c r="E1133" s="16"/>
      <c r="F1133" s="16"/>
      <c r="G1133" s="16"/>
      <c r="I1133" s="16"/>
      <c r="M1133" s="17" t="s">
        <v>3011</v>
      </c>
      <c r="N1133" s="17">
        <v>25</v>
      </c>
      <c r="O1133" s="17">
        <v>7</v>
      </c>
      <c r="P1133" s="17">
        <v>1999</v>
      </c>
      <c r="Q1133" s="19" t="s">
        <v>1029</v>
      </c>
      <c r="R1133" s="24" t="s">
        <v>1026</v>
      </c>
      <c r="S1133" s="19" t="s">
        <v>1042</v>
      </c>
      <c r="T1133" s="17">
        <v>2</v>
      </c>
      <c r="U1133" s="24" t="s">
        <v>1026</v>
      </c>
      <c r="V1133" s="17">
        <v>0</v>
      </c>
      <c r="W1133" s="142" t="s">
        <v>2168</v>
      </c>
      <c r="X1133" s="17">
        <v>521</v>
      </c>
      <c r="Y1133" s="17">
        <v>8</v>
      </c>
      <c r="Z1133" s="24" t="s">
        <v>1026</v>
      </c>
      <c r="AA1133" s="17">
        <v>1</v>
      </c>
    </row>
    <row r="1134" spans="3:27" x14ac:dyDescent="0.25">
      <c r="C1134" s="16"/>
      <c r="D1134" s="16"/>
      <c r="E1134" s="16"/>
      <c r="F1134" s="16"/>
      <c r="G1134" s="16"/>
      <c r="I1134" s="16"/>
      <c r="M1134" s="17" t="s">
        <v>3144</v>
      </c>
      <c r="N1134" s="17">
        <v>27</v>
      </c>
      <c r="O1134" s="17">
        <v>7</v>
      </c>
      <c r="P1134" s="17">
        <v>1999</v>
      </c>
      <c r="Q1134" s="19" t="s">
        <v>564</v>
      </c>
      <c r="R1134" s="24" t="s">
        <v>1026</v>
      </c>
      <c r="S1134" s="19" t="s">
        <v>171</v>
      </c>
      <c r="T1134" s="17">
        <v>2</v>
      </c>
      <c r="U1134" s="24" t="s">
        <v>1026</v>
      </c>
      <c r="V1134" s="17">
        <v>0</v>
      </c>
      <c r="W1134" s="142" t="s">
        <v>2166</v>
      </c>
      <c r="X1134" s="17">
        <v>900</v>
      </c>
      <c r="Y1134" s="17">
        <v>12</v>
      </c>
      <c r="Z1134" s="24" t="s">
        <v>1026</v>
      </c>
      <c r="AA1134" s="17">
        <v>1</v>
      </c>
    </row>
    <row r="1135" spans="3:27" x14ac:dyDescent="0.25">
      <c r="C1135" s="16"/>
      <c r="D1135" s="16"/>
      <c r="E1135" s="16"/>
      <c r="F1135" s="16"/>
      <c r="G1135" s="16"/>
      <c r="I1135" s="16"/>
      <c r="M1135" s="17" t="s">
        <v>3142</v>
      </c>
      <c r="N1135" s="17">
        <v>28</v>
      </c>
      <c r="O1135" s="17">
        <v>7</v>
      </c>
      <c r="P1135" s="17">
        <v>1999</v>
      </c>
      <c r="Q1135" s="19" t="s">
        <v>565</v>
      </c>
      <c r="R1135" s="24" t="s">
        <v>1026</v>
      </c>
      <c r="S1135" s="19" t="s">
        <v>1043</v>
      </c>
      <c r="T1135" s="17">
        <v>2</v>
      </c>
      <c r="U1135" s="24" t="s">
        <v>1026</v>
      </c>
      <c r="V1135" s="17">
        <v>0</v>
      </c>
      <c r="W1135" s="142" t="s">
        <v>2162</v>
      </c>
      <c r="X1135" s="17">
        <v>486</v>
      </c>
      <c r="Y1135" s="17">
        <v>11</v>
      </c>
      <c r="Z1135" s="24" t="s">
        <v>1026</v>
      </c>
      <c r="AA1135" s="17">
        <v>6</v>
      </c>
    </row>
    <row r="1136" spans="3:27" x14ac:dyDescent="0.25">
      <c r="C1136" s="16"/>
      <c r="D1136" s="16"/>
      <c r="E1136" s="16"/>
      <c r="F1136" s="16"/>
      <c r="G1136" s="16"/>
      <c r="I1136" s="16"/>
      <c r="M1136" s="17" t="s">
        <v>3142</v>
      </c>
      <c r="N1136" s="17">
        <v>28</v>
      </c>
      <c r="O1136" s="17">
        <v>7</v>
      </c>
      <c r="P1136" s="17">
        <v>1999</v>
      </c>
      <c r="Q1136" s="19" t="s">
        <v>1465</v>
      </c>
      <c r="R1136" s="24" t="s">
        <v>1026</v>
      </c>
      <c r="S1136" s="19" t="s">
        <v>1029</v>
      </c>
      <c r="T1136" s="17">
        <v>0</v>
      </c>
      <c r="U1136" s="24" t="s">
        <v>1026</v>
      </c>
      <c r="V1136" s="17">
        <v>1</v>
      </c>
      <c r="W1136" s="142" t="s">
        <v>2164</v>
      </c>
      <c r="X1136" s="17">
        <v>296</v>
      </c>
      <c r="Y1136" s="17">
        <v>4</v>
      </c>
      <c r="Z1136" s="24" t="s">
        <v>1026</v>
      </c>
      <c r="AA1136" s="17">
        <v>9</v>
      </c>
    </row>
    <row r="1137" spans="3:27" x14ac:dyDescent="0.25">
      <c r="C1137" s="16"/>
      <c r="D1137" s="16"/>
      <c r="E1137" s="16"/>
      <c r="F1137" s="16"/>
      <c r="G1137" s="16"/>
      <c r="I1137" s="16"/>
      <c r="M1137" s="17" t="s">
        <v>3142</v>
      </c>
      <c r="N1137" s="17">
        <v>28</v>
      </c>
      <c r="O1137" s="17">
        <v>7</v>
      </c>
      <c r="P1137" s="17">
        <v>1999</v>
      </c>
      <c r="Q1137" s="19" t="s">
        <v>1241</v>
      </c>
      <c r="R1137" s="24" t="s">
        <v>1026</v>
      </c>
      <c r="S1137" s="19" t="s">
        <v>2400</v>
      </c>
      <c r="T1137" s="17">
        <v>2</v>
      </c>
      <c r="U1137" s="24" t="s">
        <v>1026</v>
      </c>
      <c r="V1137" s="17">
        <v>0</v>
      </c>
      <c r="W1137" s="142" t="s">
        <v>2165</v>
      </c>
      <c r="X1137" s="17">
        <v>549</v>
      </c>
      <c r="Y1137" s="17">
        <v>8</v>
      </c>
      <c r="Z1137" s="24" t="s">
        <v>1026</v>
      </c>
      <c r="AA1137" s="17">
        <v>4</v>
      </c>
    </row>
    <row r="1138" spans="3:27" x14ac:dyDescent="0.25">
      <c r="C1138" s="16"/>
      <c r="D1138" s="16"/>
      <c r="E1138" s="16"/>
      <c r="F1138" s="16"/>
      <c r="G1138" s="16"/>
      <c r="I1138" s="16"/>
      <c r="M1138" s="17" t="s">
        <v>3142</v>
      </c>
      <c r="N1138" s="17">
        <v>28</v>
      </c>
      <c r="O1138" s="17">
        <v>7</v>
      </c>
      <c r="P1138" s="17">
        <v>1999</v>
      </c>
      <c r="Q1138" s="19" t="s">
        <v>1042</v>
      </c>
      <c r="R1138" s="24" t="s">
        <v>1026</v>
      </c>
      <c r="S1138" s="19" t="s">
        <v>1433</v>
      </c>
      <c r="T1138" s="17">
        <v>1</v>
      </c>
      <c r="U1138" s="24" t="s">
        <v>1026</v>
      </c>
      <c r="V1138" s="17">
        <v>0</v>
      </c>
      <c r="W1138" s="142" t="s">
        <v>2163</v>
      </c>
      <c r="X1138" s="17">
        <v>501</v>
      </c>
      <c r="Y1138" s="17">
        <v>14</v>
      </c>
      <c r="Z1138" s="24" t="s">
        <v>1026</v>
      </c>
      <c r="AA1138" s="17">
        <v>4</v>
      </c>
    </row>
    <row r="1139" spans="3:27" x14ac:dyDescent="0.25">
      <c r="C1139" s="16"/>
      <c r="D1139" s="16"/>
      <c r="E1139" s="16"/>
      <c r="F1139" s="16"/>
      <c r="G1139" s="16"/>
      <c r="I1139" s="16"/>
      <c r="M1139" s="17" t="s">
        <v>3142</v>
      </c>
      <c r="N1139" s="17">
        <v>28</v>
      </c>
      <c r="O1139" s="17">
        <v>7</v>
      </c>
      <c r="P1139" s="17">
        <v>1999</v>
      </c>
      <c r="Q1139" s="19" t="s">
        <v>1318</v>
      </c>
      <c r="R1139" s="24" t="s">
        <v>1026</v>
      </c>
      <c r="S1139" s="19" t="s">
        <v>1041</v>
      </c>
      <c r="T1139" s="17">
        <v>0</v>
      </c>
      <c r="U1139" s="24" t="s">
        <v>1026</v>
      </c>
      <c r="V1139" s="17">
        <v>2</v>
      </c>
      <c r="W1139" s="142" t="s">
        <v>2161</v>
      </c>
      <c r="X1139" s="17">
        <v>597</v>
      </c>
      <c r="Y1139" s="17">
        <v>4</v>
      </c>
      <c r="Z1139" s="24" t="s">
        <v>1026</v>
      </c>
      <c r="AA1139" s="17">
        <v>7</v>
      </c>
    </row>
    <row r="1140" spans="3:27" x14ac:dyDescent="0.25">
      <c r="C1140" s="16"/>
      <c r="D1140" s="16"/>
      <c r="E1140" s="16"/>
      <c r="F1140" s="16"/>
      <c r="G1140" s="16"/>
      <c r="I1140" s="16"/>
      <c r="M1140" s="17" t="s">
        <v>3027</v>
      </c>
      <c r="N1140" s="17">
        <v>31</v>
      </c>
      <c r="O1140" s="17">
        <v>7</v>
      </c>
      <c r="P1140" s="17">
        <v>1999</v>
      </c>
      <c r="Q1140" s="19" t="s">
        <v>171</v>
      </c>
      <c r="R1140" s="24" t="s">
        <v>1026</v>
      </c>
      <c r="S1140" s="19" t="s">
        <v>1465</v>
      </c>
      <c r="T1140" s="17">
        <v>2</v>
      </c>
      <c r="U1140" s="24" t="s">
        <v>1026</v>
      </c>
      <c r="V1140" s="17">
        <v>0</v>
      </c>
      <c r="W1140" s="142" t="s">
        <v>2160</v>
      </c>
      <c r="X1140" s="17">
        <v>368</v>
      </c>
      <c r="Y1140" s="17">
        <v>2</v>
      </c>
      <c r="Z1140" s="24" t="s">
        <v>1026</v>
      </c>
      <c r="AA1140" s="17">
        <v>0</v>
      </c>
    </row>
    <row r="1141" spans="3:27" x14ac:dyDescent="0.25">
      <c r="C1141" s="16"/>
      <c r="D1141" s="16"/>
      <c r="E1141" s="16"/>
      <c r="F1141" s="16"/>
      <c r="G1141" s="16"/>
      <c r="I1141" s="16"/>
      <c r="M1141" s="17" t="s">
        <v>3011</v>
      </c>
      <c r="N1141" s="17">
        <v>1</v>
      </c>
      <c r="O1141" s="17">
        <v>8</v>
      </c>
      <c r="P1141" s="17">
        <v>1999</v>
      </c>
      <c r="Q1141" s="19" t="s">
        <v>1041</v>
      </c>
      <c r="R1141" s="24" t="s">
        <v>1026</v>
      </c>
      <c r="S1141" s="19" t="s">
        <v>1042</v>
      </c>
      <c r="T1141" s="17">
        <v>1</v>
      </c>
      <c r="U1141" s="24" t="s">
        <v>1026</v>
      </c>
      <c r="V1141" s="17">
        <v>2</v>
      </c>
      <c r="W1141" s="142" t="s">
        <v>2159</v>
      </c>
      <c r="X1141" s="17">
        <v>415</v>
      </c>
      <c r="Y1141" s="17">
        <v>6</v>
      </c>
      <c r="Z1141" s="24" t="s">
        <v>1026</v>
      </c>
      <c r="AA1141" s="17">
        <v>10</v>
      </c>
    </row>
    <row r="1142" spans="3:27" x14ac:dyDescent="0.25">
      <c r="C1142" s="16"/>
      <c r="D1142" s="16"/>
      <c r="E1142" s="16"/>
      <c r="F1142" s="16"/>
      <c r="G1142" s="16"/>
      <c r="I1142" s="16"/>
      <c r="M1142" s="17" t="s">
        <v>3011</v>
      </c>
      <c r="N1142" s="17">
        <v>1</v>
      </c>
      <c r="O1142" s="17">
        <v>8</v>
      </c>
      <c r="P1142" s="17">
        <v>1999</v>
      </c>
      <c r="Q1142" s="19" t="s">
        <v>1029</v>
      </c>
      <c r="R1142" s="24" t="s">
        <v>1026</v>
      </c>
      <c r="S1142" s="19" t="s">
        <v>1241</v>
      </c>
      <c r="T1142" s="17">
        <v>2</v>
      </c>
      <c r="U1142" s="24" t="s">
        <v>1026</v>
      </c>
      <c r="V1142" s="17">
        <v>1</v>
      </c>
      <c r="W1142" s="142" t="s">
        <v>2158</v>
      </c>
      <c r="X1142" s="17">
        <v>479</v>
      </c>
      <c r="Y1142" s="17">
        <v>8</v>
      </c>
      <c r="Z1142" s="24" t="s">
        <v>1026</v>
      </c>
      <c r="AA1142" s="17">
        <v>7</v>
      </c>
    </row>
    <row r="1143" spans="3:27" x14ac:dyDescent="0.25">
      <c r="C1143" s="16"/>
      <c r="D1143" s="16"/>
      <c r="E1143" s="16"/>
      <c r="F1143" s="16"/>
      <c r="G1143" s="16"/>
      <c r="I1143" s="16"/>
      <c r="M1143" s="17" t="s">
        <v>3011</v>
      </c>
      <c r="N1143" s="17">
        <v>1</v>
      </c>
      <c r="O1143" s="17">
        <v>8</v>
      </c>
      <c r="P1143" s="17">
        <v>1999</v>
      </c>
      <c r="Q1143" s="19" t="s">
        <v>1043</v>
      </c>
      <c r="R1143" s="24" t="s">
        <v>1026</v>
      </c>
      <c r="S1143" s="19" t="s">
        <v>1433</v>
      </c>
      <c r="T1143" s="17">
        <v>1</v>
      </c>
      <c r="U1143" s="24" t="s">
        <v>1026</v>
      </c>
      <c r="V1143" s="17">
        <v>0</v>
      </c>
      <c r="W1143" s="142" t="s">
        <v>2157</v>
      </c>
      <c r="X1143" s="17">
        <v>704</v>
      </c>
      <c r="Y1143" s="17">
        <v>10</v>
      </c>
      <c r="Z1143" s="24" t="s">
        <v>1026</v>
      </c>
      <c r="AA1143" s="17">
        <v>6</v>
      </c>
    </row>
    <row r="1144" spans="3:27" x14ac:dyDescent="0.25">
      <c r="M1144" s="17" t="s">
        <v>3144</v>
      </c>
      <c r="N1144" s="17">
        <v>3</v>
      </c>
      <c r="O1144" s="17">
        <v>8</v>
      </c>
      <c r="P1144" s="17">
        <v>1999</v>
      </c>
      <c r="Q1144" s="19" t="s">
        <v>565</v>
      </c>
      <c r="R1144" s="24" t="s">
        <v>1026</v>
      </c>
      <c r="S1144" s="19" t="s">
        <v>1318</v>
      </c>
      <c r="T1144" s="17">
        <v>2</v>
      </c>
      <c r="U1144" s="24" t="s">
        <v>1026</v>
      </c>
      <c r="V1144" s="17">
        <v>0</v>
      </c>
      <c r="W1144" s="142" t="s">
        <v>2156</v>
      </c>
      <c r="X1144" s="17">
        <v>920</v>
      </c>
      <c r="Y1144" s="17">
        <v>14</v>
      </c>
      <c r="Z1144" s="24" t="s">
        <v>1026</v>
      </c>
      <c r="AA1144" s="17">
        <v>5</v>
      </c>
    </row>
    <row r="1145" spans="3:27" x14ac:dyDescent="0.25">
      <c r="M1145" s="17" t="s">
        <v>3144</v>
      </c>
      <c r="N1145" s="17">
        <v>3</v>
      </c>
      <c r="O1145" s="17">
        <v>8</v>
      </c>
      <c r="P1145" s="17">
        <v>1999</v>
      </c>
      <c r="Q1145" s="19" t="s">
        <v>1433</v>
      </c>
      <c r="R1145" s="24" t="s">
        <v>1026</v>
      </c>
      <c r="S1145" s="19" t="s">
        <v>1041</v>
      </c>
      <c r="T1145" s="17">
        <v>2</v>
      </c>
      <c r="U1145" s="24" t="s">
        <v>1026</v>
      </c>
      <c r="V1145" s="17">
        <v>0</v>
      </c>
      <c r="W1145" s="142" t="s">
        <v>368</v>
      </c>
      <c r="X1145" s="17">
        <v>347</v>
      </c>
      <c r="Y1145" s="17">
        <v>8</v>
      </c>
      <c r="Z1145" s="24" t="s">
        <v>1026</v>
      </c>
      <c r="AA1145" s="17">
        <v>1</v>
      </c>
    </row>
    <row r="1146" spans="3:27" x14ac:dyDescent="0.25">
      <c r="I1146" s="16"/>
      <c r="J1146" s="16"/>
      <c r="K1146" s="16"/>
      <c r="M1146" s="17" t="s">
        <v>3142</v>
      </c>
      <c r="N1146" s="17">
        <v>4</v>
      </c>
      <c r="O1146" s="17">
        <v>8</v>
      </c>
      <c r="P1146" s="17">
        <v>1999</v>
      </c>
      <c r="Q1146" s="19" t="s">
        <v>171</v>
      </c>
      <c r="R1146" s="24" t="s">
        <v>1026</v>
      </c>
      <c r="S1146" s="19" t="s">
        <v>1029</v>
      </c>
      <c r="T1146" s="17">
        <v>1</v>
      </c>
      <c r="U1146" s="24" t="s">
        <v>1026</v>
      </c>
      <c r="V1146" s="17">
        <v>2</v>
      </c>
      <c r="W1146" s="142" t="s">
        <v>366</v>
      </c>
      <c r="X1146" s="17">
        <v>324</v>
      </c>
      <c r="Y1146" s="17">
        <v>3</v>
      </c>
      <c r="Z1146" s="24" t="s">
        <v>1026</v>
      </c>
      <c r="AA1146" s="17">
        <v>10</v>
      </c>
    </row>
    <row r="1147" spans="3:27" x14ac:dyDescent="0.25">
      <c r="I1147" s="16"/>
      <c r="J1147" s="16"/>
      <c r="K1147" s="16"/>
      <c r="M1147" s="17" t="s">
        <v>3142</v>
      </c>
      <c r="N1147" s="17">
        <v>4</v>
      </c>
      <c r="O1147" s="17">
        <v>8</v>
      </c>
      <c r="P1147" s="17">
        <v>1999</v>
      </c>
      <c r="Q1147" s="19" t="s">
        <v>1241</v>
      </c>
      <c r="R1147" s="24" t="s">
        <v>1026</v>
      </c>
      <c r="S1147" s="19" t="s">
        <v>1465</v>
      </c>
      <c r="T1147" s="17">
        <v>0</v>
      </c>
      <c r="U1147" s="24" t="s">
        <v>1026</v>
      </c>
      <c r="V1147" s="17">
        <v>2</v>
      </c>
      <c r="W1147" s="142" t="s">
        <v>367</v>
      </c>
      <c r="X1147" s="17">
        <v>505</v>
      </c>
      <c r="Y1147" s="17">
        <v>1</v>
      </c>
      <c r="Z1147" s="24" t="s">
        <v>1026</v>
      </c>
      <c r="AA1147" s="17">
        <v>6</v>
      </c>
    </row>
    <row r="1148" spans="3:27" x14ac:dyDescent="0.25">
      <c r="I1148" s="16"/>
      <c r="J1148" s="16"/>
      <c r="K1148" s="16"/>
      <c r="M1148" s="17" t="s">
        <v>3142</v>
      </c>
      <c r="N1148" s="17">
        <v>4</v>
      </c>
      <c r="O1148" s="17">
        <v>8</v>
      </c>
      <c r="P1148" s="17">
        <v>1999</v>
      </c>
      <c r="Q1148" s="19" t="s">
        <v>1042</v>
      </c>
      <c r="R1148" s="24" t="s">
        <v>1026</v>
      </c>
      <c r="S1148" s="19" t="s">
        <v>2400</v>
      </c>
      <c r="T1148" s="17">
        <v>2</v>
      </c>
      <c r="U1148" s="24" t="s">
        <v>1026</v>
      </c>
      <c r="V1148" s="17">
        <v>0</v>
      </c>
      <c r="W1148" s="142" t="s">
        <v>1123</v>
      </c>
      <c r="X1148" s="17">
        <v>517</v>
      </c>
      <c r="Y1148" s="17">
        <v>23</v>
      </c>
      <c r="Z1148" s="24" t="s">
        <v>1026</v>
      </c>
      <c r="AA1148" s="17">
        <v>5</v>
      </c>
    </row>
    <row r="1149" spans="3:27" x14ac:dyDescent="0.25">
      <c r="C1149" s="16"/>
      <c r="D1149" s="16"/>
      <c r="E1149" s="16"/>
      <c r="F1149" s="16"/>
      <c r="G1149" s="16"/>
      <c r="I1149" s="16"/>
      <c r="J1149" s="16"/>
      <c r="K1149" s="16"/>
      <c r="M1149" s="17" t="s">
        <v>3142</v>
      </c>
      <c r="N1149" s="17">
        <v>4</v>
      </c>
      <c r="O1149" s="17">
        <v>8</v>
      </c>
      <c r="P1149" s="17">
        <v>1999</v>
      </c>
      <c r="Q1149" s="19" t="s">
        <v>1043</v>
      </c>
      <c r="R1149" s="24" t="s">
        <v>1026</v>
      </c>
      <c r="S1149" s="19" t="s">
        <v>1318</v>
      </c>
      <c r="T1149" s="17">
        <v>1</v>
      </c>
      <c r="U1149" s="24" t="s">
        <v>1026</v>
      </c>
      <c r="V1149" s="17">
        <v>0</v>
      </c>
      <c r="W1149" s="142" t="s">
        <v>1122</v>
      </c>
      <c r="X1149" s="17">
        <v>754</v>
      </c>
      <c r="Y1149" s="17">
        <v>7</v>
      </c>
      <c r="Z1149" s="24" t="s">
        <v>1026</v>
      </c>
      <c r="AA1149" s="17">
        <v>1</v>
      </c>
    </row>
    <row r="1150" spans="3:27" x14ac:dyDescent="0.25">
      <c r="C1150" s="16"/>
      <c r="D1150" s="16"/>
      <c r="E1150" s="16"/>
      <c r="F1150" s="16"/>
      <c r="G1150" s="16"/>
      <c r="I1150" s="16"/>
      <c r="J1150" s="16"/>
      <c r="K1150" s="16"/>
      <c r="M1150" s="17" t="s">
        <v>3141</v>
      </c>
      <c r="N1150" s="17">
        <v>5</v>
      </c>
      <c r="O1150" s="17">
        <v>8</v>
      </c>
      <c r="P1150" s="17">
        <v>1999</v>
      </c>
      <c r="Q1150" s="19" t="s">
        <v>564</v>
      </c>
      <c r="R1150" s="24" t="s">
        <v>1026</v>
      </c>
      <c r="S1150" s="19" t="s">
        <v>565</v>
      </c>
      <c r="T1150" s="17">
        <v>1</v>
      </c>
      <c r="U1150" s="24" t="s">
        <v>1026</v>
      </c>
      <c r="V1150" s="17">
        <v>0</v>
      </c>
      <c r="W1150" s="142" t="s">
        <v>1121</v>
      </c>
      <c r="X1150" s="17">
        <v>700</v>
      </c>
      <c r="Y1150" s="17">
        <v>12</v>
      </c>
      <c r="Z1150" s="24" t="s">
        <v>1026</v>
      </c>
      <c r="AA1150" s="17">
        <v>10</v>
      </c>
    </row>
    <row r="1151" spans="3:27" x14ac:dyDescent="0.25">
      <c r="C1151" s="16"/>
      <c r="D1151" s="16"/>
      <c r="E1151" s="16"/>
      <c r="F1151" s="16"/>
      <c r="G1151" s="16"/>
      <c r="I1151" s="16"/>
      <c r="J1151" s="16"/>
      <c r="K1151" s="16"/>
      <c r="M1151" s="17" t="s">
        <v>3027</v>
      </c>
      <c r="N1151" s="17">
        <v>7</v>
      </c>
      <c r="O1151" s="17">
        <v>8</v>
      </c>
      <c r="P1151" s="17">
        <v>1999</v>
      </c>
      <c r="Q1151" s="19" t="s">
        <v>1041</v>
      </c>
      <c r="R1151" s="24" t="s">
        <v>1026</v>
      </c>
      <c r="S1151" s="19" t="s">
        <v>565</v>
      </c>
      <c r="T1151" s="17">
        <v>1</v>
      </c>
      <c r="U1151" s="24" t="s">
        <v>1026</v>
      </c>
      <c r="V1151" s="17">
        <v>2</v>
      </c>
      <c r="W1151" s="142" t="s">
        <v>1116</v>
      </c>
      <c r="X1151" s="17">
        <v>429</v>
      </c>
      <c r="Y1151" s="17">
        <v>7</v>
      </c>
      <c r="Z1151" s="24" t="s">
        <v>1026</v>
      </c>
      <c r="AA1151" s="17">
        <v>10</v>
      </c>
    </row>
    <row r="1152" spans="3:27" x14ac:dyDescent="0.25">
      <c r="C1152" s="16"/>
      <c r="D1152" s="16"/>
      <c r="E1152" s="16"/>
      <c r="F1152" s="16"/>
      <c r="G1152" s="16"/>
      <c r="I1152" s="16"/>
      <c r="J1152" s="16"/>
      <c r="K1152" s="16"/>
      <c r="M1152" s="17" t="s">
        <v>3027</v>
      </c>
      <c r="N1152" s="17">
        <v>7</v>
      </c>
      <c r="O1152" s="17">
        <v>8</v>
      </c>
      <c r="P1152" s="17">
        <v>1999</v>
      </c>
      <c r="Q1152" s="19" t="s">
        <v>2400</v>
      </c>
      <c r="R1152" s="24" t="s">
        <v>1026</v>
      </c>
      <c r="S1152" s="19" t="s">
        <v>1029</v>
      </c>
      <c r="T1152" s="17">
        <v>0</v>
      </c>
      <c r="U1152" s="24" t="s">
        <v>1026</v>
      </c>
      <c r="V1152" s="17">
        <v>2</v>
      </c>
      <c r="W1152" s="142" t="s">
        <v>1118</v>
      </c>
      <c r="X1152" s="17">
        <v>201</v>
      </c>
      <c r="Y1152" s="17">
        <v>1</v>
      </c>
      <c r="Z1152" s="24" t="s">
        <v>1026</v>
      </c>
      <c r="AA1152" s="17">
        <v>10</v>
      </c>
    </row>
    <row r="1153" spans="1:31" x14ac:dyDescent="0.25">
      <c r="C1153" s="16"/>
      <c r="D1153" s="16"/>
      <c r="E1153" s="16"/>
      <c r="F1153" s="16"/>
      <c r="G1153" s="16"/>
      <c r="I1153" s="16"/>
      <c r="J1153" s="16"/>
      <c r="K1153" s="16"/>
      <c r="M1153" s="17" t="s">
        <v>3027</v>
      </c>
      <c r="N1153" s="17">
        <v>7</v>
      </c>
      <c r="O1153" s="17">
        <v>8</v>
      </c>
      <c r="P1153" s="17">
        <v>1999</v>
      </c>
      <c r="Q1153" s="19" t="s">
        <v>1465</v>
      </c>
      <c r="R1153" s="24" t="s">
        <v>1026</v>
      </c>
      <c r="S1153" s="19" t="s">
        <v>1043</v>
      </c>
      <c r="T1153" s="17">
        <v>2</v>
      </c>
      <c r="U1153" s="24" t="s">
        <v>1026</v>
      </c>
      <c r="V1153" s="17">
        <v>0</v>
      </c>
      <c r="W1153" s="142" t="s">
        <v>1119</v>
      </c>
      <c r="X1153" s="17">
        <v>282</v>
      </c>
      <c r="Y1153" s="17">
        <v>11</v>
      </c>
      <c r="Z1153" s="24" t="s">
        <v>1026</v>
      </c>
      <c r="AA1153" s="17">
        <v>8</v>
      </c>
    </row>
    <row r="1154" spans="1:31" x14ac:dyDescent="0.25">
      <c r="C1154" s="16"/>
      <c r="D1154" s="16"/>
      <c r="E1154" s="16"/>
      <c r="F1154" s="16"/>
      <c r="G1154" s="16"/>
      <c r="I1154" s="16"/>
      <c r="J1154" s="16"/>
      <c r="K1154" s="16"/>
      <c r="M1154" s="17" t="s">
        <v>3027</v>
      </c>
      <c r="N1154" s="17">
        <v>7</v>
      </c>
      <c r="O1154" s="17">
        <v>8</v>
      </c>
      <c r="P1154" s="17">
        <v>1999</v>
      </c>
      <c r="Q1154" s="19" t="s">
        <v>1241</v>
      </c>
      <c r="R1154" s="24" t="s">
        <v>1026</v>
      </c>
      <c r="S1154" s="19" t="s">
        <v>564</v>
      </c>
      <c r="T1154" s="17">
        <v>2</v>
      </c>
      <c r="U1154" s="24" t="s">
        <v>1026</v>
      </c>
      <c r="V1154" s="17">
        <v>1</v>
      </c>
      <c r="W1154" s="142" t="s">
        <v>1120</v>
      </c>
      <c r="X1154" s="17">
        <v>381</v>
      </c>
      <c r="Y1154" s="17">
        <v>4</v>
      </c>
      <c r="Z1154" s="24" t="s">
        <v>1026</v>
      </c>
      <c r="AA1154" s="17">
        <v>3</v>
      </c>
    </row>
    <row r="1155" spans="1:31" x14ac:dyDescent="0.25">
      <c r="C1155" s="16"/>
      <c r="D1155" s="16"/>
      <c r="E1155" s="16"/>
      <c r="F1155" s="16"/>
      <c r="G1155" s="16"/>
      <c r="I1155" s="16"/>
      <c r="J1155" s="16"/>
      <c r="K1155" s="16"/>
      <c r="M1155" s="17" t="s">
        <v>3027</v>
      </c>
      <c r="N1155" s="17">
        <v>7</v>
      </c>
      <c r="O1155" s="17">
        <v>8</v>
      </c>
      <c r="P1155" s="17">
        <v>1999</v>
      </c>
      <c r="Q1155" s="19" t="s">
        <v>1042</v>
      </c>
      <c r="R1155" s="24" t="s">
        <v>1026</v>
      </c>
      <c r="S1155" s="19" t="s">
        <v>171</v>
      </c>
      <c r="T1155" s="17">
        <v>2</v>
      </c>
      <c r="U1155" s="24" t="s">
        <v>1026</v>
      </c>
      <c r="V1155" s="17">
        <v>0</v>
      </c>
      <c r="W1155" s="142" t="s">
        <v>1117</v>
      </c>
      <c r="X1155" s="17">
        <v>592</v>
      </c>
      <c r="Y1155" s="17">
        <v>9</v>
      </c>
      <c r="Z1155" s="24" t="s">
        <v>1026</v>
      </c>
      <c r="AA1155" s="17">
        <v>1</v>
      </c>
    </row>
    <row r="1156" spans="1:31" x14ac:dyDescent="0.25">
      <c r="C1156" s="16"/>
      <c r="D1156" s="16"/>
      <c r="E1156" s="16"/>
      <c r="F1156" s="16"/>
      <c r="G1156" s="16"/>
      <c r="I1156" s="16"/>
      <c r="J1156" s="16"/>
      <c r="K1156" s="16"/>
      <c r="M1156" s="17" t="s">
        <v>3027</v>
      </c>
      <c r="N1156" s="17">
        <v>7</v>
      </c>
      <c r="O1156" s="17">
        <v>8</v>
      </c>
      <c r="P1156" s="17">
        <v>1999</v>
      </c>
      <c r="Q1156" s="19" t="s">
        <v>1318</v>
      </c>
      <c r="R1156" s="24" t="s">
        <v>1026</v>
      </c>
      <c r="S1156" s="19" t="s">
        <v>1433</v>
      </c>
      <c r="T1156" s="17">
        <v>2</v>
      </c>
      <c r="U1156" s="24" t="s">
        <v>1026</v>
      </c>
      <c r="V1156" s="17">
        <v>0</v>
      </c>
      <c r="W1156" s="142" t="s">
        <v>1115</v>
      </c>
      <c r="X1156" s="17">
        <v>409</v>
      </c>
      <c r="Y1156" s="17">
        <v>7</v>
      </c>
      <c r="Z1156" s="24" t="s">
        <v>1026</v>
      </c>
      <c r="AA1156" s="17">
        <v>3</v>
      </c>
    </row>
    <row r="1157" spans="1:31" x14ac:dyDescent="0.25">
      <c r="C1157" s="16"/>
      <c r="D1157" s="16"/>
      <c r="E1157" s="16"/>
      <c r="F1157" s="16"/>
      <c r="G1157" s="16"/>
      <c r="I1157" s="16"/>
      <c r="J1157" s="16"/>
      <c r="K1157" s="16"/>
      <c r="R1157" s="24"/>
      <c r="S1157" s="19" t="s">
        <v>2</v>
      </c>
      <c r="T1157" s="17">
        <f>SUM(T1025:T1156)</f>
        <v>153</v>
      </c>
      <c r="U1157" s="24" t="s">
        <v>1026</v>
      </c>
      <c r="V1157" s="17">
        <f>SUM(V1025:V1156)</f>
        <v>108</v>
      </c>
      <c r="X1157" s="17">
        <f>SUM(X1025:X1156)</f>
        <v>67172</v>
      </c>
      <c r="Y1157" s="17">
        <f>SUM(Y1025:Y1156)</f>
        <v>1171</v>
      </c>
      <c r="Z1157" s="24" t="s">
        <v>1026</v>
      </c>
      <c r="AA1157" s="17">
        <f>SUM(AA1025:AA1156)</f>
        <v>870</v>
      </c>
    </row>
    <row r="1158" spans="1:31" x14ac:dyDescent="0.25">
      <c r="C1158" s="16"/>
      <c r="D1158" s="16"/>
      <c r="E1158" s="16"/>
      <c r="F1158" s="16"/>
      <c r="G1158" s="16"/>
      <c r="P1158" s="17">
        <f>COUNT(T1025:T1156)</f>
        <v>132</v>
      </c>
      <c r="R1158" s="24"/>
      <c r="S1158" s="19" t="s">
        <v>567</v>
      </c>
      <c r="T1158" s="81">
        <f>PRODUCT(T1157/P1158)</f>
        <v>1.1590909090909092</v>
      </c>
      <c r="U1158" s="24" t="s">
        <v>1026</v>
      </c>
      <c r="V1158" s="81">
        <f>PRODUCT(V1157/P1158)</f>
        <v>0.81818181818181823</v>
      </c>
      <c r="X1158" s="82">
        <f>PRODUCT(X1157/P1158)</f>
        <v>508.87878787878788</v>
      </c>
      <c r="Y1158" s="81">
        <f>PRODUCT(Y1157/P1158)</f>
        <v>8.8712121212121211</v>
      </c>
      <c r="Z1158" s="24" t="s">
        <v>1026</v>
      </c>
      <c r="AA1158" s="81">
        <f>PRODUCT(AA1157/P1158)</f>
        <v>6.5909090909090908</v>
      </c>
    </row>
    <row r="1159" spans="1:31" x14ac:dyDescent="0.25">
      <c r="W1159" s="142"/>
      <c r="X1159" s="120"/>
    </row>
    <row r="1160" spans="1:31" x14ac:dyDescent="0.25">
      <c r="W1160" s="142"/>
      <c r="X1160" s="120"/>
    </row>
    <row r="1161" spans="1:31" x14ac:dyDescent="0.25">
      <c r="A1161" s="156"/>
      <c r="B1161" s="154" t="s">
        <v>2563</v>
      </c>
      <c r="C1161" s="156"/>
      <c r="D1161" s="156"/>
      <c r="E1161" s="156"/>
      <c r="F1161" s="156"/>
      <c r="G1161" s="156"/>
      <c r="H1161" s="156"/>
      <c r="I1161" s="156"/>
      <c r="J1161" s="156"/>
      <c r="K1161" s="156"/>
      <c r="L1161" s="156"/>
      <c r="M1161" s="158"/>
      <c r="N1161" s="158"/>
      <c r="O1161" s="158"/>
      <c r="P1161" s="158"/>
      <c r="Q1161" s="154" t="s">
        <v>2563</v>
      </c>
      <c r="R1161" s="158"/>
      <c r="S1161" s="160"/>
      <c r="T1161" s="158"/>
      <c r="U1161" s="158"/>
      <c r="V1161" s="158"/>
      <c r="W1161" s="161"/>
      <c r="X1161" s="162"/>
      <c r="Y1161" s="158"/>
      <c r="Z1161" s="158"/>
      <c r="AA1161" s="158"/>
    </row>
    <row r="1162" spans="1:31" s="16" customFormat="1" x14ac:dyDescent="0.25">
      <c r="M1162" s="17"/>
      <c r="N1162" s="14"/>
      <c r="O1162" s="14"/>
      <c r="P1162" s="14"/>
      <c r="Q1162" s="20" t="s">
        <v>2917</v>
      </c>
      <c r="R1162" s="17"/>
      <c r="S1162" s="20"/>
      <c r="T1162" s="14"/>
      <c r="U1162" s="14"/>
      <c r="V1162" s="14"/>
      <c r="W1162" s="153"/>
      <c r="X1162" s="75"/>
      <c r="Y1162" s="14"/>
      <c r="Z1162" s="17"/>
      <c r="AA1162" s="14"/>
      <c r="AC1162" s="14"/>
      <c r="AD1162" s="14"/>
      <c r="AE1162" s="14"/>
    </row>
    <row r="1163" spans="1:31" x14ac:dyDescent="0.25">
      <c r="A1163" s="16"/>
      <c r="C1163" s="16"/>
      <c r="D1163" s="16"/>
      <c r="E1163" s="16"/>
      <c r="F1163" s="16"/>
      <c r="G1163" s="16"/>
      <c r="H1163" s="16"/>
      <c r="I1163" s="16"/>
      <c r="J1163" s="16"/>
      <c r="K1163" s="16"/>
      <c r="L1163" s="16"/>
      <c r="M1163" s="17" t="s">
        <v>3142</v>
      </c>
      <c r="N1163" s="17">
        <v>11</v>
      </c>
      <c r="O1163" s="17">
        <v>8</v>
      </c>
      <c r="P1163" s="17">
        <v>1999</v>
      </c>
      <c r="Q1163" s="20" t="s">
        <v>1029</v>
      </c>
      <c r="R1163" s="24" t="s">
        <v>1026</v>
      </c>
      <c r="S1163" s="19" t="s">
        <v>1465</v>
      </c>
      <c r="T1163" s="17">
        <v>2</v>
      </c>
      <c r="U1163" s="24" t="s">
        <v>1026</v>
      </c>
      <c r="V1163" s="17">
        <v>0</v>
      </c>
      <c r="W1163" s="142" t="s">
        <v>190</v>
      </c>
      <c r="X1163" s="120">
        <v>512</v>
      </c>
      <c r="Y1163" s="17">
        <v>10</v>
      </c>
      <c r="Z1163" s="24" t="s">
        <v>1026</v>
      </c>
      <c r="AA1163" s="17">
        <v>4</v>
      </c>
    </row>
    <row r="1164" spans="1:31" x14ac:dyDescent="0.25">
      <c r="A1164" s="16"/>
      <c r="C1164" s="16"/>
      <c r="D1164" s="16"/>
      <c r="E1164" s="16"/>
      <c r="F1164" s="16"/>
      <c r="G1164" s="16"/>
      <c r="H1164" s="16"/>
      <c r="I1164" s="16"/>
      <c r="J1164" s="16"/>
      <c r="K1164" s="16"/>
      <c r="L1164" s="16"/>
      <c r="M1164" s="17" t="s">
        <v>3027</v>
      </c>
      <c r="N1164" s="17">
        <v>14</v>
      </c>
      <c r="O1164" s="17">
        <v>8</v>
      </c>
      <c r="P1164" s="17">
        <v>1999</v>
      </c>
      <c r="Q1164" s="19" t="s">
        <v>1465</v>
      </c>
      <c r="R1164" s="24" t="s">
        <v>1026</v>
      </c>
      <c r="S1164" s="20" t="s">
        <v>1029</v>
      </c>
      <c r="T1164" s="17">
        <v>0</v>
      </c>
      <c r="U1164" s="24" t="s">
        <v>1026</v>
      </c>
      <c r="V1164" s="17">
        <v>2</v>
      </c>
      <c r="W1164" s="142" t="s">
        <v>175</v>
      </c>
      <c r="X1164" s="120">
        <v>200</v>
      </c>
      <c r="Y1164" s="17">
        <v>2</v>
      </c>
      <c r="Z1164" s="24" t="s">
        <v>1026</v>
      </c>
      <c r="AA1164" s="17">
        <v>13</v>
      </c>
    </row>
    <row r="1165" spans="1:31" x14ac:dyDescent="0.25">
      <c r="A1165" s="16"/>
      <c r="B1165" s="16" t="s">
        <v>2285</v>
      </c>
      <c r="C1165" s="16"/>
      <c r="D1165" s="16"/>
      <c r="E1165" s="16"/>
      <c r="F1165" s="16"/>
      <c r="G1165" s="16"/>
      <c r="H1165" s="16"/>
      <c r="I1165" s="16"/>
      <c r="J1165" s="16"/>
      <c r="K1165" s="16"/>
      <c r="L1165" s="16"/>
      <c r="M1165" s="17" t="s">
        <v>3011</v>
      </c>
      <c r="N1165" s="17">
        <v>15</v>
      </c>
      <c r="O1165" s="17">
        <v>8</v>
      </c>
      <c r="P1165" s="17">
        <v>1999</v>
      </c>
      <c r="Q1165" s="20" t="s">
        <v>1029</v>
      </c>
      <c r="R1165" s="24" t="s">
        <v>1026</v>
      </c>
      <c r="S1165" s="19" t="s">
        <v>1465</v>
      </c>
      <c r="T1165" s="17">
        <v>2</v>
      </c>
      <c r="U1165" s="24" t="s">
        <v>1026</v>
      </c>
      <c r="V1165" s="17">
        <v>0</v>
      </c>
      <c r="W1165" s="142" t="s">
        <v>193</v>
      </c>
      <c r="X1165" s="120">
        <v>623</v>
      </c>
      <c r="Y1165" s="17">
        <v>16</v>
      </c>
      <c r="Z1165" s="24" t="s">
        <v>1026</v>
      </c>
      <c r="AA1165" s="17">
        <v>3</v>
      </c>
    </row>
    <row r="1166" spans="1:31" x14ac:dyDescent="0.25">
      <c r="A1166" s="16"/>
      <c r="C1166" s="16"/>
      <c r="D1166" s="16"/>
      <c r="E1166" s="16"/>
      <c r="F1166" s="16"/>
      <c r="G1166" s="16"/>
      <c r="H1166" s="16"/>
      <c r="I1166" s="16"/>
      <c r="J1166" s="16"/>
      <c r="K1166" s="16"/>
      <c r="L1166" s="16"/>
      <c r="R1166" s="24"/>
      <c r="S1166" s="20"/>
      <c r="W1166" s="142"/>
      <c r="X1166" s="120"/>
      <c r="Z1166" s="24"/>
    </row>
    <row r="1167" spans="1:31" x14ac:dyDescent="0.25">
      <c r="A1167" s="16"/>
      <c r="C1167" s="16"/>
      <c r="D1167" s="16"/>
      <c r="E1167" s="16"/>
      <c r="F1167" s="16"/>
      <c r="G1167" s="16"/>
      <c r="H1167" s="16"/>
      <c r="I1167" s="16"/>
      <c r="J1167" s="16"/>
      <c r="K1167" s="16"/>
      <c r="L1167" s="16"/>
      <c r="M1167" s="17" t="s">
        <v>3142</v>
      </c>
      <c r="N1167" s="17">
        <v>11</v>
      </c>
      <c r="O1167" s="17">
        <v>8</v>
      </c>
      <c r="P1167" s="17">
        <v>1999</v>
      </c>
      <c r="Q1167" s="20" t="s">
        <v>564</v>
      </c>
      <c r="R1167" s="24" t="s">
        <v>1026</v>
      </c>
      <c r="S1167" s="19" t="s">
        <v>171</v>
      </c>
      <c r="T1167" s="17">
        <v>1</v>
      </c>
      <c r="U1167" s="24" t="s">
        <v>1026</v>
      </c>
      <c r="V1167" s="17">
        <v>0</v>
      </c>
      <c r="W1167" s="142" t="s">
        <v>172</v>
      </c>
      <c r="X1167" s="120">
        <v>550</v>
      </c>
      <c r="Y1167" s="17">
        <v>4</v>
      </c>
      <c r="Z1167" s="24" t="s">
        <v>1026</v>
      </c>
      <c r="AA1167" s="17">
        <v>3</v>
      </c>
    </row>
    <row r="1168" spans="1:31" x14ac:dyDescent="0.25">
      <c r="A1168" s="16"/>
      <c r="C1168" s="16"/>
      <c r="D1168" s="16"/>
      <c r="E1168" s="16"/>
      <c r="F1168" s="16"/>
      <c r="G1168" s="16"/>
      <c r="H1168" s="16"/>
      <c r="I1168" s="16"/>
      <c r="J1168" s="16"/>
      <c r="K1168" s="16"/>
      <c r="L1168" s="16"/>
      <c r="M1168" s="17" t="s">
        <v>3027</v>
      </c>
      <c r="N1168" s="17">
        <v>14</v>
      </c>
      <c r="O1168" s="17">
        <v>8</v>
      </c>
      <c r="P1168" s="17">
        <v>1999</v>
      </c>
      <c r="Q1168" s="19" t="s">
        <v>171</v>
      </c>
      <c r="R1168" s="24" t="s">
        <v>1026</v>
      </c>
      <c r="S1168" s="20" t="s">
        <v>564</v>
      </c>
      <c r="T1168" s="17">
        <v>0</v>
      </c>
      <c r="U1168" s="24" t="s">
        <v>1026</v>
      </c>
      <c r="V1168" s="17">
        <v>2</v>
      </c>
      <c r="W1168" s="142" t="s">
        <v>192</v>
      </c>
      <c r="X1168" s="120">
        <v>370</v>
      </c>
      <c r="Y1168" s="17">
        <v>1</v>
      </c>
      <c r="Z1168" s="24" t="s">
        <v>1026</v>
      </c>
      <c r="AA1168" s="17">
        <v>8</v>
      </c>
    </row>
    <row r="1169" spans="1:27" x14ac:dyDescent="0.25">
      <c r="A1169" s="16"/>
      <c r="B1169" s="16" t="s">
        <v>2559</v>
      </c>
      <c r="C1169" s="16"/>
      <c r="D1169" s="16"/>
      <c r="E1169" s="16"/>
      <c r="F1169" s="16"/>
      <c r="G1169" s="16"/>
      <c r="H1169" s="16"/>
      <c r="I1169" s="16"/>
      <c r="J1169" s="16"/>
      <c r="K1169" s="16"/>
      <c r="L1169" s="16"/>
      <c r="M1169" s="17" t="s">
        <v>3011</v>
      </c>
      <c r="N1169" s="17">
        <v>15</v>
      </c>
      <c r="O1169" s="17">
        <v>8</v>
      </c>
      <c r="P1169" s="17">
        <v>1999</v>
      </c>
      <c r="Q1169" s="20" t="s">
        <v>564</v>
      </c>
      <c r="R1169" s="24" t="s">
        <v>1026</v>
      </c>
      <c r="S1169" s="19" t="s">
        <v>171</v>
      </c>
      <c r="T1169" s="17">
        <v>2</v>
      </c>
      <c r="U1169" s="24" t="s">
        <v>1026</v>
      </c>
      <c r="V1169" s="17">
        <v>0</v>
      </c>
      <c r="W1169" s="142" t="s">
        <v>194</v>
      </c>
      <c r="X1169" s="120">
        <v>876</v>
      </c>
      <c r="Y1169" s="17">
        <v>11</v>
      </c>
      <c r="Z1169" s="24" t="s">
        <v>1026</v>
      </c>
      <c r="AA1169" s="17">
        <v>4</v>
      </c>
    </row>
    <row r="1170" spans="1:27" x14ac:dyDescent="0.25">
      <c r="A1170" s="16"/>
      <c r="C1170" s="16"/>
      <c r="D1170" s="16"/>
      <c r="E1170" s="16"/>
      <c r="F1170" s="16"/>
      <c r="G1170" s="16"/>
      <c r="H1170" s="16"/>
      <c r="I1170" s="16"/>
      <c r="J1170" s="16"/>
      <c r="K1170" s="16"/>
      <c r="L1170" s="16"/>
      <c r="W1170" s="142"/>
      <c r="X1170" s="120"/>
    </row>
    <row r="1171" spans="1:27" x14ac:dyDescent="0.25">
      <c r="A1171" s="16"/>
      <c r="C1171" s="16"/>
      <c r="D1171" s="16"/>
      <c r="E1171" s="16"/>
      <c r="F1171" s="16"/>
      <c r="G1171" s="16"/>
      <c r="H1171" s="16"/>
      <c r="I1171" s="16"/>
      <c r="J1171" s="16"/>
      <c r="K1171" s="16"/>
      <c r="L1171" s="16"/>
      <c r="M1171" s="17" t="s">
        <v>3142</v>
      </c>
      <c r="N1171" s="17">
        <v>11</v>
      </c>
      <c r="O1171" s="17">
        <v>8</v>
      </c>
      <c r="P1171" s="17">
        <v>1999</v>
      </c>
      <c r="Q1171" s="19" t="s">
        <v>565</v>
      </c>
      <c r="R1171" s="24" t="s">
        <v>1026</v>
      </c>
      <c r="S1171" s="20" t="s">
        <v>1041</v>
      </c>
      <c r="T1171" s="17">
        <v>0</v>
      </c>
      <c r="U1171" s="24" t="s">
        <v>1026</v>
      </c>
      <c r="V1171" s="17">
        <v>1</v>
      </c>
      <c r="W1171" s="142" t="s">
        <v>173</v>
      </c>
      <c r="X1171" s="120"/>
      <c r="Y1171" s="17">
        <v>4</v>
      </c>
      <c r="Z1171" s="24" t="s">
        <v>1026</v>
      </c>
      <c r="AA1171" s="17">
        <v>5</v>
      </c>
    </row>
    <row r="1172" spans="1:27" x14ac:dyDescent="0.25">
      <c r="A1172" s="16"/>
      <c r="C1172" s="16"/>
      <c r="D1172" s="16"/>
      <c r="E1172" s="16"/>
      <c r="F1172" s="16"/>
      <c r="G1172" s="16"/>
      <c r="H1172" s="16"/>
      <c r="I1172" s="16"/>
      <c r="J1172" s="16"/>
      <c r="K1172" s="16"/>
      <c r="L1172" s="16"/>
      <c r="M1172" s="17" t="s">
        <v>3027</v>
      </c>
      <c r="N1172" s="17">
        <v>14</v>
      </c>
      <c r="O1172" s="17">
        <v>8</v>
      </c>
      <c r="P1172" s="17">
        <v>1999</v>
      </c>
      <c r="Q1172" s="20" t="s">
        <v>1041</v>
      </c>
      <c r="R1172" s="24" t="s">
        <v>1026</v>
      </c>
      <c r="S1172" s="19" t="s">
        <v>565</v>
      </c>
      <c r="T1172" s="17">
        <v>1</v>
      </c>
      <c r="U1172" s="24" t="s">
        <v>1026</v>
      </c>
      <c r="V1172" s="17">
        <v>0</v>
      </c>
      <c r="W1172" s="142" t="s">
        <v>176</v>
      </c>
      <c r="X1172" s="120">
        <v>503</v>
      </c>
      <c r="Y1172" s="17">
        <v>7</v>
      </c>
      <c r="Z1172" s="24" t="s">
        <v>1026</v>
      </c>
      <c r="AA1172" s="17">
        <v>6</v>
      </c>
    </row>
    <row r="1173" spans="1:27" x14ac:dyDescent="0.25">
      <c r="A1173" s="16"/>
      <c r="B1173" s="20" t="s">
        <v>1163</v>
      </c>
      <c r="C1173" s="16"/>
      <c r="D1173" s="16"/>
      <c r="E1173" s="16"/>
      <c r="F1173" s="16"/>
      <c r="G1173" s="16"/>
      <c r="H1173" s="16"/>
      <c r="I1173" s="16"/>
      <c r="J1173" s="16"/>
      <c r="K1173" s="16"/>
      <c r="L1173" s="16"/>
      <c r="M1173" s="17" t="s">
        <v>3011</v>
      </c>
      <c r="N1173" s="17">
        <v>16</v>
      </c>
      <c r="O1173" s="17">
        <v>8</v>
      </c>
      <c r="P1173" s="17">
        <v>1999</v>
      </c>
      <c r="Q1173" s="19" t="s">
        <v>565</v>
      </c>
      <c r="R1173" s="24" t="s">
        <v>1026</v>
      </c>
      <c r="S1173" s="20" t="s">
        <v>1041</v>
      </c>
      <c r="T1173" s="17">
        <v>0</v>
      </c>
      <c r="U1173" s="24" t="s">
        <v>1026</v>
      </c>
      <c r="V1173" s="17">
        <v>2</v>
      </c>
      <c r="W1173" s="142" t="s">
        <v>196</v>
      </c>
      <c r="X1173" s="120"/>
      <c r="Y1173" s="17">
        <v>2</v>
      </c>
      <c r="Z1173" s="24" t="s">
        <v>1026</v>
      </c>
      <c r="AA1173" s="17">
        <v>7</v>
      </c>
    </row>
    <row r="1174" spans="1:27" x14ac:dyDescent="0.25">
      <c r="A1174" s="16"/>
      <c r="C1174" s="16"/>
      <c r="D1174" s="16"/>
      <c r="E1174" s="16"/>
      <c r="F1174" s="16"/>
      <c r="G1174" s="16"/>
      <c r="H1174" s="16"/>
      <c r="I1174" s="16"/>
      <c r="J1174" s="16"/>
      <c r="K1174" s="16"/>
      <c r="L1174" s="16"/>
      <c r="W1174" s="142"/>
      <c r="X1174" s="120"/>
    </row>
    <row r="1175" spans="1:27" x14ac:dyDescent="0.25">
      <c r="A1175" s="16"/>
      <c r="C1175" s="16"/>
      <c r="D1175" s="16"/>
      <c r="E1175" s="16"/>
      <c r="F1175" s="16"/>
      <c r="G1175" s="16"/>
      <c r="H1175" s="16"/>
      <c r="I1175" s="16"/>
      <c r="J1175" s="16"/>
      <c r="K1175" s="16"/>
      <c r="L1175" s="16"/>
      <c r="M1175" s="17" t="s">
        <v>3142</v>
      </c>
      <c r="N1175" s="17">
        <v>11</v>
      </c>
      <c r="O1175" s="17">
        <v>8</v>
      </c>
      <c r="P1175" s="17">
        <v>1999</v>
      </c>
      <c r="Q1175" s="20" t="s">
        <v>1042</v>
      </c>
      <c r="R1175" s="24" t="s">
        <v>1026</v>
      </c>
      <c r="S1175" s="19" t="s">
        <v>1241</v>
      </c>
      <c r="T1175" s="17">
        <v>1</v>
      </c>
      <c r="U1175" s="24" t="s">
        <v>1026</v>
      </c>
      <c r="V1175" s="17">
        <v>0</v>
      </c>
      <c r="W1175" s="142" t="s">
        <v>174</v>
      </c>
      <c r="X1175" s="120"/>
      <c r="Y1175" s="17">
        <v>10</v>
      </c>
      <c r="Z1175" s="24" t="s">
        <v>1026</v>
      </c>
      <c r="AA1175" s="17">
        <v>9</v>
      </c>
    </row>
    <row r="1176" spans="1:27" x14ac:dyDescent="0.25">
      <c r="C1176" s="16"/>
      <c r="D1176" s="16"/>
      <c r="E1176" s="16"/>
      <c r="F1176" s="16"/>
      <c r="G1176" s="16"/>
      <c r="H1176" s="16"/>
      <c r="I1176" s="16"/>
      <c r="J1176" s="16"/>
      <c r="K1176" s="16"/>
      <c r="M1176" s="17" t="s">
        <v>3027</v>
      </c>
      <c r="N1176" s="17">
        <v>13</v>
      </c>
      <c r="O1176" s="17">
        <v>8</v>
      </c>
      <c r="P1176" s="17">
        <v>1999</v>
      </c>
      <c r="Q1176" s="19" t="s">
        <v>1241</v>
      </c>
      <c r="R1176" s="24" t="s">
        <v>1026</v>
      </c>
      <c r="S1176" s="20" t="s">
        <v>1042</v>
      </c>
      <c r="T1176" s="17">
        <v>0</v>
      </c>
      <c r="U1176" s="24" t="s">
        <v>1026</v>
      </c>
      <c r="V1176" s="17">
        <v>2</v>
      </c>
      <c r="W1176" s="142" t="s">
        <v>6</v>
      </c>
      <c r="X1176" s="120">
        <v>620</v>
      </c>
      <c r="Y1176" s="17">
        <v>2</v>
      </c>
      <c r="Z1176" s="24" t="s">
        <v>1026</v>
      </c>
      <c r="AA1176" s="17">
        <v>4</v>
      </c>
    </row>
    <row r="1177" spans="1:27" x14ac:dyDescent="0.25">
      <c r="B1177" s="20" t="s">
        <v>2286</v>
      </c>
      <c r="C1177" s="16"/>
      <c r="D1177" s="16"/>
      <c r="E1177" s="16"/>
      <c r="F1177" s="16"/>
      <c r="G1177" s="16"/>
      <c r="H1177" s="16"/>
      <c r="I1177" s="16"/>
      <c r="J1177" s="16"/>
      <c r="K1177" s="16"/>
      <c r="M1177" s="17" t="s">
        <v>3011</v>
      </c>
      <c r="N1177" s="17">
        <v>15</v>
      </c>
      <c r="O1177" s="17">
        <v>8</v>
      </c>
      <c r="P1177" s="17">
        <v>1999</v>
      </c>
      <c r="Q1177" s="20" t="s">
        <v>1042</v>
      </c>
      <c r="R1177" s="24" t="s">
        <v>1026</v>
      </c>
      <c r="S1177" s="19" t="s">
        <v>1241</v>
      </c>
      <c r="T1177" s="17">
        <v>2</v>
      </c>
      <c r="U1177" s="24" t="s">
        <v>1026</v>
      </c>
      <c r="V1177" s="17">
        <v>1</v>
      </c>
      <c r="W1177" s="142" t="s">
        <v>195</v>
      </c>
      <c r="X1177" s="120">
        <v>840</v>
      </c>
      <c r="Y1177" s="17">
        <v>9</v>
      </c>
      <c r="Z1177" s="24" t="s">
        <v>1026</v>
      </c>
      <c r="AA1177" s="17">
        <v>5</v>
      </c>
    </row>
    <row r="1178" spans="1:27" x14ac:dyDescent="0.25">
      <c r="C1178" s="16"/>
      <c r="D1178" s="16"/>
      <c r="E1178" s="16"/>
      <c r="F1178" s="16"/>
      <c r="G1178" s="16"/>
      <c r="H1178" s="16"/>
      <c r="I1178" s="16"/>
      <c r="J1178" s="16"/>
      <c r="K1178" s="16"/>
      <c r="U1178" s="24"/>
      <c r="W1178" s="142"/>
      <c r="X1178" s="120"/>
    </row>
    <row r="1179" spans="1:27" x14ac:dyDescent="0.25">
      <c r="C1179" s="16"/>
      <c r="D1179" s="16"/>
      <c r="E1179" s="16"/>
      <c r="F1179" s="16"/>
      <c r="G1179" s="16"/>
      <c r="H1179" s="16"/>
      <c r="I1179" s="16"/>
      <c r="J1179" s="16"/>
      <c r="K1179" s="16"/>
      <c r="U1179" s="24"/>
      <c r="W1179" s="142"/>
      <c r="X1179" s="120"/>
    </row>
    <row r="1180" spans="1:27" x14ac:dyDescent="0.25">
      <c r="C1180" s="16"/>
      <c r="D1180" s="16"/>
      <c r="E1180" s="16"/>
      <c r="F1180" s="16"/>
      <c r="G1180" s="16"/>
      <c r="H1180" s="16"/>
      <c r="Q1180" s="20" t="s">
        <v>1443</v>
      </c>
      <c r="R1180" s="24"/>
      <c r="U1180" s="24"/>
      <c r="W1180" s="142"/>
      <c r="X1180" s="120"/>
      <c r="Z1180" s="24"/>
    </row>
    <row r="1181" spans="1:27" x14ac:dyDescent="0.25">
      <c r="C1181" s="16"/>
      <c r="D1181" s="16"/>
      <c r="E1181" s="16"/>
      <c r="F1181" s="16"/>
      <c r="G1181" s="16"/>
      <c r="H1181" s="16"/>
      <c r="M1181" s="17" t="s">
        <v>3011</v>
      </c>
      <c r="N1181" s="17">
        <v>22</v>
      </c>
      <c r="O1181" s="17">
        <v>8</v>
      </c>
      <c r="P1181" s="17">
        <v>1999</v>
      </c>
      <c r="Q1181" s="20" t="s">
        <v>1029</v>
      </c>
      <c r="R1181" s="24" t="s">
        <v>1026</v>
      </c>
      <c r="S1181" s="19" t="s">
        <v>1041</v>
      </c>
      <c r="T1181" s="17">
        <v>2</v>
      </c>
      <c r="U1181" s="24" t="s">
        <v>1026</v>
      </c>
      <c r="V1181" s="17">
        <v>0</v>
      </c>
      <c r="W1181" s="142" t="s">
        <v>1114</v>
      </c>
      <c r="X1181" s="120">
        <v>913</v>
      </c>
      <c r="Y1181" s="17">
        <v>7</v>
      </c>
      <c r="Z1181" s="24" t="s">
        <v>1026</v>
      </c>
      <c r="AA1181" s="17">
        <v>5</v>
      </c>
    </row>
    <row r="1182" spans="1:27" x14ac:dyDescent="0.25">
      <c r="C1182" s="16"/>
      <c r="D1182" s="16"/>
      <c r="E1182" s="16"/>
      <c r="F1182" s="16"/>
      <c r="G1182" s="16"/>
      <c r="H1182" s="16"/>
      <c r="M1182" s="17" t="s">
        <v>3142</v>
      </c>
      <c r="N1182" s="17">
        <v>25</v>
      </c>
      <c r="O1182" s="17">
        <v>8</v>
      </c>
      <c r="P1182" s="17">
        <v>1999</v>
      </c>
      <c r="Q1182" s="19" t="s">
        <v>1041</v>
      </c>
      <c r="R1182" s="24" t="s">
        <v>1026</v>
      </c>
      <c r="S1182" s="20" t="s">
        <v>1029</v>
      </c>
      <c r="T1182" s="17">
        <v>0</v>
      </c>
      <c r="U1182" s="24" t="s">
        <v>1026</v>
      </c>
      <c r="V1182" s="17">
        <v>2</v>
      </c>
      <c r="W1182" s="142" t="s">
        <v>198</v>
      </c>
      <c r="X1182" s="120">
        <v>949</v>
      </c>
      <c r="Y1182" s="17">
        <v>4</v>
      </c>
      <c r="Z1182" s="24" t="s">
        <v>1026</v>
      </c>
      <c r="AA1182" s="17">
        <v>8</v>
      </c>
    </row>
    <row r="1183" spans="1:27" x14ac:dyDescent="0.25">
      <c r="B1183" s="16" t="s">
        <v>2579</v>
      </c>
      <c r="C1183" s="16"/>
      <c r="D1183" s="16"/>
      <c r="E1183" s="16"/>
      <c r="F1183" s="16"/>
      <c r="G1183" s="16"/>
      <c r="H1183" s="16"/>
      <c r="M1183" s="17" t="s">
        <v>3027</v>
      </c>
      <c r="N1183" s="17">
        <v>28</v>
      </c>
      <c r="O1183" s="17">
        <v>8</v>
      </c>
      <c r="P1183" s="17">
        <v>1999</v>
      </c>
      <c r="Q1183" s="20" t="s">
        <v>1029</v>
      </c>
      <c r="R1183" s="24" t="s">
        <v>1026</v>
      </c>
      <c r="S1183" s="19" t="s">
        <v>1041</v>
      </c>
      <c r="T1183" s="17">
        <v>2</v>
      </c>
      <c r="U1183" s="24" t="s">
        <v>1026</v>
      </c>
      <c r="V1183" s="17">
        <v>0</v>
      </c>
      <c r="W1183" s="142" t="s">
        <v>199</v>
      </c>
      <c r="X1183" s="120">
        <v>714</v>
      </c>
      <c r="Y1183" s="17">
        <v>10</v>
      </c>
      <c r="Z1183" s="24" t="s">
        <v>1026</v>
      </c>
      <c r="AA1183" s="17">
        <v>1</v>
      </c>
    </row>
    <row r="1184" spans="1:27" x14ac:dyDescent="0.25">
      <c r="C1184" s="16"/>
      <c r="D1184" s="16"/>
      <c r="E1184" s="16"/>
      <c r="F1184" s="16"/>
      <c r="G1184" s="16"/>
      <c r="H1184" s="16"/>
      <c r="Q1184" s="11"/>
      <c r="S1184" s="11"/>
      <c r="U1184" s="11"/>
      <c r="W1184" s="142"/>
    </row>
    <row r="1185" spans="1:27" x14ac:dyDescent="0.25">
      <c r="C1185" s="16"/>
      <c r="D1185" s="16"/>
      <c r="E1185" s="16"/>
      <c r="F1185" s="16"/>
      <c r="G1185" s="16"/>
      <c r="H1185" s="16"/>
      <c r="M1185" s="17" t="s">
        <v>3011</v>
      </c>
      <c r="N1185" s="17">
        <v>22</v>
      </c>
      <c r="O1185" s="17">
        <v>8</v>
      </c>
      <c r="P1185" s="17">
        <v>1999</v>
      </c>
      <c r="Q1185" s="20" t="s">
        <v>564</v>
      </c>
      <c r="R1185" s="24" t="s">
        <v>1026</v>
      </c>
      <c r="S1185" s="19" t="s">
        <v>1042</v>
      </c>
      <c r="T1185" s="17">
        <v>1</v>
      </c>
      <c r="U1185" s="24" t="s">
        <v>1026</v>
      </c>
      <c r="V1185" s="17">
        <v>0</v>
      </c>
      <c r="W1185" s="142" t="s">
        <v>200</v>
      </c>
      <c r="X1185" s="17">
        <v>720</v>
      </c>
      <c r="Y1185" s="17">
        <v>12</v>
      </c>
      <c r="Z1185" s="24" t="s">
        <v>1026</v>
      </c>
      <c r="AA1185" s="17">
        <v>7</v>
      </c>
    </row>
    <row r="1186" spans="1:27" x14ac:dyDescent="0.25">
      <c r="C1186" s="16"/>
      <c r="D1186" s="16"/>
      <c r="E1186" s="16"/>
      <c r="F1186" s="16"/>
      <c r="G1186" s="16"/>
      <c r="H1186" s="16"/>
      <c r="M1186" s="17" t="s">
        <v>3142</v>
      </c>
      <c r="N1186" s="17">
        <v>25</v>
      </c>
      <c r="O1186" s="17">
        <v>8</v>
      </c>
      <c r="P1186" s="17">
        <v>1999</v>
      </c>
      <c r="Q1186" s="19" t="s">
        <v>1042</v>
      </c>
      <c r="R1186" s="24" t="s">
        <v>1026</v>
      </c>
      <c r="S1186" s="20" t="s">
        <v>564</v>
      </c>
      <c r="T1186" s="17">
        <v>0</v>
      </c>
      <c r="U1186" s="24" t="s">
        <v>1026</v>
      </c>
      <c r="V1186" s="17">
        <v>2</v>
      </c>
      <c r="W1186" s="142" t="s">
        <v>201</v>
      </c>
      <c r="X1186" s="120"/>
      <c r="Y1186" s="17">
        <v>2</v>
      </c>
      <c r="Z1186" s="24" t="s">
        <v>1026</v>
      </c>
      <c r="AA1186" s="17">
        <v>6</v>
      </c>
    </row>
    <row r="1187" spans="1:27" x14ac:dyDescent="0.25">
      <c r="C1187" s="16"/>
      <c r="D1187" s="16"/>
      <c r="E1187" s="16"/>
      <c r="F1187" s="16"/>
      <c r="G1187" s="16"/>
      <c r="H1187" s="16"/>
      <c r="M1187" s="17" t="s">
        <v>3027</v>
      </c>
      <c r="N1187" s="17">
        <v>28</v>
      </c>
      <c r="O1187" s="17">
        <v>8</v>
      </c>
      <c r="P1187" s="17">
        <v>1999</v>
      </c>
      <c r="Q1187" s="19" t="s">
        <v>564</v>
      </c>
      <c r="R1187" s="24" t="s">
        <v>1026</v>
      </c>
      <c r="S1187" s="20" t="s">
        <v>1042</v>
      </c>
      <c r="T1187" s="17">
        <v>0</v>
      </c>
      <c r="U1187" s="24" t="s">
        <v>1026</v>
      </c>
      <c r="V1187" s="17">
        <v>2</v>
      </c>
      <c r="W1187" s="142" t="s">
        <v>202</v>
      </c>
      <c r="X1187" s="120">
        <v>350</v>
      </c>
      <c r="Y1187" s="17">
        <v>3</v>
      </c>
      <c r="Z1187" s="24" t="s">
        <v>1026</v>
      </c>
      <c r="AA1187" s="17">
        <v>5</v>
      </c>
    </row>
    <row r="1188" spans="1:27" x14ac:dyDescent="0.25">
      <c r="B1188" s="16" t="s">
        <v>2578</v>
      </c>
      <c r="C1188" s="16"/>
      <c r="D1188" s="16"/>
      <c r="E1188" s="16"/>
      <c r="F1188" s="16"/>
      <c r="G1188" s="16"/>
      <c r="H1188" s="16"/>
      <c r="M1188" s="17" t="s">
        <v>3011</v>
      </c>
      <c r="N1188" s="17">
        <v>29</v>
      </c>
      <c r="O1188" s="17">
        <v>8</v>
      </c>
      <c r="P1188" s="17">
        <v>1999</v>
      </c>
      <c r="Q1188" s="19" t="s">
        <v>1042</v>
      </c>
      <c r="R1188" s="24" t="s">
        <v>1026</v>
      </c>
      <c r="S1188" s="20" t="s">
        <v>564</v>
      </c>
      <c r="T1188" s="17">
        <v>0</v>
      </c>
      <c r="U1188" s="24" t="s">
        <v>1026</v>
      </c>
      <c r="V1188" s="17">
        <v>1</v>
      </c>
      <c r="W1188" s="142" t="s">
        <v>203</v>
      </c>
      <c r="X1188" s="120">
        <v>671</v>
      </c>
      <c r="Y1188" s="17">
        <v>2</v>
      </c>
      <c r="Z1188" s="24" t="s">
        <v>1026</v>
      </c>
      <c r="AA1188" s="17">
        <v>6</v>
      </c>
    </row>
    <row r="1189" spans="1:27" x14ac:dyDescent="0.25">
      <c r="C1189" s="16"/>
      <c r="D1189" s="16"/>
      <c r="E1189" s="16"/>
      <c r="F1189" s="16"/>
      <c r="G1189" s="16"/>
      <c r="H1189" s="16"/>
      <c r="Q1189" s="20"/>
      <c r="R1189" s="24"/>
      <c r="U1189" s="24"/>
      <c r="W1189" s="142"/>
      <c r="X1189" s="120"/>
      <c r="Z1189" s="24"/>
    </row>
    <row r="1190" spans="1:27" x14ac:dyDescent="0.25">
      <c r="C1190" s="16"/>
      <c r="D1190" s="16"/>
      <c r="E1190" s="16"/>
      <c r="F1190" s="16"/>
      <c r="G1190" s="16"/>
      <c r="H1190" s="16"/>
      <c r="Q1190" s="20"/>
      <c r="R1190" s="24"/>
      <c r="U1190" s="24"/>
      <c r="W1190" s="142"/>
      <c r="X1190" s="120"/>
      <c r="Z1190" s="24"/>
    </row>
    <row r="1191" spans="1:27" x14ac:dyDescent="0.25">
      <c r="C1191" s="16"/>
      <c r="D1191" s="16"/>
      <c r="E1191" s="16"/>
      <c r="F1191" s="16"/>
      <c r="G1191" s="16"/>
      <c r="H1191" s="16"/>
      <c r="Q1191" s="20" t="s">
        <v>1109</v>
      </c>
      <c r="R1191" s="24"/>
      <c r="W1191" s="142"/>
      <c r="X1191" s="120"/>
      <c r="Z1191" s="24"/>
    </row>
    <row r="1192" spans="1:27" x14ac:dyDescent="0.25">
      <c r="C1192" s="16"/>
      <c r="D1192" s="16"/>
      <c r="E1192" s="16"/>
      <c r="F1192" s="16"/>
      <c r="G1192" s="16"/>
      <c r="H1192" s="16"/>
      <c r="M1192" s="17" t="s">
        <v>3027</v>
      </c>
      <c r="N1192" s="17">
        <v>4</v>
      </c>
      <c r="O1192" s="17">
        <v>9</v>
      </c>
      <c r="P1192" s="17">
        <v>1999</v>
      </c>
      <c r="Q1192" s="20" t="s">
        <v>1042</v>
      </c>
      <c r="R1192" s="24" t="s">
        <v>1026</v>
      </c>
      <c r="S1192" s="19" t="s">
        <v>1041</v>
      </c>
      <c r="T1192" s="17">
        <v>2</v>
      </c>
      <c r="U1192" s="24" t="s">
        <v>1026</v>
      </c>
      <c r="V1192" s="17">
        <v>0</v>
      </c>
      <c r="W1192" s="142" t="s">
        <v>204</v>
      </c>
      <c r="X1192" s="120">
        <v>791</v>
      </c>
      <c r="Y1192" s="17">
        <v>8</v>
      </c>
      <c r="Z1192" s="24" t="s">
        <v>1026</v>
      </c>
      <c r="AA1192" s="17">
        <v>5</v>
      </c>
    </row>
    <row r="1193" spans="1:27" x14ac:dyDescent="0.25">
      <c r="B1193" s="20" t="s">
        <v>2577</v>
      </c>
      <c r="C1193" s="153"/>
      <c r="D1193" s="20"/>
      <c r="M1193" s="17" t="s">
        <v>3011</v>
      </c>
      <c r="N1193" s="17">
        <v>5</v>
      </c>
      <c r="O1193" s="17">
        <v>9</v>
      </c>
      <c r="P1193" s="17">
        <v>1999</v>
      </c>
      <c r="Q1193" s="19" t="s">
        <v>1041</v>
      </c>
      <c r="R1193" s="24" t="s">
        <v>1026</v>
      </c>
      <c r="S1193" s="20" t="s">
        <v>1042</v>
      </c>
      <c r="T1193" s="17">
        <v>0</v>
      </c>
      <c r="U1193" s="24" t="s">
        <v>1026</v>
      </c>
      <c r="V1193" s="17">
        <v>1</v>
      </c>
      <c r="W1193" s="142" t="s">
        <v>205</v>
      </c>
      <c r="X1193" s="120">
        <v>672</v>
      </c>
      <c r="Y1193" s="17">
        <v>9</v>
      </c>
      <c r="Z1193" s="24" t="s">
        <v>1026</v>
      </c>
      <c r="AA1193" s="17">
        <v>12</v>
      </c>
    </row>
    <row r="1194" spans="1:27" x14ac:dyDescent="0.25">
      <c r="C1194" s="16"/>
      <c r="D1194" s="16"/>
      <c r="E1194" s="16"/>
      <c r="F1194" s="16"/>
      <c r="G1194" s="16"/>
      <c r="H1194" s="16"/>
      <c r="Q1194" s="48"/>
      <c r="W1194" s="142"/>
      <c r="X1194" s="120"/>
    </row>
    <row r="1195" spans="1:27" x14ac:dyDescent="0.25">
      <c r="C1195" s="16"/>
      <c r="D1195" s="16"/>
      <c r="E1195" s="16"/>
      <c r="F1195" s="16"/>
      <c r="G1195" s="16"/>
      <c r="H1195" s="16"/>
      <c r="W1195" s="142"/>
      <c r="X1195" s="120"/>
    </row>
    <row r="1196" spans="1:27" x14ac:dyDescent="0.25">
      <c r="A1196" s="16"/>
      <c r="C1196" s="16"/>
      <c r="D1196" s="16"/>
      <c r="E1196" s="16"/>
      <c r="F1196" s="16"/>
      <c r="G1196" s="16"/>
      <c r="H1196" s="16"/>
      <c r="I1196" s="16"/>
      <c r="J1196" s="16"/>
      <c r="K1196" s="16"/>
      <c r="L1196" s="16"/>
      <c r="Q1196" s="20" t="s">
        <v>62</v>
      </c>
      <c r="W1196" s="142"/>
      <c r="X1196" s="120"/>
    </row>
    <row r="1197" spans="1:27" x14ac:dyDescent="0.25">
      <c r="A1197" s="16"/>
      <c r="C1197" s="16"/>
      <c r="D1197" s="16"/>
      <c r="E1197" s="16"/>
      <c r="F1197" s="16"/>
      <c r="G1197" s="16"/>
      <c r="H1197" s="16"/>
      <c r="I1197" s="16"/>
      <c r="J1197" s="16"/>
      <c r="K1197" s="16"/>
      <c r="L1197" s="16"/>
      <c r="M1197" s="17" t="s">
        <v>3027</v>
      </c>
      <c r="N1197" s="17">
        <v>4</v>
      </c>
      <c r="O1197" s="17">
        <v>9</v>
      </c>
      <c r="P1197" s="17">
        <v>1999</v>
      </c>
      <c r="Q1197" s="20" t="s">
        <v>1029</v>
      </c>
      <c r="R1197" s="24" t="s">
        <v>1026</v>
      </c>
      <c r="S1197" s="19" t="s">
        <v>564</v>
      </c>
      <c r="T1197" s="17">
        <v>2</v>
      </c>
      <c r="U1197" s="24" t="s">
        <v>1026</v>
      </c>
      <c r="V1197" s="17">
        <v>0</v>
      </c>
      <c r="W1197" s="142" t="s">
        <v>197</v>
      </c>
      <c r="X1197" s="120">
        <v>1034</v>
      </c>
      <c r="Y1197" s="17">
        <v>15</v>
      </c>
      <c r="Z1197" s="24" t="s">
        <v>1026</v>
      </c>
      <c r="AA1197" s="17">
        <v>10</v>
      </c>
    </row>
    <row r="1198" spans="1:27" x14ac:dyDescent="0.25">
      <c r="A1198" s="16"/>
      <c r="C1198" s="16"/>
      <c r="D1198" s="16"/>
      <c r="E1198" s="16"/>
      <c r="F1198" s="16"/>
      <c r="G1198" s="16"/>
      <c r="H1198" s="16"/>
      <c r="I1198" s="16"/>
      <c r="J1198" s="16"/>
      <c r="K1198" s="16"/>
      <c r="L1198" s="16"/>
      <c r="M1198" s="17" t="s">
        <v>3011</v>
      </c>
      <c r="N1198" s="17">
        <v>5</v>
      </c>
      <c r="O1198" s="17">
        <v>9</v>
      </c>
      <c r="P1198" s="17">
        <v>1999</v>
      </c>
      <c r="Q1198" s="20" t="s">
        <v>564</v>
      </c>
      <c r="R1198" s="24" t="s">
        <v>1026</v>
      </c>
      <c r="S1198" s="20" t="s">
        <v>1029</v>
      </c>
      <c r="T1198" s="17">
        <v>0</v>
      </c>
      <c r="U1198" s="24" t="s">
        <v>1026</v>
      </c>
      <c r="V1198" s="17">
        <v>2</v>
      </c>
      <c r="W1198" s="142" t="s">
        <v>208</v>
      </c>
      <c r="X1198" s="120">
        <v>1670</v>
      </c>
      <c r="Y1198" s="17">
        <v>6</v>
      </c>
      <c r="Z1198" s="24" t="s">
        <v>1026</v>
      </c>
      <c r="AA1198" s="17">
        <v>8</v>
      </c>
    </row>
    <row r="1199" spans="1:27" x14ac:dyDescent="0.25">
      <c r="A1199" s="16"/>
      <c r="C1199" s="16"/>
      <c r="D1199" s="16"/>
      <c r="E1199" s="16"/>
      <c r="F1199" s="16"/>
      <c r="G1199" s="16"/>
      <c r="H1199" s="16"/>
      <c r="I1199" s="16"/>
      <c r="J1199" s="16"/>
      <c r="K1199" s="16"/>
      <c r="L1199" s="16"/>
      <c r="M1199" s="17" t="s">
        <v>3142</v>
      </c>
      <c r="N1199" s="17">
        <v>8</v>
      </c>
      <c r="O1199" s="17">
        <v>9</v>
      </c>
      <c r="P1199" s="17">
        <v>1999</v>
      </c>
      <c r="Q1199" s="19" t="s">
        <v>1029</v>
      </c>
      <c r="R1199" s="24" t="s">
        <v>1026</v>
      </c>
      <c r="S1199" s="20" t="s">
        <v>564</v>
      </c>
      <c r="T1199" s="17">
        <v>0</v>
      </c>
      <c r="U1199" s="24" t="s">
        <v>1026</v>
      </c>
      <c r="V1199" s="17">
        <v>1</v>
      </c>
      <c r="W1199" s="142" t="s">
        <v>209</v>
      </c>
      <c r="X1199" s="120">
        <v>1841</v>
      </c>
      <c r="Y1199" s="17">
        <v>3</v>
      </c>
      <c r="Z1199" s="24" t="s">
        <v>1026</v>
      </c>
      <c r="AA1199" s="17">
        <v>6</v>
      </c>
    </row>
    <row r="1200" spans="1:27" x14ac:dyDescent="0.25">
      <c r="A1200" s="16"/>
      <c r="B1200" s="16" t="s">
        <v>2564</v>
      </c>
      <c r="C1200" s="16"/>
      <c r="D1200" s="16"/>
      <c r="H1200" s="16"/>
      <c r="I1200" s="16"/>
      <c r="J1200" s="16"/>
      <c r="K1200" s="16"/>
      <c r="L1200" s="16"/>
      <c r="M1200" s="17" t="s">
        <v>3011</v>
      </c>
      <c r="N1200" s="17">
        <v>12</v>
      </c>
      <c r="O1200" s="17">
        <v>9</v>
      </c>
      <c r="P1200" s="17">
        <v>1999</v>
      </c>
      <c r="Q1200" s="19" t="s">
        <v>564</v>
      </c>
      <c r="R1200" s="24" t="s">
        <v>1026</v>
      </c>
      <c r="S1200" s="20" t="s">
        <v>1029</v>
      </c>
      <c r="T1200" s="17">
        <v>0</v>
      </c>
      <c r="U1200" s="24" t="s">
        <v>1026</v>
      </c>
      <c r="V1200" s="17">
        <v>1</v>
      </c>
      <c r="W1200" s="142" t="s">
        <v>210</v>
      </c>
      <c r="X1200" s="120">
        <v>2150</v>
      </c>
      <c r="Y1200" s="17">
        <v>4</v>
      </c>
      <c r="Z1200" s="24" t="s">
        <v>1026</v>
      </c>
      <c r="AA1200" s="17">
        <v>6</v>
      </c>
    </row>
    <row r="1201" spans="1:27" x14ac:dyDescent="0.25">
      <c r="J1201" s="74"/>
      <c r="R1201" s="24"/>
      <c r="S1201" s="19" t="s">
        <v>2</v>
      </c>
      <c r="T1201" s="17">
        <f>SUM(T1163:T1200)</f>
        <v>20</v>
      </c>
      <c r="U1201" s="24" t="s">
        <v>1026</v>
      </c>
      <c r="V1201" s="17">
        <f>SUM(V1163:V1200)</f>
        <v>22</v>
      </c>
      <c r="W1201" s="142"/>
      <c r="X1201" s="17">
        <f>SUM(X1163:X1200)</f>
        <v>17569</v>
      </c>
      <c r="Y1201" s="17">
        <f>SUM(Y1163:Y1200)</f>
        <v>163</v>
      </c>
      <c r="Z1201" s="24" t="s">
        <v>1026</v>
      </c>
      <c r="AA1201" s="17">
        <f>SUM(AA1163:AA1200)</f>
        <v>156</v>
      </c>
    </row>
    <row r="1202" spans="1:27" x14ac:dyDescent="0.25">
      <c r="J1202" s="74"/>
      <c r="P1202" s="17">
        <f>COUNT(T1163:T1200)</f>
        <v>25</v>
      </c>
      <c r="R1202" s="24"/>
      <c r="S1202" s="19" t="s">
        <v>567</v>
      </c>
      <c r="T1202" s="81">
        <f>PRODUCT(T1201/P1202)</f>
        <v>0.8</v>
      </c>
      <c r="U1202" s="24" t="s">
        <v>1026</v>
      </c>
      <c r="V1202" s="81">
        <f>PRODUCT(V1201/P1202)</f>
        <v>0.88</v>
      </c>
      <c r="X1202" s="82">
        <f>PRODUCT(X1201/P1202)</f>
        <v>702.76</v>
      </c>
      <c r="Y1202" s="81">
        <f>PRODUCT(Y1201/P1202)</f>
        <v>6.52</v>
      </c>
      <c r="Z1202" s="24" t="s">
        <v>1026</v>
      </c>
      <c r="AA1202" s="81">
        <f>PRODUCT(AA1201/P1202)</f>
        <v>6.24</v>
      </c>
    </row>
    <row r="1203" spans="1:27" x14ac:dyDescent="0.25">
      <c r="J1203" s="74"/>
      <c r="R1203" s="24"/>
      <c r="T1203" s="81"/>
      <c r="U1203" s="24"/>
      <c r="V1203" s="81"/>
      <c r="X1203" s="82"/>
      <c r="Y1203" s="81"/>
      <c r="Z1203" s="24"/>
      <c r="AA1203" s="81"/>
    </row>
    <row r="1204" spans="1:27" x14ac:dyDescent="0.25">
      <c r="W1204" s="142"/>
      <c r="X1204" s="120"/>
    </row>
    <row r="1205" spans="1:27" x14ac:dyDescent="0.25">
      <c r="A1205" s="156"/>
      <c r="B1205" s="155" t="s">
        <v>182</v>
      </c>
      <c r="C1205" s="156"/>
      <c r="D1205" s="156"/>
      <c r="E1205" s="156"/>
      <c r="F1205" s="156"/>
      <c r="G1205" s="156"/>
      <c r="H1205" s="156"/>
      <c r="I1205" s="155"/>
      <c r="J1205" s="156"/>
      <c r="K1205" s="156"/>
      <c r="L1205" s="156"/>
      <c r="M1205" s="158"/>
      <c r="N1205" s="158"/>
      <c r="O1205" s="158"/>
      <c r="P1205" s="158"/>
      <c r="Q1205" s="155" t="s">
        <v>182</v>
      </c>
      <c r="R1205" s="158"/>
      <c r="S1205" s="160"/>
      <c r="T1205" s="158"/>
      <c r="U1205" s="158"/>
      <c r="V1205" s="158"/>
      <c r="W1205" s="161"/>
      <c r="X1205" s="162"/>
      <c r="Y1205" s="158"/>
      <c r="Z1205" s="158"/>
      <c r="AA1205" s="158"/>
    </row>
    <row r="1206" spans="1:27" x14ac:dyDescent="0.25">
      <c r="A1206" s="11"/>
      <c r="B1206" s="11"/>
      <c r="C1206" s="11"/>
      <c r="D1206" s="11"/>
      <c r="E1206" s="11"/>
      <c r="F1206" s="11"/>
      <c r="G1206" s="11"/>
      <c r="H1206" s="11"/>
      <c r="I1206" s="11"/>
      <c r="J1206" s="11"/>
      <c r="K1206" s="11"/>
      <c r="L1206" s="11"/>
      <c r="M1206" s="17" t="s">
        <v>3027</v>
      </c>
      <c r="N1206" s="17">
        <v>14</v>
      </c>
      <c r="O1206" s="17">
        <v>8</v>
      </c>
      <c r="P1206" s="17">
        <v>1999</v>
      </c>
      <c r="Q1206" s="52" t="s">
        <v>1427</v>
      </c>
      <c r="R1206" s="24" t="s">
        <v>1026</v>
      </c>
      <c r="S1206" s="20" t="s">
        <v>2400</v>
      </c>
      <c r="T1206" s="17">
        <v>0</v>
      </c>
      <c r="U1206" s="24" t="s">
        <v>1026</v>
      </c>
      <c r="V1206" s="17">
        <v>2</v>
      </c>
      <c r="W1206" s="142" t="s">
        <v>183</v>
      </c>
      <c r="X1206" s="120"/>
      <c r="Y1206" s="17">
        <v>2</v>
      </c>
      <c r="Z1206" s="24" t="s">
        <v>1026</v>
      </c>
      <c r="AA1206" s="17">
        <v>13</v>
      </c>
    </row>
    <row r="1207" spans="1:27" x14ac:dyDescent="0.25">
      <c r="A1207" s="11"/>
      <c r="C1207" s="11"/>
      <c r="D1207" s="11"/>
      <c r="E1207" s="11"/>
      <c r="F1207" s="11"/>
      <c r="G1207" s="11"/>
      <c r="H1207" s="11"/>
      <c r="I1207" s="11"/>
      <c r="J1207" s="11"/>
      <c r="K1207" s="11"/>
      <c r="L1207" s="11"/>
      <c r="M1207" s="17" t="s">
        <v>3011</v>
      </c>
      <c r="N1207" s="17">
        <v>15</v>
      </c>
      <c r="O1207" s="17">
        <v>8</v>
      </c>
      <c r="P1207" s="17">
        <v>1999</v>
      </c>
      <c r="Q1207" s="20" t="s">
        <v>2400</v>
      </c>
      <c r="R1207" s="24" t="s">
        <v>1026</v>
      </c>
      <c r="S1207" s="52" t="s">
        <v>1427</v>
      </c>
      <c r="T1207" s="17">
        <v>2</v>
      </c>
      <c r="U1207" s="24" t="s">
        <v>1026</v>
      </c>
      <c r="V1207" s="17">
        <v>1</v>
      </c>
      <c r="W1207" s="142" t="s">
        <v>184</v>
      </c>
      <c r="X1207" s="120">
        <v>220</v>
      </c>
      <c r="Y1207" s="17">
        <v>7</v>
      </c>
      <c r="Z1207" s="24" t="s">
        <v>1026</v>
      </c>
      <c r="AA1207" s="17">
        <v>4</v>
      </c>
    </row>
    <row r="1208" spans="1:27" x14ac:dyDescent="0.25">
      <c r="A1208" s="11"/>
      <c r="B1208" s="16" t="s">
        <v>136</v>
      </c>
      <c r="C1208" s="11"/>
      <c r="D1208" s="11"/>
      <c r="E1208" s="11"/>
      <c r="F1208" s="11"/>
      <c r="G1208" s="11"/>
      <c r="H1208" s="11"/>
      <c r="I1208" s="11"/>
      <c r="J1208" s="11"/>
      <c r="K1208" s="11"/>
      <c r="L1208" s="11"/>
      <c r="M1208" s="17" t="s">
        <v>3142</v>
      </c>
      <c r="N1208" s="17">
        <v>18</v>
      </c>
      <c r="O1208" s="17">
        <v>8</v>
      </c>
      <c r="P1208" s="17">
        <v>1999</v>
      </c>
      <c r="Q1208" s="52" t="s">
        <v>1427</v>
      </c>
      <c r="R1208" s="24" t="s">
        <v>1026</v>
      </c>
      <c r="S1208" s="20" t="s">
        <v>2400</v>
      </c>
      <c r="T1208" s="17">
        <v>0</v>
      </c>
      <c r="U1208" s="24" t="s">
        <v>1026</v>
      </c>
      <c r="V1208" s="17">
        <v>2</v>
      </c>
      <c r="W1208" s="142" t="s">
        <v>185</v>
      </c>
      <c r="X1208" s="120"/>
      <c r="Y1208" s="17">
        <v>6</v>
      </c>
      <c r="Z1208" s="24" t="s">
        <v>1026</v>
      </c>
      <c r="AA1208" s="17">
        <v>9</v>
      </c>
    </row>
    <row r="1209" spans="1:27" x14ac:dyDescent="0.25">
      <c r="A1209" s="11"/>
      <c r="B1209" s="11"/>
      <c r="C1209" s="11"/>
      <c r="D1209" s="11"/>
      <c r="E1209" s="11"/>
      <c r="F1209" s="11"/>
      <c r="G1209" s="11"/>
      <c r="H1209" s="11"/>
      <c r="I1209" s="11"/>
      <c r="J1209" s="11"/>
      <c r="K1209" s="11"/>
      <c r="L1209" s="11"/>
      <c r="Q1209" s="20"/>
      <c r="R1209" s="24"/>
      <c r="U1209" s="24"/>
      <c r="W1209" s="142"/>
      <c r="X1209" s="120"/>
      <c r="Z1209" s="24"/>
    </row>
    <row r="1210" spans="1:27" x14ac:dyDescent="0.25">
      <c r="A1210" s="11"/>
      <c r="B1210" s="11"/>
      <c r="C1210" s="11"/>
      <c r="D1210" s="11"/>
      <c r="E1210" s="11"/>
      <c r="F1210" s="11"/>
      <c r="G1210" s="11"/>
      <c r="H1210" s="11"/>
      <c r="I1210" s="11"/>
      <c r="J1210" s="11"/>
      <c r="K1210" s="11"/>
      <c r="L1210" s="11"/>
      <c r="M1210" s="17" t="s">
        <v>3027</v>
      </c>
      <c r="N1210" s="17">
        <v>14</v>
      </c>
      <c r="O1210" s="17">
        <v>8</v>
      </c>
      <c r="P1210" s="17">
        <v>1999</v>
      </c>
      <c r="Q1210" s="20" t="s">
        <v>181</v>
      </c>
      <c r="R1210" s="24" t="s">
        <v>1026</v>
      </c>
      <c r="S1210" s="19" t="s">
        <v>1318</v>
      </c>
      <c r="T1210" s="17">
        <v>2</v>
      </c>
      <c r="U1210" s="24" t="s">
        <v>1026</v>
      </c>
      <c r="V1210" s="17">
        <v>1</v>
      </c>
      <c r="W1210" s="142" t="s">
        <v>186</v>
      </c>
      <c r="X1210" s="120">
        <v>320</v>
      </c>
      <c r="Y1210" s="17">
        <v>2</v>
      </c>
      <c r="Z1210" s="24" t="s">
        <v>1026</v>
      </c>
      <c r="AA1210" s="17">
        <v>1</v>
      </c>
    </row>
    <row r="1211" spans="1:27" x14ac:dyDescent="0.25">
      <c r="B1211" s="20"/>
      <c r="J1211" s="74"/>
      <c r="M1211" s="17" t="s">
        <v>3013</v>
      </c>
      <c r="N1211" s="17">
        <v>16</v>
      </c>
      <c r="O1211" s="17">
        <v>8</v>
      </c>
      <c r="P1211" s="17">
        <v>1999</v>
      </c>
      <c r="Q1211" s="20" t="s">
        <v>1318</v>
      </c>
      <c r="R1211" s="24" t="s">
        <v>1026</v>
      </c>
      <c r="S1211" s="19" t="s">
        <v>181</v>
      </c>
      <c r="T1211" s="17">
        <v>2</v>
      </c>
      <c r="U1211" s="24" t="s">
        <v>1026</v>
      </c>
      <c r="V1211" s="17">
        <v>0</v>
      </c>
      <c r="W1211" s="142" t="s">
        <v>187</v>
      </c>
      <c r="X1211" s="120"/>
      <c r="Y1211" s="17">
        <v>8</v>
      </c>
      <c r="Z1211" s="24" t="s">
        <v>1026</v>
      </c>
      <c r="AA1211" s="17">
        <v>3</v>
      </c>
    </row>
    <row r="1212" spans="1:27" x14ac:dyDescent="0.25">
      <c r="M1212" s="17" t="s">
        <v>3142</v>
      </c>
      <c r="N1212" s="17">
        <v>18</v>
      </c>
      <c r="O1212" s="17">
        <v>8</v>
      </c>
      <c r="P1212" s="17">
        <v>1999</v>
      </c>
      <c r="Q1212" s="19" t="s">
        <v>181</v>
      </c>
      <c r="R1212" s="24" t="s">
        <v>1026</v>
      </c>
      <c r="S1212" s="20" t="s">
        <v>1318</v>
      </c>
      <c r="T1212" s="17">
        <v>0</v>
      </c>
      <c r="U1212" s="24" t="s">
        <v>1026</v>
      </c>
      <c r="V1212" s="17">
        <v>2</v>
      </c>
      <c r="W1212" s="142" t="s">
        <v>188</v>
      </c>
      <c r="X1212" s="120">
        <v>470</v>
      </c>
      <c r="Y1212" s="17">
        <v>1</v>
      </c>
      <c r="Z1212" s="24" t="s">
        <v>1026</v>
      </c>
      <c r="AA1212" s="17">
        <v>14</v>
      </c>
    </row>
    <row r="1213" spans="1:27" x14ac:dyDescent="0.25">
      <c r="B1213" s="16" t="s">
        <v>143</v>
      </c>
      <c r="M1213" s="17" t="s">
        <v>3143</v>
      </c>
      <c r="N1213" s="17">
        <v>20</v>
      </c>
      <c r="O1213" s="17">
        <v>8</v>
      </c>
      <c r="P1213" s="17">
        <v>1999</v>
      </c>
      <c r="Q1213" s="20" t="s">
        <v>1318</v>
      </c>
      <c r="R1213" s="24" t="s">
        <v>1026</v>
      </c>
      <c r="S1213" s="19" t="s">
        <v>181</v>
      </c>
      <c r="T1213" s="17">
        <v>2</v>
      </c>
      <c r="U1213" s="24" t="s">
        <v>1026</v>
      </c>
      <c r="V1213" s="17">
        <v>0</v>
      </c>
      <c r="W1213" s="142" t="s">
        <v>189</v>
      </c>
      <c r="X1213" s="120"/>
      <c r="Y1213" s="17">
        <v>17</v>
      </c>
      <c r="Z1213" s="24" t="s">
        <v>1026</v>
      </c>
      <c r="AA1213" s="17">
        <v>4</v>
      </c>
    </row>
    <row r="1214" spans="1:27" x14ac:dyDescent="0.25">
      <c r="Q1214" s="20"/>
      <c r="R1214" s="24" t="s">
        <v>1026</v>
      </c>
      <c r="S1214" s="19" t="s">
        <v>2</v>
      </c>
      <c r="T1214" s="17">
        <f>SUM(T1206:T1213)</f>
        <v>8</v>
      </c>
      <c r="U1214" s="24" t="s">
        <v>1026</v>
      </c>
      <c r="V1214" s="17">
        <f>SUM(V1206:V1213)</f>
        <v>8</v>
      </c>
      <c r="W1214" s="142"/>
      <c r="X1214" s="17">
        <f>SUM(X1206:X1213)</f>
        <v>1010</v>
      </c>
      <c r="Y1214" s="17">
        <f>SUM(Y1206:Y1213)</f>
        <v>43</v>
      </c>
      <c r="Z1214" s="24" t="s">
        <v>1026</v>
      </c>
      <c r="AA1214" s="17">
        <f>SUM(AA1206:AA1213)</f>
        <v>48</v>
      </c>
    </row>
    <row r="1215" spans="1:27" x14ac:dyDescent="0.25">
      <c r="P1215" s="17">
        <f>COUNT(T1206:T1213)</f>
        <v>7</v>
      </c>
      <c r="R1215" s="24" t="s">
        <v>1026</v>
      </c>
      <c r="S1215" s="19" t="s">
        <v>567</v>
      </c>
      <c r="T1215" s="81">
        <f>PRODUCT(T1214/P1215)</f>
        <v>1.1428571428571428</v>
      </c>
      <c r="U1215" s="24" t="s">
        <v>1026</v>
      </c>
      <c r="V1215" s="81">
        <f>PRODUCT(V1214/P1215)</f>
        <v>1.1428571428571428</v>
      </c>
      <c r="X1215" s="82">
        <f>PRODUCT(X1214/P1215)</f>
        <v>144.28571428571428</v>
      </c>
      <c r="Y1215" s="81">
        <f>PRODUCT(Y1214/P1215)</f>
        <v>6.1428571428571432</v>
      </c>
      <c r="Z1215" s="24" t="s">
        <v>1026</v>
      </c>
      <c r="AA1215" s="81">
        <f>PRODUCT(AA1214/P1215)</f>
        <v>6.8571428571428568</v>
      </c>
    </row>
    <row r="1216" spans="1:27" x14ac:dyDescent="0.25">
      <c r="W1216" s="142"/>
      <c r="X1216" s="120"/>
    </row>
    <row r="1217" spans="1:27" x14ac:dyDescent="0.25">
      <c r="W1217" s="142"/>
      <c r="X1217" s="120"/>
    </row>
    <row r="1218" spans="1:27" x14ac:dyDescent="0.25">
      <c r="A1218" s="21"/>
      <c r="B1218" s="22" t="s">
        <v>2517</v>
      </c>
      <c r="C1218" s="21" t="s">
        <v>1032</v>
      </c>
      <c r="D1218" s="21" t="s">
        <v>1033</v>
      </c>
      <c r="E1218" s="21" t="s">
        <v>1034</v>
      </c>
      <c r="F1218" s="21" t="s">
        <v>1030</v>
      </c>
      <c r="G1218" s="21" t="s">
        <v>1039</v>
      </c>
      <c r="H1218" s="21" t="s">
        <v>1040</v>
      </c>
      <c r="I1218" s="22" t="s">
        <v>1028</v>
      </c>
      <c r="J1218" s="21"/>
      <c r="K1218" s="21"/>
      <c r="L1218" s="21" t="s">
        <v>1031</v>
      </c>
      <c r="M1218" s="33"/>
      <c r="N1218" s="33"/>
      <c r="O1218" s="33"/>
      <c r="P1218" s="33"/>
      <c r="Q1218" s="22" t="s">
        <v>2517</v>
      </c>
      <c r="R1218" s="33"/>
      <c r="S1218" s="35"/>
      <c r="T1218" s="33"/>
      <c r="U1218" s="33"/>
      <c r="V1218" s="33"/>
      <c r="W1218" s="163"/>
      <c r="X1218" s="164"/>
      <c r="Y1218" s="33"/>
      <c r="Z1218" s="33"/>
      <c r="AA1218" s="33"/>
    </row>
    <row r="1219" spans="1:27" x14ac:dyDescent="0.25">
      <c r="A1219" s="14">
        <v>1</v>
      </c>
      <c r="B1219" s="42" t="s">
        <v>1465</v>
      </c>
      <c r="C1219" s="29">
        <v>22</v>
      </c>
      <c r="D1219" s="29">
        <v>14</v>
      </c>
      <c r="E1219" s="29">
        <v>4</v>
      </c>
      <c r="F1219" s="29">
        <v>0</v>
      </c>
      <c r="G1219" s="29">
        <v>2</v>
      </c>
      <c r="H1219" s="14">
        <v>2</v>
      </c>
      <c r="I1219" s="14">
        <v>206</v>
      </c>
      <c r="J1219" s="147" t="s">
        <v>1026</v>
      </c>
      <c r="K1219" s="14">
        <v>116</v>
      </c>
      <c r="L1219" s="14">
        <f t="shared" ref="L1219:L1230" si="25">PRODUCT(D1219*3+E1219*2+F1219+G1219)</f>
        <v>52</v>
      </c>
      <c r="M1219" s="17" t="s">
        <v>3027</v>
      </c>
      <c r="N1219" s="17">
        <v>13</v>
      </c>
      <c r="O1219" s="17">
        <v>5</v>
      </c>
      <c r="P1219" s="17">
        <v>2000</v>
      </c>
      <c r="Q1219" s="19" t="s">
        <v>565</v>
      </c>
      <c r="R1219" s="24" t="s">
        <v>1026</v>
      </c>
      <c r="S1219" s="19" t="s">
        <v>2312</v>
      </c>
      <c r="T1219" s="17">
        <v>1</v>
      </c>
      <c r="U1219" s="24" t="s">
        <v>1026</v>
      </c>
      <c r="V1219" s="17">
        <v>0</v>
      </c>
      <c r="W1219" s="142" t="s">
        <v>2824</v>
      </c>
      <c r="X1219" s="120">
        <v>228</v>
      </c>
      <c r="Y1219" s="120">
        <v>8</v>
      </c>
      <c r="Z1219" s="24" t="s">
        <v>1026</v>
      </c>
      <c r="AA1219" s="120">
        <v>6</v>
      </c>
    </row>
    <row r="1220" spans="1:27" x14ac:dyDescent="0.25">
      <c r="A1220" s="14">
        <v>2</v>
      </c>
      <c r="B1220" s="63" t="s">
        <v>2312</v>
      </c>
      <c r="C1220" s="14">
        <v>22</v>
      </c>
      <c r="D1220" s="14">
        <v>12</v>
      </c>
      <c r="E1220" s="14">
        <v>6</v>
      </c>
      <c r="F1220" s="14">
        <v>0</v>
      </c>
      <c r="G1220" s="14">
        <v>0</v>
      </c>
      <c r="H1220" s="14">
        <v>4</v>
      </c>
      <c r="I1220" s="14">
        <v>267</v>
      </c>
      <c r="J1220" s="147" t="s">
        <v>1026</v>
      </c>
      <c r="K1220" s="14">
        <v>158</v>
      </c>
      <c r="L1220" s="14">
        <f t="shared" si="25"/>
        <v>48</v>
      </c>
      <c r="M1220" s="17" t="s">
        <v>3027</v>
      </c>
      <c r="N1220" s="17">
        <v>13</v>
      </c>
      <c r="O1220" s="17">
        <v>5</v>
      </c>
      <c r="P1220" s="17">
        <v>2000</v>
      </c>
      <c r="Q1220" s="19" t="s">
        <v>1041</v>
      </c>
      <c r="R1220" s="24" t="s">
        <v>1026</v>
      </c>
      <c r="S1220" s="19" t="s">
        <v>1029</v>
      </c>
      <c r="T1220" s="17">
        <v>2</v>
      </c>
      <c r="U1220" s="24" t="s">
        <v>1026</v>
      </c>
      <c r="V1220" s="17">
        <v>1</v>
      </c>
      <c r="W1220" s="142" t="s">
        <v>2821</v>
      </c>
      <c r="X1220" s="120">
        <v>361</v>
      </c>
      <c r="Y1220" s="120">
        <v>6</v>
      </c>
      <c r="Z1220" s="24" t="s">
        <v>1026</v>
      </c>
      <c r="AA1220" s="120">
        <v>7</v>
      </c>
    </row>
    <row r="1221" spans="1:27" x14ac:dyDescent="0.25">
      <c r="A1221" s="14">
        <v>3</v>
      </c>
      <c r="B1221" s="41" t="s">
        <v>1029</v>
      </c>
      <c r="C1221" s="14">
        <v>22</v>
      </c>
      <c r="D1221" s="14">
        <v>11</v>
      </c>
      <c r="E1221" s="14">
        <v>4</v>
      </c>
      <c r="F1221" s="14">
        <v>0</v>
      </c>
      <c r="G1221" s="14">
        <v>4</v>
      </c>
      <c r="H1221" s="14">
        <v>3</v>
      </c>
      <c r="I1221" s="14">
        <v>220</v>
      </c>
      <c r="J1221" s="147" t="s">
        <v>1026</v>
      </c>
      <c r="K1221" s="14">
        <v>166</v>
      </c>
      <c r="L1221" s="14">
        <f t="shared" si="25"/>
        <v>45</v>
      </c>
      <c r="M1221" s="17" t="s">
        <v>3027</v>
      </c>
      <c r="N1221" s="17">
        <v>13</v>
      </c>
      <c r="O1221" s="17">
        <v>5</v>
      </c>
      <c r="P1221" s="17">
        <v>2000</v>
      </c>
      <c r="Q1221" s="19" t="s">
        <v>2400</v>
      </c>
      <c r="R1221" s="24" t="s">
        <v>1026</v>
      </c>
      <c r="S1221" s="19" t="s">
        <v>1318</v>
      </c>
      <c r="T1221" s="17">
        <v>2</v>
      </c>
      <c r="U1221" s="24" t="s">
        <v>1026</v>
      </c>
      <c r="V1221" s="17">
        <v>0</v>
      </c>
      <c r="W1221" s="142" t="s">
        <v>2822</v>
      </c>
      <c r="X1221" s="120">
        <v>140</v>
      </c>
      <c r="Y1221" s="120">
        <v>8</v>
      </c>
      <c r="Z1221" s="24" t="s">
        <v>1026</v>
      </c>
      <c r="AA1221" s="120">
        <v>4</v>
      </c>
    </row>
    <row r="1222" spans="1:27" x14ac:dyDescent="0.25">
      <c r="A1222" s="14">
        <v>4</v>
      </c>
      <c r="B1222" s="42" t="s">
        <v>564</v>
      </c>
      <c r="C1222" s="29">
        <v>22</v>
      </c>
      <c r="D1222" s="29">
        <v>11</v>
      </c>
      <c r="E1222" s="29">
        <v>2</v>
      </c>
      <c r="F1222" s="29">
        <v>0</v>
      </c>
      <c r="G1222" s="29">
        <v>4</v>
      </c>
      <c r="H1222" s="29">
        <v>5</v>
      </c>
      <c r="I1222" s="14">
        <v>177</v>
      </c>
      <c r="J1222" s="147" t="s">
        <v>1026</v>
      </c>
      <c r="K1222" s="14">
        <v>121</v>
      </c>
      <c r="L1222" s="14">
        <f t="shared" si="25"/>
        <v>41</v>
      </c>
      <c r="M1222" s="17" t="s">
        <v>3027</v>
      </c>
      <c r="N1222" s="17">
        <v>13</v>
      </c>
      <c r="O1222" s="17">
        <v>5</v>
      </c>
      <c r="P1222" s="17">
        <v>2000</v>
      </c>
      <c r="Q1222" s="19" t="s">
        <v>564</v>
      </c>
      <c r="R1222" s="24" t="s">
        <v>1026</v>
      </c>
      <c r="S1222" s="19" t="s">
        <v>1042</v>
      </c>
      <c r="T1222" s="17">
        <v>0</v>
      </c>
      <c r="U1222" s="24" t="s">
        <v>1026</v>
      </c>
      <c r="V1222" s="17">
        <v>2</v>
      </c>
      <c r="W1222" s="142" t="s">
        <v>2826</v>
      </c>
      <c r="X1222" s="120">
        <v>287</v>
      </c>
      <c r="Y1222" s="120">
        <v>3</v>
      </c>
      <c r="Z1222" s="24" t="s">
        <v>1026</v>
      </c>
      <c r="AA1222" s="120">
        <v>9</v>
      </c>
    </row>
    <row r="1223" spans="1:27" x14ac:dyDescent="0.25">
      <c r="A1223" s="14">
        <v>5</v>
      </c>
      <c r="B1223" s="41" t="s">
        <v>171</v>
      </c>
      <c r="C1223" s="14">
        <v>22</v>
      </c>
      <c r="D1223" s="14">
        <v>10</v>
      </c>
      <c r="E1223" s="14">
        <v>3</v>
      </c>
      <c r="F1223" s="14">
        <v>0</v>
      </c>
      <c r="G1223" s="14">
        <v>3</v>
      </c>
      <c r="H1223" s="14">
        <v>6</v>
      </c>
      <c r="I1223" s="14">
        <v>209</v>
      </c>
      <c r="J1223" s="147" t="s">
        <v>1026</v>
      </c>
      <c r="K1223" s="14">
        <v>165</v>
      </c>
      <c r="L1223" s="14">
        <f t="shared" si="25"/>
        <v>39</v>
      </c>
      <c r="M1223" s="17" t="s">
        <v>3027</v>
      </c>
      <c r="N1223" s="17">
        <v>13</v>
      </c>
      <c r="O1223" s="17">
        <v>5</v>
      </c>
      <c r="P1223" s="17">
        <v>2000</v>
      </c>
      <c r="Q1223" s="19" t="s">
        <v>1241</v>
      </c>
      <c r="R1223" s="24" t="s">
        <v>1026</v>
      </c>
      <c r="S1223" s="19" t="s">
        <v>171</v>
      </c>
      <c r="T1223" s="17">
        <v>1</v>
      </c>
      <c r="U1223" s="24" t="s">
        <v>1026</v>
      </c>
      <c r="V1223" s="17">
        <v>2</v>
      </c>
      <c r="W1223" s="142" t="s">
        <v>2823</v>
      </c>
      <c r="X1223" s="120">
        <v>372</v>
      </c>
      <c r="Y1223" s="120">
        <v>6</v>
      </c>
      <c r="Z1223" s="24" t="s">
        <v>1026</v>
      </c>
      <c r="AA1223" s="120">
        <v>6</v>
      </c>
    </row>
    <row r="1224" spans="1:27" x14ac:dyDescent="0.25">
      <c r="A1224" s="14">
        <v>6</v>
      </c>
      <c r="B1224" s="42" t="s">
        <v>1241</v>
      </c>
      <c r="C1224" s="14">
        <v>22</v>
      </c>
      <c r="D1224" s="14">
        <v>11</v>
      </c>
      <c r="E1224" s="29">
        <v>1</v>
      </c>
      <c r="F1224" s="29">
        <v>0</v>
      </c>
      <c r="G1224" s="29">
        <v>3</v>
      </c>
      <c r="H1224" s="14">
        <v>7</v>
      </c>
      <c r="I1224" s="14">
        <v>163</v>
      </c>
      <c r="J1224" s="147" t="s">
        <v>1026</v>
      </c>
      <c r="K1224" s="14">
        <v>108</v>
      </c>
      <c r="L1224" s="14">
        <f t="shared" si="25"/>
        <v>38</v>
      </c>
      <c r="M1224" s="17" t="s">
        <v>3027</v>
      </c>
      <c r="N1224" s="17">
        <v>13</v>
      </c>
      <c r="O1224" s="17">
        <v>5</v>
      </c>
      <c r="P1224" s="17">
        <v>2000</v>
      </c>
      <c r="Q1224" s="19" t="s">
        <v>1043</v>
      </c>
      <c r="R1224" s="24" t="s">
        <v>1026</v>
      </c>
      <c r="S1224" s="19" t="s">
        <v>1465</v>
      </c>
      <c r="T1224" s="17">
        <v>0</v>
      </c>
      <c r="U1224" s="24" t="s">
        <v>1026</v>
      </c>
      <c r="V1224" s="17">
        <v>2</v>
      </c>
      <c r="W1224" s="142" t="s">
        <v>2825</v>
      </c>
      <c r="X1224" s="120">
        <v>273</v>
      </c>
      <c r="Y1224" s="120">
        <v>4</v>
      </c>
      <c r="Z1224" s="24" t="s">
        <v>1026</v>
      </c>
      <c r="AA1224" s="120">
        <v>8</v>
      </c>
    </row>
    <row r="1225" spans="1:27" x14ac:dyDescent="0.25">
      <c r="A1225" s="14">
        <v>7</v>
      </c>
      <c r="B1225" s="42" t="s">
        <v>1041</v>
      </c>
      <c r="C1225" s="14">
        <v>22</v>
      </c>
      <c r="D1225" s="14">
        <v>7</v>
      </c>
      <c r="E1225" s="14">
        <v>6</v>
      </c>
      <c r="F1225" s="14">
        <v>0</v>
      </c>
      <c r="G1225" s="14">
        <v>4</v>
      </c>
      <c r="H1225" s="29">
        <v>5</v>
      </c>
      <c r="I1225" s="14">
        <v>152</v>
      </c>
      <c r="J1225" s="147" t="s">
        <v>1026</v>
      </c>
      <c r="K1225" s="14">
        <v>137</v>
      </c>
      <c r="L1225" s="14">
        <f t="shared" si="25"/>
        <v>37</v>
      </c>
      <c r="M1225" s="17" t="s">
        <v>3142</v>
      </c>
      <c r="N1225" s="17">
        <v>17</v>
      </c>
      <c r="O1225" s="17">
        <v>5</v>
      </c>
      <c r="P1225" s="17">
        <v>2000</v>
      </c>
      <c r="Q1225" s="19" t="s">
        <v>171</v>
      </c>
      <c r="R1225" s="24" t="s">
        <v>1026</v>
      </c>
      <c r="S1225" s="19" t="s">
        <v>565</v>
      </c>
      <c r="T1225" s="17">
        <v>0</v>
      </c>
      <c r="U1225" s="24" t="s">
        <v>1026</v>
      </c>
      <c r="V1225" s="17">
        <v>1</v>
      </c>
      <c r="W1225" s="142" t="s">
        <v>2819</v>
      </c>
      <c r="X1225" s="120">
        <v>376</v>
      </c>
      <c r="Y1225" s="120">
        <v>10</v>
      </c>
      <c r="Z1225" s="24" t="s">
        <v>1026</v>
      </c>
      <c r="AA1225" s="120">
        <v>15</v>
      </c>
    </row>
    <row r="1226" spans="1:27" ht="15.75" thickBot="1" x14ac:dyDescent="0.3">
      <c r="A1226" s="37">
        <v>8</v>
      </c>
      <c r="B1226" s="50" t="s">
        <v>565</v>
      </c>
      <c r="C1226" s="37">
        <v>22</v>
      </c>
      <c r="D1226" s="37">
        <v>8</v>
      </c>
      <c r="E1226" s="37">
        <v>2</v>
      </c>
      <c r="F1226" s="37">
        <v>0</v>
      </c>
      <c r="G1226" s="37">
        <v>3</v>
      </c>
      <c r="H1226" s="37">
        <v>9</v>
      </c>
      <c r="I1226" s="37">
        <v>227</v>
      </c>
      <c r="J1226" s="148" t="s">
        <v>1026</v>
      </c>
      <c r="K1226" s="37">
        <v>204</v>
      </c>
      <c r="L1226" s="37">
        <f t="shared" si="25"/>
        <v>31</v>
      </c>
      <c r="M1226" s="32" t="s">
        <v>3142</v>
      </c>
      <c r="N1226" s="17">
        <v>17</v>
      </c>
      <c r="O1226" s="17">
        <v>5</v>
      </c>
      <c r="P1226" s="17">
        <v>2000</v>
      </c>
      <c r="Q1226" s="19" t="s">
        <v>2312</v>
      </c>
      <c r="R1226" s="24" t="s">
        <v>1026</v>
      </c>
      <c r="S1226" s="19" t="s">
        <v>1041</v>
      </c>
      <c r="T1226" s="17">
        <v>2</v>
      </c>
      <c r="U1226" s="24" t="s">
        <v>1026</v>
      </c>
      <c r="V1226" s="17">
        <v>1</v>
      </c>
      <c r="W1226" s="142" t="s">
        <v>2820</v>
      </c>
      <c r="X1226" s="120">
        <v>373</v>
      </c>
      <c r="Y1226" s="120">
        <v>9</v>
      </c>
      <c r="Z1226" s="24" t="s">
        <v>1026</v>
      </c>
      <c r="AA1226" s="120">
        <v>12</v>
      </c>
    </row>
    <row r="1227" spans="1:27" x14ac:dyDescent="0.25">
      <c r="A1227" s="29">
        <v>9</v>
      </c>
      <c r="B1227" s="42" t="s">
        <v>1042</v>
      </c>
      <c r="C1227" s="29">
        <v>22</v>
      </c>
      <c r="D1227" s="29">
        <v>8</v>
      </c>
      <c r="E1227" s="29">
        <v>1</v>
      </c>
      <c r="F1227" s="29">
        <v>0</v>
      </c>
      <c r="G1227" s="29">
        <v>5</v>
      </c>
      <c r="H1227" s="14">
        <v>8</v>
      </c>
      <c r="I1227" s="29">
        <v>171</v>
      </c>
      <c r="J1227" s="170" t="s">
        <v>1026</v>
      </c>
      <c r="K1227" s="29">
        <v>180</v>
      </c>
      <c r="L1227" s="29">
        <f t="shared" si="25"/>
        <v>31</v>
      </c>
      <c r="M1227" s="32" t="s">
        <v>3142</v>
      </c>
      <c r="N1227" s="17">
        <v>17</v>
      </c>
      <c r="O1227" s="17">
        <v>5</v>
      </c>
      <c r="P1227" s="17">
        <v>2000</v>
      </c>
      <c r="Q1227" s="19" t="s">
        <v>1465</v>
      </c>
      <c r="R1227" s="24" t="s">
        <v>1026</v>
      </c>
      <c r="S1227" s="19" t="s">
        <v>2400</v>
      </c>
      <c r="T1227" s="17">
        <v>2</v>
      </c>
      <c r="U1227" s="24" t="s">
        <v>1026</v>
      </c>
      <c r="V1227" s="17">
        <v>0</v>
      </c>
      <c r="W1227" s="142" t="s">
        <v>561</v>
      </c>
      <c r="X1227" s="120">
        <v>462</v>
      </c>
      <c r="Y1227" s="120">
        <v>12</v>
      </c>
      <c r="Z1227" s="24" t="s">
        <v>1026</v>
      </c>
      <c r="AA1227" s="120">
        <v>1</v>
      </c>
    </row>
    <row r="1228" spans="1:27" x14ac:dyDescent="0.25">
      <c r="A1228" s="29">
        <v>10</v>
      </c>
      <c r="B1228" s="63" t="s">
        <v>2400</v>
      </c>
      <c r="C1228" s="14">
        <v>22</v>
      </c>
      <c r="D1228" s="14">
        <v>4</v>
      </c>
      <c r="E1228" s="14">
        <v>3</v>
      </c>
      <c r="F1228" s="14">
        <v>0</v>
      </c>
      <c r="G1228" s="14">
        <v>1</v>
      </c>
      <c r="H1228" s="29">
        <v>14</v>
      </c>
      <c r="I1228" s="29">
        <v>128</v>
      </c>
      <c r="J1228" s="170" t="s">
        <v>1026</v>
      </c>
      <c r="K1228" s="29">
        <v>194</v>
      </c>
      <c r="L1228" s="29">
        <f t="shared" si="25"/>
        <v>19</v>
      </c>
      <c r="M1228" s="32" t="s">
        <v>3142</v>
      </c>
      <c r="N1228" s="17">
        <v>17</v>
      </c>
      <c r="O1228" s="17">
        <v>5</v>
      </c>
      <c r="P1228" s="17">
        <v>2000</v>
      </c>
      <c r="Q1228" s="19" t="s">
        <v>1029</v>
      </c>
      <c r="R1228" s="24" t="s">
        <v>1026</v>
      </c>
      <c r="S1228" s="19" t="s">
        <v>1043</v>
      </c>
      <c r="T1228" s="17">
        <v>2</v>
      </c>
      <c r="U1228" s="24" t="s">
        <v>1026</v>
      </c>
      <c r="V1228" s="17">
        <v>0</v>
      </c>
      <c r="W1228" s="142" t="s">
        <v>2818</v>
      </c>
      <c r="X1228" s="120">
        <v>402</v>
      </c>
      <c r="Y1228" s="120">
        <v>17</v>
      </c>
      <c r="Z1228" s="24" t="s">
        <v>1026</v>
      </c>
      <c r="AA1228" s="120">
        <v>1</v>
      </c>
    </row>
    <row r="1229" spans="1:27" x14ac:dyDescent="0.25">
      <c r="A1229" s="29">
        <v>11</v>
      </c>
      <c r="B1229" s="63" t="s">
        <v>1318</v>
      </c>
      <c r="C1229" s="29">
        <v>22</v>
      </c>
      <c r="D1229" s="29">
        <v>1</v>
      </c>
      <c r="E1229" s="14">
        <v>2</v>
      </c>
      <c r="F1229" s="14">
        <v>0</v>
      </c>
      <c r="G1229" s="14">
        <v>3</v>
      </c>
      <c r="H1229" s="29">
        <v>16</v>
      </c>
      <c r="I1229" s="29">
        <v>115</v>
      </c>
      <c r="J1229" s="170" t="s">
        <v>1026</v>
      </c>
      <c r="K1229" s="29">
        <v>275</v>
      </c>
      <c r="L1229" s="29">
        <f t="shared" si="25"/>
        <v>10</v>
      </c>
      <c r="M1229" s="32" t="s">
        <v>3142</v>
      </c>
      <c r="N1229" s="17">
        <v>17</v>
      </c>
      <c r="O1229" s="17">
        <v>5</v>
      </c>
      <c r="P1229" s="17">
        <v>2000</v>
      </c>
      <c r="Q1229" s="19" t="s">
        <v>1042</v>
      </c>
      <c r="R1229" s="24" t="s">
        <v>1026</v>
      </c>
      <c r="S1229" s="19" t="s">
        <v>1241</v>
      </c>
      <c r="T1229" s="17">
        <v>2</v>
      </c>
      <c r="U1229" s="24" t="s">
        <v>1026</v>
      </c>
      <c r="V1229" s="17">
        <v>0</v>
      </c>
      <c r="W1229" s="142" t="s">
        <v>562</v>
      </c>
      <c r="X1229" s="120">
        <v>492</v>
      </c>
      <c r="Y1229" s="120">
        <v>9</v>
      </c>
      <c r="Z1229" s="24" t="s">
        <v>1026</v>
      </c>
      <c r="AA1229" s="120">
        <v>3</v>
      </c>
    </row>
    <row r="1230" spans="1:27" x14ac:dyDescent="0.25">
      <c r="A1230" s="29">
        <v>12</v>
      </c>
      <c r="B1230" s="42" t="s">
        <v>1043</v>
      </c>
      <c r="C1230" s="29">
        <v>22</v>
      </c>
      <c r="D1230" s="29">
        <v>0</v>
      </c>
      <c r="E1230" s="29">
        <v>1</v>
      </c>
      <c r="F1230" s="29">
        <v>0</v>
      </c>
      <c r="G1230" s="29">
        <v>3</v>
      </c>
      <c r="H1230" s="29">
        <v>18</v>
      </c>
      <c r="I1230" s="29">
        <v>80</v>
      </c>
      <c r="J1230" s="169" t="s">
        <v>1026</v>
      </c>
      <c r="K1230" s="29">
        <v>291</v>
      </c>
      <c r="L1230" s="29">
        <f t="shared" si="25"/>
        <v>5</v>
      </c>
      <c r="M1230" s="32" t="s">
        <v>3142</v>
      </c>
      <c r="N1230" s="17">
        <v>17</v>
      </c>
      <c r="O1230" s="17">
        <v>5</v>
      </c>
      <c r="P1230" s="17">
        <v>2000</v>
      </c>
      <c r="Q1230" s="19" t="s">
        <v>1318</v>
      </c>
      <c r="R1230" s="24" t="s">
        <v>1026</v>
      </c>
      <c r="S1230" s="19" t="s">
        <v>564</v>
      </c>
      <c r="T1230" s="17">
        <v>0</v>
      </c>
      <c r="U1230" s="24" t="s">
        <v>1026</v>
      </c>
      <c r="V1230" s="17">
        <v>2</v>
      </c>
      <c r="W1230" s="142" t="s">
        <v>560</v>
      </c>
      <c r="X1230" s="120">
        <v>462</v>
      </c>
      <c r="Y1230" s="120">
        <v>5</v>
      </c>
      <c r="Z1230" s="24" t="s">
        <v>1026</v>
      </c>
      <c r="AA1230" s="120">
        <v>16</v>
      </c>
    </row>
    <row r="1231" spans="1:27" x14ac:dyDescent="0.25">
      <c r="B1231" s="42"/>
      <c r="C1231" s="14">
        <f t="shared" ref="C1231:H1231" si="26">SUM(C1219:C1230)</f>
        <v>264</v>
      </c>
      <c r="D1231" s="14">
        <f t="shared" si="26"/>
        <v>97</v>
      </c>
      <c r="E1231" s="14">
        <f t="shared" si="26"/>
        <v>35</v>
      </c>
      <c r="F1231" s="14">
        <f t="shared" si="26"/>
        <v>0</v>
      </c>
      <c r="G1231" s="14">
        <f t="shared" si="26"/>
        <v>35</v>
      </c>
      <c r="H1231" s="14">
        <f t="shared" si="26"/>
        <v>97</v>
      </c>
      <c r="I1231" s="14">
        <f>SUM(I1219:I1230)</f>
        <v>2115</v>
      </c>
      <c r="J1231" s="146" t="s">
        <v>1026</v>
      </c>
      <c r="K1231" s="14">
        <f>SUM(K1219:K1230)</f>
        <v>2115</v>
      </c>
      <c r="L1231" s="14">
        <f>SUM(L1219:L1230)</f>
        <v>396</v>
      </c>
      <c r="M1231" s="17" t="s">
        <v>3027</v>
      </c>
      <c r="N1231" s="17">
        <v>20</v>
      </c>
      <c r="O1231" s="17">
        <v>5</v>
      </c>
      <c r="P1231" s="17">
        <v>2000</v>
      </c>
      <c r="Q1231" s="19" t="s">
        <v>565</v>
      </c>
      <c r="R1231" s="24" t="s">
        <v>1026</v>
      </c>
      <c r="S1231" s="19" t="s">
        <v>564</v>
      </c>
      <c r="T1231" s="17">
        <v>0</v>
      </c>
      <c r="U1231" s="24" t="s">
        <v>1026</v>
      </c>
      <c r="V1231" s="17">
        <v>2</v>
      </c>
      <c r="W1231" s="142" t="s">
        <v>557</v>
      </c>
      <c r="X1231" s="120">
        <v>306</v>
      </c>
      <c r="Y1231" s="120">
        <v>12</v>
      </c>
      <c r="Z1231" s="24" t="s">
        <v>1026</v>
      </c>
      <c r="AA1231" s="120">
        <v>20</v>
      </c>
    </row>
    <row r="1232" spans="1:27" x14ac:dyDescent="0.25">
      <c r="J1232" s="147"/>
      <c r="M1232" s="17" t="s">
        <v>3027</v>
      </c>
      <c r="N1232" s="17">
        <v>20</v>
      </c>
      <c r="O1232" s="17">
        <v>5</v>
      </c>
      <c r="P1232" s="17">
        <v>2000</v>
      </c>
      <c r="Q1232" s="19" t="s">
        <v>171</v>
      </c>
      <c r="R1232" s="24" t="s">
        <v>1026</v>
      </c>
      <c r="S1232" s="19" t="s">
        <v>1041</v>
      </c>
      <c r="T1232" s="17">
        <v>1</v>
      </c>
      <c r="U1232" s="24" t="s">
        <v>1026</v>
      </c>
      <c r="V1232" s="17">
        <v>0</v>
      </c>
      <c r="W1232" s="142" t="s">
        <v>559</v>
      </c>
      <c r="X1232" s="120">
        <v>322</v>
      </c>
      <c r="Y1232" s="120">
        <v>6</v>
      </c>
      <c r="Z1232" s="24" t="s">
        <v>1026</v>
      </c>
      <c r="AA1232" s="120">
        <v>4</v>
      </c>
    </row>
    <row r="1233" spans="2:27" x14ac:dyDescent="0.25">
      <c r="B1233" s="16" t="s">
        <v>369</v>
      </c>
      <c r="J1233" s="147"/>
      <c r="M1233" s="17" t="s">
        <v>3027</v>
      </c>
      <c r="N1233" s="17">
        <v>20</v>
      </c>
      <c r="O1233" s="17">
        <v>5</v>
      </c>
      <c r="P1233" s="17">
        <v>2000</v>
      </c>
      <c r="Q1233" s="19" t="s">
        <v>1241</v>
      </c>
      <c r="R1233" s="24" t="s">
        <v>1026</v>
      </c>
      <c r="S1233" s="19" t="s">
        <v>1043</v>
      </c>
      <c r="T1233" s="17">
        <v>2</v>
      </c>
      <c r="U1233" s="24" t="s">
        <v>1026</v>
      </c>
      <c r="V1233" s="17">
        <v>0</v>
      </c>
      <c r="W1233" s="142" t="s">
        <v>555</v>
      </c>
      <c r="X1233" s="120">
        <v>369</v>
      </c>
      <c r="Y1233" s="120">
        <v>6</v>
      </c>
      <c r="Z1233" s="24" t="s">
        <v>1026</v>
      </c>
      <c r="AA1233" s="120">
        <v>1</v>
      </c>
    </row>
    <row r="1234" spans="2:27" x14ac:dyDescent="0.25">
      <c r="B1234" s="16" t="s">
        <v>2296</v>
      </c>
      <c r="J1234" s="147"/>
      <c r="M1234" s="17" t="s">
        <v>3027</v>
      </c>
      <c r="N1234" s="17">
        <v>20</v>
      </c>
      <c r="O1234" s="17">
        <v>5</v>
      </c>
      <c r="P1234" s="17">
        <v>2000</v>
      </c>
      <c r="Q1234" s="19" t="s">
        <v>1029</v>
      </c>
      <c r="R1234" s="24" t="s">
        <v>1026</v>
      </c>
      <c r="S1234" s="19" t="s">
        <v>2400</v>
      </c>
      <c r="T1234" s="17">
        <v>2</v>
      </c>
      <c r="U1234" s="24" t="s">
        <v>1026</v>
      </c>
      <c r="V1234" s="17">
        <v>0</v>
      </c>
      <c r="W1234" s="142" t="s">
        <v>558</v>
      </c>
      <c r="X1234" s="120">
        <v>356</v>
      </c>
      <c r="Y1234" s="120">
        <v>14</v>
      </c>
      <c r="Z1234" s="24" t="s">
        <v>1026</v>
      </c>
      <c r="AA1234" s="120">
        <v>6</v>
      </c>
    </row>
    <row r="1235" spans="2:27" x14ac:dyDescent="0.25">
      <c r="J1235" s="147"/>
      <c r="M1235" s="17" t="s">
        <v>3027</v>
      </c>
      <c r="N1235" s="17">
        <v>20</v>
      </c>
      <c r="O1235" s="17">
        <v>5</v>
      </c>
      <c r="P1235" s="17">
        <v>2000</v>
      </c>
      <c r="Q1235" s="19" t="s">
        <v>1042</v>
      </c>
      <c r="R1235" s="24" t="s">
        <v>1026</v>
      </c>
      <c r="S1235" s="19" t="s">
        <v>1318</v>
      </c>
      <c r="T1235" s="17">
        <v>2</v>
      </c>
      <c r="U1235" s="24" t="s">
        <v>1026</v>
      </c>
      <c r="V1235" s="17">
        <v>0</v>
      </c>
      <c r="W1235" s="142" t="s">
        <v>556</v>
      </c>
      <c r="X1235" s="120">
        <v>424</v>
      </c>
      <c r="Y1235" s="120">
        <v>14</v>
      </c>
      <c r="Z1235" s="24" t="s">
        <v>1026</v>
      </c>
      <c r="AA1235" s="120">
        <v>5</v>
      </c>
    </row>
    <row r="1236" spans="2:27" x14ac:dyDescent="0.25">
      <c r="J1236" s="147"/>
      <c r="M1236" s="17" t="s">
        <v>3011</v>
      </c>
      <c r="N1236" s="17">
        <v>21</v>
      </c>
      <c r="O1236" s="17">
        <v>5</v>
      </c>
      <c r="P1236" s="17">
        <v>2000</v>
      </c>
      <c r="Q1236" s="19" t="s">
        <v>2312</v>
      </c>
      <c r="R1236" s="24" t="s">
        <v>1026</v>
      </c>
      <c r="S1236" s="19" t="s">
        <v>1465</v>
      </c>
      <c r="T1236" s="17">
        <v>1</v>
      </c>
      <c r="U1236" s="24" t="s">
        <v>1026</v>
      </c>
      <c r="V1236" s="17">
        <v>0</v>
      </c>
      <c r="W1236" s="142" t="s">
        <v>554</v>
      </c>
      <c r="X1236" s="120">
        <v>340</v>
      </c>
      <c r="Y1236" s="120">
        <v>7</v>
      </c>
      <c r="Z1236" s="24" t="s">
        <v>1026</v>
      </c>
      <c r="AA1236" s="120">
        <v>1</v>
      </c>
    </row>
    <row r="1237" spans="2:27" x14ac:dyDescent="0.25">
      <c r="J1237" s="147"/>
      <c r="M1237" s="17" t="s">
        <v>3144</v>
      </c>
      <c r="N1237" s="17">
        <v>23</v>
      </c>
      <c r="O1237" s="17">
        <v>5</v>
      </c>
      <c r="P1237" s="17">
        <v>2000</v>
      </c>
      <c r="Q1237" s="19" t="s">
        <v>1465</v>
      </c>
      <c r="R1237" s="24" t="s">
        <v>1026</v>
      </c>
      <c r="S1237" s="19" t="s">
        <v>1042</v>
      </c>
      <c r="T1237" s="17">
        <v>2</v>
      </c>
      <c r="U1237" s="24" t="s">
        <v>1026</v>
      </c>
      <c r="V1237" s="17">
        <v>0</v>
      </c>
      <c r="W1237" s="142" t="s">
        <v>553</v>
      </c>
      <c r="X1237" s="120">
        <v>245</v>
      </c>
      <c r="Y1237" s="120">
        <v>10</v>
      </c>
      <c r="Z1237" s="24" t="s">
        <v>1026</v>
      </c>
      <c r="AA1237" s="120">
        <v>7</v>
      </c>
    </row>
    <row r="1238" spans="2:27" x14ac:dyDescent="0.25">
      <c r="J1238" s="147"/>
      <c r="M1238" s="17" t="s">
        <v>3142</v>
      </c>
      <c r="N1238" s="17">
        <v>24</v>
      </c>
      <c r="O1238" s="17">
        <v>5</v>
      </c>
      <c r="P1238" s="17">
        <v>2000</v>
      </c>
      <c r="Q1238" s="19" t="s">
        <v>2400</v>
      </c>
      <c r="R1238" s="24" t="s">
        <v>1026</v>
      </c>
      <c r="S1238" s="19" t="s">
        <v>565</v>
      </c>
      <c r="T1238" s="17">
        <v>0</v>
      </c>
      <c r="U1238" s="24" t="s">
        <v>1026</v>
      </c>
      <c r="V1238" s="17">
        <v>2</v>
      </c>
      <c r="W1238" s="142" t="s">
        <v>550</v>
      </c>
      <c r="X1238" s="120">
        <v>230</v>
      </c>
      <c r="Y1238" s="120">
        <v>3</v>
      </c>
      <c r="Z1238" s="24" t="s">
        <v>1026</v>
      </c>
      <c r="AA1238" s="120">
        <v>13</v>
      </c>
    </row>
    <row r="1239" spans="2:27" x14ac:dyDescent="0.25">
      <c r="J1239" s="147"/>
      <c r="M1239" s="17" t="s">
        <v>3142</v>
      </c>
      <c r="N1239" s="17">
        <v>24</v>
      </c>
      <c r="O1239" s="17">
        <v>5</v>
      </c>
      <c r="P1239" s="17">
        <v>2000</v>
      </c>
      <c r="Q1239" s="19" t="s">
        <v>564</v>
      </c>
      <c r="R1239" s="24" t="s">
        <v>1026</v>
      </c>
      <c r="S1239" s="19" t="s">
        <v>171</v>
      </c>
      <c r="T1239" s="17">
        <v>2</v>
      </c>
      <c r="U1239" s="24" t="s">
        <v>1026</v>
      </c>
      <c r="V1239" s="17">
        <v>0</v>
      </c>
      <c r="W1239" s="142" t="s">
        <v>552</v>
      </c>
      <c r="X1239" s="120">
        <v>656</v>
      </c>
      <c r="Y1239" s="120">
        <v>13</v>
      </c>
      <c r="Z1239" s="24" t="s">
        <v>1026</v>
      </c>
      <c r="AA1239" s="120">
        <v>3</v>
      </c>
    </row>
    <row r="1240" spans="2:27" x14ac:dyDescent="0.25">
      <c r="J1240" s="147"/>
      <c r="M1240" s="17" t="s">
        <v>3142</v>
      </c>
      <c r="N1240" s="17">
        <v>24</v>
      </c>
      <c r="O1240" s="17">
        <v>5</v>
      </c>
      <c r="P1240" s="17">
        <v>2000</v>
      </c>
      <c r="Q1240" s="19" t="s">
        <v>1043</v>
      </c>
      <c r="R1240" s="24" t="s">
        <v>1026</v>
      </c>
      <c r="S1240" s="19" t="s">
        <v>2312</v>
      </c>
      <c r="T1240" s="17">
        <v>0</v>
      </c>
      <c r="U1240" s="24" t="s">
        <v>1026</v>
      </c>
      <c r="V1240" s="17">
        <v>2</v>
      </c>
      <c r="W1240" s="142" t="s">
        <v>551</v>
      </c>
      <c r="X1240" s="120">
        <v>310</v>
      </c>
      <c r="Y1240" s="120">
        <v>1</v>
      </c>
      <c r="Z1240" s="24" t="s">
        <v>1026</v>
      </c>
      <c r="AA1240" s="120">
        <v>21</v>
      </c>
    </row>
    <row r="1241" spans="2:27" x14ac:dyDescent="0.25">
      <c r="M1241" s="17" t="s">
        <v>3142</v>
      </c>
      <c r="N1241" s="17">
        <v>24</v>
      </c>
      <c r="O1241" s="17">
        <v>5</v>
      </c>
      <c r="P1241" s="17">
        <v>2000</v>
      </c>
      <c r="Q1241" s="19" t="s">
        <v>1318</v>
      </c>
      <c r="R1241" s="24" t="s">
        <v>1026</v>
      </c>
      <c r="S1241" s="19" t="s">
        <v>1029</v>
      </c>
      <c r="T1241" s="17">
        <v>0</v>
      </c>
      <c r="U1241" s="24" t="s">
        <v>1026</v>
      </c>
      <c r="V1241" s="17">
        <v>2</v>
      </c>
      <c r="W1241" s="142" t="s">
        <v>549</v>
      </c>
      <c r="X1241" s="120">
        <v>420</v>
      </c>
      <c r="Y1241" s="120">
        <v>2</v>
      </c>
      <c r="Z1241" s="24" t="s">
        <v>1026</v>
      </c>
      <c r="AA1241" s="120">
        <v>6</v>
      </c>
    </row>
    <row r="1242" spans="2:27" x14ac:dyDescent="0.25">
      <c r="M1242" s="17" t="s">
        <v>3141</v>
      </c>
      <c r="N1242" s="17">
        <v>25</v>
      </c>
      <c r="O1242" s="17">
        <v>5</v>
      </c>
      <c r="P1242" s="17">
        <v>2000</v>
      </c>
      <c r="Q1242" s="19" t="s">
        <v>1041</v>
      </c>
      <c r="R1242" s="24" t="s">
        <v>1026</v>
      </c>
      <c r="S1242" s="19" t="s">
        <v>1241</v>
      </c>
      <c r="T1242" s="17">
        <v>2</v>
      </c>
      <c r="U1242" s="24" t="s">
        <v>1026</v>
      </c>
      <c r="V1242" s="17">
        <v>1</v>
      </c>
      <c r="W1242" s="142" t="s">
        <v>2141</v>
      </c>
      <c r="X1242" s="120">
        <v>619</v>
      </c>
      <c r="Y1242" s="120">
        <v>4</v>
      </c>
      <c r="Z1242" s="24" t="s">
        <v>1026</v>
      </c>
      <c r="AA1242" s="120">
        <v>2</v>
      </c>
    </row>
    <row r="1243" spans="2:27" x14ac:dyDescent="0.25">
      <c r="M1243" s="17" t="s">
        <v>3027</v>
      </c>
      <c r="N1243" s="17">
        <v>27</v>
      </c>
      <c r="O1243" s="17">
        <v>5</v>
      </c>
      <c r="P1243" s="17">
        <v>2000</v>
      </c>
      <c r="Q1243" s="19" t="s">
        <v>1241</v>
      </c>
      <c r="R1243" s="24" t="s">
        <v>1026</v>
      </c>
      <c r="S1243" s="19" t="s">
        <v>564</v>
      </c>
      <c r="T1243" s="17">
        <v>1</v>
      </c>
      <c r="U1243" s="24" t="s">
        <v>1026</v>
      </c>
      <c r="V1243" s="17">
        <v>0</v>
      </c>
      <c r="W1243" s="142" t="s">
        <v>548</v>
      </c>
      <c r="X1243" s="120">
        <v>373</v>
      </c>
      <c r="Y1243" s="120">
        <v>6</v>
      </c>
      <c r="Z1243" s="24" t="s">
        <v>1026</v>
      </c>
      <c r="AA1243" s="120">
        <v>5</v>
      </c>
    </row>
    <row r="1244" spans="2:27" x14ac:dyDescent="0.25">
      <c r="M1244" s="17" t="s">
        <v>3011</v>
      </c>
      <c r="N1244" s="17">
        <v>28</v>
      </c>
      <c r="O1244" s="17">
        <v>5</v>
      </c>
      <c r="P1244" s="17">
        <v>2000</v>
      </c>
      <c r="Q1244" s="19" t="s">
        <v>1041</v>
      </c>
      <c r="R1244" s="24" t="s">
        <v>1026</v>
      </c>
      <c r="S1244" s="19" t="s">
        <v>1318</v>
      </c>
      <c r="T1244" s="17">
        <v>2</v>
      </c>
      <c r="U1244" s="24" t="s">
        <v>1026</v>
      </c>
      <c r="V1244" s="17">
        <v>0</v>
      </c>
      <c r="W1244" s="142" t="s">
        <v>545</v>
      </c>
      <c r="X1244" s="120">
        <v>481</v>
      </c>
      <c r="Y1244" s="120">
        <v>8</v>
      </c>
      <c r="Z1244" s="24" t="s">
        <v>1026</v>
      </c>
      <c r="AA1244" s="120">
        <v>6</v>
      </c>
    </row>
    <row r="1245" spans="2:27" x14ac:dyDescent="0.25">
      <c r="M1245" s="17" t="s">
        <v>3011</v>
      </c>
      <c r="N1245" s="17">
        <v>28</v>
      </c>
      <c r="O1245" s="17">
        <v>5</v>
      </c>
      <c r="P1245" s="17">
        <v>2000</v>
      </c>
      <c r="Q1245" s="19" t="s">
        <v>2400</v>
      </c>
      <c r="R1245" s="24" t="s">
        <v>1026</v>
      </c>
      <c r="S1245" s="19" t="s">
        <v>564</v>
      </c>
      <c r="T1245" s="17">
        <v>0</v>
      </c>
      <c r="U1245" s="24" t="s">
        <v>1026</v>
      </c>
      <c r="V1245" s="17">
        <v>2</v>
      </c>
      <c r="W1245" s="142" t="s">
        <v>544</v>
      </c>
      <c r="X1245" s="120">
        <v>250</v>
      </c>
      <c r="Y1245" s="120">
        <v>3</v>
      </c>
      <c r="Z1245" s="24" t="s">
        <v>1026</v>
      </c>
      <c r="AA1245" s="120">
        <v>14</v>
      </c>
    </row>
    <row r="1246" spans="2:27" x14ac:dyDescent="0.25">
      <c r="M1246" s="17" t="s">
        <v>3011</v>
      </c>
      <c r="N1246" s="17">
        <v>28</v>
      </c>
      <c r="O1246" s="17">
        <v>5</v>
      </c>
      <c r="P1246" s="17">
        <v>2000</v>
      </c>
      <c r="Q1246" s="19" t="s">
        <v>2312</v>
      </c>
      <c r="R1246" s="24" t="s">
        <v>1026</v>
      </c>
      <c r="S1246" s="19" t="s">
        <v>1042</v>
      </c>
      <c r="T1246" s="17">
        <v>2</v>
      </c>
      <c r="U1246" s="24" t="s">
        <v>1026</v>
      </c>
      <c r="V1246" s="17">
        <v>1</v>
      </c>
      <c r="W1246" s="142" t="s">
        <v>547</v>
      </c>
      <c r="X1246" s="120">
        <v>531</v>
      </c>
      <c r="Y1246" s="120">
        <v>27</v>
      </c>
      <c r="Z1246" s="24" t="s">
        <v>1026</v>
      </c>
      <c r="AA1246" s="120">
        <v>8</v>
      </c>
    </row>
    <row r="1247" spans="2:27" x14ac:dyDescent="0.25">
      <c r="M1247" s="17" t="s">
        <v>3011</v>
      </c>
      <c r="N1247" s="17">
        <v>28</v>
      </c>
      <c r="O1247" s="17">
        <v>5</v>
      </c>
      <c r="P1247" s="17">
        <v>2000</v>
      </c>
      <c r="Q1247" s="19" t="s">
        <v>1465</v>
      </c>
      <c r="R1247" s="24" t="s">
        <v>1026</v>
      </c>
      <c r="S1247" s="19" t="s">
        <v>1029</v>
      </c>
      <c r="T1247" s="17">
        <v>2</v>
      </c>
      <c r="U1247" s="24" t="s">
        <v>1026</v>
      </c>
      <c r="V1247" s="17">
        <v>1</v>
      </c>
      <c r="W1247" s="142" t="s">
        <v>543</v>
      </c>
      <c r="X1247" s="120">
        <v>362</v>
      </c>
      <c r="Y1247" s="120">
        <v>11</v>
      </c>
      <c r="Z1247" s="24" t="s">
        <v>1026</v>
      </c>
      <c r="AA1247" s="120">
        <v>7</v>
      </c>
    </row>
    <row r="1248" spans="2:27" x14ac:dyDescent="0.25">
      <c r="M1248" s="17" t="s">
        <v>3011</v>
      </c>
      <c r="N1248" s="17">
        <v>28</v>
      </c>
      <c r="O1248" s="17">
        <v>5</v>
      </c>
      <c r="P1248" s="17">
        <v>2000</v>
      </c>
      <c r="Q1248" s="19" t="s">
        <v>1043</v>
      </c>
      <c r="R1248" s="24" t="s">
        <v>1026</v>
      </c>
      <c r="S1248" s="19" t="s">
        <v>565</v>
      </c>
      <c r="T1248" s="17">
        <v>1</v>
      </c>
      <c r="U1248" s="24" t="s">
        <v>1026</v>
      </c>
      <c r="V1248" s="17">
        <v>2</v>
      </c>
      <c r="W1248" s="142" t="s">
        <v>546</v>
      </c>
      <c r="X1248" s="120">
        <v>284</v>
      </c>
      <c r="Y1248" s="120">
        <v>6</v>
      </c>
      <c r="Z1248" s="24" t="s">
        <v>1026</v>
      </c>
      <c r="AA1248" s="120">
        <v>11</v>
      </c>
    </row>
    <row r="1249" spans="13:27" x14ac:dyDescent="0.25">
      <c r="M1249" s="17" t="s">
        <v>3142</v>
      </c>
      <c r="N1249" s="17">
        <v>31</v>
      </c>
      <c r="O1249" s="17">
        <v>5</v>
      </c>
      <c r="P1249" s="17">
        <v>2000</v>
      </c>
      <c r="Q1249" s="19" t="s">
        <v>565</v>
      </c>
      <c r="R1249" s="24" t="s">
        <v>1026</v>
      </c>
      <c r="S1249" s="19" t="s">
        <v>1241</v>
      </c>
      <c r="T1249" s="17">
        <v>2</v>
      </c>
      <c r="U1249" s="24" t="s">
        <v>1026</v>
      </c>
      <c r="V1249" s="17">
        <v>0</v>
      </c>
      <c r="W1249" s="142" t="s">
        <v>540</v>
      </c>
      <c r="X1249" s="120">
        <v>252</v>
      </c>
      <c r="Y1249" s="120">
        <v>11</v>
      </c>
      <c r="Z1249" s="24" t="s">
        <v>1026</v>
      </c>
      <c r="AA1249" s="120">
        <v>8</v>
      </c>
    </row>
    <row r="1250" spans="13:27" x14ac:dyDescent="0.25">
      <c r="M1250" s="17" t="s">
        <v>3142</v>
      </c>
      <c r="N1250" s="17">
        <v>31</v>
      </c>
      <c r="O1250" s="17">
        <v>5</v>
      </c>
      <c r="P1250" s="17">
        <v>2000</v>
      </c>
      <c r="Q1250" s="19" t="s">
        <v>2400</v>
      </c>
      <c r="R1250" s="24" t="s">
        <v>1026</v>
      </c>
      <c r="S1250" s="19" t="s">
        <v>1041</v>
      </c>
      <c r="T1250" s="17">
        <v>2</v>
      </c>
      <c r="U1250" s="24" t="s">
        <v>1026</v>
      </c>
      <c r="V1250" s="17">
        <v>1</v>
      </c>
      <c r="W1250" s="142" t="s">
        <v>538</v>
      </c>
      <c r="X1250" s="120">
        <v>240</v>
      </c>
      <c r="Y1250" s="120">
        <v>5</v>
      </c>
      <c r="Z1250" s="24" t="s">
        <v>1026</v>
      </c>
      <c r="AA1250" s="120">
        <v>7</v>
      </c>
    </row>
    <row r="1251" spans="13:27" x14ac:dyDescent="0.25">
      <c r="M1251" s="17" t="s">
        <v>3142</v>
      </c>
      <c r="N1251" s="17">
        <v>31</v>
      </c>
      <c r="O1251" s="17">
        <v>5</v>
      </c>
      <c r="P1251" s="17">
        <v>2000</v>
      </c>
      <c r="Q1251" s="19" t="s">
        <v>564</v>
      </c>
      <c r="R1251" s="24" t="s">
        <v>1026</v>
      </c>
      <c r="S1251" s="19" t="s">
        <v>2312</v>
      </c>
      <c r="T1251" s="17">
        <v>2</v>
      </c>
      <c r="U1251" s="24" t="s">
        <v>1026</v>
      </c>
      <c r="V1251" s="17">
        <v>0</v>
      </c>
      <c r="W1251" s="142" t="s">
        <v>542</v>
      </c>
      <c r="X1251" s="120">
        <v>629</v>
      </c>
      <c r="Y1251" s="120">
        <v>9</v>
      </c>
      <c r="Z1251" s="24" t="s">
        <v>1026</v>
      </c>
      <c r="AA1251" s="120">
        <v>3</v>
      </c>
    </row>
    <row r="1252" spans="13:27" x14ac:dyDescent="0.25">
      <c r="M1252" s="17" t="s">
        <v>3142</v>
      </c>
      <c r="N1252" s="17">
        <v>31</v>
      </c>
      <c r="O1252" s="17">
        <v>5</v>
      </c>
      <c r="P1252" s="17">
        <v>2000</v>
      </c>
      <c r="Q1252" s="19" t="s">
        <v>1029</v>
      </c>
      <c r="R1252" s="24" t="s">
        <v>1026</v>
      </c>
      <c r="S1252" s="19" t="s">
        <v>171</v>
      </c>
      <c r="T1252" s="17">
        <v>0</v>
      </c>
      <c r="U1252" s="24" t="s">
        <v>1026</v>
      </c>
      <c r="V1252" s="17">
        <v>2</v>
      </c>
      <c r="W1252" s="142" t="s">
        <v>541</v>
      </c>
      <c r="X1252" s="120">
        <v>410</v>
      </c>
      <c r="Y1252" s="120">
        <v>10</v>
      </c>
      <c r="Z1252" s="24" t="s">
        <v>1026</v>
      </c>
      <c r="AA1252" s="120">
        <v>13</v>
      </c>
    </row>
    <row r="1253" spans="13:27" x14ac:dyDescent="0.25">
      <c r="M1253" s="17" t="s">
        <v>3142</v>
      </c>
      <c r="N1253" s="17">
        <v>31</v>
      </c>
      <c r="O1253" s="17">
        <v>5</v>
      </c>
      <c r="P1253" s="17">
        <v>2000</v>
      </c>
      <c r="Q1253" s="19" t="s">
        <v>1042</v>
      </c>
      <c r="R1253" s="24" t="s">
        <v>1026</v>
      </c>
      <c r="S1253" s="19" t="s">
        <v>1043</v>
      </c>
      <c r="T1253" s="17">
        <v>2</v>
      </c>
      <c r="U1253" s="24" t="s">
        <v>1026</v>
      </c>
      <c r="V1253" s="17">
        <v>0</v>
      </c>
      <c r="W1253" s="142" t="s">
        <v>539</v>
      </c>
      <c r="X1253" s="120">
        <v>361</v>
      </c>
      <c r="Y1253" s="120">
        <v>12</v>
      </c>
      <c r="Z1253" s="24" t="s">
        <v>1026</v>
      </c>
      <c r="AA1253" s="120">
        <v>1</v>
      </c>
    </row>
    <row r="1254" spans="13:27" x14ac:dyDescent="0.25">
      <c r="M1254" s="17" t="s">
        <v>3142</v>
      </c>
      <c r="N1254" s="17">
        <v>31</v>
      </c>
      <c r="O1254" s="17">
        <v>5</v>
      </c>
      <c r="P1254" s="17">
        <v>2000</v>
      </c>
      <c r="Q1254" s="19" t="s">
        <v>1318</v>
      </c>
      <c r="R1254" s="24" t="s">
        <v>1026</v>
      </c>
      <c r="S1254" s="19" t="s">
        <v>1465</v>
      </c>
      <c r="T1254" s="17">
        <v>0</v>
      </c>
      <c r="U1254" s="24" t="s">
        <v>1026</v>
      </c>
      <c r="V1254" s="17">
        <v>2</v>
      </c>
      <c r="W1254" s="142" t="s">
        <v>537</v>
      </c>
      <c r="X1254" s="120">
        <v>324</v>
      </c>
      <c r="Y1254" s="120">
        <v>2</v>
      </c>
      <c r="Z1254" s="24" t="s">
        <v>1026</v>
      </c>
      <c r="AA1254" s="120">
        <v>6</v>
      </c>
    </row>
    <row r="1255" spans="13:27" x14ac:dyDescent="0.25">
      <c r="M1255" s="17" t="s">
        <v>3143</v>
      </c>
      <c r="N1255" s="17">
        <v>2</v>
      </c>
      <c r="O1255" s="17">
        <v>6</v>
      </c>
      <c r="P1255" s="17">
        <v>2000</v>
      </c>
      <c r="Q1255" s="19" t="s">
        <v>1241</v>
      </c>
      <c r="R1255" s="24" t="s">
        <v>1026</v>
      </c>
      <c r="S1255" s="19" t="s">
        <v>2312</v>
      </c>
      <c r="T1255" s="17">
        <v>0</v>
      </c>
      <c r="U1255" s="24" t="s">
        <v>1026</v>
      </c>
      <c r="V1255" s="17">
        <v>2</v>
      </c>
      <c r="W1255" s="142" t="s">
        <v>536</v>
      </c>
      <c r="X1255" s="120">
        <v>264</v>
      </c>
      <c r="Y1255" s="120">
        <v>5</v>
      </c>
      <c r="Z1255" s="24" t="s">
        <v>1026</v>
      </c>
      <c r="AA1255" s="120">
        <v>8</v>
      </c>
    </row>
    <row r="1256" spans="13:27" x14ac:dyDescent="0.25">
      <c r="M1256" s="17" t="s">
        <v>3011</v>
      </c>
      <c r="N1256" s="17">
        <v>4</v>
      </c>
      <c r="O1256" s="17">
        <v>6</v>
      </c>
      <c r="P1256" s="17">
        <v>2000</v>
      </c>
      <c r="Q1256" s="19" t="s">
        <v>171</v>
      </c>
      <c r="R1256" s="24" t="s">
        <v>1026</v>
      </c>
      <c r="S1256" s="19" t="s">
        <v>1465</v>
      </c>
      <c r="T1256" s="17">
        <v>0</v>
      </c>
      <c r="U1256" s="24" t="s">
        <v>1026</v>
      </c>
      <c r="V1256" s="17">
        <v>2</v>
      </c>
      <c r="W1256" s="142" t="s">
        <v>535</v>
      </c>
      <c r="X1256" s="120">
        <v>202</v>
      </c>
      <c r="Y1256" s="120">
        <v>4</v>
      </c>
      <c r="Z1256" s="24" t="s">
        <v>1026</v>
      </c>
      <c r="AA1256" s="120">
        <v>9</v>
      </c>
    </row>
    <row r="1257" spans="13:27" x14ac:dyDescent="0.25">
      <c r="M1257" s="17" t="s">
        <v>3011</v>
      </c>
      <c r="N1257" s="17">
        <v>4</v>
      </c>
      <c r="O1257" s="17">
        <v>6</v>
      </c>
      <c r="P1257" s="17">
        <v>2000</v>
      </c>
      <c r="Q1257" s="19" t="s">
        <v>1041</v>
      </c>
      <c r="R1257" s="24" t="s">
        <v>1026</v>
      </c>
      <c r="S1257" s="19" t="s">
        <v>1043</v>
      </c>
      <c r="T1257" s="17">
        <v>2</v>
      </c>
      <c r="U1257" s="24" t="s">
        <v>1026</v>
      </c>
      <c r="V1257" s="17">
        <v>0</v>
      </c>
      <c r="W1257" s="142" t="s">
        <v>533</v>
      </c>
      <c r="X1257" s="120">
        <v>436</v>
      </c>
      <c r="Y1257" s="120">
        <v>19</v>
      </c>
      <c r="Z1257" s="24" t="s">
        <v>1026</v>
      </c>
      <c r="AA1257" s="120">
        <v>1</v>
      </c>
    </row>
    <row r="1258" spans="13:27" x14ac:dyDescent="0.25">
      <c r="M1258" s="17" t="s">
        <v>3011</v>
      </c>
      <c r="N1258" s="17">
        <v>4</v>
      </c>
      <c r="O1258" s="17">
        <v>6</v>
      </c>
      <c r="P1258" s="17">
        <v>2000</v>
      </c>
      <c r="Q1258" s="19" t="s">
        <v>1029</v>
      </c>
      <c r="R1258" s="24" t="s">
        <v>1026</v>
      </c>
      <c r="S1258" s="19" t="s">
        <v>1042</v>
      </c>
      <c r="T1258" s="17">
        <v>2</v>
      </c>
      <c r="U1258" s="24" t="s">
        <v>1026</v>
      </c>
      <c r="V1258" s="17">
        <v>0</v>
      </c>
      <c r="W1258" s="142" t="s">
        <v>534</v>
      </c>
      <c r="X1258" s="120">
        <v>390</v>
      </c>
      <c r="Y1258" s="120">
        <v>10</v>
      </c>
      <c r="Z1258" s="24" t="s">
        <v>1026</v>
      </c>
      <c r="AA1258" s="120">
        <v>4</v>
      </c>
    </row>
    <row r="1259" spans="13:27" x14ac:dyDescent="0.25">
      <c r="M1259" s="17" t="s">
        <v>3011</v>
      </c>
      <c r="N1259" s="17">
        <v>4</v>
      </c>
      <c r="O1259" s="17">
        <v>6</v>
      </c>
      <c r="P1259" s="17">
        <v>2000</v>
      </c>
      <c r="Q1259" s="19" t="s">
        <v>1318</v>
      </c>
      <c r="R1259" s="24" t="s">
        <v>1026</v>
      </c>
      <c r="S1259" s="19" t="s">
        <v>565</v>
      </c>
      <c r="T1259" s="17">
        <v>0</v>
      </c>
      <c r="U1259" s="24" t="s">
        <v>1026</v>
      </c>
      <c r="V1259" s="17">
        <v>1</v>
      </c>
      <c r="W1259" s="142" t="s">
        <v>532</v>
      </c>
      <c r="X1259" s="120">
        <v>200</v>
      </c>
      <c r="Y1259" s="120">
        <v>4</v>
      </c>
      <c r="Z1259" s="24" t="s">
        <v>1026</v>
      </c>
      <c r="AA1259" s="120">
        <v>6</v>
      </c>
    </row>
    <row r="1260" spans="13:27" x14ac:dyDescent="0.25">
      <c r="M1260" s="17" t="s">
        <v>3142</v>
      </c>
      <c r="N1260" s="17">
        <v>7</v>
      </c>
      <c r="O1260" s="17">
        <v>6</v>
      </c>
      <c r="P1260" s="17">
        <v>2000</v>
      </c>
      <c r="Q1260" s="19" t="s">
        <v>564</v>
      </c>
      <c r="R1260" s="24" t="s">
        <v>1026</v>
      </c>
      <c r="S1260" s="19" t="s">
        <v>1041</v>
      </c>
      <c r="T1260" s="17">
        <v>2</v>
      </c>
      <c r="U1260" s="24" t="s">
        <v>1026</v>
      </c>
      <c r="V1260" s="17">
        <v>1</v>
      </c>
      <c r="W1260" s="142" t="s">
        <v>531</v>
      </c>
      <c r="X1260" s="120">
        <v>588</v>
      </c>
      <c r="Y1260" s="120">
        <v>6</v>
      </c>
      <c r="Z1260" s="24" t="s">
        <v>1026</v>
      </c>
      <c r="AA1260" s="120">
        <v>4</v>
      </c>
    </row>
    <row r="1261" spans="13:27" x14ac:dyDescent="0.25">
      <c r="M1261" s="17" t="s">
        <v>3142</v>
      </c>
      <c r="N1261" s="17">
        <v>7</v>
      </c>
      <c r="O1261" s="17">
        <v>6</v>
      </c>
      <c r="P1261" s="17">
        <v>2000</v>
      </c>
      <c r="Q1261" s="19" t="s">
        <v>2312</v>
      </c>
      <c r="R1261" s="24" t="s">
        <v>1026</v>
      </c>
      <c r="S1261" s="19" t="s">
        <v>1318</v>
      </c>
      <c r="T1261" s="17">
        <v>2</v>
      </c>
      <c r="U1261" s="24" t="s">
        <v>1026</v>
      </c>
      <c r="V1261" s="17">
        <v>0</v>
      </c>
      <c r="W1261" s="142" t="s">
        <v>530</v>
      </c>
      <c r="X1261" s="120">
        <v>410</v>
      </c>
      <c r="Y1261" s="120">
        <v>18</v>
      </c>
      <c r="Z1261" s="24" t="s">
        <v>1026</v>
      </c>
      <c r="AA1261" s="120">
        <v>2</v>
      </c>
    </row>
    <row r="1262" spans="13:27" x14ac:dyDescent="0.25">
      <c r="M1262" s="17" t="s">
        <v>3142</v>
      </c>
      <c r="N1262" s="17">
        <v>7</v>
      </c>
      <c r="O1262" s="17">
        <v>6</v>
      </c>
      <c r="P1262" s="17">
        <v>2000</v>
      </c>
      <c r="Q1262" s="19" t="s">
        <v>1465</v>
      </c>
      <c r="R1262" s="24" t="s">
        <v>1026</v>
      </c>
      <c r="S1262" s="19" t="s">
        <v>1241</v>
      </c>
      <c r="T1262" s="17">
        <v>2</v>
      </c>
      <c r="U1262" s="24" t="s">
        <v>1026</v>
      </c>
      <c r="V1262" s="17">
        <v>0</v>
      </c>
      <c r="W1262" s="142" t="s">
        <v>528</v>
      </c>
      <c r="X1262" s="120">
        <v>392</v>
      </c>
      <c r="Y1262" s="120">
        <v>6</v>
      </c>
      <c r="Z1262" s="24" t="s">
        <v>1026</v>
      </c>
      <c r="AA1262" s="120">
        <v>3</v>
      </c>
    </row>
    <row r="1263" spans="13:27" x14ac:dyDescent="0.25">
      <c r="M1263" s="17" t="s">
        <v>3142</v>
      </c>
      <c r="N1263" s="17">
        <v>7</v>
      </c>
      <c r="O1263" s="17">
        <v>6</v>
      </c>
      <c r="P1263" s="17">
        <v>2000</v>
      </c>
      <c r="Q1263" s="19" t="s">
        <v>1042</v>
      </c>
      <c r="R1263" s="24" t="s">
        <v>1026</v>
      </c>
      <c r="S1263" s="19" t="s">
        <v>2400</v>
      </c>
      <c r="T1263" s="17">
        <v>1</v>
      </c>
      <c r="U1263" s="24" t="s">
        <v>1026</v>
      </c>
      <c r="V1263" s="17">
        <v>0</v>
      </c>
      <c r="W1263" s="142" t="s">
        <v>529</v>
      </c>
      <c r="X1263" s="120">
        <v>204</v>
      </c>
      <c r="Y1263" s="120">
        <v>7</v>
      </c>
      <c r="Z1263" s="24" t="s">
        <v>1026</v>
      </c>
      <c r="AA1263" s="120">
        <v>6</v>
      </c>
    </row>
    <row r="1264" spans="13:27" x14ac:dyDescent="0.25">
      <c r="M1264" s="17" t="s">
        <v>3141</v>
      </c>
      <c r="N1264" s="17">
        <v>8</v>
      </c>
      <c r="O1264" s="17">
        <v>6</v>
      </c>
      <c r="P1264" s="17">
        <v>2000</v>
      </c>
      <c r="Q1264" s="19" t="s">
        <v>1043</v>
      </c>
      <c r="R1264" s="24" t="s">
        <v>1026</v>
      </c>
      <c r="S1264" s="19" t="s">
        <v>171</v>
      </c>
      <c r="T1264" s="17">
        <v>0</v>
      </c>
      <c r="U1264" s="24" t="s">
        <v>1026</v>
      </c>
      <c r="V1264" s="17">
        <v>2</v>
      </c>
      <c r="W1264" s="142" t="s">
        <v>527</v>
      </c>
      <c r="X1264" s="120">
        <v>170</v>
      </c>
      <c r="Y1264" s="120">
        <v>1</v>
      </c>
      <c r="Z1264" s="24" t="s">
        <v>1026</v>
      </c>
      <c r="AA1264" s="120">
        <v>9</v>
      </c>
    </row>
    <row r="1265" spans="13:27" x14ac:dyDescent="0.25">
      <c r="M1265" s="17" t="s">
        <v>3011</v>
      </c>
      <c r="N1265" s="17">
        <v>11</v>
      </c>
      <c r="O1265" s="17">
        <v>6</v>
      </c>
      <c r="P1265" s="17">
        <v>2000</v>
      </c>
      <c r="Q1265" s="19" t="s">
        <v>1041</v>
      </c>
      <c r="R1265" s="24" t="s">
        <v>1026</v>
      </c>
      <c r="S1265" s="19" t="s">
        <v>565</v>
      </c>
      <c r="T1265" s="17">
        <v>2</v>
      </c>
      <c r="U1265" s="24" t="s">
        <v>1026</v>
      </c>
      <c r="V1265" s="17">
        <v>0</v>
      </c>
      <c r="W1265" s="142" t="s">
        <v>519</v>
      </c>
      <c r="X1265" s="120">
        <v>492</v>
      </c>
      <c r="Y1265" s="120">
        <v>13</v>
      </c>
      <c r="Z1265" s="24" t="s">
        <v>1026</v>
      </c>
      <c r="AA1265" s="120">
        <v>6</v>
      </c>
    </row>
    <row r="1266" spans="13:27" x14ac:dyDescent="0.25">
      <c r="M1266" s="17" t="s">
        <v>3011</v>
      </c>
      <c r="N1266" s="17">
        <v>11</v>
      </c>
      <c r="O1266" s="17">
        <v>6</v>
      </c>
      <c r="P1266" s="17">
        <v>2000</v>
      </c>
      <c r="Q1266" s="19" t="s">
        <v>564</v>
      </c>
      <c r="R1266" s="24" t="s">
        <v>1026</v>
      </c>
      <c r="S1266" s="19" t="s">
        <v>1465</v>
      </c>
      <c r="T1266" s="17">
        <v>1</v>
      </c>
      <c r="U1266" s="24" t="s">
        <v>1026</v>
      </c>
      <c r="V1266" s="17">
        <v>0</v>
      </c>
      <c r="W1266" s="142" t="s">
        <v>526</v>
      </c>
      <c r="X1266" s="120">
        <v>686</v>
      </c>
      <c r="Y1266" s="120">
        <v>8</v>
      </c>
      <c r="Z1266" s="24" t="s">
        <v>1026</v>
      </c>
      <c r="AA1266" s="120">
        <v>4</v>
      </c>
    </row>
    <row r="1267" spans="13:27" x14ac:dyDescent="0.25">
      <c r="M1267" s="17" t="s">
        <v>3011</v>
      </c>
      <c r="N1267" s="17">
        <v>11</v>
      </c>
      <c r="O1267" s="17">
        <v>6</v>
      </c>
      <c r="P1267" s="17">
        <v>2000</v>
      </c>
      <c r="Q1267" s="19" t="s">
        <v>1029</v>
      </c>
      <c r="R1267" s="24" t="s">
        <v>1026</v>
      </c>
      <c r="S1267" s="19" t="s">
        <v>1241</v>
      </c>
      <c r="T1267" s="17">
        <v>0</v>
      </c>
      <c r="U1267" s="24" t="s">
        <v>1026</v>
      </c>
      <c r="V1267" s="17">
        <v>2</v>
      </c>
      <c r="W1267" s="142" t="s">
        <v>525</v>
      </c>
      <c r="X1267" s="120">
        <v>457</v>
      </c>
      <c r="Y1267" s="120">
        <v>9</v>
      </c>
      <c r="Z1267" s="24" t="s">
        <v>1026</v>
      </c>
      <c r="AA1267" s="120">
        <v>17</v>
      </c>
    </row>
    <row r="1268" spans="13:27" x14ac:dyDescent="0.25">
      <c r="M1268" s="17" t="s">
        <v>3011</v>
      </c>
      <c r="N1268" s="17">
        <v>11</v>
      </c>
      <c r="O1268" s="17">
        <v>6</v>
      </c>
      <c r="P1268" s="17">
        <v>2000</v>
      </c>
      <c r="Q1268" s="19" t="s">
        <v>1042</v>
      </c>
      <c r="R1268" s="24" t="s">
        <v>1026</v>
      </c>
      <c r="S1268" s="19" t="s">
        <v>171</v>
      </c>
      <c r="T1268" s="17">
        <v>2</v>
      </c>
      <c r="U1268" s="24" t="s">
        <v>1026</v>
      </c>
      <c r="V1268" s="17">
        <v>1</v>
      </c>
      <c r="W1268" s="142" t="s">
        <v>520</v>
      </c>
      <c r="X1268" s="120">
        <v>428</v>
      </c>
      <c r="Y1268" s="120">
        <v>7</v>
      </c>
      <c r="Z1268" s="24" t="s">
        <v>1026</v>
      </c>
      <c r="AA1268" s="120">
        <v>9</v>
      </c>
    </row>
    <row r="1269" spans="13:27" x14ac:dyDescent="0.25">
      <c r="M1269" s="17" t="s">
        <v>3011</v>
      </c>
      <c r="N1269" s="17">
        <v>11</v>
      </c>
      <c r="O1269" s="17">
        <v>6</v>
      </c>
      <c r="P1269" s="17">
        <v>2000</v>
      </c>
      <c r="Q1269" s="19" t="s">
        <v>1318</v>
      </c>
      <c r="R1269" s="24" t="s">
        <v>1026</v>
      </c>
      <c r="S1269" s="19" t="s">
        <v>1043</v>
      </c>
      <c r="T1269" s="17">
        <v>2</v>
      </c>
      <c r="U1269" s="24" t="s">
        <v>1026</v>
      </c>
      <c r="V1269" s="17">
        <v>0</v>
      </c>
      <c r="W1269" s="142" t="s">
        <v>523</v>
      </c>
      <c r="X1269" s="120">
        <v>391</v>
      </c>
      <c r="Y1269" s="120">
        <v>6</v>
      </c>
      <c r="Z1269" s="24" t="s">
        <v>1026</v>
      </c>
      <c r="AA1269" s="120">
        <v>3</v>
      </c>
    </row>
    <row r="1270" spans="13:27" x14ac:dyDescent="0.25">
      <c r="M1270" s="17" t="s">
        <v>3144</v>
      </c>
      <c r="N1270" s="17">
        <v>13</v>
      </c>
      <c r="O1270" s="17">
        <v>6</v>
      </c>
      <c r="P1270" s="17">
        <v>2000</v>
      </c>
      <c r="Q1270" s="19" t="s">
        <v>565</v>
      </c>
      <c r="R1270" s="24" t="s">
        <v>1026</v>
      </c>
      <c r="S1270" s="19" t="s">
        <v>1029</v>
      </c>
      <c r="T1270" s="17">
        <v>1</v>
      </c>
      <c r="U1270" s="24" t="s">
        <v>1026</v>
      </c>
      <c r="V1270" s="17">
        <v>2</v>
      </c>
      <c r="W1270" s="142" t="s">
        <v>524</v>
      </c>
      <c r="X1270" s="120">
        <v>328</v>
      </c>
      <c r="Y1270" s="120">
        <v>18</v>
      </c>
      <c r="Z1270" s="24" t="s">
        <v>1026</v>
      </c>
      <c r="AA1270" s="120">
        <v>16</v>
      </c>
    </row>
    <row r="1271" spans="13:27" x14ac:dyDescent="0.25">
      <c r="M1271" s="17" t="s">
        <v>3142</v>
      </c>
      <c r="N1271" s="17">
        <v>14</v>
      </c>
      <c r="O1271" s="17">
        <v>6</v>
      </c>
      <c r="P1271" s="17">
        <v>2000</v>
      </c>
      <c r="Q1271" s="19" t="s">
        <v>171</v>
      </c>
      <c r="R1271" s="24" t="s">
        <v>1026</v>
      </c>
      <c r="S1271" s="19" t="s">
        <v>1318</v>
      </c>
      <c r="T1271" s="17">
        <v>1</v>
      </c>
      <c r="U1271" s="24" t="s">
        <v>1026</v>
      </c>
      <c r="V1271" s="17">
        <v>0</v>
      </c>
      <c r="W1271" s="142" t="s">
        <v>518</v>
      </c>
      <c r="X1271" s="120">
        <v>228</v>
      </c>
      <c r="Y1271" s="120">
        <v>8</v>
      </c>
      <c r="Z1271" s="24" t="s">
        <v>1026</v>
      </c>
      <c r="AA1271" s="120">
        <v>6</v>
      </c>
    </row>
    <row r="1272" spans="13:27" x14ac:dyDescent="0.25">
      <c r="M1272" s="17" t="s">
        <v>3142</v>
      </c>
      <c r="N1272" s="17">
        <v>14</v>
      </c>
      <c r="O1272" s="17">
        <v>6</v>
      </c>
      <c r="P1272" s="17">
        <v>2000</v>
      </c>
      <c r="Q1272" s="19" t="s">
        <v>1041</v>
      </c>
      <c r="R1272" s="24" t="s">
        <v>1026</v>
      </c>
      <c r="S1272" s="19" t="s">
        <v>1042</v>
      </c>
      <c r="T1272" s="17">
        <v>2</v>
      </c>
      <c r="U1272" s="24" t="s">
        <v>1026</v>
      </c>
      <c r="V1272" s="17">
        <v>1</v>
      </c>
      <c r="W1272" s="142" t="s">
        <v>516</v>
      </c>
      <c r="X1272" s="120">
        <v>490</v>
      </c>
      <c r="Y1272" s="120">
        <v>9</v>
      </c>
      <c r="Z1272" s="24" t="s">
        <v>1026</v>
      </c>
      <c r="AA1272" s="120">
        <v>8</v>
      </c>
    </row>
    <row r="1273" spans="13:27" x14ac:dyDescent="0.25">
      <c r="M1273" s="17" t="s">
        <v>3142</v>
      </c>
      <c r="N1273" s="17">
        <v>14</v>
      </c>
      <c r="O1273" s="17">
        <v>6</v>
      </c>
      <c r="P1273" s="17">
        <v>2000</v>
      </c>
      <c r="Q1273" s="19" t="s">
        <v>1241</v>
      </c>
      <c r="R1273" s="24" t="s">
        <v>1026</v>
      </c>
      <c r="S1273" s="19" t="s">
        <v>2400</v>
      </c>
      <c r="T1273" s="17">
        <v>2</v>
      </c>
      <c r="U1273" s="24" t="s">
        <v>1026</v>
      </c>
      <c r="V1273" s="17">
        <v>0</v>
      </c>
      <c r="W1273" s="142" t="s">
        <v>521</v>
      </c>
      <c r="X1273" s="120">
        <v>927</v>
      </c>
      <c r="Y1273" s="120">
        <v>11</v>
      </c>
      <c r="Z1273" s="24" t="s">
        <v>1026</v>
      </c>
      <c r="AA1273" s="120">
        <v>3</v>
      </c>
    </row>
    <row r="1274" spans="13:27" x14ac:dyDescent="0.25">
      <c r="M1274" s="17" t="s">
        <v>3142</v>
      </c>
      <c r="N1274" s="17">
        <v>14</v>
      </c>
      <c r="O1274" s="17">
        <v>6</v>
      </c>
      <c r="P1274" s="17">
        <v>2000</v>
      </c>
      <c r="Q1274" s="19" t="s">
        <v>1043</v>
      </c>
      <c r="R1274" s="24" t="s">
        <v>1026</v>
      </c>
      <c r="S1274" s="19" t="s">
        <v>564</v>
      </c>
      <c r="T1274" s="17">
        <v>0</v>
      </c>
      <c r="U1274" s="24" t="s">
        <v>1026</v>
      </c>
      <c r="V1274" s="17">
        <v>2</v>
      </c>
      <c r="W1274" s="142" t="s">
        <v>517</v>
      </c>
      <c r="X1274" s="120">
        <v>291</v>
      </c>
      <c r="Y1274" s="120">
        <v>1</v>
      </c>
      <c r="Z1274" s="24" t="s">
        <v>1026</v>
      </c>
      <c r="AA1274" s="120">
        <v>16</v>
      </c>
    </row>
    <row r="1275" spans="13:27" x14ac:dyDescent="0.25">
      <c r="M1275" s="17" t="s">
        <v>3141</v>
      </c>
      <c r="N1275" s="17">
        <v>15</v>
      </c>
      <c r="O1275" s="17">
        <v>6</v>
      </c>
      <c r="P1275" s="17">
        <v>2000</v>
      </c>
      <c r="Q1275" s="19" t="s">
        <v>2312</v>
      </c>
      <c r="R1275" s="24" t="s">
        <v>1026</v>
      </c>
      <c r="S1275" s="19" t="s">
        <v>1029</v>
      </c>
      <c r="T1275" s="17">
        <v>2</v>
      </c>
      <c r="U1275" s="24" t="s">
        <v>1026</v>
      </c>
      <c r="V1275" s="17">
        <v>1</v>
      </c>
      <c r="W1275" s="142" t="s">
        <v>515</v>
      </c>
      <c r="X1275" s="120">
        <v>345</v>
      </c>
      <c r="Y1275" s="120">
        <v>10</v>
      </c>
      <c r="Z1275" s="24" t="s">
        <v>1026</v>
      </c>
      <c r="AA1275" s="120">
        <v>8</v>
      </c>
    </row>
    <row r="1276" spans="13:27" x14ac:dyDescent="0.25">
      <c r="M1276" s="17" t="s">
        <v>3141</v>
      </c>
      <c r="N1276" s="17">
        <v>15</v>
      </c>
      <c r="O1276" s="17">
        <v>6</v>
      </c>
      <c r="P1276" s="17">
        <v>2000</v>
      </c>
      <c r="Q1276" s="19" t="s">
        <v>1465</v>
      </c>
      <c r="R1276" s="24" t="s">
        <v>1026</v>
      </c>
      <c r="S1276" s="19" t="s">
        <v>565</v>
      </c>
      <c r="T1276" s="17">
        <v>2</v>
      </c>
      <c r="U1276" s="24" t="s">
        <v>1026</v>
      </c>
      <c r="V1276" s="17">
        <v>0</v>
      </c>
      <c r="W1276" s="142" t="s">
        <v>514</v>
      </c>
      <c r="X1276" s="120">
        <v>368</v>
      </c>
      <c r="Y1276" s="120">
        <v>17</v>
      </c>
      <c r="Z1276" s="24" t="s">
        <v>1026</v>
      </c>
      <c r="AA1276" s="120">
        <v>2</v>
      </c>
    </row>
    <row r="1277" spans="13:27" x14ac:dyDescent="0.25">
      <c r="M1277" s="17" t="s">
        <v>3027</v>
      </c>
      <c r="N1277" s="17">
        <v>17</v>
      </c>
      <c r="O1277" s="17">
        <v>6</v>
      </c>
      <c r="P1277" s="17">
        <v>2000</v>
      </c>
      <c r="Q1277" s="19" t="s">
        <v>565</v>
      </c>
      <c r="R1277" s="24" t="s">
        <v>1026</v>
      </c>
      <c r="S1277" s="19" t="s">
        <v>1042</v>
      </c>
      <c r="T1277" s="17">
        <v>2</v>
      </c>
      <c r="U1277" s="24" t="s">
        <v>1026</v>
      </c>
      <c r="V1277" s="17">
        <v>0</v>
      </c>
      <c r="W1277" s="142" t="s">
        <v>513</v>
      </c>
      <c r="X1277" s="120">
        <v>216</v>
      </c>
      <c r="Y1277" s="120">
        <v>17</v>
      </c>
      <c r="Z1277" s="24" t="s">
        <v>1026</v>
      </c>
      <c r="AA1277" s="120">
        <v>5</v>
      </c>
    </row>
    <row r="1278" spans="13:27" x14ac:dyDescent="0.25">
      <c r="M1278" s="17" t="s">
        <v>3011</v>
      </c>
      <c r="N1278" s="17">
        <v>18</v>
      </c>
      <c r="O1278" s="17">
        <v>6</v>
      </c>
      <c r="P1278" s="17">
        <v>2000</v>
      </c>
      <c r="Q1278" s="19" t="s">
        <v>2312</v>
      </c>
      <c r="R1278" s="24" t="s">
        <v>1026</v>
      </c>
      <c r="S1278" s="19" t="s">
        <v>171</v>
      </c>
      <c r="T1278" s="17">
        <v>2</v>
      </c>
      <c r="U1278" s="24" t="s">
        <v>1026</v>
      </c>
      <c r="V1278" s="17">
        <v>0</v>
      </c>
      <c r="W1278" s="142" t="s">
        <v>512</v>
      </c>
      <c r="X1278" s="120">
        <v>492</v>
      </c>
      <c r="Y1278" s="120">
        <v>10</v>
      </c>
      <c r="Z1278" s="24" t="s">
        <v>1026</v>
      </c>
      <c r="AA1278" s="120">
        <v>5</v>
      </c>
    </row>
    <row r="1279" spans="13:27" x14ac:dyDescent="0.25">
      <c r="M1279" s="17" t="s">
        <v>3011</v>
      </c>
      <c r="N1279" s="17">
        <v>18</v>
      </c>
      <c r="O1279" s="17">
        <v>6</v>
      </c>
      <c r="P1279" s="17">
        <v>2000</v>
      </c>
      <c r="Q1279" s="19" t="s">
        <v>1465</v>
      </c>
      <c r="R1279" s="24" t="s">
        <v>1026</v>
      </c>
      <c r="S1279" s="19" t="s">
        <v>1041</v>
      </c>
      <c r="T1279" s="17">
        <v>1</v>
      </c>
      <c r="U1279" s="24" t="s">
        <v>1026</v>
      </c>
      <c r="V1279" s="17">
        <v>2</v>
      </c>
      <c r="W1279" s="142" t="s">
        <v>510</v>
      </c>
      <c r="X1279" s="120">
        <v>446</v>
      </c>
      <c r="Y1279" s="120">
        <v>5</v>
      </c>
      <c r="Z1279" s="24" t="s">
        <v>1026</v>
      </c>
      <c r="AA1279" s="120">
        <v>6</v>
      </c>
    </row>
    <row r="1280" spans="13:27" x14ac:dyDescent="0.25">
      <c r="M1280" s="17" t="s">
        <v>3011</v>
      </c>
      <c r="N1280" s="17">
        <v>18</v>
      </c>
      <c r="O1280" s="17">
        <v>6</v>
      </c>
      <c r="P1280" s="17">
        <v>2000</v>
      </c>
      <c r="Q1280" s="19" t="s">
        <v>1029</v>
      </c>
      <c r="R1280" s="24" t="s">
        <v>1026</v>
      </c>
      <c r="S1280" s="19" t="s">
        <v>564</v>
      </c>
      <c r="T1280" s="17">
        <v>0</v>
      </c>
      <c r="U1280" s="24" t="s">
        <v>1026</v>
      </c>
      <c r="V1280" s="17">
        <v>1</v>
      </c>
      <c r="W1280" s="142" t="s">
        <v>511</v>
      </c>
      <c r="X1280" s="120">
        <v>436</v>
      </c>
      <c r="Y1280" s="120">
        <v>6</v>
      </c>
      <c r="Z1280" s="24" t="s">
        <v>1026</v>
      </c>
      <c r="AA1280" s="120">
        <v>7</v>
      </c>
    </row>
    <row r="1281" spans="13:27" x14ac:dyDescent="0.25">
      <c r="M1281" s="17" t="s">
        <v>3011</v>
      </c>
      <c r="N1281" s="17">
        <v>18</v>
      </c>
      <c r="O1281" s="17">
        <v>6</v>
      </c>
      <c r="P1281" s="17">
        <v>2000</v>
      </c>
      <c r="Q1281" s="19" t="s">
        <v>1043</v>
      </c>
      <c r="R1281" s="24" t="s">
        <v>1026</v>
      </c>
      <c r="S1281" s="19" t="s">
        <v>2400</v>
      </c>
      <c r="T1281" s="17">
        <v>1</v>
      </c>
      <c r="U1281" s="24" t="s">
        <v>1026</v>
      </c>
      <c r="V1281" s="17">
        <v>0</v>
      </c>
      <c r="W1281" s="142" t="s">
        <v>508</v>
      </c>
      <c r="X1281" s="120">
        <v>373</v>
      </c>
      <c r="Y1281" s="120">
        <v>9</v>
      </c>
      <c r="Z1281" s="24" t="s">
        <v>1026</v>
      </c>
      <c r="AA1281" s="120">
        <v>9</v>
      </c>
    </row>
    <row r="1282" spans="13:27" x14ac:dyDescent="0.25">
      <c r="M1282" s="17" t="s">
        <v>3011</v>
      </c>
      <c r="N1282" s="17">
        <v>18</v>
      </c>
      <c r="O1282" s="17">
        <v>6</v>
      </c>
      <c r="P1282" s="17">
        <v>2000</v>
      </c>
      <c r="Q1282" s="19" t="s">
        <v>1318</v>
      </c>
      <c r="R1282" s="24" t="s">
        <v>1026</v>
      </c>
      <c r="S1282" s="19" t="s">
        <v>1241</v>
      </c>
      <c r="T1282" s="17">
        <v>2</v>
      </c>
      <c r="U1282" s="24" t="s">
        <v>1026</v>
      </c>
      <c r="V1282" s="17">
        <v>0</v>
      </c>
      <c r="W1282" s="142" t="s">
        <v>509</v>
      </c>
      <c r="X1282" s="120">
        <v>360</v>
      </c>
      <c r="Y1282" s="120">
        <v>6</v>
      </c>
      <c r="Z1282" s="24" t="s">
        <v>1026</v>
      </c>
      <c r="AA1282" s="120">
        <v>4</v>
      </c>
    </row>
    <row r="1283" spans="13:27" x14ac:dyDescent="0.25">
      <c r="M1283" s="17" t="s">
        <v>3142</v>
      </c>
      <c r="N1283" s="17">
        <v>21</v>
      </c>
      <c r="O1283" s="17">
        <v>6</v>
      </c>
      <c r="P1283" s="17">
        <v>2000</v>
      </c>
      <c r="Q1283" s="19" t="s">
        <v>171</v>
      </c>
      <c r="R1283" s="24" t="s">
        <v>1026</v>
      </c>
      <c r="S1283" s="19" t="s">
        <v>2312</v>
      </c>
      <c r="T1283" s="17">
        <v>0</v>
      </c>
      <c r="U1283" s="24" t="s">
        <v>1026</v>
      </c>
      <c r="V1283" s="17">
        <v>1</v>
      </c>
      <c r="W1283" s="142" t="s">
        <v>522</v>
      </c>
      <c r="X1283" s="120">
        <v>250</v>
      </c>
      <c r="Y1283" s="120">
        <v>12</v>
      </c>
      <c r="Z1283" s="24" t="s">
        <v>1026</v>
      </c>
      <c r="AA1283" s="120">
        <v>15</v>
      </c>
    </row>
    <row r="1284" spans="13:27" x14ac:dyDescent="0.25">
      <c r="M1284" s="17" t="s">
        <v>3142</v>
      </c>
      <c r="N1284" s="17">
        <v>21</v>
      </c>
      <c r="O1284" s="17">
        <v>6</v>
      </c>
      <c r="P1284" s="17">
        <v>2000</v>
      </c>
      <c r="Q1284" s="19" t="s">
        <v>1041</v>
      </c>
      <c r="R1284" s="24" t="s">
        <v>1026</v>
      </c>
      <c r="S1284" s="19" t="s">
        <v>1465</v>
      </c>
      <c r="T1284" s="17">
        <v>0</v>
      </c>
      <c r="U1284" s="24" t="s">
        <v>1026</v>
      </c>
      <c r="V1284" s="17">
        <v>2</v>
      </c>
      <c r="W1284" s="142" t="s">
        <v>1409</v>
      </c>
      <c r="X1284" s="120">
        <v>783</v>
      </c>
      <c r="Y1284" s="120">
        <v>4</v>
      </c>
      <c r="Z1284" s="24" t="s">
        <v>1026</v>
      </c>
      <c r="AA1284" s="120">
        <v>9</v>
      </c>
    </row>
    <row r="1285" spans="13:27" x14ac:dyDescent="0.25">
      <c r="M1285" s="17" t="s">
        <v>3142</v>
      </c>
      <c r="N1285" s="17">
        <v>21</v>
      </c>
      <c r="O1285" s="17">
        <v>6</v>
      </c>
      <c r="P1285" s="17">
        <v>2000</v>
      </c>
      <c r="Q1285" s="19" t="s">
        <v>2400</v>
      </c>
      <c r="R1285" s="24" t="s">
        <v>1026</v>
      </c>
      <c r="S1285" s="19" t="s">
        <v>1043</v>
      </c>
      <c r="T1285" s="17">
        <v>2</v>
      </c>
      <c r="U1285" s="24" t="s">
        <v>1026</v>
      </c>
      <c r="V1285" s="17">
        <v>1</v>
      </c>
      <c r="W1285" s="142" t="s">
        <v>1408</v>
      </c>
      <c r="X1285" s="120">
        <v>272</v>
      </c>
      <c r="Y1285" s="120">
        <v>18</v>
      </c>
      <c r="Z1285" s="24" t="s">
        <v>1026</v>
      </c>
      <c r="AA1285" s="120">
        <v>9</v>
      </c>
    </row>
    <row r="1286" spans="13:27" x14ac:dyDescent="0.25">
      <c r="M1286" s="17" t="s">
        <v>3142</v>
      </c>
      <c r="N1286" s="17">
        <v>21</v>
      </c>
      <c r="O1286" s="17">
        <v>6</v>
      </c>
      <c r="P1286" s="17">
        <v>2000</v>
      </c>
      <c r="Q1286" s="19" t="s">
        <v>564</v>
      </c>
      <c r="R1286" s="24" t="s">
        <v>1026</v>
      </c>
      <c r="S1286" s="19" t="s">
        <v>1029</v>
      </c>
      <c r="T1286" s="17">
        <v>0</v>
      </c>
      <c r="U1286" s="24" t="s">
        <v>1026</v>
      </c>
      <c r="V1286" s="17">
        <v>1</v>
      </c>
      <c r="W1286" s="142" t="s">
        <v>507</v>
      </c>
      <c r="X1286" s="120">
        <v>656</v>
      </c>
      <c r="Y1286" s="120">
        <v>1</v>
      </c>
      <c r="Z1286" s="24" t="s">
        <v>1026</v>
      </c>
      <c r="AA1286" s="120">
        <v>1</v>
      </c>
    </row>
    <row r="1287" spans="13:27" x14ac:dyDescent="0.25">
      <c r="M1287" s="17" t="s">
        <v>3142</v>
      </c>
      <c r="N1287" s="17">
        <v>21</v>
      </c>
      <c r="O1287" s="17">
        <v>6</v>
      </c>
      <c r="P1287" s="17">
        <v>2000</v>
      </c>
      <c r="Q1287" s="19" t="s">
        <v>1241</v>
      </c>
      <c r="R1287" s="24" t="s">
        <v>1026</v>
      </c>
      <c r="S1287" s="19" t="s">
        <v>1318</v>
      </c>
      <c r="T1287" s="17">
        <v>2</v>
      </c>
      <c r="U1287" s="24" t="s">
        <v>1026</v>
      </c>
      <c r="V1287" s="17">
        <v>0</v>
      </c>
      <c r="W1287" s="142" t="s">
        <v>505</v>
      </c>
      <c r="X1287" s="120">
        <v>443</v>
      </c>
      <c r="Y1287" s="120">
        <v>9</v>
      </c>
      <c r="Z1287" s="24" t="s">
        <v>1026</v>
      </c>
      <c r="AA1287" s="120">
        <v>0</v>
      </c>
    </row>
    <row r="1288" spans="13:27" x14ac:dyDescent="0.25">
      <c r="M1288" s="17" t="s">
        <v>3142</v>
      </c>
      <c r="N1288" s="17">
        <v>21</v>
      </c>
      <c r="O1288" s="17">
        <v>6</v>
      </c>
      <c r="P1288" s="17">
        <v>2000</v>
      </c>
      <c r="Q1288" s="19" t="s">
        <v>1042</v>
      </c>
      <c r="R1288" s="24" t="s">
        <v>1026</v>
      </c>
      <c r="S1288" s="19" t="s">
        <v>565</v>
      </c>
      <c r="T1288" s="17">
        <v>2</v>
      </c>
      <c r="U1288" s="24" t="s">
        <v>1026</v>
      </c>
      <c r="V1288" s="17">
        <v>0</v>
      </c>
      <c r="W1288" s="142" t="s">
        <v>506</v>
      </c>
      <c r="X1288" s="120">
        <v>1198</v>
      </c>
      <c r="Y1288" s="120">
        <v>19</v>
      </c>
      <c r="Z1288" s="24" t="s">
        <v>1026</v>
      </c>
      <c r="AA1288" s="120">
        <v>6</v>
      </c>
    </row>
    <row r="1289" spans="13:27" x14ac:dyDescent="0.25">
      <c r="M1289" s="17" t="s">
        <v>3027</v>
      </c>
      <c r="N1289" s="17">
        <v>1</v>
      </c>
      <c r="O1289" s="17">
        <v>7</v>
      </c>
      <c r="P1289" s="17">
        <v>2000</v>
      </c>
      <c r="Q1289" s="19" t="s">
        <v>171</v>
      </c>
      <c r="R1289" s="24" t="s">
        <v>1026</v>
      </c>
      <c r="S1289" s="19" t="s">
        <v>1241</v>
      </c>
      <c r="T1289" s="17">
        <v>0</v>
      </c>
      <c r="U1289" s="24" t="s">
        <v>1026</v>
      </c>
      <c r="V1289" s="17">
        <v>2</v>
      </c>
      <c r="W1289" s="142" t="s">
        <v>1407</v>
      </c>
      <c r="X1289" s="120">
        <v>783</v>
      </c>
      <c r="Y1289" s="120">
        <v>3</v>
      </c>
      <c r="Z1289" s="24" t="s">
        <v>1026</v>
      </c>
      <c r="AA1289" s="120">
        <v>9</v>
      </c>
    </row>
    <row r="1290" spans="13:27" x14ac:dyDescent="0.25">
      <c r="M1290" s="17" t="s">
        <v>3027</v>
      </c>
      <c r="N1290" s="17">
        <v>1</v>
      </c>
      <c r="O1290" s="17">
        <v>7</v>
      </c>
      <c r="P1290" s="17">
        <v>2000</v>
      </c>
      <c r="Q1290" s="19" t="s">
        <v>1465</v>
      </c>
      <c r="R1290" s="24" t="s">
        <v>1026</v>
      </c>
      <c r="S1290" s="19" t="s">
        <v>1043</v>
      </c>
      <c r="T1290" s="17">
        <v>2</v>
      </c>
      <c r="U1290" s="24" t="s">
        <v>1026</v>
      </c>
      <c r="V1290" s="17">
        <v>1</v>
      </c>
      <c r="W1290" s="142" t="s">
        <v>1404</v>
      </c>
      <c r="X1290" s="120">
        <v>292</v>
      </c>
      <c r="Y1290" s="120">
        <v>17</v>
      </c>
      <c r="Z1290" s="24" t="s">
        <v>1026</v>
      </c>
      <c r="AA1290" s="120">
        <v>8</v>
      </c>
    </row>
    <row r="1291" spans="13:27" x14ac:dyDescent="0.25">
      <c r="M1291" s="17" t="s">
        <v>3027</v>
      </c>
      <c r="N1291" s="17">
        <v>1</v>
      </c>
      <c r="O1291" s="17">
        <v>7</v>
      </c>
      <c r="P1291" s="17">
        <v>2000</v>
      </c>
      <c r="Q1291" s="19" t="s">
        <v>1029</v>
      </c>
      <c r="R1291" s="24" t="s">
        <v>1026</v>
      </c>
      <c r="S1291" s="19" t="s">
        <v>1041</v>
      </c>
      <c r="T1291" s="17">
        <v>2</v>
      </c>
      <c r="U1291" s="24" t="s">
        <v>1026</v>
      </c>
      <c r="V1291" s="17">
        <v>0</v>
      </c>
      <c r="W1291" s="142" t="s">
        <v>1406</v>
      </c>
      <c r="X1291" s="120">
        <v>429</v>
      </c>
      <c r="Y1291" s="120">
        <v>8</v>
      </c>
      <c r="Z1291" s="24" t="s">
        <v>1026</v>
      </c>
      <c r="AA1291" s="120">
        <v>5</v>
      </c>
    </row>
    <row r="1292" spans="13:27" x14ac:dyDescent="0.25">
      <c r="M1292" s="17" t="s">
        <v>3027</v>
      </c>
      <c r="N1292" s="17">
        <v>1</v>
      </c>
      <c r="O1292" s="17">
        <v>7</v>
      </c>
      <c r="P1292" s="17">
        <v>2000</v>
      </c>
      <c r="Q1292" s="19" t="s">
        <v>1042</v>
      </c>
      <c r="R1292" s="24" t="s">
        <v>1026</v>
      </c>
      <c r="S1292" s="19" t="s">
        <v>564</v>
      </c>
      <c r="T1292" s="17">
        <v>1</v>
      </c>
      <c r="U1292" s="24" t="s">
        <v>1026</v>
      </c>
      <c r="V1292" s="17">
        <v>2</v>
      </c>
      <c r="W1292" s="142" t="s">
        <v>1405</v>
      </c>
      <c r="X1292" s="120">
        <v>550</v>
      </c>
      <c r="Y1292" s="120">
        <v>6</v>
      </c>
      <c r="Z1292" s="24" t="s">
        <v>1026</v>
      </c>
      <c r="AA1292" s="120">
        <v>6</v>
      </c>
    </row>
    <row r="1293" spans="13:27" x14ac:dyDescent="0.25">
      <c r="M1293" s="17" t="s">
        <v>3011</v>
      </c>
      <c r="N1293" s="17">
        <v>2</v>
      </c>
      <c r="O1293" s="17">
        <v>7</v>
      </c>
      <c r="P1293" s="17">
        <v>2000</v>
      </c>
      <c r="Q1293" s="19" t="s">
        <v>2312</v>
      </c>
      <c r="R1293" s="24" t="s">
        <v>1026</v>
      </c>
      <c r="S1293" s="19" t="s">
        <v>565</v>
      </c>
      <c r="T1293" s="17">
        <v>2</v>
      </c>
      <c r="U1293" s="24" t="s">
        <v>1026</v>
      </c>
      <c r="V1293" s="17">
        <v>0</v>
      </c>
      <c r="W1293" s="142" t="s">
        <v>1403</v>
      </c>
      <c r="X1293" s="120">
        <v>250</v>
      </c>
      <c r="Y1293" s="120">
        <v>8</v>
      </c>
      <c r="Z1293" s="24" t="s">
        <v>1026</v>
      </c>
      <c r="AA1293" s="120">
        <v>2</v>
      </c>
    </row>
    <row r="1294" spans="13:27" x14ac:dyDescent="0.25">
      <c r="M1294" s="17" t="s">
        <v>3011</v>
      </c>
      <c r="N1294" s="17">
        <v>2</v>
      </c>
      <c r="O1294" s="17">
        <v>7</v>
      </c>
      <c r="P1294" s="17">
        <v>2000</v>
      </c>
      <c r="Q1294" s="19" t="s">
        <v>1318</v>
      </c>
      <c r="R1294" s="24" t="s">
        <v>1026</v>
      </c>
      <c r="S1294" s="19" t="s">
        <v>2400</v>
      </c>
      <c r="T1294" s="17">
        <v>2</v>
      </c>
      <c r="U1294" s="24" t="s">
        <v>1026</v>
      </c>
      <c r="V1294" s="17">
        <v>0</v>
      </c>
      <c r="W1294" s="142" t="s">
        <v>1402</v>
      </c>
      <c r="X1294" s="120">
        <v>440</v>
      </c>
      <c r="Y1294" s="120">
        <v>13</v>
      </c>
      <c r="Z1294" s="24" t="s">
        <v>1026</v>
      </c>
      <c r="AA1294" s="120">
        <v>4</v>
      </c>
    </row>
    <row r="1295" spans="13:27" x14ac:dyDescent="0.25">
      <c r="M1295" s="17" t="s">
        <v>3142</v>
      </c>
      <c r="N1295" s="17">
        <v>5</v>
      </c>
      <c r="O1295" s="17">
        <v>7</v>
      </c>
      <c r="P1295" s="17">
        <v>2000</v>
      </c>
      <c r="Q1295" s="19" t="s">
        <v>565</v>
      </c>
      <c r="R1295" s="24" t="s">
        <v>1026</v>
      </c>
      <c r="S1295" s="19" t="s">
        <v>171</v>
      </c>
      <c r="T1295" s="17">
        <v>0</v>
      </c>
      <c r="U1295" s="24" t="s">
        <v>1026</v>
      </c>
      <c r="V1295" s="17">
        <v>2</v>
      </c>
      <c r="W1295" s="142" t="s">
        <v>1399</v>
      </c>
      <c r="X1295" s="120">
        <v>281</v>
      </c>
      <c r="Y1295" s="120">
        <v>9</v>
      </c>
      <c r="Z1295" s="24" t="s">
        <v>1026</v>
      </c>
      <c r="AA1295" s="120">
        <v>11</v>
      </c>
    </row>
    <row r="1296" spans="13:27" x14ac:dyDescent="0.25">
      <c r="M1296" s="17" t="s">
        <v>3142</v>
      </c>
      <c r="N1296" s="17">
        <v>5</v>
      </c>
      <c r="O1296" s="17">
        <v>7</v>
      </c>
      <c r="P1296" s="17">
        <v>2000</v>
      </c>
      <c r="Q1296" s="19" t="s">
        <v>1041</v>
      </c>
      <c r="R1296" s="24" t="s">
        <v>1026</v>
      </c>
      <c r="S1296" s="19" t="s">
        <v>2312</v>
      </c>
      <c r="T1296" s="17">
        <v>1</v>
      </c>
      <c r="U1296" s="24" t="s">
        <v>1026</v>
      </c>
      <c r="V1296" s="17">
        <v>2</v>
      </c>
      <c r="W1296" s="142" t="s">
        <v>1396</v>
      </c>
      <c r="X1296" s="120">
        <v>687</v>
      </c>
      <c r="Y1296" s="120">
        <v>14</v>
      </c>
      <c r="Z1296" s="24" t="s">
        <v>1026</v>
      </c>
      <c r="AA1296" s="120">
        <v>14</v>
      </c>
    </row>
    <row r="1297" spans="13:27" x14ac:dyDescent="0.25">
      <c r="M1297" s="17" t="s">
        <v>3142</v>
      </c>
      <c r="N1297" s="17">
        <v>5</v>
      </c>
      <c r="O1297" s="17">
        <v>7</v>
      </c>
      <c r="P1297" s="17">
        <v>2000</v>
      </c>
      <c r="Q1297" s="19" t="s">
        <v>2400</v>
      </c>
      <c r="R1297" s="24" t="s">
        <v>1026</v>
      </c>
      <c r="S1297" s="19" t="s">
        <v>1465</v>
      </c>
      <c r="T1297" s="17">
        <v>0</v>
      </c>
      <c r="U1297" s="24" t="s">
        <v>1026</v>
      </c>
      <c r="V1297" s="17">
        <v>2</v>
      </c>
      <c r="W1297" s="142" t="s">
        <v>1397</v>
      </c>
      <c r="X1297" s="120">
        <v>380</v>
      </c>
      <c r="Y1297" s="120">
        <v>10</v>
      </c>
      <c r="Z1297" s="24" t="s">
        <v>1026</v>
      </c>
      <c r="AA1297" s="120">
        <v>12</v>
      </c>
    </row>
    <row r="1298" spans="13:27" x14ac:dyDescent="0.25">
      <c r="M1298" s="17" t="s">
        <v>3142</v>
      </c>
      <c r="N1298" s="17">
        <v>5</v>
      </c>
      <c r="O1298" s="17">
        <v>7</v>
      </c>
      <c r="P1298" s="17">
        <v>2000</v>
      </c>
      <c r="Q1298" s="19" t="s">
        <v>564</v>
      </c>
      <c r="R1298" s="24" t="s">
        <v>1026</v>
      </c>
      <c r="S1298" s="19" t="s">
        <v>1318</v>
      </c>
      <c r="T1298" s="17">
        <v>1</v>
      </c>
      <c r="U1298" s="24" t="s">
        <v>1026</v>
      </c>
      <c r="V1298" s="17">
        <v>2</v>
      </c>
      <c r="W1298" s="142" t="s">
        <v>1401</v>
      </c>
      <c r="X1298" s="120">
        <v>512</v>
      </c>
      <c r="Y1298" s="120">
        <v>7</v>
      </c>
      <c r="Z1298" s="24" t="s">
        <v>1026</v>
      </c>
      <c r="AA1298" s="120">
        <v>8</v>
      </c>
    </row>
    <row r="1299" spans="13:27" x14ac:dyDescent="0.25">
      <c r="M1299" s="17" t="s">
        <v>3142</v>
      </c>
      <c r="N1299" s="17">
        <v>5</v>
      </c>
      <c r="O1299" s="17">
        <v>7</v>
      </c>
      <c r="P1299" s="17">
        <v>2000</v>
      </c>
      <c r="Q1299" s="19" t="s">
        <v>1241</v>
      </c>
      <c r="R1299" s="24" t="s">
        <v>1026</v>
      </c>
      <c r="S1299" s="19" t="s">
        <v>1042</v>
      </c>
      <c r="T1299" s="17">
        <v>2</v>
      </c>
      <c r="U1299" s="24" t="s">
        <v>1026</v>
      </c>
      <c r="V1299" s="17">
        <v>0</v>
      </c>
      <c r="W1299" s="142" t="s">
        <v>1398</v>
      </c>
      <c r="X1299" s="120">
        <v>529</v>
      </c>
      <c r="Y1299" s="120">
        <v>5</v>
      </c>
      <c r="Z1299" s="24" t="s">
        <v>1026</v>
      </c>
      <c r="AA1299" s="120">
        <v>0</v>
      </c>
    </row>
    <row r="1300" spans="13:27" x14ac:dyDescent="0.25">
      <c r="M1300" s="17" t="s">
        <v>3142</v>
      </c>
      <c r="N1300" s="17">
        <v>5</v>
      </c>
      <c r="O1300" s="17">
        <v>7</v>
      </c>
      <c r="P1300" s="17">
        <v>2000</v>
      </c>
      <c r="Q1300" s="19" t="s">
        <v>1043</v>
      </c>
      <c r="R1300" s="24" t="s">
        <v>1026</v>
      </c>
      <c r="S1300" s="19" t="s">
        <v>1029</v>
      </c>
      <c r="T1300" s="17">
        <v>0</v>
      </c>
      <c r="U1300" s="24" t="s">
        <v>1026</v>
      </c>
      <c r="V1300" s="17">
        <v>1</v>
      </c>
      <c r="W1300" s="142" t="s">
        <v>1400</v>
      </c>
      <c r="X1300" s="120">
        <v>369</v>
      </c>
      <c r="Y1300" s="120">
        <v>7</v>
      </c>
      <c r="Z1300" s="24" t="s">
        <v>1026</v>
      </c>
      <c r="AA1300" s="120">
        <v>15</v>
      </c>
    </row>
    <row r="1301" spans="13:27" x14ac:dyDescent="0.25">
      <c r="M1301" s="17" t="s">
        <v>3027</v>
      </c>
      <c r="N1301" s="17">
        <v>8</v>
      </c>
      <c r="O1301" s="17">
        <v>7</v>
      </c>
      <c r="P1301" s="17">
        <v>2000</v>
      </c>
      <c r="Q1301" s="19" t="s">
        <v>1318</v>
      </c>
      <c r="R1301" s="24" t="s">
        <v>1026</v>
      </c>
      <c r="S1301" s="19" t="s">
        <v>1042</v>
      </c>
      <c r="T1301" s="17">
        <v>1</v>
      </c>
      <c r="U1301" s="24" t="s">
        <v>1026</v>
      </c>
      <c r="V1301" s="17">
        <v>0</v>
      </c>
      <c r="W1301" s="142" t="s">
        <v>1391</v>
      </c>
      <c r="X1301" s="120">
        <v>426</v>
      </c>
      <c r="Y1301" s="120">
        <v>6</v>
      </c>
      <c r="Z1301" s="24" t="s">
        <v>1026</v>
      </c>
      <c r="AA1301" s="120">
        <v>6</v>
      </c>
    </row>
    <row r="1302" spans="13:27" x14ac:dyDescent="0.25">
      <c r="M1302" s="17" t="s">
        <v>3011</v>
      </c>
      <c r="N1302" s="17">
        <v>9</v>
      </c>
      <c r="O1302" s="17">
        <v>7</v>
      </c>
      <c r="P1302" s="17">
        <v>2000</v>
      </c>
      <c r="Q1302" s="19" t="s">
        <v>1041</v>
      </c>
      <c r="R1302" s="24" t="s">
        <v>1026</v>
      </c>
      <c r="S1302" s="19" t="s">
        <v>171</v>
      </c>
      <c r="T1302" s="17">
        <v>2</v>
      </c>
      <c r="U1302" s="24" t="s">
        <v>1026</v>
      </c>
      <c r="V1302" s="17">
        <v>1</v>
      </c>
      <c r="W1302" s="142" t="s">
        <v>1387</v>
      </c>
      <c r="X1302" s="120">
        <v>397</v>
      </c>
      <c r="Y1302" s="120">
        <v>7</v>
      </c>
      <c r="Z1302" s="24" t="s">
        <v>1026</v>
      </c>
      <c r="AA1302" s="120">
        <v>10</v>
      </c>
    </row>
    <row r="1303" spans="13:27" x14ac:dyDescent="0.25">
      <c r="M1303" s="17" t="s">
        <v>3011</v>
      </c>
      <c r="N1303" s="17">
        <v>9</v>
      </c>
      <c r="O1303" s="17">
        <v>7</v>
      </c>
      <c r="P1303" s="17">
        <v>2000</v>
      </c>
      <c r="Q1303" s="19" t="s">
        <v>2400</v>
      </c>
      <c r="R1303" s="24" t="s">
        <v>1026</v>
      </c>
      <c r="S1303" s="19" t="s">
        <v>1029</v>
      </c>
      <c r="T1303" s="17">
        <v>0</v>
      </c>
      <c r="U1303" s="24" t="s">
        <v>1026</v>
      </c>
      <c r="V1303" s="17">
        <v>1</v>
      </c>
      <c r="W1303" s="142" t="s">
        <v>1388</v>
      </c>
      <c r="X1303" s="120">
        <v>150</v>
      </c>
      <c r="Y1303" s="120">
        <v>6</v>
      </c>
      <c r="Z1303" s="24" t="s">
        <v>1026</v>
      </c>
      <c r="AA1303" s="120">
        <v>12</v>
      </c>
    </row>
    <row r="1304" spans="13:27" x14ac:dyDescent="0.25">
      <c r="M1304" s="17" t="s">
        <v>3011</v>
      </c>
      <c r="N1304" s="17">
        <v>9</v>
      </c>
      <c r="O1304" s="17">
        <v>7</v>
      </c>
      <c r="P1304" s="17">
        <v>2000</v>
      </c>
      <c r="Q1304" s="19" t="s">
        <v>564</v>
      </c>
      <c r="R1304" s="24" t="s">
        <v>1026</v>
      </c>
      <c r="S1304" s="19" t="s">
        <v>565</v>
      </c>
      <c r="T1304" s="17">
        <v>2</v>
      </c>
      <c r="U1304" s="24" t="s">
        <v>1026</v>
      </c>
      <c r="V1304" s="17">
        <v>0</v>
      </c>
      <c r="W1304" s="142" t="s">
        <v>1390</v>
      </c>
      <c r="X1304" s="120">
        <v>513</v>
      </c>
      <c r="Y1304" s="120">
        <v>7</v>
      </c>
      <c r="Z1304" s="24" t="s">
        <v>1026</v>
      </c>
      <c r="AA1304" s="120">
        <v>2</v>
      </c>
    </row>
    <row r="1305" spans="13:27" x14ac:dyDescent="0.25">
      <c r="M1305" s="17" t="s">
        <v>3011</v>
      </c>
      <c r="N1305" s="17">
        <v>9</v>
      </c>
      <c r="O1305" s="17">
        <v>7</v>
      </c>
      <c r="P1305" s="17">
        <v>2000</v>
      </c>
      <c r="Q1305" s="19" t="s">
        <v>1465</v>
      </c>
      <c r="R1305" s="24" t="s">
        <v>1026</v>
      </c>
      <c r="S1305" s="19" t="s">
        <v>2312</v>
      </c>
      <c r="T1305" s="17">
        <v>2</v>
      </c>
      <c r="U1305" s="24" t="s">
        <v>1026</v>
      </c>
      <c r="V1305" s="17">
        <v>0</v>
      </c>
      <c r="W1305" s="142" t="s">
        <v>1386</v>
      </c>
      <c r="X1305" s="120">
        <v>395</v>
      </c>
      <c r="Y1305" s="120">
        <v>14</v>
      </c>
      <c r="Z1305" s="24" t="s">
        <v>1026</v>
      </c>
      <c r="AA1305" s="120">
        <v>8</v>
      </c>
    </row>
    <row r="1306" spans="13:27" x14ac:dyDescent="0.25">
      <c r="M1306" s="17" t="s">
        <v>3011</v>
      </c>
      <c r="N1306" s="17">
        <v>9</v>
      </c>
      <c r="O1306" s="17">
        <v>7</v>
      </c>
      <c r="P1306" s="17">
        <v>2000</v>
      </c>
      <c r="Q1306" s="19" t="s">
        <v>1043</v>
      </c>
      <c r="R1306" s="24" t="s">
        <v>1026</v>
      </c>
      <c r="S1306" s="19" t="s">
        <v>1241</v>
      </c>
      <c r="T1306" s="17">
        <v>0</v>
      </c>
      <c r="U1306" s="24" t="s">
        <v>1026</v>
      </c>
      <c r="V1306" s="17">
        <v>2</v>
      </c>
      <c r="W1306" s="142" t="s">
        <v>1389</v>
      </c>
      <c r="X1306" s="120">
        <v>365</v>
      </c>
      <c r="Y1306" s="120">
        <v>4</v>
      </c>
      <c r="Z1306" s="24" t="s">
        <v>1026</v>
      </c>
      <c r="AA1306" s="120">
        <v>14</v>
      </c>
    </row>
    <row r="1307" spans="13:27" x14ac:dyDescent="0.25">
      <c r="M1307" s="17" t="s">
        <v>3142</v>
      </c>
      <c r="N1307" s="17">
        <v>12</v>
      </c>
      <c r="O1307" s="17">
        <v>7</v>
      </c>
      <c r="P1307" s="17">
        <v>2000</v>
      </c>
      <c r="Q1307" s="19" t="s">
        <v>565</v>
      </c>
      <c r="R1307" s="24" t="s">
        <v>1026</v>
      </c>
      <c r="S1307" s="19" t="s">
        <v>2400</v>
      </c>
      <c r="T1307" s="17">
        <v>2</v>
      </c>
      <c r="U1307" s="24" t="s">
        <v>1026</v>
      </c>
      <c r="V1307" s="17">
        <v>1</v>
      </c>
      <c r="W1307" s="142" t="s">
        <v>2097</v>
      </c>
      <c r="X1307" s="120">
        <v>278</v>
      </c>
      <c r="Y1307" s="120">
        <v>14</v>
      </c>
      <c r="Z1307" s="24" t="s">
        <v>1026</v>
      </c>
      <c r="AA1307" s="120">
        <v>3</v>
      </c>
    </row>
    <row r="1308" spans="13:27" x14ac:dyDescent="0.25">
      <c r="M1308" s="17" t="s">
        <v>3142</v>
      </c>
      <c r="N1308" s="17">
        <v>12</v>
      </c>
      <c r="O1308" s="17">
        <v>7</v>
      </c>
      <c r="P1308" s="17">
        <v>2000</v>
      </c>
      <c r="Q1308" s="19" t="s">
        <v>171</v>
      </c>
      <c r="R1308" s="24" t="s">
        <v>1026</v>
      </c>
      <c r="S1308" s="19" t="s">
        <v>564</v>
      </c>
      <c r="T1308" s="17">
        <v>2</v>
      </c>
      <c r="U1308" s="24" t="s">
        <v>1026</v>
      </c>
      <c r="V1308" s="17">
        <v>0</v>
      </c>
      <c r="W1308" s="142" t="s">
        <v>1384</v>
      </c>
      <c r="X1308" s="120">
        <v>312</v>
      </c>
      <c r="Y1308" s="120">
        <v>10</v>
      </c>
      <c r="Z1308" s="24" t="s">
        <v>1026</v>
      </c>
      <c r="AA1308" s="120">
        <v>5</v>
      </c>
    </row>
    <row r="1309" spans="13:27" x14ac:dyDescent="0.25">
      <c r="M1309" s="17" t="s">
        <v>3142</v>
      </c>
      <c r="N1309" s="17">
        <v>12</v>
      </c>
      <c r="O1309" s="17">
        <v>7</v>
      </c>
      <c r="P1309" s="17">
        <v>2000</v>
      </c>
      <c r="Q1309" s="19" t="s">
        <v>2312</v>
      </c>
      <c r="R1309" s="24" t="s">
        <v>1026</v>
      </c>
      <c r="S1309" s="19" t="s">
        <v>1043</v>
      </c>
      <c r="T1309" s="17">
        <v>2</v>
      </c>
      <c r="U1309" s="24" t="s">
        <v>1026</v>
      </c>
      <c r="V1309" s="17">
        <v>0</v>
      </c>
      <c r="W1309" s="142" t="s">
        <v>1385</v>
      </c>
      <c r="X1309" s="120">
        <v>500</v>
      </c>
      <c r="Y1309" s="120">
        <v>18</v>
      </c>
      <c r="Z1309" s="24" t="s">
        <v>1026</v>
      </c>
      <c r="AA1309" s="120">
        <v>6</v>
      </c>
    </row>
    <row r="1310" spans="13:27" x14ac:dyDescent="0.25">
      <c r="M1310" s="17" t="s">
        <v>3142</v>
      </c>
      <c r="N1310" s="17">
        <v>12</v>
      </c>
      <c r="O1310" s="17">
        <v>7</v>
      </c>
      <c r="P1310" s="17">
        <v>2000</v>
      </c>
      <c r="Q1310" s="19" t="s">
        <v>1241</v>
      </c>
      <c r="R1310" s="24" t="s">
        <v>1026</v>
      </c>
      <c r="S1310" s="19" t="s">
        <v>1041</v>
      </c>
      <c r="T1310" s="17">
        <v>2</v>
      </c>
      <c r="U1310" s="24" t="s">
        <v>1026</v>
      </c>
      <c r="V1310" s="17">
        <v>0</v>
      </c>
      <c r="W1310" s="142" t="s">
        <v>2095</v>
      </c>
      <c r="X1310" s="120">
        <v>606</v>
      </c>
      <c r="Y1310" s="120">
        <v>14</v>
      </c>
      <c r="Z1310" s="24" t="s">
        <v>1026</v>
      </c>
      <c r="AA1310" s="120">
        <v>1</v>
      </c>
    </row>
    <row r="1311" spans="13:27" x14ac:dyDescent="0.25">
      <c r="M1311" s="17" t="s">
        <v>3142</v>
      </c>
      <c r="N1311" s="17">
        <v>12</v>
      </c>
      <c r="O1311" s="17">
        <v>7</v>
      </c>
      <c r="P1311" s="17">
        <v>2000</v>
      </c>
      <c r="Q1311" s="19" t="s">
        <v>1029</v>
      </c>
      <c r="R1311" s="24" t="s">
        <v>1026</v>
      </c>
      <c r="S1311" s="19" t="s">
        <v>1318</v>
      </c>
      <c r="T1311" s="17">
        <v>1</v>
      </c>
      <c r="U1311" s="24" t="s">
        <v>1026</v>
      </c>
      <c r="V1311" s="17">
        <v>0</v>
      </c>
      <c r="W1311" s="142" t="s">
        <v>1383</v>
      </c>
      <c r="X1311" s="120">
        <v>471</v>
      </c>
      <c r="Y1311" s="120">
        <v>9</v>
      </c>
      <c r="Z1311" s="24" t="s">
        <v>1026</v>
      </c>
      <c r="AA1311" s="120">
        <v>8</v>
      </c>
    </row>
    <row r="1312" spans="13:27" x14ac:dyDescent="0.25">
      <c r="M1312" s="17" t="s">
        <v>3142</v>
      </c>
      <c r="N1312" s="17">
        <v>12</v>
      </c>
      <c r="O1312" s="17">
        <v>7</v>
      </c>
      <c r="P1312" s="17">
        <v>2000</v>
      </c>
      <c r="Q1312" s="19" t="s">
        <v>1042</v>
      </c>
      <c r="R1312" s="24" t="s">
        <v>1026</v>
      </c>
      <c r="S1312" s="19" t="s">
        <v>1465</v>
      </c>
      <c r="T1312" s="17">
        <v>0</v>
      </c>
      <c r="U1312" s="24" t="s">
        <v>1026</v>
      </c>
      <c r="V1312" s="17">
        <v>2</v>
      </c>
      <c r="W1312" s="142" t="s">
        <v>2096</v>
      </c>
      <c r="X1312" s="120">
        <v>602</v>
      </c>
      <c r="Y1312" s="120">
        <v>3</v>
      </c>
      <c r="Z1312" s="24" t="s">
        <v>1026</v>
      </c>
      <c r="AA1312" s="120">
        <v>14</v>
      </c>
    </row>
    <row r="1313" spans="3:27" x14ac:dyDescent="0.25">
      <c r="M1313" s="17" t="s">
        <v>3027</v>
      </c>
      <c r="N1313" s="17">
        <v>15</v>
      </c>
      <c r="O1313" s="17">
        <v>7</v>
      </c>
      <c r="P1313" s="17">
        <v>2000</v>
      </c>
      <c r="Q1313" s="19" t="s">
        <v>2400</v>
      </c>
      <c r="R1313" s="24" t="s">
        <v>1026</v>
      </c>
      <c r="S1313" s="19" t="s">
        <v>171</v>
      </c>
      <c r="T1313" s="17">
        <v>0</v>
      </c>
      <c r="U1313" s="24" t="s">
        <v>1026</v>
      </c>
      <c r="V1313" s="17">
        <v>2</v>
      </c>
      <c r="W1313" s="142" t="s">
        <v>2042</v>
      </c>
      <c r="X1313" s="120">
        <v>170</v>
      </c>
      <c r="Y1313" s="120">
        <v>6</v>
      </c>
      <c r="Z1313" s="24" t="s">
        <v>1026</v>
      </c>
      <c r="AA1313" s="120">
        <v>19</v>
      </c>
    </row>
    <row r="1314" spans="3:27" x14ac:dyDescent="0.25">
      <c r="M1314" s="17" t="s">
        <v>3027</v>
      </c>
      <c r="N1314" s="17">
        <v>15</v>
      </c>
      <c r="O1314" s="17">
        <v>7</v>
      </c>
      <c r="P1314" s="17">
        <v>2000</v>
      </c>
      <c r="Q1314" s="19" t="s">
        <v>1042</v>
      </c>
      <c r="R1314" s="24" t="s">
        <v>1026</v>
      </c>
      <c r="S1314" s="19" t="s">
        <v>2312</v>
      </c>
      <c r="T1314" s="17">
        <v>1</v>
      </c>
      <c r="U1314" s="24" t="s">
        <v>1026</v>
      </c>
      <c r="V1314" s="17">
        <v>2</v>
      </c>
      <c r="W1314" s="142" t="s">
        <v>2094</v>
      </c>
      <c r="X1314" s="120">
        <v>310</v>
      </c>
      <c r="Y1314" s="120">
        <v>8</v>
      </c>
      <c r="Z1314" s="24" t="s">
        <v>1026</v>
      </c>
      <c r="AA1314" s="120">
        <v>7</v>
      </c>
    </row>
    <row r="1315" spans="3:27" x14ac:dyDescent="0.25">
      <c r="M1315" s="17" t="s">
        <v>3011</v>
      </c>
      <c r="N1315" s="17">
        <v>16</v>
      </c>
      <c r="O1315" s="17">
        <v>7</v>
      </c>
      <c r="P1315" s="17">
        <v>2000</v>
      </c>
      <c r="Q1315" s="19" t="s">
        <v>565</v>
      </c>
      <c r="R1315" s="24" t="s">
        <v>1026</v>
      </c>
      <c r="S1315" s="19" t="s">
        <v>1043</v>
      </c>
      <c r="T1315" s="17">
        <v>2</v>
      </c>
      <c r="U1315" s="24" t="s">
        <v>1026</v>
      </c>
      <c r="V1315" s="17">
        <v>0</v>
      </c>
      <c r="W1315" s="142" t="s">
        <v>2091</v>
      </c>
      <c r="X1315" s="120">
        <v>182</v>
      </c>
      <c r="Y1315" s="120">
        <v>23</v>
      </c>
      <c r="Z1315" s="24" t="s">
        <v>1026</v>
      </c>
      <c r="AA1315" s="120">
        <v>3</v>
      </c>
    </row>
    <row r="1316" spans="3:27" x14ac:dyDescent="0.25">
      <c r="M1316" s="17" t="s">
        <v>3011</v>
      </c>
      <c r="N1316" s="17">
        <v>16</v>
      </c>
      <c r="O1316" s="17">
        <v>7</v>
      </c>
      <c r="P1316" s="17">
        <v>2000</v>
      </c>
      <c r="Q1316" s="19" t="s">
        <v>2400</v>
      </c>
      <c r="R1316" s="24" t="s">
        <v>1026</v>
      </c>
      <c r="S1316" s="19" t="s">
        <v>2312</v>
      </c>
      <c r="T1316" s="17">
        <v>0</v>
      </c>
      <c r="U1316" s="24" t="s">
        <v>1026</v>
      </c>
      <c r="V1316" s="17">
        <v>2</v>
      </c>
      <c r="W1316" s="142" t="s">
        <v>358</v>
      </c>
      <c r="X1316" s="120">
        <v>210</v>
      </c>
      <c r="Y1316" s="120">
        <v>5</v>
      </c>
      <c r="Z1316" s="24" t="s">
        <v>1026</v>
      </c>
      <c r="AA1316" s="120">
        <v>20</v>
      </c>
    </row>
    <row r="1317" spans="3:27" x14ac:dyDescent="0.25">
      <c r="M1317" s="17" t="s">
        <v>3011</v>
      </c>
      <c r="N1317" s="17">
        <v>16</v>
      </c>
      <c r="O1317" s="17">
        <v>7</v>
      </c>
      <c r="P1317" s="17">
        <v>2000</v>
      </c>
      <c r="Q1317" s="19" t="s">
        <v>564</v>
      </c>
      <c r="R1317" s="24" t="s">
        <v>1026</v>
      </c>
      <c r="S1317" s="19" t="s">
        <v>1241</v>
      </c>
      <c r="T1317" s="17">
        <v>0</v>
      </c>
      <c r="U1317" s="24" t="s">
        <v>1026</v>
      </c>
      <c r="V1317" s="17">
        <v>1</v>
      </c>
      <c r="W1317" s="142" t="s">
        <v>2092</v>
      </c>
      <c r="X1317" s="120">
        <v>336</v>
      </c>
      <c r="Y1317" s="120">
        <v>7</v>
      </c>
      <c r="Z1317" s="24" t="s">
        <v>1026</v>
      </c>
      <c r="AA1317" s="120">
        <v>8</v>
      </c>
    </row>
    <row r="1318" spans="3:27" x14ac:dyDescent="0.25">
      <c r="M1318" s="17" t="s">
        <v>3011</v>
      </c>
      <c r="N1318" s="17">
        <v>16</v>
      </c>
      <c r="O1318" s="17">
        <v>7</v>
      </c>
      <c r="P1318" s="17">
        <v>2000</v>
      </c>
      <c r="Q1318" s="19" t="s">
        <v>1029</v>
      </c>
      <c r="R1318" s="24" t="s">
        <v>1026</v>
      </c>
      <c r="S1318" s="19" t="s">
        <v>1465</v>
      </c>
      <c r="T1318" s="17">
        <v>2</v>
      </c>
      <c r="U1318" s="24" t="s">
        <v>1026</v>
      </c>
      <c r="V1318" s="17">
        <v>1</v>
      </c>
      <c r="W1318" s="142" t="s">
        <v>359</v>
      </c>
      <c r="X1318" s="120">
        <v>610</v>
      </c>
      <c r="Y1318" s="120">
        <v>11</v>
      </c>
      <c r="Z1318" s="24" t="s">
        <v>1026</v>
      </c>
      <c r="AA1318" s="120">
        <v>10</v>
      </c>
    </row>
    <row r="1319" spans="3:27" x14ac:dyDescent="0.25">
      <c r="M1319" s="17" t="s">
        <v>3011</v>
      </c>
      <c r="N1319" s="17">
        <v>16</v>
      </c>
      <c r="O1319" s="17">
        <v>7</v>
      </c>
      <c r="P1319" s="17">
        <v>2000</v>
      </c>
      <c r="Q1319" s="19" t="s">
        <v>1318</v>
      </c>
      <c r="R1319" s="24" t="s">
        <v>1026</v>
      </c>
      <c r="S1319" s="19" t="s">
        <v>1041</v>
      </c>
      <c r="T1319" s="17">
        <v>0</v>
      </c>
      <c r="U1319" s="24" t="s">
        <v>1026</v>
      </c>
      <c r="V1319" s="17">
        <v>1</v>
      </c>
      <c r="W1319" s="142" t="s">
        <v>2041</v>
      </c>
      <c r="X1319" s="120">
        <v>717</v>
      </c>
      <c r="Y1319" s="120">
        <v>1</v>
      </c>
      <c r="Z1319" s="24" t="s">
        <v>1026</v>
      </c>
      <c r="AA1319" s="120">
        <v>4</v>
      </c>
    </row>
    <row r="1320" spans="3:27" x14ac:dyDescent="0.25">
      <c r="M1320" s="17" t="s">
        <v>3144</v>
      </c>
      <c r="N1320" s="17">
        <v>18</v>
      </c>
      <c r="O1320" s="17">
        <v>7</v>
      </c>
      <c r="P1320" s="17">
        <v>2000</v>
      </c>
      <c r="Q1320" s="19" t="s">
        <v>1241</v>
      </c>
      <c r="R1320" s="24" t="s">
        <v>1026</v>
      </c>
      <c r="S1320" s="19" t="s">
        <v>565</v>
      </c>
      <c r="T1320" s="17">
        <v>2</v>
      </c>
      <c r="U1320" s="24" t="s">
        <v>1026</v>
      </c>
      <c r="V1320" s="17">
        <v>0</v>
      </c>
      <c r="W1320" s="142" t="s">
        <v>357</v>
      </c>
      <c r="X1320" s="120">
        <v>546</v>
      </c>
      <c r="Y1320" s="120">
        <v>9</v>
      </c>
      <c r="Z1320" s="24" t="s">
        <v>1026</v>
      </c>
      <c r="AA1320" s="120">
        <v>3</v>
      </c>
    </row>
    <row r="1321" spans="3:27" x14ac:dyDescent="0.25">
      <c r="M1321" s="17" t="s">
        <v>3142</v>
      </c>
      <c r="N1321" s="17">
        <v>19</v>
      </c>
      <c r="O1321" s="17">
        <v>7</v>
      </c>
      <c r="P1321" s="17">
        <v>2000</v>
      </c>
      <c r="Q1321" s="19" t="s">
        <v>171</v>
      </c>
      <c r="R1321" s="24" t="s">
        <v>1026</v>
      </c>
      <c r="S1321" s="19" t="s">
        <v>1029</v>
      </c>
      <c r="T1321" s="17">
        <v>2</v>
      </c>
      <c r="U1321" s="24" t="s">
        <v>1026</v>
      </c>
      <c r="V1321" s="17">
        <v>1</v>
      </c>
      <c r="W1321" s="142" t="s">
        <v>355</v>
      </c>
      <c r="X1321" s="120">
        <v>437</v>
      </c>
      <c r="Y1321" s="120">
        <v>8</v>
      </c>
      <c r="Z1321" s="24" t="s">
        <v>1026</v>
      </c>
      <c r="AA1321" s="120">
        <v>7</v>
      </c>
    </row>
    <row r="1322" spans="3:27" x14ac:dyDescent="0.25">
      <c r="M1322" s="17" t="s">
        <v>3142</v>
      </c>
      <c r="N1322" s="17">
        <v>19</v>
      </c>
      <c r="O1322" s="17">
        <v>7</v>
      </c>
      <c r="P1322" s="17">
        <v>2000</v>
      </c>
      <c r="Q1322" s="19" t="s">
        <v>1041</v>
      </c>
      <c r="R1322" s="24" t="s">
        <v>1026</v>
      </c>
      <c r="S1322" s="19" t="s">
        <v>2400</v>
      </c>
      <c r="T1322" s="17">
        <v>2</v>
      </c>
      <c r="U1322" s="24" t="s">
        <v>1026</v>
      </c>
      <c r="V1322" s="17">
        <v>0</v>
      </c>
      <c r="W1322" s="142" t="s">
        <v>354</v>
      </c>
      <c r="X1322" s="120">
        <v>564</v>
      </c>
      <c r="Y1322" s="120">
        <v>10</v>
      </c>
      <c r="Z1322" s="24" t="s">
        <v>1026</v>
      </c>
      <c r="AA1322" s="120">
        <v>1</v>
      </c>
    </row>
    <row r="1323" spans="3:27" x14ac:dyDescent="0.25">
      <c r="M1323" s="17" t="s">
        <v>3142</v>
      </c>
      <c r="N1323" s="17">
        <v>19</v>
      </c>
      <c r="O1323" s="17">
        <v>7</v>
      </c>
      <c r="P1323" s="17">
        <v>2000</v>
      </c>
      <c r="Q1323" s="19" t="s">
        <v>2312</v>
      </c>
      <c r="R1323" s="24" t="s">
        <v>1026</v>
      </c>
      <c r="S1323" s="19" t="s">
        <v>564</v>
      </c>
      <c r="T1323" s="17">
        <v>2</v>
      </c>
      <c r="U1323" s="24" t="s">
        <v>1026</v>
      </c>
      <c r="V1323" s="17">
        <v>0</v>
      </c>
      <c r="W1323" s="142" t="s">
        <v>356</v>
      </c>
      <c r="X1323" s="120">
        <v>712</v>
      </c>
      <c r="Y1323" s="120">
        <v>14</v>
      </c>
      <c r="Z1323" s="24" t="s">
        <v>1026</v>
      </c>
      <c r="AA1323" s="120">
        <v>10</v>
      </c>
    </row>
    <row r="1324" spans="3:27" x14ac:dyDescent="0.25">
      <c r="M1324" s="17" t="s">
        <v>3142</v>
      </c>
      <c r="N1324" s="17">
        <v>19</v>
      </c>
      <c r="O1324" s="17">
        <v>7</v>
      </c>
      <c r="P1324" s="17">
        <v>2000</v>
      </c>
      <c r="Q1324" s="19" t="s">
        <v>1465</v>
      </c>
      <c r="R1324" s="24" t="s">
        <v>1026</v>
      </c>
      <c r="S1324" s="19" t="s">
        <v>1318</v>
      </c>
      <c r="T1324" s="17">
        <v>2</v>
      </c>
      <c r="U1324" s="24" t="s">
        <v>1026</v>
      </c>
      <c r="V1324" s="17">
        <v>0</v>
      </c>
      <c r="W1324" s="142" t="s">
        <v>353</v>
      </c>
      <c r="X1324" s="120">
        <v>547</v>
      </c>
      <c r="Y1324" s="120">
        <v>15</v>
      </c>
      <c r="Z1324" s="24" t="s">
        <v>1026</v>
      </c>
      <c r="AA1324" s="120">
        <v>6</v>
      </c>
    </row>
    <row r="1325" spans="3:27" x14ac:dyDescent="0.25">
      <c r="C1325" s="16"/>
      <c r="D1325" s="16"/>
      <c r="E1325" s="16"/>
      <c r="F1325" s="16"/>
      <c r="G1325" s="16"/>
      <c r="I1325" s="16"/>
      <c r="M1325" s="17" t="s">
        <v>3141</v>
      </c>
      <c r="N1325" s="17">
        <v>20</v>
      </c>
      <c r="O1325" s="17">
        <v>7</v>
      </c>
      <c r="P1325" s="17">
        <v>2000</v>
      </c>
      <c r="Q1325" s="19" t="s">
        <v>1043</v>
      </c>
      <c r="R1325" s="24" t="s">
        <v>1026</v>
      </c>
      <c r="S1325" s="19" t="s">
        <v>1042</v>
      </c>
      <c r="T1325" s="17">
        <v>0</v>
      </c>
      <c r="U1325" s="24" t="s">
        <v>1026</v>
      </c>
      <c r="V1325" s="17">
        <v>2</v>
      </c>
      <c r="W1325" s="142" t="s">
        <v>352</v>
      </c>
      <c r="X1325" s="120">
        <v>392</v>
      </c>
      <c r="Y1325" s="120">
        <v>4</v>
      </c>
      <c r="Z1325" s="24" t="s">
        <v>1026</v>
      </c>
      <c r="AA1325" s="120">
        <v>11</v>
      </c>
    </row>
    <row r="1326" spans="3:27" x14ac:dyDescent="0.25">
      <c r="C1326" s="16"/>
      <c r="D1326" s="16"/>
      <c r="E1326" s="16"/>
      <c r="F1326" s="16"/>
      <c r="G1326" s="16"/>
      <c r="I1326" s="16"/>
      <c r="M1326" s="17" t="s">
        <v>3027</v>
      </c>
      <c r="N1326" s="17">
        <v>22</v>
      </c>
      <c r="O1326" s="17">
        <v>7</v>
      </c>
      <c r="P1326" s="17">
        <v>2000</v>
      </c>
      <c r="Q1326" s="19" t="s">
        <v>171</v>
      </c>
      <c r="R1326" s="24" t="s">
        <v>1026</v>
      </c>
      <c r="S1326" s="19" t="s">
        <v>1042</v>
      </c>
      <c r="T1326" s="17">
        <v>2</v>
      </c>
      <c r="U1326" s="24" t="s">
        <v>1026</v>
      </c>
      <c r="V1326" s="17">
        <v>0</v>
      </c>
      <c r="W1326" s="142" t="s">
        <v>351</v>
      </c>
      <c r="X1326" s="120">
        <v>326</v>
      </c>
      <c r="Y1326" s="120">
        <v>10</v>
      </c>
      <c r="Z1326" s="24" t="s">
        <v>1026</v>
      </c>
      <c r="AA1326" s="120">
        <v>6</v>
      </c>
    </row>
    <row r="1327" spans="3:27" x14ac:dyDescent="0.25">
      <c r="C1327" s="16"/>
      <c r="D1327" s="16"/>
      <c r="E1327" s="16"/>
      <c r="F1327" s="16"/>
      <c r="G1327" s="16"/>
      <c r="I1327" s="16"/>
      <c r="M1327" s="17" t="s">
        <v>3027</v>
      </c>
      <c r="N1327" s="17">
        <v>22</v>
      </c>
      <c r="O1327" s="17">
        <v>7</v>
      </c>
      <c r="P1327" s="17">
        <v>2000</v>
      </c>
      <c r="Q1327" s="19" t="s">
        <v>1041</v>
      </c>
      <c r="R1327" s="24" t="s">
        <v>1026</v>
      </c>
      <c r="S1327" s="19" t="s">
        <v>564</v>
      </c>
      <c r="T1327" s="17">
        <v>2</v>
      </c>
      <c r="U1327" s="24" t="s">
        <v>1026</v>
      </c>
      <c r="V1327" s="17">
        <v>1</v>
      </c>
      <c r="W1327" s="142" t="s">
        <v>348</v>
      </c>
      <c r="X1327" s="120">
        <v>516</v>
      </c>
      <c r="Y1327" s="120">
        <v>3</v>
      </c>
      <c r="Z1327" s="24" t="s">
        <v>1026</v>
      </c>
      <c r="AA1327" s="120">
        <v>3</v>
      </c>
    </row>
    <row r="1328" spans="3:27" x14ac:dyDescent="0.25">
      <c r="C1328" s="16"/>
      <c r="D1328" s="16"/>
      <c r="E1328" s="16"/>
      <c r="F1328" s="16"/>
      <c r="G1328" s="16"/>
      <c r="I1328" s="16"/>
      <c r="M1328" s="17" t="s">
        <v>3027</v>
      </c>
      <c r="N1328" s="17">
        <v>22</v>
      </c>
      <c r="O1328" s="17">
        <v>7</v>
      </c>
      <c r="P1328" s="17">
        <v>2000</v>
      </c>
      <c r="Q1328" s="19" t="s">
        <v>2312</v>
      </c>
      <c r="R1328" s="24" t="s">
        <v>1026</v>
      </c>
      <c r="S1328" s="19" t="s">
        <v>2400</v>
      </c>
      <c r="T1328" s="17">
        <v>2</v>
      </c>
      <c r="U1328" s="24" t="s">
        <v>1026</v>
      </c>
      <c r="V1328" s="17">
        <v>1</v>
      </c>
      <c r="W1328" s="142" t="s">
        <v>350</v>
      </c>
      <c r="X1328" s="120">
        <v>341</v>
      </c>
      <c r="Y1328" s="120">
        <v>18</v>
      </c>
      <c r="Z1328" s="24" t="s">
        <v>1026</v>
      </c>
      <c r="AA1328" s="120">
        <v>4</v>
      </c>
    </row>
    <row r="1329" spans="3:27" x14ac:dyDescent="0.25">
      <c r="C1329" s="16"/>
      <c r="D1329" s="16"/>
      <c r="E1329" s="16"/>
      <c r="F1329" s="16"/>
      <c r="G1329" s="16"/>
      <c r="I1329" s="16"/>
      <c r="M1329" s="17" t="s">
        <v>3011</v>
      </c>
      <c r="N1329" s="17">
        <v>23</v>
      </c>
      <c r="O1329" s="17">
        <v>7</v>
      </c>
      <c r="P1329" s="17">
        <v>2000</v>
      </c>
      <c r="Q1329" s="19" t="s">
        <v>565</v>
      </c>
      <c r="R1329" s="24" t="s">
        <v>1026</v>
      </c>
      <c r="S1329" s="19" t="s">
        <v>1041</v>
      </c>
      <c r="T1329" s="17">
        <v>2</v>
      </c>
      <c r="U1329" s="24" t="s">
        <v>1026</v>
      </c>
      <c r="V1329" s="17">
        <v>0</v>
      </c>
      <c r="W1329" s="142" t="s">
        <v>349</v>
      </c>
      <c r="X1329" s="120">
        <v>396</v>
      </c>
      <c r="Y1329" s="120">
        <v>13</v>
      </c>
      <c r="Z1329" s="24" t="s">
        <v>1026</v>
      </c>
      <c r="AA1329" s="120">
        <v>1</v>
      </c>
    </row>
    <row r="1330" spans="3:27" x14ac:dyDescent="0.25">
      <c r="C1330" s="16"/>
      <c r="D1330" s="16"/>
      <c r="E1330" s="16"/>
      <c r="F1330" s="16"/>
      <c r="G1330" s="16"/>
      <c r="I1330" s="16"/>
      <c r="M1330" s="17" t="s">
        <v>3011</v>
      </c>
      <c r="N1330" s="17">
        <v>23</v>
      </c>
      <c r="O1330" s="17">
        <v>7</v>
      </c>
      <c r="P1330" s="17">
        <v>2000</v>
      </c>
      <c r="Q1330" s="19" t="s">
        <v>171</v>
      </c>
      <c r="R1330" s="24" t="s">
        <v>1026</v>
      </c>
      <c r="S1330" s="19" t="s">
        <v>2400</v>
      </c>
      <c r="T1330" s="17">
        <v>2</v>
      </c>
      <c r="U1330" s="24" t="s">
        <v>1026</v>
      </c>
      <c r="V1330" s="17">
        <v>0</v>
      </c>
      <c r="W1330" s="142" t="s">
        <v>345</v>
      </c>
      <c r="X1330" s="120">
        <v>289</v>
      </c>
      <c r="Y1330" s="120">
        <v>19</v>
      </c>
      <c r="Z1330" s="24" t="s">
        <v>1026</v>
      </c>
      <c r="AA1330" s="120">
        <v>2</v>
      </c>
    </row>
    <row r="1331" spans="3:27" x14ac:dyDescent="0.25">
      <c r="C1331" s="16"/>
      <c r="D1331" s="16"/>
      <c r="E1331" s="16"/>
      <c r="F1331" s="16"/>
      <c r="G1331" s="16"/>
      <c r="I1331" s="16"/>
      <c r="M1331" s="17" t="s">
        <v>3011</v>
      </c>
      <c r="N1331" s="17">
        <v>23</v>
      </c>
      <c r="O1331" s="17">
        <v>7</v>
      </c>
      <c r="P1331" s="17">
        <v>2000</v>
      </c>
      <c r="Q1331" s="19" t="s">
        <v>1465</v>
      </c>
      <c r="R1331" s="24" t="s">
        <v>1026</v>
      </c>
      <c r="S1331" s="19" t="s">
        <v>564</v>
      </c>
      <c r="T1331" s="17">
        <v>2</v>
      </c>
      <c r="U1331" s="24" t="s">
        <v>1026</v>
      </c>
      <c r="V1331" s="17">
        <v>0</v>
      </c>
      <c r="W1331" s="142" t="s">
        <v>484</v>
      </c>
      <c r="X1331" s="120">
        <v>472</v>
      </c>
      <c r="Y1331" s="120">
        <v>6</v>
      </c>
      <c r="Z1331" s="24" t="s">
        <v>1026</v>
      </c>
      <c r="AA1331" s="120">
        <v>2</v>
      </c>
    </row>
    <row r="1332" spans="3:27" x14ac:dyDescent="0.25">
      <c r="C1332" s="16"/>
      <c r="D1332" s="16"/>
      <c r="E1332" s="16"/>
      <c r="F1332" s="16"/>
      <c r="G1332" s="16"/>
      <c r="I1332" s="16"/>
      <c r="M1332" s="17" t="s">
        <v>3011</v>
      </c>
      <c r="N1332" s="17">
        <v>23</v>
      </c>
      <c r="O1332" s="17">
        <v>7</v>
      </c>
      <c r="P1332" s="17">
        <v>2000</v>
      </c>
      <c r="Q1332" s="19" t="s">
        <v>1241</v>
      </c>
      <c r="R1332" s="24" t="s">
        <v>1026</v>
      </c>
      <c r="S1332" s="19" t="s">
        <v>1029</v>
      </c>
      <c r="T1332" s="17">
        <v>0</v>
      </c>
      <c r="U1332" s="24" t="s">
        <v>1026</v>
      </c>
      <c r="V1332" s="17">
        <v>2</v>
      </c>
      <c r="W1332" s="142" t="s">
        <v>346</v>
      </c>
      <c r="X1332" s="120">
        <v>705</v>
      </c>
      <c r="Y1332" s="120">
        <v>2</v>
      </c>
      <c r="Z1332" s="24" t="s">
        <v>1026</v>
      </c>
      <c r="AA1332" s="120">
        <v>10</v>
      </c>
    </row>
    <row r="1333" spans="3:27" x14ac:dyDescent="0.25">
      <c r="C1333" s="16"/>
      <c r="D1333" s="16"/>
      <c r="E1333" s="16"/>
      <c r="F1333" s="16"/>
      <c r="G1333" s="16"/>
      <c r="I1333" s="16"/>
      <c r="M1333" s="17" t="s">
        <v>3011</v>
      </c>
      <c r="N1333" s="17">
        <v>23</v>
      </c>
      <c r="O1333" s="17">
        <v>7</v>
      </c>
      <c r="P1333" s="17">
        <v>2000</v>
      </c>
      <c r="Q1333" s="19" t="s">
        <v>1043</v>
      </c>
      <c r="R1333" s="24" t="s">
        <v>1026</v>
      </c>
      <c r="S1333" s="19" t="s">
        <v>1318</v>
      </c>
      <c r="T1333" s="17">
        <v>0</v>
      </c>
      <c r="U1333" s="24" t="s">
        <v>1026</v>
      </c>
      <c r="V1333" s="17">
        <v>2</v>
      </c>
      <c r="W1333" s="142" t="s">
        <v>347</v>
      </c>
      <c r="X1333" s="120">
        <v>302</v>
      </c>
      <c r="Y1333" s="120">
        <v>1</v>
      </c>
      <c r="Z1333" s="24" t="s">
        <v>1026</v>
      </c>
      <c r="AA1333" s="120">
        <v>12</v>
      </c>
    </row>
    <row r="1334" spans="3:27" x14ac:dyDescent="0.25">
      <c r="C1334" s="16"/>
      <c r="D1334" s="16"/>
      <c r="E1334" s="16"/>
      <c r="F1334" s="16"/>
      <c r="G1334" s="16"/>
      <c r="I1334" s="16"/>
      <c r="M1334" s="17" t="s">
        <v>3142</v>
      </c>
      <c r="N1334" s="17">
        <v>26</v>
      </c>
      <c r="O1334" s="17">
        <v>7</v>
      </c>
      <c r="P1334" s="17">
        <v>2000</v>
      </c>
      <c r="Q1334" s="19" t="s">
        <v>565</v>
      </c>
      <c r="R1334" s="24" t="s">
        <v>1026</v>
      </c>
      <c r="S1334" s="19" t="s">
        <v>1465</v>
      </c>
      <c r="T1334" s="17">
        <v>0</v>
      </c>
      <c r="U1334" s="24" t="s">
        <v>1026</v>
      </c>
      <c r="V1334" s="17">
        <v>2</v>
      </c>
      <c r="W1334" s="142" t="s">
        <v>342</v>
      </c>
      <c r="X1334" s="120">
        <v>673</v>
      </c>
      <c r="Y1334" s="120">
        <v>6</v>
      </c>
      <c r="Z1334" s="24" t="s">
        <v>1026</v>
      </c>
      <c r="AA1334" s="120">
        <v>10</v>
      </c>
    </row>
    <row r="1335" spans="3:27" x14ac:dyDescent="0.25">
      <c r="C1335" s="16"/>
      <c r="D1335" s="16"/>
      <c r="E1335" s="16"/>
      <c r="F1335" s="16"/>
      <c r="G1335" s="16"/>
      <c r="I1335" s="16"/>
      <c r="M1335" s="17" t="s">
        <v>3142</v>
      </c>
      <c r="N1335" s="17">
        <v>26</v>
      </c>
      <c r="O1335" s="17">
        <v>7</v>
      </c>
      <c r="P1335" s="17">
        <v>2000</v>
      </c>
      <c r="Q1335" s="19" t="s">
        <v>2400</v>
      </c>
      <c r="R1335" s="24" t="s">
        <v>1026</v>
      </c>
      <c r="S1335" s="19" t="s">
        <v>1241</v>
      </c>
      <c r="T1335" s="17">
        <v>0</v>
      </c>
      <c r="U1335" s="24" t="s">
        <v>1026</v>
      </c>
      <c r="V1335" s="17">
        <v>2</v>
      </c>
      <c r="W1335" s="142" t="s">
        <v>497</v>
      </c>
      <c r="X1335" s="120">
        <v>203</v>
      </c>
      <c r="Y1335" s="120">
        <v>4</v>
      </c>
      <c r="Z1335" s="24" t="s">
        <v>1026</v>
      </c>
      <c r="AA1335" s="120">
        <v>16</v>
      </c>
    </row>
    <row r="1336" spans="3:27" x14ac:dyDescent="0.25">
      <c r="C1336" s="16"/>
      <c r="D1336" s="16"/>
      <c r="E1336" s="16"/>
      <c r="F1336" s="16"/>
      <c r="G1336" s="16"/>
      <c r="I1336" s="16"/>
      <c r="M1336" s="17" t="s">
        <v>3142</v>
      </c>
      <c r="N1336" s="17">
        <v>26</v>
      </c>
      <c r="O1336" s="17">
        <v>7</v>
      </c>
      <c r="P1336" s="17">
        <v>2000</v>
      </c>
      <c r="Q1336" s="19" t="s">
        <v>564</v>
      </c>
      <c r="R1336" s="24" t="s">
        <v>1026</v>
      </c>
      <c r="S1336" s="19" t="s">
        <v>1043</v>
      </c>
      <c r="T1336" s="17">
        <v>1</v>
      </c>
      <c r="U1336" s="24" t="s">
        <v>1026</v>
      </c>
      <c r="V1336" s="17">
        <v>0</v>
      </c>
      <c r="W1336" s="142" t="s">
        <v>344</v>
      </c>
      <c r="X1336" s="120">
        <v>335</v>
      </c>
      <c r="Y1336" s="120">
        <v>6</v>
      </c>
      <c r="Z1336" s="24" t="s">
        <v>1026</v>
      </c>
      <c r="AA1336" s="120">
        <v>5</v>
      </c>
    </row>
    <row r="1337" spans="3:27" x14ac:dyDescent="0.25">
      <c r="C1337" s="16"/>
      <c r="D1337" s="16"/>
      <c r="E1337" s="16"/>
      <c r="F1337" s="16"/>
      <c r="G1337" s="16"/>
      <c r="H1337" s="16"/>
      <c r="I1337" s="16"/>
      <c r="J1337" s="16"/>
      <c r="K1337" s="16"/>
      <c r="M1337" s="17" t="s">
        <v>3142</v>
      </c>
      <c r="N1337" s="17">
        <v>26</v>
      </c>
      <c r="O1337" s="17">
        <v>7</v>
      </c>
      <c r="P1337" s="17">
        <v>2000</v>
      </c>
      <c r="Q1337" s="19" t="s">
        <v>1029</v>
      </c>
      <c r="R1337" s="24" t="s">
        <v>1026</v>
      </c>
      <c r="S1337" s="19" t="s">
        <v>2312</v>
      </c>
      <c r="T1337" s="17">
        <v>2</v>
      </c>
      <c r="U1337" s="24" t="s">
        <v>1026</v>
      </c>
      <c r="V1337" s="17">
        <v>0</v>
      </c>
      <c r="W1337" s="142" t="s">
        <v>343</v>
      </c>
      <c r="X1337" s="120">
        <v>763</v>
      </c>
      <c r="Y1337" s="120">
        <v>13</v>
      </c>
      <c r="Z1337" s="24" t="s">
        <v>1026</v>
      </c>
      <c r="AA1337" s="120">
        <v>8</v>
      </c>
    </row>
    <row r="1338" spans="3:27" x14ac:dyDescent="0.25">
      <c r="C1338" s="16"/>
      <c r="D1338" s="16"/>
      <c r="E1338" s="16"/>
      <c r="F1338" s="16"/>
      <c r="G1338" s="16"/>
      <c r="H1338" s="16"/>
      <c r="I1338" s="16"/>
      <c r="J1338" s="16"/>
      <c r="K1338" s="16"/>
      <c r="M1338" s="17" t="s">
        <v>3142</v>
      </c>
      <c r="N1338" s="17">
        <v>26</v>
      </c>
      <c r="O1338" s="17">
        <v>7</v>
      </c>
      <c r="P1338" s="17">
        <v>2000</v>
      </c>
      <c r="Q1338" s="19" t="s">
        <v>1042</v>
      </c>
      <c r="R1338" s="24" t="s">
        <v>1026</v>
      </c>
      <c r="S1338" s="19" t="s">
        <v>1041</v>
      </c>
      <c r="T1338" s="17">
        <v>0</v>
      </c>
      <c r="U1338" s="24" t="s">
        <v>1026</v>
      </c>
      <c r="V1338" s="17">
        <v>2</v>
      </c>
      <c r="W1338" s="142" t="s">
        <v>498</v>
      </c>
      <c r="X1338" s="120">
        <v>392</v>
      </c>
      <c r="Y1338" s="120">
        <v>2</v>
      </c>
      <c r="Z1338" s="24" t="s">
        <v>1026</v>
      </c>
      <c r="AA1338" s="120">
        <v>7</v>
      </c>
    </row>
    <row r="1339" spans="3:27" x14ac:dyDescent="0.25">
      <c r="C1339" s="16"/>
      <c r="D1339" s="16"/>
      <c r="E1339" s="16"/>
      <c r="F1339" s="16"/>
      <c r="G1339" s="16"/>
      <c r="H1339" s="16"/>
      <c r="I1339" s="16"/>
      <c r="J1339" s="16"/>
      <c r="K1339" s="16"/>
      <c r="M1339" s="17" t="s">
        <v>3142</v>
      </c>
      <c r="N1339" s="17">
        <v>26</v>
      </c>
      <c r="O1339" s="17">
        <v>7</v>
      </c>
      <c r="P1339" s="17">
        <v>2000</v>
      </c>
      <c r="Q1339" s="19" t="s">
        <v>1318</v>
      </c>
      <c r="R1339" s="24" t="s">
        <v>1026</v>
      </c>
      <c r="S1339" s="19" t="s">
        <v>171</v>
      </c>
      <c r="T1339" s="17">
        <v>1</v>
      </c>
      <c r="U1339" s="24" t="s">
        <v>1026</v>
      </c>
      <c r="V1339" s="17">
        <v>2</v>
      </c>
      <c r="W1339" s="142" t="s">
        <v>496</v>
      </c>
      <c r="X1339" s="120">
        <v>482</v>
      </c>
      <c r="Y1339" s="120">
        <v>8</v>
      </c>
      <c r="Z1339" s="24" t="s">
        <v>1026</v>
      </c>
      <c r="AA1339" s="120">
        <v>11</v>
      </c>
    </row>
    <row r="1340" spans="3:27" x14ac:dyDescent="0.25">
      <c r="C1340" s="16"/>
      <c r="D1340" s="16"/>
      <c r="E1340" s="16"/>
      <c r="F1340" s="16"/>
      <c r="G1340" s="16"/>
      <c r="H1340" s="16"/>
      <c r="I1340" s="16"/>
      <c r="J1340" s="16"/>
      <c r="K1340" s="16"/>
      <c r="M1340" s="17" t="s">
        <v>3143</v>
      </c>
      <c r="N1340" s="17">
        <v>28</v>
      </c>
      <c r="O1340" s="17">
        <v>7</v>
      </c>
      <c r="P1340" s="17">
        <v>2000</v>
      </c>
      <c r="Q1340" s="19" t="s">
        <v>1318</v>
      </c>
      <c r="R1340" s="24" t="s">
        <v>1026</v>
      </c>
      <c r="S1340" s="19" t="s">
        <v>2312</v>
      </c>
      <c r="T1340" s="17">
        <v>0</v>
      </c>
      <c r="U1340" s="24" t="s">
        <v>1026</v>
      </c>
      <c r="V1340" s="17">
        <v>1</v>
      </c>
      <c r="W1340" s="142" t="s">
        <v>495</v>
      </c>
      <c r="X1340" s="120">
        <v>394</v>
      </c>
      <c r="Y1340" s="120">
        <v>8</v>
      </c>
      <c r="Z1340" s="24" t="s">
        <v>1026</v>
      </c>
      <c r="AA1340" s="120">
        <v>13</v>
      </c>
    </row>
    <row r="1341" spans="3:27" x14ac:dyDescent="0.25">
      <c r="C1341" s="16"/>
      <c r="D1341" s="16"/>
      <c r="E1341" s="16"/>
      <c r="F1341" s="16"/>
      <c r="G1341" s="16"/>
      <c r="H1341" s="16"/>
      <c r="I1341" s="16"/>
      <c r="J1341" s="16"/>
      <c r="K1341" s="16"/>
      <c r="M1341" s="17" t="s">
        <v>3027</v>
      </c>
      <c r="N1341" s="17">
        <v>29</v>
      </c>
      <c r="O1341" s="17">
        <v>7</v>
      </c>
      <c r="P1341" s="17">
        <v>2000</v>
      </c>
      <c r="Q1341" s="19" t="s">
        <v>171</v>
      </c>
      <c r="R1341" s="24" t="s">
        <v>1026</v>
      </c>
      <c r="S1341" s="19" t="s">
        <v>1043</v>
      </c>
      <c r="T1341" s="17">
        <v>2</v>
      </c>
      <c r="U1341" s="24" t="s">
        <v>1026</v>
      </c>
      <c r="V1341" s="17">
        <v>0</v>
      </c>
      <c r="W1341" s="142" t="s">
        <v>492</v>
      </c>
      <c r="X1341" s="120">
        <v>296</v>
      </c>
      <c r="Y1341" s="120">
        <v>19</v>
      </c>
      <c r="Z1341" s="24" t="s">
        <v>1026</v>
      </c>
      <c r="AA1341" s="120">
        <v>3</v>
      </c>
    </row>
    <row r="1342" spans="3:27" x14ac:dyDescent="0.25">
      <c r="C1342" s="16"/>
      <c r="D1342" s="16"/>
      <c r="E1342" s="16"/>
      <c r="F1342" s="16"/>
      <c r="G1342" s="16"/>
      <c r="H1342" s="16"/>
      <c r="I1342" s="16"/>
      <c r="J1342" s="16"/>
      <c r="K1342" s="16"/>
      <c r="M1342" s="17" t="s">
        <v>3027</v>
      </c>
      <c r="N1342" s="17">
        <v>29</v>
      </c>
      <c r="O1342" s="17">
        <v>7</v>
      </c>
      <c r="P1342" s="17">
        <v>2000</v>
      </c>
      <c r="Q1342" s="19" t="s">
        <v>2400</v>
      </c>
      <c r="R1342" s="24" t="s">
        <v>1026</v>
      </c>
      <c r="S1342" s="19" t="s">
        <v>1042</v>
      </c>
      <c r="T1342" s="17">
        <v>0</v>
      </c>
      <c r="U1342" s="24" t="s">
        <v>1026</v>
      </c>
      <c r="V1342" s="17">
        <v>1</v>
      </c>
      <c r="W1342" s="142" t="s">
        <v>493</v>
      </c>
      <c r="X1342" s="120">
        <v>588</v>
      </c>
      <c r="Y1342" s="120">
        <v>6</v>
      </c>
      <c r="Z1342" s="24" t="s">
        <v>1026</v>
      </c>
      <c r="AA1342" s="120">
        <v>16</v>
      </c>
    </row>
    <row r="1343" spans="3:27" x14ac:dyDescent="0.25">
      <c r="C1343" s="16"/>
      <c r="D1343" s="16"/>
      <c r="E1343" s="16"/>
      <c r="F1343" s="16"/>
      <c r="G1343" s="16"/>
      <c r="H1343" s="16"/>
      <c r="I1343" s="16"/>
      <c r="J1343" s="16"/>
      <c r="K1343" s="16"/>
      <c r="M1343" s="17" t="s">
        <v>3027</v>
      </c>
      <c r="N1343" s="17">
        <v>29</v>
      </c>
      <c r="O1343" s="17">
        <v>7</v>
      </c>
      <c r="P1343" s="17">
        <v>2000</v>
      </c>
      <c r="Q1343" s="19" t="s">
        <v>1029</v>
      </c>
      <c r="R1343" s="24" t="s">
        <v>1026</v>
      </c>
      <c r="S1343" s="19" t="s">
        <v>565</v>
      </c>
      <c r="T1343" s="17">
        <v>2</v>
      </c>
      <c r="U1343" s="24" t="s">
        <v>1026</v>
      </c>
      <c r="V1343" s="17">
        <v>1</v>
      </c>
      <c r="W1343" s="142" t="s">
        <v>494</v>
      </c>
      <c r="X1343" s="120">
        <v>553</v>
      </c>
      <c r="Y1343" s="120">
        <v>15</v>
      </c>
      <c r="Z1343" s="24" t="s">
        <v>1026</v>
      </c>
      <c r="AA1343" s="120">
        <v>12</v>
      </c>
    </row>
    <row r="1344" spans="3:27" x14ac:dyDescent="0.25">
      <c r="C1344" s="16"/>
      <c r="D1344" s="16"/>
      <c r="E1344" s="16"/>
      <c r="F1344" s="16"/>
      <c r="G1344" s="16"/>
      <c r="H1344" s="16"/>
      <c r="I1344" s="16"/>
      <c r="J1344" s="16"/>
      <c r="K1344" s="16"/>
      <c r="M1344" s="17" t="s">
        <v>3011</v>
      </c>
      <c r="N1344" s="17">
        <v>30</v>
      </c>
      <c r="O1344" s="17">
        <v>7</v>
      </c>
      <c r="P1344" s="17">
        <v>2000</v>
      </c>
      <c r="Q1344" s="19" t="s">
        <v>1241</v>
      </c>
      <c r="R1344" s="24" t="s">
        <v>1026</v>
      </c>
      <c r="S1344" s="19" t="s">
        <v>1465</v>
      </c>
      <c r="T1344" s="17">
        <v>1</v>
      </c>
      <c r="U1344" s="24" t="s">
        <v>1026</v>
      </c>
      <c r="V1344" s="17">
        <v>2</v>
      </c>
      <c r="W1344" s="142" t="s">
        <v>491</v>
      </c>
      <c r="X1344" s="120">
        <v>588</v>
      </c>
      <c r="Y1344" s="120">
        <v>3</v>
      </c>
      <c r="Z1344" s="24" t="s">
        <v>1026</v>
      </c>
      <c r="AA1344" s="120">
        <v>3</v>
      </c>
    </row>
    <row r="1345" spans="1:31" x14ac:dyDescent="0.25">
      <c r="C1345" s="16"/>
      <c r="D1345" s="16"/>
      <c r="E1345" s="16"/>
      <c r="F1345" s="16"/>
      <c r="G1345" s="16"/>
      <c r="H1345" s="16"/>
      <c r="I1345" s="16"/>
      <c r="J1345" s="16"/>
      <c r="K1345" s="16"/>
      <c r="M1345" s="17" t="s">
        <v>3144</v>
      </c>
      <c r="N1345" s="17">
        <v>1</v>
      </c>
      <c r="O1345" s="17">
        <v>8</v>
      </c>
      <c r="P1345" s="17">
        <v>2000</v>
      </c>
      <c r="Q1345" s="19" t="s">
        <v>1043</v>
      </c>
      <c r="R1345" s="24" t="s">
        <v>1026</v>
      </c>
      <c r="S1345" s="19" t="s">
        <v>1041</v>
      </c>
      <c r="T1345" s="17">
        <v>0</v>
      </c>
      <c r="U1345" s="24" t="s">
        <v>1026</v>
      </c>
      <c r="V1345" s="17">
        <v>1</v>
      </c>
      <c r="W1345" s="142" t="s">
        <v>490</v>
      </c>
      <c r="X1345" s="120">
        <v>297</v>
      </c>
      <c r="Y1345" s="120">
        <v>1</v>
      </c>
      <c r="Z1345" s="24" t="s">
        <v>1026</v>
      </c>
      <c r="AA1345" s="120">
        <v>4</v>
      </c>
    </row>
    <row r="1346" spans="1:31" x14ac:dyDescent="0.25">
      <c r="C1346" s="16"/>
      <c r="D1346" s="16"/>
      <c r="E1346" s="16"/>
      <c r="F1346" s="16"/>
      <c r="G1346" s="16"/>
      <c r="H1346" s="16"/>
      <c r="I1346" s="16"/>
      <c r="J1346" s="16"/>
      <c r="K1346" s="16"/>
      <c r="M1346" s="17" t="s">
        <v>3142</v>
      </c>
      <c r="N1346" s="17">
        <v>2</v>
      </c>
      <c r="O1346" s="17">
        <v>8</v>
      </c>
      <c r="P1346" s="17">
        <v>2000</v>
      </c>
      <c r="Q1346" s="19" t="s">
        <v>565</v>
      </c>
      <c r="R1346" s="24" t="s">
        <v>1026</v>
      </c>
      <c r="S1346" s="19" t="s">
        <v>1318</v>
      </c>
      <c r="T1346" s="17">
        <v>1</v>
      </c>
      <c r="U1346" s="24" t="s">
        <v>1026</v>
      </c>
      <c r="V1346" s="17">
        <v>2</v>
      </c>
      <c r="W1346" s="142" t="s">
        <v>488</v>
      </c>
      <c r="X1346" s="120">
        <v>486</v>
      </c>
      <c r="Y1346" s="120">
        <v>18</v>
      </c>
      <c r="Z1346" s="24" t="s">
        <v>1026</v>
      </c>
      <c r="AA1346" s="120">
        <v>10</v>
      </c>
    </row>
    <row r="1347" spans="1:31" x14ac:dyDescent="0.25">
      <c r="C1347" s="16"/>
      <c r="D1347" s="16"/>
      <c r="E1347" s="16"/>
      <c r="F1347" s="16"/>
      <c r="G1347" s="16"/>
      <c r="H1347" s="16"/>
      <c r="I1347" s="16"/>
      <c r="J1347" s="16"/>
      <c r="K1347" s="16"/>
      <c r="M1347" s="17" t="s">
        <v>3142</v>
      </c>
      <c r="N1347" s="17">
        <v>2</v>
      </c>
      <c r="O1347" s="17">
        <v>8</v>
      </c>
      <c r="P1347" s="17">
        <v>2000</v>
      </c>
      <c r="Q1347" s="19" t="s">
        <v>564</v>
      </c>
      <c r="R1347" s="24" t="s">
        <v>1026</v>
      </c>
      <c r="S1347" s="19" t="s">
        <v>2400</v>
      </c>
      <c r="T1347" s="17">
        <v>1</v>
      </c>
      <c r="U1347" s="24" t="s">
        <v>1026</v>
      </c>
      <c r="V1347" s="17">
        <v>0</v>
      </c>
      <c r="W1347" s="142" t="s">
        <v>489</v>
      </c>
      <c r="X1347" s="120">
        <v>302</v>
      </c>
      <c r="Y1347" s="120">
        <v>6</v>
      </c>
      <c r="Z1347" s="24" t="s">
        <v>1026</v>
      </c>
      <c r="AA1347" s="120">
        <v>2</v>
      </c>
    </row>
    <row r="1348" spans="1:31" x14ac:dyDescent="0.25">
      <c r="C1348" s="16"/>
      <c r="D1348" s="16"/>
      <c r="E1348" s="16"/>
      <c r="F1348" s="16"/>
      <c r="G1348" s="16"/>
      <c r="H1348" s="16"/>
      <c r="I1348" s="16"/>
      <c r="J1348" s="16"/>
      <c r="K1348" s="16"/>
      <c r="M1348" s="17" t="s">
        <v>3142</v>
      </c>
      <c r="N1348" s="17">
        <v>2</v>
      </c>
      <c r="O1348" s="17">
        <v>8</v>
      </c>
      <c r="P1348" s="17">
        <v>2000</v>
      </c>
      <c r="Q1348" s="19" t="s">
        <v>1465</v>
      </c>
      <c r="R1348" s="24" t="s">
        <v>1026</v>
      </c>
      <c r="S1348" s="19" t="s">
        <v>171</v>
      </c>
      <c r="T1348" s="17">
        <v>2</v>
      </c>
      <c r="U1348" s="24" t="s">
        <v>1026</v>
      </c>
      <c r="V1348" s="17">
        <v>1</v>
      </c>
      <c r="W1348" s="142" t="s">
        <v>486</v>
      </c>
      <c r="X1348" s="120">
        <v>487</v>
      </c>
      <c r="Y1348" s="120">
        <v>7</v>
      </c>
      <c r="Z1348" s="24" t="s">
        <v>1026</v>
      </c>
      <c r="AA1348" s="120">
        <v>4</v>
      </c>
    </row>
    <row r="1349" spans="1:31" x14ac:dyDescent="0.25">
      <c r="C1349" s="16"/>
      <c r="D1349" s="16"/>
      <c r="E1349" s="16"/>
      <c r="F1349" s="16"/>
      <c r="G1349" s="16"/>
      <c r="H1349" s="16"/>
      <c r="I1349" s="16"/>
      <c r="J1349" s="16"/>
      <c r="K1349" s="16"/>
      <c r="M1349" s="17" t="s">
        <v>3142</v>
      </c>
      <c r="N1349" s="17">
        <v>2</v>
      </c>
      <c r="O1349" s="17">
        <v>8</v>
      </c>
      <c r="P1349" s="17">
        <v>2000</v>
      </c>
      <c r="Q1349" s="19" t="s">
        <v>1042</v>
      </c>
      <c r="R1349" s="24" t="s">
        <v>1026</v>
      </c>
      <c r="S1349" s="19" t="s">
        <v>1029</v>
      </c>
      <c r="T1349" s="17">
        <v>0</v>
      </c>
      <c r="U1349" s="24" t="s">
        <v>1026</v>
      </c>
      <c r="V1349" s="17">
        <v>2</v>
      </c>
      <c r="W1349" s="142" t="s">
        <v>487</v>
      </c>
      <c r="X1349" s="120">
        <v>543</v>
      </c>
      <c r="Y1349" s="120">
        <v>4</v>
      </c>
      <c r="Z1349" s="24" t="s">
        <v>1026</v>
      </c>
      <c r="AA1349" s="120">
        <v>9</v>
      </c>
    </row>
    <row r="1350" spans="1:31" x14ac:dyDescent="0.25">
      <c r="C1350" s="16"/>
      <c r="D1350" s="16"/>
      <c r="E1350" s="16"/>
      <c r="F1350" s="16"/>
      <c r="G1350" s="16"/>
      <c r="H1350" s="16"/>
      <c r="I1350" s="16"/>
      <c r="J1350" s="16"/>
      <c r="K1350" s="16"/>
      <c r="M1350" s="17" t="s">
        <v>3141</v>
      </c>
      <c r="N1350" s="17">
        <v>3</v>
      </c>
      <c r="O1350" s="17">
        <v>8</v>
      </c>
      <c r="P1350" s="17">
        <v>2000</v>
      </c>
      <c r="Q1350" s="19" t="s">
        <v>2312</v>
      </c>
      <c r="R1350" s="24" t="s">
        <v>1026</v>
      </c>
      <c r="S1350" s="19" t="s">
        <v>1241</v>
      </c>
      <c r="T1350" s="17">
        <v>1</v>
      </c>
      <c r="U1350" s="24" t="s">
        <v>1026</v>
      </c>
      <c r="V1350" s="17">
        <v>0</v>
      </c>
      <c r="W1350" s="142" t="s">
        <v>485</v>
      </c>
      <c r="X1350" s="120">
        <v>1229</v>
      </c>
      <c r="Y1350" s="120">
        <v>5</v>
      </c>
      <c r="Z1350" s="24" t="s">
        <v>1026</v>
      </c>
      <c r="AA1350" s="120">
        <v>3</v>
      </c>
    </row>
    <row r="1351" spans="1:31" x14ac:dyDescent="0.25">
      <c r="C1351" s="16"/>
      <c r="D1351" s="16"/>
      <c r="E1351" s="16"/>
      <c r="F1351" s="16"/>
      <c r="G1351" s="16"/>
      <c r="H1351" s="16"/>
      <c r="I1351" s="16"/>
      <c r="J1351" s="16"/>
      <c r="K1351" s="16"/>
      <c r="R1351" s="24"/>
      <c r="S1351" s="19" t="s">
        <v>2</v>
      </c>
      <c r="T1351" s="17">
        <f>SUM(T1219:T1350)</f>
        <v>156</v>
      </c>
      <c r="U1351" s="24" t="s">
        <v>1026</v>
      </c>
      <c r="V1351" s="17">
        <f>SUM(V1219:V1350)</f>
        <v>114</v>
      </c>
      <c r="X1351" s="120">
        <f>SUM(X1219:X1350)</f>
        <v>56142</v>
      </c>
      <c r="Y1351" s="17">
        <f>SUM(Y1219:Y1350)</f>
        <v>1155</v>
      </c>
      <c r="Z1351" s="24" t="s">
        <v>1026</v>
      </c>
      <c r="AA1351" s="17">
        <f>SUM(AA1219:AA1350)</f>
        <v>960</v>
      </c>
    </row>
    <row r="1352" spans="1:31" x14ac:dyDescent="0.25">
      <c r="C1352" s="16"/>
      <c r="D1352" s="16"/>
      <c r="E1352" s="16"/>
      <c r="F1352" s="16"/>
      <c r="G1352" s="16"/>
      <c r="H1352" s="16"/>
      <c r="I1352" s="16"/>
      <c r="J1352" s="16"/>
      <c r="K1352" s="16"/>
      <c r="P1352" s="17">
        <f>COUNT(T1219:T1350)</f>
        <v>132</v>
      </c>
      <c r="R1352" s="24"/>
      <c r="S1352" s="19" t="s">
        <v>567</v>
      </c>
      <c r="T1352" s="81">
        <f>PRODUCT(T1351/P1352)</f>
        <v>1.1818181818181819</v>
      </c>
      <c r="U1352" s="24" t="s">
        <v>1026</v>
      </c>
      <c r="V1352" s="81">
        <f>PRODUCT(V1351/P1352)</f>
        <v>0.86363636363636365</v>
      </c>
      <c r="X1352" s="82">
        <f>PRODUCT(X1351/P1352)</f>
        <v>425.31818181818181</v>
      </c>
      <c r="Y1352" s="81">
        <f>PRODUCT(Y1351/P1352)</f>
        <v>8.75</v>
      </c>
      <c r="Z1352" s="24" t="s">
        <v>1026</v>
      </c>
      <c r="AA1352" s="81">
        <f>PRODUCT(AA1351/P1352)</f>
        <v>7.2727272727272725</v>
      </c>
    </row>
    <row r="1353" spans="1:31" x14ac:dyDescent="0.25">
      <c r="C1353" s="16"/>
      <c r="D1353" s="16"/>
      <c r="E1353" s="16"/>
      <c r="F1353" s="16"/>
      <c r="G1353" s="16"/>
      <c r="H1353" s="16"/>
      <c r="I1353" s="16"/>
      <c r="J1353" s="16"/>
      <c r="K1353" s="16"/>
      <c r="W1353" s="142"/>
      <c r="X1353" s="120"/>
    </row>
    <row r="1354" spans="1:31" x14ac:dyDescent="0.25">
      <c r="C1354" s="16"/>
      <c r="D1354" s="16"/>
      <c r="E1354" s="16"/>
      <c r="F1354" s="16"/>
      <c r="G1354" s="16"/>
      <c r="H1354" s="16"/>
      <c r="I1354" s="16"/>
      <c r="J1354" s="16"/>
      <c r="K1354" s="16"/>
      <c r="W1354" s="142"/>
      <c r="X1354" s="120"/>
    </row>
    <row r="1355" spans="1:31" x14ac:dyDescent="0.25">
      <c r="A1355" s="156"/>
      <c r="B1355" s="154" t="s">
        <v>1164</v>
      </c>
      <c r="C1355" s="156"/>
      <c r="D1355" s="156"/>
      <c r="E1355" s="156"/>
      <c r="F1355" s="156"/>
      <c r="G1355" s="156"/>
      <c r="H1355" s="156"/>
      <c r="I1355" s="156"/>
      <c r="J1355" s="156"/>
      <c r="K1355" s="156"/>
      <c r="L1355" s="156"/>
      <c r="M1355" s="158"/>
      <c r="N1355" s="158"/>
      <c r="O1355" s="158"/>
      <c r="P1355" s="158"/>
      <c r="Q1355" s="154" t="s">
        <v>1164</v>
      </c>
      <c r="R1355" s="158"/>
      <c r="S1355" s="160"/>
      <c r="T1355" s="158"/>
      <c r="U1355" s="158"/>
      <c r="V1355" s="158"/>
      <c r="W1355" s="161"/>
      <c r="X1355" s="162"/>
      <c r="Y1355" s="158"/>
      <c r="Z1355" s="158"/>
      <c r="AA1355" s="158"/>
    </row>
    <row r="1356" spans="1:31" s="16" customFormat="1" x14ac:dyDescent="0.25">
      <c r="A1356" s="11"/>
      <c r="B1356" s="11"/>
      <c r="C1356" s="11"/>
      <c r="D1356" s="11"/>
      <c r="E1356" s="11"/>
      <c r="F1356" s="11"/>
      <c r="G1356" s="11"/>
      <c r="H1356" s="11"/>
      <c r="I1356" s="11"/>
      <c r="J1356" s="11"/>
      <c r="K1356" s="11"/>
      <c r="L1356" s="11"/>
      <c r="M1356" s="17"/>
      <c r="N1356" s="14"/>
      <c r="O1356" s="14"/>
      <c r="P1356" s="14"/>
      <c r="Q1356" s="20" t="s">
        <v>2917</v>
      </c>
      <c r="R1356" s="17"/>
      <c r="S1356" s="20"/>
      <c r="T1356" s="14"/>
      <c r="U1356" s="14"/>
      <c r="V1356" s="14"/>
      <c r="W1356" s="153"/>
      <c r="X1356" s="75"/>
      <c r="Y1356" s="14"/>
      <c r="Z1356" s="17"/>
      <c r="AA1356" s="14"/>
      <c r="AC1356" s="14"/>
      <c r="AD1356" s="14"/>
      <c r="AE1356" s="14"/>
    </row>
    <row r="1357" spans="1:31" x14ac:dyDescent="0.25">
      <c r="A1357" s="11"/>
      <c r="B1357" s="11"/>
      <c r="C1357" s="11"/>
      <c r="D1357" s="11"/>
      <c r="E1357" s="11"/>
      <c r="F1357" s="11"/>
      <c r="G1357" s="11"/>
      <c r="H1357" s="11"/>
      <c r="I1357" s="11"/>
      <c r="J1357" s="11"/>
      <c r="K1357" s="11"/>
      <c r="L1357" s="11"/>
      <c r="M1357" s="17" t="s">
        <v>3143</v>
      </c>
      <c r="N1357" s="17">
        <v>11</v>
      </c>
      <c r="O1357" s="17">
        <v>8</v>
      </c>
      <c r="P1357" s="17">
        <v>2000</v>
      </c>
      <c r="Q1357" s="19" t="s">
        <v>1465</v>
      </c>
      <c r="R1357" s="24" t="s">
        <v>1026</v>
      </c>
      <c r="S1357" s="20" t="s">
        <v>565</v>
      </c>
      <c r="T1357" s="17">
        <v>1</v>
      </c>
      <c r="U1357" s="24" t="s">
        <v>1026</v>
      </c>
      <c r="V1357" s="17">
        <v>2</v>
      </c>
      <c r="W1357" s="142" t="s">
        <v>2827</v>
      </c>
      <c r="X1357" s="120">
        <v>634</v>
      </c>
      <c r="Y1357" s="17">
        <v>8</v>
      </c>
      <c r="Z1357" s="24" t="s">
        <v>1026</v>
      </c>
      <c r="AA1357" s="17">
        <v>6</v>
      </c>
    </row>
    <row r="1358" spans="1:31" x14ac:dyDescent="0.25">
      <c r="A1358" s="11"/>
      <c r="B1358" s="11"/>
      <c r="C1358" s="11"/>
      <c r="D1358" s="11"/>
      <c r="E1358" s="11"/>
      <c r="F1358" s="11"/>
      <c r="G1358" s="11"/>
      <c r="H1358" s="11"/>
      <c r="I1358" s="11"/>
      <c r="J1358" s="11"/>
      <c r="K1358" s="11"/>
      <c r="L1358" s="11"/>
      <c r="M1358" s="17" t="s">
        <v>3013</v>
      </c>
      <c r="N1358" s="17">
        <v>14</v>
      </c>
      <c r="O1358" s="17">
        <v>8</v>
      </c>
      <c r="P1358" s="17">
        <v>2000</v>
      </c>
      <c r="Q1358" s="19" t="s">
        <v>565</v>
      </c>
      <c r="R1358" s="24" t="s">
        <v>1026</v>
      </c>
      <c r="S1358" s="20" t="s">
        <v>1465</v>
      </c>
      <c r="T1358" s="17">
        <v>0</v>
      </c>
      <c r="U1358" s="24" t="s">
        <v>1026</v>
      </c>
      <c r="V1358" s="17">
        <v>2</v>
      </c>
      <c r="W1358" s="142" t="s">
        <v>2831</v>
      </c>
      <c r="X1358" s="120">
        <v>763</v>
      </c>
      <c r="Y1358" s="17">
        <v>7</v>
      </c>
      <c r="Z1358" s="24" t="s">
        <v>1026</v>
      </c>
      <c r="AA1358" s="17">
        <v>16</v>
      </c>
    </row>
    <row r="1359" spans="1:31" x14ac:dyDescent="0.25">
      <c r="A1359" s="11"/>
      <c r="B1359" s="11"/>
      <c r="C1359" s="11"/>
      <c r="D1359" s="11"/>
      <c r="E1359" s="11"/>
      <c r="F1359" s="11"/>
      <c r="G1359" s="11"/>
      <c r="H1359" s="11"/>
      <c r="I1359" s="11"/>
      <c r="J1359" s="11"/>
      <c r="K1359" s="11"/>
      <c r="L1359" s="11"/>
      <c r="M1359" s="17" t="s">
        <v>3141</v>
      </c>
      <c r="N1359" s="17">
        <v>17</v>
      </c>
      <c r="O1359" s="17">
        <v>8</v>
      </c>
      <c r="P1359" s="17">
        <v>2000</v>
      </c>
      <c r="Q1359" s="20" t="s">
        <v>1465</v>
      </c>
      <c r="R1359" s="24" t="s">
        <v>1026</v>
      </c>
      <c r="S1359" s="19" t="s">
        <v>565</v>
      </c>
      <c r="T1359" s="17">
        <v>2</v>
      </c>
      <c r="U1359" s="24" t="s">
        <v>1026</v>
      </c>
      <c r="V1359" s="17">
        <v>1</v>
      </c>
      <c r="W1359" s="142" t="s">
        <v>2835</v>
      </c>
      <c r="X1359" s="120">
        <v>746</v>
      </c>
      <c r="Y1359" s="17">
        <v>7</v>
      </c>
      <c r="Z1359" s="24" t="s">
        <v>1026</v>
      </c>
      <c r="AA1359" s="17">
        <v>4</v>
      </c>
    </row>
    <row r="1360" spans="1:31" x14ac:dyDescent="0.25">
      <c r="A1360" s="11"/>
      <c r="B1360" s="16" t="s">
        <v>1181</v>
      </c>
      <c r="C1360" s="11"/>
      <c r="D1360" s="11"/>
      <c r="E1360" s="11"/>
      <c r="F1360" s="11"/>
      <c r="G1360" s="11"/>
      <c r="H1360" s="11"/>
      <c r="I1360" s="11"/>
      <c r="J1360" s="11"/>
      <c r="K1360" s="11"/>
      <c r="L1360" s="11"/>
      <c r="M1360" s="17" t="s">
        <v>3027</v>
      </c>
      <c r="N1360" s="17">
        <v>19</v>
      </c>
      <c r="O1360" s="17">
        <v>8</v>
      </c>
      <c r="P1360" s="17">
        <v>2000</v>
      </c>
      <c r="Q1360" s="20" t="s">
        <v>565</v>
      </c>
      <c r="R1360" s="24" t="s">
        <v>1026</v>
      </c>
      <c r="S1360" s="20" t="s">
        <v>1465</v>
      </c>
      <c r="T1360" s="17">
        <v>0</v>
      </c>
      <c r="U1360" s="24" t="s">
        <v>1026</v>
      </c>
      <c r="V1360" s="17">
        <v>2</v>
      </c>
      <c r="W1360" s="142" t="s">
        <v>2838</v>
      </c>
      <c r="X1360" s="120">
        <v>386</v>
      </c>
      <c r="Y1360" s="17">
        <v>5</v>
      </c>
      <c r="Z1360" s="24" t="s">
        <v>1026</v>
      </c>
      <c r="AA1360" s="17">
        <v>10</v>
      </c>
    </row>
    <row r="1361" spans="1:27" x14ac:dyDescent="0.25">
      <c r="A1361" s="11"/>
      <c r="C1361" s="11"/>
      <c r="D1361" s="11"/>
      <c r="E1361" s="11"/>
      <c r="F1361" s="11"/>
      <c r="G1361" s="11"/>
      <c r="H1361" s="11"/>
      <c r="I1361" s="11"/>
      <c r="J1361" s="11"/>
      <c r="K1361" s="11"/>
      <c r="L1361" s="11"/>
      <c r="R1361" s="24"/>
      <c r="S1361" s="20"/>
      <c r="W1361" s="142"/>
      <c r="X1361" s="120"/>
      <c r="Z1361" s="24"/>
    </row>
    <row r="1362" spans="1:27" x14ac:dyDescent="0.25">
      <c r="A1362" s="11"/>
      <c r="C1362" s="11"/>
      <c r="D1362" s="11"/>
      <c r="E1362" s="11"/>
      <c r="F1362" s="11"/>
      <c r="G1362" s="11"/>
      <c r="H1362" s="11"/>
      <c r="I1362" s="11"/>
      <c r="J1362" s="11"/>
      <c r="K1362" s="11"/>
      <c r="L1362" s="11"/>
      <c r="M1362" s="17" t="s">
        <v>3011</v>
      </c>
      <c r="N1362" s="17">
        <v>13</v>
      </c>
      <c r="O1362" s="17">
        <v>8</v>
      </c>
      <c r="P1362" s="17">
        <v>2000</v>
      </c>
      <c r="Q1362" s="20" t="s">
        <v>2312</v>
      </c>
      <c r="R1362" s="24" t="s">
        <v>1026</v>
      </c>
      <c r="S1362" s="19" t="s">
        <v>1041</v>
      </c>
      <c r="T1362" s="17">
        <v>2</v>
      </c>
      <c r="U1362" s="24" t="s">
        <v>1026</v>
      </c>
      <c r="V1362" s="17">
        <v>0</v>
      </c>
      <c r="W1362" s="142" t="s">
        <v>2830</v>
      </c>
      <c r="X1362" s="120">
        <v>546</v>
      </c>
      <c r="Y1362" s="17">
        <v>8</v>
      </c>
      <c r="Z1362" s="24" t="s">
        <v>1026</v>
      </c>
      <c r="AA1362" s="17">
        <v>4</v>
      </c>
    </row>
    <row r="1363" spans="1:27" x14ac:dyDescent="0.25">
      <c r="A1363" s="11"/>
      <c r="C1363" s="11"/>
      <c r="D1363" s="11"/>
      <c r="E1363" s="11"/>
      <c r="F1363" s="11"/>
      <c r="G1363" s="11"/>
      <c r="H1363" s="11"/>
      <c r="I1363" s="11"/>
      <c r="J1363" s="11"/>
      <c r="K1363" s="11"/>
      <c r="L1363" s="11"/>
      <c r="M1363" s="17" t="s">
        <v>3013</v>
      </c>
      <c r="N1363" s="17">
        <v>14</v>
      </c>
      <c r="O1363" s="17">
        <v>8</v>
      </c>
      <c r="P1363" s="17">
        <v>2000</v>
      </c>
      <c r="Q1363" s="19" t="s">
        <v>1041</v>
      </c>
      <c r="R1363" s="24" t="s">
        <v>1026</v>
      </c>
      <c r="S1363" s="20" t="s">
        <v>2312</v>
      </c>
      <c r="T1363" s="17">
        <v>1</v>
      </c>
      <c r="U1363" s="24" t="s">
        <v>1026</v>
      </c>
      <c r="V1363" s="17">
        <v>2</v>
      </c>
      <c r="W1363" s="142" t="s">
        <v>2834</v>
      </c>
      <c r="X1363" s="120">
        <v>737</v>
      </c>
      <c r="Y1363" s="17">
        <v>3</v>
      </c>
      <c r="Z1363" s="24" t="s">
        <v>1026</v>
      </c>
      <c r="AA1363" s="17">
        <v>13</v>
      </c>
    </row>
    <row r="1364" spans="1:27" x14ac:dyDescent="0.25">
      <c r="A1364" s="11"/>
      <c r="B1364" s="16" t="s">
        <v>144</v>
      </c>
      <c r="C1364" s="11"/>
      <c r="D1364" s="11"/>
      <c r="E1364" s="11"/>
      <c r="F1364" s="11"/>
      <c r="G1364" s="11"/>
      <c r="H1364" s="11"/>
      <c r="I1364" s="11"/>
      <c r="J1364" s="11"/>
      <c r="K1364" s="11"/>
      <c r="L1364" s="11"/>
      <c r="M1364" s="17" t="s">
        <v>3141</v>
      </c>
      <c r="N1364" s="17">
        <v>17</v>
      </c>
      <c r="O1364" s="17">
        <v>8</v>
      </c>
      <c r="P1364" s="17">
        <v>2000</v>
      </c>
      <c r="Q1364" s="20" t="s">
        <v>2312</v>
      </c>
      <c r="R1364" s="24" t="s">
        <v>1026</v>
      </c>
      <c r="S1364" s="19" t="s">
        <v>1041</v>
      </c>
      <c r="T1364" s="17">
        <v>2</v>
      </c>
      <c r="U1364" s="24" t="s">
        <v>1026</v>
      </c>
      <c r="V1364" s="17">
        <v>0</v>
      </c>
      <c r="W1364" s="142" t="s">
        <v>2841</v>
      </c>
      <c r="X1364" s="120">
        <v>757</v>
      </c>
      <c r="Y1364" s="17">
        <v>11</v>
      </c>
      <c r="Z1364" s="24" t="s">
        <v>1026</v>
      </c>
      <c r="AA1364" s="17">
        <v>0</v>
      </c>
    </row>
    <row r="1365" spans="1:27" x14ac:dyDescent="0.25">
      <c r="A1365" s="11"/>
      <c r="B1365" s="11"/>
      <c r="C1365" s="11"/>
      <c r="D1365" s="11"/>
      <c r="E1365" s="11"/>
      <c r="F1365" s="11"/>
      <c r="G1365" s="11"/>
      <c r="H1365" s="11"/>
      <c r="I1365" s="11"/>
      <c r="J1365" s="11"/>
      <c r="K1365" s="11"/>
      <c r="L1365" s="11"/>
      <c r="W1365" s="142"/>
      <c r="X1365" s="120"/>
    </row>
    <row r="1366" spans="1:27" x14ac:dyDescent="0.25">
      <c r="A1366" s="11"/>
      <c r="B1366" s="11"/>
      <c r="C1366" s="11"/>
      <c r="D1366" s="11"/>
      <c r="E1366" s="11"/>
      <c r="F1366" s="11"/>
      <c r="G1366" s="11"/>
      <c r="H1366" s="11"/>
      <c r="I1366" s="11"/>
      <c r="J1366" s="11"/>
      <c r="K1366" s="11"/>
      <c r="L1366" s="11"/>
      <c r="M1366" s="17" t="s">
        <v>3027</v>
      </c>
      <c r="N1366" s="17">
        <v>12</v>
      </c>
      <c r="O1366" s="17">
        <v>8</v>
      </c>
      <c r="P1366" s="17">
        <v>2000</v>
      </c>
      <c r="Q1366" s="19" t="s">
        <v>1029</v>
      </c>
      <c r="R1366" s="24" t="s">
        <v>1026</v>
      </c>
      <c r="S1366" s="20" t="s">
        <v>1241</v>
      </c>
      <c r="T1366" s="17">
        <v>0</v>
      </c>
      <c r="U1366" s="24" t="s">
        <v>1026</v>
      </c>
      <c r="V1366" s="17">
        <v>2</v>
      </c>
      <c r="W1366" s="142" t="s">
        <v>2829</v>
      </c>
      <c r="X1366" s="120">
        <v>650</v>
      </c>
      <c r="Y1366" s="17">
        <v>7</v>
      </c>
      <c r="Z1366" s="24" t="s">
        <v>1026</v>
      </c>
      <c r="AA1366" s="17">
        <v>14</v>
      </c>
    </row>
    <row r="1367" spans="1:27" x14ac:dyDescent="0.25">
      <c r="A1367" s="11"/>
      <c r="B1367" s="11"/>
      <c r="C1367" s="11"/>
      <c r="D1367" s="11"/>
      <c r="E1367" s="11"/>
      <c r="F1367" s="11"/>
      <c r="G1367" s="11"/>
      <c r="H1367" s="11"/>
      <c r="I1367" s="11"/>
      <c r="J1367" s="11"/>
      <c r="K1367" s="11"/>
      <c r="L1367" s="11"/>
      <c r="M1367" s="17" t="s">
        <v>3013</v>
      </c>
      <c r="N1367" s="17">
        <v>14</v>
      </c>
      <c r="O1367" s="17">
        <v>8</v>
      </c>
      <c r="P1367" s="17">
        <v>2000</v>
      </c>
      <c r="Q1367" s="20" t="s">
        <v>1241</v>
      </c>
      <c r="R1367" s="24" t="s">
        <v>1026</v>
      </c>
      <c r="S1367" s="19" t="s">
        <v>1029</v>
      </c>
      <c r="T1367" s="17">
        <v>1</v>
      </c>
      <c r="U1367" s="24" t="s">
        <v>1026</v>
      </c>
      <c r="V1367" s="17">
        <v>0</v>
      </c>
      <c r="W1367" s="142" t="s">
        <v>2833</v>
      </c>
      <c r="X1367" s="120">
        <v>824</v>
      </c>
      <c r="Y1367" s="17">
        <v>3</v>
      </c>
      <c r="Z1367" s="24" t="s">
        <v>1026</v>
      </c>
      <c r="AA1367" s="17">
        <v>2</v>
      </c>
    </row>
    <row r="1368" spans="1:27" x14ac:dyDescent="0.25">
      <c r="A1368" s="11"/>
      <c r="B1368" s="11"/>
      <c r="C1368" s="11"/>
      <c r="D1368" s="11"/>
      <c r="E1368" s="11"/>
      <c r="F1368" s="11"/>
      <c r="G1368" s="11"/>
      <c r="H1368" s="11"/>
      <c r="I1368" s="11"/>
      <c r="J1368" s="11"/>
      <c r="K1368" s="11"/>
      <c r="L1368" s="11"/>
      <c r="M1368" s="17" t="s">
        <v>3141</v>
      </c>
      <c r="N1368" s="17">
        <v>17</v>
      </c>
      <c r="O1368" s="17">
        <v>8</v>
      </c>
      <c r="P1368" s="17">
        <v>2000</v>
      </c>
      <c r="Q1368" s="20" t="s">
        <v>1029</v>
      </c>
      <c r="R1368" s="24" t="s">
        <v>1026</v>
      </c>
      <c r="S1368" s="19" t="s">
        <v>1241</v>
      </c>
      <c r="T1368" s="17">
        <v>2</v>
      </c>
      <c r="U1368" s="24" t="s">
        <v>1026</v>
      </c>
      <c r="V1368" s="17">
        <v>1</v>
      </c>
      <c r="W1368" s="142" t="s">
        <v>2836</v>
      </c>
      <c r="X1368" s="120">
        <v>1122</v>
      </c>
      <c r="Y1368" s="17">
        <v>6</v>
      </c>
      <c r="Z1368" s="24" t="s">
        <v>1026</v>
      </c>
      <c r="AA1368" s="17">
        <v>5</v>
      </c>
    </row>
    <row r="1369" spans="1:27" x14ac:dyDescent="0.25">
      <c r="B1369" s="20"/>
      <c r="C1369" s="16"/>
      <c r="D1369" s="16"/>
      <c r="E1369" s="16"/>
      <c r="F1369" s="16"/>
      <c r="G1369" s="16"/>
      <c r="H1369" s="16"/>
      <c r="I1369" s="16"/>
      <c r="J1369" s="16"/>
      <c r="K1369" s="16"/>
      <c r="M1369" s="17" t="s">
        <v>3027</v>
      </c>
      <c r="N1369" s="17">
        <v>19</v>
      </c>
      <c r="O1369" s="17">
        <v>8</v>
      </c>
      <c r="P1369" s="17">
        <v>2000</v>
      </c>
      <c r="Q1369" s="19" t="s">
        <v>1241</v>
      </c>
      <c r="R1369" s="24" t="s">
        <v>1026</v>
      </c>
      <c r="S1369" s="20" t="s">
        <v>1029</v>
      </c>
      <c r="T1369" s="17">
        <v>1</v>
      </c>
      <c r="U1369" s="24" t="s">
        <v>1026</v>
      </c>
      <c r="V1369" s="17">
        <v>2</v>
      </c>
      <c r="W1369" s="142" t="s">
        <v>2839</v>
      </c>
      <c r="X1369" s="120">
        <v>666</v>
      </c>
      <c r="Y1369" s="17">
        <v>5</v>
      </c>
      <c r="Z1369" s="24" t="s">
        <v>1026</v>
      </c>
      <c r="AA1369" s="17">
        <v>5</v>
      </c>
    </row>
    <row r="1370" spans="1:27" x14ac:dyDescent="0.25">
      <c r="B1370" s="20" t="s">
        <v>2523</v>
      </c>
      <c r="C1370" s="16"/>
      <c r="D1370" s="16"/>
      <c r="E1370" s="16"/>
      <c r="F1370" s="16"/>
      <c r="G1370" s="16"/>
      <c r="H1370" s="16"/>
      <c r="I1370" s="16"/>
      <c r="J1370" s="16"/>
      <c r="K1370" s="16"/>
      <c r="M1370" s="17" t="s">
        <v>3011</v>
      </c>
      <c r="N1370" s="17">
        <v>20</v>
      </c>
      <c r="O1370" s="17">
        <v>8</v>
      </c>
      <c r="P1370" s="17">
        <v>2000</v>
      </c>
      <c r="Q1370" s="20" t="s">
        <v>1029</v>
      </c>
      <c r="R1370" s="24" t="s">
        <v>1026</v>
      </c>
      <c r="S1370" s="19" t="s">
        <v>1241</v>
      </c>
      <c r="T1370" s="17">
        <v>2</v>
      </c>
      <c r="U1370" s="24" t="s">
        <v>1026</v>
      </c>
      <c r="V1370" s="17">
        <v>1</v>
      </c>
      <c r="W1370" s="142" t="s">
        <v>2840</v>
      </c>
      <c r="X1370" s="120">
        <v>1405</v>
      </c>
      <c r="Y1370" s="17">
        <v>6</v>
      </c>
      <c r="Z1370" s="24" t="s">
        <v>1026</v>
      </c>
      <c r="AA1370" s="17">
        <v>7</v>
      </c>
    </row>
    <row r="1371" spans="1:27" x14ac:dyDescent="0.25">
      <c r="B1371" s="20"/>
      <c r="C1371" s="16"/>
      <c r="D1371" s="16"/>
      <c r="E1371" s="16"/>
      <c r="F1371" s="16"/>
      <c r="G1371" s="16"/>
      <c r="H1371" s="16"/>
      <c r="I1371" s="16"/>
      <c r="J1371" s="16"/>
      <c r="K1371" s="16"/>
      <c r="W1371" s="142"/>
      <c r="X1371" s="120"/>
    </row>
    <row r="1372" spans="1:27" x14ac:dyDescent="0.25">
      <c r="C1372" s="16"/>
      <c r="D1372" s="16"/>
      <c r="E1372" s="16"/>
      <c r="F1372" s="16"/>
      <c r="G1372" s="16"/>
      <c r="H1372" s="16"/>
      <c r="I1372" s="16"/>
      <c r="J1372" s="16"/>
      <c r="K1372" s="16"/>
      <c r="M1372" s="17" t="s">
        <v>3027</v>
      </c>
      <c r="N1372" s="17">
        <v>12</v>
      </c>
      <c r="O1372" s="17">
        <v>8</v>
      </c>
      <c r="P1372" s="17">
        <v>2000</v>
      </c>
      <c r="Q1372" s="20" t="s">
        <v>564</v>
      </c>
      <c r="R1372" s="24" t="s">
        <v>1026</v>
      </c>
      <c r="S1372" s="19" t="s">
        <v>171</v>
      </c>
      <c r="T1372" s="17">
        <v>2</v>
      </c>
      <c r="U1372" s="24" t="s">
        <v>1026</v>
      </c>
      <c r="V1372" s="17">
        <v>0</v>
      </c>
      <c r="W1372" s="142" t="s">
        <v>2828</v>
      </c>
      <c r="X1372" s="120">
        <v>356</v>
      </c>
      <c r="Y1372" s="17">
        <v>8</v>
      </c>
      <c r="Z1372" s="24" t="s">
        <v>1026</v>
      </c>
      <c r="AA1372" s="17">
        <v>3</v>
      </c>
    </row>
    <row r="1373" spans="1:27" x14ac:dyDescent="0.25">
      <c r="C1373" s="16"/>
      <c r="D1373" s="16"/>
      <c r="E1373" s="16"/>
      <c r="F1373" s="16"/>
      <c r="G1373" s="16"/>
      <c r="H1373" s="16"/>
      <c r="I1373" s="16"/>
      <c r="J1373" s="16"/>
      <c r="K1373" s="16"/>
      <c r="M1373" s="17" t="s">
        <v>3013</v>
      </c>
      <c r="N1373" s="17">
        <v>14</v>
      </c>
      <c r="O1373" s="17">
        <v>8</v>
      </c>
      <c r="P1373" s="17">
        <v>2000</v>
      </c>
      <c r="Q1373" s="19" t="s">
        <v>171</v>
      </c>
      <c r="R1373" s="24" t="s">
        <v>1026</v>
      </c>
      <c r="S1373" s="20" t="s">
        <v>564</v>
      </c>
      <c r="T1373" s="17">
        <v>1</v>
      </c>
      <c r="U1373" s="24" t="s">
        <v>1026</v>
      </c>
      <c r="V1373" s="17">
        <v>2</v>
      </c>
      <c r="W1373" s="142" t="s">
        <v>2832</v>
      </c>
      <c r="X1373" s="120">
        <v>681</v>
      </c>
      <c r="Y1373" s="17">
        <v>8</v>
      </c>
      <c r="Z1373" s="24" t="s">
        <v>1026</v>
      </c>
      <c r="AA1373" s="17">
        <v>10</v>
      </c>
    </row>
    <row r="1374" spans="1:27" x14ac:dyDescent="0.25">
      <c r="B1374" s="16" t="s">
        <v>2559</v>
      </c>
      <c r="C1374" s="16"/>
      <c r="D1374" s="16"/>
      <c r="E1374" s="16"/>
      <c r="F1374" s="16"/>
      <c r="G1374" s="16"/>
      <c r="H1374" s="16"/>
      <c r="I1374" s="16"/>
      <c r="J1374" s="16"/>
      <c r="K1374" s="16"/>
      <c r="M1374" s="17" t="s">
        <v>3141</v>
      </c>
      <c r="N1374" s="17">
        <v>17</v>
      </c>
      <c r="O1374" s="17">
        <v>8</v>
      </c>
      <c r="P1374" s="17">
        <v>2000</v>
      </c>
      <c r="Q1374" s="20" t="s">
        <v>564</v>
      </c>
      <c r="R1374" s="24" t="s">
        <v>1026</v>
      </c>
      <c r="S1374" s="19" t="s">
        <v>171</v>
      </c>
      <c r="T1374" s="17">
        <v>1</v>
      </c>
      <c r="U1374" s="24" t="s">
        <v>1026</v>
      </c>
      <c r="V1374" s="17">
        <v>0</v>
      </c>
      <c r="W1374" s="142" t="s">
        <v>2837</v>
      </c>
      <c r="X1374" s="120">
        <v>412</v>
      </c>
      <c r="Y1374" s="17">
        <v>6</v>
      </c>
      <c r="Z1374" s="24" t="s">
        <v>1026</v>
      </c>
      <c r="AA1374" s="17">
        <v>2</v>
      </c>
    </row>
    <row r="1375" spans="1:27" x14ac:dyDescent="0.25">
      <c r="C1375" s="16"/>
      <c r="D1375" s="16"/>
      <c r="E1375" s="16"/>
      <c r="F1375" s="16"/>
      <c r="G1375" s="16"/>
      <c r="H1375" s="16"/>
      <c r="I1375" s="16"/>
      <c r="J1375" s="16"/>
      <c r="K1375" s="16"/>
      <c r="U1375" s="24"/>
      <c r="W1375" s="142"/>
      <c r="X1375" s="120"/>
    </row>
    <row r="1376" spans="1:27" x14ac:dyDescent="0.25">
      <c r="C1376" s="16"/>
      <c r="D1376" s="16"/>
      <c r="E1376" s="16"/>
      <c r="F1376" s="16"/>
      <c r="G1376" s="16"/>
      <c r="H1376" s="16"/>
      <c r="I1376" s="16"/>
      <c r="J1376" s="16"/>
      <c r="K1376" s="16"/>
      <c r="U1376" s="24"/>
      <c r="W1376" s="142"/>
      <c r="X1376" s="120"/>
    </row>
    <row r="1377" spans="2:27" x14ac:dyDescent="0.25">
      <c r="C1377" s="16"/>
      <c r="D1377" s="16"/>
      <c r="E1377" s="16"/>
      <c r="F1377" s="16"/>
      <c r="G1377" s="16"/>
      <c r="H1377" s="16"/>
      <c r="I1377" s="16"/>
      <c r="Q1377" s="20" t="s">
        <v>1443</v>
      </c>
      <c r="R1377" s="24"/>
      <c r="U1377" s="24"/>
      <c r="W1377" s="142"/>
      <c r="X1377" s="120"/>
      <c r="Z1377" s="24"/>
    </row>
    <row r="1378" spans="2:27" x14ac:dyDescent="0.25">
      <c r="C1378" s="16"/>
      <c r="D1378" s="16"/>
      <c r="E1378" s="16"/>
      <c r="F1378" s="16"/>
      <c r="G1378" s="16"/>
      <c r="H1378" s="16"/>
      <c r="I1378" s="16"/>
      <c r="M1378" s="17" t="s">
        <v>3141</v>
      </c>
      <c r="N1378" s="17">
        <v>24</v>
      </c>
      <c r="O1378" s="17">
        <v>8</v>
      </c>
      <c r="P1378" s="17">
        <v>2000</v>
      </c>
      <c r="Q1378" s="19" t="s">
        <v>1465</v>
      </c>
      <c r="R1378" s="24" t="s">
        <v>1026</v>
      </c>
      <c r="S1378" s="20" t="s">
        <v>564</v>
      </c>
      <c r="T1378" s="17">
        <v>0</v>
      </c>
      <c r="U1378" s="24" t="s">
        <v>1026</v>
      </c>
      <c r="V1378" s="17">
        <v>1</v>
      </c>
      <c r="W1378" s="142" t="s">
        <v>2842</v>
      </c>
      <c r="X1378" s="120">
        <v>665</v>
      </c>
      <c r="Y1378" s="17">
        <v>5</v>
      </c>
      <c r="Z1378" s="24" t="s">
        <v>1026</v>
      </c>
      <c r="AA1378" s="17">
        <v>6</v>
      </c>
    </row>
    <row r="1379" spans="2:27" x14ac:dyDescent="0.25">
      <c r="C1379" s="16"/>
      <c r="D1379" s="16"/>
      <c r="E1379" s="16"/>
      <c r="F1379" s="16"/>
      <c r="G1379" s="16"/>
      <c r="H1379" s="16"/>
      <c r="I1379" s="16"/>
      <c r="M1379" s="17" t="s">
        <v>3143</v>
      </c>
      <c r="N1379" s="17">
        <v>25</v>
      </c>
      <c r="O1379" s="17">
        <v>8</v>
      </c>
      <c r="P1379" s="17">
        <v>2000</v>
      </c>
      <c r="Q1379" s="20" t="s">
        <v>564</v>
      </c>
      <c r="R1379" s="24" t="s">
        <v>1026</v>
      </c>
      <c r="S1379" s="19" t="s">
        <v>1465</v>
      </c>
      <c r="T1379" s="17">
        <v>1</v>
      </c>
      <c r="U1379" s="24" t="s">
        <v>1026</v>
      </c>
      <c r="V1379" s="17">
        <v>0</v>
      </c>
      <c r="W1379" s="142" t="s">
        <v>2837</v>
      </c>
      <c r="X1379" s="120">
        <v>723</v>
      </c>
      <c r="Y1379" s="17">
        <v>6</v>
      </c>
      <c r="Z1379" s="24" t="s">
        <v>1026</v>
      </c>
      <c r="AA1379" s="17">
        <v>2</v>
      </c>
    </row>
    <row r="1380" spans="2:27" x14ac:dyDescent="0.25">
      <c r="C1380" s="16"/>
      <c r="D1380" s="16"/>
      <c r="E1380" s="16"/>
      <c r="F1380" s="16"/>
      <c r="G1380" s="16"/>
      <c r="H1380" s="16"/>
      <c r="I1380" s="16"/>
      <c r="M1380" s="17" t="s">
        <v>3011</v>
      </c>
      <c r="N1380" s="17">
        <v>27</v>
      </c>
      <c r="O1380" s="17">
        <v>8</v>
      </c>
      <c r="P1380" s="17">
        <v>2000</v>
      </c>
      <c r="Q1380" s="20" t="s">
        <v>1465</v>
      </c>
      <c r="R1380" s="24" t="s">
        <v>1026</v>
      </c>
      <c r="S1380" s="19" t="s">
        <v>564</v>
      </c>
      <c r="T1380" s="17">
        <v>2</v>
      </c>
      <c r="U1380" s="24" t="s">
        <v>1026</v>
      </c>
      <c r="V1380" s="17">
        <v>0</v>
      </c>
      <c r="W1380" s="142" t="s">
        <v>2844</v>
      </c>
      <c r="X1380" s="120">
        <v>702</v>
      </c>
      <c r="Y1380" s="17">
        <v>24</v>
      </c>
      <c r="Z1380" s="24" t="s">
        <v>1026</v>
      </c>
      <c r="AA1380" s="17">
        <v>4</v>
      </c>
    </row>
    <row r="1381" spans="2:27" x14ac:dyDescent="0.25">
      <c r="B1381" s="16" t="s">
        <v>2578</v>
      </c>
      <c r="C1381" s="16"/>
      <c r="D1381" s="16"/>
      <c r="E1381" s="16"/>
      <c r="F1381" s="16"/>
      <c r="G1381" s="16"/>
      <c r="H1381" s="16"/>
      <c r="I1381" s="16"/>
      <c r="M1381" s="17" t="s">
        <v>3142</v>
      </c>
      <c r="N1381" s="17">
        <v>30</v>
      </c>
      <c r="O1381" s="17">
        <v>8</v>
      </c>
      <c r="P1381" s="17">
        <v>2000</v>
      </c>
      <c r="Q1381" s="20" t="s">
        <v>564</v>
      </c>
      <c r="R1381" s="24" t="s">
        <v>1026</v>
      </c>
      <c r="S1381" s="19" t="s">
        <v>1465</v>
      </c>
      <c r="T1381" s="17">
        <v>2</v>
      </c>
      <c r="U1381" s="24" t="s">
        <v>1026</v>
      </c>
      <c r="V1381" s="17">
        <v>1</v>
      </c>
      <c r="W1381" s="142" t="s">
        <v>2846</v>
      </c>
      <c r="X1381" s="120">
        <v>732</v>
      </c>
      <c r="Y1381" s="24" t="s">
        <v>2851</v>
      </c>
      <c r="Z1381" s="24" t="s">
        <v>1026</v>
      </c>
      <c r="AA1381" s="17">
        <v>4</v>
      </c>
    </row>
    <row r="1382" spans="2:27" x14ac:dyDescent="0.25">
      <c r="C1382" s="16"/>
      <c r="D1382" s="16"/>
      <c r="E1382" s="16"/>
      <c r="F1382" s="16"/>
      <c r="G1382" s="16"/>
      <c r="H1382" s="16"/>
      <c r="I1382" s="16"/>
      <c r="Q1382" s="11"/>
      <c r="S1382" s="11"/>
      <c r="U1382" s="11"/>
      <c r="W1382" s="142"/>
    </row>
    <row r="1383" spans="2:27" x14ac:dyDescent="0.25">
      <c r="C1383" s="16"/>
      <c r="D1383" s="16"/>
      <c r="E1383" s="16"/>
      <c r="F1383" s="16"/>
      <c r="G1383" s="16"/>
      <c r="H1383" s="16"/>
      <c r="I1383" s="16"/>
      <c r="M1383" s="17" t="s">
        <v>3141</v>
      </c>
      <c r="N1383" s="17">
        <v>24</v>
      </c>
      <c r="O1383" s="17">
        <v>8</v>
      </c>
      <c r="P1383" s="17">
        <v>2000</v>
      </c>
      <c r="Q1383" s="20" t="s">
        <v>2312</v>
      </c>
      <c r="R1383" s="24" t="s">
        <v>1026</v>
      </c>
      <c r="S1383" s="19" t="s">
        <v>1029</v>
      </c>
      <c r="T1383" s="17">
        <v>2</v>
      </c>
      <c r="U1383" s="24" t="s">
        <v>1026</v>
      </c>
      <c r="V1383" s="17">
        <v>0</v>
      </c>
      <c r="W1383" s="142" t="s">
        <v>204</v>
      </c>
      <c r="X1383" s="17">
        <v>752</v>
      </c>
      <c r="Y1383" s="17">
        <v>8</v>
      </c>
      <c r="Z1383" s="24" t="s">
        <v>1026</v>
      </c>
      <c r="AA1383" s="17">
        <v>5</v>
      </c>
    </row>
    <row r="1384" spans="2:27" x14ac:dyDescent="0.25">
      <c r="C1384" s="16"/>
      <c r="D1384" s="16"/>
      <c r="E1384" s="16"/>
      <c r="F1384" s="16"/>
      <c r="G1384" s="16"/>
      <c r="H1384" s="16"/>
      <c r="I1384" s="16"/>
      <c r="M1384" s="17" t="s">
        <v>3027</v>
      </c>
      <c r="N1384" s="17">
        <v>26</v>
      </c>
      <c r="O1384" s="17">
        <v>8</v>
      </c>
      <c r="P1384" s="17">
        <v>2000</v>
      </c>
      <c r="Q1384" s="19" t="s">
        <v>1029</v>
      </c>
      <c r="R1384" s="24" t="s">
        <v>1026</v>
      </c>
      <c r="S1384" s="20" t="s">
        <v>2312</v>
      </c>
      <c r="T1384" s="17">
        <v>0</v>
      </c>
      <c r="U1384" s="24" t="s">
        <v>1026</v>
      </c>
      <c r="V1384" s="17">
        <v>1</v>
      </c>
      <c r="W1384" s="142" t="s">
        <v>2843</v>
      </c>
      <c r="X1384" s="120">
        <v>762</v>
      </c>
      <c r="Y1384" s="17">
        <v>7</v>
      </c>
      <c r="Z1384" s="24" t="s">
        <v>1026</v>
      </c>
      <c r="AA1384" s="17">
        <v>8</v>
      </c>
    </row>
    <row r="1385" spans="2:27" x14ac:dyDescent="0.25">
      <c r="C1385" s="16"/>
      <c r="D1385" s="16"/>
      <c r="E1385" s="16"/>
      <c r="F1385" s="16"/>
      <c r="G1385" s="16"/>
      <c r="H1385" s="16"/>
      <c r="I1385" s="16"/>
      <c r="M1385" s="17" t="s">
        <v>3011</v>
      </c>
      <c r="N1385" s="17">
        <v>27</v>
      </c>
      <c r="O1385" s="17">
        <v>8</v>
      </c>
      <c r="P1385" s="17">
        <v>2000</v>
      </c>
      <c r="Q1385" s="19" t="s">
        <v>2312</v>
      </c>
      <c r="R1385" s="24" t="s">
        <v>1026</v>
      </c>
      <c r="S1385" s="20" t="s">
        <v>1029</v>
      </c>
      <c r="T1385" s="17">
        <v>1</v>
      </c>
      <c r="U1385" s="24" t="s">
        <v>1026</v>
      </c>
      <c r="V1385" s="17">
        <v>2</v>
      </c>
      <c r="W1385" s="142" t="s">
        <v>2845</v>
      </c>
      <c r="X1385" s="120">
        <v>956</v>
      </c>
      <c r="Y1385" s="17">
        <v>11</v>
      </c>
      <c r="Z1385" s="24" t="s">
        <v>1026</v>
      </c>
      <c r="AA1385" s="17">
        <v>9</v>
      </c>
    </row>
    <row r="1386" spans="2:27" x14ac:dyDescent="0.25">
      <c r="B1386" s="16" t="s">
        <v>1877</v>
      </c>
      <c r="D1386" s="16"/>
      <c r="E1386" s="16"/>
      <c r="F1386" s="16"/>
      <c r="G1386" s="16"/>
      <c r="H1386" s="16"/>
      <c r="I1386" s="16"/>
      <c r="M1386" s="17" t="s">
        <v>3144</v>
      </c>
      <c r="N1386" s="17">
        <v>29</v>
      </c>
      <c r="O1386" s="17">
        <v>8</v>
      </c>
      <c r="P1386" s="17">
        <v>2000</v>
      </c>
      <c r="Q1386" s="19" t="s">
        <v>1029</v>
      </c>
      <c r="R1386" s="24" t="s">
        <v>1026</v>
      </c>
      <c r="S1386" s="20" t="s">
        <v>2312</v>
      </c>
      <c r="T1386" s="17">
        <v>1</v>
      </c>
      <c r="U1386" s="24" t="s">
        <v>1026</v>
      </c>
      <c r="V1386" s="17">
        <v>2</v>
      </c>
      <c r="W1386" s="142" t="s">
        <v>2847</v>
      </c>
      <c r="X1386" s="120">
        <v>1580</v>
      </c>
      <c r="Y1386" s="17">
        <v>8</v>
      </c>
      <c r="Z1386" s="24" t="s">
        <v>1026</v>
      </c>
      <c r="AA1386" s="17">
        <v>11</v>
      </c>
    </row>
    <row r="1387" spans="2:27" x14ac:dyDescent="0.25">
      <c r="C1387" s="16"/>
      <c r="D1387" s="16"/>
      <c r="E1387" s="16"/>
      <c r="F1387" s="16"/>
      <c r="G1387" s="16"/>
      <c r="H1387" s="16"/>
      <c r="I1387" s="16"/>
      <c r="Q1387" s="20"/>
      <c r="R1387" s="24"/>
      <c r="U1387" s="24"/>
      <c r="W1387" s="142"/>
      <c r="X1387" s="120"/>
      <c r="Z1387" s="24"/>
    </row>
    <row r="1388" spans="2:27" x14ac:dyDescent="0.25">
      <c r="C1388" s="16"/>
      <c r="D1388" s="16"/>
      <c r="E1388" s="16"/>
      <c r="F1388" s="16"/>
      <c r="G1388" s="16"/>
      <c r="H1388" s="16"/>
      <c r="I1388" s="16"/>
      <c r="Q1388" s="20"/>
      <c r="R1388" s="24"/>
      <c r="U1388" s="24"/>
      <c r="W1388" s="142"/>
      <c r="X1388" s="120"/>
      <c r="Z1388" s="24"/>
    </row>
    <row r="1389" spans="2:27" x14ac:dyDescent="0.25">
      <c r="C1389" s="16"/>
      <c r="D1389" s="16"/>
      <c r="E1389" s="16"/>
      <c r="F1389" s="16"/>
      <c r="G1389" s="16"/>
      <c r="H1389" s="16"/>
      <c r="I1389" s="16"/>
      <c r="Q1389" s="20" t="s">
        <v>1109</v>
      </c>
      <c r="R1389" s="24"/>
      <c r="W1389" s="142"/>
      <c r="X1389" s="120"/>
      <c r="Z1389" s="24"/>
    </row>
    <row r="1390" spans="2:27" x14ac:dyDescent="0.25">
      <c r="C1390" s="16"/>
      <c r="D1390" s="16"/>
      <c r="E1390" s="16"/>
      <c r="F1390" s="16"/>
      <c r="G1390" s="16"/>
      <c r="H1390" s="16"/>
      <c r="I1390" s="16"/>
      <c r="M1390" s="17" t="s">
        <v>3142</v>
      </c>
      <c r="N1390" s="17">
        <v>6</v>
      </c>
      <c r="O1390" s="17">
        <v>9</v>
      </c>
      <c r="P1390" s="17">
        <v>2000</v>
      </c>
      <c r="Q1390" s="20" t="s">
        <v>1465</v>
      </c>
      <c r="R1390" s="24" t="s">
        <v>1026</v>
      </c>
      <c r="S1390" s="19" t="s">
        <v>1029</v>
      </c>
      <c r="T1390" s="17">
        <v>2</v>
      </c>
      <c r="U1390" s="24" t="s">
        <v>1026</v>
      </c>
      <c r="V1390" s="17">
        <v>1</v>
      </c>
      <c r="W1390" s="142" t="s">
        <v>2848</v>
      </c>
      <c r="X1390" s="120">
        <v>558</v>
      </c>
      <c r="Y1390" s="17">
        <v>5</v>
      </c>
      <c r="Z1390" s="24" t="s">
        <v>1026</v>
      </c>
      <c r="AA1390" s="17">
        <v>4</v>
      </c>
    </row>
    <row r="1391" spans="2:27" x14ac:dyDescent="0.25">
      <c r="C1391" s="16"/>
      <c r="D1391" s="16"/>
      <c r="E1391" s="16"/>
      <c r="F1391" s="16"/>
      <c r="G1391" s="16"/>
      <c r="H1391" s="16"/>
      <c r="I1391" s="16"/>
      <c r="M1391" s="17" t="s">
        <v>3027</v>
      </c>
      <c r="N1391" s="17">
        <v>9</v>
      </c>
      <c r="O1391" s="17">
        <v>9</v>
      </c>
      <c r="P1391" s="17">
        <v>2000</v>
      </c>
      <c r="Q1391" s="20" t="s">
        <v>1029</v>
      </c>
      <c r="R1391" s="24" t="s">
        <v>1026</v>
      </c>
      <c r="S1391" s="19" t="s">
        <v>1465</v>
      </c>
      <c r="T1391" s="17">
        <v>2</v>
      </c>
      <c r="U1391" s="24" t="s">
        <v>1026</v>
      </c>
      <c r="V1391" s="17">
        <v>0</v>
      </c>
      <c r="W1391" s="142" t="s">
        <v>2849</v>
      </c>
      <c r="X1391" s="120">
        <v>583</v>
      </c>
      <c r="Y1391" s="17">
        <v>8</v>
      </c>
      <c r="Z1391" s="24" t="s">
        <v>1026</v>
      </c>
      <c r="AA1391" s="17">
        <v>5</v>
      </c>
    </row>
    <row r="1392" spans="2:27" x14ac:dyDescent="0.25">
      <c r="B1392" s="16" t="s">
        <v>1217</v>
      </c>
      <c r="C1392" s="16"/>
      <c r="D1392" s="16"/>
      <c r="E1392" s="16"/>
      <c r="F1392" s="16"/>
      <c r="G1392" s="16"/>
      <c r="H1392" s="16"/>
      <c r="I1392" s="16"/>
      <c r="M1392" s="17" t="s">
        <v>3011</v>
      </c>
      <c r="N1392" s="17">
        <v>10</v>
      </c>
      <c r="O1392" s="17">
        <v>9</v>
      </c>
      <c r="P1392" s="17">
        <v>2000</v>
      </c>
      <c r="Q1392" s="20" t="s">
        <v>1465</v>
      </c>
      <c r="R1392" s="24" t="s">
        <v>1026</v>
      </c>
      <c r="S1392" s="19" t="s">
        <v>1029</v>
      </c>
      <c r="T1392" s="17">
        <v>2</v>
      </c>
      <c r="U1392" s="24" t="s">
        <v>1026</v>
      </c>
      <c r="V1392" s="17">
        <v>0</v>
      </c>
      <c r="W1392" s="142" t="s">
        <v>2850</v>
      </c>
      <c r="X1392" s="120">
        <v>712</v>
      </c>
      <c r="Y1392" s="17">
        <v>11</v>
      </c>
      <c r="Z1392" s="24" t="s">
        <v>1026</v>
      </c>
      <c r="AA1392" s="17">
        <v>5</v>
      </c>
    </row>
    <row r="1393" spans="1:27" x14ac:dyDescent="0.25">
      <c r="C1393" s="16"/>
      <c r="D1393" s="16"/>
      <c r="E1393" s="16"/>
      <c r="F1393" s="16"/>
      <c r="G1393" s="16"/>
      <c r="H1393" s="16"/>
      <c r="I1393" s="16"/>
      <c r="Q1393" s="48"/>
      <c r="W1393" s="142"/>
      <c r="X1393" s="120"/>
    </row>
    <row r="1394" spans="1:27" x14ac:dyDescent="0.25">
      <c r="C1394" s="16"/>
      <c r="D1394" s="16"/>
      <c r="E1394" s="16"/>
      <c r="F1394" s="16"/>
      <c r="G1394" s="16"/>
      <c r="H1394" s="16"/>
      <c r="I1394" s="16"/>
      <c r="W1394" s="142"/>
      <c r="X1394" s="120"/>
    </row>
    <row r="1395" spans="1:27" x14ac:dyDescent="0.25">
      <c r="A1395" s="16"/>
      <c r="C1395" s="16"/>
      <c r="D1395" s="16"/>
      <c r="E1395" s="16"/>
      <c r="F1395" s="16"/>
      <c r="G1395" s="16"/>
      <c r="H1395" s="16"/>
      <c r="I1395" s="16"/>
      <c r="J1395" s="16"/>
      <c r="K1395" s="16"/>
      <c r="L1395" s="16"/>
      <c r="Q1395" s="20" t="s">
        <v>62</v>
      </c>
      <c r="W1395" s="142"/>
      <c r="X1395" s="120"/>
    </row>
    <row r="1396" spans="1:27" x14ac:dyDescent="0.25">
      <c r="A1396" s="16"/>
      <c r="C1396" s="16"/>
      <c r="D1396" s="16"/>
      <c r="E1396" s="16"/>
      <c r="F1396" s="16"/>
      <c r="G1396" s="16"/>
      <c r="H1396" s="16"/>
      <c r="I1396" s="16"/>
      <c r="J1396" s="16"/>
      <c r="K1396" s="16"/>
      <c r="L1396" s="16"/>
      <c r="M1396" s="17" t="s">
        <v>3142</v>
      </c>
      <c r="N1396" s="17">
        <v>6</v>
      </c>
      <c r="O1396" s="17">
        <v>9</v>
      </c>
      <c r="P1396" s="17">
        <v>2000</v>
      </c>
      <c r="Q1396" s="20" t="s">
        <v>2312</v>
      </c>
      <c r="R1396" s="24" t="s">
        <v>1026</v>
      </c>
      <c r="S1396" s="19" t="s">
        <v>564</v>
      </c>
      <c r="T1396" s="17">
        <v>2</v>
      </c>
      <c r="U1396" s="24" t="s">
        <v>1026</v>
      </c>
      <c r="V1396" s="17">
        <v>1</v>
      </c>
      <c r="W1396" s="142" t="s">
        <v>363</v>
      </c>
      <c r="X1396" s="120">
        <v>1411</v>
      </c>
      <c r="Y1396" s="17">
        <v>1</v>
      </c>
      <c r="Z1396" s="24" t="s">
        <v>1026</v>
      </c>
      <c r="AA1396" s="17">
        <v>9</v>
      </c>
    </row>
    <row r="1397" spans="1:27" x14ac:dyDescent="0.25">
      <c r="A1397" s="16"/>
      <c r="C1397" s="16"/>
      <c r="D1397" s="16"/>
      <c r="E1397" s="16"/>
      <c r="F1397" s="16"/>
      <c r="G1397" s="16"/>
      <c r="H1397" s="16"/>
      <c r="I1397" s="16"/>
      <c r="J1397" s="16"/>
      <c r="K1397" s="16"/>
      <c r="L1397" s="16"/>
      <c r="M1397" s="17" t="s">
        <v>3027</v>
      </c>
      <c r="N1397" s="17">
        <v>9</v>
      </c>
      <c r="O1397" s="17">
        <v>9</v>
      </c>
      <c r="P1397" s="17">
        <v>2000</v>
      </c>
      <c r="Q1397" s="20" t="s">
        <v>564</v>
      </c>
      <c r="R1397" s="24" t="s">
        <v>1026</v>
      </c>
      <c r="S1397" s="19" t="s">
        <v>2312</v>
      </c>
      <c r="T1397" s="17">
        <v>2</v>
      </c>
      <c r="U1397" s="24" t="s">
        <v>1026</v>
      </c>
      <c r="V1397" s="17">
        <v>0</v>
      </c>
      <c r="W1397" s="142" t="s">
        <v>2852</v>
      </c>
      <c r="X1397" s="120">
        <v>1045</v>
      </c>
      <c r="Y1397" s="17">
        <v>5</v>
      </c>
      <c r="Z1397" s="24" t="s">
        <v>1026</v>
      </c>
      <c r="AA1397" s="17">
        <v>3</v>
      </c>
    </row>
    <row r="1398" spans="1:27" x14ac:dyDescent="0.25">
      <c r="A1398" s="16"/>
      <c r="C1398" s="16"/>
      <c r="D1398" s="16"/>
      <c r="E1398" s="16"/>
      <c r="F1398" s="16"/>
      <c r="G1398" s="16"/>
      <c r="H1398" s="16"/>
      <c r="I1398" s="16"/>
      <c r="J1398" s="16"/>
      <c r="K1398" s="16"/>
      <c r="L1398" s="16"/>
      <c r="M1398" s="17" t="s">
        <v>3011</v>
      </c>
      <c r="N1398" s="17">
        <v>10</v>
      </c>
      <c r="O1398" s="17">
        <v>9</v>
      </c>
      <c r="P1398" s="17">
        <v>2000</v>
      </c>
      <c r="Q1398" s="20" t="s">
        <v>2312</v>
      </c>
      <c r="R1398" s="24" t="s">
        <v>1026</v>
      </c>
      <c r="S1398" s="19" t="s">
        <v>564</v>
      </c>
      <c r="T1398" s="17">
        <v>2</v>
      </c>
      <c r="U1398" s="24" t="s">
        <v>1026</v>
      </c>
      <c r="V1398" s="17">
        <v>0</v>
      </c>
      <c r="W1398" s="142" t="s">
        <v>361</v>
      </c>
      <c r="X1398" s="120">
        <v>1180</v>
      </c>
      <c r="Y1398" s="17">
        <v>10</v>
      </c>
      <c r="Z1398" s="24" t="s">
        <v>1026</v>
      </c>
      <c r="AA1398" s="17">
        <v>4</v>
      </c>
    </row>
    <row r="1399" spans="1:27" x14ac:dyDescent="0.25">
      <c r="A1399" s="16"/>
      <c r="B1399" s="16" t="s">
        <v>1182</v>
      </c>
      <c r="C1399" s="16"/>
      <c r="D1399" s="16"/>
      <c r="E1399" s="16"/>
      <c r="F1399" s="16"/>
      <c r="G1399" s="16"/>
      <c r="H1399" s="16"/>
      <c r="I1399" s="16"/>
      <c r="J1399" s="16"/>
      <c r="K1399" s="16"/>
      <c r="L1399" s="16"/>
      <c r="M1399" s="17" t="s">
        <v>3027</v>
      </c>
      <c r="N1399" s="17">
        <v>16</v>
      </c>
      <c r="O1399" s="17">
        <v>9</v>
      </c>
      <c r="P1399" s="17">
        <v>2000</v>
      </c>
      <c r="Q1399" s="19" t="s">
        <v>564</v>
      </c>
      <c r="R1399" s="24" t="s">
        <v>1026</v>
      </c>
      <c r="S1399" s="20" t="s">
        <v>2312</v>
      </c>
      <c r="T1399" s="17">
        <v>0</v>
      </c>
      <c r="U1399" s="24" t="s">
        <v>1026</v>
      </c>
      <c r="V1399" s="17">
        <v>1</v>
      </c>
      <c r="W1399" s="142" t="s">
        <v>362</v>
      </c>
      <c r="X1399" s="120">
        <v>1454</v>
      </c>
      <c r="Y1399" s="17">
        <v>4</v>
      </c>
      <c r="Z1399" s="24" t="s">
        <v>1026</v>
      </c>
      <c r="AA1399" s="17">
        <v>10</v>
      </c>
    </row>
    <row r="1400" spans="1:27" x14ac:dyDescent="0.25">
      <c r="J1400" s="74"/>
      <c r="R1400" s="24"/>
      <c r="S1400" s="19" t="s">
        <v>2</v>
      </c>
      <c r="T1400" s="17">
        <f>SUM(T1357:T1399)</f>
        <v>39</v>
      </c>
      <c r="U1400" s="24" t="s">
        <v>1026</v>
      </c>
      <c r="V1400" s="17">
        <f>SUM(V1357:V1399)</f>
        <v>27</v>
      </c>
      <c r="W1400" s="142"/>
      <c r="X1400" s="17">
        <f>SUM(X1357:X1399)</f>
        <v>24500</v>
      </c>
      <c r="Y1400" s="17">
        <f>SUM(Y1357:Y1399)</f>
        <v>211</v>
      </c>
      <c r="Z1400" s="24" t="s">
        <v>1026</v>
      </c>
      <c r="AA1400" s="17">
        <f>SUM(AA1357:AA1399)</f>
        <v>190</v>
      </c>
    </row>
    <row r="1401" spans="1:27" x14ac:dyDescent="0.25">
      <c r="J1401" s="74"/>
      <c r="P1401" s="17">
        <f>COUNT(T1357:T1399)</f>
        <v>30</v>
      </c>
      <c r="R1401" s="24"/>
      <c r="T1401" s="81">
        <f>PRODUCT(T1400/P1401)</f>
        <v>1.3</v>
      </c>
      <c r="U1401" s="24" t="s">
        <v>1026</v>
      </c>
      <c r="V1401" s="81">
        <f>PRODUCT(V1400/P1401)</f>
        <v>0.9</v>
      </c>
      <c r="X1401" s="82">
        <f>PRODUCT(X1400/P1401)</f>
        <v>816.66666666666663</v>
      </c>
      <c r="Y1401" s="81">
        <f>PRODUCT(Y1400/P1401)</f>
        <v>7.0333333333333332</v>
      </c>
      <c r="Z1401" s="24" t="s">
        <v>1026</v>
      </c>
      <c r="AA1401" s="81">
        <f>PRODUCT(AA1400/P1401)</f>
        <v>6.333333333333333</v>
      </c>
    </row>
    <row r="1402" spans="1:27" x14ac:dyDescent="0.25">
      <c r="J1402" s="74"/>
      <c r="R1402" s="24"/>
      <c r="U1402" s="24"/>
      <c r="W1402" s="142"/>
      <c r="X1402" s="120"/>
      <c r="Z1402" s="24"/>
    </row>
    <row r="1403" spans="1:27" x14ac:dyDescent="0.25">
      <c r="W1403" s="142"/>
      <c r="X1403" s="120"/>
    </row>
    <row r="1404" spans="1:27" x14ac:dyDescent="0.25">
      <c r="A1404" s="156"/>
      <c r="B1404" s="155" t="s">
        <v>364</v>
      </c>
      <c r="C1404" s="156" t="s">
        <v>1032</v>
      </c>
      <c r="D1404" s="156" t="s">
        <v>1033</v>
      </c>
      <c r="E1404" s="156" t="s">
        <v>1034</v>
      </c>
      <c r="F1404" s="156" t="s">
        <v>1030</v>
      </c>
      <c r="G1404" s="156" t="s">
        <v>1039</v>
      </c>
      <c r="H1404" s="156" t="s">
        <v>1040</v>
      </c>
      <c r="I1404" s="155" t="s">
        <v>1028</v>
      </c>
      <c r="J1404" s="156"/>
      <c r="K1404" s="156"/>
      <c r="L1404" s="156" t="s">
        <v>1031</v>
      </c>
      <c r="M1404" s="158"/>
      <c r="N1404" s="158"/>
      <c r="O1404" s="158"/>
      <c r="P1404" s="158"/>
      <c r="Q1404" s="155" t="s">
        <v>364</v>
      </c>
      <c r="R1404" s="158"/>
      <c r="S1404" s="160"/>
      <c r="T1404" s="158"/>
      <c r="U1404" s="158"/>
      <c r="V1404" s="158"/>
      <c r="W1404" s="161"/>
      <c r="X1404" s="162"/>
      <c r="Y1404" s="158"/>
      <c r="Z1404" s="158"/>
      <c r="AA1404" s="158"/>
    </row>
    <row r="1405" spans="1:27" x14ac:dyDescent="0.25">
      <c r="A1405" s="14">
        <v>1</v>
      </c>
      <c r="B1405" s="20" t="s">
        <v>1318</v>
      </c>
      <c r="C1405" s="14">
        <v>7</v>
      </c>
      <c r="D1405" s="14">
        <v>5</v>
      </c>
      <c r="E1405" s="14">
        <v>1</v>
      </c>
      <c r="F1405" s="14">
        <v>0</v>
      </c>
      <c r="G1405" s="14">
        <v>1</v>
      </c>
      <c r="H1405" s="14">
        <v>0</v>
      </c>
      <c r="I1405" s="14">
        <v>68</v>
      </c>
      <c r="J1405" s="74" t="s">
        <v>1026</v>
      </c>
      <c r="K1405" s="14">
        <v>30</v>
      </c>
      <c r="L1405" s="14">
        <f>PRODUCT(D1405*3+E1405*2+F1405+G1405)+1</f>
        <v>19</v>
      </c>
      <c r="M1405" s="17" t="s">
        <v>3142</v>
      </c>
      <c r="N1405" s="17">
        <v>16</v>
      </c>
      <c r="O1405" s="17">
        <v>8</v>
      </c>
      <c r="P1405" s="17">
        <v>2000</v>
      </c>
      <c r="Q1405" s="19" t="s">
        <v>1042</v>
      </c>
      <c r="R1405" s="24" t="s">
        <v>1026</v>
      </c>
      <c r="S1405" s="19" t="s">
        <v>181</v>
      </c>
      <c r="T1405" s="17">
        <v>1</v>
      </c>
      <c r="U1405" s="24" t="s">
        <v>1026</v>
      </c>
      <c r="V1405" s="17">
        <v>0</v>
      </c>
      <c r="W1405" s="142" t="s">
        <v>71</v>
      </c>
      <c r="X1405" s="120">
        <v>120</v>
      </c>
      <c r="Y1405" s="17">
        <v>6</v>
      </c>
      <c r="Z1405" s="24" t="s">
        <v>1026</v>
      </c>
      <c r="AA1405" s="17">
        <v>3</v>
      </c>
    </row>
    <row r="1406" spans="1:27" x14ac:dyDescent="0.25">
      <c r="A1406" s="14">
        <v>2</v>
      </c>
      <c r="B1406" s="20" t="s">
        <v>1042</v>
      </c>
      <c r="C1406" s="14">
        <v>7</v>
      </c>
      <c r="D1406" s="14">
        <v>3</v>
      </c>
      <c r="E1406" s="14">
        <v>1</v>
      </c>
      <c r="F1406" s="14">
        <v>0</v>
      </c>
      <c r="G1406" s="14">
        <v>3</v>
      </c>
      <c r="H1406" s="14">
        <v>0</v>
      </c>
      <c r="I1406" s="14">
        <v>56</v>
      </c>
      <c r="J1406" s="74" t="s">
        <v>1026</v>
      </c>
      <c r="K1406" s="14">
        <v>38</v>
      </c>
      <c r="L1406" s="14">
        <f>PRODUCT(D1406*3+E1406*2+F1406+G1406)+3</f>
        <v>17</v>
      </c>
      <c r="M1406" s="17" t="s">
        <v>3142</v>
      </c>
      <c r="N1406" s="17">
        <v>16</v>
      </c>
      <c r="O1406" s="17">
        <v>8</v>
      </c>
      <c r="P1406" s="17">
        <v>2000</v>
      </c>
      <c r="Q1406" s="19" t="s">
        <v>1433</v>
      </c>
      <c r="R1406" s="24" t="s">
        <v>1026</v>
      </c>
      <c r="S1406" s="19" t="s">
        <v>2400</v>
      </c>
      <c r="T1406" s="17">
        <v>0</v>
      </c>
      <c r="U1406" s="24" t="s">
        <v>1026</v>
      </c>
      <c r="V1406" s="17">
        <v>1</v>
      </c>
      <c r="W1406" s="142" t="s">
        <v>72</v>
      </c>
      <c r="X1406" s="120">
        <v>512</v>
      </c>
      <c r="Y1406" s="17">
        <v>7</v>
      </c>
      <c r="Z1406" s="24" t="s">
        <v>1026</v>
      </c>
      <c r="AA1406" s="17">
        <v>10</v>
      </c>
    </row>
    <row r="1407" spans="1:27" x14ac:dyDescent="0.25">
      <c r="A1407" s="14">
        <v>3</v>
      </c>
      <c r="B1407" s="20" t="s">
        <v>2400</v>
      </c>
      <c r="C1407" s="14">
        <v>7</v>
      </c>
      <c r="D1407" s="14">
        <v>3</v>
      </c>
      <c r="E1407" s="14">
        <v>2</v>
      </c>
      <c r="F1407" s="14">
        <v>0</v>
      </c>
      <c r="G1407" s="14">
        <v>1</v>
      </c>
      <c r="H1407" s="14">
        <v>1</v>
      </c>
      <c r="I1407" s="14">
        <v>61</v>
      </c>
      <c r="J1407" s="74" t="s">
        <v>1026</v>
      </c>
      <c r="K1407" s="14">
        <v>51</v>
      </c>
      <c r="L1407" s="14">
        <f>PRODUCT(D1407*3+E1407*2+F1407+G1407)</f>
        <v>14</v>
      </c>
      <c r="M1407" s="17" t="s">
        <v>3142</v>
      </c>
      <c r="N1407" s="17">
        <v>16</v>
      </c>
      <c r="O1407" s="17">
        <v>8</v>
      </c>
      <c r="P1407" s="17">
        <v>2000</v>
      </c>
      <c r="Q1407" s="19" t="s">
        <v>1318</v>
      </c>
      <c r="R1407" s="24" t="s">
        <v>1026</v>
      </c>
      <c r="S1407" s="52" t="s">
        <v>1427</v>
      </c>
      <c r="T1407" s="17">
        <v>1</v>
      </c>
      <c r="U1407" s="24" t="s">
        <v>1026</v>
      </c>
      <c r="V1407" s="17">
        <v>0</v>
      </c>
      <c r="W1407" s="142" t="s">
        <v>2486</v>
      </c>
      <c r="X1407" s="120">
        <v>311</v>
      </c>
      <c r="Y1407" s="17">
        <v>13</v>
      </c>
      <c r="Z1407" s="24" t="s">
        <v>1026</v>
      </c>
      <c r="AA1407" s="17">
        <v>7</v>
      </c>
    </row>
    <row r="1408" spans="1:27" ht="15.75" thickBot="1" x14ac:dyDescent="0.3">
      <c r="A1408" s="37">
        <v>4</v>
      </c>
      <c r="B1408" s="28" t="s">
        <v>181</v>
      </c>
      <c r="C1408" s="37">
        <v>7</v>
      </c>
      <c r="D1408" s="37">
        <v>3</v>
      </c>
      <c r="E1408" s="37">
        <v>2</v>
      </c>
      <c r="F1408" s="37">
        <v>0</v>
      </c>
      <c r="G1408" s="37">
        <v>0</v>
      </c>
      <c r="H1408" s="37">
        <v>2</v>
      </c>
      <c r="I1408" s="37">
        <v>59</v>
      </c>
      <c r="J1408" s="73" t="s">
        <v>1026</v>
      </c>
      <c r="K1408" s="37">
        <v>49</v>
      </c>
      <c r="L1408" s="37">
        <f>PRODUCT(D1408*3+E1408*2+F1408+G1408)+1</f>
        <v>14</v>
      </c>
      <c r="M1408" s="32" t="s">
        <v>3142</v>
      </c>
      <c r="N1408" s="17">
        <v>16</v>
      </c>
      <c r="O1408" s="17">
        <v>8</v>
      </c>
      <c r="P1408" s="17">
        <v>2000</v>
      </c>
      <c r="Q1408" s="19" t="s">
        <v>264</v>
      </c>
      <c r="R1408" s="24" t="s">
        <v>1026</v>
      </c>
      <c r="S1408" s="19" t="s">
        <v>1043</v>
      </c>
      <c r="T1408" s="17">
        <v>2</v>
      </c>
      <c r="U1408" s="24" t="s">
        <v>1026</v>
      </c>
      <c r="V1408" s="17">
        <v>0</v>
      </c>
      <c r="W1408" s="142" t="s">
        <v>2487</v>
      </c>
      <c r="X1408" s="120">
        <v>315</v>
      </c>
      <c r="Y1408" s="17">
        <v>11</v>
      </c>
      <c r="Z1408" s="24" t="s">
        <v>1026</v>
      </c>
      <c r="AA1408" s="17">
        <v>2</v>
      </c>
    </row>
    <row r="1409" spans="1:27" x14ac:dyDescent="0.25">
      <c r="A1409" s="77">
        <v>5</v>
      </c>
      <c r="B1409" s="171" t="s">
        <v>1427</v>
      </c>
      <c r="C1409" s="77">
        <v>7</v>
      </c>
      <c r="D1409" s="77">
        <v>2</v>
      </c>
      <c r="E1409" s="77">
        <v>3</v>
      </c>
      <c r="F1409" s="77">
        <v>0</v>
      </c>
      <c r="G1409" s="77">
        <v>0</v>
      </c>
      <c r="H1409" s="77">
        <v>2</v>
      </c>
      <c r="I1409" s="77">
        <v>44</v>
      </c>
      <c r="J1409" s="79" t="s">
        <v>1026</v>
      </c>
      <c r="K1409" s="77">
        <v>64</v>
      </c>
      <c r="L1409" s="14">
        <f>PRODUCT(D1409*3+E1409*2+F1409+G1409)</f>
        <v>12</v>
      </c>
      <c r="M1409" s="17" t="s">
        <v>3027</v>
      </c>
      <c r="N1409" s="17">
        <v>19</v>
      </c>
      <c r="O1409" s="17">
        <v>8</v>
      </c>
      <c r="P1409" s="17">
        <v>2000</v>
      </c>
      <c r="Q1409" s="19" t="s">
        <v>1043</v>
      </c>
      <c r="R1409" s="24" t="s">
        <v>1026</v>
      </c>
      <c r="S1409" s="19" t="s">
        <v>1433</v>
      </c>
      <c r="T1409" s="17">
        <v>0</v>
      </c>
      <c r="U1409" s="24" t="s">
        <v>1026</v>
      </c>
      <c r="V1409" s="17">
        <v>2</v>
      </c>
      <c r="W1409" s="142" t="s">
        <v>67</v>
      </c>
      <c r="X1409" s="17">
        <v>234</v>
      </c>
      <c r="Y1409" s="17">
        <v>3</v>
      </c>
      <c r="Z1409" s="24" t="s">
        <v>1026</v>
      </c>
      <c r="AA1409" s="17">
        <v>6</v>
      </c>
    </row>
    <row r="1410" spans="1:27" x14ac:dyDescent="0.25">
      <c r="A1410" s="77">
        <v>6</v>
      </c>
      <c r="B1410" s="78" t="s">
        <v>264</v>
      </c>
      <c r="C1410" s="77">
        <v>7</v>
      </c>
      <c r="D1410" s="77">
        <v>1</v>
      </c>
      <c r="E1410" s="77">
        <v>1</v>
      </c>
      <c r="F1410" s="77">
        <v>0</v>
      </c>
      <c r="G1410" s="77">
        <v>1</v>
      </c>
      <c r="H1410" s="77">
        <v>4</v>
      </c>
      <c r="I1410" s="77">
        <v>59</v>
      </c>
      <c r="J1410" s="74" t="s">
        <v>1026</v>
      </c>
      <c r="K1410" s="77">
        <v>53</v>
      </c>
      <c r="L1410" s="14">
        <f>PRODUCT(D1410*3+E1410*2+F1410+G1410)+3</f>
        <v>9</v>
      </c>
      <c r="M1410" s="17" t="s">
        <v>3027</v>
      </c>
      <c r="N1410" s="17">
        <v>19</v>
      </c>
      <c r="O1410" s="17">
        <v>8</v>
      </c>
      <c r="P1410" s="17">
        <v>2000</v>
      </c>
      <c r="Q1410" s="19" t="s">
        <v>2400</v>
      </c>
      <c r="R1410" s="24" t="s">
        <v>1026</v>
      </c>
      <c r="S1410" s="19" t="s">
        <v>1042</v>
      </c>
      <c r="T1410" s="17">
        <v>2</v>
      </c>
      <c r="U1410" s="24" t="s">
        <v>1026</v>
      </c>
      <c r="V1410" s="17">
        <v>1</v>
      </c>
      <c r="W1410" s="142" t="s">
        <v>68</v>
      </c>
      <c r="X1410" s="17">
        <v>180</v>
      </c>
      <c r="Y1410" s="17">
        <v>10</v>
      </c>
      <c r="Z1410" s="24" t="s">
        <v>1026</v>
      </c>
      <c r="AA1410" s="17">
        <v>6</v>
      </c>
    </row>
    <row r="1411" spans="1:27" x14ac:dyDescent="0.25">
      <c r="A1411" s="77">
        <v>7</v>
      </c>
      <c r="B1411" s="78" t="s">
        <v>1433</v>
      </c>
      <c r="C1411" s="77">
        <v>7</v>
      </c>
      <c r="D1411" s="77">
        <v>1</v>
      </c>
      <c r="E1411" s="77">
        <v>0</v>
      </c>
      <c r="F1411" s="77">
        <v>0</v>
      </c>
      <c r="G1411" s="77">
        <v>2</v>
      </c>
      <c r="H1411" s="77">
        <v>4</v>
      </c>
      <c r="I1411" s="77">
        <v>34</v>
      </c>
      <c r="J1411" s="74" t="s">
        <v>1026</v>
      </c>
      <c r="K1411" s="77">
        <v>66</v>
      </c>
      <c r="L1411" s="14">
        <f>PRODUCT(D1411*3+E1411*2+F1411+G1411)</f>
        <v>5</v>
      </c>
      <c r="M1411" s="17" t="s">
        <v>3027</v>
      </c>
      <c r="N1411" s="17">
        <v>19</v>
      </c>
      <c r="O1411" s="17">
        <v>8</v>
      </c>
      <c r="P1411" s="17">
        <v>2000</v>
      </c>
      <c r="Q1411" s="52" t="s">
        <v>1427</v>
      </c>
      <c r="R1411" s="24" t="s">
        <v>1026</v>
      </c>
      <c r="S1411" s="19" t="s">
        <v>264</v>
      </c>
      <c r="T1411" s="17">
        <v>2</v>
      </c>
      <c r="U1411" s="24" t="s">
        <v>1026</v>
      </c>
      <c r="V1411" s="17">
        <v>0</v>
      </c>
      <c r="W1411" s="142" t="s">
        <v>69</v>
      </c>
      <c r="X1411" s="120">
        <v>180</v>
      </c>
      <c r="Y1411" s="17">
        <v>10</v>
      </c>
      <c r="Z1411" s="24" t="s">
        <v>1026</v>
      </c>
      <c r="AA1411" s="17">
        <v>7</v>
      </c>
    </row>
    <row r="1412" spans="1:27" x14ac:dyDescent="0.25">
      <c r="A1412" s="77">
        <v>8</v>
      </c>
      <c r="B1412" s="78" t="s">
        <v>1043</v>
      </c>
      <c r="C1412" s="77">
        <v>7</v>
      </c>
      <c r="D1412" s="77">
        <v>0</v>
      </c>
      <c r="E1412" s="77">
        <v>0</v>
      </c>
      <c r="F1412" s="77">
        <v>0</v>
      </c>
      <c r="G1412" s="77">
        <v>2</v>
      </c>
      <c r="H1412" s="77">
        <v>5</v>
      </c>
      <c r="I1412" s="77">
        <v>30</v>
      </c>
      <c r="J1412" s="79" t="s">
        <v>1026</v>
      </c>
      <c r="K1412" s="77">
        <v>60</v>
      </c>
      <c r="L1412" s="14">
        <f>PRODUCT(D1412*3+E1412*2+F1412+G1412)</f>
        <v>2</v>
      </c>
      <c r="M1412" s="17" t="s">
        <v>3027</v>
      </c>
      <c r="N1412" s="17">
        <v>19</v>
      </c>
      <c r="O1412" s="17">
        <v>8</v>
      </c>
      <c r="P1412" s="17">
        <v>2000</v>
      </c>
      <c r="Q1412" s="19" t="s">
        <v>181</v>
      </c>
      <c r="R1412" s="24" t="s">
        <v>1026</v>
      </c>
      <c r="S1412" s="19" t="s">
        <v>1318</v>
      </c>
      <c r="T1412" s="17">
        <v>0</v>
      </c>
      <c r="U1412" s="24" t="s">
        <v>1026</v>
      </c>
      <c r="V1412" s="17">
        <v>2</v>
      </c>
      <c r="W1412" s="142" t="s">
        <v>70</v>
      </c>
      <c r="X1412" s="120">
        <v>750</v>
      </c>
      <c r="Y1412" s="17">
        <v>2</v>
      </c>
      <c r="Z1412" s="24" t="s">
        <v>1026</v>
      </c>
      <c r="AA1412" s="17">
        <v>4</v>
      </c>
    </row>
    <row r="1413" spans="1:27" x14ac:dyDescent="0.25">
      <c r="B1413" s="20"/>
      <c r="C1413" s="14">
        <f t="shared" ref="C1413:H1413" si="27">SUM(C1405:C1412)</f>
        <v>56</v>
      </c>
      <c r="D1413" s="14">
        <f t="shared" si="27"/>
        <v>18</v>
      </c>
      <c r="E1413" s="14">
        <f t="shared" si="27"/>
        <v>10</v>
      </c>
      <c r="F1413" s="14">
        <f t="shared" si="27"/>
        <v>0</v>
      </c>
      <c r="G1413" s="14">
        <f t="shared" si="27"/>
        <v>10</v>
      </c>
      <c r="H1413" s="14">
        <f t="shared" si="27"/>
        <v>18</v>
      </c>
      <c r="I1413" s="14">
        <f>SUM(I1405:I1412)</f>
        <v>411</v>
      </c>
      <c r="J1413" s="74" t="s">
        <v>1026</v>
      </c>
      <c r="K1413" s="14">
        <f>SUM(K1405:K1412)</f>
        <v>411</v>
      </c>
      <c r="L1413" s="14">
        <f>SUM(L1405:L1412)</f>
        <v>92</v>
      </c>
      <c r="M1413" s="17" t="s">
        <v>3142</v>
      </c>
      <c r="N1413" s="17">
        <v>23</v>
      </c>
      <c r="O1413" s="17">
        <v>8</v>
      </c>
      <c r="P1413" s="17">
        <v>2000</v>
      </c>
      <c r="Q1413" s="19" t="s">
        <v>264</v>
      </c>
      <c r="R1413" s="24" t="s">
        <v>1026</v>
      </c>
      <c r="S1413" s="19" t="s">
        <v>1318</v>
      </c>
      <c r="T1413" s="17">
        <v>0</v>
      </c>
      <c r="U1413" s="24" t="s">
        <v>1026</v>
      </c>
      <c r="V1413" s="17">
        <v>2</v>
      </c>
      <c r="W1413" s="142" t="s">
        <v>2484</v>
      </c>
      <c r="X1413" s="17">
        <v>187</v>
      </c>
      <c r="Y1413" s="17">
        <v>2</v>
      </c>
      <c r="Z1413" s="24" t="s">
        <v>1026</v>
      </c>
      <c r="AA1413" s="17">
        <v>4</v>
      </c>
    </row>
    <row r="1414" spans="1:27" x14ac:dyDescent="0.25">
      <c r="B1414" s="20"/>
      <c r="J1414" s="74"/>
      <c r="M1414" s="17" t="s">
        <v>3142</v>
      </c>
      <c r="N1414" s="17">
        <v>23</v>
      </c>
      <c r="O1414" s="17">
        <v>8</v>
      </c>
      <c r="P1414" s="17">
        <v>2000</v>
      </c>
      <c r="Q1414" s="19" t="s">
        <v>1043</v>
      </c>
      <c r="R1414" s="24" t="s">
        <v>1026</v>
      </c>
      <c r="S1414" s="52" t="s">
        <v>1427</v>
      </c>
      <c r="T1414" s="17">
        <v>1</v>
      </c>
      <c r="U1414" s="24" t="s">
        <v>1026</v>
      </c>
      <c r="V1414" s="17">
        <v>2</v>
      </c>
      <c r="W1414" s="142" t="s">
        <v>2485</v>
      </c>
      <c r="X1414" s="17">
        <v>244</v>
      </c>
      <c r="Y1414" s="17">
        <v>6</v>
      </c>
      <c r="Z1414" s="24" t="s">
        <v>1026</v>
      </c>
      <c r="AA1414" s="17">
        <v>7</v>
      </c>
    </row>
    <row r="1415" spans="1:27" x14ac:dyDescent="0.25">
      <c r="B1415" s="20" t="s">
        <v>1124</v>
      </c>
      <c r="C1415" s="14">
        <v>3</v>
      </c>
      <c r="D1415" s="20" t="s">
        <v>1125</v>
      </c>
      <c r="E1415" s="20"/>
      <c r="F1415" s="20"/>
      <c r="G1415" s="20"/>
      <c r="H1415" s="20"/>
      <c r="M1415" s="17" t="s">
        <v>3142</v>
      </c>
      <c r="N1415" s="17">
        <v>23</v>
      </c>
      <c r="O1415" s="17">
        <v>8</v>
      </c>
      <c r="P1415" s="17">
        <v>2000</v>
      </c>
      <c r="Q1415" s="38" t="s">
        <v>181</v>
      </c>
      <c r="R1415" s="24" t="s">
        <v>1026</v>
      </c>
      <c r="S1415" s="38" t="s">
        <v>2400</v>
      </c>
      <c r="T1415" s="17">
        <v>2</v>
      </c>
      <c r="U1415" s="24" t="s">
        <v>1026</v>
      </c>
      <c r="V1415" s="17">
        <v>0</v>
      </c>
      <c r="W1415" s="142" t="s">
        <v>65</v>
      </c>
      <c r="X1415" s="17">
        <v>275</v>
      </c>
      <c r="Y1415" s="17">
        <v>15</v>
      </c>
      <c r="Z1415" s="24" t="s">
        <v>1026</v>
      </c>
      <c r="AA1415" s="17">
        <v>5</v>
      </c>
    </row>
    <row r="1416" spans="1:27" x14ac:dyDescent="0.25">
      <c r="C1416" s="14">
        <v>1</v>
      </c>
      <c r="D1416" s="20" t="s">
        <v>1126</v>
      </c>
      <c r="E1416" s="20"/>
      <c r="F1416" s="20"/>
      <c r="G1416" s="20"/>
      <c r="H1416" s="20"/>
      <c r="M1416" s="17" t="s">
        <v>3142</v>
      </c>
      <c r="N1416" s="17">
        <v>23</v>
      </c>
      <c r="O1416" s="17">
        <v>8</v>
      </c>
      <c r="P1416" s="17">
        <v>2000</v>
      </c>
      <c r="Q1416" s="19" t="s">
        <v>1042</v>
      </c>
      <c r="R1416" s="24" t="s">
        <v>1026</v>
      </c>
      <c r="S1416" s="19" t="s">
        <v>1433</v>
      </c>
      <c r="T1416" s="17">
        <v>2</v>
      </c>
      <c r="U1416" s="24" t="s">
        <v>1026</v>
      </c>
      <c r="V1416" s="17">
        <v>0</v>
      </c>
      <c r="W1416" s="142" t="s">
        <v>66</v>
      </c>
      <c r="X1416" s="17">
        <v>80</v>
      </c>
      <c r="Y1416" s="17">
        <v>10</v>
      </c>
      <c r="Z1416" s="24" t="s">
        <v>1026</v>
      </c>
      <c r="AA1416" s="17">
        <v>2</v>
      </c>
    </row>
    <row r="1417" spans="1:27" x14ac:dyDescent="0.25">
      <c r="M1417" s="17" t="s">
        <v>3027</v>
      </c>
      <c r="N1417" s="17">
        <v>26</v>
      </c>
      <c r="O1417" s="17">
        <v>8</v>
      </c>
      <c r="P1417" s="17">
        <v>2000</v>
      </c>
      <c r="Q1417" s="19" t="s">
        <v>1433</v>
      </c>
      <c r="R1417" s="24" t="s">
        <v>1026</v>
      </c>
      <c r="S1417" s="19" t="s">
        <v>264</v>
      </c>
      <c r="T1417" s="17">
        <v>1</v>
      </c>
      <c r="U1417" s="24" t="s">
        <v>1026</v>
      </c>
      <c r="V1417" s="17">
        <v>2</v>
      </c>
      <c r="W1417" s="142" t="s">
        <v>86</v>
      </c>
      <c r="X1417" s="17">
        <v>338</v>
      </c>
      <c r="Y1417" s="17">
        <v>8</v>
      </c>
      <c r="Z1417" s="24" t="s">
        <v>1026</v>
      </c>
      <c r="AA1417" s="17">
        <v>17</v>
      </c>
    </row>
    <row r="1418" spans="1:27" x14ac:dyDescent="0.25">
      <c r="B1418" s="16" t="s">
        <v>4422</v>
      </c>
      <c r="M1418" s="17" t="s">
        <v>3027</v>
      </c>
      <c r="N1418" s="17">
        <v>26</v>
      </c>
      <c r="O1418" s="17">
        <v>8</v>
      </c>
      <c r="P1418" s="17">
        <v>2000</v>
      </c>
      <c r="Q1418" s="19" t="s">
        <v>1318</v>
      </c>
      <c r="R1418" s="24" t="s">
        <v>1026</v>
      </c>
      <c r="S1418" s="19" t="s">
        <v>1042</v>
      </c>
      <c r="T1418" s="17">
        <v>2</v>
      </c>
      <c r="U1418" s="24" t="s">
        <v>1026</v>
      </c>
      <c r="V1418" s="17">
        <v>1</v>
      </c>
      <c r="W1418" s="142" t="s">
        <v>87</v>
      </c>
      <c r="X1418" s="17">
        <v>252</v>
      </c>
      <c r="Y1418" s="17">
        <v>15</v>
      </c>
      <c r="Z1418" s="24" t="s">
        <v>1026</v>
      </c>
      <c r="AA1418" s="17">
        <v>9</v>
      </c>
    </row>
    <row r="1419" spans="1:27" x14ac:dyDescent="0.25">
      <c r="B1419" s="16" t="s">
        <v>4423</v>
      </c>
      <c r="M1419" s="17" t="s">
        <v>3027</v>
      </c>
      <c r="N1419" s="17">
        <v>26</v>
      </c>
      <c r="O1419" s="17">
        <v>8</v>
      </c>
      <c r="P1419" s="17">
        <v>2000</v>
      </c>
      <c r="Q1419" s="38" t="s">
        <v>2400</v>
      </c>
      <c r="R1419" s="24" t="s">
        <v>1026</v>
      </c>
      <c r="S1419" s="38" t="s">
        <v>1043</v>
      </c>
      <c r="T1419" s="17">
        <v>1</v>
      </c>
      <c r="U1419" s="24" t="s">
        <v>1026</v>
      </c>
      <c r="V1419" s="17">
        <v>0</v>
      </c>
      <c r="W1419" s="142" t="s">
        <v>88</v>
      </c>
      <c r="X1419" s="17">
        <v>190</v>
      </c>
      <c r="Y1419" s="17">
        <v>8</v>
      </c>
      <c r="Z1419" s="24" t="s">
        <v>1026</v>
      </c>
      <c r="AA1419" s="17">
        <v>2</v>
      </c>
    </row>
    <row r="1420" spans="1:27" x14ac:dyDescent="0.25">
      <c r="B1420" s="16" t="s">
        <v>4424</v>
      </c>
      <c r="M1420" s="17" t="s">
        <v>3027</v>
      </c>
      <c r="N1420" s="17">
        <v>26</v>
      </c>
      <c r="O1420" s="17">
        <v>8</v>
      </c>
      <c r="P1420" s="17">
        <v>2000</v>
      </c>
      <c r="Q1420" s="52" t="s">
        <v>1427</v>
      </c>
      <c r="R1420" s="24" t="s">
        <v>1026</v>
      </c>
      <c r="S1420" s="19" t="s">
        <v>181</v>
      </c>
      <c r="T1420" s="17">
        <v>0</v>
      </c>
      <c r="U1420" s="24" t="s">
        <v>1026</v>
      </c>
      <c r="V1420" s="17">
        <v>2</v>
      </c>
      <c r="W1420" s="142" t="s">
        <v>2483</v>
      </c>
      <c r="X1420" s="17">
        <v>215</v>
      </c>
      <c r="Y1420" s="17">
        <v>6</v>
      </c>
      <c r="Z1420" s="24" t="s">
        <v>1026</v>
      </c>
      <c r="AA1420" s="17">
        <v>10</v>
      </c>
    </row>
    <row r="1421" spans="1:27" x14ac:dyDescent="0.25">
      <c r="M1421" s="17" t="s">
        <v>3142</v>
      </c>
      <c r="N1421" s="17">
        <v>30</v>
      </c>
      <c r="O1421" s="17">
        <v>8</v>
      </c>
      <c r="P1421" s="17">
        <v>2000</v>
      </c>
      <c r="Q1421" s="19" t="s">
        <v>264</v>
      </c>
      <c r="R1421" s="24" t="s">
        <v>1026</v>
      </c>
      <c r="S1421" s="19" t="s">
        <v>2400</v>
      </c>
      <c r="T1421" s="17">
        <v>0</v>
      </c>
      <c r="U1421" s="24" t="s">
        <v>1026</v>
      </c>
      <c r="V1421" s="17">
        <v>1</v>
      </c>
      <c r="W1421" s="142" t="s">
        <v>82</v>
      </c>
      <c r="X1421" s="17">
        <v>411</v>
      </c>
      <c r="Y1421" s="17">
        <v>6</v>
      </c>
      <c r="Z1421" s="24" t="s">
        <v>1026</v>
      </c>
      <c r="AA1421" s="17">
        <v>10</v>
      </c>
    </row>
    <row r="1422" spans="1:27" x14ac:dyDescent="0.25">
      <c r="M1422" s="17" t="s">
        <v>3142</v>
      </c>
      <c r="N1422" s="17">
        <v>30</v>
      </c>
      <c r="O1422" s="17">
        <v>8</v>
      </c>
      <c r="P1422" s="17">
        <v>2000</v>
      </c>
      <c r="Q1422" s="19" t="s">
        <v>1318</v>
      </c>
      <c r="R1422" s="24" t="s">
        <v>1026</v>
      </c>
      <c r="S1422" s="19" t="s">
        <v>1433</v>
      </c>
      <c r="T1422" s="17">
        <v>2</v>
      </c>
      <c r="U1422" s="24" t="s">
        <v>1026</v>
      </c>
      <c r="V1422" s="17">
        <v>0</v>
      </c>
      <c r="W1422" s="142" t="s">
        <v>83</v>
      </c>
      <c r="X1422" s="17">
        <v>263</v>
      </c>
      <c r="Y1422" s="17">
        <v>15</v>
      </c>
      <c r="Z1422" s="24" t="s">
        <v>1026</v>
      </c>
      <c r="AA1422" s="17">
        <v>1</v>
      </c>
    </row>
    <row r="1423" spans="1:27" x14ac:dyDescent="0.25">
      <c r="M1423" s="17" t="s">
        <v>3142</v>
      </c>
      <c r="N1423" s="17">
        <v>30</v>
      </c>
      <c r="O1423" s="17">
        <v>8</v>
      </c>
      <c r="P1423" s="17">
        <v>2000</v>
      </c>
      <c r="Q1423" s="19" t="s">
        <v>181</v>
      </c>
      <c r="R1423" s="24" t="s">
        <v>1026</v>
      </c>
      <c r="S1423" s="19" t="s">
        <v>1043</v>
      </c>
      <c r="T1423" s="17">
        <v>2</v>
      </c>
      <c r="U1423" s="24" t="s">
        <v>1026</v>
      </c>
      <c r="V1423" s="17">
        <v>1</v>
      </c>
      <c r="W1423" s="142" t="s">
        <v>84</v>
      </c>
      <c r="X1423" s="17">
        <v>350</v>
      </c>
      <c r="Y1423" s="17">
        <v>13</v>
      </c>
      <c r="Z1423" s="24" t="s">
        <v>1026</v>
      </c>
      <c r="AA1423" s="17">
        <v>13</v>
      </c>
    </row>
    <row r="1424" spans="1:27" x14ac:dyDescent="0.25">
      <c r="M1424" s="17" t="s">
        <v>3142</v>
      </c>
      <c r="N1424" s="17">
        <v>30</v>
      </c>
      <c r="O1424" s="17">
        <v>8</v>
      </c>
      <c r="P1424" s="17">
        <v>2000</v>
      </c>
      <c r="Q1424" s="19" t="s">
        <v>1042</v>
      </c>
      <c r="R1424" s="24" t="s">
        <v>1026</v>
      </c>
      <c r="S1424" s="52" t="s">
        <v>1427</v>
      </c>
      <c r="T1424" s="17">
        <v>1</v>
      </c>
      <c r="U1424" s="24" t="s">
        <v>1026</v>
      </c>
      <c r="V1424" s="17">
        <v>2</v>
      </c>
      <c r="W1424" s="142" t="s">
        <v>85</v>
      </c>
      <c r="X1424" s="17">
        <v>260</v>
      </c>
      <c r="Y1424" s="17">
        <v>10</v>
      </c>
      <c r="Z1424" s="24" t="s">
        <v>1026</v>
      </c>
      <c r="AA1424" s="17">
        <v>2</v>
      </c>
    </row>
    <row r="1425" spans="1:27" x14ac:dyDescent="0.25">
      <c r="M1425" s="17" t="s">
        <v>3027</v>
      </c>
      <c r="N1425" s="17">
        <v>2</v>
      </c>
      <c r="O1425" s="17">
        <v>9</v>
      </c>
      <c r="P1425" s="17">
        <v>2000</v>
      </c>
      <c r="Q1425" s="19" t="s">
        <v>1433</v>
      </c>
      <c r="R1425" s="24" t="s">
        <v>1026</v>
      </c>
      <c r="S1425" s="52" t="s">
        <v>1427</v>
      </c>
      <c r="T1425" s="17">
        <v>0</v>
      </c>
      <c r="U1425" s="24" t="s">
        <v>1026</v>
      </c>
      <c r="V1425" s="17">
        <v>1</v>
      </c>
      <c r="W1425" s="142" t="s">
        <v>78</v>
      </c>
      <c r="X1425" s="17">
        <v>287</v>
      </c>
      <c r="Y1425" s="17">
        <v>7</v>
      </c>
      <c r="Z1425" s="24" t="s">
        <v>1026</v>
      </c>
      <c r="AA1425" s="17">
        <v>8</v>
      </c>
    </row>
    <row r="1426" spans="1:27" x14ac:dyDescent="0.25">
      <c r="M1426" s="17" t="s">
        <v>3027</v>
      </c>
      <c r="N1426" s="17">
        <v>2</v>
      </c>
      <c r="O1426" s="17">
        <v>9</v>
      </c>
      <c r="P1426" s="17">
        <v>2000</v>
      </c>
      <c r="Q1426" s="19" t="s">
        <v>1043</v>
      </c>
      <c r="R1426" s="24" t="s">
        <v>1026</v>
      </c>
      <c r="S1426" s="19" t="s">
        <v>1042</v>
      </c>
      <c r="T1426" s="17">
        <v>0</v>
      </c>
      <c r="U1426" s="24" t="s">
        <v>1026</v>
      </c>
      <c r="V1426" s="17">
        <v>2</v>
      </c>
      <c r="W1426" s="142" t="s">
        <v>79</v>
      </c>
      <c r="X1426" s="17">
        <v>152</v>
      </c>
      <c r="Y1426" s="17">
        <v>2</v>
      </c>
      <c r="Z1426" s="24" t="s">
        <v>1026</v>
      </c>
      <c r="AA1426" s="17">
        <v>9</v>
      </c>
    </row>
    <row r="1427" spans="1:27" x14ac:dyDescent="0.25">
      <c r="M1427" s="17" t="s">
        <v>3027</v>
      </c>
      <c r="N1427" s="17">
        <v>2</v>
      </c>
      <c r="O1427" s="17">
        <v>9</v>
      </c>
      <c r="P1427" s="17">
        <v>2000</v>
      </c>
      <c r="Q1427" s="19" t="s">
        <v>2400</v>
      </c>
      <c r="R1427" s="24" t="s">
        <v>1026</v>
      </c>
      <c r="S1427" s="19" t="s">
        <v>1318</v>
      </c>
      <c r="T1427" s="17">
        <v>2</v>
      </c>
      <c r="U1427" s="24" t="s">
        <v>1026</v>
      </c>
      <c r="V1427" s="17">
        <v>1</v>
      </c>
      <c r="W1427" s="142" t="s">
        <v>80</v>
      </c>
      <c r="X1427" s="17">
        <v>190</v>
      </c>
      <c r="Y1427" s="17">
        <v>7</v>
      </c>
      <c r="Z1427" s="24" t="s">
        <v>1026</v>
      </c>
      <c r="AA1427" s="17">
        <v>11</v>
      </c>
    </row>
    <row r="1428" spans="1:27" x14ac:dyDescent="0.25">
      <c r="M1428" s="17" t="s">
        <v>3027</v>
      </c>
      <c r="N1428" s="17">
        <v>2</v>
      </c>
      <c r="O1428" s="17">
        <v>9</v>
      </c>
      <c r="P1428" s="17">
        <v>2000</v>
      </c>
      <c r="Q1428" s="38" t="s">
        <v>264</v>
      </c>
      <c r="R1428" s="24" t="s">
        <v>1026</v>
      </c>
      <c r="S1428" s="38" t="s">
        <v>181</v>
      </c>
      <c r="T1428" s="17">
        <v>0</v>
      </c>
      <c r="U1428" s="24" t="s">
        <v>1026</v>
      </c>
      <c r="V1428" s="17">
        <v>1</v>
      </c>
      <c r="W1428" s="142" t="s">
        <v>81</v>
      </c>
      <c r="X1428" s="17">
        <v>298</v>
      </c>
      <c r="Y1428" s="17">
        <v>12</v>
      </c>
      <c r="Z1428" s="24" t="s">
        <v>1026</v>
      </c>
      <c r="AA1428" s="17">
        <v>13</v>
      </c>
    </row>
    <row r="1429" spans="1:27" x14ac:dyDescent="0.25">
      <c r="M1429" s="17" t="s">
        <v>3027</v>
      </c>
      <c r="N1429" s="17">
        <v>9</v>
      </c>
      <c r="O1429" s="17">
        <v>9</v>
      </c>
      <c r="P1429" s="17">
        <v>2000</v>
      </c>
      <c r="Q1429" s="52" t="s">
        <v>1427</v>
      </c>
      <c r="R1429" s="24" t="s">
        <v>1026</v>
      </c>
      <c r="S1429" s="19" t="s">
        <v>2400</v>
      </c>
      <c r="T1429" s="17">
        <v>2</v>
      </c>
      <c r="U1429" s="24" t="s">
        <v>1026</v>
      </c>
      <c r="V1429" s="17">
        <v>1</v>
      </c>
      <c r="W1429" s="142" t="s">
        <v>1127</v>
      </c>
      <c r="X1429" s="17">
        <v>270</v>
      </c>
      <c r="Y1429" s="17">
        <v>4</v>
      </c>
      <c r="Z1429" s="24" t="s">
        <v>1026</v>
      </c>
      <c r="AA1429" s="17">
        <v>11</v>
      </c>
    </row>
    <row r="1430" spans="1:27" x14ac:dyDescent="0.25">
      <c r="M1430" s="17" t="s">
        <v>3027</v>
      </c>
      <c r="N1430" s="17">
        <v>9</v>
      </c>
      <c r="O1430" s="17">
        <v>9</v>
      </c>
      <c r="P1430" s="17">
        <v>2000</v>
      </c>
      <c r="Q1430" s="19" t="s">
        <v>1318</v>
      </c>
      <c r="R1430" s="24" t="s">
        <v>1026</v>
      </c>
      <c r="S1430" s="19" t="s">
        <v>1043</v>
      </c>
      <c r="T1430" s="17">
        <v>2</v>
      </c>
      <c r="U1430" s="24" t="s">
        <v>1026</v>
      </c>
      <c r="V1430" s="17">
        <v>0</v>
      </c>
      <c r="W1430" s="142" t="s">
        <v>1128</v>
      </c>
      <c r="X1430" s="17">
        <v>164</v>
      </c>
      <c r="Y1430" s="17">
        <v>6</v>
      </c>
      <c r="Z1430" s="24" t="s">
        <v>1026</v>
      </c>
      <c r="AA1430" s="17">
        <v>2</v>
      </c>
    </row>
    <row r="1431" spans="1:27" x14ac:dyDescent="0.25">
      <c r="M1431" s="17" t="s">
        <v>3027</v>
      </c>
      <c r="N1431" s="17">
        <v>9</v>
      </c>
      <c r="O1431" s="17">
        <v>9</v>
      </c>
      <c r="P1431" s="17">
        <v>2000</v>
      </c>
      <c r="Q1431" s="19" t="s">
        <v>181</v>
      </c>
      <c r="R1431" s="24" t="s">
        <v>1026</v>
      </c>
      <c r="S1431" s="19" t="s">
        <v>1433</v>
      </c>
      <c r="T1431" s="17">
        <v>1</v>
      </c>
      <c r="U1431" s="24" t="s">
        <v>1026</v>
      </c>
      <c r="V1431" s="17">
        <v>0</v>
      </c>
      <c r="W1431" s="142" t="s">
        <v>1129</v>
      </c>
      <c r="X1431" s="17">
        <v>811</v>
      </c>
      <c r="Y1431" s="17">
        <v>3</v>
      </c>
      <c r="Z1431" s="24" t="s">
        <v>1026</v>
      </c>
      <c r="AA1431" s="17">
        <v>3</v>
      </c>
    </row>
    <row r="1432" spans="1:27" x14ac:dyDescent="0.25">
      <c r="M1432" s="17" t="s">
        <v>3027</v>
      </c>
      <c r="N1432" s="17">
        <v>9</v>
      </c>
      <c r="O1432" s="17">
        <v>9</v>
      </c>
      <c r="P1432" s="17">
        <v>2000</v>
      </c>
      <c r="Q1432" s="38" t="s">
        <v>1042</v>
      </c>
      <c r="R1432" s="24" t="s">
        <v>1026</v>
      </c>
      <c r="S1432" s="38" t="s">
        <v>264</v>
      </c>
      <c r="T1432" s="17">
        <v>2</v>
      </c>
      <c r="U1432" s="24" t="s">
        <v>1026</v>
      </c>
      <c r="V1432" s="17">
        <v>1</v>
      </c>
      <c r="W1432" s="142" t="s">
        <v>1130</v>
      </c>
      <c r="X1432" s="17">
        <v>179</v>
      </c>
      <c r="Y1432" s="17">
        <v>6</v>
      </c>
      <c r="Z1432" s="24" t="s">
        <v>1026</v>
      </c>
      <c r="AA1432" s="17">
        <v>4</v>
      </c>
    </row>
    <row r="1433" spans="1:27" x14ac:dyDescent="0.25">
      <c r="R1433" s="24"/>
      <c r="S1433" s="19" t="s">
        <v>2</v>
      </c>
      <c r="T1433" s="17">
        <f>SUM(T1405:T1432)</f>
        <v>31</v>
      </c>
      <c r="U1433" s="24" t="s">
        <v>1026</v>
      </c>
      <c r="V1433" s="17">
        <f>SUM(V1405:V1432)</f>
        <v>26</v>
      </c>
      <c r="W1433" s="142"/>
      <c r="X1433" s="17">
        <f>SUM(X1405:X1432)</f>
        <v>8018</v>
      </c>
      <c r="Y1433" s="17">
        <f>SUM(Y1405:Y1432)</f>
        <v>223</v>
      </c>
      <c r="Z1433" s="24" t="s">
        <v>1026</v>
      </c>
      <c r="AA1433" s="17">
        <f>SUM(AA1405:AA1432)</f>
        <v>188</v>
      </c>
    </row>
    <row r="1434" spans="1:27" x14ac:dyDescent="0.25">
      <c r="P1434" s="17">
        <f>COUNT(T1405:T1432)</f>
        <v>28</v>
      </c>
      <c r="R1434" s="24"/>
      <c r="S1434" s="19" t="s">
        <v>567</v>
      </c>
      <c r="T1434" s="81">
        <f>PRODUCT(T1433/P1434)</f>
        <v>1.1071428571428572</v>
      </c>
      <c r="U1434" s="24" t="s">
        <v>1026</v>
      </c>
      <c r="V1434" s="81">
        <f>PRODUCT(V1433/P1434)</f>
        <v>0.9285714285714286</v>
      </c>
      <c r="X1434" s="82">
        <f>PRODUCT(X1433/P1434)</f>
        <v>286.35714285714283</v>
      </c>
      <c r="Y1434" s="81">
        <f>PRODUCT(Y1433/P1434)</f>
        <v>7.9642857142857144</v>
      </c>
      <c r="Z1434" s="24" t="s">
        <v>1026</v>
      </c>
      <c r="AA1434" s="81">
        <f>PRODUCT(AA1433/P1434)</f>
        <v>6.7142857142857144</v>
      </c>
    </row>
    <row r="1435" spans="1:27" x14ac:dyDescent="0.25">
      <c r="W1435" s="142"/>
      <c r="X1435" s="120"/>
    </row>
    <row r="1436" spans="1:27" x14ac:dyDescent="0.25">
      <c r="W1436" s="142"/>
      <c r="X1436" s="120"/>
    </row>
    <row r="1437" spans="1:27" x14ac:dyDescent="0.25">
      <c r="A1437" s="21"/>
      <c r="B1437" s="22" t="s">
        <v>2488</v>
      </c>
      <c r="C1437" s="21" t="s">
        <v>1032</v>
      </c>
      <c r="D1437" s="21" t="s">
        <v>1033</v>
      </c>
      <c r="E1437" s="21" t="s">
        <v>1034</v>
      </c>
      <c r="F1437" s="21" t="s">
        <v>1030</v>
      </c>
      <c r="G1437" s="21" t="s">
        <v>1039</v>
      </c>
      <c r="H1437" s="21" t="s">
        <v>1040</v>
      </c>
      <c r="I1437" s="22" t="s">
        <v>1028</v>
      </c>
      <c r="J1437" s="21"/>
      <c r="K1437" s="21"/>
      <c r="L1437" s="21" t="s">
        <v>1031</v>
      </c>
      <c r="M1437" s="33"/>
      <c r="N1437" s="33"/>
      <c r="O1437" s="33"/>
      <c r="P1437" s="33"/>
      <c r="Q1437" s="22" t="s">
        <v>2488</v>
      </c>
      <c r="R1437" s="33"/>
      <c r="S1437" s="35"/>
      <c r="T1437" s="33"/>
      <c r="U1437" s="33"/>
      <c r="V1437" s="33"/>
      <c r="W1437" s="163"/>
      <c r="X1437" s="164"/>
      <c r="Y1437" s="33"/>
      <c r="Z1437" s="33"/>
      <c r="AA1437" s="33"/>
    </row>
    <row r="1438" spans="1:27" x14ac:dyDescent="0.25">
      <c r="A1438" s="14">
        <v>1</v>
      </c>
      <c r="B1438" s="42" t="s">
        <v>1041</v>
      </c>
      <c r="C1438" s="29">
        <v>24</v>
      </c>
      <c r="D1438" s="29">
        <v>13</v>
      </c>
      <c r="E1438" s="29">
        <v>7</v>
      </c>
      <c r="F1438" s="29">
        <v>0</v>
      </c>
      <c r="G1438" s="29">
        <v>2</v>
      </c>
      <c r="H1438" s="14">
        <v>2</v>
      </c>
      <c r="I1438" s="14">
        <v>226</v>
      </c>
      <c r="J1438" s="147" t="s">
        <v>1026</v>
      </c>
      <c r="K1438" s="14">
        <v>102</v>
      </c>
      <c r="L1438" s="14">
        <f t="shared" ref="L1438:L1449" si="28">PRODUCT(D1438*3+E1438*2+F1438+G1438)</f>
        <v>55</v>
      </c>
      <c r="M1438" s="17" t="s">
        <v>3011</v>
      </c>
      <c r="N1438" s="17">
        <v>20</v>
      </c>
      <c r="O1438" s="17">
        <v>5</v>
      </c>
      <c r="P1438" s="17">
        <v>2001</v>
      </c>
      <c r="Q1438" s="19" t="s">
        <v>565</v>
      </c>
      <c r="R1438" s="24" t="s">
        <v>1026</v>
      </c>
      <c r="S1438" s="19" t="s">
        <v>564</v>
      </c>
      <c r="T1438" s="17">
        <v>2</v>
      </c>
      <c r="U1438" s="24" t="s">
        <v>1026</v>
      </c>
      <c r="V1438" s="17">
        <v>0</v>
      </c>
      <c r="W1438" s="142" t="s">
        <v>1973</v>
      </c>
      <c r="X1438" s="120">
        <v>352</v>
      </c>
      <c r="Y1438" s="120">
        <v>21</v>
      </c>
      <c r="Z1438" s="24" t="s">
        <v>1026</v>
      </c>
      <c r="AA1438" s="120">
        <v>3</v>
      </c>
    </row>
    <row r="1439" spans="1:27" x14ac:dyDescent="0.25">
      <c r="A1439" s="14">
        <v>2</v>
      </c>
      <c r="B1439" s="63" t="s">
        <v>2312</v>
      </c>
      <c r="C1439" s="14">
        <v>24</v>
      </c>
      <c r="D1439" s="14">
        <v>14</v>
      </c>
      <c r="E1439" s="14">
        <v>5</v>
      </c>
      <c r="F1439" s="14">
        <v>0</v>
      </c>
      <c r="G1439" s="14">
        <v>2</v>
      </c>
      <c r="H1439" s="14">
        <v>3</v>
      </c>
      <c r="I1439" s="14">
        <v>260</v>
      </c>
      <c r="J1439" s="147" t="s">
        <v>1026</v>
      </c>
      <c r="K1439" s="14">
        <v>144</v>
      </c>
      <c r="L1439" s="14">
        <f t="shared" si="28"/>
        <v>54</v>
      </c>
      <c r="M1439" s="17" t="s">
        <v>3011</v>
      </c>
      <c r="N1439" s="17">
        <v>20</v>
      </c>
      <c r="O1439" s="17">
        <v>5</v>
      </c>
      <c r="P1439" s="17">
        <v>2001</v>
      </c>
      <c r="Q1439" s="19" t="s">
        <v>1041</v>
      </c>
      <c r="R1439" s="24" t="s">
        <v>1026</v>
      </c>
      <c r="S1439" s="19" t="s">
        <v>1318</v>
      </c>
      <c r="T1439" s="17">
        <v>2</v>
      </c>
      <c r="U1439" s="24" t="s">
        <v>1026</v>
      </c>
      <c r="V1439" s="17">
        <v>0</v>
      </c>
      <c r="W1439" s="142" t="s">
        <v>1971</v>
      </c>
      <c r="X1439" s="120">
        <v>599</v>
      </c>
      <c r="Y1439" s="120">
        <v>9</v>
      </c>
      <c r="Z1439" s="24" t="s">
        <v>1026</v>
      </c>
      <c r="AA1439" s="120">
        <v>1</v>
      </c>
    </row>
    <row r="1440" spans="1:27" x14ac:dyDescent="0.25">
      <c r="A1440" s="14">
        <v>3</v>
      </c>
      <c r="B1440" s="41" t="s">
        <v>565</v>
      </c>
      <c r="C1440" s="14">
        <v>24</v>
      </c>
      <c r="D1440" s="14">
        <v>11</v>
      </c>
      <c r="E1440" s="14">
        <v>6</v>
      </c>
      <c r="F1440" s="14">
        <v>0</v>
      </c>
      <c r="G1440" s="14">
        <v>3</v>
      </c>
      <c r="H1440" s="14">
        <v>4</v>
      </c>
      <c r="I1440" s="14">
        <v>266</v>
      </c>
      <c r="J1440" s="147" t="s">
        <v>1026</v>
      </c>
      <c r="K1440" s="14">
        <v>201</v>
      </c>
      <c r="L1440" s="14">
        <f t="shared" si="28"/>
        <v>48</v>
      </c>
      <c r="M1440" s="17" t="s">
        <v>3011</v>
      </c>
      <c r="N1440" s="17">
        <v>20</v>
      </c>
      <c r="O1440" s="17">
        <v>5</v>
      </c>
      <c r="P1440" s="17">
        <v>2001</v>
      </c>
      <c r="Q1440" s="19" t="s">
        <v>2312</v>
      </c>
      <c r="R1440" s="24" t="s">
        <v>1026</v>
      </c>
      <c r="S1440" s="19" t="s">
        <v>1465</v>
      </c>
      <c r="T1440" s="17">
        <v>1</v>
      </c>
      <c r="U1440" s="24" t="s">
        <v>1026</v>
      </c>
      <c r="V1440" s="17">
        <v>0</v>
      </c>
      <c r="W1440" s="142" t="s">
        <v>224</v>
      </c>
      <c r="X1440" s="120">
        <v>430</v>
      </c>
      <c r="Y1440" s="120">
        <v>6</v>
      </c>
      <c r="Z1440" s="24" t="s">
        <v>1026</v>
      </c>
      <c r="AA1440" s="120">
        <v>4</v>
      </c>
    </row>
    <row r="1441" spans="1:27" x14ac:dyDescent="0.25">
      <c r="A1441" s="14">
        <v>4</v>
      </c>
      <c r="B1441" s="41" t="s">
        <v>1241</v>
      </c>
      <c r="C1441" s="14">
        <v>24</v>
      </c>
      <c r="D1441" s="14">
        <v>10</v>
      </c>
      <c r="E1441" s="14">
        <v>6</v>
      </c>
      <c r="F1441" s="29">
        <v>0</v>
      </c>
      <c r="G1441" s="29">
        <v>4</v>
      </c>
      <c r="H1441" s="29">
        <v>4</v>
      </c>
      <c r="I1441" s="14">
        <v>226</v>
      </c>
      <c r="J1441" s="147" t="s">
        <v>1026</v>
      </c>
      <c r="K1441" s="14">
        <v>192</v>
      </c>
      <c r="L1441" s="14">
        <f t="shared" si="28"/>
        <v>46</v>
      </c>
      <c r="M1441" s="17" t="s">
        <v>3011</v>
      </c>
      <c r="N1441" s="17">
        <v>20</v>
      </c>
      <c r="O1441" s="17">
        <v>5</v>
      </c>
      <c r="P1441" s="17">
        <v>2001</v>
      </c>
      <c r="Q1441" s="19" t="s">
        <v>1029</v>
      </c>
      <c r="R1441" s="24" t="s">
        <v>1026</v>
      </c>
      <c r="S1441" s="19" t="s">
        <v>171</v>
      </c>
      <c r="T1441" s="17">
        <v>2</v>
      </c>
      <c r="U1441" s="24" t="s">
        <v>1026</v>
      </c>
      <c r="V1441" s="17">
        <v>0</v>
      </c>
      <c r="W1441" s="142" t="s">
        <v>1974</v>
      </c>
      <c r="X1441" s="120">
        <v>498</v>
      </c>
      <c r="Y1441" s="120">
        <v>6</v>
      </c>
      <c r="Z1441" s="24" t="s">
        <v>1026</v>
      </c>
      <c r="AA1441" s="120">
        <v>3</v>
      </c>
    </row>
    <row r="1442" spans="1:27" x14ac:dyDescent="0.25">
      <c r="A1442" s="14">
        <v>5</v>
      </c>
      <c r="B1442" s="42" t="s">
        <v>1465</v>
      </c>
      <c r="C1442" s="14">
        <v>24</v>
      </c>
      <c r="D1442" s="14">
        <v>10</v>
      </c>
      <c r="E1442" s="29">
        <v>6</v>
      </c>
      <c r="F1442" s="14">
        <v>0</v>
      </c>
      <c r="G1442" s="14">
        <v>2</v>
      </c>
      <c r="H1442" s="14">
        <v>6</v>
      </c>
      <c r="I1442" s="14">
        <v>278</v>
      </c>
      <c r="J1442" s="147" t="s">
        <v>1026</v>
      </c>
      <c r="K1442" s="14">
        <v>146</v>
      </c>
      <c r="L1442" s="14">
        <f t="shared" si="28"/>
        <v>44</v>
      </c>
      <c r="M1442" s="17" t="s">
        <v>3011</v>
      </c>
      <c r="N1442" s="17">
        <v>20</v>
      </c>
      <c r="O1442" s="17">
        <v>5</v>
      </c>
      <c r="P1442" s="17">
        <v>2001</v>
      </c>
      <c r="Q1442" s="19" t="s">
        <v>181</v>
      </c>
      <c r="R1442" s="24" t="s">
        <v>1026</v>
      </c>
      <c r="S1442" s="19" t="s">
        <v>1241</v>
      </c>
      <c r="T1442" s="17">
        <v>2</v>
      </c>
      <c r="U1442" s="24" t="s">
        <v>1026</v>
      </c>
      <c r="V1442" s="17">
        <v>1</v>
      </c>
      <c r="W1442" s="142" t="s">
        <v>223</v>
      </c>
      <c r="X1442" s="120">
        <v>582</v>
      </c>
      <c r="Y1442" s="120">
        <v>11</v>
      </c>
      <c r="Z1442" s="24" t="s">
        <v>1026</v>
      </c>
      <c r="AA1442" s="120">
        <v>9</v>
      </c>
    </row>
    <row r="1443" spans="1:27" x14ac:dyDescent="0.25">
      <c r="A1443" s="14">
        <v>6</v>
      </c>
      <c r="B1443" s="42" t="s">
        <v>564</v>
      </c>
      <c r="C1443" s="29">
        <v>24</v>
      </c>
      <c r="D1443" s="29">
        <v>8</v>
      </c>
      <c r="E1443" s="29">
        <v>6</v>
      </c>
      <c r="F1443" s="29">
        <v>0</v>
      </c>
      <c r="G1443" s="29">
        <v>2</v>
      </c>
      <c r="H1443" s="14">
        <v>8</v>
      </c>
      <c r="I1443" s="14">
        <v>174</v>
      </c>
      <c r="J1443" s="147" t="s">
        <v>1026</v>
      </c>
      <c r="K1443" s="14">
        <v>194</v>
      </c>
      <c r="L1443" s="14">
        <f t="shared" si="28"/>
        <v>38</v>
      </c>
      <c r="M1443" s="17" t="s">
        <v>3011</v>
      </c>
      <c r="N1443" s="17">
        <v>20</v>
      </c>
      <c r="O1443" s="17">
        <v>5</v>
      </c>
      <c r="P1443" s="17">
        <v>2001</v>
      </c>
      <c r="Q1443" s="19" t="s">
        <v>1042</v>
      </c>
      <c r="R1443" s="24" t="s">
        <v>1026</v>
      </c>
      <c r="S1443" s="19" t="s">
        <v>2400</v>
      </c>
      <c r="T1443" s="17">
        <v>2</v>
      </c>
      <c r="U1443" s="24" t="s">
        <v>1026</v>
      </c>
      <c r="V1443" s="17">
        <v>1</v>
      </c>
      <c r="W1443" s="142" t="s">
        <v>1972</v>
      </c>
      <c r="X1443" s="120">
        <v>278</v>
      </c>
      <c r="Y1443" s="120">
        <v>7</v>
      </c>
      <c r="Z1443" s="24" t="s">
        <v>1026</v>
      </c>
      <c r="AA1443" s="120">
        <v>6</v>
      </c>
    </row>
    <row r="1444" spans="1:27" x14ac:dyDescent="0.25">
      <c r="A1444" s="14">
        <v>7</v>
      </c>
      <c r="B1444" s="42" t="s">
        <v>1029</v>
      </c>
      <c r="C1444" s="14">
        <v>24</v>
      </c>
      <c r="D1444" s="14">
        <v>7</v>
      </c>
      <c r="E1444" s="14">
        <v>6</v>
      </c>
      <c r="F1444" s="14">
        <v>0</v>
      </c>
      <c r="G1444" s="14">
        <v>2</v>
      </c>
      <c r="H1444" s="29">
        <v>9</v>
      </c>
      <c r="I1444" s="14">
        <v>197</v>
      </c>
      <c r="J1444" s="147" t="s">
        <v>1026</v>
      </c>
      <c r="K1444" s="14">
        <v>178</v>
      </c>
      <c r="L1444" s="14">
        <f t="shared" si="28"/>
        <v>35</v>
      </c>
      <c r="M1444" s="17" t="s">
        <v>3141</v>
      </c>
      <c r="N1444" s="17">
        <v>24</v>
      </c>
      <c r="O1444" s="17">
        <v>5</v>
      </c>
      <c r="P1444" s="17">
        <v>2001</v>
      </c>
      <c r="Q1444" s="19" t="s">
        <v>171</v>
      </c>
      <c r="R1444" s="24" t="s">
        <v>1026</v>
      </c>
      <c r="S1444" s="19" t="s">
        <v>1042</v>
      </c>
      <c r="T1444" s="17">
        <v>2</v>
      </c>
      <c r="U1444" s="24" t="s">
        <v>1026</v>
      </c>
      <c r="V1444" s="17">
        <v>0</v>
      </c>
      <c r="W1444" s="142" t="s">
        <v>1969</v>
      </c>
      <c r="X1444" s="120">
        <v>324</v>
      </c>
      <c r="Y1444" s="120">
        <v>9</v>
      </c>
      <c r="Z1444" s="24" t="s">
        <v>1026</v>
      </c>
      <c r="AA1444" s="120">
        <v>4</v>
      </c>
    </row>
    <row r="1445" spans="1:27" ht="15.75" thickBot="1" x14ac:dyDescent="0.3">
      <c r="A1445" s="37">
        <v>8</v>
      </c>
      <c r="B1445" s="50" t="s">
        <v>181</v>
      </c>
      <c r="C1445" s="37">
        <v>24</v>
      </c>
      <c r="D1445" s="37">
        <v>2</v>
      </c>
      <c r="E1445" s="37">
        <v>8</v>
      </c>
      <c r="F1445" s="37">
        <v>0</v>
      </c>
      <c r="G1445" s="37">
        <v>3</v>
      </c>
      <c r="H1445" s="37">
        <v>11</v>
      </c>
      <c r="I1445" s="37">
        <v>167</v>
      </c>
      <c r="J1445" s="148" t="s">
        <v>1026</v>
      </c>
      <c r="K1445" s="37">
        <v>244</v>
      </c>
      <c r="L1445" s="37">
        <f t="shared" si="28"/>
        <v>25</v>
      </c>
      <c r="M1445" s="32" t="s">
        <v>3141</v>
      </c>
      <c r="N1445" s="17">
        <v>24</v>
      </c>
      <c r="O1445" s="17">
        <v>5</v>
      </c>
      <c r="P1445" s="17">
        <v>2001</v>
      </c>
      <c r="Q1445" s="19" t="s">
        <v>2400</v>
      </c>
      <c r="R1445" s="24" t="s">
        <v>1026</v>
      </c>
      <c r="S1445" s="19" t="s">
        <v>181</v>
      </c>
      <c r="T1445" s="17">
        <v>0</v>
      </c>
      <c r="U1445" s="24" t="s">
        <v>1026</v>
      </c>
      <c r="V1445" s="17">
        <v>1</v>
      </c>
      <c r="W1445" s="142" t="s">
        <v>1967</v>
      </c>
      <c r="X1445" s="120">
        <v>216</v>
      </c>
      <c r="Y1445" s="120">
        <v>2</v>
      </c>
      <c r="Z1445" s="24" t="s">
        <v>1026</v>
      </c>
      <c r="AA1445" s="120">
        <v>5</v>
      </c>
    </row>
    <row r="1446" spans="1:27" x14ac:dyDescent="0.25">
      <c r="A1446" s="29">
        <v>9</v>
      </c>
      <c r="B1446" s="42" t="s">
        <v>171</v>
      </c>
      <c r="C1446" s="29">
        <v>24</v>
      </c>
      <c r="D1446" s="29">
        <v>2</v>
      </c>
      <c r="E1446" s="29">
        <v>4</v>
      </c>
      <c r="F1446" s="29">
        <v>0</v>
      </c>
      <c r="G1446" s="29">
        <v>7</v>
      </c>
      <c r="H1446" s="14">
        <v>11</v>
      </c>
      <c r="I1446" s="29">
        <v>187</v>
      </c>
      <c r="J1446" s="170" t="s">
        <v>1026</v>
      </c>
      <c r="K1446" s="29">
        <v>221</v>
      </c>
      <c r="L1446" s="29">
        <f t="shared" si="28"/>
        <v>21</v>
      </c>
      <c r="M1446" s="32" t="s">
        <v>3141</v>
      </c>
      <c r="N1446" s="17">
        <v>24</v>
      </c>
      <c r="O1446" s="17">
        <v>5</v>
      </c>
      <c r="P1446" s="17">
        <v>2001</v>
      </c>
      <c r="Q1446" s="19" t="s">
        <v>1465</v>
      </c>
      <c r="R1446" s="24" t="s">
        <v>1026</v>
      </c>
      <c r="S1446" s="19" t="s">
        <v>1029</v>
      </c>
      <c r="T1446" s="17">
        <v>2</v>
      </c>
      <c r="U1446" s="24" t="s">
        <v>1026</v>
      </c>
      <c r="V1446" s="17">
        <v>0</v>
      </c>
      <c r="W1446" s="142" t="s">
        <v>1966</v>
      </c>
      <c r="X1446" s="120">
        <v>375</v>
      </c>
      <c r="Y1446" s="120">
        <v>8</v>
      </c>
      <c r="Z1446" s="24" t="s">
        <v>1026</v>
      </c>
      <c r="AA1446" s="120">
        <v>2</v>
      </c>
    </row>
    <row r="1447" spans="1:27" x14ac:dyDescent="0.25">
      <c r="A1447" s="14">
        <v>10</v>
      </c>
      <c r="B1447" s="63" t="s">
        <v>1318</v>
      </c>
      <c r="C1447" s="14">
        <v>24</v>
      </c>
      <c r="D1447" s="14">
        <v>2</v>
      </c>
      <c r="E1447" s="14">
        <v>1</v>
      </c>
      <c r="F1447" s="14">
        <v>0</v>
      </c>
      <c r="G1447" s="14">
        <v>9</v>
      </c>
      <c r="H1447" s="29">
        <v>12</v>
      </c>
      <c r="I1447" s="29">
        <v>147</v>
      </c>
      <c r="J1447" s="170" t="s">
        <v>1026</v>
      </c>
      <c r="K1447" s="29">
        <v>258</v>
      </c>
      <c r="L1447" s="29">
        <f t="shared" si="28"/>
        <v>17</v>
      </c>
      <c r="M1447" s="32" t="s">
        <v>3141</v>
      </c>
      <c r="N1447" s="17">
        <v>24</v>
      </c>
      <c r="O1447" s="17">
        <v>5</v>
      </c>
      <c r="P1447" s="17">
        <v>2001</v>
      </c>
      <c r="Q1447" s="19" t="s">
        <v>1241</v>
      </c>
      <c r="R1447" s="24" t="s">
        <v>1026</v>
      </c>
      <c r="S1447" s="19" t="s">
        <v>2312</v>
      </c>
      <c r="T1447" s="17">
        <v>2</v>
      </c>
      <c r="U1447" s="24" t="s">
        <v>1026</v>
      </c>
      <c r="V1447" s="17">
        <v>1</v>
      </c>
      <c r="W1447" s="142" t="s">
        <v>1968</v>
      </c>
      <c r="X1447" s="120">
        <v>520</v>
      </c>
      <c r="Y1447" s="120">
        <v>12</v>
      </c>
      <c r="Z1447" s="24" t="s">
        <v>1026</v>
      </c>
      <c r="AA1447" s="120">
        <v>10</v>
      </c>
    </row>
    <row r="1448" spans="1:27" x14ac:dyDescent="0.25">
      <c r="A1448" s="14">
        <v>11</v>
      </c>
      <c r="B1448" s="63" t="s">
        <v>2400</v>
      </c>
      <c r="C1448" s="29">
        <v>24</v>
      </c>
      <c r="D1448" s="29">
        <v>2</v>
      </c>
      <c r="E1448" s="14">
        <v>3</v>
      </c>
      <c r="F1448" s="14">
        <v>0</v>
      </c>
      <c r="G1448" s="14">
        <v>4</v>
      </c>
      <c r="H1448" s="29">
        <v>15</v>
      </c>
      <c r="I1448" s="29">
        <v>123</v>
      </c>
      <c r="J1448" s="170" t="s">
        <v>1026</v>
      </c>
      <c r="K1448" s="29">
        <v>251</v>
      </c>
      <c r="L1448" s="29">
        <f t="shared" si="28"/>
        <v>16</v>
      </c>
      <c r="M1448" s="32" t="s">
        <v>3141</v>
      </c>
      <c r="N1448" s="17">
        <v>24</v>
      </c>
      <c r="O1448" s="17">
        <v>5</v>
      </c>
      <c r="P1448" s="17">
        <v>2001</v>
      </c>
      <c r="Q1448" s="19" t="s">
        <v>1318</v>
      </c>
      <c r="R1448" s="24" t="s">
        <v>1026</v>
      </c>
      <c r="S1448" s="19" t="s">
        <v>565</v>
      </c>
      <c r="T1448" s="17">
        <v>1</v>
      </c>
      <c r="U1448" s="24" t="s">
        <v>1026</v>
      </c>
      <c r="V1448" s="17">
        <v>2</v>
      </c>
      <c r="W1448" s="142" t="s">
        <v>1965</v>
      </c>
      <c r="X1448" s="120">
        <v>295</v>
      </c>
      <c r="Y1448" s="120">
        <v>6</v>
      </c>
      <c r="Z1448" s="24" t="s">
        <v>1026</v>
      </c>
      <c r="AA1448" s="120">
        <v>8</v>
      </c>
    </row>
    <row r="1449" spans="1:27" x14ac:dyDescent="0.25">
      <c r="A1449" s="14">
        <v>12</v>
      </c>
      <c r="B1449" s="42" t="s">
        <v>1042</v>
      </c>
      <c r="C1449" s="29">
        <v>24</v>
      </c>
      <c r="D1449" s="29">
        <v>1</v>
      </c>
      <c r="E1449" s="29">
        <v>4</v>
      </c>
      <c r="F1449" s="29">
        <v>0</v>
      </c>
      <c r="G1449" s="29">
        <v>2</v>
      </c>
      <c r="H1449" s="29">
        <v>17</v>
      </c>
      <c r="I1449" s="29">
        <v>162</v>
      </c>
      <c r="J1449" s="169" t="s">
        <v>1026</v>
      </c>
      <c r="K1449" s="29">
        <v>282</v>
      </c>
      <c r="L1449" s="29">
        <f t="shared" si="28"/>
        <v>13</v>
      </c>
      <c r="M1449" s="32" t="s">
        <v>3143</v>
      </c>
      <c r="N1449" s="17">
        <v>25</v>
      </c>
      <c r="O1449" s="17">
        <v>5</v>
      </c>
      <c r="P1449" s="17">
        <v>2001</v>
      </c>
      <c r="Q1449" s="19" t="s">
        <v>564</v>
      </c>
      <c r="R1449" s="24" t="s">
        <v>1026</v>
      </c>
      <c r="S1449" s="19" t="s">
        <v>1041</v>
      </c>
      <c r="T1449" s="17">
        <v>1</v>
      </c>
      <c r="U1449" s="24" t="s">
        <v>1026</v>
      </c>
      <c r="V1449" s="17">
        <v>0</v>
      </c>
      <c r="W1449" s="142" t="s">
        <v>1964</v>
      </c>
      <c r="X1449" s="120">
        <v>480</v>
      </c>
      <c r="Y1449" s="120">
        <v>6</v>
      </c>
      <c r="Z1449" s="24" t="s">
        <v>1026</v>
      </c>
      <c r="AA1449" s="120">
        <v>3</v>
      </c>
    </row>
    <row r="1450" spans="1:27" x14ac:dyDescent="0.25">
      <c r="B1450" s="42"/>
      <c r="C1450" s="14">
        <f t="shared" ref="C1450:H1450" si="29">SUM(C1438:C1449)</f>
        <v>288</v>
      </c>
      <c r="D1450" s="14">
        <f t="shared" si="29"/>
        <v>82</v>
      </c>
      <c r="E1450" s="14">
        <f t="shared" si="29"/>
        <v>62</v>
      </c>
      <c r="F1450" s="14">
        <f t="shared" si="29"/>
        <v>0</v>
      </c>
      <c r="G1450" s="14">
        <f t="shared" si="29"/>
        <v>42</v>
      </c>
      <c r="H1450" s="14">
        <f t="shared" si="29"/>
        <v>102</v>
      </c>
      <c r="I1450" s="14">
        <f>SUM(I1438:I1449)</f>
        <v>2413</v>
      </c>
      <c r="J1450" s="146" t="s">
        <v>1026</v>
      </c>
      <c r="K1450" s="14">
        <f>SUM(K1438:K1449)</f>
        <v>2413</v>
      </c>
      <c r="L1450" s="14">
        <f>SUM(L1438:L1449)</f>
        <v>412</v>
      </c>
      <c r="M1450" s="17" t="s">
        <v>3027</v>
      </c>
      <c r="N1450" s="17">
        <v>26</v>
      </c>
      <c r="O1450" s="17">
        <v>5</v>
      </c>
      <c r="P1450" s="17">
        <v>2001</v>
      </c>
      <c r="Q1450" s="19" t="s">
        <v>2312</v>
      </c>
      <c r="R1450" s="24" t="s">
        <v>1026</v>
      </c>
      <c r="S1450" s="19" t="s">
        <v>1318</v>
      </c>
      <c r="T1450" s="17">
        <v>2</v>
      </c>
      <c r="U1450" s="24" t="s">
        <v>1026</v>
      </c>
      <c r="V1450" s="17">
        <v>0</v>
      </c>
      <c r="W1450" s="142" t="s">
        <v>1963</v>
      </c>
      <c r="X1450" s="120">
        <v>248</v>
      </c>
      <c r="Y1450" s="120">
        <v>12</v>
      </c>
      <c r="Z1450" s="24" t="s">
        <v>1026</v>
      </c>
      <c r="AA1450" s="120">
        <v>3</v>
      </c>
    </row>
    <row r="1451" spans="1:27" x14ac:dyDescent="0.25">
      <c r="J1451" s="147"/>
      <c r="M1451" s="17" t="s">
        <v>3011</v>
      </c>
      <c r="N1451" s="17">
        <v>27</v>
      </c>
      <c r="O1451" s="17">
        <v>5</v>
      </c>
      <c r="P1451" s="17">
        <v>2001</v>
      </c>
      <c r="Q1451" s="19" t="s">
        <v>565</v>
      </c>
      <c r="R1451" s="24" t="s">
        <v>1026</v>
      </c>
      <c r="S1451" s="19" t="s">
        <v>1241</v>
      </c>
      <c r="T1451" s="17">
        <v>2</v>
      </c>
      <c r="U1451" s="24" t="s">
        <v>1026</v>
      </c>
      <c r="V1451" s="17">
        <v>1</v>
      </c>
      <c r="W1451" s="142" t="s">
        <v>1961</v>
      </c>
      <c r="X1451" s="120">
        <v>426</v>
      </c>
      <c r="Y1451" s="120">
        <v>21</v>
      </c>
      <c r="Z1451" s="24" t="s">
        <v>1026</v>
      </c>
      <c r="AA1451" s="120">
        <v>16</v>
      </c>
    </row>
    <row r="1452" spans="1:27" x14ac:dyDescent="0.25">
      <c r="B1452" s="16" t="s">
        <v>369</v>
      </c>
      <c r="J1452" s="147"/>
      <c r="M1452" s="17" t="s">
        <v>3011</v>
      </c>
      <c r="N1452" s="17">
        <v>27</v>
      </c>
      <c r="O1452" s="17">
        <v>5</v>
      </c>
      <c r="P1452" s="17">
        <v>2001</v>
      </c>
      <c r="Q1452" s="19" t="s">
        <v>1041</v>
      </c>
      <c r="R1452" s="24" t="s">
        <v>1026</v>
      </c>
      <c r="S1452" s="19" t="s">
        <v>171</v>
      </c>
      <c r="T1452" s="17">
        <v>2</v>
      </c>
      <c r="U1452" s="24" t="s">
        <v>1026</v>
      </c>
      <c r="V1452" s="17">
        <v>0</v>
      </c>
      <c r="W1452" s="142" t="s">
        <v>1970</v>
      </c>
      <c r="X1452" s="120">
        <v>397</v>
      </c>
      <c r="Y1452" s="120">
        <v>5</v>
      </c>
      <c r="Z1452" s="24" t="s">
        <v>1026</v>
      </c>
      <c r="AA1452" s="120">
        <v>0</v>
      </c>
    </row>
    <row r="1453" spans="1:27" x14ac:dyDescent="0.25">
      <c r="B1453" s="16" t="s">
        <v>2296</v>
      </c>
      <c r="J1453" s="147"/>
      <c r="M1453" s="17" t="s">
        <v>3011</v>
      </c>
      <c r="N1453" s="17">
        <v>27</v>
      </c>
      <c r="O1453" s="17">
        <v>5</v>
      </c>
      <c r="P1453" s="17">
        <v>2001</v>
      </c>
      <c r="Q1453" s="19" t="s">
        <v>1029</v>
      </c>
      <c r="R1453" s="24" t="s">
        <v>1026</v>
      </c>
      <c r="S1453" s="19" t="s">
        <v>2400</v>
      </c>
      <c r="T1453" s="17">
        <v>2</v>
      </c>
      <c r="U1453" s="24" t="s">
        <v>1026</v>
      </c>
      <c r="V1453" s="17">
        <v>0</v>
      </c>
      <c r="W1453" s="142" t="s">
        <v>1962</v>
      </c>
      <c r="X1453" s="120">
        <v>925</v>
      </c>
      <c r="Y1453" s="120">
        <v>12</v>
      </c>
      <c r="Z1453" s="24" t="s">
        <v>1026</v>
      </c>
      <c r="AA1453" s="120">
        <v>5</v>
      </c>
    </row>
    <row r="1454" spans="1:27" x14ac:dyDescent="0.25">
      <c r="J1454" s="147"/>
      <c r="M1454" s="17" t="s">
        <v>3011</v>
      </c>
      <c r="N1454" s="17">
        <v>27</v>
      </c>
      <c r="O1454" s="17">
        <v>5</v>
      </c>
      <c r="P1454" s="17">
        <v>2001</v>
      </c>
      <c r="Q1454" s="19" t="s">
        <v>181</v>
      </c>
      <c r="R1454" s="24" t="s">
        <v>1026</v>
      </c>
      <c r="S1454" s="19" t="s">
        <v>1465</v>
      </c>
      <c r="T1454" s="17">
        <v>0</v>
      </c>
      <c r="U1454" s="24" t="s">
        <v>1026</v>
      </c>
      <c r="V1454" s="17">
        <v>2</v>
      </c>
      <c r="W1454" s="142" t="s">
        <v>1960</v>
      </c>
      <c r="X1454" s="120">
        <v>595</v>
      </c>
      <c r="Y1454" s="120">
        <v>4</v>
      </c>
      <c r="Z1454" s="24" t="s">
        <v>1026</v>
      </c>
      <c r="AA1454" s="120">
        <v>9</v>
      </c>
    </row>
    <row r="1455" spans="1:27" x14ac:dyDescent="0.25">
      <c r="B1455" s="20" t="s">
        <v>2816</v>
      </c>
      <c r="J1455" s="147"/>
      <c r="M1455" s="17" t="s">
        <v>3011</v>
      </c>
      <c r="N1455" s="17">
        <v>27</v>
      </c>
      <c r="O1455" s="17">
        <v>5</v>
      </c>
      <c r="P1455" s="17">
        <v>2001</v>
      </c>
      <c r="Q1455" s="19" t="s">
        <v>1042</v>
      </c>
      <c r="R1455" s="24" t="s">
        <v>1026</v>
      </c>
      <c r="S1455" s="19" t="s">
        <v>564</v>
      </c>
      <c r="T1455" s="17">
        <v>0</v>
      </c>
      <c r="U1455" s="24" t="s">
        <v>1026</v>
      </c>
      <c r="V1455" s="17">
        <v>2</v>
      </c>
      <c r="W1455" s="142" t="s">
        <v>2329</v>
      </c>
      <c r="X1455" s="120">
        <v>360</v>
      </c>
      <c r="Y1455" s="120">
        <v>3</v>
      </c>
      <c r="Z1455" s="24" t="s">
        <v>1026</v>
      </c>
      <c r="AA1455" s="120">
        <v>6</v>
      </c>
    </row>
    <row r="1456" spans="1:27" x14ac:dyDescent="0.25">
      <c r="B1456" s="20" t="s">
        <v>2817</v>
      </c>
      <c r="J1456" s="147"/>
      <c r="M1456" s="17" t="s">
        <v>3142</v>
      </c>
      <c r="N1456" s="17">
        <v>30</v>
      </c>
      <c r="O1456" s="17">
        <v>5</v>
      </c>
      <c r="P1456" s="17">
        <v>2001</v>
      </c>
      <c r="Q1456" s="19" t="s">
        <v>171</v>
      </c>
      <c r="R1456" s="24" t="s">
        <v>1026</v>
      </c>
      <c r="S1456" s="19" t="s">
        <v>1465</v>
      </c>
      <c r="T1456" s="17">
        <v>1</v>
      </c>
      <c r="U1456" s="24" t="s">
        <v>1026</v>
      </c>
      <c r="V1456" s="17">
        <v>2</v>
      </c>
      <c r="W1456" s="142" t="s">
        <v>1957</v>
      </c>
      <c r="X1456" s="120">
        <v>314</v>
      </c>
      <c r="Y1456" s="120">
        <v>6</v>
      </c>
      <c r="Z1456" s="24" t="s">
        <v>1026</v>
      </c>
      <c r="AA1456" s="120">
        <v>10</v>
      </c>
    </row>
    <row r="1457" spans="10:27" x14ac:dyDescent="0.25">
      <c r="J1457" s="147"/>
      <c r="M1457" s="17" t="s">
        <v>3142</v>
      </c>
      <c r="N1457" s="17">
        <v>30</v>
      </c>
      <c r="O1457" s="17">
        <v>5</v>
      </c>
      <c r="P1457" s="17">
        <v>2001</v>
      </c>
      <c r="Q1457" s="19" t="s">
        <v>1041</v>
      </c>
      <c r="R1457" s="24" t="s">
        <v>1026</v>
      </c>
      <c r="S1457" s="19" t="s">
        <v>565</v>
      </c>
      <c r="T1457" s="17">
        <v>2</v>
      </c>
      <c r="U1457" s="24" t="s">
        <v>1026</v>
      </c>
      <c r="V1457" s="17">
        <v>1</v>
      </c>
      <c r="W1457" s="142" t="s">
        <v>1958</v>
      </c>
      <c r="X1457" s="120">
        <v>541</v>
      </c>
      <c r="Y1457" s="120">
        <v>6</v>
      </c>
      <c r="Z1457" s="24" t="s">
        <v>1026</v>
      </c>
      <c r="AA1457" s="120">
        <v>6</v>
      </c>
    </row>
    <row r="1458" spans="10:27" x14ac:dyDescent="0.25">
      <c r="J1458" s="147"/>
      <c r="M1458" s="17" t="s">
        <v>3142</v>
      </c>
      <c r="N1458" s="17">
        <v>30</v>
      </c>
      <c r="O1458" s="17">
        <v>5</v>
      </c>
      <c r="P1458" s="17">
        <v>2001</v>
      </c>
      <c r="Q1458" s="19" t="s">
        <v>564</v>
      </c>
      <c r="R1458" s="24" t="s">
        <v>1026</v>
      </c>
      <c r="S1458" s="19" t="s">
        <v>181</v>
      </c>
      <c r="T1458" s="17">
        <v>2</v>
      </c>
      <c r="U1458" s="24" t="s">
        <v>1026</v>
      </c>
      <c r="V1458" s="17">
        <v>0</v>
      </c>
      <c r="W1458" s="142" t="s">
        <v>1956</v>
      </c>
      <c r="X1458" s="120">
        <v>767</v>
      </c>
      <c r="Y1458" s="120">
        <v>13</v>
      </c>
      <c r="Z1458" s="24" t="s">
        <v>1026</v>
      </c>
      <c r="AA1458" s="120">
        <v>5</v>
      </c>
    </row>
    <row r="1459" spans="10:27" x14ac:dyDescent="0.25">
      <c r="J1459" s="147"/>
      <c r="M1459" s="17" t="s">
        <v>3142</v>
      </c>
      <c r="N1459" s="17">
        <v>30</v>
      </c>
      <c r="O1459" s="17">
        <v>5</v>
      </c>
      <c r="P1459" s="17">
        <v>2001</v>
      </c>
      <c r="Q1459" s="19" t="s">
        <v>2312</v>
      </c>
      <c r="R1459" s="24" t="s">
        <v>1026</v>
      </c>
      <c r="S1459" s="19" t="s">
        <v>1029</v>
      </c>
      <c r="T1459" s="17">
        <v>2</v>
      </c>
      <c r="U1459" s="24" t="s">
        <v>1026</v>
      </c>
      <c r="V1459" s="17">
        <v>0</v>
      </c>
      <c r="W1459" s="142" t="s">
        <v>1959</v>
      </c>
      <c r="X1459" s="120">
        <v>386</v>
      </c>
      <c r="Y1459" s="120">
        <v>8</v>
      </c>
      <c r="Z1459" s="24" t="s">
        <v>1026</v>
      </c>
      <c r="AA1459" s="120">
        <v>2</v>
      </c>
    </row>
    <row r="1460" spans="10:27" x14ac:dyDescent="0.25">
      <c r="M1460" s="17" t="s">
        <v>3142</v>
      </c>
      <c r="N1460" s="17">
        <v>30</v>
      </c>
      <c r="O1460" s="17">
        <v>5</v>
      </c>
      <c r="P1460" s="17">
        <v>2001</v>
      </c>
      <c r="Q1460" s="19" t="s">
        <v>1241</v>
      </c>
      <c r="R1460" s="24" t="s">
        <v>1026</v>
      </c>
      <c r="S1460" s="19" t="s">
        <v>2400</v>
      </c>
      <c r="T1460" s="17">
        <v>2</v>
      </c>
      <c r="U1460" s="24" t="s">
        <v>1026</v>
      </c>
      <c r="V1460" s="17">
        <v>0</v>
      </c>
      <c r="W1460" s="142" t="s">
        <v>1955</v>
      </c>
      <c r="X1460" s="120">
        <v>1210</v>
      </c>
      <c r="Y1460" s="120">
        <v>6</v>
      </c>
      <c r="Z1460" s="24" t="s">
        <v>1026</v>
      </c>
      <c r="AA1460" s="120">
        <v>3</v>
      </c>
    </row>
    <row r="1461" spans="10:27" x14ac:dyDescent="0.25">
      <c r="M1461" s="17" t="s">
        <v>3142</v>
      </c>
      <c r="N1461" s="17">
        <v>30</v>
      </c>
      <c r="O1461" s="17">
        <v>5</v>
      </c>
      <c r="P1461" s="17">
        <v>2001</v>
      </c>
      <c r="Q1461" s="19" t="s">
        <v>1318</v>
      </c>
      <c r="R1461" s="24" t="s">
        <v>1026</v>
      </c>
      <c r="S1461" s="19" t="s">
        <v>1042</v>
      </c>
      <c r="T1461" s="17">
        <v>2</v>
      </c>
      <c r="U1461" s="24" t="s">
        <v>1026</v>
      </c>
      <c r="V1461" s="17">
        <v>0</v>
      </c>
      <c r="W1461" s="142" t="s">
        <v>1954</v>
      </c>
      <c r="X1461" s="120">
        <v>297</v>
      </c>
      <c r="Y1461" s="120">
        <v>16</v>
      </c>
      <c r="Z1461" s="24" t="s">
        <v>1026</v>
      </c>
      <c r="AA1461" s="120">
        <v>4</v>
      </c>
    </row>
    <row r="1462" spans="10:27" x14ac:dyDescent="0.25">
      <c r="M1462" s="17" t="s">
        <v>3143</v>
      </c>
      <c r="N1462" s="17">
        <v>1</v>
      </c>
      <c r="O1462" s="17">
        <v>6</v>
      </c>
      <c r="P1462" s="17">
        <v>2001</v>
      </c>
      <c r="Q1462" s="19" t="s">
        <v>2312</v>
      </c>
      <c r="R1462" s="24" t="s">
        <v>1026</v>
      </c>
      <c r="S1462" s="19" t="s">
        <v>564</v>
      </c>
      <c r="T1462" s="17">
        <v>2</v>
      </c>
      <c r="U1462" s="24" t="s">
        <v>1026</v>
      </c>
      <c r="V1462" s="17">
        <v>0</v>
      </c>
      <c r="W1462" s="142" t="s">
        <v>1953</v>
      </c>
      <c r="X1462" s="120">
        <v>589</v>
      </c>
      <c r="Y1462" s="120">
        <v>13</v>
      </c>
      <c r="Z1462" s="24" t="s">
        <v>1026</v>
      </c>
      <c r="AA1462" s="120">
        <v>1</v>
      </c>
    </row>
    <row r="1463" spans="10:27" x14ac:dyDescent="0.25">
      <c r="M1463" s="17" t="s">
        <v>3011</v>
      </c>
      <c r="N1463" s="17">
        <v>3</v>
      </c>
      <c r="O1463" s="17">
        <v>6</v>
      </c>
      <c r="P1463" s="17">
        <v>2001</v>
      </c>
      <c r="Q1463" s="19" t="s">
        <v>565</v>
      </c>
      <c r="R1463" s="24" t="s">
        <v>1026</v>
      </c>
      <c r="S1463" s="19" t="s">
        <v>181</v>
      </c>
      <c r="T1463" s="17">
        <v>2</v>
      </c>
      <c r="U1463" s="24" t="s">
        <v>1026</v>
      </c>
      <c r="V1463" s="17">
        <v>0</v>
      </c>
      <c r="W1463" s="142" t="s">
        <v>1951</v>
      </c>
      <c r="X1463" s="120">
        <v>584</v>
      </c>
      <c r="Y1463" s="120">
        <v>21</v>
      </c>
      <c r="Z1463" s="24" t="s">
        <v>1026</v>
      </c>
      <c r="AA1463" s="120">
        <v>11</v>
      </c>
    </row>
    <row r="1464" spans="10:27" x14ac:dyDescent="0.25">
      <c r="M1464" s="17" t="s">
        <v>3011</v>
      </c>
      <c r="N1464" s="17">
        <v>3</v>
      </c>
      <c r="O1464" s="17">
        <v>6</v>
      </c>
      <c r="P1464" s="17">
        <v>2001</v>
      </c>
      <c r="Q1464" s="19" t="s">
        <v>2400</v>
      </c>
      <c r="R1464" s="24" t="s">
        <v>1026</v>
      </c>
      <c r="S1464" s="19" t="s">
        <v>1041</v>
      </c>
      <c r="T1464" s="17">
        <v>0</v>
      </c>
      <c r="U1464" s="24" t="s">
        <v>1026</v>
      </c>
      <c r="V1464" s="17">
        <v>2</v>
      </c>
      <c r="W1464" s="142" t="s">
        <v>1950</v>
      </c>
      <c r="X1464" s="120">
        <v>268</v>
      </c>
      <c r="Y1464" s="120">
        <v>0</v>
      </c>
      <c r="Z1464" s="24" t="s">
        <v>1026</v>
      </c>
      <c r="AA1464" s="120">
        <v>6</v>
      </c>
    </row>
    <row r="1465" spans="10:27" x14ac:dyDescent="0.25">
      <c r="M1465" s="17" t="s">
        <v>3011</v>
      </c>
      <c r="N1465" s="17">
        <v>3</v>
      </c>
      <c r="O1465" s="17">
        <v>6</v>
      </c>
      <c r="P1465" s="17">
        <v>2001</v>
      </c>
      <c r="Q1465" s="19" t="s">
        <v>1465</v>
      </c>
      <c r="R1465" s="24" t="s">
        <v>1026</v>
      </c>
      <c r="S1465" s="19" t="s">
        <v>1318</v>
      </c>
      <c r="T1465" s="17">
        <v>2</v>
      </c>
      <c r="U1465" s="24" t="s">
        <v>1026</v>
      </c>
      <c r="V1465" s="17">
        <v>0</v>
      </c>
      <c r="W1465" s="142" t="s">
        <v>1949</v>
      </c>
      <c r="X1465" s="120">
        <v>385</v>
      </c>
      <c r="Y1465" s="120">
        <v>22</v>
      </c>
      <c r="Z1465" s="24" t="s">
        <v>1026</v>
      </c>
      <c r="AA1465" s="120">
        <v>1</v>
      </c>
    </row>
    <row r="1466" spans="10:27" x14ac:dyDescent="0.25">
      <c r="M1466" s="17" t="s">
        <v>3011</v>
      </c>
      <c r="N1466" s="17">
        <v>3</v>
      </c>
      <c r="O1466" s="17">
        <v>6</v>
      </c>
      <c r="P1466" s="17">
        <v>2001</v>
      </c>
      <c r="Q1466" s="19" t="s">
        <v>1241</v>
      </c>
      <c r="R1466" s="24" t="s">
        <v>1026</v>
      </c>
      <c r="S1466" s="19" t="s">
        <v>171</v>
      </c>
      <c r="T1466" s="17">
        <v>2</v>
      </c>
      <c r="U1466" s="24" t="s">
        <v>1026</v>
      </c>
      <c r="V1466" s="17">
        <v>0</v>
      </c>
      <c r="W1466" s="142" t="s">
        <v>1952</v>
      </c>
      <c r="X1466" s="120">
        <v>567</v>
      </c>
      <c r="Y1466" s="120">
        <v>11</v>
      </c>
      <c r="Z1466" s="24" t="s">
        <v>1026</v>
      </c>
      <c r="AA1466" s="120">
        <v>4</v>
      </c>
    </row>
    <row r="1467" spans="10:27" x14ac:dyDescent="0.25">
      <c r="M1467" s="17" t="s">
        <v>3011</v>
      </c>
      <c r="N1467" s="17">
        <v>3</v>
      </c>
      <c r="O1467" s="17">
        <v>6</v>
      </c>
      <c r="P1467" s="17">
        <v>2001</v>
      </c>
      <c r="Q1467" s="19" t="s">
        <v>1042</v>
      </c>
      <c r="R1467" s="24" t="s">
        <v>1026</v>
      </c>
      <c r="S1467" s="19" t="s">
        <v>1029</v>
      </c>
      <c r="T1467" s="17">
        <v>1</v>
      </c>
      <c r="U1467" s="24" t="s">
        <v>1026</v>
      </c>
      <c r="V1467" s="17">
        <v>0</v>
      </c>
      <c r="W1467" s="142" t="s">
        <v>1948</v>
      </c>
      <c r="X1467" s="120">
        <v>391</v>
      </c>
      <c r="Y1467" s="120">
        <v>10</v>
      </c>
      <c r="Z1467" s="24" t="s">
        <v>1026</v>
      </c>
      <c r="AA1467" s="120">
        <v>6</v>
      </c>
    </row>
    <row r="1468" spans="10:27" x14ac:dyDescent="0.25">
      <c r="M1468" s="17" t="s">
        <v>3144</v>
      </c>
      <c r="N1468" s="17">
        <v>5</v>
      </c>
      <c r="O1468" s="17">
        <v>6</v>
      </c>
      <c r="P1468" s="17">
        <v>2001</v>
      </c>
      <c r="Q1468" s="19" t="s">
        <v>171</v>
      </c>
      <c r="R1468" s="24" t="s">
        <v>1026</v>
      </c>
      <c r="S1468" s="19" t="s">
        <v>2312</v>
      </c>
      <c r="T1468" s="17">
        <v>0</v>
      </c>
      <c r="U1468" s="24" t="s">
        <v>1026</v>
      </c>
      <c r="V1468" s="17">
        <v>2</v>
      </c>
      <c r="W1468" s="142" t="s">
        <v>1947</v>
      </c>
      <c r="X1468" s="120">
        <v>293</v>
      </c>
      <c r="Y1468" s="120">
        <v>6</v>
      </c>
      <c r="Z1468" s="24" t="s">
        <v>1026</v>
      </c>
      <c r="AA1468" s="120">
        <v>10</v>
      </c>
    </row>
    <row r="1469" spans="10:27" x14ac:dyDescent="0.25">
      <c r="M1469" s="17" t="s">
        <v>3144</v>
      </c>
      <c r="N1469" s="17">
        <v>5</v>
      </c>
      <c r="O1469" s="17">
        <v>6</v>
      </c>
      <c r="P1469" s="17">
        <v>2001</v>
      </c>
      <c r="Q1469" s="19" t="s">
        <v>1041</v>
      </c>
      <c r="R1469" s="24" t="s">
        <v>1026</v>
      </c>
      <c r="S1469" s="19" t="s">
        <v>1241</v>
      </c>
      <c r="T1469" s="17">
        <v>2</v>
      </c>
      <c r="U1469" s="24" t="s">
        <v>1026</v>
      </c>
      <c r="V1469" s="17">
        <v>1</v>
      </c>
      <c r="W1469" s="142" t="s">
        <v>1943</v>
      </c>
      <c r="X1469" s="120">
        <v>682</v>
      </c>
      <c r="Y1469" s="120">
        <v>12</v>
      </c>
      <c r="Z1469" s="24" t="s">
        <v>1026</v>
      </c>
      <c r="AA1469" s="120">
        <v>3</v>
      </c>
    </row>
    <row r="1470" spans="10:27" x14ac:dyDescent="0.25">
      <c r="M1470" s="17" t="s">
        <v>3144</v>
      </c>
      <c r="N1470" s="17">
        <v>5</v>
      </c>
      <c r="O1470" s="17">
        <v>6</v>
      </c>
      <c r="P1470" s="17">
        <v>2001</v>
      </c>
      <c r="Q1470" s="19" t="s">
        <v>2400</v>
      </c>
      <c r="R1470" s="24" t="s">
        <v>1026</v>
      </c>
      <c r="S1470" s="19" t="s">
        <v>564</v>
      </c>
      <c r="T1470" s="17">
        <v>0</v>
      </c>
      <c r="U1470" s="24" t="s">
        <v>1026</v>
      </c>
      <c r="V1470" s="17">
        <v>2</v>
      </c>
      <c r="W1470" s="142" t="s">
        <v>1946</v>
      </c>
      <c r="X1470" s="120">
        <v>368</v>
      </c>
      <c r="Y1470" s="120">
        <v>1</v>
      </c>
      <c r="Z1470" s="24" t="s">
        <v>1026</v>
      </c>
      <c r="AA1470" s="120">
        <v>7</v>
      </c>
    </row>
    <row r="1471" spans="10:27" x14ac:dyDescent="0.25">
      <c r="M1471" s="17" t="s">
        <v>3144</v>
      </c>
      <c r="N1471" s="17">
        <v>5</v>
      </c>
      <c r="O1471" s="17">
        <v>6</v>
      </c>
      <c r="P1471" s="17">
        <v>2001</v>
      </c>
      <c r="Q1471" s="19" t="s">
        <v>1465</v>
      </c>
      <c r="R1471" s="24" t="s">
        <v>1026</v>
      </c>
      <c r="S1471" s="19" t="s">
        <v>1042</v>
      </c>
      <c r="T1471" s="17">
        <v>2</v>
      </c>
      <c r="U1471" s="24" t="s">
        <v>1026</v>
      </c>
      <c r="V1471" s="17">
        <v>0</v>
      </c>
      <c r="W1471" s="142" t="s">
        <v>1942</v>
      </c>
      <c r="X1471" s="120">
        <v>424</v>
      </c>
      <c r="Y1471" s="120">
        <v>31</v>
      </c>
      <c r="Z1471" s="24" t="s">
        <v>1026</v>
      </c>
      <c r="AA1471" s="120">
        <v>5</v>
      </c>
    </row>
    <row r="1472" spans="10:27" x14ac:dyDescent="0.25">
      <c r="M1472" s="17" t="s">
        <v>3144</v>
      </c>
      <c r="N1472" s="17">
        <v>5</v>
      </c>
      <c r="O1472" s="17">
        <v>6</v>
      </c>
      <c r="P1472" s="17">
        <v>2001</v>
      </c>
      <c r="Q1472" s="19" t="s">
        <v>1029</v>
      </c>
      <c r="R1472" s="24" t="s">
        <v>1026</v>
      </c>
      <c r="S1472" s="19" t="s">
        <v>565</v>
      </c>
      <c r="T1472" s="17">
        <v>2</v>
      </c>
      <c r="U1472" s="24" t="s">
        <v>1026</v>
      </c>
      <c r="V1472" s="17">
        <v>1</v>
      </c>
      <c r="W1472" s="142" t="s">
        <v>1940</v>
      </c>
      <c r="X1472" s="120">
        <v>573</v>
      </c>
      <c r="Y1472" s="120">
        <v>11</v>
      </c>
      <c r="Z1472" s="24" t="s">
        <v>1026</v>
      </c>
      <c r="AA1472" s="120">
        <v>6</v>
      </c>
    </row>
    <row r="1473" spans="13:27" x14ac:dyDescent="0.25">
      <c r="M1473" s="17" t="s">
        <v>3144</v>
      </c>
      <c r="N1473" s="17">
        <v>5</v>
      </c>
      <c r="O1473" s="17">
        <v>6</v>
      </c>
      <c r="P1473" s="17">
        <v>2001</v>
      </c>
      <c r="Q1473" s="19" t="s">
        <v>181</v>
      </c>
      <c r="R1473" s="24" t="s">
        <v>1026</v>
      </c>
      <c r="S1473" s="19" t="s">
        <v>1318</v>
      </c>
      <c r="T1473" s="17">
        <v>2</v>
      </c>
      <c r="U1473" s="24" t="s">
        <v>1026</v>
      </c>
      <c r="V1473" s="17">
        <v>1</v>
      </c>
      <c r="W1473" s="142" t="s">
        <v>1941</v>
      </c>
      <c r="X1473" s="120">
        <v>573</v>
      </c>
      <c r="Y1473" s="120">
        <v>6</v>
      </c>
      <c r="Z1473" s="24" t="s">
        <v>1026</v>
      </c>
      <c r="AA1473" s="120">
        <v>4</v>
      </c>
    </row>
    <row r="1474" spans="13:27" x14ac:dyDescent="0.25">
      <c r="M1474" s="17" t="s">
        <v>3141</v>
      </c>
      <c r="N1474" s="17">
        <v>7</v>
      </c>
      <c r="O1474" s="17">
        <v>6</v>
      </c>
      <c r="P1474" s="17">
        <v>2001</v>
      </c>
      <c r="Q1474" s="19" t="s">
        <v>564</v>
      </c>
      <c r="R1474" s="24" t="s">
        <v>1026</v>
      </c>
      <c r="S1474" s="19" t="s">
        <v>1465</v>
      </c>
      <c r="T1474" s="17">
        <v>2</v>
      </c>
      <c r="U1474" s="24" t="s">
        <v>1026</v>
      </c>
      <c r="V1474" s="17">
        <v>0</v>
      </c>
      <c r="W1474" s="142" t="s">
        <v>1936</v>
      </c>
      <c r="X1474" s="120">
        <v>522</v>
      </c>
      <c r="Y1474" s="120">
        <v>5</v>
      </c>
      <c r="Z1474" s="24" t="s">
        <v>1026</v>
      </c>
      <c r="AA1474" s="120">
        <v>3</v>
      </c>
    </row>
    <row r="1475" spans="13:27" x14ac:dyDescent="0.25">
      <c r="M1475" s="17" t="s">
        <v>3141</v>
      </c>
      <c r="N1475" s="17">
        <v>7</v>
      </c>
      <c r="O1475" s="17">
        <v>6</v>
      </c>
      <c r="P1475" s="17">
        <v>2001</v>
      </c>
      <c r="Q1475" s="19" t="s">
        <v>2312</v>
      </c>
      <c r="R1475" s="24" t="s">
        <v>1026</v>
      </c>
      <c r="S1475" s="19" t="s">
        <v>565</v>
      </c>
      <c r="T1475" s="17">
        <v>1</v>
      </c>
      <c r="U1475" s="24" t="s">
        <v>1026</v>
      </c>
      <c r="V1475" s="17">
        <v>2</v>
      </c>
      <c r="W1475" s="142" t="s">
        <v>1939</v>
      </c>
      <c r="X1475" s="120">
        <v>437</v>
      </c>
      <c r="Y1475" s="120">
        <v>10</v>
      </c>
      <c r="Z1475" s="24" t="s">
        <v>1026</v>
      </c>
      <c r="AA1475" s="120">
        <v>11</v>
      </c>
    </row>
    <row r="1476" spans="13:27" x14ac:dyDescent="0.25">
      <c r="M1476" s="17" t="s">
        <v>3141</v>
      </c>
      <c r="N1476" s="17">
        <v>7</v>
      </c>
      <c r="O1476" s="17">
        <v>6</v>
      </c>
      <c r="P1476" s="17">
        <v>2001</v>
      </c>
      <c r="Q1476" s="19" t="s">
        <v>1029</v>
      </c>
      <c r="R1476" s="24" t="s">
        <v>1026</v>
      </c>
      <c r="S1476" s="19" t="s">
        <v>1041</v>
      </c>
      <c r="T1476" s="17">
        <v>1</v>
      </c>
      <c r="U1476" s="24" t="s">
        <v>1026</v>
      </c>
      <c r="V1476" s="17">
        <v>0</v>
      </c>
      <c r="W1476" s="142" t="s">
        <v>1938</v>
      </c>
      <c r="X1476" s="120">
        <v>580</v>
      </c>
      <c r="Y1476" s="120">
        <v>9</v>
      </c>
      <c r="Z1476" s="24" t="s">
        <v>1026</v>
      </c>
      <c r="AA1476" s="120">
        <v>8</v>
      </c>
    </row>
    <row r="1477" spans="13:27" x14ac:dyDescent="0.25">
      <c r="M1477" s="17" t="s">
        <v>3141</v>
      </c>
      <c r="N1477" s="17">
        <v>7</v>
      </c>
      <c r="O1477" s="17">
        <v>6</v>
      </c>
      <c r="P1477" s="17">
        <v>2001</v>
      </c>
      <c r="Q1477" s="19" t="s">
        <v>1042</v>
      </c>
      <c r="R1477" s="24" t="s">
        <v>1026</v>
      </c>
      <c r="S1477" s="19" t="s">
        <v>181</v>
      </c>
      <c r="T1477" s="17">
        <v>0</v>
      </c>
      <c r="U1477" s="24" t="s">
        <v>1026</v>
      </c>
      <c r="V1477" s="17">
        <v>2</v>
      </c>
      <c r="W1477" s="142" t="s">
        <v>1937</v>
      </c>
      <c r="X1477" s="120">
        <v>319</v>
      </c>
      <c r="Y1477" s="120">
        <v>13</v>
      </c>
      <c r="Z1477" s="24" t="s">
        <v>1026</v>
      </c>
      <c r="AA1477" s="120">
        <v>17</v>
      </c>
    </row>
    <row r="1478" spans="13:27" x14ac:dyDescent="0.25">
      <c r="M1478" s="17" t="s">
        <v>3027</v>
      </c>
      <c r="N1478" s="17">
        <v>9</v>
      </c>
      <c r="O1478" s="17">
        <v>6</v>
      </c>
      <c r="P1478" s="17">
        <v>2001</v>
      </c>
      <c r="Q1478" s="19" t="s">
        <v>565</v>
      </c>
      <c r="R1478" s="24" t="s">
        <v>1026</v>
      </c>
      <c r="S1478" s="19" t="s">
        <v>171</v>
      </c>
      <c r="T1478" s="17">
        <v>2</v>
      </c>
      <c r="U1478" s="24" t="s">
        <v>1026</v>
      </c>
      <c r="V1478" s="17">
        <v>0</v>
      </c>
      <c r="W1478" s="142" t="s">
        <v>1935</v>
      </c>
      <c r="X1478" s="120">
        <v>326</v>
      </c>
      <c r="Y1478" s="120">
        <v>9</v>
      </c>
      <c r="Z1478" s="24" t="s">
        <v>1026</v>
      </c>
      <c r="AA1478" s="120">
        <v>7</v>
      </c>
    </row>
    <row r="1479" spans="13:27" x14ac:dyDescent="0.25">
      <c r="M1479" s="17" t="s">
        <v>3027</v>
      </c>
      <c r="N1479" s="17">
        <v>9</v>
      </c>
      <c r="O1479" s="17">
        <v>6</v>
      </c>
      <c r="P1479" s="17">
        <v>2001</v>
      </c>
      <c r="Q1479" s="19" t="s">
        <v>564</v>
      </c>
      <c r="R1479" s="24" t="s">
        <v>1026</v>
      </c>
      <c r="S1479" s="19" t="s">
        <v>1029</v>
      </c>
      <c r="T1479" s="17">
        <v>2</v>
      </c>
      <c r="U1479" s="24" t="s">
        <v>1026</v>
      </c>
      <c r="V1479" s="17">
        <v>0</v>
      </c>
      <c r="W1479" s="142" t="s">
        <v>1272</v>
      </c>
      <c r="X1479" s="120">
        <v>398</v>
      </c>
      <c r="Y1479" s="120">
        <v>10</v>
      </c>
      <c r="Z1479" s="24" t="s">
        <v>1026</v>
      </c>
      <c r="AA1479" s="120">
        <v>4</v>
      </c>
    </row>
    <row r="1480" spans="13:27" x14ac:dyDescent="0.25">
      <c r="M1480" s="17" t="s">
        <v>3027</v>
      </c>
      <c r="N1480" s="17">
        <v>9</v>
      </c>
      <c r="O1480" s="17">
        <v>6</v>
      </c>
      <c r="P1480" s="17">
        <v>2001</v>
      </c>
      <c r="Q1480" s="19" t="s">
        <v>1318</v>
      </c>
      <c r="R1480" s="24" t="s">
        <v>1026</v>
      </c>
      <c r="S1480" s="19" t="s">
        <v>1241</v>
      </c>
      <c r="T1480" s="17">
        <v>0</v>
      </c>
      <c r="U1480" s="24" t="s">
        <v>1026</v>
      </c>
      <c r="V1480" s="17">
        <v>2</v>
      </c>
      <c r="W1480" s="142" t="s">
        <v>1934</v>
      </c>
      <c r="X1480" s="120">
        <v>332</v>
      </c>
      <c r="Y1480" s="120">
        <v>2</v>
      </c>
      <c r="Z1480" s="24" t="s">
        <v>1026</v>
      </c>
      <c r="AA1480" s="120">
        <v>10</v>
      </c>
    </row>
    <row r="1481" spans="13:27" x14ac:dyDescent="0.25">
      <c r="M1481" s="17" t="s">
        <v>3011</v>
      </c>
      <c r="N1481" s="17">
        <v>10</v>
      </c>
      <c r="O1481" s="17">
        <v>6</v>
      </c>
      <c r="P1481" s="17">
        <v>2001</v>
      </c>
      <c r="Q1481" s="19" t="s">
        <v>2400</v>
      </c>
      <c r="R1481" s="24" t="s">
        <v>1026</v>
      </c>
      <c r="S1481" s="19" t="s">
        <v>1318</v>
      </c>
      <c r="T1481" s="17">
        <v>2</v>
      </c>
      <c r="U1481" s="24" t="s">
        <v>1026</v>
      </c>
      <c r="V1481" s="17">
        <v>1</v>
      </c>
      <c r="W1481" s="142" t="s">
        <v>1931</v>
      </c>
      <c r="X1481" s="120">
        <v>199</v>
      </c>
      <c r="Y1481" s="120">
        <v>6</v>
      </c>
      <c r="Z1481" s="24" t="s">
        <v>1026</v>
      </c>
      <c r="AA1481" s="120">
        <v>6</v>
      </c>
    </row>
    <row r="1482" spans="13:27" x14ac:dyDescent="0.25">
      <c r="M1482" s="17" t="s">
        <v>3011</v>
      </c>
      <c r="N1482" s="17">
        <v>10</v>
      </c>
      <c r="O1482" s="17">
        <v>6</v>
      </c>
      <c r="P1482" s="17">
        <v>2001</v>
      </c>
      <c r="Q1482" s="19" t="s">
        <v>1465</v>
      </c>
      <c r="R1482" s="24" t="s">
        <v>1026</v>
      </c>
      <c r="S1482" s="19" t="s">
        <v>1241</v>
      </c>
      <c r="T1482" s="17">
        <v>0</v>
      </c>
      <c r="U1482" s="24" t="s">
        <v>1026</v>
      </c>
      <c r="V1482" s="17">
        <v>2</v>
      </c>
      <c r="W1482" s="142" t="s">
        <v>1930</v>
      </c>
      <c r="X1482" s="120">
        <v>224</v>
      </c>
      <c r="Y1482" s="120">
        <v>6</v>
      </c>
      <c r="Z1482" s="24" t="s">
        <v>1026</v>
      </c>
      <c r="AA1482" s="120">
        <v>8</v>
      </c>
    </row>
    <row r="1483" spans="13:27" x14ac:dyDescent="0.25">
      <c r="M1483" s="17" t="s">
        <v>3011</v>
      </c>
      <c r="N1483" s="17">
        <v>10</v>
      </c>
      <c r="O1483" s="17">
        <v>6</v>
      </c>
      <c r="P1483" s="17">
        <v>2001</v>
      </c>
      <c r="Q1483" s="19" t="s">
        <v>181</v>
      </c>
      <c r="R1483" s="24" t="s">
        <v>1026</v>
      </c>
      <c r="S1483" s="19" t="s">
        <v>1041</v>
      </c>
      <c r="T1483" s="17">
        <v>0</v>
      </c>
      <c r="U1483" s="24" t="s">
        <v>1026</v>
      </c>
      <c r="V1483" s="17">
        <v>2</v>
      </c>
      <c r="W1483" s="142" t="s">
        <v>1933</v>
      </c>
      <c r="X1483" s="120">
        <v>350</v>
      </c>
      <c r="Y1483" s="120">
        <v>1</v>
      </c>
      <c r="Z1483" s="24" t="s">
        <v>1026</v>
      </c>
      <c r="AA1483" s="120">
        <v>13</v>
      </c>
    </row>
    <row r="1484" spans="13:27" x14ac:dyDescent="0.25">
      <c r="M1484" s="17" t="s">
        <v>3011</v>
      </c>
      <c r="N1484" s="17">
        <v>10</v>
      </c>
      <c r="O1484" s="17">
        <v>6</v>
      </c>
      <c r="P1484" s="17">
        <v>2001</v>
      </c>
      <c r="Q1484" s="19" t="s">
        <v>1042</v>
      </c>
      <c r="R1484" s="24" t="s">
        <v>1026</v>
      </c>
      <c r="S1484" s="19" t="s">
        <v>2312</v>
      </c>
      <c r="T1484" s="17">
        <v>0</v>
      </c>
      <c r="U1484" s="24" t="s">
        <v>1026</v>
      </c>
      <c r="V1484" s="17">
        <v>2</v>
      </c>
      <c r="W1484" s="142" t="s">
        <v>1929</v>
      </c>
      <c r="X1484" s="120">
        <v>320</v>
      </c>
      <c r="Y1484" s="120">
        <v>2</v>
      </c>
      <c r="Z1484" s="24" t="s">
        <v>1026</v>
      </c>
      <c r="AA1484" s="120">
        <v>13</v>
      </c>
    </row>
    <row r="1485" spans="13:27" x14ac:dyDescent="0.25">
      <c r="M1485" s="17" t="s">
        <v>3144</v>
      </c>
      <c r="N1485" s="17">
        <v>12</v>
      </c>
      <c r="O1485" s="17">
        <v>6</v>
      </c>
      <c r="P1485" s="17">
        <v>2001</v>
      </c>
      <c r="Q1485" s="19" t="s">
        <v>2400</v>
      </c>
      <c r="R1485" s="24" t="s">
        <v>1026</v>
      </c>
      <c r="S1485" s="19" t="s">
        <v>1465</v>
      </c>
      <c r="T1485" s="17">
        <v>0</v>
      </c>
      <c r="U1485" s="24" t="s">
        <v>1026</v>
      </c>
      <c r="V1485" s="17">
        <v>2</v>
      </c>
      <c r="W1485" s="142" t="s">
        <v>1927</v>
      </c>
      <c r="X1485" s="120">
        <v>158</v>
      </c>
      <c r="Y1485" s="120">
        <v>7</v>
      </c>
      <c r="Z1485" s="24" t="s">
        <v>1026</v>
      </c>
      <c r="AA1485" s="120">
        <v>12</v>
      </c>
    </row>
    <row r="1486" spans="13:27" x14ac:dyDescent="0.25">
      <c r="M1486" s="17" t="s">
        <v>3144</v>
      </c>
      <c r="N1486" s="17">
        <v>12</v>
      </c>
      <c r="O1486" s="17">
        <v>6</v>
      </c>
      <c r="P1486" s="17">
        <v>2001</v>
      </c>
      <c r="Q1486" s="19" t="s">
        <v>1029</v>
      </c>
      <c r="R1486" s="24" t="s">
        <v>1026</v>
      </c>
      <c r="S1486" s="19" t="s">
        <v>1241</v>
      </c>
      <c r="T1486" s="17">
        <v>1</v>
      </c>
      <c r="U1486" s="24" t="s">
        <v>1026</v>
      </c>
      <c r="V1486" s="17">
        <v>2</v>
      </c>
      <c r="W1486" s="142" t="s">
        <v>1928</v>
      </c>
      <c r="X1486" s="120">
        <v>225</v>
      </c>
      <c r="Y1486" s="120">
        <v>11</v>
      </c>
      <c r="Z1486" s="24" t="s">
        <v>1026</v>
      </c>
      <c r="AA1486" s="120">
        <v>14</v>
      </c>
    </row>
    <row r="1487" spans="13:27" x14ac:dyDescent="0.25">
      <c r="M1487" s="17" t="s">
        <v>3142</v>
      </c>
      <c r="N1487" s="17">
        <v>13</v>
      </c>
      <c r="O1487" s="17">
        <v>6</v>
      </c>
      <c r="P1487" s="17">
        <v>2001</v>
      </c>
      <c r="Q1487" s="19" t="s">
        <v>565</v>
      </c>
      <c r="R1487" s="24" t="s">
        <v>1026</v>
      </c>
      <c r="S1487" s="19" t="s">
        <v>1042</v>
      </c>
      <c r="T1487" s="17">
        <v>2</v>
      </c>
      <c r="U1487" s="24" t="s">
        <v>1026</v>
      </c>
      <c r="V1487" s="17">
        <v>0</v>
      </c>
      <c r="W1487" s="142" t="s">
        <v>1924</v>
      </c>
      <c r="X1487" s="120">
        <v>227</v>
      </c>
      <c r="Y1487" s="120">
        <v>8</v>
      </c>
      <c r="Z1487" s="24" t="s">
        <v>1026</v>
      </c>
      <c r="AA1487" s="120">
        <v>4</v>
      </c>
    </row>
    <row r="1488" spans="13:27" x14ac:dyDescent="0.25">
      <c r="M1488" s="17" t="s">
        <v>3142</v>
      </c>
      <c r="N1488" s="17">
        <v>13</v>
      </c>
      <c r="O1488" s="17">
        <v>6</v>
      </c>
      <c r="P1488" s="17">
        <v>2001</v>
      </c>
      <c r="Q1488" s="19" t="s">
        <v>2312</v>
      </c>
      <c r="R1488" s="24" t="s">
        <v>1026</v>
      </c>
      <c r="S1488" s="19" t="s">
        <v>1041</v>
      </c>
      <c r="T1488" s="17">
        <v>0</v>
      </c>
      <c r="U1488" s="24" t="s">
        <v>1026</v>
      </c>
      <c r="V1488" s="17">
        <v>1</v>
      </c>
      <c r="W1488" s="142" t="s">
        <v>1926</v>
      </c>
      <c r="X1488" s="120">
        <v>430</v>
      </c>
      <c r="Y1488" s="120">
        <v>2</v>
      </c>
      <c r="Z1488" s="24" t="s">
        <v>1026</v>
      </c>
      <c r="AA1488" s="120">
        <v>4</v>
      </c>
    </row>
    <row r="1489" spans="13:27" x14ac:dyDescent="0.25">
      <c r="M1489" s="17" t="s">
        <v>3142</v>
      </c>
      <c r="N1489" s="17">
        <v>13</v>
      </c>
      <c r="O1489" s="17">
        <v>6</v>
      </c>
      <c r="P1489" s="17">
        <v>2001</v>
      </c>
      <c r="Q1489" s="19" t="s">
        <v>181</v>
      </c>
      <c r="R1489" s="24" t="s">
        <v>1026</v>
      </c>
      <c r="S1489" s="19" t="s">
        <v>171</v>
      </c>
      <c r="T1489" s="17">
        <v>2</v>
      </c>
      <c r="U1489" s="24" t="s">
        <v>1026</v>
      </c>
      <c r="V1489" s="17">
        <v>0</v>
      </c>
      <c r="W1489" s="142" t="s">
        <v>1925</v>
      </c>
      <c r="X1489" s="120">
        <v>423</v>
      </c>
      <c r="Y1489" s="120">
        <v>8</v>
      </c>
      <c r="Z1489" s="24" t="s">
        <v>1026</v>
      </c>
      <c r="AA1489" s="120">
        <v>3</v>
      </c>
    </row>
    <row r="1490" spans="13:27" x14ac:dyDescent="0.25">
      <c r="M1490" s="17" t="s">
        <v>3142</v>
      </c>
      <c r="N1490" s="17">
        <v>13</v>
      </c>
      <c r="O1490" s="17">
        <v>6</v>
      </c>
      <c r="P1490" s="17">
        <v>2001</v>
      </c>
      <c r="Q1490" s="19" t="s">
        <v>1318</v>
      </c>
      <c r="R1490" s="24" t="s">
        <v>1026</v>
      </c>
      <c r="S1490" s="19" t="s">
        <v>564</v>
      </c>
      <c r="T1490" s="17">
        <v>0</v>
      </c>
      <c r="U1490" s="24" t="s">
        <v>1026</v>
      </c>
      <c r="V1490" s="17">
        <v>2</v>
      </c>
      <c r="W1490" s="142" t="s">
        <v>1923</v>
      </c>
      <c r="X1490" s="120">
        <v>895</v>
      </c>
      <c r="Y1490" s="120">
        <v>5</v>
      </c>
      <c r="Z1490" s="24" t="s">
        <v>1026</v>
      </c>
      <c r="AA1490" s="120">
        <v>8</v>
      </c>
    </row>
    <row r="1491" spans="13:27" x14ac:dyDescent="0.25">
      <c r="M1491" s="17" t="s">
        <v>3141</v>
      </c>
      <c r="N1491" s="17">
        <v>14</v>
      </c>
      <c r="O1491" s="17">
        <v>6</v>
      </c>
      <c r="P1491" s="17">
        <v>2001</v>
      </c>
      <c r="Q1491" s="19" t="s">
        <v>1241</v>
      </c>
      <c r="R1491" s="24" t="s">
        <v>1026</v>
      </c>
      <c r="S1491" s="19" t="s">
        <v>564</v>
      </c>
      <c r="T1491" s="17">
        <v>2</v>
      </c>
      <c r="U1491" s="24" t="s">
        <v>1026</v>
      </c>
      <c r="V1491" s="17">
        <v>0</v>
      </c>
      <c r="W1491" s="142" t="s">
        <v>1922</v>
      </c>
      <c r="X1491" s="120">
        <v>870</v>
      </c>
      <c r="Y1491" s="120">
        <v>11</v>
      </c>
      <c r="Z1491" s="24" t="s">
        <v>1026</v>
      </c>
      <c r="AA1491" s="120">
        <v>5</v>
      </c>
    </row>
    <row r="1492" spans="13:27" x14ac:dyDescent="0.25">
      <c r="M1492" s="17" t="s">
        <v>3027</v>
      </c>
      <c r="N1492" s="17">
        <v>16</v>
      </c>
      <c r="O1492" s="17">
        <v>6</v>
      </c>
      <c r="P1492" s="17">
        <v>2001</v>
      </c>
      <c r="Q1492" s="19" t="s">
        <v>171</v>
      </c>
      <c r="R1492" s="24" t="s">
        <v>1026</v>
      </c>
      <c r="S1492" s="19" t="s">
        <v>2400</v>
      </c>
      <c r="T1492" s="17">
        <v>1</v>
      </c>
      <c r="U1492" s="24" t="s">
        <v>1026</v>
      </c>
      <c r="V1492" s="17">
        <v>2</v>
      </c>
      <c r="W1492" s="142" t="s">
        <v>3007</v>
      </c>
      <c r="X1492" s="120">
        <v>230</v>
      </c>
      <c r="Y1492" s="120">
        <v>12</v>
      </c>
      <c r="Z1492" s="24" t="s">
        <v>1026</v>
      </c>
      <c r="AA1492" s="120">
        <v>13</v>
      </c>
    </row>
    <row r="1493" spans="13:27" x14ac:dyDescent="0.25">
      <c r="M1493" s="17" t="s">
        <v>3011</v>
      </c>
      <c r="N1493" s="17">
        <v>17</v>
      </c>
      <c r="O1493" s="17">
        <v>6</v>
      </c>
      <c r="P1493" s="17">
        <v>2001</v>
      </c>
      <c r="Q1493" s="19" t="s">
        <v>171</v>
      </c>
      <c r="R1493" s="24" t="s">
        <v>1026</v>
      </c>
      <c r="S1493" s="19" t="s">
        <v>1318</v>
      </c>
      <c r="T1493" s="17">
        <v>2</v>
      </c>
      <c r="U1493" s="24" t="s">
        <v>1026</v>
      </c>
      <c r="V1493" s="17">
        <v>1</v>
      </c>
      <c r="W1493" s="142" t="s">
        <v>3006</v>
      </c>
      <c r="X1493" s="120">
        <v>326</v>
      </c>
      <c r="Y1493" s="120">
        <v>10</v>
      </c>
      <c r="Z1493" s="24" t="s">
        <v>1026</v>
      </c>
      <c r="AA1493" s="120">
        <v>8</v>
      </c>
    </row>
    <row r="1494" spans="13:27" x14ac:dyDescent="0.25">
      <c r="M1494" s="17" t="s">
        <v>3011</v>
      </c>
      <c r="N1494" s="17">
        <v>17</v>
      </c>
      <c r="O1494" s="17">
        <v>6</v>
      </c>
      <c r="P1494" s="17">
        <v>2001</v>
      </c>
      <c r="Q1494" s="19" t="s">
        <v>1041</v>
      </c>
      <c r="R1494" s="24" t="s">
        <v>1026</v>
      </c>
      <c r="S1494" s="19" t="s">
        <v>1042</v>
      </c>
      <c r="T1494" s="17">
        <v>2</v>
      </c>
      <c r="U1494" s="24" t="s">
        <v>1026</v>
      </c>
      <c r="V1494" s="17">
        <v>0</v>
      </c>
      <c r="W1494" s="142" t="s">
        <v>3004</v>
      </c>
      <c r="X1494" s="120">
        <v>611</v>
      </c>
      <c r="Y1494" s="120">
        <v>12</v>
      </c>
      <c r="Z1494" s="24" t="s">
        <v>1026</v>
      </c>
      <c r="AA1494" s="120">
        <v>3</v>
      </c>
    </row>
    <row r="1495" spans="13:27" x14ac:dyDescent="0.25">
      <c r="M1495" s="17" t="s">
        <v>3011</v>
      </c>
      <c r="N1495" s="17">
        <v>17</v>
      </c>
      <c r="O1495" s="17">
        <v>6</v>
      </c>
      <c r="P1495" s="17">
        <v>2001</v>
      </c>
      <c r="Q1495" s="19" t="s">
        <v>2312</v>
      </c>
      <c r="R1495" s="24" t="s">
        <v>1026</v>
      </c>
      <c r="S1495" s="19" t="s">
        <v>2400</v>
      </c>
      <c r="T1495" s="17">
        <v>2</v>
      </c>
      <c r="U1495" s="24" t="s">
        <v>1026</v>
      </c>
      <c r="V1495" s="17">
        <v>0</v>
      </c>
      <c r="W1495" s="142" t="s">
        <v>3002</v>
      </c>
      <c r="X1495" s="120">
        <v>518</v>
      </c>
      <c r="Y1495" s="120">
        <v>21</v>
      </c>
      <c r="Z1495" s="24" t="s">
        <v>1026</v>
      </c>
      <c r="AA1495" s="120">
        <v>3</v>
      </c>
    </row>
    <row r="1496" spans="13:27" x14ac:dyDescent="0.25">
      <c r="M1496" s="17" t="s">
        <v>3011</v>
      </c>
      <c r="N1496" s="17">
        <v>17</v>
      </c>
      <c r="O1496" s="17">
        <v>6</v>
      </c>
      <c r="P1496" s="17">
        <v>2001</v>
      </c>
      <c r="Q1496" s="19" t="s">
        <v>1465</v>
      </c>
      <c r="R1496" s="24" t="s">
        <v>1026</v>
      </c>
      <c r="S1496" s="19" t="s">
        <v>565</v>
      </c>
      <c r="T1496" s="17">
        <v>2</v>
      </c>
      <c r="U1496" s="24" t="s">
        <v>1026</v>
      </c>
      <c r="V1496" s="17">
        <v>0</v>
      </c>
      <c r="W1496" s="142" t="s">
        <v>3005</v>
      </c>
      <c r="X1496" s="120">
        <v>434</v>
      </c>
      <c r="Y1496" s="120">
        <v>17</v>
      </c>
      <c r="Z1496" s="24" t="s">
        <v>1026</v>
      </c>
      <c r="AA1496" s="120">
        <v>11</v>
      </c>
    </row>
    <row r="1497" spans="13:27" x14ac:dyDescent="0.25">
      <c r="M1497" s="17" t="s">
        <v>3011</v>
      </c>
      <c r="N1497" s="17">
        <v>17</v>
      </c>
      <c r="O1497" s="17">
        <v>6</v>
      </c>
      <c r="P1497" s="17">
        <v>2001</v>
      </c>
      <c r="Q1497" s="19" t="s">
        <v>181</v>
      </c>
      <c r="R1497" s="24" t="s">
        <v>1026</v>
      </c>
      <c r="S1497" s="19" t="s">
        <v>1029</v>
      </c>
      <c r="T1497" s="17">
        <v>0</v>
      </c>
      <c r="U1497" s="24" t="s">
        <v>1026</v>
      </c>
      <c r="V1497" s="17">
        <v>1</v>
      </c>
      <c r="W1497" s="142" t="s">
        <v>3003</v>
      </c>
      <c r="X1497" s="120">
        <v>486</v>
      </c>
      <c r="Y1497" s="120">
        <v>3</v>
      </c>
      <c r="Z1497" s="24" t="s">
        <v>1026</v>
      </c>
      <c r="AA1497" s="120">
        <v>4</v>
      </c>
    </row>
    <row r="1498" spans="13:27" x14ac:dyDescent="0.25">
      <c r="M1498" s="17" t="s">
        <v>3142</v>
      </c>
      <c r="N1498" s="17">
        <v>20</v>
      </c>
      <c r="O1498" s="17">
        <v>6</v>
      </c>
      <c r="P1498" s="17">
        <v>2001</v>
      </c>
      <c r="Q1498" s="19" t="s">
        <v>1041</v>
      </c>
      <c r="R1498" s="24" t="s">
        <v>1026</v>
      </c>
      <c r="S1498" s="19" t="s">
        <v>1465</v>
      </c>
      <c r="T1498" s="17">
        <v>2</v>
      </c>
      <c r="U1498" s="24" t="s">
        <v>1026</v>
      </c>
      <c r="V1498" s="17">
        <v>0</v>
      </c>
      <c r="W1498" s="142" t="s">
        <v>3001</v>
      </c>
      <c r="X1498" s="120">
        <v>1087</v>
      </c>
      <c r="Y1498" s="120">
        <v>6</v>
      </c>
      <c r="Z1498" s="24" t="s">
        <v>1026</v>
      </c>
      <c r="AA1498" s="120">
        <v>1</v>
      </c>
    </row>
    <row r="1499" spans="13:27" x14ac:dyDescent="0.25">
      <c r="M1499" s="17" t="s">
        <v>3142</v>
      </c>
      <c r="N1499" s="17">
        <v>20</v>
      </c>
      <c r="O1499" s="17">
        <v>6</v>
      </c>
      <c r="P1499" s="17">
        <v>2001</v>
      </c>
      <c r="Q1499" s="19" t="s">
        <v>2400</v>
      </c>
      <c r="R1499" s="24" t="s">
        <v>1026</v>
      </c>
      <c r="S1499" s="19" t="s">
        <v>565</v>
      </c>
      <c r="T1499" s="17">
        <v>1</v>
      </c>
      <c r="U1499" s="24" t="s">
        <v>1026</v>
      </c>
      <c r="V1499" s="17">
        <v>2</v>
      </c>
      <c r="W1499" s="142" t="s">
        <v>2997</v>
      </c>
      <c r="X1499" s="120">
        <v>131</v>
      </c>
      <c r="Y1499" s="120">
        <v>6</v>
      </c>
      <c r="Z1499" s="24" t="s">
        <v>1026</v>
      </c>
      <c r="AA1499" s="120">
        <v>13</v>
      </c>
    </row>
    <row r="1500" spans="13:27" x14ac:dyDescent="0.25">
      <c r="M1500" s="17" t="s">
        <v>3142</v>
      </c>
      <c r="N1500" s="17">
        <v>20</v>
      </c>
      <c r="O1500" s="17">
        <v>6</v>
      </c>
      <c r="P1500" s="17">
        <v>2001</v>
      </c>
      <c r="Q1500" s="19" t="s">
        <v>564</v>
      </c>
      <c r="R1500" s="24" t="s">
        <v>1026</v>
      </c>
      <c r="S1500" s="19" t="s">
        <v>171</v>
      </c>
      <c r="T1500" s="17">
        <v>2</v>
      </c>
      <c r="U1500" s="24" t="s">
        <v>1026</v>
      </c>
      <c r="V1500" s="17">
        <v>0</v>
      </c>
      <c r="W1500" s="142" t="s">
        <v>3000</v>
      </c>
      <c r="X1500" s="120">
        <v>484</v>
      </c>
      <c r="Y1500" s="120">
        <v>11</v>
      </c>
      <c r="Z1500" s="24" t="s">
        <v>1026</v>
      </c>
      <c r="AA1500" s="120">
        <v>1</v>
      </c>
    </row>
    <row r="1501" spans="13:27" x14ac:dyDescent="0.25">
      <c r="M1501" s="17" t="s">
        <v>3142</v>
      </c>
      <c r="N1501" s="17">
        <v>20</v>
      </c>
      <c r="O1501" s="17">
        <v>6</v>
      </c>
      <c r="P1501" s="17">
        <v>2001</v>
      </c>
      <c r="Q1501" s="19" t="s">
        <v>181</v>
      </c>
      <c r="R1501" s="24" t="s">
        <v>1026</v>
      </c>
      <c r="S1501" s="19" t="s">
        <v>2312</v>
      </c>
      <c r="T1501" s="17">
        <v>0</v>
      </c>
      <c r="U1501" s="24" t="s">
        <v>1026</v>
      </c>
      <c r="V1501" s="17">
        <v>2</v>
      </c>
      <c r="W1501" s="142" t="s">
        <v>2996</v>
      </c>
      <c r="X1501" s="120">
        <v>335</v>
      </c>
      <c r="Y1501" s="120">
        <v>7</v>
      </c>
      <c r="Z1501" s="24" t="s">
        <v>1026</v>
      </c>
      <c r="AA1501" s="120">
        <v>13</v>
      </c>
    </row>
    <row r="1502" spans="13:27" x14ac:dyDescent="0.25">
      <c r="M1502" s="17" t="s">
        <v>3142</v>
      </c>
      <c r="N1502" s="17">
        <v>20</v>
      </c>
      <c r="O1502" s="17">
        <v>6</v>
      </c>
      <c r="P1502" s="17">
        <v>2001</v>
      </c>
      <c r="Q1502" s="19" t="s">
        <v>1042</v>
      </c>
      <c r="R1502" s="24" t="s">
        <v>1026</v>
      </c>
      <c r="S1502" s="19" t="s">
        <v>1241</v>
      </c>
      <c r="T1502" s="17">
        <v>0</v>
      </c>
      <c r="U1502" s="24" t="s">
        <v>1026</v>
      </c>
      <c r="V1502" s="17">
        <v>2</v>
      </c>
      <c r="W1502" s="142" t="s">
        <v>2999</v>
      </c>
      <c r="X1502" s="120">
        <v>398</v>
      </c>
      <c r="Y1502" s="120">
        <v>2</v>
      </c>
      <c r="Z1502" s="24" t="s">
        <v>1026</v>
      </c>
      <c r="AA1502" s="120">
        <v>11</v>
      </c>
    </row>
    <row r="1503" spans="13:27" x14ac:dyDescent="0.25">
      <c r="M1503" s="17" t="s">
        <v>3142</v>
      </c>
      <c r="N1503" s="17">
        <v>20</v>
      </c>
      <c r="O1503" s="17">
        <v>6</v>
      </c>
      <c r="P1503" s="17">
        <v>2001</v>
      </c>
      <c r="Q1503" s="19" t="s">
        <v>1318</v>
      </c>
      <c r="R1503" s="24" t="s">
        <v>1026</v>
      </c>
      <c r="S1503" s="19" t="s">
        <v>1029</v>
      </c>
      <c r="T1503" s="17">
        <v>0</v>
      </c>
      <c r="U1503" s="24" t="s">
        <v>1026</v>
      </c>
      <c r="V1503" s="17">
        <v>2</v>
      </c>
      <c r="W1503" s="142" t="s">
        <v>2998</v>
      </c>
      <c r="X1503" s="120">
        <v>313</v>
      </c>
      <c r="Y1503" s="120">
        <v>2</v>
      </c>
      <c r="Z1503" s="24" t="s">
        <v>1026</v>
      </c>
      <c r="AA1503" s="120">
        <v>10</v>
      </c>
    </row>
    <row r="1504" spans="13:27" x14ac:dyDescent="0.25">
      <c r="M1504" s="17" t="s">
        <v>3141</v>
      </c>
      <c r="N1504" s="17">
        <v>28</v>
      </c>
      <c r="O1504" s="17">
        <v>6</v>
      </c>
      <c r="P1504" s="17">
        <v>2001</v>
      </c>
      <c r="Q1504" s="19" t="s">
        <v>1041</v>
      </c>
      <c r="R1504" s="24" t="s">
        <v>1026</v>
      </c>
      <c r="S1504" s="19" t="s">
        <v>564</v>
      </c>
      <c r="T1504" s="17">
        <v>2</v>
      </c>
      <c r="U1504" s="24" t="s">
        <v>1026</v>
      </c>
      <c r="V1504" s="17">
        <v>0</v>
      </c>
      <c r="W1504" s="142" t="s">
        <v>2995</v>
      </c>
      <c r="X1504" s="120">
        <v>912</v>
      </c>
      <c r="Y1504" s="120">
        <v>19</v>
      </c>
      <c r="Z1504" s="24" t="s">
        <v>1026</v>
      </c>
      <c r="AA1504" s="120">
        <v>6</v>
      </c>
    </row>
    <row r="1505" spans="13:27" x14ac:dyDescent="0.25">
      <c r="M1505" s="17" t="s">
        <v>3027</v>
      </c>
      <c r="N1505" s="17">
        <v>30</v>
      </c>
      <c r="O1505" s="17">
        <v>6</v>
      </c>
      <c r="P1505" s="17">
        <v>2001</v>
      </c>
      <c r="Q1505" s="19" t="s">
        <v>565</v>
      </c>
      <c r="R1505" s="24" t="s">
        <v>1026</v>
      </c>
      <c r="S1505" s="19" t="s">
        <v>1465</v>
      </c>
      <c r="T1505" s="17">
        <v>2</v>
      </c>
      <c r="U1505" s="24" t="s">
        <v>1026</v>
      </c>
      <c r="V1505" s="17">
        <v>0</v>
      </c>
      <c r="W1505" s="142" t="s">
        <v>2991</v>
      </c>
      <c r="X1505" s="120">
        <v>387</v>
      </c>
      <c r="Y1505" s="120">
        <v>11</v>
      </c>
      <c r="Z1505" s="24" t="s">
        <v>1026</v>
      </c>
      <c r="AA1505" s="120">
        <v>9</v>
      </c>
    </row>
    <row r="1506" spans="13:27" x14ac:dyDescent="0.25">
      <c r="M1506" s="17" t="s">
        <v>3027</v>
      </c>
      <c r="N1506" s="17">
        <v>30</v>
      </c>
      <c r="O1506" s="17">
        <v>6</v>
      </c>
      <c r="P1506" s="17">
        <v>2001</v>
      </c>
      <c r="Q1506" s="19" t="s">
        <v>2400</v>
      </c>
      <c r="R1506" s="24" t="s">
        <v>1026</v>
      </c>
      <c r="S1506" s="19" t="s">
        <v>1042</v>
      </c>
      <c r="T1506" s="17">
        <v>1</v>
      </c>
      <c r="U1506" s="24" t="s">
        <v>1026</v>
      </c>
      <c r="V1506" s="17">
        <v>2</v>
      </c>
      <c r="W1506" s="142" t="s">
        <v>2994</v>
      </c>
      <c r="X1506" s="120">
        <v>208</v>
      </c>
      <c r="Y1506" s="120">
        <v>8</v>
      </c>
      <c r="Z1506" s="24" t="s">
        <v>1026</v>
      </c>
      <c r="AA1506" s="120">
        <v>9</v>
      </c>
    </row>
    <row r="1507" spans="13:27" x14ac:dyDescent="0.25">
      <c r="M1507" s="17" t="s">
        <v>3027</v>
      </c>
      <c r="N1507" s="17">
        <v>30</v>
      </c>
      <c r="O1507" s="17">
        <v>6</v>
      </c>
      <c r="P1507" s="17">
        <v>2001</v>
      </c>
      <c r="Q1507" s="19" t="s">
        <v>2312</v>
      </c>
      <c r="R1507" s="24" t="s">
        <v>1026</v>
      </c>
      <c r="S1507" s="19" t="s">
        <v>1241</v>
      </c>
      <c r="T1507" s="17">
        <v>2</v>
      </c>
      <c r="U1507" s="24" t="s">
        <v>1026</v>
      </c>
      <c r="V1507" s="17">
        <v>0</v>
      </c>
      <c r="W1507" s="142" t="s">
        <v>2990</v>
      </c>
      <c r="X1507" s="120">
        <v>498</v>
      </c>
      <c r="Y1507" s="120">
        <v>20</v>
      </c>
      <c r="Z1507" s="24" t="s">
        <v>1026</v>
      </c>
      <c r="AA1507" s="120">
        <v>11</v>
      </c>
    </row>
    <row r="1508" spans="13:27" x14ac:dyDescent="0.25">
      <c r="M1508" s="17" t="s">
        <v>3027</v>
      </c>
      <c r="N1508" s="17">
        <v>30</v>
      </c>
      <c r="O1508" s="17">
        <v>6</v>
      </c>
      <c r="P1508" s="17">
        <v>2001</v>
      </c>
      <c r="Q1508" s="19" t="s">
        <v>181</v>
      </c>
      <c r="R1508" s="24" t="s">
        <v>1026</v>
      </c>
      <c r="S1508" s="19" t="s">
        <v>1029</v>
      </c>
      <c r="T1508" s="17">
        <v>0</v>
      </c>
      <c r="U1508" s="24" t="s">
        <v>1026</v>
      </c>
      <c r="V1508" s="17">
        <v>2</v>
      </c>
      <c r="W1508" s="142" t="s">
        <v>2992</v>
      </c>
      <c r="X1508" s="120">
        <v>408</v>
      </c>
      <c r="Y1508" s="120">
        <v>2</v>
      </c>
      <c r="Z1508" s="24" t="s">
        <v>1026</v>
      </c>
      <c r="AA1508" s="120">
        <v>11</v>
      </c>
    </row>
    <row r="1509" spans="13:27" x14ac:dyDescent="0.25">
      <c r="M1509" s="17" t="s">
        <v>3027</v>
      </c>
      <c r="N1509" s="17">
        <v>30</v>
      </c>
      <c r="O1509" s="17">
        <v>6</v>
      </c>
      <c r="P1509" s="17">
        <v>2001</v>
      </c>
      <c r="Q1509" s="19" t="s">
        <v>1318</v>
      </c>
      <c r="R1509" s="24" t="s">
        <v>1026</v>
      </c>
      <c r="S1509" s="19" t="s">
        <v>171</v>
      </c>
      <c r="T1509" s="17">
        <v>2</v>
      </c>
      <c r="U1509" s="24" t="s">
        <v>1026</v>
      </c>
      <c r="V1509" s="17">
        <v>1</v>
      </c>
      <c r="W1509" s="142" t="s">
        <v>2993</v>
      </c>
      <c r="X1509" s="120">
        <v>335</v>
      </c>
      <c r="Y1509" s="120">
        <v>7</v>
      </c>
      <c r="Z1509" s="24" t="s">
        <v>1026</v>
      </c>
      <c r="AA1509" s="120">
        <v>6</v>
      </c>
    </row>
    <row r="1510" spans="13:27" x14ac:dyDescent="0.25">
      <c r="M1510" s="17" t="s">
        <v>3011</v>
      </c>
      <c r="N1510" s="17">
        <v>1</v>
      </c>
      <c r="O1510" s="17">
        <v>7</v>
      </c>
      <c r="P1510" s="17">
        <v>2001</v>
      </c>
      <c r="Q1510" s="19" t="s">
        <v>171</v>
      </c>
      <c r="R1510" s="24" t="s">
        <v>1026</v>
      </c>
      <c r="S1510" s="19" t="s">
        <v>1318</v>
      </c>
      <c r="T1510" s="17">
        <v>2</v>
      </c>
      <c r="U1510" s="24" t="s">
        <v>1026</v>
      </c>
      <c r="V1510" s="17">
        <v>1</v>
      </c>
      <c r="W1510" s="142" t="s">
        <v>2988</v>
      </c>
      <c r="X1510" s="120">
        <v>323</v>
      </c>
      <c r="Y1510" s="120">
        <v>16</v>
      </c>
      <c r="Z1510" s="24" t="s">
        <v>1026</v>
      </c>
      <c r="AA1510" s="120">
        <v>10</v>
      </c>
    </row>
    <row r="1511" spans="13:27" x14ac:dyDescent="0.25">
      <c r="M1511" s="17" t="s">
        <v>3011</v>
      </c>
      <c r="N1511" s="17">
        <v>1</v>
      </c>
      <c r="O1511" s="17">
        <v>7</v>
      </c>
      <c r="P1511" s="17">
        <v>2001</v>
      </c>
      <c r="Q1511" s="19" t="s">
        <v>564</v>
      </c>
      <c r="R1511" s="24" t="s">
        <v>1026</v>
      </c>
      <c r="S1511" s="19" t="s">
        <v>1041</v>
      </c>
      <c r="T1511" s="17">
        <v>0</v>
      </c>
      <c r="U1511" s="24" t="s">
        <v>1026</v>
      </c>
      <c r="V1511" s="17">
        <v>2</v>
      </c>
      <c r="W1511" s="142" t="s">
        <v>2981</v>
      </c>
      <c r="X1511" s="120">
        <v>591</v>
      </c>
      <c r="Y1511" s="120">
        <v>3</v>
      </c>
      <c r="Z1511" s="24" t="s">
        <v>1026</v>
      </c>
      <c r="AA1511" s="120">
        <v>7</v>
      </c>
    </row>
    <row r="1512" spans="13:27" x14ac:dyDescent="0.25">
      <c r="M1512" s="17" t="s">
        <v>3011</v>
      </c>
      <c r="N1512" s="17">
        <v>1</v>
      </c>
      <c r="O1512" s="17">
        <v>7</v>
      </c>
      <c r="P1512" s="17">
        <v>2001</v>
      </c>
      <c r="Q1512" s="19" t="s">
        <v>1465</v>
      </c>
      <c r="R1512" s="24" t="s">
        <v>1026</v>
      </c>
      <c r="S1512" s="19" t="s">
        <v>565</v>
      </c>
      <c r="T1512" s="17">
        <v>1</v>
      </c>
      <c r="U1512" s="24" t="s">
        <v>1026</v>
      </c>
      <c r="V1512" s="17">
        <v>2</v>
      </c>
      <c r="W1512" s="142" t="s">
        <v>2986</v>
      </c>
      <c r="X1512" s="120">
        <v>479</v>
      </c>
      <c r="Y1512" s="120">
        <v>12</v>
      </c>
      <c r="Z1512" s="24" t="s">
        <v>1026</v>
      </c>
      <c r="AA1512" s="120">
        <v>18</v>
      </c>
    </row>
    <row r="1513" spans="13:27" x14ac:dyDescent="0.25">
      <c r="M1513" s="17" t="s">
        <v>3011</v>
      </c>
      <c r="N1513" s="17">
        <v>1</v>
      </c>
      <c r="O1513" s="17">
        <v>7</v>
      </c>
      <c r="P1513" s="17">
        <v>2001</v>
      </c>
      <c r="Q1513" s="19" t="s">
        <v>1241</v>
      </c>
      <c r="R1513" s="24" t="s">
        <v>1026</v>
      </c>
      <c r="S1513" s="19" t="s">
        <v>2312</v>
      </c>
      <c r="T1513" s="17">
        <v>2</v>
      </c>
      <c r="U1513" s="24" t="s">
        <v>1026</v>
      </c>
      <c r="V1513" s="17">
        <v>0</v>
      </c>
      <c r="W1513" s="142" t="s">
        <v>2985</v>
      </c>
      <c r="X1513" s="120">
        <v>592</v>
      </c>
      <c r="Y1513" s="120">
        <v>7</v>
      </c>
      <c r="Z1513" s="24" t="s">
        <v>1026</v>
      </c>
      <c r="AA1513" s="120">
        <v>3</v>
      </c>
    </row>
    <row r="1514" spans="13:27" x14ac:dyDescent="0.25">
      <c r="M1514" s="17" t="s">
        <v>3011</v>
      </c>
      <c r="N1514" s="17">
        <v>1</v>
      </c>
      <c r="O1514" s="17">
        <v>7</v>
      </c>
      <c r="P1514" s="17">
        <v>2001</v>
      </c>
      <c r="Q1514" s="19" t="s">
        <v>1029</v>
      </c>
      <c r="R1514" s="24" t="s">
        <v>1026</v>
      </c>
      <c r="S1514" s="19" t="s">
        <v>181</v>
      </c>
      <c r="T1514" s="17">
        <v>0</v>
      </c>
      <c r="U1514" s="24" t="s">
        <v>1026</v>
      </c>
      <c r="V1514" s="17">
        <v>1</v>
      </c>
      <c r="W1514" s="142" t="s">
        <v>2987</v>
      </c>
      <c r="X1514" s="120">
        <v>705</v>
      </c>
      <c r="Y1514" s="120">
        <v>11</v>
      </c>
      <c r="Z1514" s="24" t="s">
        <v>1026</v>
      </c>
      <c r="AA1514" s="120">
        <v>12</v>
      </c>
    </row>
    <row r="1515" spans="13:27" x14ac:dyDescent="0.25">
      <c r="M1515" s="17" t="s">
        <v>3011</v>
      </c>
      <c r="N1515" s="17">
        <v>1</v>
      </c>
      <c r="O1515" s="17">
        <v>7</v>
      </c>
      <c r="P1515" s="17">
        <v>2001</v>
      </c>
      <c r="Q1515" s="19" t="s">
        <v>1042</v>
      </c>
      <c r="R1515" s="24" t="s">
        <v>1026</v>
      </c>
      <c r="S1515" s="19" t="s">
        <v>2400</v>
      </c>
      <c r="T1515" s="17">
        <v>0</v>
      </c>
      <c r="U1515" s="24" t="s">
        <v>1026</v>
      </c>
      <c r="V1515" s="17">
        <v>2</v>
      </c>
      <c r="W1515" s="142" t="s">
        <v>2989</v>
      </c>
      <c r="X1515" s="120">
        <v>397</v>
      </c>
      <c r="Y1515" s="120">
        <v>4</v>
      </c>
      <c r="Z1515" s="24" t="s">
        <v>1026</v>
      </c>
      <c r="AA1515" s="120">
        <v>9</v>
      </c>
    </row>
    <row r="1516" spans="13:27" x14ac:dyDescent="0.25">
      <c r="M1516" s="17" t="s">
        <v>3142</v>
      </c>
      <c r="N1516" s="17">
        <v>4</v>
      </c>
      <c r="O1516" s="17">
        <v>7</v>
      </c>
      <c r="P1516" s="17">
        <v>2001</v>
      </c>
      <c r="Q1516" s="19" t="s">
        <v>171</v>
      </c>
      <c r="R1516" s="24" t="s">
        <v>1026</v>
      </c>
      <c r="S1516" s="19" t="s">
        <v>181</v>
      </c>
      <c r="T1516" s="17">
        <v>1</v>
      </c>
      <c r="U1516" s="24" t="s">
        <v>1026</v>
      </c>
      <c r="V1516" s="17">
        <v>2</v>
      </c>
      <c r="W1516" s="142" t="s">
        <v>2979</v>
      </c>
      <c r="X1516" s="120">
        <v>352</v>
      </c>
      <c r="Y1516" s="120">
        <v>7</v>
      </c>
      <c r="Z1516" s="24" t="s">
        <v>1026</v>
      </c>
      <c r="AA1516" s="120">
        <v>7</v>
      </c>
    </row>
    <row r="1517" spans="13:27" x14ac:dyDescent="0.25">
      <c r="M1517" s="17" t="s">
        <v>3142</v>
      </c>
      <c r="N1517" s="17">
        <v>4</v>
      </c>
      <c r="O1517" s="17">
        <v>7</v>
      </c>
      <c r="P1517" s="17">
        <v>2001</v>
      </c>
      <c r="Q1517" s="19" t="s">
        <v>2400</v>
      </c>
      <c r="R1517" s="24" t="s">
        <v>1026</v>
      </c>
      <c r="S1517" s="19" t="s">
        <v>1042</v>
      </c>
      <c r="T1517" s="17">
        <v>2</v>
      </c>
      <c r="U1517" s="24" t="s">
        <v>1026</v>
      </c>
      <c r="V1517" s="17">
        <v>0</v>
      </c>
      <c r="W1517" s="142" t="s">
        <v>2976</v>
      </c>
      <c r="X1517" s="120">
        <v>286</v>
      </c>
      <c r="Y1517" s="120">
        <v>7</v>
      </c>
      <c r="Z1517" s="24" t="s">
        <v>1026</v>
      </c>
      <c r="AA1517" s="120">
        <v>1</v>
      </c>
    </row>
    <row r="1518" spans="13:27" x14ac:dyDescent="0.25">
      <c r="M1518" s="17" t="s">
        <v>3142</v>
      </c>
      <c r="N1518" s="17">
        <v>4</v>
      </c>
      <c r="O1518" s="17">
        <v>7</v>
      </c>
      <c r="P1518" s="17">
        <v>2001</v>
      </c>
      <c r="Q1518" s="19" t="s">
        <v>564</v>
      </c>
      <c r="R1518" s="24" t="s">
        <v>1026</v>
      </c>
      <c r="S1518" s="19" t="s">
        <v>565</v>
      </c>
      <c r="T1518" s="17">
        <v>2</v>
      </c>
      <c r="U1518" s="24" t="s">
        <v>1026</v>
      </c>
      <c r="V1518" s="17">
        <v>1</v>
      </c>
      <c r="W1518" s="142" t="s">
        <v>2977</v>
      </c>
      <c r="X1518" s="120">
        <v>394</v>
      </c>
      <c r="Y1518" s="120">
        <v>11</v>
      </c>
      <c r="Z1518" s="24" t="s">
        <v>1026</v>
      </c>
      <c r="AA1518" s="120">
        <v>6</v>
      </c>
    </row>
    <row r="1519" spans="13:27" x14ac:dyDescent="0.25">
      <c r="M1519" s="17" t="s">
        <v>3142</v>
      </c>
      <c r="N1519" s="17">
        <v>4</v>
      </c>
      <c r="O1519" s="17">
        <v>7</v>
      </c>
      <c r="P1519" s="17">
        <v>2001</v>
      </c>
      <c r="Q1519" s="19" t="s">
        <v>1465</v>
      </c>
      <c r="R1519" s="24" t="s">
        <v>1026</v>
      </c>
      <c r="S1519" s="19" t="s">
        <v>2312</v>
      </c>
      <c r="T1519" s="17">
        <v>1</v>
      </c>
      <c r="U1519" s="24" t="s">
        <v>1026</v>
      </c>
      <c r="V1519" s="17">
        <v>2</v>
      </c>
      <c r="W1519" s="142" t="s">
        <v>2980</v>
      </c>
      <c r="X1519" s="120">
        <v>532</v>
      </c>
      <c r="Y1519" s="120">
        <v>6</v>
      </c>
      <c r="Z1519" s="24" t="s">
        <v>1026</v>
      </c>
      <c r="AA1519" s="120">
        <v>5</v>
      </c>
    </row>
    <row r="1520" spans="13:27" x14ac:dyDescent="0.25">
      <c r="M1520" s="17" t="s">
        <v>3142</v>
      </c>
      <c r="N1520" s="17">
        <v>4</v>
      </c>
      <c r="O1520" s="17">
        <v>7</v>
      </c>
      <c r="P1520" s="17">
        <v>2001</v>
      </c>
      <c r="Q1520" s="19" t="s">
        <v>1241</v>
      </c>
      <c r="R1520" s="24" t="s">
        <v>1026</v>
      </c>
      <c r="S1520" s="19" t="s">
        <v>1029</v>
      </c>
      <c r="T1520" s="17">
        <v>1</v>
      </c>
      <c r="U1520" s="24" t="s">
        <v>1026</v>
      </c>
      <c r="V1520" s="17">
        <v>0</v>
      </c>
      <c r="W1520" s="142" t="s">
        <v>2978</v>
      </c>
      <c r="X1520" s="120">
        <v>817</v>
      </c>
      <c r="Y1520" s="120">
        <v>4</v>
      </c>
      <c r="Z1520" s="24" t="s">
        <v>1026</v>
      </c>
      <c r="AA1520" s="120">
        <v>3</v>
      </c>
    </row>
    <row r="1521" spans="13:27" x14ac:dyDescent="0.25">
      <c r="M1521" s="17" t="s">
        <v>3142</v>
      </c>
      <c r="N1521" s="17">
        <v>4</v>
      </c>
      <c r="O1521" s="17">
        <v>7</v>
      </c>
      <c r="P1521" s="17">
        <v>2001</v>
      </c>
      <c r="Q1521" s="19" t="s">
        <v>1318</v>
      </c>
      <c r="R1521" s="24" t="s">
        <v>1026</v>
      </c>
      <c r="S1521" s="19" t="s">
        <v>1041</v>
      </c>
      <c r="T1521" s="17">
        <v>1</v>
      </c>
      <c r="U1521" s="24" t="s">
        <v>1026</v>
      </c>
      <c r="V1521" s="17">
        <v>2</v>
      </c>
      <c r="W1521" s="142" t="s">
        <v>1921</v>
      </c>
      <c r="X1521" s="120">
        <v>564</v>
      </c>
      <c r="Y1521" s="120">
        <v>6</v>
      </c>
      <c r="Z1521" s="24" t="s">
        <v>1026</v>
      </c>
      <c r="AA1521" s="120">
        <v>10</v>
      </c>
    </row>
    <row r="1522" spans="13:27" x14ac:dyDescent="0.25">
      <c r="M1522" s="17" t="s">
        <v>3011</v>
      </c>
      <c r="N1522" s="17">
        <v>8</v>
      </c>
      <c r="O1522" s="17">
        <v>7</v>
      </c>
      <c r="P1522" s="17">
        <v>2001</v>
      </c>
      <c r="Q1522" s="19" t="s">
        <v>565</v>
      </c>
      <c r="R1522" s="24" t="s">
        <v>1026</v>
      </c>
      <c r="S1522" s="19" t="s">
        <v>1318</v>
      </c>
      <c r="T1522" s="17">
        <v>2</v>
      </c>
      <c r="U1522" s="24" t="s">
        <v>1026</v>
      </c>
      <c r="V1522" s="17">
        <v>0</v>
      </c>
      <c r="W1522" s="142" t="s">
        <v>1916</v>
      </c>
      <c r="X1522" s="120">
        <v>436</v>
      </c>
      <c r="Y1522" s="120">
        <v>9</v>
      </c>
      <c r="Z1522" s="24" t="s">
        <v>1026</v>
      </c>
      <c r="AA1522" s="120">
        <v>5</v>
      </c>
    </row>
    <row r="1523" spans="13:27" x14ac:dyDescent="0.25">
      <c r="M1523" s="17" t="s">
        <v>3011</v>
      </c>
      <c r="N1523" s="17">
        <v>8</v>
      </c>
      <c r="O1523" s="17">
        <v>7</v>
      </c>
      <c r="P1523" s="17">
        <v>2001</v>
      </c>
      <c r="Q1523" s="19" t="s">
        <v>1041</v>
      </c>
      <c r="R1523" s="24" t="s">
        <v>1026</v>
      </c>
      <c r="S1523" s="19" t="s">
        <v>564</v>
      </c>
      <c r="T1523" s="17">
        <v>2</v>
      </c>
      <c r="U1523" s="24" t="s">
        <v>1026</v>
      </c>
      <c r="V1523" s="17">
        <v>0</v>
      </c>
      <c r="W1523" s="142" t="s">
        <v>1920</v>
      </c>
      <c r="X1523" s="120">
        <v>713</v>
      </c>
      <c r="Y1523" s="120">
        <v>16</v>
      </c>
      <c r="Z1523" s="24" t="s">
        <v>1026</v>
      </c>
      <c r="AA1523" s="120">
        <v>1</v>
      </c>
    </row>
    <row r="1524" spans="13:27" x14ac:dyDescent="0.25">
      <c r="M1524" s="17" t="s">
        <v>3011</v>
      </c>
      <c r="N1524" s="17">
        <v>8</v>
      </c>
      <c r="O1524" s="17">
        <v>7</v>
      </c>
      <c r="P1524" s="17">
        <v>2001</v>
      </c>
      <c r="Q1524" s="19" t="s">
        <v>2312</v>
      </c>
      <c r="R1524" s="24" t="s">
        <v>1026</v>
      </c>
      <c r="S1524" s="19" t="s">
        <v>1241</v>
      </c>
      <c r="T1524" s="17">
        <v>1</v>
      </c>
      <c r="U1524" s="24" t="s">
        <v>1026</v>
      </c>
      <c r="V1524" s="17">
        <v>0</v>
      </c>
      <c r="W1524" s="142" t="s">
        <v>1918</v>
      </c>
      <c r="X1524" s="120">
        <v>616</v>
      </c>
      <c r="Y1524" s="120">
        <v>12</v>
      </c>
      <c r="Z1524" s="24" t="s">
        <v>1026</v>
      </c>
      <c r="AA1524" s="120">
        <v>11</v>
      </c>
    </row>
    <row r="1525" spans="13:27" x14ac:dyDescent="0.25">
      <c r="M1525" s="17" t="s">
        <v>3011</v>
      </c>
      <c r="N1525" s="17">
        <v>8</v>
      </c>
      <c r="O1525" s="17">
        <v>7</v>
      </c>
      <c r="P1525" s="17">
        <v>2001</v>
      </c>
      <c r="Q1525" s="19" t="s">
        <v>1029</v>
      </c>
      <c r="R1525" s="24" t="s">
        <v>1026</v>
      </c>
      <c r="S1525" s="19" t="s">
        <v>1465</v>
      </c>
      <c r="T1525" s="17">
        <v>0</v>
      </c>
      <c r="U1525" s="24" t="s">
        <v>1026</v>
      </c>
      <c r="V1525" s="17">
        <v>2</v>
      </c>
      <c r="W1525" s="142" t="s">
        <v>1917</v>
      </c>
      <c r="X1525" s="120">
        <v>782</v>
      </c>
      <c r="Y1525" s="120">
        <v>4</v>
      </c>
      <c r="Z1525" s="24" t="s">
        <v>1026</v>
      </c>
      <c r="AA1525" s="120">
        <v>17</v>
      </c>
    </row>
    <row r="1526" spans="13:27" x14ac:dyDescent="0.25">
      <c r="M1526" s="17" t="s">
        <v>3011</v>
      </c>
      <c r="N1526" s="17">
        <v>8</v>
      </c>
      <c r="O1526" s="17">
        <v>7</v>
      </c>
      <c r="P1526" s="17">
        <v>2001</v>
      </c>
      <c r="Q1526" s="19" t="s">
        <v>181</v>
      </c>
      <c r="R1526" s="24" t="s">
        <v>1026</v>
      </c>
      <c r="S1526" s="19" t="s">
        <v>2400</v>
      </c>
      <c r="T1526" s="17">
        <v>2</v>
      </c>
      <c r="U1526" s="24" t="s">
        <v>1026</v>
      </c>
      <c r="V1526" s="17">
        <v>1</v>
      </c>
      <c r="W1526" s="142" t="s">
        <v>1919</v>
      </c>
      <c r="X1526" s="120">
        <v>444</v>
      </c>
      <c r="Y1526" s="120">
        <v>9</v>
      </c>
      <c r="Z1526" s="24" t="s">
        <v>1026</v>
      </c>
      <c r="AA1526" s="120">
        <v>3</v>
      </c>
    </row>
    <row r="1527" spans="13:27" x14ac:dyDescent="0.25">
      <c r="M1527" s="17" t="s">
        <v>3011</v>
      </c>
      <c r="N1527" s="17">
        <v>8</v>
      </c>
      <c r="O1527" s="17">
        <v>7</v>
      </c>
      <c r="P1527" s="17">
        <v>2001</v>
      </c>
      <c r="Q1527" s="19" t="s">
        <v>1042</v>
      </c>
      <c r="R1527" s="24" t="s">
        <v>1026</v>
      </c>
      <c r="S1527" s="19" t="s">
        <v>171</v>
      </c>
      <c r="T1527" s="17">
        <v>1</v>
      </c>
      <c r="U1527" s="24" t="s">
        <v>1026</v>
      </c>
      <c r="V1527" s="17">
        <v>2</v>
      </c>
      <c r="W1527" s="142" t="s">
        <v>2975</v>
      </c>
      <c r="X1527" s="120">
        <v>318</v>
      </c>
      <c r="Y1527" s="120">
        <v>13</v>
      </c>
      <c r="Z1527" s="24" t="s">
        <v>1026</v>
      </c>
      <c r="AA1527" s="120">
        <v>12</v>
      </c>
    </row>
    <row r="1528" spans="13:27" x14ac:dyDescent="0.25">
      <c r="M1528" s="17" t="s">
        <v>3142</v>
      </c>
      <c r="N1528" s="17">
        <v>11</v>
      </c>
      <c r="O1528" s="17">
        <v>7</v>
      </c>
      <c r="P1528" s="17">
        <v>2001</v>
      </c>
      <c r="Q1528" s="19" t="s">
        <v>171</v>
      </c>
      <c r="R1528" s="24" t="s">
        <v>1026</v>
      </c>
      <c r="S1528" s="19" t="s">
        <v>1029</v>
      </c>
      <c r="T1528" s="17">
        <v>1</v>
      </c>
      <c r="U1528" s="24" t="s">
        <v>1026</v>
      </c>
      <c r="V1528" s="17">
        <v>2</v>
      </c>
      <c r="W1528" s="142" t="s">
        <v>1913</v>
      </c>
      <c r="X1528" s="120">
        <v>407</v>
      </c>
      <c r="Y1528" s="120">
        <v>14</v>
      </c>
      <c r="Z1528" s="24" t="s">
        <v>1026</v>
      </c>
      <c r="AA1528" s="120">
        <v>11</v>
      </c>
    </row>
    <row r="1529" spans="13:27" x14ac:dyDescent="0.25">
      <c r="M1529" s="17" t="s">
        <v>3142</v>
      </c>
      <c r="N1529" s="17">
        <v>11</v>
      </c>
      <c r="O1529" s="17">
        <v>7</v>
      </c>
      <c r="P1529" s="17">
        <v>2001</v>
      </c>
      <c r="Q1529" s="19" t="s">
        <v>1041</v>
      </c>
      <c r="R1529" s="24" t="s">
        <v>1026</v>
      </c>
      <c r="S1529" s="19" t="s">
        <v>2312</v>
      </c>
      <c r="T1529" s="17">
        <v>1</v>
      </c>
      <c r="U1529" s="24" t="s">
        <v>1026</v>
      </c>
      <c r="V1529" s="17">
        <v>2</v>
      </c>
      <c r="W1529" s="142" t="s">
        <v>1915</v>
      </c>
      <c r="X1529" s="120">
        <v>1083</v>
      </c>
      <c r="Y1529" s="120">
        <v>8</v>
      </c>
      <c r="Z1529" s="24" t="s">
        <v>1026</v>
      </c>
      <c r="AA1529" s="120">
        <v>9</v>
      </c>
    </row>
    <row r="1530" spans="13:27" x14ac:dyDescent="0.25">
      <c r="M1530" s="17" t="s">
        <v>3142</v>
      </c>
      <c r="N1530" s="17">
        <v>11</v>
      </c>
      <c r="O1530" s="17">
        <v>7</v>
      </c>
      <c r="P1530" s="17">
        <v>2001</v>
      </c>
      <c r="Q1530" s="19" t="s">
        <v>564</v>
      </c>
      <c r="R1530" s="24" t="s">
        <v>1026</v>
      </c>
      <c r="S1530" s="19" t="s">
        <v>1318</v>
      </c>
      <c r="T1530" s="17">
        <v>2</v>
      </c>
      <c r="U1530" s="24" t="s">
        <v>1026</v>
      </c>
      <c r="V1530" s="17">
        <v>1</v>
      </c>
      <c r="W1530" s="142" t="s">
        <v>1904</v>
      </c>
      <c r="X1530" s="120">
        <v>398</v>
      </c>
      <c r="Y1530" s="120">
        <v>13</v>
      </c>
      <c r="Z1530" s="24" t="s">
        <v>1026</v>
      </c>
      <c r="AA1530" s="120">
        <v>8</v>
      </c>
    </row>
    <row r="1531" spans="13:27" x14ac:dyDescent="0.25">
      <c r="M1531" s="17" t="s">
        <v>3142</v>
      </c>
      <c r="N1531" s="17">
        <v>11</v>
      </c>
      <c r="O1531" s="17">
        <v>7</v>
      </c>
      <c r="P1531" s="17">
        <v>2001</v>
      </c>
      <c r="Q1531" s="19" t="s">
        <v>1465</v>
      </c>
      <c r="R1531" s="24" t="s">
        <v>1026</v>
      </c>
      <c r="S1531" s="19" t="s">
        <v>2400</v>
      </c>
      <c r="T1531" s="17">
        <v>2</v>
      </c>
      <c r="U1531" s="24" t="s">
        <v>1026</v>
      </c>
      <c r="V1531" s="17">
        <v>0</v>
      </c>
      <c r="W1531" s="142" t="s">
        <v>1911</v>
      </c>
      <c r="X1531" s="120">
        <v>388</v>
      </c>
      <c r="Y1531" s="120">
        <v>31</v>
      </c>
      <c r="Z1531" s="24" t="s">
        <v>1026</v>
      </c>
      <c r="AA1531" s="120">
        <v>5</v>
      </c>
    </row>
    <row r="1532" spans="13:27" x14ac:dyDescent="0.25">
      <c r="M1532" s="17" t="s">
        <v>3142</v>
      </c>
      <c r="N1532" s="17">
        <v>11</v>
      </c>
      <c r="O1532" s="17">
        <v>7</v>
      </c>
      <c r="P1532" s="17">
        <v>2001</v>
      </c>
      <c r="Q1532" s="19" t="s">
        <v>1241</v>
      </c>
      <c r="R1532" s="24" t="s">
        <v>1026</v>
      </c>
      <c r="S1532" s="19" t="s">
        <v>181</v>
      </c>
      <c r="T1532" s="17">
        <v>2</v>
      </c>
      <c r="U1532" s="24" t="s">
        <v>1026</v>
      </c>
      <c r="V1532" s="17">
        <v>1</v>
      </c>
      <c r="W1532" s="142" t="s">
        <v>1914</v>
      </c>
      <c r="X1532" s="120">
        <v>722</v>
      </c>
      <c r="Y1532" s="120">
        <v>6</v>
      </c>
      <c r="Z1532" s="24" t="s">
        <v>1026</v>
      </c>
      <c r="AA1532" s="120">
        <v>6</v>
      </c>
    </row>
    <row r="1533" spans="13:27" x14ac:dyDescent="0.25">
      <c r="M1533" s="17" t="s">
        <v>3142</v>
      </c>
      <c r="N1533" s="17">
        <v>11</v>
      </c>
      <c r="O1533" s="17">
        <v>7</v>
      </c>
      <c r="P1533" s="17">
        <v>2001</v>
      </c>
      <c r="Q1533" s="19" t="s">
        <v>1042</v>
      </c>
      <c r="R1533" s="24" t="s">
        <v>1026</v>
      </c>
      <c r="S1533" s="19" t="s">
        <v>565</v>
      </c>
      <c r="T1533" s="17">
        <v>0</v>
      </c>
      <c r="U1533" s="24" t="s">
        <v>1026</v>
      </c>
      <c r="V1533" s="17">
        <v>2</v>
      </c>
      <c r="W1533" s="142" t="s">
        <v>1912</v>
      </c>
      <c r="X1533" s="120">
        <v>289</v>
      </c>
      <c r="Y1533" s="120">
        <v>6</v>
      </c>
      <c r="Z1533" s="24" t="s">
        <v>1026</v>
      </c>
      <c r="AA1533" s="120">
        <v>15</v>
      </c>
    </row>
    <row r="1534" spans="13:27" x14ac:dyDescent="0.25">
      <c r="M1534" s="17" t="s">
        <v>3013</v>
      </c>
      <c r="N1534" s="17">
        <v>16</v>
      </c>
      <c r="O1534" s="17">
        <v>7</v>
      </c>
      <c r="P1534" s="17">
        <v>2001</v>
      </c>
      <c r="Q1534" s="19" t="s">
        <v>565</v>
      </c>
      <c r="R1534" s="24" t="s">
        <v>1026</v>
      </c>
      <c r="S1534" s="19" t="s">
        <v>1041</v>
      </c>
      <c r="T1534" s="17">
        <v>0</v>
      </c>
      <c r="U1534" s="24" t="s">
        <v>1026</v>
      </c>
      <c r="V1534" s="17">
        <v>2</v>
      </c>
      <c r="W1534" s="142" t="s">
        <v>1910</v>
      </c>
      <c r="X1534" s="120">
        <v>671</v>
      </c>
      <c r="Y1534" s="120">
        <v>9</v>
      </c>
      <c r="Z1534" s="24" t="s">
        <v>1026</v>
      </c>
      <c r="AA1534" s="120">
        <v>13</v>
      </c>
    </row>
    <row r="1535" spans="13:27" x14ac:dyDescent="0.25">
      <c r="M1535" s="17" t="s">
        <v>3144</v>
      </c>
      <c r="N1535" s="17">
        <v>17</v>
      </c>
      <c r="O1535" s="17">
        <v>7</v>
      </c>
      <c r="P1535" s="17">
        <v>2001</v>
      </c>
      <c r="Q1535" s="19" t="s">
        <v>2400</v>
      </c>
      <c r="R1535" s="24" t="s">
        <v>1026</v>
      </c>
      <c r="S1535" s="19" t="s">
        <v>1241</v>
      </c>
      <c r="T1535" s="17">
        <v>0</v>
      </c>
      <c r="U1535" s="24" t="s">
        <v>1026</v>
      </c>
      <c r="V1535" s="17">
        <v>2</v>
      </c>
      <c r="W1535" s="142" t="s">
        <v>1907</v>
      </c>
      <c r="X1535" s="120">
        <v>228</v>
      </c>
      <c r="Y1535" s="120">
        <v>8</v>
      </c>
      <c r="Z1535" s="24" t="s">
        <v>1026</v>
      </c>
      <c r="AA1535" s="120">
        <v>14</v>
      </c>
    </row>
    <row r="1536" spans="13:27" x14ac:dyDescent="0.25">
      <c r="M1536" s="17" t="s">
        <v>3144</v>
      </c>
      <c r="N1536" s="17">
        <v>17</v>
      </c>
      <c r="O1536" s="17">
        <v>7</v>
      </c>
      <c r="P1536" s="17">
        <v>2001</v>
      </c>
      <c r="Q1536" s="19" t="s">
        <v>1465</v>
      </c>
      <c r="R1536" s="24" t="s">
        <v>1026</v>
      </c>
      <c r="S1536" s="19" t="s">
        <v>171</v>
      </c>
      <c r="T1536" s="17">
        <v>1</v>
      </c>
      <c r="U1536" s="24" t="s">
        <v>1026</v>
      </c>
      <c r="V1536" s="17">
        <v>0</v>
      </c>
      <c r="W1536" s="142" t="s">
        <v>1909</v>
      </c>
      <c r="X1536" s="120">
        <v>402</v>
      </c>
      <c r="Y1536" s="120">
        <v>10</v>
      </c>
      <c r="Z1536" s="24" t="s">
        <v>1026</v>
      </c>
      <c r="AA1536" s="120">
        <v>3</v>
      </c>
    </row>
    <row r="1537" spans="3:27" x14ac:dyDescent="0.25">
      <c r="M1537" s="17" t="s">
        <v>3144</v>
      </c>
      <c r="N1537" s="17">
        <v>17</v>
      </c>
      <c r="O1537" s="17">
        <v>7</v>
      </c>
      <c r="P1537" s="17">
        <v>2001</v>
      </c>
      <c r="Q1537" s="19" t="s">
        <v>1029</v>
      </c>
      <c r="R1537" s="24" t="s">
        <v>1026</v>
      </c>
      <c r="S1537" s="19" t="s">
        <v>2312</v>
      </c>
      <c r="T1537" s="17">
        <v>0</v>
      </c>
      <c r="U1537" s="24" t="s">
        <v>1026</v>
      </c>
      <c r="V1537" s="17">
        <v>1</v>
      </c>
      <c r="W1537" s="142" t="s">
        <v>1905</v>
      </c>
      <c r="X1537" s="120">
        <v>678</v>
      </c>
      <c r="Y1537" s="120">
        <v>5</v>
      </c>
      <c r="Z1537" s="24" t="s">
        <v>1026</v>
      </c>
      <c r="AA1537" s="120">
        <v>7</v>
      </c>
    </row>
    <row r="1538" spans="3:27" x14ac:dyDescent="0.25">
      <c r="M1538" s="17" t="s">
        <v>3144</v>
      </c>
      <c r="N1538" s="17">
        <v>17</v>
      </c>
      <c r="O1538" s="17">
        <v>7</v>
      </c>
      <c r="P1538" s="17">
        <v>2001</v>
      </c>
      <c r="Q1538" s="19" t="s">
        <v>181</v>
      </c>
      <c r="R1538" s="24" t="s">
        <v>1026</v>
      </c>
      <c r="S1538" s="19" t="s">
        <v>564</v>
      </c>
      <c r="T1538" s="17">
        <v>2</v>
      </c>
      <c r="U1538" s="24" t="s">
        <v>1026</v>
      </c>
      <c r="V1538" s="17">
        <v>1</v>
      </c>
      <c r="W1538" s="142" t="s">
        <v>1908</v>
      </c>
      <c r="X1538" s="120">
        <v>608</v>
      </c>
      <c r="Y1538" s="120">
        <v>7</v>
      </c>
      <c r="Z1538" s="24" t="s">
        <v>1026</v>
      </c>
      <c r="AA1538" s="120">
        <v>7</v>
      </c>
    </row>
    <row r="1539" spans="3:27" x14ac:dyDescent="0.25">
      <c r="M1539" s="17" t="s">
        <v>3144</v>
      </c>
      <c r="N1539" s="17">
        <v>17</v>
      </c>
      <c r="O1539" s="17">
        <v>7</v>
      </c>
      <c r="P1539" s="17">
        <v>2001</v>
      </c>
      <c r="Q1539" s="19" t="s">
        <v>1042</v>
      </c>
      <c r="R1539" s="24" t="s">
        <v>1026</v>
      </c>
      <c r="S1539" s="19" t="s">
        <v>1318</v>
      </c>
      <c r="T1539" s="17">
        <v>2</v>
      </c>
      <c r="U1539" s="24" t="s">
        <v>1026</v>
      </c>
      <c r="V1539" s="17">
        <v>0</v>
      </c>
      <c r="W1539" s="142" t="s">
        <v>1906</v>
      </c>
      <c r="X1539" s="120">
        <v>319</v>
      </c>
      <c r="Y1539" s="120">
        <v>21</v>
      </c>
      <c r="Z1539" s="24" t="s">
        <v>1026</v>
      </c>
      <c r="AA1539" s="120">
        <v>17</v>
      </c>
    </row>
    <row r="1540" spans="3:27" x14ac:dyDescent="0.25">
      <c r="M1540" s="17" t="s">
        <v>3141</v>
      </c>
      <c r="N1540" s="17">
        <v>19</v>
      </c>
      <c r="O1540" s="17">
        <v>7</v>
      </c>
      <c r="P1540" s="17">
        <v>2001</v>
      </c>
      <c r="Q1540" s="19" t="s">
        <v>171</v>
      </c>
      <c r="R1540" s="24" t="s">
        <v>1026</v>
      </c>
      <c r="S1540" s="19" t="s">
        <v>1241</v>
      </c>
      <c r="T1540" s="17">
        <v>1</v>
      </c>
      <c r="U1540" s="24" t="s">
        <v>1026</v>
      </c>
      <c r="V1540" s="17">
        <v>2</v>
      </c>
      <c r="W1540" s="142" t="s">
        <v>1903</v>
      </c>
      <c r="X1540" s="120">
        <v>287</v>
      </c>
      <c r="Y1540" s="120">
        <v>13</v>
      </c>
      <c r="Z1540" s="24" t="s">
        <v>1026</v>
      </c>
      <c r="AA1540" s="120">
        <v>11</v>
      </c>
    </row>
    <row r="1541" spans="3:27" x14ac:dyDescent="0.25">
      <c r="M1541" s="17" t="s">
        <v>3141</v>
      </c>
      <c r="N1541" s="17">
        <v>19</v>
      </c>
      <c r="O1541" s="17">
        <v>7</v>
      </c>
      <c r="P1541" s="17">
        <v>2001</v>
      </c>
      <c r="Q1541" s="19" t="s">
        <v>1041</v>
      </c>
      <c r="R1541" s="24" t="s">
        <v>1026</v>
      </c>
      <c r="S1541" s="19" t="s">
        <v>2400</v>
      </c>
      <c r="T1541" s="17">
        <v>2</v>
      </c>
      <c r="U1541" s="24" t="s">
        <v>1026</v>
      </c>
      <c r="V1541" s="17">
        <v>0</v>
      </c>
      <c r="W1541" s="142" t="s">
        <v>1901</v>
      </c>
      <c r="X1541" s="120">
        <v>723</v>
      </c>
      <c r="Y1541" s="120">
        <v>14</v>
      </c>
      <c r="Z1541" s="24" t="s">
        <v>1026</v>
      </c>
      <c r="AA1541" s="120">
        <v>1</v>
      </c>
    </row>
    <row r="1542" spans="3:27" x14ac:dyDescent="0.25">
      <c r="M1542" s="17" t="s">
        <v>3141</v>
      </c>
      <c r="N1542" s="17">
        <v>19</v>
      </c>
      <c r="O1542" s="17">
        <v>7</v>
      </c>
      <c r="P1542" s="17">
        <v>2001</v>
      </c>
      <c r="Q1542" s="19" t="s">
        <v>1029</v>
      </c>
      <c r="R1542" s="24" t="s">
        <v>1026</v>
      </c>
      <c r="S1542" s="19" t="s">
        <v>1042</v>
      </c>
      <c r="T1542" s="17">
        <v>2</v>
      </c>
      <c r="U1542" s="24" t="s">
        <v>1026</v>
      </c>
      <c r="V1542" s="17">
        <v>0</v>
      </c>
      <c r="W1542" s="142" t="s">
        <v>685</v>
      </c>
      <c r="X1542" s="120">
        <v>485</v>
      </c>
      <c r="Y1542" s="120">
        <v>10</v>
      </c>
      <c r="Z1542" s="24" t="s">
        <v>1026</v>
      </c>
      <c r="AA1542" s="120">
        <v>6</v>
      </c>
    </row>
    <row r="1543" spans="3:27" x14ac:dyDescent="0.25">
      <c r="M1543" s="17" t="s">
        <v>3141</v>
      </c>
      <c r="N1543" s="17">
        <v>19</v>
      </c>
      <c r="O1543" s="17">
        <v>7</v>
      </c>
      <c r="P1543" s="17">
        <v>2001</v>
      </c>
      <c r="Q1543" s="19" t="s">
        <v>181</v>
      </c>
      <c r="R1543" s="24" t="s">
        <v>1026</v>
      </c>
      <c r="S1543" s="19" t="s">
        <v>565</v>
      </c>
      <c r="T1543" s="17">
        <v>0</v>
      </c>
      <c r="U1543" s="24" t="s">
        <v>1026</v>
      </c>
      <c r="V1543" s="17">
        <v>2</v>
      </c>
      <c r="W1543" s="142" t="s">
        <v>1902</v>
      </c>
      <c r="X1543" s="120">
        <v>415</v>
      </c>
      <c r="Y1543" s="120">
        <v>2</v>
      </c>
      <c r="Z1543" s="24" t="s">
        <v>1026</v>
      </c>
      <c r="AA1543" s="120">
        <v>6</v>
      </c>
    </row>
    <row r="1544" spans="3:27" x14ac:dyDescent="0.25">
      <c r="C1544" s="16"/>
      <c r="D1544" s="16"/>
      <c r="E1544" s="16"/>
      <c r="F1544" s="16"/>
      <c r="G1544" s="16"/>
      <c r="I1544" s="16"/>
      <c r="M1544" s="17" t="s">
        <v>3141</v>
      </c>
      <c r="N1544" s="17">
        <v>19</v>
      </c>
      <c r="O1544" s="17">
        <v>7</v>
      </c>
      <c r="P1544" s="17">
        <v>2001</v>
      </c>
      <c r="Q1544" s="19" t="s">
        <v>1318</v>
      </c>
      <c r="R1544" s="24" t="s">
        <v>1026</v>
      </c>
      <c r="S1544" s="19" t="s">
        <v>1465</v>
      </c>
      <c r="T1544" s="17">
        <v>0</v>
      </c>
      <c r="U1544" s="24" t="s">
        <v>1026</v>
      </c>
      <c r="V1544" s="17">
        <v>2</v>
      </c>
      <c r="W1544" s="142" t="s">
        <v>686</v>
      </c>
      <c r="X1544" s="120">
        <v>415</v>
      </c>
      <c r="Y1544" s="120">
        <v>0</v>
      </c>
      <c r="Z1544" s="24" t="s">
        <v>1026</v>
      </c>
      <c r="AA1544" s="120">
        <v>10</v>
      </c>
    </row>
    <row r="1545" spans="3:27" x14ac:dyDescent="0.25">
      <c r="C1545" s="16"/>
      <c r="D1545" s="16"/>
      <c r="E1545" s="16"/>
      <c r="F1545" s="16"/>
      <c r="G1545" s="16"/>
      <c r="I1545" s="16"/>
      <c r="M1545" s="17" t="s">
        <v>3143</v>
      </c>
      <c r="N1545" s="17">
        <v>20</v>
      </c>
      <c r="O1545" s="17">
        <v>7</v>
      </c>
      <c r="P1545" s="17">
        <v>2001</v>
      </c>
      <c r="Q1545" s="19" t="s">
        <v>564</v>
      </c>
      <c r="R1545" s="24" t="s">
        <v>1026</v>
      </c>
      <c r="S1545" s="19" t="s">
        <v>2312</v>
      </c>
      <c r="T1545" s="17">
        <v>0</v>
      </c>
      <c r="U1545" s="24" t="s">
        <v>1026</v>
      </c>
      <c r="V1545" s="17">
        <v>2</v>
      </c>
      <c r="W1545" s="142" t="s">
        <v>684</v>
      </c>
      <c r="X1545" s="120">
        <v>513</v>
      </c>
      <c r="Y1545" s="120">
        <v>6</v>
      </c>
      <c r="Z1545" s="24" t="s">
        <v>1026</v>
      </c>
      <c r="AA1545" s="120">
        <v>11</v>
      </c>
    </row>
    <row r="1546" spans="3:27" x14ac:dyDescent="0.25">
      <c r="C1546" s="16"/>
      <c r="D1546" s="16"/>
      <c r="E1546" s="16"/>
      <c r="F1546" s="16"/>
      <c r="G1546" s="16"/>
      <c r="I1546" s="16"/>
      <c r="M1546" s="17" t="s">
        <v>3143</v>
      </c>
      <c r="N1546" s="17">
        <v>20</v>
      </c>
      <c r="O1546" s="17">
        <v>7</v>
      </c>
      <c r="P1546" s="17">
        <v>2001</v>
      </c>
      <c r="Q1546" s="19" t="s">
        <v>1318</v>
      </c>
      <c r="R1546" s="24" t="s">
        <v>1026</v>
      </c>
      <c r="S1546" s="19" t="s">
        <v>181</v>
      </c>
      <c r="T1546" s="17">
        <v>1</v>
      </c>
      <c r="U1546" s="24" t="s">
        <v>1026</v>
      </c>
      <c r="V1546" s="17">
        <v>2</v>
      </c>
      <c r="W1546" s="142" t="s">
        <v>2565</v>
      </c>
      <c r="X1546" s="120">
        <v>212</v>
      </c>
      <c r="Y1546" s="120">
        <v>10</v>
      </c>
      <c r="Z1546" s="24" t="s">
        <v>1026</v>
      </c>
      <c r="AA1546" s="120">
        <v>9</v>
      </c>
    </row>
    <row r="1547" spans="3:27" x14ac:dyDescent="0.25">
      <c r="C1547" s="16"/>
      <c r="D1547" s="16"/>
      <c r="E1547" s="16"/>
      <c r="F1547" s="16"/>
      <c r="G1547" s="16"/>
      <c r="I1547" s="16"/>
      <c r="M1547" s="17" t="s">
        <v>3027</v>
      </c>
      <c r="N1547" s="17">
        <v>21</v>
      </c>
      <c r="O1547" s="17">
        <v>7</v>
      </c>
      <c r="P1547" s="17">
        <v>2001</v>
      </c>
      <c r="Q1547" s="19" t="s">
        <v>2312</v>
      </c>
      <c r="R1547" s="24" t="s">
        <v>1026</v>
      </c>
      <c r="S1547" s="19" t="s">
        <v>171</v>
      </c>
      <c r="T1547" s="17">
        <v>2</v>
      </c>
      <c r="U1547" s="24" t="s">
        <v>1026</v>
      </c>
      <c r="V1547" s="17">
        <v>0</v>
      </c>
      <c r="W1547" s="142" t="s">
        <v>683</v>
      </c>
      <c r="X1547" s="120">
        <v>439</v>
      </c>
      <c r="Y1547" s="120">
        <v>13</v>
      </c>
      <c r="Z1547" s="24" t="s">
        <v>1026</v>
      </c>
      <c r="AA1547" s="120">
        <v>6</v>
      </c>
    </row>
    <row r="1548" spans="3:27" x14ac:dyDescent="0.25">
      <c r="C1548" s="16"/>
      <c r="D1548" s="16"/>
      <c r="E1548" s="16"/>
      <c r="F1548" s="16"/>
      <c r="G1548" s="16"/>
      <c r="I1548" s="16"/>
      <c r="M1548" s="17" t="s">
        <v>3011</v>
      </c>
      <c r="N1548" s="17">
        <v>22</v>
      </c>
      <c r="O1548" s="17">
        <v>7</v>
      </c>
      <c r="P1548" s="17">
        <v>2001</v>
      </c>
      <c r="Q1548" s="19" t="s">
        <v>565</v>
      </c>
      <c r="R1548" s="24" t="s">
        <v>1026</v>
      </c>
      <c r="S1548" s="19" t="s">
        <v>1029</v>
      </c>
      <c r="T1548" s="17">
        <v>1</v>
      </c>
      <c r="U1548" s="24" t="s">
        <v>1026</v>
      </c>
      <c r="V1548" s="17">
        <v>0</v>
      </c>
      <c r="W1548" s="142" t="s">
        <v>1887</v>
      </c>
      <c r="X1548" s="120">
        <v>712</v>
      </c>
      <c r="Y1548" s="120">
        <v>8</v>
      </c>
      <c r="Z1548" s="24" t="s">
        <v>1026</v>
      </c>
      <c r="AA1548" s="120">
        <v>3</v>
      </c>
    </row>
    <row r="1549" spans="3:27" x14ac:dyDescent="0.25">
      <c r="C1549" s="16"/>
      <c r="D1549" s="16"/>
      <c r="E1549" s="16"/>
      <c r="F1549" s="16"/>
      <c r="G1549" s="16"/>
      <c r="I1549" s="16"/>
      <c r="M1549" s="17" t="s">
        <v>3011</v>
      </c>
      <c r="N1549" s="17">
        <v>22</v>
      </c>
      <c r="O1549" s="17">
        <v>7</v>
      </c>
      <c r="P1549" s="17">
        <v>2001</v>
      </c>
      <c r="Q1549" s="19" t="s">
        <v>564</v>
      </c>
      <c r="R1549" s="24" t="s">
        <v>1026</v>
      </c>
      <c r="S1549" s="19" t="s">
        <v>2400</v>
      </c>
      <c r="T1549" s="17">
        <v>2</v>
      </c>
      <c r="U1549" s="24" t="s">
        <v>1026</v>
      </c>
      <c r="V1549" s="17">
        <v>0</v>
      </c>
      <c r="W1549" s="142" t="s">
        <v>519</v>
      </c>
      <c r="X1549" s="120">
        <v>314</v>
      </c>
      <c r="Y1549" s="120">
        <v>13</v>
      </c>
      <c r="Z1549" s="24" t="s">
        <v>1026</v>
      </c>
      <c r="AA1549" s="120">
        <v>6</v>
      </c>
    </row>
    <row r="1550" spans="3:27" x14ac:dyDescent="0.25">
      <c r="C1550" s="16"/>
      <c r="D1550" s="16"/>
      <c r="E1550" s="16"/>
      <c r="F1550" s="16"/>
      <c r="G1550" s="16"/>
      <c r="I1550" s="16"/>
      <c r="M1550" s="17" t="s">
        <v>3011</v>
      </c>
      <c r="N1550" s="17">
        <v>22</v>
      </c>
      <c r="O1550" s="17">
        <v>7</v>
      </c>
      <c r="P1550" s="17">
        <v>2001</v>
      </c>
      <c r="Q1550" s="19" t="s">
        <v>1241</v>
      </c>
      <c r="R1550" s="24" t="s">
        <v>1026</v>
      </c>
      <c r="S1550" s="19" t="s">
        <v>1041</v>
      </c>
      <c r="T1550" s="17">
        <v>0</v>
      </c>
      <c r="U1550" s="24" t="s">
        <v>1026</v>
      </c>
      <c r="V1550" s="17">
        <v>1</v>
      </c>
      <c r="W1550" s="142" t="s">
        <v>1889</v>
      </c>
      <c r="X1550" s="120">
        <v>774</v>
      </c>
      <c r="Y1550" s="120">
        <v>4</v>
      </c>
      <c r="Z1550" s="24" t="s">
        <v>1026</v>
      </c>
      <c r="AA1550" s="120">
        <v>15</v>
      </c>
    </row>
    <row r="1551" spans="3:27" x14ac:dyDescent="0.25">
      <c r="C1551" s="16"/>
      <c r="D1551" s="16"/>
      <c r="E1551" s="16"/>
      <c r="F1551" s="16"/>
      <c r="G1551" s="16"/>
      <c r="I1551" s="16"/>
      <c r="M1551" s="17" t="s">
        <v>3011</v>
      </c>
      <c r="N1551" s="17">
        <v>22</v>
      </c>
      <c r="O1551" s="17">
        <v>7</v>
      </c>
      <c r="P1551" s="17">
        <v>2001</v>
      </c>
      <c r="Q1551" s="19" t="s">
        <v>1042</v>
      </c>
      <c r="R1551" s="24" t="s">
        <v>1026</v>
      </c>
      <c r="S1551" s="19" t="s">
        <v>1465</v>
      </c>
      <c r="T1551" s="17">
        <v>0</v>
      </c>
      <c r="U1551" s="24" t="s">
        <v>1026</v>
      </c>
      <c r="V1551" s="17">
        <v>1</v>
      </c>
      <c r="W1551" s="142" t="s">
        <v>1888</v>
      </c>
      <c r="X1551" s="120">
        <v>347</v>
      </c>
      <c r="Y1551" s="120">
        <v>9</v>
      </c>
      <c r="Z1551" s="24" t="s">
        <v>1026</v>
      </c>
      <c r="AA1551" s="120">
        <v>11</v>
      </c>
    </row>
    <row r="1552" spans="3:27" x14ac:dyDescent="0.25">
      <c r="C1552" s="16"/>
      <c r="D1552" s="16"/>
      <c r="E1552" s="16"/>
      <c r="F1552" s="16"/>
      <c r="G1552" s="16"/>
      <c r="I1552" s="16"/>
      <c r="M1552" s="17" t="s">
        <v>3142</v>
      </c>
      <c r="N1552" s="17">
        <v>25</v>
      </c>
      <c r="O1552" s="17">
        <v>7</v>
      </c>
      <c r="P1552" s="17">
        <v>2001</v>
      </c>
      <c r="Q1552" s="19" t="s">
        <v>171</v>
      </c>
      <c r="R1552" s="24" t="s">
        <v>1026</v>
      </c>
      <c r="S1552" s="19" t="s">
        <v>1041</v>
      </c>
      <c r="T1552" s="17">
        <v>1</v>
      </c>
      <c r="U1552" s="24" t="s">
        <v>1026</v>
      </c>
      <c r="V1552" s="17">
        <v>2</v>
      </c>
      <c r="W1552" s="142" t="s">
        <v>1886</v>
      </c>
      <c r="X1552" s="120">
        <v>472</v>
      </c>
      <c r="Y1552" s="120">
        <v>6</v>
      </c>
      <c r="Z1552" s="24" t="s">
        <v>1026</v>
      </c>
      <c r="AA1552" s="120">
        <v>7</v>
      </c>
    </row>
    <row r="1553" spans="3:27" x14ac:dyDescent="0.25">
      <c r="C1553" s="16"/>
      <c r="D1553" s="16"/>
      <c r="E1553" s="16"/>
      <c r="F1553" s="16"/>
      <c r="G1553" s="16"/>
      <c r="I1553" s="16"/>
      <c r="M1553" s="17" t="s">
        <v>3142</v>
      </c>
      <c r="N1553" s="17">
        <v>25</v>
      </c>
      <c r="O1553" s="17">
        <v>7</v>
      </c>
      <c r="P1553" s="17">
        <v>2001</v>
      </c>
      <c r="Q1553" s="19" t="s">
        <v>2400</v>
      </c>
      <c r="R1553" s="24" t="s">
        <v>1026</v>
      </c>
      <c r="S1553" s="19" t="s">
        <v>1029</v>
      </c>
      <c r="T1553" s="17">
        <v>0</v>
      </c>
      <c r="U1553" s="24" t="s">
        <v>1026</v>
      </c>
      <c r="V1553" s="17">
        <v>2</v>
      </c>
      <c r="W1553" s="142" t="s">
        <v>1885</v>
      </c>
      <c r="X1553" s="120">
        <v>218</v>
      </c>
      <c r="Y1553" s="120">
        <v>5</v>
      </c>
      <c r="Z1553" s="24" t="s">
        <v>1026</v>
      </c>
      <c r="AA1553" s="120">
        <v>9</v>
      </c>
    </row>
    <row r="1554" spans="3:27" x14ac:dyDescent="0.25">
      <c r="C1554" s="16"/>
      <c r="D1554" s="16"/>
      <c r="E1554" s="16"/>
      <c r="F1554" s="16"/>
      <c r="G1554" s="16"/>
      <c r="I1554" s="16"/>
      <c r="M1554" s="17" t="s">
        <v>3142</v>
      </c>
      <c r="N1554" s="17">
        <v>25</v>
      </c>
      <c r="O1554" s="17">
        <v>7</v>
      </c>
      <c r="P1554" s="17">
        <v>2001</v>
      </c>
      <c r="Q1554" s="19" t="s">
        <v>1465</v>
      </c>
      <c r="R1554" s="24" t="s">
        <v>1026</v>
      </c>
      <c r="S1554" s="19" t="s">
        <v>181</v>
      </c>
      <c r="T1554" s="17">
        <v>2</v>
      </c>
      <c r="U1554" s="24" t="s">
        <v>1026</v>
      </c>
      <c r="V1554" s="17">
        <v>0</v>
      </c>
      <c r="W1554" s="142" t="s">
        <v>1882</v>
      </c>
      <c r="X1554" s="120">
        <v>461</v>
      </c>
      <c r="Y1554" s="120">
        <v>21</v>
      </c>
      <c r="Z1554" s="24" t="s">
        <v>1026</v>
      </c>
      <c r="AA1554" s="120">
        <v>6</v>
      </c>
    </row>
    <row r="1555" spans="3:27" x14ac:dyDescent="0.25">
      <c r="C1555" s="16"/>
      <c r="D1555" s="16"/>
      <c r="E1555" s="16"/>
      <c r="F1555" s="16"/>
      <c r="G1555" s="16"/>
      <c r="I1555" s="16"/>
      <c r="M1555" s="17" t="s">
        <v>3142</v>
      </c>
      <c r="N1555" s="17">
        <v>25</v>
      </c>
      <c r="O1555" s="17">
        <v>7</v>
      </c>
      <c r="P1555" s="17">
        <v>2001</v>
      </c>
      <c r="Q1555" s="19" t="s">
        <v>1241</v>
      </c>
      <c r="R1555" s="24" t="s">
        <v>1026</v>
      </c>
      <c r="S1555" s="19" t="s">
        <v>565</v>
      </c>
      <c r="T1555" s="17">
        <v>2</v>
      </c>
      <c r="U1555" s="24" t="s">
        <v>1026</v>
      </c>
      <c r="V1555" s="17">
        <v>0</v>
      </c>
      <c r="W1555" s="142" t="s">
        <v>1884</v>
      </c>
      <c r="X1555" s="120">
        <v>674</v>
      </c>
      <c r="Y1555" s="120">
        <v>7</v>
      </c>
      <c r="Z1555" s="24" t="s">
        <v>1026</v>
      </c>
      <c r="AA1555" s="120">
        <v>1</v>
      </c>
    </row>
    <row r="1556" spans="3:27" x14ac:dyDescent="0.25">
      <c r="C1556" s="16"/>
      <c r="D1556" s="16"/>
      <c r="E1556" s="16"/>
      <c r="F1556" s="16"/>
      <c r="G1556" s="16"/>
      <c r="H1556" s="16"/>
      <c r="I1556" s="16"/>
      <c r="J1556" s="16"/>
      <c r="K1556" s="16"/>
      <c r="M1556" s="17" t="s">
        <v>3142</v>
      </c>
      <c r="N1556" s="17">
        <v>25</v>
      </c>
      <c r="O1556" s="17">
        <v>7</v>
      </c>
      <c r="P1556" s="17">
        <v>2001</v>
      </c>
      <c r="Q1556" s="19" t="s">
        <v>1318</v>
      </c>
      <c r="R1556" s="24" t="s">
        <v>1026</v>
      </c>
      <c r="S1556" s="19" t="s">
        <v>2312</v>
      </c>
      <c r="T1556" s="17">
        <v>2</v>
      </c>
      <c r="U1556" s="24" t="s">
        <v>1026</v>
      </c>
      <c r="V1556" s="17">
        <v>0</v>
      </c>
      <c r="W1556" s="142" t="s">
        <v>1883</v>
      </c>
      <c r="X1556" s="120">
        <v>387</v>
      </c>
      <c r="Y1556" s="120">
        <v>14</v>
      </c>
      <c r="Z1556" s="24" t="s">
        <v>1026</v>
      </c>
      <c r="AA1556" s="120">
        <v>6</v>
      </c>
    </row>
    <row r="1557" spans="3:27" x14ac:dyDescent="0.25">
      <c r="C1557" s="16"/>
      <c r="D1557" s="16"/>
      <c r="E1557" s="16"/>
      <c r="F1557" s="16"/>
      <c r="G1557" s="16"/>
      <c r="H1557" s="16"/>
      <c r="I1557" s="16"/>
      <c r="J1557" s="16"/>
      <c r="K1557" s="16"/>
      <c r="M1557" s="17" t="s">
        <v>3143</v>
      </c>
      <c r="N1557" s="17">
        <v>27</v>
      </c>
      <c r="O1557" s="17">
        <v>7</v>
      </c>
      <c r="P1557" s="17">
        <v>2001</v>
      </c>
      <c r="Q1557" s="19" t="s">
        <v>564</v>
      </c>
      <c r="R1557" s="24" t="s">
        <v>1026</v>
      </c>
      <c r="S1557" s="19" t="s">
        <v>1042</v>
      </c>
      <c r="T1557" s="17">
        <v>2</v>
      </c>
      <c r="U1557" s="24" t="s">
        <v>1026</v>
      </c>
      <c r="V1557" s="17">
        <v>1</v>
      </c>
      <c r="W1557" s="142" t="s">
        <v>1199</v>
      </c>
      <c r="X1557" s="120">
        <v>413</v>
      </c>
      <c r="Y1557" s="120">
        <v>12</v>
      </c>
      <c r="Z1557" s="24" t="s">
        <v>1026</v>
      </c>
      <c r="AA1557" s="120">
        <v>14</v>
      </c>
    </row>
    <row r="1558" spans="3:27" x14ac:dyDescent="0.25">
      <c r="C1558" s="16"/>
      <c r="D1558" s="16"/>
      <c r="E1558" s="16"/>
      <c r="F1558" s="16"/>
      <c r="G1558" s="16"/>
      <c r="H1558" s="16"/>
      <c r="I1558" s="16"/>
      <c r="J1558" s="16"/>
      <c r="K1558" s="16"/>
      <c r="M1558" s="17" t="s">
        <v>3143</v>
      </c>
      <c r="N1558" s="17">
        <v>27</v>
      </c>
      <c r="O1558" s="17">
        <v>7</v>
      </c>
      <c r="P1558" s="17">
        <v>2001</v>
      </c>
      <c r="Q1558" s="19" t="s">
        <v>1241</v>
      </c>
      <c r="R1558" s="24" t="s">
        <v>1026</v>
      </c>
      <c r="S1558" s="19" t="s">
        <v>1465</v>
      </c>
      <c r="T1558" s="17">
        <v>0</v>
      </c>
      <c r="U1558" s="24" t="s">
        <v>1026</v>
      </c>
      <c r="V1558" s="17">
        <v>1</v>
      </c>
      <c r="W1558" s="142" t="s">
        <v>1198</v>
      </c>
      <c r="X1558" s="120">
        <v>505</v>
      </c>
      <c r="Y1558" s="120">
        <v>4</v>
      </c>
      <c r="Z1558" s="24" t="s">
        <v>1026</v>
      </c>
      <c r="AA1558" s="120">
        <v>5</v>
      </c>
    </row>
    <row r="1559" spans="3:27" x14ac:dyDescent="0.25">
      <c r="C1559" s="16"/>
      <c r="D1559" s="16"/>
      <c r="E1559" s="16"/>
      <c r="F1559" s="16"/>
      <c r="G1559" s="16"/>
      <c r="H1559" s="16"/>
      <c r="I1559" s="16"/>
      <c r="J1559" s="16"/>
      <c r="K1559" s="16"/>
      <c r="M1559" s="17" t="s">
        <v>3027</v>
      </c>
      <c r="N1559" s="17">
        <v>28</v>
      </c>
      <c r="O1559" s="17">
        <v>7</v>
      </c>
      <c r="P1559" s="17">
        <v>2001</v>
      </c>
      <c r="Q1559" s="19" t="s">
        <v>2312</v>
      </c>
      <c r="R1559" s="24" t="s">
        <v>1026</v>
      </c>
      <c r="S1559" s="19" t="s">
        <v>1042</v>
      </c>
      <c r="T1559" s="17">
        <v>2</v>
      </c>
      <c r="U1559" s="24" t="s">
        <v>1026</v>
      </c>
      <c r="V1559" s="17">
        <v>0</v>
      </c>
      <c r="W1559" s="142" t="s">
        <v>1197</v>
      </c>
      <c r="X1559" s="120">
        <v>412</v>
      </c>
      <c r="Y1559" s="120">
        <v>12</v>
      </c>
      <c r="Z1559" s="24" t="s">
        <v>1026</v>
      </c>
      <c r="AA1559" s="120">
        <v>1</v>
      </c>
    </row>
    <row r="1560" spans="3:27" x14ac:dyDescent="0.25">
      <c r="C1560" s="16"/>
      <c r="D1560" s="16"/>
      <c r="E1560" s="16"/>
      <c r="F1560" s="16"/>
      <c r="G1560" s="16"/>
      <c r="H1560" s="16"/>
      <c r="I1560" s="16"/>
      <c r="J1560" s="16"/>
      <c r="K1560" s="16"/>
      <c r="M1560" s="17" t="s">
        <v>3011</v>
      </c>
      <c r="N1560" s="17">
        <v>29</v>
      </c>
      <c r="O1560" s="17">
        <v>7</v>
      </c>
      <c r="P1560" s="17">
        <v>2001</v>
      </c>
      <c r="Q1560" s="19" t="s">
        <v>171</v>
      </c>
      <c r="R1560" s="24" t="s">
        <v>1026</v>
      </c>
      <c r="S1560" s="19" t="s">
        <v>565</v>
      </c>
      <c r="T1560" s="17">
        <v>0</v>
      </c>
      <c r="U1560" s="24" t="s">
        <v>1026</v>
      </c>
      <c r="V1560" s="17">
        <v>2</v>
      </c>
      <c r="W1560" s="142" t="s">
        <v>1194</v>
      </c>
      <c r="X1560" s="120">
        <v>287</v>
      </c>
      <c r="Y1560" s="120">
        <v>8</v>
      </c>
      <c r="Z1560" s="24" t="s">
        <v>1026</v>
      </c>
      <c r="AA1560" s="120">
        <v>17</v>
      </c>
    </row>
    <row r="1561" spans="3:27" x14ac:dyDescent="0.25">
      <c r="C1561" s="16"/>
      <c r="D1561" s="16"/>
      <c r="E1561" s="16"/>
      <c r="F1561" s="16"/>
      <c r="G1561" s="16"/>
      <c r="H1561" s="16"/>
      <c r="I1561" s="16"/>
      <c r="J1561" s="16"/>
      <c r="K1561" s="16"/>
      <c r="M1561" s="17" t="s">
        <v>3011</v>
      </c>
      <c r="N1561" s="17">
        <v>29</v>
      </c>
      <c r="O1561" s="17">
        <v>7</v>
      </c>
      <c r="P1561" s="17">
        <v>2001</v>
      </c>
      <c r="Q1561" s="19" t="s">
        <v>1041</v>
      </c>
      <c r="R1561" s="24" t="s">
        <v>1026</v>
      </c>
      <c r="S1561" s="19" t="s">
        <v>181</v>
      </c>
      <c r="T1561" s="17">
        <v>2</v>
      </c>
      <c r="U1561" s="24" t="s">
        <v>1026</v>
      </c>
      <c r="V1561" s="17">
        <v>0</v>
      </c>
      <c r="W1561" s="142" t="s">
        <v>1195</v>
      </c>
      <c r="X1561" s="120">
        <v>723</v>
      </c>
      <c r="Y1561" s="120">
        <v>9</v>
      </c>
      <c r="Z1561" s="24" t="s">
        <v>1026</v>
      </c>
      <c r="AA1561" s="120">
        <v>5</v>
      </c>
    </row>
    <row r="1562" spans="3:27" x14ac:dyDescent="0.25">
      <c r="C1562" s="16"/>
      <c r="D1562" s="16"/>
      <c r="E1562" s="16"/>
      <c r="F1562" s="16"/>
      <c r="G1562" s="16"/>
      <c r="H1562" s="16"/>
      <c r="I1562" s="16"/>
      <c r="J1562" s="16"/>
      <c r="K1562" s="16"/>
      <c r="M1562" s="17" t="s">
        <v>3011</v>
      </c>
      <c r="N1562" s="17">
        <v>29</v>
      </c>
      <c r="O1562" s="17">
        <v>7</v>
      </c>
      <c r="P1562" s="17">
        <v>2001</v>
      </c>
      <c r="Q1562" s="19" t="s">
        <v>1029</v>
      </c>
      <c r="R1562" s="24" t="s">
        <v>1026</v>
      </c>
      <c r="S1562" s="19" t="s">
        <v>564</v>
      </c>
      <c r="T1562" s="17">
        <v>2</v>
      </c>
      <c r="U1562" s="24" t="s">
        <v>1026</v>
      </c>
      <c r="V1562" s="17">
        <v>1</v>
      </c>
      <c r="W1562" s="142" t="s">
        <v>1196</v>
      </c>
      <c r="X1562" s="120">
        <v>502</v>
      </c>
      <c r="Y1562" s="120">
        <v>8</v>
      </c>
      <c r="Z1562" s="24" t="s">
        <v>1026</v>
      </c>
      <c r="AA1562" s="120">
        <v>7</v>
      </c>
    </row>
    <row r="1563" spans="3:27" x14ac:dyDescent="0.25">
      <c r="C1563" s="16"/>
      <c r="D1563" s="16"/>
      <c r="E1563" s="16"/>
      <c r="F1563" s="16"/>
      <c r="G1563" s="16"/>
      <c r="H1563" s="16"/>
      <c r="I1563" s="16"/>
      <c r="J1563" s="16"/>
      <c r="K1563" s="16"/>
      <c r="M1563" s="17" t="s">
        <v>3011</v>
      </c>
      <c r="N1563" s="17">
        <v>29</v>
      </c>
      <c r="O1563" s="17">
        <v>7</v>
      </c>
      <c r="P1563" s="17">
        <v>2001</v>
      </c>
      <c r="Q1563" s="19" t="s">
        <v>1318</v>
      </c>
      <c r="R1563" s="24" t="s">
        <v>1026</v>
      </c>
      <c r="S1563" s="19" t="s">
        <v>2400</v>
      </c>
      <c r="T1563" s="17">
        <v>0</v>
      </c>
      <c r="U1563" s="24" t="s">
        <v>1026</v>
      </c>
      <c r="V1563" s="17">
        <v>1</v>
      </c>
      <c r="W1563" s="142" t="s">
        <v>1193</v>
      </c>
      <c r="X1563" s="120">
        <v>376</v>
      </c>
      <c r="Y1563" s="120">
        <v>4</v>
      </c>
      <c r="Z1563" s="24" t="s">
        <v>1026</v>
      </c>
      <c r="AA1563" s="120">
        <v>7</v>
      </c>
    </row>
    <row r="1564" spans="3:27" x14ac:dyDescent="0.25">
      <c r="C1564" s="16"/>
      <c r="D1564" s="16"/>
      <c r="E1564" s="16"/>
      <c r="F1564" s="16"/>
      <c r="G1564" s="16"/>
      <c r="H1564" s="16"/>
      <c r="I1564" s="16"/>
      <c r="J1564" s="16"/>
      <c r="K1564" s="16"/>
      <c r="M1564" s="17" t="s">
        <v>3144</v>
      </c>
      <c r="N1564" s="17">
        <v>31</v>
      </c>
      <c r="O1564" s="17">
        <v>7</v>
      </c>
      <c r="P1564" s="17">
        <v>2001</v>
      </c>
      <c r="Q1564" s="19" t="s">
        <v>565</v>
      </c>
      <c r="R1564" s="24" t="s">
        <v>1026</v>
      </c>
      <c r="S1564" s="19" t="s">
        <v>1465</v>
      </c>
      <c r="T1564" s="17">
        <v>2</v>
      </c>
      <c r="U1564" s="24" t="s">
        <v>1026</v>
      </c>
      <c r="V1564" s="17">
        <v>0</v>
      </c>
      <c r="W1564" s="142" t="s">
        <v>1190</v>
      </c>
      <c r="X1564" s="120">
        <v>536</v>
      </c>
      <c r="Y1564" s="120">
        <v>12</v>
      </c>
      <c r="Z1564" s="24" t="s">
        <v>1026</v>
      </c>
      <c r="AA1564" s="120">
        <v>10</v>
      </c>
    </row>
    <row r="1565" spans="3:27" x14ac:dyDescent="0.25">
      <c r="C1565" s="16"/>
      <c r="D1565" s="16"/>
      <c r="E1565" s="16"/>
      <c r="F1565" s="16"/>
      <c r="G1565" s="16"/>
      <c r="H1565" s="16"/>
      <c r="I1565" s="16"/>
      <c r="J1565" s="16"/>
      <c r="K1565" s="16"/>
      <c r="M1565" s="17" t="s">
        <v>3144</v>
      </c>
      <c r="N1565" s="17">
        <v>31</v>
      </c>
      <c r="O1565" s="17">
        <v>7</v>
      </c>
      <c r="P1565" s="17">
        <v>2001</v>
      </c>
      <c r="Q1565" s="19" t="s">
        <v>2400</v>
      </c>
      <c r="R1565" s="24" t="s">
        <v>1026</v>
      </c>
      <c r="S1565" s="19" t="s">
        <v>2312</v>
      </c>
      <c r="T1565" s="17">
        <v>0</v>
      </c>
      <c r="U1565" s="24" t="s">
        <v>1026</v>
      </c>
      <c r="V1565" s="17">
        <v>2</v>
      </c>
      <c r="W1565" s="142" t="s">
        <v>1192</v>
      </c>
      <c r="X1565" s="120">
        <v>162</v>
      </c>
      <c r="Y1565" s="120">
        <v>3</v>
      </c>
      <c r="Z1565" s="24" t="s">
        <v>1026</v>
      </c>
      <c r="AA1565" s="120">
        <v>10</v>
      </c>
    </row>
    <row r="1566" spans="3:27" x14ac:dyDescent="0.25">
      <c r="C1566" s="16"/>
      <c r="D1566" s="16"/>
      <c r="E1566" s="16"/>
      <c r="F1566" s="16"/>
      <c r="G1566" s="16"/>
      <c r="H1566" s="16"/>
      <c r="I1566" s="16"/>
      <c r="J1566" s="16"/>
      <c r="K1566" s="16"/>
      <c r="M1566" s="17" t="s">
        <v>3144</v>
      </c>
      <c r="N1566" s="17">
        <v>31</v>
      </c>
      <c r="O1566" s="17">
        <v>7</v>
      </c>
      <c r="P1566" s="17">
        <v>2001</v>
      </c>
      <c r="Q1566" s="19" t="s">
        <v>564</v>
      </c>
      <c r="R1566" s="24" t="s">
        <v>1026</v>
      </c>
      <c r="S1566" s="19" t="s">
        <v>1241</v>
      </c>
      <c r="T1566" s="17">
        <v>2</v>
      </c>
      <c r="U1566" s="24" t="s">
        <v>1026</v>
      </c>
      <c r="V1566" s="17">
        <v>1</v>
      </c>
      <c r="W1566" s="142" t="s">
        <v>164</v>
      </c>
      <c r="X1566" s="120">
        <v>597</v>
      </c>
      <c r="Y1566" s="120">
        <v>9</v>
      </c>
      <c r="Z1566" s="24" t="s">
        <v>1026</v>
      </c>
      <c r="AA1566" s="120">
        <v>10</v>
      </c>
    </row>
    <row r="1567" spans="3:27" x14ac:dyDescent="0.25">
      <c r="C1567" s="16"/>
      <c r="D1567" s="16"/>
      <c r="E1567" s="16"/>
      <c r="F1567" s="16"/>
      <c r="G1567" s="16"/>
      <c r="H1567" s="16"/>
      <c r="I1567" s="16"/>
      <c r="J1567" s="16"/>
      <c r="K1567" s="16"/>
      <c r="M1567" s="17" t="s">
        <v>3144</v>
      </c>
      <c r="N1567" s="17">
        <v>31</v>
      </c>
      <c r="O1567" s="17">
        <v>7</v>
      </c>
      <c r="P1567" s="17">
        <v>2001</v>
      </c>
      <c r="Q1567" s="19" t="s">
        <v>1029</v>
      </c>
      <c r="R1567" s="24" t="s">
        <v>1026</v>
      </c>
      <c r="S1567" s="19" t="s">
        <v>181</v>
      </c>
      <c r="T1567" s="17">
        <v>2</v>
      </c>
      <c r="U1567" s="24" t="s">
        <v>1026</v>
      </c>
      <c r="V1567" s="17">
        <v>1</v>
      </c>
      <c r="W1567" s="142" t="s">
        <v>165</v>
      </c>
      <c r="X1567" s="120">
        <v>555</v>
      </c>
      <c r="Y1567" s="120">
        <v>19</v>
      </c>
      <c r="Z1567" s="24" t="s">
        <v>1026</v>
      </c>
      <c r="AA1567" s="120">
        <v>8</v>
      </c>
    </row>
    <row r="1568" spans="3:27" x14ac:dyDescent="0.25">
      <c r="C1568" s="16"/>
      <c r="D1568" s="16"/>
      <c r="E1568" s="16"/>
      <c r="F1568" s="16"/>
      <c r="G1568" s="16"/>
      <c r="H1568" s="16"/>
      <c r="I1568" s="16"/>
      <c r="J1568" s="16"/>
      <c r="K1568" s="16"/>
      <c r="M1568" s="17" t="s">
        <v>3144</v>
      </c>
      <c r="N1568" s="17">
        <v>31</v>
      </c>
      <c r="O1568" s="17">
        <v>7</v>
      </c>
      <c r="P1568" s="17">
        <v>2001</v>
      </c>
      <c r="Q1568" s="19" t="s">
        <v>1042</v>
      </c>
      <c r="R1568" s="24" t="s">
        <v>1026</v>
      </c>
      <c r="S1568" s="19" t="s">
        <v>1041</v>
      </c>
      <c r="T1568" s="17">
        <v>0</v>
      </c>
      <c r="U1568" s="24" t="s">
        <v>1026</v>
      </c>
      <c r="V1568" s="17">
        <v>2</v>
      </c>
      <c r="W1568" s="142" t="s">
        <v>166</v>
      </c>
      <c r="X1568" s="120">
        <v>360</v>
      </c>
      <c r="Y1568" s="120">
        <v>3</v>
      </c>
      <c r="Z1568" s="24" t="s">
        <v>1026</v>
      </c>
      <c r="AA1568" s="120">
        <v>11</v>
      </c>
    </row>
    <row r="1569" spans="3:27" x14ac:dyDescent="0.25">
      <c r="C1569" s="16"/>
      <c r="D1569" s="16"/>
      <c r="E1569" s="16"/>
      <c r="F1569" s="16"/>
      <c r="G1569" s="16"/>
      <c r="H1569" s="16"/>
      <c r="I1569" s="16"/>
      <c r="J1569" s="16"/>
      <c r="K1569" s="16"/>
      <c r="M1569" s="17" t="s">
        <v>3144</v>
      </c>
      <c r="N1569" s="17">
        <v>31</v>
      </c>
      <c r="O1569" s="17">
        <v>7</v>
      </c>
      <c r="P1569" s="17">
        <v>2001</v>
      </c>
      <c r="Q1569" s="19" t="s">
        <v>1318</v>
      </c>
      <c r="R1569" s="24" t="s">
        <v>1026</v>
      </c>
      <c r="S1569" s="19" t="s">
        <v>171</v>
      </c>
      <c r="T1569" s="17">
        <v>1</v>
      </c>
      <c r="U1569" s="24" t="s">
        <v>1026</v>
      </c>
      <c r="V1569" s="17">
        <v>2</v>
      </c>
      <c r="W1569" s="142" t="s">
        <v>1191</v>
      </c>
      <c r="X1569" s="120">
        <v>317</v>
      </c>
      <c r="Y1569" s="120">
        <v>7</v>
      </c>
      <c r="Z1569" s="24" t="s">
        <v>1026</v>
      </c>
      <c r="AA1569" s="120">
        <v>14</v>
      </c>
    </row>
    <row r="1570" spans="3:27" x14ac:dyDescent="0.25">
      <c r="C1570" s="16"/>
      <c r="D1570" s="16"/>
      <c r="E1570" s="16"/>
      <c r="F1570" s="16"/>
      <c r="G1570" s="16"/>
      <c r="H1570" s="16"/>
      <c r="I1570" s="16"/>
      <c r="J1570" s="16"/>
      <c r="K1570" s="16"/>
      <c r="M1570" s="17" t="s">
        <v>3141</v>
      </c>
      <c r="N1570" s="17">
        <v>2</v>
      </c>
      <c r="O1570" s="17">
        <v>8</v>
      </c>
      <c r="P1570" s="17">
        <v>2001</v>
      </c>
      <c r="Q1570" s="19" t="s">
        <v>565</v>
      </c>
      <c r="R1570" s="24" t="s">
        <v>1026</v>
      </c>
      <c r="S1570" s="19" t="s">
        <v>2312</v>
      </c>
      <c r="T1570" s="17">
        <v>0</v>
      </c>
      <c r="U1570" s="24" t="s">
        <v>1026</v>
      </c>
      <c r="V1570" s="17">
        <v>2</v>
      </c>
      <c r="W1570" s="142" t="s">
        <v>163</v>
      </c>
      <c r="X1570" s="120">
        <v>775</v>
      </c>
      <c r="Y1570" s="120">
        <v>6</v>
      </c>
      <c r="Z1570" s="24" t="s">
        <v>1026</v>
      </c>
      <c r="AA1570" s="120">
        <v>13</v>
      </c>
    </row>
    <row r="1571" spans="3:27" x14ac:dyDescent="0.25">
      <c r="C1571" s="16"/>
      <c r="D1571" s="16"/>
      <c r="E1571" s="16"/>
      <c r="F1571" s="16"/>
      <c r="G1571" s="16"/>
      <c r="H1571" s="16"/>
      <c r="I1571" s="16"/>
      <c r="J1571" s="16"/>
      <c r="K1571" s="16"/>
      <c r="M1571" s="17" t="s">
        <v>3141</v>
      </c>
      <c r="N1571" s="17">
        <v>2</v>
      </c>
      <c r="O1571" s="17">
        <v>8</v>
      </c>
      <c r="P1571" s="17">
        <v>2001</v>
      </c>
      <c r="Q1571" s="19" t="s">
        <v>1041</v>
      </c>
      <c r="R1571" s="24" t="s">
        <v>1026</v>
      </c>
      <c r="S1571" s="19" t="s">
        <v>1029</v>
      </c>
      <c r="T1571" s="17">
        <v>2</v>
      </c>
      <c r="U1571" s="24" t="s">
        <v>1026</v>
      </c>
      <c r="V1571" s="17">
        <v>1</v>
      </c>
      <c r="W1571" s="142" t="s">
        <v>1207</v>
      </c>
      <c r="X1571" s="120">
        <v>776</v>
      </c>
      <c r="Y1571" s="120">
        <v>7</v>
      </c>
      <c r="Z1571" s="24" t="s">
        <v>1026</v>
      </c>
      <c r="AA1571" s="120">
        <v>8</v>
      </c>
    </row>
    <row r="1572" spans="3:27" x14ac:dyDescent="0.25">
      <c r="C1572" s="16"/>
      <c r="D1572" s="16"/>
      <c r="E1572" s="16"/>
      <c r="F1572" s="16"/>
      <c r="G1572" s="16"/>
      <c r="H1572" s="16"/>
      <c r="I1572" s="16"/>
      <c r="J1572" s="16"/>
      <c r="K1572" s="16"/>
      <c r="M1572" s="17" t="s">
        <v>3141</v>
      </c>
      <c r="N1572" s="17">
        <v>2</v>
      </c>
      <c r="O1572" s="17">
        <v>8</v>
      </c>
      <c r="P1572" s="17">
        <v>2001</v>
      </c>
      <c r="Q1572" s="19" t="s">
        <v>2400</v>
      </c>
      <c r="R1572" s="24" t="s">
        <v>1026</v>
      </c>
      <c r="S1572" s="19" t="s">
        <v>171</v>
      </c>
      <c r="T1572" s="17">
        <v>0</v>
      </c>
      <c r="U1572" s="24" t="s">
        <v>1026</v>
      </c>
      <c r="V1572" s="17">
        <v>2</v>
      </c>
      <c r="W1572" s="142" t="s">
        <v>1875</v>
      </c>
      <c r="X1572" s="120">
        <v>171</v>
      </c>
      <c r="Y1572" s="120">
        <v>4</v>
      </c>
      <c r="Z1572" s="24" t="s">
        <v>1026</v>
      </c>
      <c r="AA1572" s="120">
        <v>13</v>
      </c>
    </row>
    <row r="1573" spans="3:27" x14ac:dyDescent="0.25">
      <c r="C1573" s="16"/>
      <c r="D1573" s="16"/>
      <c r="E1573" s="16"/>
      <c r="F1573" s="16"/>
      <c r="G1573" s="16"/>
      <c r="H1573" s="16"/>
      <c r="I1573" s="16"/>
      <c r="J1573" s="16"/>
      <c r="K1573" s="16"/>
      <c r="M1573" s="17" t="s">
        <v>3141</v>
      </c>
      <c r="N1573" s="17">
        <v>2</v>
      </c>
      <c r="O1573" s="17">
        <v>8</v>
      </c>
      <c r="P1573" s="17">
        <v>2001</v>
      </c>
      <c r="Q1573" s="19" t="s">
        <v>1465</v>
      </c>
      <c r="R1573" s="24" t="s">
        <v>1026</v>
      </c>
      <c r="S1573" s="19" t="s">
        <v>564</v>
      </c>
      <c r="T1573" s="17">
        <v>1</v>
      </c>
      <c r="U1573" s="24" t="s">
        <v>1026</v>
      </c>
      <c r="V1573" s="17">
        <v>0</v>
      </c>
      <c r="W1573" s="142" t="s">
        <v>1205</v>
      </c>
      <c r="X1573" s="120">
        <v>438</v>
      </c>
      <c r="Y1573" s="120">
        <v>4</v>
      </c>
      <c r="Z1573" s="24" t="s">
        <v>1026</v>
      </c>
      <c r="AA1573" s="120">
        <v>2</v>
      </c>
    </row>
    <row r="1574" spans="3:27" x14ac:dyDescent="0.25">
      <c r="C1574" s="16"/>
      <c r="D1574" s="16"/>
      <c r="E1574" s="16"/>
      <c r="F1574" s="16"/>
      <c r="G1574" s="16"/>
      <c r="H1574" s="16"/>
      <c r="I1574" s="16"/>
      <c r="J1574" s="16"/>
      <c r="K1574" s="16"/>
      <c r="M1574" s="17" t="s">
        <v>3141</v>
      </c>
      <c r="N1574" s="17">
        <v>2</v>
      </c>
      <c r="O1574" s="17">
        <v>8</v>
      </c>
      <c r="P1574" s="17">
        <v>2001</v>
      </c>
      <c r="Q1574" s="19" t="s">
        <v>181</v>
      </c>
      <c r="R1574" s="24" t="s">
        <v>1026</v>
      </c>
      <c r="S1574" s="19" t="s">
        <v>1042</v>
      </c>
      <c r="T1574" s="17">
        <v>1</v>
      </c>
      <c r="U1574" s="24" t="s">
        <v>1026</v>
      </c>
      <c r="V1574" s="17">
        <v>2</v>
      </c>
      <c r="W1574" s="142" t="s">
        <v>1206</v>
      </c>
      <c r="X1574" s="120">
        <v>465</v>
      </c>
      <c r="Y1574" s="120">
        <v>11</v>
      </c>
      <c r="Z1574" s="24" t="s">
        <v>1026</v>
      </c>
      <c r="AA1574" s="120">
        <v>9</v>
      </c>
    </row>
    <row r="1575" spans="3:27" x14ac:dyDescent="0.25">
      <c r="C1575" s="16"/>
      <c r="D1575" s="16"/>
      <c r="E1575" s="16"/>
      <c r="F1575" s="16"/>
      <c r="G1575" s="16"/>
      <c r="H1575" s="16"/>
      <c r="I1575" s="16"/>
      <c r="J1575" s="16"/>
      <c r="K1575" s="16"/>
      <c r="M1575" s="17" t="s">
        <v>3143</v>
      </c>
      <c r="N1575" s="17">
        <v>3</v>
      </c>
      <c r="O1575" s="17">
        <v>8</v>
      </c>
      <c r="P1575" s="17">
        <v>2001</v>
      </c>
      <c r="Q1575" s="19" t="s">
        <v>1241</v>
      </c>
      <c r="R1575" s="24" t="s">
        <v>1026</v>
      </c>
      <c r="S1575" s="19" t="s">
        <v>1318</v>
      </c>
      <c r="T1575" s="17">
        <v>2</v>
      </c>
      <c r="U1575" s="24" t="s">
        <v>1026</v>
      </c>
      <c r="V1575" s="17">
        <v>0</v>
      </c>
      <c r="W1575" s="142" t="s">
        <v>1204</v>
      </c>
      <c r="X1575" s="120">
        <v>641</v>
      </c>
      <c r="Y1575" s="120">
        <v>14</v>
      </c>
      <c r="Z1575" s="24" t="s">
        <v>1026</v>
      </c>
      <c r="AA1575" s="120">
        <v>1</v>
      </c>
    </row>
    <row r="1576" spans="3:27" x14ac:dyDescent="0.25">
      <c r="C1576" s="16"/>
      <c r="D1576" s="16"/>
      <c r="E1576" s="16"/>
      <c r="F1576" s="16"/>
      <c r="G1576" s="16"/>
      <c r="H1576" s="16"/>
      <c r="I1576" s="16"/>
      <c r="J1576" s="16"/>
      <c r="K1576" s="16"/>
      <c r="M1576" s="17" t="s">
        <v>3011</v>
      </c>
      <c r="N1576" s="17">
        <v>5</v>
      </c>
      <c r="O1576" s="17">
        <v>8</v>
      </c>
      <c r="P1576" s="17">
        <v>2001</v>
      </c>
      <c r="Q1576" s="19" t="s">
        <v>565</v>
      </c>
      <c r="R1576" s="24" t="s">
        <v>1026</v>
      </c>
      <c r="S1576" s="19" t="s">
        <v>2400</v>
      </c>
      <c r="T1576" s="17">
        <v>2</v>
      </c>
      <c r="U1576" s="24" t="s">
        <v>1026</v>
      </c>
      <c r="V1576" s="17">
        <v>0</v>
      </c>
      <c r="W1576" s="142" t="s">
        <v>1897</v>
      </c>
      <c r="X1576" s="120">
        <v>386</v>
      </c>
      <c r="Y1576" s="120">
        <v>13</v>
      </c>
      <c r="Z1576" s="24" t="s">
        <v>1026</v>
      </c>
      <c r="AA1576" s="120">
        <v>5</v>
      </c>
    </row>
    <row r="1577" spans="3:27" x14ac:dyDescent="0.25">
      <c r="C1577" s="16"/>
      <c r="D1577" s="16"/>
      <c r="E1577" s="16"/>
      <c r="F1577" s="16"/>
      <c r="G1577" s="16"/>
      <c r="H1577" s="16"/>
      <c r="I1577" s="16"/>
      <c r="J1577" s="16"/>
      <c r="K1577" s="16"/>
      <c r="M1577" s="17" t="s">
        <v>3011</v>
      </c>
      <c r="N1577" s="17">
        <v>5</v>
      </c>
      <c r="O1577" s="17">
        <v>8</v>
      </c>
      <c r="P1577" s="17">
        <v>2001</v>
      </c>
      <c r="Q1577" s="19" t="s">
        <v>171</v>
      </c>
      <c r="R1577" s="24" t="s">
        <v>1026</v>
      </c>
      <c r="S1577" s="19" t="s">
        <v>564</v>
      </c>
      <c r="T1577" s="17">
        <v>0</v>
      </c>
      <c r="U1577" s="24" t="s">
        <v>1026</v>
      </c>
      <c r="V1577" s="17">
        <v>1</v>
      </c>
      <c r="W1577" s="142" t="s">
        <v>681</v>
      </c>
      <c r="X1577" s="120">
        <v>223</v>
      </c>
      <c r="Y1577" s="120">
        <v>8</v>
      </c>
      <c r="Z1577" s="24" t="s">
        <v>1026</v>
      </c>
      <c r="AA1577" s="120">
        <v>9</v>
      </c>
    </row>
    <row r="1578" spans="3:27" x14ac:dyDescent="0.25">
      <c r="C1578" s="16"/>
      <c r="D1578" s="16"/>
      <c r="E1578" s="16"/>
      <c r="F1578" s="16"/>
      <c r="G1578" s="16"/>
      <c r="H1578" s="16"/>
      <c r="I1578" s="16"/>
      <c r="J1578" s="16"/>
      <c r="K1578" s="16"/>
      <c r="M1578" s="17" t="s">
        <v>3011</v>
      </c>
      <c r="N1578" s="17">
        <v>5</v>
      </c>
      <c r="O1578" s="17">
        <v>8</v>
      </c>
      <c r="P1578" s="17">
        <v>2001</v>
      </c>
      <c r="Q1578" s="19" t="s">
        <v>2312</v>
      </c>
      <c r="R1578" s="24" t="s">
        <v>1026</v>
      </c>
      <c r="S1578" s="19" t="s">
        <v>181</v>
      </c>
      <c r="T1578" s="17">
        <v>2</v>
      </c>
      <c r="U1578" s="24" t="s">
        <v>1026</v>
      </c>
      <c r="V1578" s="17">
        <v>0</v>
      </c>
      <c r="W1578" s="142" t="s">
        <v>1171</v>
      </c>
      <c r="X1578" s="120">
        <v>437</v>
      </c>
      <c r="Y1578" s="120">
        <v>21</v>
      </c>
      <c r="Z1578" s="24" t="s">
        <v>1026</v>
      </c>
      <c r="AA1578" s="120">
        <v>5</v>
      </c>
    </row>
    <row r="1579" spans="3:27" x14ac:dyDescent="0.25">
      <c r="C1579" s="16"/>
      <c r="D1579" s="16"/>
      <c r="E1579" s="16"/>
      <c r="F1579" s="16"/>
      <c r="G1579" s="16"/>
      <c r="H1579" s="16"/>
      <c r="I1579" s="16"/>
      <c r="J1579" s="16"/>
      <c r="K1579" s="16"/>
      <c r="M1579" s="17" t="s">
        <v>3011</v>
      </c>
      <c r="N1579" s="17">
        <v>5</v>
      </c>
      <c r="O1579" s="17">
        <v>8</v>
      </c>
      <c r="P1579" s="17">
        <v>2001</v>
      </c>
      <c r="Q1579" s="19" t="s">
        <v>1465</v>
      </c>
      <c r="R1579" s="24" t="s">
        <v>1026</v>
      </c>
      <c r="S1579" s="19" t="s">
        <v>1041</v>
      </c>
      <c r="T1579" s="17">
        <v>2</v>
      </c>
      <c r="U1579" s="24" t="s">
        <v>1026</v>
      </c>
      <c r="V1579" s="17">
        <v>1</v>
      </c>
      <c r="W1579" s="142" t="s">
        <v>682</v>
      </c>
      <c r="X1579" s="120">
        <v>832</v>
      </c>
      <c r="Y1579" s="120">
        <v>9</v>
      </c>
      <c r="Z1579" s="24" t="s">
        <v>1026</v>
      </c>
      <c r="AA1579" s="120">
        <v>6</v>
      </c>
    </row>
    <row r="1580" spans="3:27" x14ac:dyDescent="0.25">
      <c r="C1580" s="16"/>
      <c r="D1580" s="16"/>
      <c r="E1580" s="16"/>
      <c r="F1580" s="16"/>
      <c r="G1580" s="16"/>
      <c r="H1580" s="16"/>
      <c r="I1580" s="16"/>
      <c r="J1580" s="16"/>
      <c r="K1580" s="16"/>
      <c r="M1580" s="17" t="s">
        <v>3011</v>
      </c>
      <c r="N1580" s="17">
        <v>5</v>
      </c>
      <c r="O1580" s="17">
        <v>8</v>
      </c>
      <c r="P1580" s="17">
        <v>2001</v>
      </c>
      <c r="Q1580" s="19" t="s">
        <v>1241</v>
      </c>
      <c r="R1580" s="24" t="s">
        <v>1026</v>
      </c>
      <c r="S1580" s="19" t="s">
        <v>1042</v>
      </c>
      <c r="T1580" s="17">
        <v>1</v>
      </c>
      <c r="U1580" s="24" t="s">
        <v>1026</v>
      </c>
      <c r="V1580" s="17">
        <v>0</v>
      </c>
      <c r="W1580" s="142" t="s">
        <v>680</v>
      </c>
      <c r="X1580" s="120">
        <v>724</v>
      </c>
      <c r="Y1580" s="120">
        <v>12</v>
      </c>
      <c r="Z1580" s="24" t="s">
        <v>1026</v>
      </c>
      <c r="AA1580" s="120">
        <v>9</v>
      </c>
    </row>
    <row r="1581" spans="3:27" x14ac:dyDescent="0.25">
      <c r="C1581" s="16"/>
      <c r="D1581" s="16"/>
      <c r="E1581" s="16"/>
      <c r="F1581" s="16"/>
      <c r="G1581" s="16"/>
      <c r="H1581" s="16"/>
      <c r="I1581" s="16"/>
      <c r="J1581" s="16"/>
      <c r="K1581" s="16"/>
      <c r="M1581" s="17" t="s">
        <v>3011</v>
      </c>
      <c r="N1581" s="17">
        <v>5</v>
      </c>
      <c r="O1581" s="17">
        <v>8</v>
      </c>
      <c r="P1581" s="17">
        <v>2001</v>
      </c>
      <c r="Q1581" s="19" t="s">
        <v>1029</v>
      </c>
      <c r="R1581" s="24" t="s">
        <v>1026</v>
      </c>
      <c r="S1581" s="19" t="s">
        <v>1318</v>
      </c>
      <c r="T1581" s="17">
        <v>2</v>
      </c>
      <c r="U1581" s="24" t="s">
        <v>1026</v>
      </c>
      <c r="V1581" s="17">
        <v>0</v>
      </c>
      <c r="W1581" s="142" t="s">
        <v>679</v>
      </c>
      <c r="X1581" s="120">
        <v>471</v>
      </c>
      <c r="Y1581" s="120">
        <v>18</v>
      </c>
      <c r="Z1581" s="24" t="s">
        <v>1026</v>
      </c>
      <c r="AA1581" s="120">
        <v>4</v>
      </c>
    </row>
    <row r="1582" spans="3:27" x14ac:dyDescent="0.25">
      <c r="C1582" s="16"/>
      <c r="D1582" s="16"/>
      <c r="E1582" s="16"/>
      <c r="F1582" s="16"/>
      <c r="G1582" s="16"/>
      <c r="H1582" s="16"/>
      <c r="I1582" s="16"/>
      <c r="J1582" s="16"/>
      <c r="K1582" s="16"/>
      <c r="R1582" s="24"/>
      <c r="S1582" s="19" t="s">
        <v>2</v>
      </c>
      <c r="T1582" s="17">
        <f>SUM(T1438:T1581)</f>
        <v>177</v>
      </c>
      <c r="U1582" s="24" t="s">
        <v>1026</v>
      </c>
      <c r="V1582" s="17">
        <f>SUM(V1438:V1581)</f>
        <v>133</v>
      </c>
      <c r="X1582" s="17">
        <f>SUM(X1438:X1581)</f>
        <v>67914</v>
      </c>
      <c r="Y1582" s="17">
        <f>SUM(Y1438:Y1581)</f>
        <v>1347</v>
      </c>
      <c r="Z1582" s="24" t="s">
        <v>1026</v>
      </c>
      <c r="AA1582" s="17">
        <f>SUM(AA1438:AA1581)</f>
        <v>1066</v>
      </c>
    </row>
    <row r="1583" spans="3:27" x14ac:dyDescent="0.25">
      <c r="C1583" s="16"/>
      <c r="D1583" s="16"/>
      <c r="E1583" s="16"/>
      <c r="F1583" s="16"/>
      <c r="G1583" s="16"/>
      <c r="H1583" s="16"/>
      <c r="I1583" s="16"/>
      <c r="J1583" s="16"/>
      <c r="K1583" s="16"/>
      <c r="P1583" s="17">
        <f>COUNT(T1438:T1581)</f>
        <v>144</v>
      </c>
      <c r="R1583" s="24"/>
      <c r="S1583" s="19" t="s">
        <v>567</v>
      </c>
      <c r="T1583" s="81">
        <f>PRODUCT(T1582/P1583)</f>
        <v>1.2291666666666667</v>
      </c>
      <c r="U1583" s="24" t="s">
        <v>1026</v>
      </c>
      <c r="V1583" s="81">
        <f>PRODUCT(V1582/P1583)</f>
        <v>0.92361111111111116</v>
      </c>
      <c r="X1583" s="82">
        <f>PRODUCT(X1582/P1583)</f>
        <v>471.625</v>
      </c>
      <c r="Y1583" s="81">
        <f>PRODUCT(Y1582/P1583)</f>
        <v>9.3541666666666661</v>
      </c>
      <c r="Z1583" s="24" t="s">
        <v>1026</v>
      </c>
      <c r="AA1583" s="81">
        <f>PRODUCT(AA1582/P1583)</f>
        <v>7.4027777777777777</v>
      </c>
    </row>
    <row r="1584" spans="3:27" x14ac:dyDescent="0.25">
      <c r="C1584" s="16"/>
      <c r="D1584" s="16"/>
      <c r="E1584" s="16"/>
      <c r="F1584" s="16"/>
      <c r="G1584" s="16"/>
      <c r="H1584" s="16"/>
      <c r="I1584" s="16"/>
      <c r="J1584" s="16"/>
      <c r="K1584" s="16"/>
      <c r="R1584" s="24"/>
      <c r="T1584" s="81"/>
      <c r="U1584" s="24"/>
      <c r="V1584" s="81"/>
      <c r="X1584" s="82"/>
      <c r="Y1584" s="81"/>
      <c r="Z1584" s="24"/>
      <c r="AA1584" s="81"/>
    </row>
    <row r="1585" spans="1:31" x14ac:dyDescent="0.25">
      <c r="C1585" s="16"/>
      <c r="D1585" s="16"/>
      <c r="E1585" s="16"/>
      <c r="F1585" s="16"/>
      <c r="G1585" s="16"/>
      <c r="H1585" s="16"/>
      <c r="I1585" s="16"/>
      <c r="J1585" s="16"/>
      <c r="K1585" s="16"/>
      <c r="W1585" s="142"/>
      <c r="X1585" s="120"/>
    </row>
    <row r="1586" spans="1:31" x14ac:dyDescent="0.25">
      <c r="A1586" s="156"/>
      <c r="B1586" s="154" t="s">
        <v>1165</v>
      </c>
      <c r="C1586" s="156"/>
      <c r="D1586" s="156"/>
      <c r="E1586" s="156"/>
      <c r="F1586" s="156"/>
      <c r="G1586" s="156"/>
      <c r="H1586" s="156"/>
      <c r="I1586" s="156"/>
      <c r="J1586" s="156"/>
      <c r="K1586" s="156"/>
      <c r="L1586" s="156"/>
      <c r="M1586" s="158"/>
      <c r="N1586" s="158"/>
      <c r="O1586" s="158"/>
      <c r="P1586" s="158"/>
      <c r="Q1586" s="154" t="s">
        <v>1165</v>
      </c>
      <c r="R1586" s="158"/>
      <c r="S1586" s="160"/>
      <c r="T1586" s="158"/>
      <c r="U1586" s="158"/>
      <c r="V1586" s="158"/>
      <c r="W1586" s="161"/>
      <c r="X1586" s="162"/>
      <c r="Y1586" s="158"/>
      <c r="Z1586" s="158"/>
      <c r="AA1586" s="158"/>
    </row>
    <row r="1587" spans="1:31" s="16" customFormat="1" x14ac:dyDescent="0.25">
      <c r="A1587" s="14"/>
      <c r="B1587" s="11"/>
      <c r="C1587" s="11"/>
      <c r="D1587" s="11"/>
      <c r="E1587" s="11"/>
      <c r="F1587" s="11"/>
      <c r="G1587" s="11"/>
      <c r="H1587" s="11"/>
      <c r="I1587" s="11"/>
      <c r="J1587" s="11"/>
      <c r="K1587" s="11"/>
      <c r="L1587" s="11"/>
      <c r="M1587" s="17"/>
      <c r="N1587" s="14"/>
      <c r="O1587" s="14"/>
      <c r="P1587" s="14"/>
      <c r="Q1587" s="20" t="s">
        <v>2917</v>
      </c>
      <c r="R1587" s="17"/>
      <c r="S1587" s="20"/>
      <c r="T1587" s="14"/>
      <c r="U1587" s="14"/>
      <c r="V1587" s="14"/>
      <c r="W1587" s="153"/>
      <c r="X1587" s="75"/>
      <c r="Y1587" s="14"/>
      <c r="Z1587" s="17"/>
      <c r="AA1587" s="14"/>
      <c r="AC1587" s="14"/>
      <c r="AD1587" s="14"/>
      <c r="AE1587" s="14"/>
    </row>
    <row r="1588" spans="1:31" x14ac:dyDescent="0.25">
      <c r="A1588" s="11"/>
      <c r="B1588" s="11"/>
      <c r="C1588" s="11"/>
      <c r="D1588" s="11"/>
      <c r="E1588" s="11"/>
      <c r="F1588" s="11"/>
      <c r="G1588" s="11"/>
      <c r="H1588" s="11"/>
      <c r="I1588" s="11"/>
      <c r="J1588" s="11"/>
      <c r="K1588" s="11"/>
      <c r="L1588" s="11"/>
      <c r="M1588" s="17" t="s">
        <v>3141</v>
      </c>
      <c r="N1588" s="17">
        <v>9</v>
      </c>
      <c r="O1588" s="17">
        <v>8</v>
      </c>
      <c r="P1588" s="17">
        <v>2001</v>
      </c>
      <c r="Q1588" s="20" t="s">
        <v>1041</v>
      </c>
      <c r="R1588" s="24" t="s">
        <v>1026</v>
      </c>
      <c r="S1588" s="19" t="s">
        <v>181</v>
      </c>
      <c r="T1588" s="17">
        <v>2</v>
      </c>
      <c r="U1588" s="24" t="s">
        <v>1026</v>
      </c>
      <c r="V1588" s="17">
        <v>0</v>
      </c>
      <c r="W1588" s="142" t="s">
        <v>225</v>
      </c>
      <c r="X1588" s="120">
        <v>704</v>
      </c>
      <c r="Y1588" s="17">
        <v>3</v>
      </c>
      <c r="Z1588" s="24" t="s">
        <v>1026</v>
      </c>
      <c r="AA1588" s="17">
        <v>1</v>
      </c>
    </row>
    <row r="1589" spans="1:31" x14ac:dyDescent="0.25">
      <c r="A1589" s="11"/>
      <c r="B1589" s="11"/>
      <c r="C1589" s="11"/>
      <c r="D1589" s="11"/>
      <c r="E1589" s="11"/>
      <c r="F1589" s="11"/>
      <c r="G1589" s="11"/>
      <c r="H1589" s="11"/>
      <c r="I1589" s="11"/>
      <c r="J1589" s="11"/>
      <c r="K1589" s="11"/>
      <c r="L1589" s="11"/>
      <c r="M1589" s="17" t="s">
        <v>3011</v>
      </c>
      <c r="N1589" s="17">
        <v>12</v>
      </c>
      <c r="O1589" s="17">
        <v>8</v>
      </c>
      <c r="P1589" s="17">
        <v>2001</v>
      </c>
      <c r="Q1589" s="19" t="s">
        <v>181</v>
      </c>
      <c r="R1589" s="24" t="s">
        <v>1026</v>
      </c>
      <c r="S1589" s="20" t="s">
        <v>1041</v>
      </c>
      <c r="T1589" s="17">
        <v>0</v>
      </c>
      <c r="U1589" s="24" t="s">
        <v>1026</v>
      </c>
      <c r="V1589" s="17">
        <v>1</v>
      </c>
      <c r="W1589" s="142" t="s">
        <v>231</v>
      </c>
      <c r="X1589" s="120">
        <v>465</v>
      </c>
      <c r="Y1589" s="17">
        <v>2</v>
      </c>
      <c r="Z1589" s="24" t="s">
        <v>1026</v>
      </c>
      <c r="AA1589" s="17">
        <v>3</v>
      </c>
    </row>
    <row r="1590" spans="1:31" x14ac:dyDescent="0.25">
      <c r="A1590" s="11"/>
      <c r="B1590" s="16" t="s">
        <v>1163</v>
      </c>
      <c r="C1590" s="11"/>
      <c r="D1590" s="11"/>
      <c r="E1590" s="11"/>
      <c r="F1590" s="11"/>
      <c r="G1590" s="11"/>
      <c r="H1590" s="11"/>
      <c r="I1590" s="11"/>
      <c r="J1590" s="11"/>
      <c r="K1590" s="11"/>
      <c r="L1590" s="11"/>
      <c r="M1590" s="17" t="s">
        <v>3141</v>
      </c>
      <c r="N1590" s="17">
        <v>16</v>
      </c>
      <c r="O1590" s="17">
        <v>8</v>
      </c>
      <c r="P1590" s="17">
        <v>2001</v>
      </c>
      <c r="Q1590" s="20" t="s">
        <v>1041</v>
      </c>
      <c r="R1590" s="24" t="s">
        <v>1026</v>
      </c>
      <c r="S1590" s="19" t="s">
        <v>181</v>
      </c>
      <c r="T1590" s="17">
        <v>2</v>
      </c>
      <c r="U1590" s="24" t="s">
        <v>1026</v>
      </c>
      <c r="V1590" s="17">
        <v>1</v>
      </c>
      <c r="W1590" s="142" t="s">
        <v>234</v>
      </c>
      <c r="X1590" s="120">
        <v>792</v>
      </c>
      <c r="Y1590" s="17">
        <v>10</v>
      </c>
      <c r="Z1590" s="24" t="s">
        <v>1026</v>
      </c>
      <c r="AA1590" s="17">
        <v>9</v>
      </c>
    </row>
    <row r="1591" spans="1:31" x14ac:dyDescent="0.25">
      <c r="A1591" s="11"/>
      <c r="C1591" s="11"/>
      <c r="D1591" s="11"/>
      <c r="E1591" s="11"/>
      <c r="F1591" s="11"/>
      <c r="G1591" s="11"/>
      <c r="H1591" s="11"/>
      <c r="I1591" s="11"/>
      <c r="J1591" s="11"/>
      <c r="K1591" s="11"/>
      <c r="L1591" s="11"/>
      <c r="Q1591" s="20"/>
      <c r="R1591" s="24"/>
      <c r="S1591" s="20"/>
      <c r="U1591" s="24"/>
      <c r="W1591" s="142"/>
      <c r="X1591" s="120"/>
      <c r="Z1591" s="24"/>
    </row>
    <row r="1592" spans="1:31" x14ac:dyDescent="0.25">
      <c r="A1592" s="11"/>
      <c r="C1592" s="11"/>
      <c r="D1592" s="11"/>
      <c r="E1592" s="11"/>
      <c r="F1592" s="11"/>
      <c r="G1592" s="11"/>
      <c r="H1592" s="11"/>
      <c r="I1592" s="11"/>
      <c r="J1592" s="11"/>
      <c r="K1592" s="11"/>
      <c r="L1592" s="11"/>
      <c r="M1592" s="17" t="s">
        <v>3141</v>
      </c>
      <c r="N1592" s="17">
        <v>9</v>
      </c>
      <c r="O1592" s="17">
        <v>8</v>
      </c>
      <c r="P1592" s="17">
        <v>2001</v>
      </c>
      <c r="Q1592" s="20" t="s">
        <v>2312</v>
      </c>
      <c r="R1592" s="24" t="s">
        <v>1026</v>
      </c>
      <c r="S1592" s="19" t="s">
        <v>1029</v>
      </c>
      <c r="T1592" s="17">
        <v>2</v>
      </c>
      <c r="U1592" s="24" t="s">
        <v>1026</v>
      </c>
      <c r="V1592" s="17">
        <v>0</v>
      </c>
      <c r="W1592" s="142" t="s">
        <v>226</v>
      </c>
      <c r="X1592" s="120">
        <v>533</v>
      </c>
      <c r="Y1592" s="17">
        <v>13</v>
      </c>
      <c r="Z1592" s="24" t="s">
        <v>1026</v>
      </c>
      <c r="AA1592" s="17">
        <v>3</v>
      </c>
    </row>
    <row r="1593" spans="1:31" x14ac:dyDescent="0.25">
      <c r="A1593" s="11"/>
      <c r="C1593" s="11"/>
      <c r="D1593" s="11"/>
      <c r="E1593" s="11"/>
      <c r="F1593" s="11"/>
      <c r="G1593" s="11"/>
      <c r="H1593" s="11"/>
      <c r="I1593" s="11"/>
      <c r="J1593" s="11"/>
      <c r="K1593" s="11"/>
      <c r="L1593" s="11"/>
      <c r="M1593" s="17" t="s">
        <v>3011</v>
      </c>
      <c r="N1593" s="17">
        <v>12</v>
      </c>
      <c r="O1593" s="17">
        <v>8</v>
      </c>
      <c r="P1593" s="17">
        <v>2001</v>
      </c>
      <c r="Q1593" s="19" t="s">
        <v>1029</v>
      </c>
      <c r="R1593" s="24" t="s">
        <v>1026</v>
      </c>
      <c r="S1593" s="20" t="s">
        <v>2312</v>
      </c>
      <c r="T1593" s="17">
        <v>0</v>
      </c>
      <c r="U1593" s="24" t="s">
        <v>1026</v>
      </c>
      <c r="V1593" s="17">
        <v>2</v>
      </c>
      <c r="W1593" s="142" t="s">
        <v>230</v>
      </c>
      <c r="X1593" s="120">
        <v>711</v>
      </c>
      <c r="Y1593" s="17">
        <v>2</v>
      </c>
      <c r="Z1593" s="24" t="s">
        <v>1026</v>
      </c>
      <c r="AA1593" s="17">
        <v>13</v>
      </c>
    </row>
    <row r="1594" spans="1:31" x14ac:dyDescent="0.25">
      <c r="A1594" s="11"/>
      <c r="B1594" s="16" t="s">
        <v>144</v>
      </c>
      <c r="C1594" s="11"/>
      <c r="D1594" s="11"/>
      <c r="E1594" s="11"/>
      <c r="F1594" s="11"/>
      <c r="G1594" s="11"/>
      <c r="H1594" s="11"/>
      <c r="I1594" s="11"/>
      <c r="J1594" s="11"/>
      <c r="K1594" s="11"/>
      <c r="L1594" s="11"/>
      <c r="M1594" s="17" t="s">
        <v>3141</v>
      </c>
      <c r="N1594" s="17">
        <v>16</v>
      </c>
      <c r="O1594" s="17">
        <v>8</v>
      </c>
      <c r="P1594" s="17">
        <v>2001</v>
      </c>
      <c r="Q1594" s="20" t="s">
        <v>2312</v>
      </c>
      <c r="R1594" s="24" t="s">
        <v>1026</v>
      </c>
      <c r="S1594" s="19" t="s">
        <v>1029</v>
      </c>
      <c r="T1594" s="17">
        <v>2</v>
      </c>
      <c r="U1594" s="24" t="s">
        <v>1026</v>
      </c>
      <c r="V1594" s="17">
        <v>0</v>
      </c>
      <c r="W1594" s="142" t="s">
        <v>233</v>
      </c>
      <c r="X1594" s="120">
        <v>665</v>
      </c>
      <c r="Y1594" s="17">
        <v>9</v>
      </c>
      <c r="Z1594" s="24" t="s">
        <v>1026</v>
      </c>
      <c r="AA1594" s="17">
        <v>4</v>
      </c>
    </row>
    <row r="1595" spans="1:31" x14ac:dyDescent="0.25">
      <c r="A1595" s="11"/>
      <c r="B1595" s="11"/>
      <c r="C1595" s="11"/>
      <c r="D1595" s="11"/>
      <c r="E1595" s="11"/>
      <c r="F1595" s="11"/>
      <c r="G1595" s="11"/>
      <c r="H1595" s="11"/>
      <c r="I1595" s="11"/>
      <c r="J1595" s="11"/>
      <c r="K1595" s="11"/>
      <c r="L1595" s="11"/>
      <c r="W1595" s="142"/>
      <c r="X1595" s="120"/>
    </row>
    <row r="1596" spans="1:31" x14ac:dyDescent="0.25">
      <c r="A1596" s="11"/>
      <c r="B1596" s="11"/>
      <c r="C1596" s="11"/>
      <c r="D1596" s="11"/>
      <c r="E1596" s="11"/>
      <c r="F1596" s="11"/>
      <c r="G1596" s="11"/>
      <c r="H1596" s="11"/>
      <c r="I1596" s="11"/>
      <c r="J1596" s="11"/>
      <c r="K1596" s="11"/>
      <c r="L1596" s="11"/>
      <c r="M1596" s="17" t="s">
        <v>3141</v>
      </c>
      <c r="N1596" s="17">
        <v>9</v>
      </c>
      <c r="O1596" s="17">
        <v>8</v>
      </c>
      <c r="P1596" s="17">
        <v>2001</v>
      </c>
      <c r="Q1596" s="20" t="s">
        <v>565</v>
      </c>
      <c r="R1596" s="24" t="s">
        <v>1026</v>
      </c>
      <c r="S1596" s="19" t="s">
        <v>564</v>
      </c>
      <c r="T1596" s="17">
        <v>2</v>
      </c>
      <c r="U1596" s="24" t="s">
        <v>1026</v>
      </c>
      <c r="V1596" s="17">
        <v>0</v>
      </c>
      <c r="W1596" s="142" t="s">
        <v>2259</v>
      </c>
      <c r="X1596" s="120">
        <v>573</v>
      </c>
      <c r="Y1596" s="17">
        <v>9</v>
      </c>
      <c r="Z1596" s="24" t="s">
        <v>1026</v>
      </c>
      <c r="AA1596" s="17">
        <v>6</v>
      </c>
    </row>
    <row r="1597" spans="1:31" x14ac:dyDescent="0.25">
      <c r="A1597" s="11"/>
      <c r="B1597" s="11"/>
      <c r="C1597" s="11"/>
      <c r="D1597" s="11"/>
      <c r="E1597" s="11"/>
      <c r="F1597" s="11"/>
      <c r="G1597" s="11"/>
      <c r="H1597" s="11"/>
      <c r="I1597" s="11"/>
      <c r="J1597" s="11"/>
      <c r="K1597" s="11"/>
      <c r="L1597" s="11"/>
      <c r="M1597" s="17" t="s">
        <v>3027</v>
      </c>
      <c r="N1597" s="17">
        <v>11</v>
      </c>
      <c r="O1597" s="17">
        <v>8</v>
      </c>
      <c r="P1597" s="17">
        <v>2001</v>
      </c>
      <c r="Q1597" s="20" t="s">
        <v>564</v>
      </c>
      <c r="R1597" s="24" t="s">
        <v>1026</v>
      </c>
      <c r="S1597" s="19" t="s">
        <v>565</v>
      </c>
      <c r="T1597" s="17">
        <v>2</v>
      </c>
      <c r="U1597" s="24" t="s">
        <v>1026</v>
      </c>
      <c r="V1597" s="17">
        <v>0</v>
      </c>
      <c r="W1597" s="142" t="s">
        <v>228</v>
      </c>
      <c r="X1597" s="120">
        <v>373</v>
      </c>
      <c r="Y1597" s="17">
        <v>8</v>
      </c>
      <c r="Z1597" s="24" t="s">
        <v>1026</v>
      </c>
      <c r="AA1597" s="17">
        <v>4</v>
      </c>
    </row>
    <row r="1598" spans="1:31" x14ac:dyDescent="0.25">
      <c r="B1598" s="11"/>
      <c r="C1598" s="11"/>
      <c r="D1598" s="11"/>
      <c r="E1598" s="11"/>
      <c r="F1598" s="11"/>
      <c r="G1598" s="11"/>
      <c r="H1598" s="11"/>
      <c r="I1598" s="11"/>
      <c r="J1598" s="11"/>
      <c r="K1598" s="11"/>
      <c r="L1598" s="11"/>
      <c r="M1598" s="17" t="s">
        <v>3144</v>
      </c>
      <c r="N1598" s="17">
        <v>14</v>
      </c>
      <c r="O1598" s="17">
        <v>8</v>
      </c>
      <c r="P1598" s="17">
        <v>2001</v>
      </c>
      <c r="Q1598" s="20" t="s">
        <v>565</v>
      </c>
      <c r="R1598" s="24" t="s">
        <v>1026</v>
      </c>
      <c r="S1598" s="19" t="s">
        <v>564</v>
      </c>
      <c r="T1598" s="17">
        <v>1</v>
      </c>
      <c r="U1598" s="24" t="s">
        <v>1026</v>
      </c>
      <c r="V1598" s="17">
        <v>0</v>
      </c>
      <c r="W1598" s="142" t="s">
        <v>232</v>
      </c>
      <c r="X1598" s="120">
        <v>766</v>
      </c>
      <c r="Y1598" s="17">
        <v>12</v>
      </c>
      <c r="Z1598" s="24" t="s">
        <v>1026</v>
      </c>
      <c r="AA1598" s="17">
        <v>9</v>
      </c>
    </row>
    <row r="1599" spans="1:31" x14ac:dyDescent="0.25">
      <c r="B1599" s="11"/>
      <c r="C1599" s="11"/>
      <c r="D1599" s="11"/>
      <c r="E1599" s="11"/>
      <c r="F1599" s="11"/>
      <c r="G1599" s="11"/>
      <c r="H1599" s="11"/>
      <c r="I1599" s="11"/>
      <c r="J1599" s="11"/>
      <c r="K1599" s="11"/>
      <c r="L1599" s="11"/>
      <c r="M1599" s="17" t="s">
        <v>3141</v>
      </c>
      <c r="N1599" s="17">
        <v>16</v>
      </c>
      <c r="O1599" s="17">
        <v>8</v>
      </c>
      <c r="P1599" s="17">
        <v>2001</v>
      </c>
      <c r="Q1599" s="20" t="s">
        <v>564</v>
      </c>
      <c r="R1599" s="24" t="s">
        <v>1026</v>
      </c>
      <c r="S1599" s="19" t="s">
        <v>565</v>
      </c>
      <c r="T1599" s="17">
        <v>1</v>
      </c>
      <c r="U1599" s="24" t="s">
        <v>1026</v>
      </c>
      <c r="V1599" s="17">
        <v>0</v>
      </c>
      <c r="W1599" s="142" t="s">
        <v>235</v>
      </c>
      <c r="X1599" s="120">
        <v>428</v>
      </c>
      <c r="Y1599" s="17">
        <v>6</v>
      </c>
      <c r="Z1599" s="24" t="s">
        <v>1026</v>
      </c>
      <c r="AA1599" s="17">
        <v>3</v>
      </c>
    </row>
    <row r="1600" spans="1:31" x14ac:dyDescent="0.25">
      <c r="B1600" s="16" t="s">
        <v>6321</v>
      </c>
      <c r="C1600" s="11"/>
      <c r="D1600" s="11"/>
      <c r="E1600" s="11"/>
      <c r="F1600" s="11"/>
      <c r="G1600" s="11"/>
      <c r="H1600" s="11"/>
      <c r="I1600" s="11"/>
      <c r="J1600" s="11"/>
      <c r="K1600" s="11"/>
      <c r="L1600" s="11"/>
      <c r="M1600" s="17" t="s">
        <v>3011</v>
      </c>
      <c r="N1600" s="17">
        <v>19</v>
      </c>
      <c r="O1600" s="17">
        <v>8</v>
      </c>
      <c r="P1600" s="17">
        <v>2001</v>
      </c>
      <c r="Q1600" s="20" t="s">
        <v>565</v>
      </c>
      <c r="R1600" s="24" t="s">
        <v>1026</v>
      </c>
      <c r="S1600" s="19" t="s">
        <v>564</v>
      </c>
      <c r="T1600" s="17">
        <v>2</v>
      </c>
      <c r="U1600" s="24" t="s">
        <v>1026</v>
      </c>
      <c r="V1600" s="17">
        <v>0</v>
      </c>
      <c r="W1600" s="142" t="s">
        <v>236</v>
      </c>
      <c r="X1600" s="120">
        <v>1209</v>
      </c>
      <c r="Y1600" s="17">
        <v>18</v>
      </c>
      <c r="Z1600" s="24" t="s">
        <v>1026</v>
      </c>
      <c r="AA1600" s="17">
        <v>1</v>
      </c>
    </row>
    <row r="1601" spans="2:27" x14ac:dyDescent="0.25">
      <c r="C1601" s="16"/>
      <c r="D1601" s="16"/>
      <c r="E1601" s="16"/>
      <c r="F1601" s="16"/>
      <c r="G1601" s="16"/>
      <c r="H1601" s="16"/>
      <c r="I1601" s="16"/>
      <c r="J1601" s="16"/>
      <c r="K1601" s="16"/>
      <c r="W1601" s="142"/>
      <c r="X1601" s="120"/>
    </row>
    <row r="1602" spans="2:27" x14ac:dyDescent="0.25">
      <c r="C1602" s="16"/>
      <c r="D1602" s="16"/>
      <c r="E1602" s="16"/>
      <c r="F1602" s="16"/>
      <c r="G1602" s="16"/>
      <c r="H1602" s="16"/>
      <c r="I1602" s="16"/>
      <c r="J1602" s="16"/>
      <c r="K1602" s="16"/>
      <c r="M1602" s="17" t="s">
        <v>3143</v>
      </c>
      <c r="N1602" s="17">
        <v>10</v>
      </c>
      <c r="O1602" s="17">
        <v>8</v>
      </c>
      <c r="P1602" s="17">
        <v>2001</v>
      </c>
      <c r="Q1602" s="20" t="s">
        <v>1241</v>
      </c>
      <c r="R1602" s="24" t="s">
        <v>1026</v>
      </c>
      <c r="S1602" s="19" t="s">
        <v>1465</v>
      </c>
      <c r="T1602" s="17">
        <v>1</v>
      </c>
      <c r="U1602" s="24" t="s">
        <v>1026</v>
      </c>
      <c r="V1602" s="17">
        <v>0</v>
      </c>
      <c r="W1602" s="142" t="s">
        <v>227</v>
      </c>
      <c r="X1602" s="120">
        <v>715</v>
      </c>
      <c r="Y1602" s="17">
        <v>7</v>
      </c>
      <c r="Z1602" s="24" t="s">
        <v>1026</v>
      </c>
      <c r="AA1602" s="17">
        <v>5</v>
      </c>
    </row>
    <row r="1603" spans="2:27" x14ac:dyDescent="0.25">
      <c r="C1603" s="16"/>
      <c r="D1603" s="16"/>
      <c r="E1603" s="16"/>
      <c r="F1603" s="16"/>
      <c r="G1603" s="16"/>
      <c r="H1603" s="16"/>
      <c r="I1603" s="16"/>
      <c r="J1603" s="16"/>
      <c r="K1603" s="16"/>
      <c r="M1603" s="17" t="s">
        <v>3011</v>
      </c>
      <c r="N1603" s="17">
        <v>12</v>
      </c>
      <c r="O1603" s="17">
        <v>8</v>
      </c>
      <c r="P1603" s="17">
        <v>2001</v>
      </c>
      <c r="Q1603" s="19" t="s">
        <v>1465</v>
      </c>
      <c r="R1603" s="24" t="s">
        <v>1026</v>
      </c>
      <c r="S1603" s="20" t="s">
        <v>1241</v>
      </c>
      <c r="T1603" s="17">
        <v>0</v>
      </c>
      <c r="U1603" s="24" t="s">
        <v>1026</v>
      </c>
      <c r="V1603" s="17">
        <v>2</v>
      </c>
      <c r="W1603" s="142" t="s">
        <v>229</v>
      </c>
      <c r="X1603" s="120">
        <v>711</v>
      </c>
      <c r="Y1603" s="17">
        <v>6</v>
      </c>
      <c r="Z1603" s="24" t="s">
        <v>1026</v>
      </c>
      <c r="AA1603" s="17">
        <v>13</v>
      </c>
    </row>
    <row r="1604" spans="2:27" x14ac:dyDescent="0.25">
      <c r="B1604" s="16" t="s">
        <v>1183</v>
      </c>
      <c r="C1604" s="16"/>
      <c r="D1604" s="16"/>
      <c r="E1604" s="16"/>
      <c r="F1604" s="16"/>
      <c r="G1604" s="16"/>
      <c r="H1604" s="16"/>
      <c r="I1604" s="16"/>
      <c r="J1604" s="16"/>
      <c r="K1604" s="16"/>
      <c r="M1604" s="17" t="s">
        <v>3141</v>
      </c>
      <c r="N1604" s="17">
        <v>16</v>
      </c>
      <c r="O1604" s="17">
        <v>8</v>
      </c>
      <c r="P1604" s="17">
        <v>2001</v>
      </c>
      <c r="Q1604" s="20" t="s">
        <v>1241</v>
      </c>
      <c r="R1604" s="24" t="s">
        <v>1026</v>
      </c>
      <c r="S1604" s="19" t="s">
        <v>1465</v>
      </c>
      <c r="T1604" s="17">
        <v>2</v>
      </c>
      <c r="U1604" s="24" t="s">
        <v>1026</v>
      </c>
      <c r="V1604" s="17">
        <v>0</v>
      </c>
      <c r="W1604" s="142" t="s">
        <v>2167</v>
      </c>
      <c r="X1604" s="120">
        <v>951</v>
      </c>
      <c r="Y1604" s="17">
        <v>6</v>
      </c>
      <c r="Z1604" s="24" t="s">
        <v>1026</v>
      </c>
      <c r="AA1604" s="17">
        <v>1</v>
      </c>
    </row>
    <row r="1605" spans="2:27" x14ac:dyDescent="0.25">
      <c r="C1605" s="16"/>
      <c r="D1605" s="16"/>
      <c r="E1605" s="16"/>
      <c r="F1605" s="16"/>
      <c r="G1605" s="16"/>
      <c r="H1605" s="16"/>
      <c r="I1605" s="16"/>
      <c r="J1605" s="16"/>
      <c r="K1605" s="16"/>
      <c r="U1605" s="24"/>
      <c r="W1605" s="142"/>
      <c r="X1605" s="120"/>
    </row>
    <row r="1606" spans="2:27" x14ac:dyDescent="0.25">
      <c r="C1606" s="16"/>
      <c r="D1606" s="16"/>
      <c r="E1606" s="16"/>
      <c r="F1606" s="16"/>
      <c r="G1606" s="16"/>
      <c r="H1606" s="16"/>
      <c r="I1606" s="16"/>
      <c r="J1606" s="16"/>
      <c r="K1606" s="16"/>
      <c r="U1606" s="24"/>
      <c r="W1606" s="142"/>
      <c r="X1606" s="120"/>
    </row>
    <row r="1607" spans="2:27" x14ac:dyDescent="0.25">
      <c r="C1607" s="16"/>
      <c r="D1607" s="16"/>
      <c r="E1607" s="16"/>
      <c r="F1607" s="16"/>
      <c r="G1607" s="16"/>
      <c r="H1607" s="16"/>
      <c r="I1607" s="16"/>
      <c r="Q1607" s="20" t="s">
        <v>1443</v>
      </c>
      <c r="R1607" s="24"/>
      <c r="U1607" s="24"/>
      <c r="W1607" s="142"/>
      <c r="X1607" s="120"/>
      <c r="Z1607" s="24"/>
    </row>
    <row r="1608" spans="2:27" x14ac:dyDescent="0.25">
      <c r="C1608" s="16"/>
      <c r="D1608" s="16"/>
      <c r="E1608" s="16"/>
      <c r="F1608" s="16"/>
      <c r="G1608" s="16"/>
      <c r="H1608" s="16"/>
      <c r="I1608" s="16"/>
      <c r="M1608" s="17" t="s">
        <v>3144</v>
      </c>
      <c r="N1608" s="17">
        <v>21</v>
      </c>
      <c r="O1608" s="17">
        <v>8</v>
      </c>
      <c r="P1608" s="17">
        <v>2001</v>
      </c>
      <c r="Q1608" s="20" t="s">
        <v>1041</v>
      </c>
      <c r="R1608" s="24" t="s">
        <v>1026</v>
      </c>
      <c r="S1608" s="19" t="s">
        <v>1241</v>
      </c>
      <c r="T1608" s="17">
        <v>2</v>
      </c>
      <c r="U1608" s="24" t="s">
        <v>1026</v>
      </c>
      <c r="V1608" s="17">
        <v>1</v>
      </c>
      <c r="W1608" s="142" t="s">
        <v>237</v>
      </c>
      <c r="X1608" s="120">
        <v>724</v>
      </c>
      <c r="Y1608" s="17">
        <v>7</v>
      </c>
      <c r="Z1608" s="24" t="s">
        <v>1026</v>
      </c>
      <c r="AA1608" s="17">
        <v>3</v>
      </c>
    </row>
    <row r="1609" spans="2:27" x14ac:dyDescent="0.25">
      <c r="C1609" s="16"/>
      <c r="D1609" s="16"/>
      <c r="E1609" s="16"/>
      <c r="F1609" s="16"/>
      <c r="G1609" s="16"/>
      <c r="H1609" s="16"/>
      <c r="I1609" s="16"/>
      <c r="M1609" s="17" t="s">
        <v>3141</v>
      </c>
      <c r="N1609" s="17">
        <v>23</v>
      </c>
      <c r="O1609" s="17">
        <v>8</v>
      </c>
      <c r="P1609" s="17">
        <v>2001</v>
      </c>
      <c r="Q1609" s="19" t="s">
        <v>1241</v>
      </c>
      <c r="R1609" s="24" t="s">
        <v>1026</v>
      </c>
      <c r="S1609" s="20" t="s">
        <v>1041</v>
      </c>
      <c r="T1609" s="17">
        <v>0</v>
      </c>
      <c r="U1609" s="24" t="s">
        <v>1026</v>
      </c>
      <c r="V1609" s="17">
        <v>1</v>
      </c>
      <c r="W1609" s="142" t="s">
        <v>239</v>
      </c>
      <c r="X1609" s="120">
        <v>1045</v>
      </c>
      <c r="Y1609" s="17">
        <v>1</v>
      </c>
      <c r="Z1609" s="24" t="s">
        <v>1026</v>
      </c>
      <c r="AA1609" s="17">
        <v>2</v>
      </c>
    </row>
    <row r="1610" spans="2:27" x14ac:dyDescent="0.25">
      <c r="B1610" s="16" t="s">
        <v>1184</v>
      </c>
      <c r="C1610" s="16"/>
      <c r="D1610" s="16"/>
      <c r="E1610" s="16"/>
      <c r="F1610" s="16"/>
      <c r="G1610" s="16"/>
      <c r="H1610" s="16"/>
      <c r="I1610" s="16"/>
      <c r="M1610" s="17" t="s">
        <v>3027</v>
      </c>
      <c r="N1610" s="17">
        <v>25</v>
      </c>
      <c r="O1610" s="17">
        <v>8</v>
      </c>
      <c r="P1610" s="17">
        <v>2001</v>
      </c>
      <c r="Q1610" s="20" t="s">
        <v>1041</v>
      </c>
      <c r="R1610" s="24" t="s">
        <v>1026</v>
      </c>
      <c r="S1610" s="19" t="s">
        <v>1241</v>
      </c>
      <c r="T1610" s="17">
        <v>1</v>
      </c>
      <c r="U1610" s="24" t="s">
        <v>1026</v>
      </c>
      <c r="V1610" s="17">
        <v>0</v>
      </c>
      <c r="W1610" s="142" t="s">
        <v>241</v>
      </c>
      <c r="X1610" s="120">
        <v>979</v>
      </c>
      <c r="Y1610" s="17">
        <v>4</v>
      </c>
      <c r="Z1610" s="24" t="s">
        <v>1026</v>
      </c>
      <c r="AA1610" s="17">
        <v>3</v>
      </c>
    </row>
    <row r="1611" spans="2:27" x14ac:dyDescent="0.25">
      <c r="C1611" s="16"/>
      <c r="D1611" s="16"/>
      <c r="E1611" s="16"/>
      <c r="F1611" s="16"/>
      <c r="G1611" s="16"/>
      <c r="H1611" s="16"/>
      <c r="I1611" s="16"/>
      <c r="Q1611" s="11"/>
      <c r="S1611" s="11"/>
      <c r="U1611" s="11"/>
      <c r="W1611" s="142"/>
    </row>
    <row r="1612" spans="2:27" x14ac:dyDescent="0.25">
      <c r="C1612" s="16"/>
      <c r="D1612" s="16"/>
      <c r="E1612" s="16"/>
      <c r="F1612" s="16"/>
      <c r="G1612" s="16"/>
      <c r="H1612" s="16"/>
      <c r="I1612" s="16"/>
      <c r="M1612" s="17" t="s">
        <v>3144</v>
      </c>
      <c r="N1612" s="17">
        <v>21</v>
      </c>
      <c r="O1612" s="17">
        <v>8</v>
      </c>
      <c r="P1612" s="17">
        <v>2001</v>
      </c>
      <c r="Q1612" s="20" t="s">
        <v>2312</v>
      </c>
      <c r="R1612" s="24" t="s">
        <v>1026</v>
      </c>
      <c r="S1612" s="19" t="s">
        <v>565</v>
      </c>
      <c r="T1612" s="17">
        <v>2</v>
      </c>
      <c r="U1612" s="24" t="s">
        <v>1026</v>
      </c>
      <c r="V1612" s="17">
        <v>0</v>
      </c>
      <c r="W1612" s="142" t="s">
        <v>238</v>
      </c>
      <c r="X1612" s="17">
        <v>556</v>
      </c>
      <c r="Y1612" s="17">
        <v>7</v>
      </c>
      <c r="Z1612" s="24" t="s">
        <v>1026</v>
      </c>
      <c r="AA1612" s="17">
        <v>3</v>
      </c>
    </row>
    <row r="1613" spans="2:27" x14ac:dyDescent="0.25">
      <c r="C1613" s="16"/>
      <c r="D1613" s="16"/>
      <c r="E1613" s="16"/>
      <c r="F1613" s="16"/>
      <c r="G1613" s="16"/>
      <c r="H1613" s="16"/>
      <c r="I1613" s="16"/>
      <c r="M1613" s="17" t="s">
        <v>3141</v>
      </c>
      <c r="N1613" s="17">
        <v>23</v>
      </c>
      <c r="O1613" s="17">
        <v>8</v>
      </c>
      <c r="P1613" s="17">
        <v>2001</v>
      </c>
      <c r="Q1613" s="20" t="s">
        <v>565</v>
      </c>
      <c r="R1613" s="24" t="s">
        <v>1026</v>
      </c>
      <c r="S1613" s="19" t="s">
        <v>2312</v>
      </c>
      <c r="T1613" s="17">
        <v>2</v>
      </c>
      <c r="U1613" s="24" t="s">
        <v>1026</v>
      </c>
      <c r="V1613" s="17">
        <v>0</v>
      </c>
      <c r="W1613" s="142" t="s">
        <v>240</v>
      </c>
      <c r="X1613" s="120">
        <v>887</v>
      </c>
      <c r="Y1613" s="17">
        <v>17</v>
      </c>
      <c r="Z1613" s="24" t="s">
        <v>1026</v>
      </c>
      <c r="AA1613" s="17">
        <v>4</v>
      </c>
    </row>
    <row r="1614" spans="2:27" x14ac:dyDescent="0.25">
      <c r="C1614" s="16"/>
      <c r="D1614" s="16"/>
      <c r="E1614" s="16"/>
      <c r="F1614" s="16"/>
      <c r="G1614" s="16"/>
      <c r="H1614" s="16"/>
      <c r="I1614" s="16"/>
      <c r="M1614" s="17" t="s">
        <v>3027</v>
      </c>
      <c r="N1614" s="17">
        <v>25</v>
      </c>
      <c r="O1614" s="17">
        <v>8</v>
      </c>
      <c r="P1614" s="17">
        <v>2001</v>
      </c>
      <c r="Q1614" s="19" t="s">
        <v>2312</v>
      </c>
      <c r="R1614" s="24" t="s">
        <v>1026</v>
      </c>
      <c r="S1614" s="20" t="s">
        <v>565</v>
      </c>
      <c r="T1614" s="17">
        <v>0</v>
      </c>
      <c r="U1614" s="24" t="s">
        <v>1026</v>
      </c>
      <c r="V1614" s="17">
        <v>1</v>
      </c>
      <c r="W1614" s="142" t="s">
        <v>242</v>
      </c>
      <c r="X1614" s="120">
        <v>724</v>
      </c>
      <c r="Y1614" s="17">
        <v>6</v>
      </c>
      <c r="Z1614" s="24" t="s">
        <v>1026</v>
      </c>
      <c r="AA1614" s="17">
        <v>9</v>
      </c>
    </row>
    <row r="1615" spans="2:27" x14ac:dyDescent="0.25">
      <c r="B1615" s="16" t="s">
        <v>6322</v>
      </c>
      <c r="C1615" s="16"/>
      <c r="D1615" s="16"/>
      <c r="E1615" s="16"/>
      <c r="F1615" s="16"/>
      <c r="G1615" s="16"/>
      <c r="H1615" s="16"/>
      <c r="I1615" s="16"/>
      <c r="M1615" s="17" t="s">
        <v>3011</v>
      </c>
      <c r="N1615" s="17">
        <v>26</v>
      </c>
      <c r="O1615" s="17">
        <v>8</v>
      </c>
      <c r="P1615" s="17">
        <v>2001</v>
      </c>
      <c r="Q1615" s="20" t="s">
        <v>565</v>
      </c>
      <c r="R1615" s="24" t="s">
        <v>1026</v>
      </c>
      <c r="S1615" s="19" t="s">
        <v>2312</v>
      </c>
      <c r="T1615" s="17">
        <v>2</v>
      </c>
      <c r="U1615" s="24" t="s">
        <v>1026</v>
      </c>
      <c r="V1615" s="17">
        <v>0</v>
      </c>
      <c r="W1615" s="142" t="s">
        <v>243</v>
      </c>
      <c r="X1615" s="120">
        <v>1508</v>
      </c>
      <c r="Y1615" s="17">
        <v>8</v>
      </c>
      <c r="Z1615" s="24" t="s">
        <v>1026</v>
      </c>
      <c r="AA1615" s="17">
        <v>3</v>
      </c>
    </row>
    <row r="1616" spans="2:27" x14ac:dyDescent="0.25">
      <c r="C1616" s="16"/>
      <c r="D1616" s="16"/>
      <c r="E1616" s="16"/>
      <c r="F1616" s="16"/>
      <c r="G1616" s="16"/>
      <c r="H1616" s="16"/>
      <c r="I1616" s="16"/>
      <c r="Q1616" s="20"/>
      <c r="R1616" s="24"/>
      <c r="U1616" s="24"/>
      <c r="W1616" s="142"/>
      <c r="X1616" s="120"/>
      <c r="Z1616" s="24"/>
    </row>
    <row r="1617" spans="1:27" x14ac:dyDescent="0.25">
      <c r="C1617" s="16"/>
      <c r="D1617" s="16"/>
      <c r="E1617" s="16"/>
      <c r="F1617" s="16"/>
      <c r="G1617" s="16"/>
      <c r="H1617" s="16"/>
      <c r="I1617" s="16"/>
      <c r="Q1617" s="20"/>
      <c r="R1617" s="24"/>
      <c r="U1617" s="24"/>
      <c r="W1617" s="142"/>
      <c r="X1617" s="120"/>
      <c r="Z1617" s="24"/>
    </row>
    <row r="1618" spans="1:27" x14ac:dyDescent="0.25">
      <c r="C1618" s="16"/>
      <c r="D1618" s="16"/>
      <c r="E1618" s="16"/>
      <c r="F1618" s="16"/>
      <c r="G1618" s="16"/>
      <c r="H1618" s="16"/>
      <c r="I1618" s="16"/>
      <c r="Q1618" s="20" t="s">
        <v>1109</v>
      </c>
      <c r="R1618" s="24"/>
      <c r="W1618" s="142"/>
      <c r="X1618" s="120"/>
      <c r="Z1618" s="24"/>
    </row>
    <row r="1619" spans="1:27" x14ac:dyDescent="0.25">
      <c r="C1619" s="16"/>
      <c r="D1619" s="16"/>
      <c r="E1619" s="16"/>
      <c r="F1619" s="16"/>
      <c r="G1619" s="16"/>
      <c r="H1619" s="16"/>
      <c r="I1619" s="16"/>
      <c r="M1619" s="17" t="s">
        <v>3144</v>
      </c>
      <c r="N1619" s="17">
        <v>28</v>
      </c>
      <c r="O1619" s="17">
        <v>8</v>
      </c>
      <c r="P1619" s="17">
        <v>2001</v>
      </c>
      <c r="Q1619" s="19" t="s">
        <v>2312</v>
      </c>
      <c r="R1619" s="24" t="s">
        <v>1026</v>
      </c>
      <c r="S1619" s="20" t="s">
        <v>1241</v>
      </c>
      <c r="T1619" s="17">
        <v>0</v>
      </c>
      <c r="U1619" s="24" t="s">
        <v>1026</v>
      </c>
      <c r="V1619" s="17">
        <v>2</v>
      </c>
      <c r="W1619" s="142" t="s">
        <v>244</v>
      </c>
      <c r="X1619" s="120">
        <v>636</v>
      </c>
      <c r="Y1619" s="17">
        <v>5</v>
      </c>
      <c r="Z1619" s="24" t="s">
        <v>1026</v>
      </c>
      <c r="AA1619" s="17">
        <v>16</v>
      </c>
    </row>
    <row r="1620" spans="1:27" x14ac:dyDescent="0.25">
      <c r="B1620" s="16" t="s">
        <v>1185</v>
      </c>
      <c r="C1620" s="16"/>
      <c r="D1620" s="16"/>
      <c r="E1620" s="16"/>
      <c r="F1620" s="16"/>
      <c r="G1620" s="16"/>
      <c r="H1620" s="16"/>
      <c r="I1620" s="16"/>
      <c r="M1620" s="17" t="s">
        <v>3141</v>
      </c>
      <c r="N1620" s="17">
        <v>30</v>
      </c>
      <c r="O1620" s="17">
        <v>8</v>
      </c>
      <c r="P1620" s="17">
        <v>2001</v>
      </c>
      <c r="Q1620" s="20" t="s">
        <v>1241</v>
      </c>
      <c r="R1620" s="24" t="s">
        <v>1026</v>
      </c>
      <c r="S1620" s="19" t="s">
        <v>2312</v>
      </c>
      <c r="T1620" s="17">
        <v>2</v>
      </c>
      <c r="U1620" s="24" t="s">
        <v>1026</v>
      </c>
      <c r="V1620" s="17">
        <v>0</v>
      </c>
      <c r="W1620" s="142" t="s">
        <v>245</v>
      </c>
      <c r="X1620" s="120">
        <v>1145</v>
      </c>
      <c r="Y1620" s="17">
        <v>9</v>
      </c>
      <c r="Z1620" s="24" t="s">
        <v>1026</v>
      </c>
      <c r="AA1620" s="17">
        <v>3</v>
      </c>
    </row>
    <row r="1621" spans="1:27" x14ac:dyDescent="0.25">
      <c r="C1621" s="16"/>
      <c r="D1621" s="16"/>
      <c r="E1621" s="16"/>
      <c r="F1621" s="16"/>
      <c r="G1621" s="16"/>
      <c r="H1621" s="16"/>
      <c r="I1621" s="16"/>
      <c r="Q1621" s="48"/>
      <c r="W1621" s="142"/>
      <c r="X1621" s="120"/>
    </row>
    <row r="1622" spans="1:27" x14ac:dyDescent="0.25">
      <c r="C1622" s="16"/>
      <c r="D1622" s="16"/>
      <c r="E1622" s="16"/>
      <c r="F1622" s="16"/>
      <c r="G1622" s="16"/>
      <c r="H1622" s="16"/>
      <c r="I1622" s="16"/>
      <c r="W1622" s="142"/>
      <c r="X1622" s="120"/>
    </row>
    <row r="1623" spans="1:27" x14ac:dyDescent="0.25">
      <c r="A1623" s="16"/>
      <c r="C1623" s="16"/>
      <c r="D1623" s="16"/>
      <c r="E1623" s="16"/>
      <c r="F1623" s="16"/>
      <c r="G1623" s="16"/>
      <c r="H1623" s="16"/>
      <c r="I1623" s="16"/>
      <c r="J1623" s="16"/>
      <c r="K1623" s="16"/>
      <c r="L1623" s="16"/>
      <c r="Q1623" s="20" t="s">
        <v>62</v>
      </c>
      <c r="W1623" s="142"/>
      <c r="X1623" s="120"/>
    </row>
    <row r="1624" spans="1:27" x14ac:dyDescent="0.25">
      <c r="A1624" s="16"/>
      <c r="C1624" s="16"/>
      <c r="D1624" s="16"/>
      <c r="E1624" s="16"/>
      <c r="F1624" s="16"/>
      <c r="G1624" s="16"/>
      <c r="H1624" s="16"/>
      <c r="I1624" s="16"/>
      <c r="J1624" s="16"/>
      <c r="K1624" s="16"/>
      <c r="L1624" s="16"/>
      <c r="M1624" s="17" t="s">
        <v>3027</v>
      </c>
      <c r="N1624" s="17">
        <v>1</v>
      </c>
      <c r="O1624" s="17">
        <v>9</v>
      </c>
      <c r="P1624" s="17">
        <v>2001</v>
      </c>
      <c r="Q1624" s="20" t="s">
        <v>1041</v>
      </c>
      <c r="R1624" s="24" t="s">
        <v>1026</v>
      </c>
      <c r="S1624" s="19" t="s">
        <v>565</v>
      </c>
      <c r="T1624" s="17">
        <v>2</v>
      </c>
      <c r="U1624" s="24" t="s">
        <v>1026</v>
      </c>
      <c r="V1624" s="17">
        <v>1</v>
      </c>
      <c r="W1624" s="142" t="s">
        <v>247</v>
      </c>
      <c r="X1624" s="120">
        <v>1392</v>
      </c>
      <c r="Y1624" s="17">
        <v>14</v>
      </c>
      <c r="Z1624" s="24" t="s">
        <v>1026</v>
      </c>
      <c r="AA1624" s="17">
        <v>12</v>
      </c>
    </row>
    <row r="1625" spans="1:27" x14ac:dyDescent="0.25">
      <c r="A1625" s="16"/>
      <c r="C1625" s="16"/>
      <c r="D1625" s="16"/>
      <c r="E1625" s="16"/>
      <c r="F1625" s="16"/>
      <c r="G1625" s="16"/>
      <c r="H1625" s="16"/>
      <c r="I1625" s="16"/>
      <c r="J1625" s="16"/>
      <c r="K1625" s="16"/>
      <c r="L1625" s="16"/>
      <c r="M1625" s="17" t="s">
        <v>3011</v>
      </c>
      <c r="N1625" s="17">
        <v>2</v>
      </c>
      <c r="O1625" s="17">
        <v>9</v>
      </c>
      <c r="P1625" s="17">
        <v>2001</v>
      </c>
      <c r="Q1625" s="19" t="s">
        <v>565</v>
      </c>
      <c r="R1625" s="24" t="s">
        <v>1026</v>
      </c>
      <c r="S1625" s="20" t="s">
        <v>1041</v>
      </c>
      <c r="T1625" s="17">
        <v>1</v>
      </c>
      <c r="U1625" s="24" t="s">
        <v>1026</v>
      </c>
      <c r="V1625" s="17">
        <v>2</v>
      </c>
      <c r="W1625" s="142" t="s">
        <v>248</v>
      </c>
      <c r="X1625" s="120">
        <v>1872</v>
      </c>
      <c r="Y1625" s="17">
        <v>10</v>
      </c>
      <c r="Z1625" s="24" t="s">
        <v>1026</v>
      </c>
      <c r="AA1625" s="17">
        <v>23</v>
      </c>
    </row>
    <row r="1626" spans="1:27" x14ac:dyDescent="0.25">
      <c r="A1626" s="16"/>
      <c r="B1626" s="16" t="s">
        <v>1186</v>
      </c>
      <c r="C1626" s="16"/>
      <c r="D1626" s="16"/>
      <c r="E1626" s="16"/>
      <c r="F1626" s="16"/>
      <c r="G1626" s="16"/>
      <c r="H1626" s="16"/>
      <c r="I1626" s="16"/>
      <c r="J1626" s="16"/>
      <c r="K1626" s="16"/>
      <c r="L1626" s="16"/>
      <c r="M1626" s="17" t="s">
        <v>3142</v>
      </c>
      <c r="N1626" s="17">
        <v>5</v>
      </c>
      <c r="O1626" s="17">
        <v>9</v>
      </c>
      <c r="P1626" s="17">
        <v>2001</v>
      </c>
      <c r="Q1626" s="20" t="s">
        <v>1041</v>
      </c>
      <c r="R1626" s="24" t="s">
        <v>1026</v>
      </c>
      <c r="S1626" s="19" t="s">
        <v>565</v>
      </c>
      <c r="T1626" s="17">
        <v>1</v>
      </c>
      <c r="U1626" s="24" t="s">
        <v>1026</v>
      </c>
      <c r="V1626" s="17">
        <v>0</v>
      </c>
      <c r="W1626" s="142" t="s">
        <v>249</v>
      </c>
      <c r="X1626" s="120">
        <v>1514</v>
      </c>
      <c r="Y1626" s="17">
        <v>3</v>
      </c>
      <c r="Z1626" s="24" t="s">
        <v>1026</v>
      </c>
      <c r="AA1626" s="17">
        <v>1</v>
      </c>
    </row>
    <row r="1627" spans="1:27" x14ac:dyDescent="0.25">
      <c r="J1627" s="74"/>
      <c r="R1627" s="24"/>
      <c r="S1627" s="19" t="s">
        <v>2</v>
      </c>
      <c r="T1627" s="17">
        <f>SUM(T1588:T1626)</f>
        <v>34</v>
      </c>
      <c r="U1627" s="24" t="s">
        <v>1026</v>
      </c>
      <c r="V1627" s="17">
        <f>SUM(V1588:V1626)</f>
        <v>14</v>
      </c>
      <c r="W1627" s="142"/>
      <c r="X1627" s="17">
        <f>SUM(X1588:X1626)</f>
        <v>22578</v>
      </c>
      <c r="Y1627" s="17">
        <f>SUM(Y1588:Y1626)</f>
        <v>202</v>
      </c>
      <c r="Z1627" s="24" t="s">
        <v>1026</v>
      </c>
      <c r="AA1627" s="17">
        <f>SUM(AA1588:AA1626)</f>
        <v>157</v>
      </c>
    </row>
    <row r="1628" spans="1:27" x14ac:dyDescent="0.25">
      <c r="J1628" s="74"/>
      <c r="P1628" s="17">
        <f>COUNT(T1588:T1626)</f>
        <v>26</v>
      </c>
      <c r="R1628" s="24"/>
      <c r="T1628" s="81">
        <f>PRODUCT(T1627/P1628)</f>
        <v>1.3076923076923077</v>
      </c>
      <c r="U1628" s="24" t="s">
        <v>1026</v>
      </c>
      <c r="V1628" s="81">
        <f>PRODUCT(V1627/P1628)</f>
        <v>0.53846153846153844</v>
      </c>
      <c r="W1628" s="142"/>
      <c r="X1628" s="82">
        <f>PRODUCT(X1627/P1628)</f>
        <v>868.38461538461536</v>
      </c>
      <c r="Y1628" s="81">
        <f>PRODUCT(Y1627/P1628)</f>
        <v>7.7692307692307692</v>
      </c>
      <c r="Z1628" s="24" t="s">
        <v>1026</v>
      </c>
      <c r="AA1628" s="81">
        <f>PRODUCT(AA1627/P1628)</f>
        <v>6.0384615384615383</v>
      </c>
    </row>
    <row r="1629" spans="1:27" x14ac:dyDescent="0.25">
      <c r="J1629" s="74"/>
      <c r="R1629" s="24"/>
      <c r="U1629" s="24"/>
      <c r="W1629" s="142"/>
      <c r="X1629" s="120"/>
      <c r="Z1629" s="24"/>
    </row>
    <row r="1630" spans="1:27" x14ac:dyDescent="0.25">
      <c r="W1630" s="142"/>
      <c r="X1630" s="120"/>
    </row>
    <row r="1631" spans="1:27" x14ac:dyDescent="0.25">
      <c r="A1631" s="156"/>
      <c r="B1631" s="155" t="s">
        <v>170</v>
      </c>
      <c r="C1631" s="156" t="s">
        <v>1032</v>
      </c>
      <c r="D1631" s="156" t="s">
        <v>1033</v>
      </c>
      <c r="E1631" s="156" t="s">
        <v>1034</v>
      </c>
      <c r="F1631" s="156" t="s">
        <v>1030</v>
      </c>
      <c r="G1631" s="156" t="s">
        <v>1039</v>
      </c>
      <c r="H1631" s="156" t="s">
        <v>1040</v>
      </c>
      <c r="I1631" s="155" t="s">
        <v>1028</v>
      </c>
      <c r="J1631" s="156"/>
      <c r="K1631" s="156"/>
      <c r="L1631" s="156" t="s">
        <v>1031</v>
      </c>
      <c r="M1631" s="158"/>
      <c r="N1631" s="158"/>
      <c r="O1631" s="158"/>
      <c r="P1631" s="158"/>
      <c r="Q1631" s="155" t="s">
        <v>170</v>
      </c>
      <c r="R1631" s="158"/>
      <c r="S1631" s="160"/>
      <c r="T1631" s="158"/>
      <c r="U1631" s="158"/>
      <c r="V1631" s="158"/>
      <c r="W1631" s="161"/>
      <c r="X1631" s="162"/>
      <c r="Y1631" s="158"/>
      <c r="Z1631" s="158"/>
      <c r="AA1631" s="158"/>
    </row>
    <row r="1632" spans="1:27" x14ac:dyDescent="0.25">
      <c r="A1632" s="14">
        <v>1</v>
      </c>
      <c r="B1632" s="20" t="s">
        <v>264</v>
      </c>
      <c r="C1632" s="14">
        <v>7</v>
      </c>
      <c r="D1632" s="14">
        <v>3</v>
      </c>
      <c r="E1632" s="14">
        <v>3</v>
      </c>
      <c r="F1632" s="14">
        <v>0</v>
      </c>
      <c r="G1632" s="14">
        <v>0</v>
      </c>
      <c r="H1632" s="14">
        <v>1</v>
      </c>
      <c r="I1632" s="14">
        <v>87</v>
      </c>
      <c r="J1632" s="74" t="s">
        <v>1026</v>
      </c>
      <c r="K1632" s="14">
        <v>45</v>
      </c>
      <c r="L1632" s="14">
        <f>PRODUCT(D1632*3+E1632*2+F1632+G1632)+3</f>
        <v>18</v>
      </c>
      <c r="M1632" s="17" t="s">
        <v>3142</v>
      </c>
      <c r="N1632" s="17">
        <v>15</v>
      </c>
      <c r="O1632" s="17">
        <v>8</v>
      </c>
      <c r="P1632" s="17">
        <v>2001</v>
      </c>
      <c r="Q1632" s="19" t="s">
        <v>1430</v>
      </c>
      <c r="R1632" s="24" t="s">
        <v>1026</v>
      </c>
      <c r="S1632" s="19" t="s">
        <v>2400</v>
      </c>
      <c r="T1632" s="17">
        <v>1</v>
      </c>
      <c r="U1632" s="24" t="s">
        <v>1026</v>
      </c>
      <c r="V1632" s="17">
        <v>2</v>
      </c>
      <c r="W1632" s="142" t="s">
        <v>211</v>
      </c>
      <c r="X1632" s="17">
        <v>211</v>
      </c>
      <c r="Y1632" s="17">
        <v>3</v>
      </c>
      <c r="Z1632" s="24" t="s">
        <v>1026</v>
      </c>
      <c r="AA1632" s="17">
        <v>6</v>
      </c>
    </row>
    <row r="1633" spans="1:27" x14ac:dyDescent="0.25">
      <c r="A1633" s="14">
        <v>2</v>
      </c>
      <c r="B1633" s="20" t="s">
        <v>171</v>
      </c>
      <c r="C1633" s="14">
        <v>7</v>
      </c>
      <c r="D1633" s="14">
        <v>4</v>
      </c>
      <c r="E1633" s="14">
        <v>1</v>
      </c>
      <c r="F1633" s="14">
        <v>0</v>
      </c>
      <c r="G1633" s="14">
        <v>0</v>
      </c>
      <c r="H1633" s="14">
        <v>2</v>
      </c>
      <c r="I1633" s="14">
        <v>86</v>
      </c>
      <c r="J1633" s="74" t="s">
        <v>1026</v>
      </c>
      <c r="K1633" s="14">
        <v>45</v>
      </c>
      <c r="L1633" s="14">
        <f>PRODUCT(D1633*3+E1633*2+F1633+G1633)+3</f>
        <v>17</v>
      </c>
      <c r="M1633" s="17" t="s">
        <v>3142</v>
      </c>
      <c r="N1633" s="17">
        <v>15</v>
      </c>
      <c r="O1633" s="17">
        <v>8</v>
      </c>
      <c r="P1633" s="17">
        <v>2001</v>
      </c>
      <c r="Q1633" s="19" t="s">
        <v>171</v>
      </c>
      <c r="R1633" s="24" t="s">
        <v>1026</v>
      </c>
      <c r="S1633" s="19" t="s">
        <v>1433</v>
      </c>
      <c r="T1633" s="17">
        <v>2</v>
      </c>
      <c r="U1633" s="24" t="s">
        <v>1026</v>
      </c>
      <c r="V1633" s="17">
        <v>0</v>
      </c>
      <c r="W1633" s="142" t="s">
        <v>213</v>
      </c>
      <c r="X1633" s="17">
        <v>293</v>
      </c>
      <c r="Y1633" s="17">
        <v>27</v>
      </c>
      <c r="Z1633" s="24" t="s">
        <v>1026</v>
      </c>
      <c r="AA1633" s="17">
        <v>4</v>
      </c>
    </row>
    <row r="1634" spans="1:27" x14ac:dyDescent="0.25">
      <c r="A1634" s="14">
        <v>3</v>
      </c>
      <c r="B1634" s="20" t="s">
        <v>1318</v>
      </c>
      <c r="C1634" s="14">
        <v>7</v>
      </c>
      <c r="D1634" s="14">
        <v>3</v>
      </c>
      <c r="E1634" s="14">
        <v>3</v>
      </c>
      <c r="F1634" s="14">
        <v>0</v>
      </c>
      <c r="G1634" s="14">
        <v>0</v>
      </c>
      <c r="H1634" s="14">
        <v>1</v>
      </c>
      <c r="I1634" s="14">
        <v>67</v>
      </c>
      <c r="J1634" s="74" t="s">
        <v>1026</v>
      </c>
      <c r="K1634" s="14">
        <v>32</v>
      </c>
      <c r="L1634" s="14">
        <f>PRODUCT(D1634*3+E1634*2+F1634+G1634)+1</f>
        <v>16</v>
      </c>
      <c r="M1634" s="17" t="s">
        <v>3142</v>
      </c>
      <c r="N1634" s="17">
        <v>15</v>
      </c>
      <c r="O1634" s="17">
        <v>8</v>
      </c>
      <c r="P1634" s="17">
        <v>2001</v>
      </c>
      <c r="Q1634" s="19" t="s">
        <v>264</v>
      </c>
      <c r="R1634" s="24" t="s">
        <v>1026</v>
      </c>
      <c r="S1634" s="19" t="s">
        <v>1042</v>
      </c>
      <c r="T1634" s="17">
        <v>1</v>
      </c>
      <c r="U1634" s="24" t="s">
        <v>1026</v>
      </c>
      <c r="V1634" s="17">
        <v>0</v>
      </c>
      <c r="W1634" s="142" t="s">
        <v>212</v>
      </c>
      <c r="X1634" s="17">
        <v>365</v>
      </c>
      <c r="Y1634" s="17">
        <v>7</v>
      </c>
      <c r="Z1634" s="24" t="s">
        <v>1026</v>
      </c>
      <c r="AA1634" s="17">
        <v>6</v>
      </c>
    </row>
    <row r="1635" spans="1:27" ht="15.75" thickBot="1" x14ac:dyDescent="0.3">
      <c r="A1635" s="37">
        <v>4</v>
      </c>
      <c r="B1635" s="28" t="s">
        <v>1042</v>
      </c>
      <c r="C1635" s="37">
        <v>7</v>
      </c>
      <c r="D1635" s="37">
        <v>4</v>
      </c>
      <c r="E1635" s="37">
        <v>1</v>
      </c>
      <c r="F1635" s="37">
        <v>0</v>
      </c>
      <c r="G1635" s="37">
        <v>1</v>
      </c>
      <c r="H1635" s="37">
        <v>1</v>
      </c>
      <c r="I1635" s="37">
        <v>74</v>
      </c>
      <c r="J1635" s="73" t="s">
        <v>1026</v>
      </c>
      <c r="K1635" s="37">
        <v>34</v>
      </c>
      <c r="L1635" s="37">
        <f>PRODUCT(D1635*3+E1635*2+F1635+G1635)</f>
        <v>15</v>
      </c>
      <c r="M1635" s="32" t="s">
        <v>3141</v>
      </c>
      <c r="N1635" s="17">
        <v>16</v>
      </c>
      <c r="O1635" s="17">
        <v>8</v>
      </c>
      <c r="P1635" s="17">
        <v>2001</v>
      </c>
      <c r="Q1635" s="19" t="s">
        <v>1318</v>
      </c>
      <c r="R1635" s="24" t="s">
        <v>1026</v>
      </c>
      <c r="S1635" s="19" t="s">
        <v>1427</v>
      </c>
      <c r="T1635" s="17">
        <v>2</v>
      </c>
      <c r="U1635" s="24" t="s">
        <v>1026</v>
      </c>
      <c r="V1635" s="17">
        <v>0</v>
      </c>
      <c r="W1635" s="142" t="s">
        <v>2511</v>
      </c>
      <c r="X1635" s="17">
        <v>276</v>
      </c>
      <c r="Y1635" s="17">
        <v>9</v>
      </c>
      <c r="Z1635" s="24" t="s">
        <v>1026</v>
      </c>
      <c r="AA1635" s="17">
        <v>2</v>
      </c>
    </row>
    <row r="1636" spans="1:27" x14ac:dyDescent="0.25">
      <c r="A1636" s="77">
        <v>5</v>
      </c>
      <c r="B1636" s="78" t="s">
        <v>2400</v>
      </c>
      <c r="C1636" s="77">
        <v>7</v>
      </c>
      <c r="D1636" s="77">
        <v>1</v>
      </c>
      <c r="E1636" s="77">
        <v>2</v>
      </c>
      <c r="F1636" s="77">
        <v>0</v>
      </c>
      <c r="G1636" s="77">
        <v>1</v>
      </c>
      <c r="H1636" s="77">
        <v>3</v>
      </c>
      <c r="I1636" s="77">
        <v>46</v>
      </c>
      <c r="J1636" s="79" t="s">
        <v>1026</v>
      </c>
      <c r="K1636" s="77">
        <v>60</v>
      </c>
      <c r="L1636" s="14">
        <f>PRODUCT(D1636*3+E1636*2+F1636+G1636)</f>
        <v>8</v>
      </c>
      <c r="M1636" s="17" t="s">
        <v>3027</v>
      </c>
      <c r="N1636" s="17">
        <v>18</v>
      </c>
      <c r="O1636" s="17">
        <v>8</v>
      </c>
      <c r="P1636" s="17">
        <v>2001</v>
      </c>
      <c r="Q1636" s="19" t="s">
        <v>1433</v>
      </c>
      <c r="R1636" s="24" t="s">
        <v>1026</v>
      </c>
      <c r="S1636" s="19" t="s">
        <v>1318</v>
      </c>
      <c r="T1636" s="17">
        <v>0</v>
      </c>
      <c r="U1636" s="24" t="s">
        <v>1026</v>
      </c>
      <c r="V1636" s="17">
        <v>1</v>
      </c>
      <c r="W1636" s="142" t="s">
        <v>2510</v>
      </c>
      <c r="X1636" s="17">
        <v>462</v>
      </c>
      <c r="Y1636" s="17">
        <v>4</v>
      </c>
      <c r="Z1636" s="24" t="s">
        <v>1026</v>
      </c>
      <c r="AA1636" s="17">
        <v>9</v>
      </c>
    </row>
    <row r="1637" spans="1:27" x14ac:dyDescent="0.25">
      <c r="A1637" s="77">
        <v>6</v>
      </c>
      <c r="B1637" s="78" t="s">
        <v>1430</v>
      </c>
      <c r="C1637" s="77">
        <v>7</v>
      </c>
      <c r="D1637" s="77">
        <v>0</v>
      </c>
      <c r="E1637" s="77">
        <v>1</v>
      </c>
      <c r="F1637" s="77">
        <v>0</v>
      </c>
      <c r="G1637" s="77">
        <v>1</v>
      </c>
      <c r="H1637" s="77">
        <v>5</v>
      </c>
      <c r="I1637" s="77">
        <v>38</v>
      </c>
      <c r="J1637" s="74" t="s">
        <v>1026</v>
      </c>
      <c r="K1637" s="77">
        <v>67</v>
      </c>
      <c r="L1637" s="14">
        <f>PRODUCT(D1637*3+E1637*2+F1637+G1637)</f>
        <v>3</v>
      </c>
      <c r="M1637" s="17" t="s">
        <v>3027</v>
      </c>
      <c r="N1637" s="17">
        <v>18</v>
      </c>
      <c r="O1637" s="17">
        <v>8</v>
      </c>
      <c r="P1637" s="17">
        <v>2001</v>
      </c>
      <c r="Q1637" s="19" t="s">
        <v>2400</v>
      </c>
      <c r="R1637" s="24" t="s">
        <v>1026</v>
      </c>
      <c r="S1637" s="19" t="s">
        <v>171</v>
      </c>
      <c r="T1637" s="17">
        <v>0</v>
      </c>
      <c r="U1637" s="24" t="s">
        <v>1026</v>
      </c>
      <c r="V1637" s="17">
        <v>1</v>
      </c>
      <c r="W1637" s="142" t="s">
        <v>2170</v>
      </c>
      <c r="X1637" s="17">
        <v>197</v>
      </c>
      <c r="Y1637" s="17">
        <v>2</v>
      </c>
      <c r="Z1637" s="24" t="s">
        <v>1026</v>
      </c>
      <c r="AA1637" s="17">
        <v>4</v>
      </c>
    </row>
    <row r="1638" spans="1:27" x14ac:dyDescent="0.25">
      <c r="A1638" s="77">
        <v>7</v>
      </c>
      <c r="B1638" s="78" t="s">
        <v>1427</v>
      </c>
      <c r="C1638" s="77">
        <v>7</v>
      </c>
      <c r="D1638" s="77">
        <v>0</v>
      </c>
      <c r="E1638" s="77">
        <v>1</v>
      </c>
      <c r="F1638" s="77">
        <v>0</v>
      </c>
      <c r="G1638" s="77">
        <v>1</v>
      </c>
      <c r="H1638" s="77">
        <v>5</v>
      </c>
      <c r="I1638" s="77">
        <v>26</v>
      </c>
      <c r="J1638" s="74" t="s">
        <v>1026</v>
      </c>
      <c r="K1638" s="77">
        <v>71</v>
      </c>
      <c r="L1638" s="14">
        <f>PRODUCT(D1638*3+E1638*2+F1638+G1638)</f>
        <v>3</v>
      </c>
      <c r="M1638" s="17" t="s">
        <v>3027</v>
      </c>
      <c r="N1638" s="17">
        <v>18</v>
      </c>
      <c r="O1638" s="17">
        <v>8</v>
      </c>
      <c r="P1638" s="17">
        <v>2001</v>
      </c>
      <c r="Q1638" s="19" t="s">
        <v>1042</v>
      </c>
      <c r="R1638" s="24" t="s">
        <v>1026</v>
      </c>
      <c r="S1638" s="19" t="s">
        <v>1430</v>
      </c>
      <c r="T1638" s="17">
        <v>2</v>
      </c>
      <c r="U1638" s="24" t="s">
        <v>1026</v>
      </c>
      <c r="V1638" s="17">
        <v>0</v>
      </c>
      <c r="W1638" s="142" t="s">
        <v>2508</v>
      </c>
      <c r="X1638" s="17">
        <v>282</v>
      </c>
      <c r="Y1638" s="17">
        <v>14</v>
      </c>
      <c r="Z1638" s="24" t="s">
        <v>1026</v>
      </c>
      <c r="AA1638" s="17">
        <v>1</v>
      </c>
    </row>
    <row r="1639" spans="1:27" x14ac:dyDescent="0.25">
      <c r="A1639" s="77">
        <v>8</v>
      </c>
      <c r="B1639" s="78" t="s">
        <v>1433</v>
      </c>
      <c r="C1639" s="77">
        <v>7</v>
      </c>
      <c r="D1639" s="77">
        <v>0</v>
      </c>
      <c r="E1639" s="77">
        <v>1</v>
      </c>
      <c r="F1639" s="77">
        <v>0</v>
      </c>
      <c r="G1639" s="77">
        <v>0</v>
      </c>
      <c r="H1639" s="77">
        <v>6</v>
      </c>
      <c r="I1639" s="77">
        <v>35</v>
      </c>
      <c r="J1639" s="79" t="s">
        <v>1026</v>
      </c>
      <c r="K1639" s="77">
        <v>105</v>
      </c>
      <c r="L1639" s="14">
        <f>PRODUCT(D1639*3+E1639*2+F1639+G1639)+1</f>
        <v>3</v>
      </c>
      <c r="M1639" s="17" t="s">
        <v>3027</v>
      </c>
      <c r="N1639" s="17">
        <v>18</v>
      </c>
      <c r="O1639" s="17">
        <v>8</v>
      </c>
      <c r="P1639" s="17">
        <v>2001</v>
      </c>
      <c r="Q1639" s="19" t="s">
        <v>1427</v>
      </c>
      <c r="R1639" s="24" t="s">
        <v>1026</v>
      </c>
      <c r="S1639" s="19" t="s">
        <v>264</v>
      </c>
      <c r="T1639" s="17">
        <v>0</v>
      </c>
      <c r="U1639" s="24" t="s">
        <v>1026</v>
      </c>
      <c r="V1639" s="17">
        <v>1</v>
      </c>
      <c r="W1639" s="142" t="s">
        <v>2509</v>
      </c>
      <c r="X1639" s="17">
        <v>156</v>
      </c>
      <c r="Y1639" s="17">
        <v>5</v>
      </c>
      <c r="Z1639" s="24" t="s">
        <v>1026</v>
      </c>
      <c r="AA1639" s="17">
        <v>6</v>
      </c>
    </row>
    <row r="1640" spans="1:27" x14ac:dyDescent="0.25">
      <c r="B1640" s="20"/>
      <c r="C1640" s="14">
        <f t="shared" ref="C1640:H1640" si="30">SUM(C1632:C1639)</f>
        <v>56</v>
      </c>
      <c r="D1640" s="14">
        <f t="shared" si="30"/>
        <v>15</v>
      </c>
      <c r="E1640" s="14">
        <f t="shared" si="30"/>
        <v>13</v>
      </c>
      <c r="F1640" s="14">
        <f t="shared" si="30"/>
        <v>0</v>
      </c>
      <c r="G1640" s="14">
        <f t="shared" si="30"/>
        <v>4</v>
      </c>
      <c r="H1640" s="14">
        <f t="shared" si="30"/>
        <v>24</v>
      </c>
      <c r="I1640" s="14">
        <f>SUM(I1632:I1639)</f>
        <v>459</v>
      </c>
      <c r="J1640" s="74" t="s">
        <v>1026</v>
      </c>
      <c r="K1640" s="14">
        <f>SUM(K1632:K1639)</f>
        <v>459</v>
      </c>
      <c r="L1640" s="14">
        <f>SUM(L1632:L1639)</f>
        <v>83</v>
      </c>
      <c r="M1640" s="17" t="s">
        <v>3011</v>
      </c>
      <c r="N1640" s="17">
        <v>19</v>
      </c>
      <c r="O1640" s="17">
        <v>8</v>
      </c>
      <c r="P1640" s="17">
        <v>2001</v>
      </c>
      <c r="Q1640" s="19" t="s">
        <v>1433</v>
      </c>
      <c r="R1640" s="24" t="s">
        <v>1026</v>
      </c>
      <c r="S1640" s="19" t="s">
        <v>2400</v>
      </c>
      <c r="T1640" s="17">
        <v>0</v>
      </c>
      <c r="U1640" s="24" t="s">
        <v>1026</v>
      </c>
      <c r="V1640" s="17">
        <v>2</v>
      </c>
      <c r="W1640" s="142" t="s">
        <v>2507</v>
      </c>
      <c r="X1640" s="17">
        <v>430</v>
      </c>
      <c r="Y1640" s="17">
        <v>12</v>
      </c>
      <c r="Z1640" s="24" t="s">
        <v>1026</v>
      </c>
      <c r="AA1640" s="17">
        <v>15</v>
      </c>
    </row>
    <row r="1641" spans="1:27" x14ac:dyDescent="0.25">
      <c r="B1641" s="20"/>
      <c r="J1641" s="74"/>
      <c r="M1641" s="17" t="s">
        <v>3142</v>
      </c>
      <c r="N1641" s="17">
        <v>22</v>
      </c>
      <c r="O1641" s="17">
        <v>8</v>
      </c>
      <c r="P1641" s="17">
        <v>2001</v>
      </c>
      <c r="Q1641" s="38" t="s">
        <v>171</v>
      </c>
      <c r="R1641" s="24" t="s">
        <v>1026</v>
      </c>
      <c r="S1641" s="38" t="s">
        <v>1430</v>
      </c>
      <c r="T1641" s="17">
        <v>2</v>
      </c>
      <c r="U1641" s="24" t="s">
        <v>1026</v>
      </c>
      <c r="V1641" s="17">
        <v>0</v>
      </c>
      <c r="W1641" s="142" t="s">
        <v>2506</v>
      </c>
      <c r="X1641" s="17">
        <v>284</v>
      </c>
      <c r="Y1641" s="17">
        <v>15</v>
      </c>
      <c r="Z1641" s="24" t="s">
        <v>1026</v>
      </c>
      <c r="AA1641" s="17">
        <v>6</v>
      </c>
    </row>
    <row r="1642" spans="1:27" x14ac:dyDescent="0.25">
      <c r="B1642" s="20" t="s">
        <v>1124</v>
      </c>
      <c r="C1642" s="14">
        <v>3</v>
      </c>
      <c r="D1642" s="20" t="s">
        <v>1431</v>
      </c>
      <c r="E1642" s="20"/>
      <c r="F1642" s="20"/>
      <c r="G1642" s="20"/>
      <c r="H1642" s="20"/>
      <c r="M1642" s="17" t="s">
        <v>3142</v>
      </c>
      <c r="N1642" s="17">
        <v>22</v>
      </c>
      <c r="O1642" s="17">
        <v>8</v>
      </c>
      <c r="P1642" s="17">
        <v>2001</v>
      </c>
      <c r="Q1642" s="19" t="s">
        <v>264</v>
      </c>
      <c r="R1642" s="24" t="s">
        <v>1026</v>
      </c>
      <c r="S1642" s="19" t="s">
        <v>1318</v>
      </c>
      <c r="T1642" s="17">
        <v>2</v>
      </c>
      <c r="U1642" s="24" t="s">
        <v>1026</v>
      </c>
      <c r="V1642" s="17">
        <v>0</v>
      </c>
      <c r="W1642" s="142" t="s">
        <v>2504</v>
      </c>
      <c r="X1642" s="17">
        <v>331</v>
      </c>
      <c r="Y1642" s="17">
        <v>10</v>
      </c>
      <c r="Z1642" s="24" t="s">
        <v>1026</v>
      </c>
      <c r="AA1642" s="17">
        <v>4</v>
      </c>
    </row>
    <row r="1643" spans="1:27" x14ac:dyDescent="0.25">
      <c r="C1643" s="14">
        <v>1</v>
      </c>
      <c r="D1643" s="20" t="s">
        <v>1432</v>
      </c>
      <c r="E1643" s="20"/>
      <c r="F1643" s="20"/>
      <c r="G1643" s="20"/>
      <c r="H1643" s="20"/>
      <c r="M1643" s="17" t="s">
        <v>3142</v>
      </c>
      <c r="N1643" s="17">
        <v>22</v>
      </c>
      <c r="O1643" s="17">
        <v>8</v>
      </c>
      <c r="P1643" s="17">
        <v>2001</v>
      </c>
      <c r="Q1643" s="19" t="s">
        <v>1042</v>
      </c>
      <c r="R1643" s="24" t="s">
        <v>1026</v>
      </c>
      <c r="S1643" s="19" t="s">
        <v>1427</v>
      </c>
      <c r="T1643" s="17">
        <v>2</v>
      </c>
      <c r="U1643" s="24" t="s">
        <v>1026</v>
      </c>
      <c r="V1643" s="17">
        <v>0</v>
      </c>
      <c r="W1643" s="142" t="s">
        <v>2505</v>
      </c>
      <c r="X1643" s="17">
        <v>250</v>
      </c>
      <c r="Y1643" s="17">
        <v>12</v>
      </c>
      <c r="Z1643" s="24" t="s">
        <v>1026</v>
      </c>
      <c r="AA1643" s="17">
        <v>3</v>
      </c>
    </row>
    <row r="1644" spans="1:27" x14ac:dyDescent="0.25">
      <c r="M1644" s="17" t="s">
        <v>3027</v>
      </c>
      <c r="N1644" s="17">
        <v>25</v>
      </c>
      <c r="O1644" s="17">
        <v>8</v>
      </c>
      <c r="P1644" s="17">
        <v>2001</v>
      </c>
      <c r="Q1644" s="19" t="s">
        <v>1430</v>
      </c>
      <c r="R1644" s="24" t="s">
        <v>1026</v>
      </c>
      <c r="S1644" s="19" t="s">
        <v>264</v>
      </c>
      <c r="T1644" s="17">
        <v>0</v>
      </c>
      <c r="U1644" s="24" t="s">
        <v>1026</v>
      </c>
      <c r="V1644" s="17">
        <v>1</v>
      </c>
      <c r="W1644" s="142" t="s">
        <v>2503</v>
      </c>
      <c r="X1644" s="17">
        <v>174</v>
      </c>
      <c r="Y1644" s="17">
        <v>4</v>
      </c>
      <c r="Z1644" s="24" t="s">
        <v>1026</v>
      </c>
      <c r="AA1644" s="17">
        <v>10</v>
      </c>
    </row>
    <row r="1645" spans="1:27" x14ac:dyDescent="0.25">
      <c r="B1645" s="16" t="s">
        <v>2771</v>
      </c>
      <c r="M1645" s="17" t="s">
        <v>3027</v>
      </c>
      <c r="N1645" s="17">
        <v>25</v>
      </c>
      <c r="O1645" s="17">
        <v>8</v>
      </c>
      <c r="P1645" s="17">
        <v>2001</v>
      </c>
      <c r="Q1645" s="38" t="s">
        <v>2400</v>
      </c>
      <c r="R1645" s="24" t="s">
        <v>1026</v>
      </c>
      <c r="S1645" s="38" t="s">
        <v>1042</v>
      </c>
      <c r="T1645" s="17">
        <v>1</v>
      </c>
      <c r="U1645" s="24" t="s">
        <v>1026</v>
      </c>
      <c r="V1645" s="17">
        <v>2</v>
      </c>
      <c r="W1645" s="142" t="s">
        <v>2502</v>
      </c>
      <c r="X1645" s="17">
        <v>201</v>
      </c>
      <c r="Y1645" s="17">
        <v>7</v>
      </c>
      <c r="Z1645" s="24" t="s">
        <v>1026</v>
      </c>
      <c r="AA1645" s="17">
        <v>6</v>
      </c>
    </row>
    <row r="1646" spans="1:27" x14ac:dyDescent="0.25">
      <c r="B1646" s="16" t="s">
        <v>795</v>
      </c>
      <c r="M1646" s="17" t="s">
        <v>3027</v>
      </c>
      <c r="N1646" s="17">
        <v>25</v>
      </c>
      <c r="O1646" s="17">
        <v>8</v>
      </c>
      <c r="P1646" s="17">
        <v>2001</v>
      </c>
      <c r="Q1646" s="19" t="s">
        <v>1318</v>
      </c>
      <c r="R1646" s="24" t="s">
        <v>1026</v>
      </c>
      <c r="S1646" s="19" t="s">
        <v>171</v>
      </c>
      <c r="T1646" s="17">
        <v>2</v>
      </c>
      <c r="U1646" s="24" t="s">
        <v>1026</v>
      </c>
      <c r="V1646" s="17">
        <v>0</v>
      </c>
      <c r="W1646" s="142" t="s">
        <v>2501</v>
      </c>
      <c r="X1646" s="17">
        <v>259</v>
      </c>
      <c r="Y1646" s="17">
        <v>9</v>
      </c>
      <c r="Z1646" s="24" t="s">
        <v>1026</v>
      </c>
      <c r="AA1646" s="17">
        <v>4</v>
      </c>
    </row>
    <row r="1647" spans="1:27" x14ac:dyDescent="0.25">
      <c r="B1647" s="16" t="s">
        <v>796</v>
      </c>
      <c r="M1647" s="17" t="s">
        <v>3027</v>
      </c>
      <c r="N1647" s="17">
        <v>25</v>
      </c>
      <c r="O1647" s="17">
        <v>8</v>
      </c>
      <c r="P1647" s="17">
        <v>2001</v>
      </c>
      <c r="Q1647" s="19" t="s">
        <v>1427</v>
      </c>
      <c r="R1647" s="24" t="s">
        <v>1026</v>
      </c>
      <c r="S1647" s="19" t="s">
        <v>1433</v>
      </c>
      <c r="T1647" s="17">
        <v>1</v>
      </c>
      <c r="U1647" s="24" t="s">
        <v>1026</v>
      </c>
      <c r="V1647" s="17">
        <v>0</v>
      </c>
      <c r="W1647" s="142" t="s">
        <v>2500</v>
      </c>
      <c r="X1647" s="17">
        <v>111</v>
      </c>
      <c r="Y1647" s="17">
        <v>4</v>
      </c>
      <c r="Z1647" s="24" t="s">
        <v>1026</v>
      </c>
      <c r="AA1647" s="17">
        <v>1</v>
      </c>
    </row>
    <row r="1648" spans="1:27" x14ac:dyDescent="0.25">
      <c r="M1648" s="17" t="s">
        <v>3144</v>
      </c>
      <c r="N1648" s="17">
        <v>28</v>
      </c>
      <c r="O1648" s="17">
        <v>8</v>
      </c>
      <c r="P1648" s="17">
        <v>2001</v>
      </c>
      <c r="Q1648" s="19" t="s">
        <v>171</v>
      </c>
      <c r="R1648" s="24" t="s">
        <v>1026</v>
      </c>
      <c r="S1648" s="19" t="s">
        <v>1427</v>
      </c>
      <c r="T1648" s="17">
        <v>2</v>
      </c>
      <c r="U1648" s="24" t="s">
        <v>1026</v>
      </c>
      <c r="V1648" s="17">
        <v>0</v>
      </c>
      <c r="W1648" s="142" t="s">
        <v>2499</v>
      </c>
      <c r="X1648" s="17">
        <v>276</v>
      </c>
      <c r="Y1648" s="17">
        <v>20</v>
      </c>
      <c r="Z1648" s="24" t="s">
        <v>1026</v>
      </c>
      <c r="AA1648" s="17">
        <v>3</v>
      </c>
    </row>
    <row r="1649" spans="1:27" x14ac:dyDescent="0.25">
      <c r="M1649" s="17" t="s">
        <v>3142</v>
      </c>
      <c r="N1649" s="17">
        <v>29</v>
      </c>
      <c r="O1649" s="17">
        <v>8</v>
      </c>
      <c r="P1649" s="17">
        <v>2001</v>
      </c>
      <c r="Q1649" s="19" t="s">
        <v>1433</v>
      </c>
      <c r="R1649" s="24" t="s">
        <v>1026</v>
      </c>
      <c r="S1649" s="19" t="s">
        <v>1042</v>
      </c>
      <c r="T1649" s="17">
        <v>0</v>
      </c>
      <c r="U1649" s="24" t="s">
        <v>1026</v>
      </c>
      <c r="V1649" s="17">
        <v>2</v>
      </c>
      <c r="W1649" s="142" t="s">
        <v>2498</v>
      </c>
      <c r="X1649" s="17">
        <v>180</v>
      </c>
      <c r="Y1649" s="17">
        <v>4</v>
      </c>
      <c r="Z1649" s="24" t="s">
        <v>1026</v>
      </c>
      <c r="AA1649" s="17">
        <v>16</v>
      </c>
    </row>
    <row r="1650" spans="1:27" x14ac:dyDescent="0.25">
      <c r="M1650" s="17" t="s">
        <v>3142</v>
      </c>
      <c r="N1650" s="17">
        <v>29</v>
      </c>
      <c r="O1650" s="17">
        <v>8</v>
      </c>
      <c r="P1650" s="17">
        <v>2001</v>
      </c>
      <c r="Q1650" s="19" t="s">
        <v>264</v>
      </c>
      <c r="R1650" s="24" t="s">
        <v>1026</v>
      </c>
      <c r="S1650" s="19" t="s">
        <v>2400</v>
      </c>
      <c r="T1650" s="17">
        <v>2</v>
      </c>
      <c r="U1650" s="24" t="s">
        <v>1026</v>
      </c>
      <c r="V1650" s="17">
        <v>0</v>
      </c>
      <c r="W1650" s="142" t="s">
        <v>2497</v>
      </c>
      <c r="X1650" s="17">
        <v>413</v>
      </c>
      <c r="Y1650" s="17">
        <v>16</v>
      </c>
      <c r="Z1650" s="24" t="s">
        <v>1026</v>
      </c>
      <c r="AA1650" s="17">
        <v>8</v>
      </c>
    </row>
    <row r="1651" spans="1:27" x14ac:dyDescent="0.25">
      <c r="M1651" s="17" t="s">
        <v>3142</v>
      </c>
      <c r="N1651" s="17">
        <v>29</v>
      </c>
      <c r="O1651" s="17">
        <v>8</v>
      </c>
      <c r="P1651" s="17">
        <v>2001</v>
      </c>
      <c r="Q1651" s="19" t="s">
        <v>1318</v>
      </c>
      <c r="R1651" s="24" t="s">
        <v>1026</v>
      </c>
      <c r="S1651" s="19" t="s">
        <v>1430</v>
      </c>
      <c r="T1651" s="17">
        <v>2</v>
      </c>
      <c r="U1651" s="24" t="s">
        <v>1026</v>
      </c>
      <c r="V1651" s="17">
        <v>0</v>
      </c>
      <c r="W1651" s="142" t="s">
        <v>1962</v>
      </c>
      <c r="X1651" s="17">
        <v>325</v>
      </c>
      <c r="Y1651" s="17">
        <v>12</v>
      </c>
      <c r="Z1651" s="24" t="s">
        <v>1026</v>
      </c>
      <c r="AA1651" s="17">
        <v>5</v>
      </c>
    </row>
    <row r="1652" spans="1:27" x14ac:dyDescent="0.25">
      <c r="M1652" s="17" t="s">
        <v>3027</v>
      </c>
      <c r="N1652" s="17">
        <v>1</v>
      </c>
      <c r="O1652" s="17">
        <v>9</v>
      </c>
      <c r="P1652" s="17">
        <v>2001</v>
      </c>
      <c r="Q1652" s="38" t="s">
        <v>1430</v>
      </c>
      <c r="R1652" s="24" t="s">
        <v>1026</v>
      </c>
      <c r="S1652" s="19" t="s">
        <v>1427</v>
      </c>
      <c r="T1652" s="17">
        <v>2</v>
      </c>
      <c r="U1652" s="24" t="s">
        <v>1026</v>
      </c>
      <c r="V1652" s="17">
        <v>1</v>
      </c>
      <c r="W1652" s="142" t="s">
        <v>2496</v>
      </c>
      <c r="X1652" s="17">
        <v>114</v>
      </c>
      <c r="Y1652" s="17">
        <v>15</v>
      </c>
      <c r="Z1652" s="24" t="s">
        <v>1026</v>
      </c>
      <c r="AA1652" s="17">
        <v>5</v>
      </c>
    </row>
    <row r="1653" spans="1:27" x14ac:dyDescent="0.25">
      <c r="M1653" s="17" t="s">
        <v>3027</v>
      </c>
      <c r="N1653" s="17">
        <v>1</v>
      </c>
      <c r="O1653" s="17">
        <v>9</v>
      </c>
      <c r="P1653" s="17">
        <v>2001</v>
      </c>
      <c r="Q1653" s="19" t="s">
        <v>264</v>
      </c>
      <c r="R1653" s="24" t="s">
        <v>1026</v>
      </c>
      <c r="S1653" s="19" t="s">
        <v>1433</v>
      </c>
      <c r="T1653" s="17">
        <v>2</v>
      </c>
      <c r="U1653" s="24" t="s">
        <v>1026</v>
      </c>
      <c r="V1653" s="17">
        <v>0</v>
      </c>
      <c r="W1653" s="142" t="s">
        <v>2494</v>
      </c>
      <c r="X1653" s="17">
        <v>176</v>
      </c>
      <c r="Y1653" s="17">
        <v>30</v>
      </c>
      <c r="Z1653" s="24" t="s">
        <v>1026</v>
      </c>
      <c r="AA1653" s="17">
        <v>5</v>
      </c>
    </row>
    <row r="1654" spans="1:27" x14ac:dyDescent="0.25">
      <c r="M1654" s="17" t="s">
        <v>3027</v>
      </c>
      <c r="N1654" s="17">
        <v>1</v>
      </c>
      <c r="O1654" s="17">
        <v>9</v>
      </c>
      <c r="P1654" s="17">
        <v>2001</v>
      </c>
      <c r="Q1654" s="19" t="s">
        <v>1042</v>
      </c>
      <c r="R1654" s="24" t="s">
        <v>1026</v>
      </c>
      <c r="S1654" s="19" t="s">
        <v>171</v>
      </c>
      <c r="T1654" s="17">
        <v>2</v>
      </c>
      <c r="U1654" s="24" t="s">
        <v>1026</v>
      </c>
      <c r="V1654" s="17">
        <v>0</v>
      </c>
      <c r="W1654" s="142" t="s">
        <v>2495</v>
      </c>
      <c r="X1654" s="17">
        <v>305</v>
      </c>
      <c r="Y1654" s="17">
        <v>13</v>
      </c>
      <c r="Z1654" s="24" t="s">
        <v>1026</v>
      </c>
      <c r="AA1654" s="17">
        <v>3</v>
      </c>
    </row>
    <row r="1655" spans="1:27" x14ac:dyDescent="0.25">
      <c r="M1655" s="17" t="s">
        <v>3011</v>
      </c>
      <c r="N1655" s="17">
        <v>2</v>
      </c>
      <c r="O1655" s="17">
        <v>9</v>
      </c>
      <c r="P1655" s="17">
        <v>2001</v>
      </c>
      <c r="Q1655" s="19" t="s">
        <v>2400</v>
      </c>
      <c r="R1655" s="24" t="s">
        <v>1026</v>
      </c>
      <c r="S1655" s="19" t="s">
        <v>1318</v>
      </c>
      <c r="T1655" s="17">
        <v>0</v>
      </c>
      <c r="U1655" s="24" t="s">
        <v>1026</v>
      </c>
      <c r="V1655" s="17">
        <v>1</v>
      </c>
      <c r="W1655" s="142" t="s">
        <v>2493</v>
      </c>
      <c r="X1655" s="17">
        <v>203</v>
      </c>
      <c r="Y1655" s="17">
        <v>0</v>
      </c>
      <c r="Z1655" s="24" t="s">
        <v>1026</v>
      </c>
      <c r="AA1655" s="17">
        <v>15</v>
      </c>
    </row>
    <row r="1656" spans="1:27" x14ac:dyDescent="0.25">
      <c r="M1656" s="17" t="s">
        <v>3027</v>
      </c>
      <c r="N1656" s="17">
        <v>8</v>
      </c>
      <c r="O1656" s="17">
        <v>9</v>
      </c>
      <c r="P1656" s="17">
        <v>2001</v>
      </c>
      <c r="Q1656" s="38" t="s">
        <v>1433</v>
      </c>
      <c r="R1656" s="24" t="s">
        <v>1026</v>
      </c>
      <c r="S1656" s="38" t="s">
        <v>1430</v>
      </c>
      <c r="T1656" s="17">
        <v>1</v>
      </c>
      <c r="U1656" s="24" t="s">
        <v>1026</v>
      </c>
      <c r="V1656" s="17">
        <v>0</v>
      </c>
      <c r="W1656" s="142" t="s">
        <v>2492</v>
      </c>
      <c r="X1656" s="17">
        <v>52</v>
      </c>
      <c r="Y1656" s="17">
        <v>5</v>
      </c>
      <c r="Z1656" s="24" t="s">
        <v>1026</v>
      </c>
      <c r="AA1656" s="17">
        <v>4</v>
      </c>
    </row>
    <row r="1657" spans="1:27" x14ac:dyDescent="0.25">
      <c r="M1657" s="17" t="s">
        <v>3027</v>
      </c>
      <c r="N1657" s="17">
        <v>8</v>
      </c>
      <c r="O1657" s="17">
        <v>9</v>
      </c>
      <c r="P1657" s="17">
        <v>2001</v>
      </c>
      <c r="Q1657" s="19" t="s">
        <v>1318</v>
      </c>
      <c r="R1657" s="24" t="s">
        <v>1026</v>
      </c>
      <c r="S1657" s="19" t="s">
        <v>1042</v>
      </c>
      <c r="T1657" s="17">
        <v>2</v>
      </c>
      <c r="U1657" s="24" t="s">
        <v>1026</v>
      </c>
      <c r="V1657" s="17">
        <v>1</v>
      </c>
      <c r="W1657" s="142" t="s">
        <v>2491</v>
      </c>
      <c r="X1657" s="17">
        <v>172</v>
      </c>
      <c r="Y1657" s="17">
        <v>9</v>
      </c>
      <c r="Z1657" s="24" t="s">
        <v>1026</v>
      </c>
      <c r="AA1657" s="17">
        <v>7</v>
      </c>
    </row>
    <row r="1658" spans="1:27" x14ac:dyDescent="0.25">
      <c r="M1658" s="17" t="s">
        <v>3027</v>
      </c>
      <c r="N1658" s="17">
        <v>8</v>
      </c>
      <c r="O1658" s="17">
        <v>9</v>
      </c>
      <c r="P1658" s="17">
        <v>2001</v>
      </c>
      <c r="Q1658" s="19" t="s">
        <v>1427</v>
      </c>
      <c r="R1658" s="24" t="s">
        <v>1026</v>
      </c>
      <c r="S1658" s="19" t="s">
        <v>2400</v>
      </c>
      <c r="T1658" s="17">
        <v>0</v>
      </c>
      <c r="U1658" s="24" t="s">
        <v>1026</v>
      </c>
      <c r="V1658" s="17">
        <v>1</v>
      </c>
      <c r="W1658" s="142" t="s">
        <v>2490</v>
      </c>
      <c r="X1658" s="17">
        <v>73</v>
      </c>
      <c r="Y1658" s="17">
        <v>4</v>
      </c>
      <c r="Z1658" s="24" t="s">
        <v>1026</v>
      </c>
      <c r="AA1658" s="17">
        <v>8</v>
      </c>
    </row>
    <row r="1659" spans="1:27" x14ac:dyDescent="0.25">
      <c r="M1659" s="17" t="s">
        <v>3011</v>
      </c>
      <c r="N1659" s="17">
        <v>9</v>
      </c>
      <c r="O1659" s="17">
        <v>9</v>
      </c>
      <c r="P1659" s="17">
        <v>2001</v>
      </c>
      <c r="Q1659" s="19" t="s">
        <v>171</v>
      </c>
      <c r="R1659" s="24" t="s">
        <v>1026</v>
      </c>
      <c r="S1659" s="19" t="s">
        <v>264</v>
      </c>
      <c r="T1659" s="17">
        <v>2</v>
      </c>
      <c r="U1659" s="24" t="s">
        <v>1026</v>
      </c>
      <c r="V1659" s="17">
        <v>0</v>
      </c>
      <c r="W1659" s="142" t="s">
        <v>2489</v>
      </c>
      <c r="X1659" s="17">
        <v>163</v>
      </c>
      <c r="Y1659" s="17">
        <v>13</v>
      </c>
      <c r="Z1659" s="24" t="s">
        <v>1026</v>
      </c>
      <c r="AA1659" s="17">
        <v>8</v>
      </c>
    </row>
    <row r="1660" spans="1:27" x14ac:dyDescent="0.25">
      <c r="R1660" s="24" t="s">
        <v>1026</v>
      </c>
      <c r="S1660" s="19" t="s">
        <v>2</v>
      </c>
      <c r="T1660" s="17">
        <f>SUM(T1632:T1659)</f>
        <v>35</v>
      </c>
      <c r="U1660" s="24" t="s">
        <v>1026</v>
      </c>
      <c r="V1660" s="17">
        <f>SUM(V1632:V1659)</f>
        <v>16</v>
      </c>
      <c r="W1660" s="142"/>
      <c r="X1660" s="17">
        <f>SUM(X1632:X1659)</f>
        <v>6734</v>
      </c>
      <c r="Y1660" s="17">
        <f>SUM(Y1632:Y1659)</f>
        <v>285</v>
      </c>
      <c r="Z1660" s="24" t="s">
        <v>1026</v>
      </c>
      <c r="AA1660" s="17">
        <f>SUM(AA1632:AA1659)</f>
        <v>174</v>
      </c>
    </row>
    <row r="1661" spans="1:27" x14ac:dyDescent="0.25">
      <c r="P1661" s="17">
        <f>COUNT(T1632:T1659)</f>
        <v>28</v>
      </c>
      <c r="R1661" s="24" t="s">
        <v>1026</v>
      </c>
      <c r="S1661" s="19" t="s">
        <v>567</v>
      </c>
      <c r="T1661" s="81">
        <f>PRODUCT(T1660/P1661)</f>
        <v>1.25</v>
      </c>
      <c r="U1661" s="24" t="s">
        <v>1026</v>
      </c>
      <c r="V1661" s="81">
        <f>PRODUCT(V1660/P1661)</f>
        <v>0.5714285714285714</v>
      </c>
      <c r="W1661" s="142"/>
      <c r="X1661" s="82">
        <f>PRODUCT(X1660/P1661)</f>
        <v>240.5</v>
      </c>
      <c r="Y1661" s="81">
        <f>PRODUCT(Y1660/P1661)</f>
        <v>10.178571428571429</v>
      </c>
      <c r="Z1661" s="24" t="s">
        <v>1026</v>
      </c>
      <c r="AA1661" s="81">
        <f>PRODUCT(AA1660/P1661)</f>
        <v>6.2142857142857144</v>
      </c>
    </row>
    <row r="1662" spans="1:27" x14ac:dyDescent="0.25">
      <c r="W1662" s="142"/>
      <c r="X1662" s="120"/>
    </row>
    <row r="1663" spans="1:27" x14ac:dyDescent="0.25">
      <c r="W1663" s="142"/>
      <c r="X1663" s="120"/>
    </row>
    <row r="1664" spans="1:27" x14ac:dyDescent="0.25">
      <c r="A1664" s="21"/>
      <c r="B1664" s="22" t="s">
        <v>214</v>
      </c>
      <c r="C1664" s="21" t="s">
        <v>1032</v>
      </c>
      <c r="D1664" s="21" t="s">
        <v>1033</v>
      </c>
      <c r="E1664" s="21" t="s">
        <v>1034</v>
      </c>
      <c r="F1664" s="21" t="s">
        <v>1030</v>
      </c>
      <c r="G1664" s="21" t="s">
        <v>1039</v>
      </c>
      <c r="H1664" s="21" t="s">
        <v>1040</v>
      </c>
      <c r="I1664" s="22" t="s">
        <v>1028</v>
      </c>
      <c r="J1664" s="21"/>
      <c r="K1664" s="21"/>
      <c r="L1664" s="21" t="s">
        <v>1031</v>
      </c>
      <c r="M1664" s="33"/>
      <c r="N1664" s="33"/>
      <c r="O1664" s="33"/>
      <c r="P1664" s="33"/>
      <c r="Q1664" s="22" t="s">
        <v>214</v>
      </c>
      <c r="R1664" s="33"/>
      <c r="S1664" s="35"/>
      <c r="T1664" s="33"/>
      <c r="U1664" s="33"/>
      <c r="V1664" s="33"/>
      <c r="W1664" s="163"/>
      <c r="X1664" s="164"/>
      <c r="Y1664" s="33"/>
      <c r="Z1664" s="33"/>
      <c r="AA1664" s="33"/>
    </row>
    <row r="1665" spans="1:27" x14ac:dyDescent="0.25">
      <c r="A1665" s="14">
        <v>1</v>
      </c>
      <c r="B1665" s="41" t="s">
        <v>565</v>
      </c>
      <c r="C1665" s="14">
        <v>24</v>
      </c>
      <c r="D1665" s="29">
        <v>14</v>
      </c>
      <c r="E1665" s="29">
        <v>8</v>
      </c>
      <c r="F1665" s="29">
        <v>0</v>
      </c>
      <c r="G1665" s="29">
        <v>2</v>
      </c>
      <c r="H1665" s="14">
        <v>0</v>
      </c>
      <c r="I1665" s="14">
        <v>334</v>
      </c>
      <c r="J1665" s="147" t="s">
        <v>1026</v>
      </c>
      <c r="K1665" s="14">
        <v>109</v>
      </c>
      <c r="L1665" s="14">
        <f t="shared" ref="L1665:L1676" si="31">PRODUCT(D1665*3+E1665*2+F1665+G1665)</f>
        <v>60</v>
      </c>
      <c r="M1665" s="17" t="s">
        <v>3141</v>
      </c>
      <c r="N1665" s="17">
        <v>16</v>
      </c>
      <c r="O1665" s="17">
        <v>5</v>
      </c>
      <c r="P1665" s="17">
        <v>2002</v>
      </c>
      <c r="Q1665" s="19" t="s">
        <v>565</v>
      </c>
      <c r="R1665" s="24" t="s">
        <v>1026</v>
      </c>
      <c r="S1665" s="19" t="s">
        <v>1029</v>
      </c>
      <c r="T1665" s="17">
        <v>1</v>
      </c>
      <c r="U1665" s="24" t="s">
        <v>1026</v>
      </c>
      <c r="V1665" s="17">
        <v>0</v>
      </c>
      <c r="W1665" s="142" t="s">
        <v>2859</v>
      </c>
      <c r="X1665" s="17">
        <v>418</v>
      </c>
      <c r="Y1665" s="17">
        <v>7</v>
      </c>
      <c r="Z1665" s="24" t="s">
        <v>1026</v>
      </c>
      <c r="AA1665" s="17">
        <v>6</v>
      </c>
    </row>
    <row r="1666" spans="1:27" x14ac:dyDescent="0.25">
      <c r="A1666" s="14">
        <v>2</v>
      </c>
      <c r="B1666" s="42" t="s">
        <v>1041</v>
      </c>
      <c r="C1666" s="29">
        <v>24</v>
      </c>
      <c r="D1666" s="14">
        <v>12</v>
      </c>
      <c r="E1666" s="14">
        <v>6</v>
      </c>
      <c r="F1666" s="14">
        <v>0</v>
      </c>
      <c r="G1666" s="14">
        <v>3</v>
      </c>
      <c r="H1666" s="14">
        <v>3</v>
      </c>
      <c r="I1666" s="14">
        <v>243</v>
      </c>
      <c r="J1666" s="147" t="s">
        <v>1026</v>
      </c>
      <c r="K1666" s="14">
        <v>107</v>
      </c>
      <c r="L1666" s="14">
        <f t="shared" si="31"/>
        <v>51</v>
      </c>
      <c r="M1666" s="17" t="s">
        <v>3141</v>
      </c>
      <c r="N1666" s="17">
        <v>16</v>
      </c>
      <c r="O1666" s="17">
        <v>5</v>
      </c>
      <c r="P1666" s="17">
        <v>2002</v>
      </c>
      <c r="Q1666" s="19" t="s">
        <v>564</v>
      </c>
      <c r="R1666" s="24" t="s">
        <v>1026</v>
      </c>
      <c r="S1666" s="19" t="s">
        <v>2312</v>
      </c>
      <c r="T1666" s="17">
        <v>2</v>
      </c>
      <c r="U1666" s="24" t="s">
        <v>1026</v>
      </c>
      <c r="V1666" s="17">
        <v>1</v>
      </c>
      <c r="W1666" s="142" t="s">
        <v>1895</v>
      </c>
      <c r="X1666" s="17">
        <v>261</v>
      </c>
      <c r="Y1666" s="17">
        <v>5</v>
      </c>
      <c r="Z1666" s="24" t="s">
        <v>1026</v>
      </c>
      <c r="AA1666" s="17">
        <v>3</v>
      </c>
    </row>
    <row r="1667" spans="1:27" x14ac:dyDescent="0.25">
      <c r="A1667" s="14">
        <v>3</v>
      </c>
      <c r="B1667" s="41" t="s">
        <v>1241</v>
      </c>
      <c r="C1667" s="14">
        <v>24</v>
      </c>
      <c r="D1667" s="14">
        <v>13</v>
      </c>
      <c r="E1667" s="14">
        <v>3</v>
      </c>
      <c r="F1667" s="14">
        <v>0</v>
      </c>
      <c r="G1667" s="14">
        <v>3</v>
      </c>
      <c r="H1667" s="14">
        <v>5</v>
      </c>
      <c r="I1667" s="14">
        <v>188</v>
      </c>
      <c r="J1667" s="147" t="s">
        <v>1026</v>
      </c>
      <c r="K1667" s="14">
        <v>111</v>
      </c>
      <c r="L1667" s="14">
        <f t="shared" si="31"/>
        <v>48</v>
      </c>
      <c r="M1667" s="17" t="s">
        <v>3141</v>
      </c>
      <c r="N1667" s="17">
        <v>16</v>
      </c>
      <c r="O1667" s="17">
        <v>5</v>
      </c>
      <c r="P1667" s="17">
        <v>2002</v>
      </c>
      <c r="Q1667" s="19" t="s">
        <v>1465</v>
      </c>
      <c r="R1667" s="24" t="s">
        <v>1026</v>
      </c>
      <c r="S1667" s="19" t="s">
        <v>1433</v>
      </c>
      <c r="T1667" s="17">
        <v>1</v>
      </c>
      <c r="U1667" s="24" t="s">
        <v>1026</v>
      </c>
      <c r="V1667" s="17">
        <v>0</v>
      </c>
      <c r="W1667" s="142" t="s">
        <v>1894</v>
      </c>
      <c r="X1667" s="17">
        <v>125</v>
      </c>
      <c r="Y1667" s="17">
        <v>7</v>
      </c>
      <c r="Z1667" s="24" t="s">
        <v>1026</v>
      </c>
      <c r="AA1667" s="17">
        <v>4</v>
      </c>
    </row>
    <row r="1668" spans="1:27" x14ac:dyDescent="0.25">
      <c r="A1668" s="14">
        <v>4</v>
      </c>
      <c r="B1668" s="63" t="s">
        <v>2312</v>
      </c>
      <c r="C1668" s="14">
        <v>24</v>
      </c>
      <c r="D1668" s="14">
        <v>11</v>
      </c>
      <c r="E1668" s="14">
        <v>5</v>
      </c>
      <c r="F1668" s="29">
        <v>0</v>
      </c>
      <c r="G1668" s="29">
        <v>4</v>
      </c>
      <c r="H1668" s="29">
        <v>4</v>
      </c>
      <c r="I1668" s="14">
        <v>266</v>
      </c>
      <c r="J1668" s="147" t="s">
        <v>1026</v>
      </c>
      <c r="K1668" s="14">
        <v>147</v>
      </c>
      <c r="L1668" s="14">
        <f t="shared" si="31"/>
        <v>47</v>
      </c>
      <c r="M1668" s="17" t="s">
        <v>3141</v>
      </c>
      <c r="N1668" s="17">
        <v>16</v>
      </c>
      <c r="O1668" s="17">
        <v>5</v>
      </c>
      <c r="P1668" s="17">
        <v>2002</v>
      </c>
      <c r="Q1668" s="19" t="s">
        <v>1241</v>
      </c>
      <c r="R1668" s="24" t="s">
        <v>1026</v>
      </c>
      <c r="S1668" s="19" t="s">
        <v>264</v>
      </c>
      <c r="T1668" s="17">
        <v>2</v>
      </c>
      <c r="U1668" s="24" t="s">
        <v>1026</v>
      </c>
      <c r="V1668" s="17">
        <v>0</v>
      </c>
      <c r="W1668" s="142" t="s">
        <v>1893</v>
      </c>
      <c r="X1668" s="17">
        <v>1513</v>
      </c>
      <c r="Y1668" s="17">
        <v>6</v>
      </c>
      <c r="Z1668" s="24" t="s">
        <v>1026</v>
      </c>
      <c r="AA1668" s="17">
        <v>2</v>
      </c>
    </row>
    <row r="1669" spans="1:27" x14ac:dyDescent="0.25">
      <c r="A1669" s="14">
        <v>5</v>
      </c>
      <c r="B1669" s="42" t="s">
        <v>1029</v>
      </c>
      <c r="C1669" s="14">
        <v>24</v>
      </c>
      <c r="D1669" s="14">
        <v>10</v>
      </c>
      <c r="E1669" s="29">
        <v>7</v>
      </c>
      <c r="F1669" s="14">
        <v>0</v>
      </c>
      <c r="G1669" s="14">
        <v>1</v>
      </c>
      <c r="H1669" s="14">
        <v>6</v>
      </c>
      <c r="I1669" s="14">
        <v>254</v>
      </c>
      <c r="J1669" s="147" t="s">
        <v>1026</v>
      </c>
      <c r="K1669" s="14">
        <v>152</v>
      </c>
      <c r="L1669" s="14">
        <f t="shared" si="31"/>
        <v>45</v>
      </c>
      <c r="M1669" s="17" t="s">
        <v>3141</v>
      </c>
      <c r="N1669" s="17">
        <v>16</v>
      </c>
      <c r="O1669" s="17">
        <v>5</v>
      </c>
      <c r="P1669" s="17">
        <v>2002</v>
      </c>
      <c r="Q1669" s="19" t="s">
        <v>181</v>
      </c>
      <c r="R1669" s="24" t="s">
        <v>1026</v>
      </c>
      <c r="S1669" s="19" t="s">
        <v>1318</v>
      </c>
      <c r="T1669" s="17">
        <v>1</v>
      </c>
      <c r="U1669" s="24" t="s">
        <v>1026</v>
      </c>
      <c r="V1669" s="17">
        <v>0</v>
      </c>
      <c r="W1669" s="142" t="s">
        <v>1892</v>
      </c>
      <c r="X1669" s="17">
        <v>455</v>
      </c>
      <c r="Y1669" s="17">
        <v>9</v>
      </c>
      <c r="Z1669" s="24" t="s">
        <v>1026</v>
      </c>
      <c r="AA1669" s="17">
        <v>2</v>
      </c>
    </row>
    <row r="1670" spans="1:27" x14ac:dyDescent="0.25">
      <c r="A1670" s="14">
        <v>6</v>
      </c>
      <c r="B1670" s="42" t="s">
        <v>181</v>
      </c>
      <c r="C1670" s="29">
        <v>24</v>
      </c>
      <c r="D1670" s="29">
        <v>6</v>
      </c>
      <c r="E1670" s="29">
        <v>8</v>
      </c>
      <c r="F1670" s="29">
        <v>0</v>
      </c>
      <c r="G1670" s="29">
        <v>3</v>
      </c>
      <c r="H1670" s="14">
        <v>7</v>
      </c>
      <c r="I1670" s="14">
        <v>160</v>
      </c>
      <c r="J1670" s="147" t="s">
        <v>1026</v>
      </c>
      <c r="K1670" s="14">
        <v>136</v>
      </c>
      <c r="L1670" s="14">
        <f t="shared" si="31"/>
        <v>37</v>
      </c>
      <c r="M1670" s="17" t="s">
        <v>3141</v>
      </c>
      <c r="N1670" s="17">
        <v>16</v>
      </c>
      <c r="O1670" s="17">
        <v>5</v>
      </c>
      <c r="P1670" s="17">
        <v>2002</v>
      </c>
      <c r="Q1670" s="19" t="s">
        <v>1042</v>
      </c>
      <c r="R1670" s="24" t="s">
        <v>1026</v>
      </c>
      <c r="S1670" s="19" t="s">
        <v>1041</v>
      </c>
      <c r="T1670" s="17">
        <v>0</v>
      </c>
      <c r="U1670" s="24" t="s">
        <v>1026</v>
      </c>
      <c r="V1670" s="17">
        <v>2</v>
      </c>
      <c r="W1670" s="142" t="s">
        <v>1891</v>
      </c>
      <c r="X1670" s="17">
        <v>163</v>
      </c>
      <c r="Y1670" s="17">
        <v>5</v>
      </c>
      <c r="Z1670" s="24" t="s">
        <v>1026</v>
      </c>
      <c r="AA1670" s="17">
        <v>27</v>
      </c>
    </row>
    <row r="1671" spans="1:27" x14ac:dyDescent="0.25">
      <c r="A1671" s="14">
        <v>7</v>
      </c>
      <c r="B1671" s="42" t="s">
        <v>1465</v>
      </c>
      <c r="C1671" s="14">
        <v>24</v>
      </c>
      <c r="D1671" s="14">
        <v>7</v>
      </c>
      <c r="E1671" s="14">
        <v>5</v>
      </c>
      <c r="F1671" s="14">
        <v>0</v>
      </c>
      <c r="G1671" s="14">
        <v>4</v>
      </c>
      <c r="H1671" s="29">
        <v>8</v>
      </c>
      <c r="I1671" s="14">
        <v>271</v>
      </c>
      <c r="J1671" s="147" t="s">
        <v>1026</v>
      </c>
      <c r="K1671" s="14">
        <v>200</v>
      </c>
      <c r="L1671" s="14">
        <f t="shared" si="31"/>
        <v>35</v>
      </c>
      <c r="M1671" s="17" t="s">
        <v>3143</v>
      </c>
      <c r="N1671" s="17">
        <v>17</v>
      </c>
      <c r="O1671" s="17">
        <v>5</v>
      </c>
      <c r="P1671" s="17">
        <v>2002</v>
      </c>
      <c r="Q1671" s="19" t="s">
        <v>1433</v>
      </c>
      <c r="R1671" s="24" t="s">
        <v>1026</v>
      </c>
      <c r="S1671" s="19" t="s">
        <v>181</v>
      </c>
      <c r="T1671" s="17">
        <v>1</v>
      </c>
      <c r="U1671" s="24" t="s">
        <v>1026</v>
      </c>
      <c r="V1671" s="17">
        <v>2</v>
      </c>
      <c r="W1671" s="142" t="s">
        <v>1890</v>
      </c>
      <c r="X1671" s="17">
        <v>328</v>
      </c>
      <c r="Y1671" s="17">
        <v>2</v>
      </c>
      <c r="Z1671" s="24" t="s">
        <v>1026</v>
      </c>
      <c r="AA1671" s="17">
        <v>7</v>
      </c>
    </row>
    <row r="1672" spans="1:27" ht="15.75" thickBot="1" x14ac:dyDescent="0.3">
      <c r="A1672" s="37">
        <v>8</v>
      </c>
      <c r="B1672" s="50" t="s">
        <v>264</v>
      </c>
      <c r="C1672" s="37">
        <v>24</v>
      </c>
      <c r="D1672" s="37">
        <v>5</v>
      </c>
      <c r="E1672" s="37">
        <v>5</v>
      </c>
      <c r="F1672" s="37">
        <v>0</v>
      </c>
      <c r="G1672" s="37">
        <v>4</v>
      </c>
      <c r="H1672" s="37">
        <v>10</v>
      </c>
      <c r="I1672" s="37">
        <v>200</v>
      </c>
      <c r="J1672" s="148" t="s">
        <v>1026</v>
      </c>
      <c r="K1672" s="37">
        <v>239</v>
      </c>
      <c r="L1672" s="37">
        <f t="shared" si="31"/>
        <v>29</v>
      </c>
      <c r="M1672" s="32" t="s">
        <v>3143</v>
      </c>
      <c r="N1672" s="17">
        <v>17</v>
      </c>
      <c r="O1672" s="17">
        <v>5</v>
      </c>
      <c r="P1672" s="17">
        <v>2002</v>
      </c>
      <c r="Q1672" s="19" t="s">
        <v>1042</v>
      </c>
      <c r="R1672" s="24" t="s">
        <v>1026</v>
      </c>
      <c r="S1672" s="19" t="s">
        <v>264</v>
      </c>
      <c r="T1672" s="17">
        <v>0</v>
      </c>
      <c r="U1672" s="24" t="s">
        <v>1026</v>
      </c>
      <c r="V1672" s="17">
        <v>2</v>
      </c>
      <c r="W1672" s="142" t="s">
        <v>2573</v>
      </c>
      <c r="X1672" s="17">
        <v>138</v>
      </c>
      <c r="Y1672" s="17">
        <v>0</v>
      </c>
      <c r="Z1672" s="24" t="s">
        <v>1026</v>
      </c>
      <c r="AA1672" s="17">
        <v>12</v>
      </c>
    </row>
    <row r="1673" spans="1:27" x14ac:dyDescent="0.25">
      <c r="A1673" s="14">
        <v>9</v>
      </c>
      <c r="B1673" s="42" t="s">
        <v>1433</v>
      </c>
      <c r="C1673" s="29">
        <v>24</v>
      </c>
      <c r="D1673" s="29">
        <v>2</v>
      </c>
      <c r="E1673" s="29">
        <v>4</v>
      </c>
      <c r="F1673" s="29">
        <v>0</v>
      </c>
      <c r="G1673" s="29">
        <v>5</v>
      </c>
      <c r="H1673" s="14">
        <v>13</v>
      </c>
      <c r="I1673" s="29">
        <v>143</v>
      </c>
      <c r="J1673" s="170" t="s">
        <v>1026</v>
      </c>
      <c r="K1673" s="29">
        <v>299</v>
      </c>
      <c r="L1673" s="29">
        <f t="shared" si="31"/>
        <v>19</v>
      </c>
      <c r="M1673" s="32" t="s">
        <v>3027</v>
      </c>
      <c r="N1673" s="17">
        <v>18</v>
      </c>
      <c r="O1673" s="17">
        <v>5</v>
      </c>
      <c r="P1673" s="17">
        <v>2002</v>
      </c>
      <c r="Q1673" s="19" t="s">
        <v>564</v>
      </c>
      <c r="R1673" s="24" t="s">
        <v>1026</v>
      </c>
      <c r="S1673" s="19" t="s">
        <v>1241</v>
      </c>
      <c r="T1673" s="17">
        <v>0</v>
      </c>
      <c r="U1673" s="24" t="s">
        <v>1026</v>
      </c>
      <c r="V1673" s="17">
        <v>1</v>
      </c>
      <c r="W1673" s="142" t="s">
        <v>2572</v>
      </c>
      <c r="X1673" s="17">
        <v>142</v>
      </c>
      <c r="Y1673" s="17">
        <v>5</v>
      </c>
      <c r="Z1673" s="24" t="s">
        <v>1026</v>
      </c>
      <c r="AA1673" s="17">
        <v>10</v>
      </c>
    </row>
    <row r="1674" spans="1:27" x14ac:dyDescent="0.25">
      <c r="A1674" s="14">
        <v>10</v>
      </c>
      <c r="B1674" s="63" t="s">
        <v>564</v>
      </c>
      <c r="C1674" s="14">
        <v>24</v>
      </c>
      <c r="D1674" s="14">
        <v>1</v>
      </c>
      <c r="E1674" s="14">
        <v>5</v>
      </c>
      <c r="F1674" s="14">
        <v>0</v>
      </c>
      <c r="G1674" s="14">
        <v>5</v>
      </c>
      <c r="H1674" s="29">
        <v>13</v>
      </c>
      <c r="I1674" s="29">
        <v>107</v>
      </c>
      <c r="J1674" s="170" t="s">
        <v>1026</v>
      </c>
      <c r="K1674" s="29">
        <v>198</v>
      </c>
      <c r="L1674" s="29">
        <f t="shared" si="31"/>
        <v>18</v>
      </c>
      <c r="M1674" s="32" t="s">
        <v>3011</v>
      </c>
      <c r="N1674" s="17">
        <v>19</v>
      </c>
      <c r="O1674" s="17">
        <v>5</v>
      </c>
      <c r="P1674" s="17">
        <v>2002</v>
      </c>
      <c r="Q1674" s="19" t="s">
        <v>1433</v>
      </c>
      <c r="R1674" s="24" t="s">
        <v>1026</v>
      </c>
      <c r="S1674" s="19" t="s">
        <v>1318</v>
      </c>
      <c r="T1674" s="17">
        <v>2</v>
      </c>
      <c r="U1674" s="24" t="s">
        <v>1026</v>
      </c>
      <c r="V1674" s="17">
        <v>1</v>
      </c>
      <c r="W1674" s="142" t="s">
        <v>2567</v>
      </c>
      <c r="X1674" s="17">
        <v>447</v>
      </c>
      <c r="Y1674" s="17">
        <v>11</v>
      </c>
      <c r="Z1674" s="24" t="s">
        <v>1026</v>
      </c>
      <c r="AA1674" s="17">
        <v>7</v>
      </c>
    </row>
    <row r="1675" spans="1:27" x14ac:dyDescent="0.25">
      <c r="A1675" s="14">
        <v>11</v>
      </c>
      <c r="B1675" s="63" t="s">
        <v>1318</v>
      </c>
      <c r="C1675" s="29">
        <v>24</v>
      </c>
      <c r="D1675" s="29">
        <v>2</v>
      </c>
      <c r="E1675" s="14">
        <v>3</v>
      </c>
      <c r="F1675" s="14">
        <v>0</v>
      </c>
      <c r="G1675" s="14">
        <v>5</v>
      </c>
      <c r="H1675" s="29">
        <v>14</v>
      </c>
      <c r="I1675" s="29">
        <v>119</v>
      </c>
      <c r="J1675" s="170" t="s">
        <v>1026</v>
      </c>
      <c r="K1675" s="29">
        <v>269</v>
      </c>
      <c r="L1675" s="29">
        <f t="shared" si="31"/>
        <v>17</v>
      </c>
      <c r="M1675" s="32" t="s">
        <v>3011</v>
      </c>
      <c r="N1675" s="17">
        <v>19</v>
      </c>
      <c r="O1675" s="17">
        <v>5</v>
      </c>
      <c r="P1675" s="17">
        <v>2002</v>
      </c>
      <c r="Q1675" s="19" t="s">
        <v>1041</v>
      </c>
      <c r="R1675" s="24" t="s">
        <v>1026</v>
      </c>
      <c r="S1675" s="19" t="s">
        <v>565</v>
      </c>
      <c r="T1675" s="17">
        <v>0</v>
      </c>
      <c r="U1675" s="24" t="s">
        <v>1026</v>
      </c>
      <c r="V1675" s="17">
        <v>2</v>
      </c>
      <c r="W1675" s="142" t="s">
        <v>2571</v>
      </c>
      <c r="X1675" s="17">
        <v>657</v>
      </c>
      <c r="Y1675" s="17">
        <v>1</v>
      </c>
      <c r="Z1675" s="24" t="s">
        <v>1026</v>
      </c>
      <c r="AA1675" s="17">
        <v>4</v>
      </c>
    </row>
    <row r="1676" spans="1:27" x14ac:dyDescent="0.25">
      <c r="A1676" s="14">
        <v>12</v>
      </c>
      <c r="B1676" s="42" t="s">
        <v>1042</v>
      </c>
      <c r="C1676" s="29">
        <v>24</v>
      </c>
      <c r="D1676" s="29">
        <v>0</v>
      </c>
      <c r="E1676" s="29">
        <v>2</v>
      </c>
      <c r="F1676" s="29">
        <v>0</v>
      </c>
      <c r="G1676" s="29">
        <v>2</v>
      </c>
      <c r="H1676" s="29">
        <v>20</v>
      </c>
      <c r="I1676" s="29">
        <v>67</v>
      </c>
      <c r="J1676" s="169" t="s">
        <v>1026</v>
      </c>
      <c r="K1676" s="29">
        <v>385</v>
      </c>
      <c r="L1676" s="29">
        <f t="shared" si="31"/>
        <v>6</v>
      </c>
      <c r="M1676" s="32" t="s">
        <v>3011</v>
      </c>
      <c r="N1676" s="17">
        <v>19</v>
      </c>
      <c r="O1676" s="17">
        <v>5</v>
      </c>
      <c r="P1676" s="17">
        <v>2002</v>
      </c>
      <c r="Q1676" s="19" t="s">
        <v>2312</v>
      </c>
      <c r="R1676" s="24" t="s">
        <v>1026</v>
      </c>
      <c r="S1676" s="19" t="s">
        <v>1029</v>
      </c>
      <c r="T1676" s="17">
        <v>0</v>
      </c>
      <c r="U1676" s="24" t="s">
        <v>1026</v>
      </c>
      <c r="V1676" s="17">
        <v>2</v>
      </c>
      <c r="W1676" s="142" t="s">
        <v>2568</v>
      </c>
      <c r="X1676" s="17">
        <v>492</v>
      </c>
      <c r="Y1676" s="17">
        <v>5</v>
      </c>
      <c r="Z1676" s="24" t="s">
        <v>1026</v>
      </c>
      <c r="AA1676" s="17">
        <v>10</v>
      </c>
    </row>
    <row r="1677" spans="1:27" x14ac:dyDescent="0.25">
      <c r="B1677" s="42"/>
      <c r="C1677" s="14">
        <f t="shared" ref="C1677:H1677" si="32">SUM(C1665:C1676)</f>
        <v>288</v>
      </c>
      <c r="D1677" s="14">
        <f t="shared" si="32"/>
        <v>83</v>
      </c>
      <c r="E1677" s="14">
        <f t="shared" si="32"/>
        <v>61</v>
      </c>
      <c r="F1677" s="14">
        <f t="shared" si="32"/>
        <v>0</v>
      </c>
      <c r="G1677" s="14">
        <f t="shared" si="32"/>
        <v>41</v>
      </c>
      <c r="H1677" s="14">
        <f t="shared" si="32"/>
        <v>103</v>
      </c>
      <c r="I1677" s="14">
        <f>SUM(I1665:I1676)</f>
        <v>2352</v>
      </c>
      <c r="J1677" s="146" t="s">
        <v>1026</v>
      </c>
      <c r="K1677" s="14">
        <f>SUM(K1665:K1676)</f>
        <v>2352</v>
      </c>
      <c r="L1677" s="14">
        <f>SUM(L1665:L1676)</f>
        <v>412</v>
      </c>
      <c r="M1677" s="17" t="s">
        <v>3011</v>
      </c>
      <c r="N1677" s="17">
        <v>19</v>
      </c>
      <c r="O1677" s="17">
        <v>5</v>
      </c>
      <c r="P1677" s="17">
        <v>2002</v>
      </c>
      <c r="Q1677" s="19" t="s">
        <v>264</v>
      </c>
      <c r="R1677" s="24" t="s">
        <v>1026</v>
      </c>
      <c r="S1677" s="19" t="s">
        <v>1465</v>
      </c>
      <c r="T1677" s="17">
        <v>2</v>
      </c>
      <c r="U1677" s="24" t="s">
        <v>1026</v>
      </c>
      <c r="V1677" s="17">
        <v>0</v>
      </c>
      <c r="W1677" s="142" t="s">
        <v>2569</v>
      </c>
      <c r="X1677" s="17">
        <v>363</v>
      </c>
      <c r="Y1677" s="17">
        <v>9</v>
      </c>
      <c r="Z1677" s="24" t="s">
        <v>1026</v>
      </c>
      <c r="AA1677" s="17">
        <v>1</v>
      </c>
    </row>
    <row r="1678" spans="1:27" x14ac:dyDescent="0.25">
      <c r="J1678" s="147"/>
      <c r="M1678" s="17" t="s">
        <v>3011</v>
      </c>
      <c r="N1678" s="17">
        <v>19</v>
      </c>
      <c r="O1678" s="17">
        <v>5</v>
      </c>
      <c r="P1678" s="17">
        <v>2002</v>
      </c>
      <c r="Q1678" s="19" t="s">
        <v>181</v>
      </c>
      <c r="R1678" s="24" t="s">
        <v>1026</v>
      </c>
      <c r="S1678" s="19" t="s">
        <v>1241</v>
      </c>
      <c r="T1678" s="17">
        <v>2</v>
      </c>
      <c r="U1678" s="24" t="s">
        <v>1026</v>
      </c>
      <c r="V1678" s="17">
        <v>1</v>
      </c>
      <c r="W1678" s="142" t="s">
        <v>2570</v>
      </c>
      <c r="X1678" s="17">
        <v>358</v>
      </c>
      <c r="Y1678" s="17">
        <v>6</v>
      </c>
      <c r="Z1678" s="24" t="s">
        <v>1026</v>
      </c>
      <c r="AA1678" s="17">
        <v>5</v>
      </c>
    </row>
    <row r="1679" spans="1:27" x14ac:dyDescent="0.25">
      <c r="B1679" s="16" t="s">
        <v>369</v>
      </c>
      <c r="J1679" s="147"/>
      <c r="M1679" s="17" t="s">
        <v>3142</v>
      </c>
      <c r="N1679" s="17">
        <v>22</v>
      </c>
      <c r="O1679" s="17">
        <v>5</v>
      </c>
      <c r="P1679" s="17">
        <v>2002</v>
      </c>
      <c r="Q1679" s="19" t="s">
        <v>565</v>
      </c>
      <c r="R1679" s="24" t="s">
        <v>1026</v>
      </c>
      <c r="S1679" s="19" t="s">
        <v>264</v>
      </c>
      <c r="T1679" s="17">
        <v>2</v>
      </c>
      <c r="U1679" s="24" t="s">
        <v>1026</v>
      </c>
      <c r="V1679" s="17">
        <v>0</v>
      </c>
      <c r="W1679" s="142" t="s">
        <v>2566</v>
      </c>
      <c r="X1679" s="17">
        <v>484</v>
      </c>
      <c r="Y1679" s="17">
        <v>18</v>
      </c>
      <c r="Z1679" s="24" t="s">
        <v>1026</v>
      </c>
      <c r="AA1679" s="17">
        <v>4</v>
      </c>
    </row>
    <row r="1680" spans="1:27" x14ac:dyDescent="0.25">
      <c r="B1680" s="16" t="s">
        <v>2296</v>
      </c>
      <c r="J1680" s="147"/>
      <c r="M1680" s="17" t="s">
        <v>3142</v>
      </c>
      <c r="N1680" s="17">
        <v>22</v>
      </c>
      <c r="O1680" s="17">
        <v>5</v>
      </c>
      <c r="P1680" s="17">
        <v>2002</v>
      </c>
      <c r="Q1680" s="19" t="s">
        <v>2312</v>
      </c>
      <c r="R1680" s="24" t="s">
        <v>1026</v>
      </c>
      <c r="S1680" s="19" t="s">
        <v>1041</v>
      </c>
      <c r="T1680" s="17">
        <v>0</v>
      </c>
      <c r="U1680" s="24" t="s">
        <v>1026</v>
      </c>
      <c r="V1680" s="17">
        <v>1</v>
      </c>
      <c r="W1680" s="142" t="s">
        <v>1179</v>
      </c>
      <c r="X1680" s="17">
        <v>361</v>
      </c>
      <c r="Y1680" s="17">
        <v>5</v>
      </c>
      <c r="Z1680" s="24" t="s">
        <v>1026</v>
      </c>
      <c r="AA1680" s="17">
        <v>8</v>
      </c>
    </row>
    <row r="1681" spans="2:27" x14ac:dyDescent="0.25">
      <c r="J1681" s="147"/>
      <c r="M1681" s="17" t="s">
        <v>3142</v>
      </c>
      <c r="N1681" s="17">
        <v>22</v>
      </c>
      <c r="O1681" s="17">
        <v>5</v>
      </c>
      <c r="P1681" s="17">
        <v>2002</v>
      </c>
      <c r="Q1681" s="19" t="s">
        <v>1465</v>
      </c>
      <c r="R1681" s="24" t="s">
        <v>1026</v>
      </c>
      <c r="S1681" s="19" t="s">
        <v>1042</v>
      </c>
      <c r="T1681" s="17">
        <v>2</v>
      </c>
      <c r="U1681" s="24" t="s">
        <v>1026</v>
      </c>
      <c r="V1681" s="17">
        <v>0</v>
      </c>
      <c r="W1681" s="142" t="s">
        <v>1178</v>
      </c>
      <c r="X1681" s="17">
        <v>300</v>
      </c>
      <c r="Y1681" s="17">
        <v>43</v>
      </c>
      <c r="Z1681" s="24" t="s">
        <v>1026</v>
      </c>
      <c r="AA1681" s="17">
        <v>0</v>
      </c>
    </row>
    <row r="1682" spans="2:27" x14ac:dyDescent="0.25">
      <c r="B1682" s="20"/>
      <c r="J1682" s="147"/>
      <c r="M1682" s="17" t="s">
        <v>3142</v>
      </c>
      <c r="N1682" s="17">
        <v>22</v>
      </c>
      <c r="O1682" s="17">
        <v>5</v>
      </c>
      <c r="P1682" s="17">
        <v>2002</v>
      </c>
      <c r="Q1682" s="19" t="s">
        <v>1241</v>
      </c>
      <c r="R1682" s="24" t="s">
        <v>1026</v>
      </c>
      <c r="S1682" s="19" t="s">
        <v>1433</v>
      </c>
      <c r="T1682" s="17">
        <v>2</v>
      </c>
      <c r="U1682" s="24" t="s">
        <v>1026</v>
      </c>
      <c r="V1682" s="17">
        <v>0</v>
      </c>
      <c r="W1682" s="142" t="s">
        <v>1177</v>
      </c>
      <c r="X1682" s="17">
        <v>805</v>
      </c>
      <c r="Y1682" s="17">
        <v>11</v>
      </c>
      <c r="Z1682" s="24" t="s">
        <v>1026</v>
      </c>
      <c r="AA1682" s="17">
        <v>0</v>
      </c>
    </row>
    <row r="1683" spans="2:27" x14ac:dyDescent="0.25">
      <c r="B1683" s="20"/>
      <c r="J1683" s="147"/>
      <c r="M1683" s="17" t="s">
        <v>3142</v>
      </c>
      <c r="N1683" s="17">
        <v>22</v>
      </c>
      <c r="O1683" s="17">
        <v>5</v>
      </c>
      <c r="P1683" s="17">
        <v>2002</v>
      </c>
      <c r="Q1683" s="19" t="s">
        <v>1318</v>
      </c>
      <c r="R1683" s="24" t="s">
        <v>1026</v>
      </c>
      <c r="S1683" s="19" t="s">
        <v>1029</v>
      </c>
      <c r="T1683" s="17">
        <v>1</v>
      </c>
      <c r="U1683" s="24" t="s">
        <v>1026</v>
      </c>
      <c r="V1683" s="17">
        <v>2</v>
      </c>
      <c r="W1683" s="142" t="s">
        <v>1176</v>
      </c>
      <c r="X1683" s="17">
        <v>298</v>
      </c>
      <c r="Y1683" s="17">
        <v>4</v>
      </c>
      <c r="Z1683" s="24" t="s">
        <v>1026</v>
      </c>
      <c r="AA1683" s="17">
        <v>9</v>
      </c>
    </row>
    <row r="1684" spans="2:27" x14ac:dyDescent="0.25">
      <c r="J1684" s="147"/>
      <c r="M1684" s="17" t="s">
        <v>3143</v>
      </c>
      <c r="N1684" s="17">
        <v>24</v>
      </c>
      <c r="O1684" s="17">
        <v>5</v>
      </c>
      <c r="P1684" s="17">
        <v>2002</v>
      </c>
      <c r="Q1684" s="19" t="s">
        <v>1465</v>
      </c>
      <c r="R1684" s="24" t="s">
        <v>1026</v>
      </c>
      <c r="S1684" s="19" t="s">
        <v>1029</v>
      </c>
      <c r="T1684" s="17">
        <v>2</v>
      </c>
      <c r="U1684" s="24" t="s">
        <v>1026</v>
      </c>
      <c r="V1684" s="17">
        <v>0</v>
      </c>
      <c r="W1684" s="142" t="s">
        <v>2031</v>
      </c>
      <c r="X1684" s="17">
        <v>328</v>
      </c>
      <c r="Y1684" s="17">
        <v>9</v>
      </c>
      <c r="Z1684" s="24" t="s">
        <v>1026</v>
      </c>
      <c r="AA1684" s="17">
        <v>7</v>
      </c>
    </row>
    <row r="1685" spans="2:27" x14ac:dyDescent="0.25">
      <c r="J1685" s="147"/>
      <c r="M1685" s="17" t="s">
        <v>3027</v>
      </c>
      <c r="N1685" s="17">
        <v>25</v>
      </c>
      <c r="O1685" s="17">
        <v>5</v>
      </c>
      <c r="P1685" s="17">
        <v>2002</v>
      </c>
      <c r="Q1685" s="19" t="s">
        <v>1241</v>
      </c>
      <c r="R1685" s="24" t="s">
        <v>1026</v>
      </c>
      <c r="S1685" s="19" t="s">
        <v>2312</v>
      </c>
      <c r="T1685" s="17">
        <v>0</v>
      </c>
      <c r="U1685" s="24" t="s">
        <v>1026</v>
      </c>
      <c r="V1685" s="17">
        <v>2</v>
      </c>
      <c r="W1685" s="142" t="s">
        <v>2030</v>
      </c>
      <c r="X1685" s="17">
        <v>527</v>
      </c>
      <c r="Y1685" s="17">
        <v>2</v>
      </c>
      <c r="Z1685" s="24" t="s">
        <v>1026</v>
      </c>
      <c r="AA1685" s="17">
        <v>6</v>
      </c>
    </row>
    <row r="1686" spans="2:27" x14ac:dyDescent="0.25">
      <c r="J1686" s="147"/>
      <c r="M1686" s="17" t="s">
        <v>3027</v>
      </c>
      <c r="N1686" s="17">
        <v>25</v>
      </c>
      <c r="O1686" s="17">
        <v>5</v>
      </c>
      <c r="P1686" s="17">
        <v>2002</v>
      </c>
      <c r="Q1686" s="19" t="s">
        <v>1042</v>
      </c>
      <c r="R1686" s="24" t="s">
        <v>1026</v>
      </c>
      <c r="S1686" s="19" t="s">
        <v>564</v>
      </c>
      <c r="T1686" s="17">
        <v>0</v>
      </c>
      <c r="U1686" s="24" t="s">
        <v>1026</v>
      </c>
      <c r="V1686" s="17">
        <v>2</v>
      </c>
      <c r="W1686" s="142" t="s">
        <v>146</v>
      </c>
      <c r="X1686" s="17">
        <v>214</v>
      </c>
      <c r="Y1686" s="17">
        <v>1</v>
      </c>
      <c r="Z1686" s="24" t="s">
        <v>1026</v>
      </c>
      <c r="AA1686" s="17">
        <v>7</v>
      </c>
    </row>
    <row r="1687" spans="2:27" x14ac:dyDescent="0.25">
      <c r="M1687" s="17" t="s">
        <v>3011</v>
      </c>
      <c r="N1687" s="17">
        <v>26</v>
      </c>
      <c r="O1687" s="17">
        <v>5</v>
      </c>
      <c r="P1687" s="17">
        <v>2002</v>
      </c>
      <c r="Q1687" s="19" t="s">
        <v>1433</v>
      </c>
      <c r="R1687" s="24" t="s">
        <v>1026</v>
      </c>
      <c r="S1687" s="19" t="s">
        <v>2312</v>
      </c>
      <c r="T1687" s="17">
        <v>0</v>
      </c>
      <c r="U1687" s="24" t="s">
        <v>1026</v>
      </c>
      <c r="V1687" s="17">
        <v>2</v>
      </c>
      <c r="W1687" s="142" t="s">
        <v>1946</v>
      </c>
      <c r="X1687" s="17">
        <v>403</v>
      </c>
      <c r="Y1687" s="17">
        <v>1</v>
      </c>
      <c r="Z1687" s="24" t="s">
        <v>1026</v>
      </c>
      <c r="AA1687" s="17">
        <v>7</v>
      </c>
    </row>
    <row r="1688" spans="2:27" x14ac:dyDescent="0.25">
      <c r="M1688" s="17" t="s">
        <v>3011</v>
      </c>
      <c r="N1688" s="17">
        <v>26</v>
      </c>
      <c r="O1688" s="17">
        <v>5</v>
      </c>
      <c r="P1688" s="17">
        <v>2002</v>
      </c>
      <c r="Q1688" s="19" t="s">
        <v>1041</v>
      </c>
      <c r="R1688" s="24" t="s">
        <v>1026</v>
      </c>
      <c r="S1688" s="19" t="s">
        <v>1465</v>
      </c>
      <c r="T1688" s="17">
        <v>2</v>
      </c>
      <c r="U1688" s="24" t="s">
        <v>1026</v>
      </c>
      <c r="V1688" s="17">
        <v>0</v>
      </c>
      <c r="W1688" s="142" t="s">
        <v>2027</v>
      </c>
      <c r="X1688" s="17">
        <v>598</v>
      </c>
      <c r="Y1688" s="17">
        <v>16</v>
      </c>
      <c r="Z1688" s="24" t="s">
        <v>1026</v>
      </c>
      <c r="AA1688" s="17">
        <v>6</v>
      </c>
    </row>
    <row r="1689" spans="2:27" x14ac:dyDescent="0.25">
      <c r="M1689" s="17" t="s">
        <v>3011</v>
      </c>
      <c r="N1689" s="17">
        <v>26</v>
      </c>
      <c r="O1689" s="17">
        <v>5</v>
      </c>
      <c r="P1689" s="17">
        <v>2002</v>
      </c>
      <c r="Q1689" s="19" t="s">
        <v>264</v>
      </c>
      <c r="R1689" s="24" t="s">
        <v>1026</v>
      </c>
      <c r="S1689" s="19" t="s">
        <v>564</v>
      </c>
      <c r="T1689" s="17">
        <v>2</v>
      </c>
      <c r="U1689" s="24" t="s">
        <v>1026</v>
      </c>
      <c r="V1689" s="17">
        <v>0</v>
      </c>
      <c r="W1689" s="142" t="s">
        <v>2028</v>
      </c>
      <c r="X1689" s="17">
        <v>370</v>
      </c>
      <c r="Y1689" s="17">
        <v>6</v>
      </c>
      <c r="Z1689" s="24" t="s">
        <v>1026</v>
      </c>
      <c r="AA1689" s="17">
        <v>3</v>
      </c>
    </row>
    <row r="1690" spans="2:27" x14ac:dyDescent="0.25">
      <c r="M1690" s="17" t="s">
        <v>3011</v>
      </c>
      <c r="N1690" s="17">
        <v>26</v>
      </c>
      <c r="O1690" s="17">
        <v>5</v>
      </c>
      <c r="P1690" s="17">
        <v>2002</v>
      </c>
      <c r="Q1690" s="19" t="s">
        <v>1029</v>
      </c>
      <c r="R1690" s="24" t="s">
        <v>1026</v>
      </c>
      <c r="S1690" s="19" t="s">
        <v>181</v>
      </c>
      <c r="T1690" s="17">
        <v>2</v>
      </c>
      <c r="U1690" s="24" t="s">
        <v>1026</v>
      </c>
      <c r="V1690" s="17">
        <v>0</v>
      </c>
      <c r="W1690" s="142" t="s">
        <v>1925</v>
      </c>
      <c r="X1690" s="17">
        <v>711</v>
      </c>
      <c r="Y1690" s="17">
        <v>8</v>
      </c>
      <c r="Z1690" s="24" t="s">
        <v>1026</v>
      </c>
      <c r="AA1690" s="17">
        <v>3</v>
      </c>
    </row>
    <row r="1691" spans="2:27" x14ac:dyDescent="0.25">
      <c r="M1691" s="17" t="s">
        <v>3011</v>
      </c>
      <c r="N1691" s="17">
        <v>26</v>
      </c>
      <c r="O1691" s="17">
        <v>5</v>
      </c>
      <c r="P1691" s="17">
        <v>2002</v>
      </c>
      <c r="Q1691" s="19" t="s">
        <v>1318</v>
      </c>
      <c r="R1691" s="24" t="s">
        <v>1026</v>
      </c>
      <c r="S1691" s="19" t="s">
        <v>565</v>
      </c>
      <c r="T1691" s="17">
        <v>0</v>
      </c>
      <c r="U1691" s="24" t="s">
        <v>1026</v>
      </c>
      <c r="V1691" s="17">
        <v>2</v>
      </c>
      <c r="W1691" s="142" t="s">
        <v>2029</v>
      </c>
      <c r="X1691" s="17">
        <v>315</v>
      </c>
      <c r="Y1691" s="17">
        <v>5</v>
      </c>
      <c r="Z1691" s="24" t="s">
        <v>1026</v>
      </c>
      <c r="AA1691" s="17">
        <v>17</v>
      </c>
    </row>
    <row r="1692" spans="2:27" x14ac:dyDescent="0.25">
      <c r="M1692" s="17" t="s">
        <v>3144</v>
      </c>
      <c r="N1692" s="17">
        <v>28</v>
      </c>
      <c r="O1692" s="17">
        <v>5</v>
      </c>
      <c r="P1692" s="17">
        <v>2002</v>
      </c>
      <c r="Q1692" s="19" t="s">
        <v>1465</v>
      </c>
      <c r="R1692" s="24" t="s">
        <v>1026</v>
      </c>
      <c r="S1692" s="19" t="s">
        <v>1241</v>
      </c>
      <c r="T1692" s="17">
        <v>1</v>
      </c>
      <c r="U1692" s="24" t="s">
        <v>1026</v>
      </c>
      <c r="V1692" s="17">
        <v>2</v>
      </c>
      <c r="W1692" s="142" t="s">
        <v>2026</v>
      </c>
      <c r="X1692" s="17">
        <v>430</v>
      </c>
      <c r="Y1692" s="17">
        <v>10</v>
      </c>
      <c r="Z1692" s="24" t="s">
        <v>1026</v>
      </c>
      <c r="AA1692" s="17">
        <v>10</v>
      </c>
    </row>
    <row r="1693" spans="2:27" x14ac:dyDescent="0.25">
      <c r="M1693" s="17" t="s">
        <v>3142</v>
      </c>
      <c r="N1693" s="17">
        <v>29</v>
      </c>
      <c r="O1693" s="17">
        <v>5</v>
      </c>
      <c r="P1693" s="17">
        <v>2002</v>
      </c>
      <c r="Q1693" s="19" t="s">
        <v>1433</v>
      </c>
      <c r="R1693" s="24" t="s">
        <v>1026</v>
      </c>
      <c r="S1693" s="19" t="s">
        <v>1042</v>
      </c>
      <c r="T1693" s="17">
        <v>1</v>
      </c>
      <c r="U1693" s="24" t="s">
        <v>1026</v>
      </c>
      <c r="V1693" s="17">
        <v>0</v>
      </c>
      <c r="W1693" s="142" t="s">
        <v>503</v>
      </c>
      <c r="X1693" s="17">
        <v>422</v>
      </c>
      <c r="Y1693" s="17">
        <v>6</v>
      </c>
      <c r="Z1693" s="24" t="s">
        <v>1026</v>
      </c>
      <c r="AA1693" s="17">
        <v>4</v>
      </c>
    </row>
    <row r="1694" spans="2:27" x14ac:dyDescent="0.25">
      <c r="M1694" s="17" t="s">
        <v>3142</v>
      </c>
      <c r="N1694" s="17">
        <v>29</v>
      </c>
      <c r="O1694" s="17">
        <v>5</v>
      </c>
      <c r="P1694" s="17">
        <v>2002</v>
      </c>
      <c r="Q1694" s="19" t="s">
        <v>1041</v>
      </c>
      <c r="R1694" s="24" t="s">
        <v>1026</v>
      </c>
      <c r="S1694" s="19" t="s">
        <v>1318</v>
      </c>
      <c r="T1694" s="17">
        <v>2</v>
      </c>
      <c r="U1694" s="24" t="s">
        <v>1026</v>
      </c>
      <c r="V1694" s="17">
        <v>0</v>
      </c>
      <c r="W1694" s="142" t="s">
        <v>2024</v>
      </c>
      <c r="X1694" s="17">
        <v>489</v>
      </c>
      <c r="Y1694" s="17">
        <v>12</v>
      </c>
      <c r="Z1694" s="24" t="s">
        <v>1026</v>
      </c>
      <c r="AA1694" s="17">
        <v>1</v>
      </c>
    </row>
    <row r="1695" spans="2:27" x14ac:dyDescent="0.25">
      <c r="M1695" s="17" t="s">
        <v>3142</v>
      </c>
      <c r="N1695" s="17">
        <v>29</v>
      </c>
      <c r="O1695" s="17">
        <v>5</v>
      </c>
      <c r="P1695" s="17">
        <v>2002</v>
      </c>
      <c r="Q1695" s="19" t="s">
        <v>564</v>
      </c>
      <c r="R1695" s="24" t="s">
        <v>1026</v>
      </c>
      <c r="S1695" s="19" t="s">
        <v>565</v>
      </c>
      <c r="T1695" s="17">
        <v>0</v>
      </c>
      <c r="U1695" s="24" t="s">
        <v>1026</v>
      </c>
      <c r="V1695" s="17">
        <v>2</v>
      </c>
      <c r="W1695" s="142" t="s">
        <v>504</v>
      </c>
      <c r="X1695" s="17">
        <v>303</v>
      </c>
      <c r="Y1695" s="17">
        <v>1</v>
      </c>
      <c r="Z1695" s="24" t="s">
        <v>1026</v>
      </c>
      <c r="AA1695" s="17">
        <v>8</v>
      </c>
    </row>
    <row r="1696" spans="2:27" x14ac:dyDescent="0.25">
      <c r="M1696" s="17" t="s">
        <v>3142</v>
      </c>
      <c r="N1696" s="17">
        <v>29</v>
      </c>
      <c r="O1696" s="17">
        <v>5</v>
      </c>
      <c r="P1696" s="17">
        <v>2002</v>
      </c>
      <c r="Q1696" s="19" t="s">
        <v>1029</v>
      </c>
      <c r="R1696" s="24" t="s">
        <v>1026</v>
      </c>
      <c r="S1696" s="19" t="s">
        <v>264</v>
      </c>
      <c r="T1696" s="17">
        <v>2</v>
      </c>
      <c r="U1696" s="24" t="s">
        <v>1026</v>
      </c>
      <c r="V1696" s="17">
        <v>0</v>
      </c>
      <c r="W1696" s="142" t="s">
        <v>2025</v>
      </c>
      <c r="X1696" s="17">
        <v>365</v>
      </c>
      <c r="Y1696" s="17">
        <v>11</v>
      </c>
      <c r="Z1696" s="24" t="s">
        <v>1026</v>
      </c>
      <c r="AA1696" s="17">
        <v>2</v>
      </c>
    </row>
    <row r="1697" spans="13:27" x14ac:dyDescent="0.25">
      <c r="M1697" s="17" t="s">
        <v>3142</v>
      </c>
      <c r="N1697" s="17">
        <v>29</v>
      </c>
      <c r="O1697" s="17">
        <v>5</v>
      </c>
      <c r="P1697" s="17">
        <v>2002</v>
      </c>
      <c r="Q1697" s="19" t="s">
        <v>181</v>
      </c>
      <c r="R1697" s="24" t="s">
        <v>1026</v>
      </c>
      <c r="S1697" s="19" t="s">
        <v>2312</v>
      </c>
      <c r="T1697" s="17">
        <v>0</v>
      </c>
      <c r="U1697" s="24" t="s">
        <v>1026</v>
      </c>
      <c r="V1697" s="17">
        <v>2</v>
      </c>
      <c r="W1697" s="142" t="s">
        <v>2016</v>
      </c>
      <c r="X1697" s="17">
        <v>425</v>
      </c>
      <c r="Y1697" s="17">
        <v>5</v>
      </c>
      <c r="Z1697" s="24" t="s">
        <v>1026</v>
      </c>
      <c r="AA1697" s="17">
        <v>10</v>
      </c>
    </row>
    <row r="1698" spans="13:27" x14ac:dyDescent="0.25">
      <c r="M1698" s="17" t="s">
        <v>3143</v>
      </c>
      <c r="N1698" s="17">
        <v>31</v>
      </c>
      <c r="O1698" s="17">
        <v>5</v>
      </c>
      <c r="P1698" s="17">
        <v>2002</v>
      </c>
      <c r="Q1698" s="19" t="s">
        <v>181</v>
      </c>
      <c r="R1698" s="24" t="s">
        <v>1026</v>
      </c>
      <c r="S1698" s="19" t="s">
        <v>564</v>
      </c>
      <c r="T1698" s="17">
        <v>1</v>
      </c>
      <c r="U1698" s="24" t="s">
        <v>1026</v>
      </c>
      <c r="V1698" s="17">
        <v>2</v>
      </c>
      <c r="W1698" s="142" t="s">
        <v>2023</v>
      </c>
      <c r="X1698" s="17">
        <v>360</v>
      </c>
      <c r="Y1698" s="17">
        <v>6</v>
      </c>
      <c r="Z1698" s="24" t="s">
        <v>1026</v>
      </c>
      <c r="AA1698" s="17">
        <v>3</v>
      </c>
    </row>
    <row r="1699" spans="13:27" x14ac:dyDescent="0.25">
      <c r="M1699" s="17" t="s">
        <v>3011</v>
      </c>
      <c r="N1699" s="17">
        <v>2</v>
      </c>
      <c r="O1699" s="17">
        <v>6</v>
      </c>
      <c r="P1699" s="17">
        <v>2002</v>
      </c>
      <c r="Q1699" s="19" t="s">
        <v>1433</v>
      </c>
      <c r="R1699" s="24" t="s">
        <v>1026</v>
      </c>
      <c r="S1699" s="19" t="s">
        <v>1029</v>
      </c>
      <c r="T1699" s="17">
        <v>1</v>
      </c>
      <c r="U1699" s="24" t="s">
        <v>1026</v>
      </c>
      <c r="V1699" s="17">
        <v>0</v>
      </c>
      <c r="W1699" s="142" t="s">
        <v>2020</v>
      </c>
      <c r="X1699" s="17">
        <v>450</v>
      </c>
      <c r="Y1699" s="17">
        <v>8</v>
      </c>
      <c r="Z1699" s="24" t="s">
        <v>1026</v>
      </c>
      <c r="AA1699" s="17">
        <v>7</v>
      </c>
    </row>
    <row r="1700" spans="13:27" x14ac:dyDescent="0.25">
      <c r="M1700" s="17" t="s">
        <v>3011</v>
      </c>
      <c r="N1700" s="17">
        <v>2</v>
      </c>
      <c r="O1700" s="17">
        <v>6</v>
      </c>
      <c r="P1700" s="17">
        <v>2002</v>
      </c>
      <c r="Q1700" s="19" t="s">
        <v>565</v>
      </c>
      <c r="R1700" s="24" t="s">
        <v>1026</v>
      </c>
      <c r="S1700" s="19" t="s">
        <v>1241</v>
      </c>
      <c r="T1700" s="17">
        <v>2</v>
      </c>
      <c r="U1700" s="24" t="s">
        <v>1026</v>
      </c>
      <c r="V1700" s="17">
        <v>1</v>
      </c>
      <c r="W1700" s="142" t="s">
        <v>2022</v>
      </c>
      <c r="X1700" s="17">
        <v>429</v>
      </c>
      <c r="Y1700" s="17">
        <v>11</v>
      </c>
      <c r="Z1700" s="24" t="s">
        <v>1026</v>
      </c>
      <c r="AA1700" s="17">
        <v>3</v>
      </c>
    </row>
    <row r="1701" spans="13:27" x14ac:dyDescent="0.25">
      <c r="M1701" s="17" t="s">
        <v>3011</v>
      </c>
      <c r="N1701" s="17">
        <v>2</v>
      </c>
      <c r="O1701" s="17">
        <v>6</v>
      </c>
      <c r="P1701" s="17">
        <v>2002</v>
      </c>
      <c r="Q1701" s="19" t="s">
        <v>1465</v>
      </c>
      <c r="R1701" s="24" t="s">
        <v>1026</v>
      </c>
      <c r="S1701" s="19" t="s">
        <v>2312</v>
      </c>
      <c r="T1701" s="17">
        <v>2</v>
      </c>
      <c r="U1701" s="24" t="s">
        <v>1026</v>
      </c>
      <c r="V1701" s="17">
        <v>1</v>
      </c>
      <c r="W1701" s="142" t="s">
        <v>2021</v>
      </c>
      <c r="X1701" s="17">
        <v>436</v>
      </c>
      <c r="Y1701" s="17">
        <v>13</v>
      </c>
      <c r="Z1701" s="24" t="s">
        <v>1026</v>
      </c>
      <c r="AA1701" s="17">
        <v>10</v>
      </c>
    </row>
    <row r="1702" spans="13:27" x14ac:dyDescent="0.25">
      <c r="M1702" s="17" t="s">
        <v>3011</v>
      </c>
      <c r="N1702" s="17">
        <v>2</v>
      </c>
      <c r="O1702" s="17">
        <v>6</v>
      </c>
      <c r="P1702" s="17">
        <v>2002</v>
      </c>
      <c r="Q1702" s="19" t="s">
        <v>1318</v>
      </c>
      <c r="R1702" s="24" t="s">
        <v>1026</v>
      </c>
      <c r="S1702" s="19" t="s">
        <v>264</v>
      </c>
      <c r="T1702" s="17">
        <v>1</v>
      </c>
      <c r="U1702" s="24" t="s">
        <v>1026</v>
      </c>
      <c r="V1702" s="17">
        <v>2</v>
      </c>
      <c r="W1702" s="142" t="s">
        <v>2019</v>
      </c>
      <c r="X1702" s="17">
        <v>316</v>
      </c>
      <c r="Y1702" s="17">
        <v>6</v>
      </c>
      <c r="Z1702" s="24" t="s">
        <v>1026</v>
      </c>
      <c r="AA1702" s="17">
        <v>8</v>
      </c>
    </row>
    <row r="1703" spans="13:27" x14ac:dyDescent="0.25">
      <c r="M1703" s="17" t="s">
        <v>3142</v>
      </c>
      <c r="N1703" s="17">
        <v>5</v>
      </c>
      <c r="O1703" s="17">
        <v>6</v>
      </c>
      <c r="P1703" s="17">
        <v>2002</v>
      </c>
      <c r="Q1703" s="19" t="s">
        <v>1041</v>
      </c>
      <c r="R1703" s="24" t="s">
        <v>1026</v>
      </c>
      <c r="S1703" s="19" t="s">
        <v>1029</v>
      </c>
      <c r="T1703" s="17">
        <v>1</v>
      </c>
      <c r="U1703" s="24" t="s">
        <v>1026</v>
      </c>
      <c r="V1703" s="17">
        <v>2</v>
      </c>
      <c r="W1703" s="142" t="s">
        <v>1173</v>
      </c>
      <c r="X1703" s="17">
        <v>569</v>
      </c>
      <c r="Y1703" s="17">
        <v>10</v>
      </c>
      <c r="Z1703" s="24" t="s">
        <v>1026</v>
      </c>
      <c r="AA1703" s="17">
        <v>12</v>
      </c>
    </row>
    <row r="1704" spans="13:27" x14ac:dyDescent="0.25">
      <c r="M1704" s="17" t="s">
        <v>3142</v>
      </c>
      <c r="N1704" s="17">
        <v>5</v>
      </c>
      <c r="O1704" s="17">
        <v>6</v>
      </c>
      <c r="P1704" s="17">
        <v>2002</v>
      </c>
      <c r="Q1704" s="19" t="s">
        <v>2312</v>
      </c>
      <c r="R1704" s="24" t="s">
        <v>1026</v>
      </c>
      <c r="S1704" s="19" t="s">
        <v>565</v>
      </c>
      <c r="T1704" s="17">
        <v>0</v>
      </c>
      <c r="U1704" s="24" t="s">
        <v>1026</v>
      </c>
      <c r="V1704" s="17">
        <v>1</v>
      </c>
      <c r="W1704" s="142" t="s">
        <v>1174</v>
      </c>
      <c r="X1704" s="17">
        <v>466</v>
      </c>
      <c r="Y1704" s="17">
        <v>8</v>
      </c>
      <c r="Z1704" s="24" t="s">
        <v>1026</v>
      </c>
      <c r="AA1704" s="17">
        <v>9</v>
      </c>
    </row>
    <row r="1705" spans="13:27" x14ac:dyDescent="0.25">
      <c r="M1705" s="17" t="s">
        <v>3142</v>
      </c>
      <c r="N1705" s="17">
        <v>5</v>
      </c>
      <c r="O1705" s="17">
        <v>6</v>
      </c>
      <c r="P1705" s="17">
        <v>2002</v>
      </c>
      <c r="Q1705" s="19" t="s">
        <v>1241</v>
      </c>
      <c r="R1705" s="24" t="s">
        <v>1026</v>
      </c>
      <c r="S1705" s="19" t="s">
        <v>1042</v>
      </c>
      <c r="T1705" s="17">
        <v>2</v>
      </c>
      <c r="U1705" s="24" t="s">
        <v>1026</v>
      </c>
      <c r="V1705" s="17">
        <v>0</v>
      </c>
      <c r="W1705" s="142" t="s">
        <v>675</v>
      </c>
      <c r="X1705" s="17">
        <v>1086</v>
      </c>
      <c r="Y1705" s="17">
        <v>11</v>
      </c>
      <c r="Z1705" s="24" t="s">
        <v>1026</v>
      </c>
      <c r="AA1705" s="17">
        <v>3</v>
      </c>
    </row>
    <row r="1706" spans="13:27" x14ac:dyDescent="0.25">
      <c r="M1706" s="17" t="s">
        <v>3143</v>
      </c>
      <c r="N1706" s="17">
        <v>7</v>
      </c>
      <c r="O1706" s="17">
        <v>6</v>
      </c>
      <c r="P1706" s="17">
        <v>2002</v>
      </c>
      <c r="Q1706" s="19" t="s">
        <v>1465</v>
      </c>
      <c r="R1706" s="24" t="s">
        <v>1026</v>
      </c>
      <c r="S1706" s="19" t="s">
        <v>1318</v>
      </c>
      <c r="T1706" s="17">
        <v>2</v>
      </c>
      <c r="U1706" s="24" t="s">
        <v>1026</v>
      </c>
      <c r="V1706" s="17">
        <v>0</v>
      </c>
      <c r="W1706" s="142" t="s">
        <v>674</v>
      </c>
      <c r="X1706" s="17">
        <v>315</v>
      </c>
      <c r="Y1706" s="17">
        <v>17</v>
      </c>
      <c r="Z1706" s="24" t="s">
        <v>1026</v>
      </c>
      <c r="AA1706" s="17">
        <v>1</v>
      </c>
    </row>
    <row r="1707" spans="13:27" x14ac:dyDescent="0.25">
      <c r="M1707" s="17" t="s">
        <v>3143</v>
      </c>
      <c r="N1707" s="17">
        <v>7</v>
      </c>
      <c r="O1707" s="17">
        <v>6</v>
      </c>
      <c r="P1707" s="17">
        <v>2002</v>
      </c>
      <c r="Q1707" s="19" t="s">
        <v>1241</v>
      </c>
      <c r="R1707" s="24" t="s">
        <v>1026</v>
      </c>
      <c r="S1707" s="19" t="s">
        <v>565</v>
      </c>
      <c r="T1707" s="17">
        <v>0</v>
      </c>
      <c r="U1707" s="24" t="s">
        <v>1026</v>
      </c>
      <c r="V1707" s="17">
        <v>2</v>
      </c>
      <c r="W1707" s="142" t="s">
        <v>673</v>
      </c>
      <c r="X1707" s="17">
        <v>663</v>
      </c>
      <c r="Y1707" s="17">
        <v>5</v>
      </c>
      <c r="Z1707" s="24" t="s">
        <v>1026</v>
      </c>
      <c r="AA1707" s="17">
        <v>11</v>
      </c>
    </row>
    <row r="1708" spans="13:27" x14ac:dyDescent="0.25">
      <c r="M1708" s="17" t="s">
        <v>3027</v>
      </c>
      <c r="N1708" s="17">
        <v>8</v>
      </c>
      <c r="O1708" s="17">
        <v>6</v>
      </c>
      <c r="P1708" s="17">
        <v>2002</v>
      </c>
      <c r="Q1708" s="19" t="s">
        <v>1041</v>
      </c>
      <c r="R1708" s="24" t="s">
        <v>1026</v>
      </c>
      <c r="S1708" s="19" t="s">
        <v>1433</v>
      </c>
      <c r="T1708" s="17">
        <v>2</v>
      </c>
      <c r="U1708" s="24" t="s">
        <v>1026</v>
      </c>
      <c r="V1708" s="17">
        <v>0</v>
      </c>
      <c r="W1708" s="142" t="s">
        <v>672</v>
      </c>
      <c r="X1708" s="17">
        <v>346</v>
      </c>
      <c r="Y1708" s="17">
        <v>12</v>
      </c>
      <c r="Z1708" s="24" t="s">
        <v>1026</v>
      </c>
      <c r="AA1708" s="17">
        <v>0</v>
      </c>
    </row>
    <row r="1709" spans="13:27" x14ac:dyDescent="0.25">
      <c r="M1709" s="17" t="s">
        <v>3027</v>
      </c>
      <c r="N1709" s="17">
        <v>8</v>
      </c>
      <c r="O1709" s="17">
        <v>6</v>
      </c>
      <c r="P1709" s="17">
        <v>2002</v>
      </c>
      <c r="Q1709" s="19" t="s">
        <v>1318</v>
      </c>
      <c r="R1709" s="24" t="s">
        <v>1026</v>
      </c>
      <c r="S1709" s="19" t="s">
        <v>1042</v>
      </c>
      <c r="T1709" s="17">
        <v>2</v>
      </c>
      <c r="U1709" s="24" t="s">
        <v>1026</v>
      </c>
      <c r="V1709" s="17">
        <v>0</v>
      </c>
      <c r="W1709" s="142" t="s">
        <v>671</v>
      </c>
      <c r="X1709" s="17">
        <v>299</v>
      </c>
      <c r="Y1709" s="17">
        <v>8</v>
      </c>
      <c r="Z1709" s="24" t="s">
        <v>1026</v>
      </c>
      <c r="AA1709" s="17">
        <v>4</v>
      </c>
    </row>
    <row r="1710" spans="13:27" x14ac:dyDescent="0.25">
      <c r="M1710" s="17" t="s">
        <v>3011</v>
      </c>
      <c r="N1710" s="17">
        <v>9</v>
      </c>
      <c r="O1710" s="17">
        <v>6</v>
      </c>
      <c r="P1710" s="17">
        <v>2002</v>
      </c>
      <c r="Q1710" s="19" t="s">
        <v>565</v>
      </c>
      <c r="R1710" s="24" t="s">
        <v>1026</v>
      </c>
      <c r="S1710" s="19" t="s">
        <v>1042</v>
      </c>
      <c r="T1710" s="17">
        <v>2</v>
      </c>
      <c r="U1710" s="24" t="s">
        <v>1026</v>
      </c>
      <c r="V1710" s="17">
        <v>0</v>
      </c>
      <c r="W1710" s="142" t="s">
        <v>666</v>
      </c>
      <c r="X1710" s="17">
        <v>343</v>
      </c>
      <c r="Y1710" s="17">
        <v>38</v>
      </c>
      <c r="Z1710" s="24" t="s">
        <v>1026</v>
      </c>
      <c r="AA1710" s="17">
        <v>1</v>
      </c>
    </row>
    <row r="1711" spans="13:27" x14ac:dyDescent="0.25">
      <c r="M1711" s="17" t="s">
        <v>3011</v>
      </c>
      <c r="N1711" s="17">
        <v>9</v>
      </c>
      <c r="O1711" s="17">
        <v>6</v>
      </c>
      <c r="P1711" s="17">
        <v>2002</v>
      </c>
      <c r="Q1711" s="19" t="s">
        <v>564</v>
      </c>
      <c r="R1711" s="24" t="s">
        <v>1026</v>
      </c>
      <c r="S1711" s="19" t="s">
        <v>1433</v>
      </c>
      <c r="T1711" s="17">
        <v>0</v>
      </c>
      <c r="U1711" s="24" t="s">
        <v>1026</v>
      </c>
      <c r="V1711" s="17">
        <v>2</v>
      </c>
      <c r="W1711" s="142" t="s">
        <v>668</v>
      </c>
      <c r="X1711" s="17">
        <v>308</v>
      </c>
      <c r="Y1711" s="17">
        <v>3</v>
      </c>
      <c r="Z1711" s="24" t="s">
        <v>1026</v>
      </c>
      <c r="AA1711" s="17">
        <v>6</v>
      </c>
    </row>
    <row r="1712" spans="13:27" x14ac:dyDescent="0.25">
      <c r="M1712" s="17" t="s">
        <v>3011</v>
      </c>
      <c r="N1712" s="17">
        <v>9</v>
      </c>
      <c r="O1712" s="17">
        <v>6</v>
      </c>
      <c r="P1712" s="17">
        <v>2002</v>
      </c>
      <c r="Q1712" s="19" t="s">
        <v>1465</v>
      </c>
      <c r="R1712" s="24" t="s">
        <v>1026</v>
      </c>
      <c r="S1712" s="19" t="s">
        <v>181</v>
      </c>
      <c r="T1712" s="17">
        <v>1</v>
      </c>
      <c r="U1712" s="24" t="s">
        <v>1026</v>
      </c>
      <c r="V1712" s="17">
        <v>0</v>
      </c>
      <c r="W1712" s="142" t="s">
        <v>669</v>
      </c>
      <c r="X1712" s="17">
        <v>215</v>
      </c>
      <c r="Y1712" s="17">
        <v>22</v>
      </c>
      <c r="Z1712" s="24" t="s">
        <v>1026</v>
      </c>
      <c r="AA1712" s="17">
        <v>9</v>
      </c>
    </row>
    <row r="1713" spans="13:27" x14ac:dyDescent="0.25">
      <c r="M1713" s="17" t="s">
        <v>3011</v>
      </c>
      <c r="N1713" s="17">
        <v>9</v>
      </c>
      <c r="O1713" s="17">
        <v>6</v>
      </c>
      <c r="P1713" s="17">
        <v>2002</v>
      </c>
      <c r="Q1713" s="19" t="s">
        <v>264</v>
      </c>
      <c r="R1713" s="24" t="s">
        <v>1026</v>
      </c>
      <c r="S1713" s="19" t="s">
        <v>1041</v>
      </c>
      <c r="T1713" s="17">
        <v>0</v>
      </c>
      <c r="U1713" s="24" t="s">
        <v>1026</v>
      </c>
      <c r="V1713" s="17">
        <v>2</v>
      </c>
      <c r="W1713" s="142" t="s">
        <v>670</v>
      </c>
      <c r="X1713" s="17">
        <v>492</v>
      </c>
      <c r="Y1713" s="17">
        <v>5</v>
      </c>
      <c r="Z1713" s="24" t="s">
        <v>1026</v>
      </c>
      <c r="AA1713" s="17">
        <v>19</v>
      </c>
    </row>
    <row r="1714" spans="13:27" x14ac:dyDescent="0.25">
      <c r="M1714" s="17" t="s">
        <v>3011</v>
      </c>
      <c r="N1714" s="17">
        <v>9</v>
      </c>
      <c r="O1714" s="17">
        <v>6</v>
      </c>
      <c r="P1714" s="17">
        <v>2002</v>
      </c>
      <c r="Q1714" s="19" t="s">
        <v>1029</v>
      </c>
      <c r="R1714" s="24" t="s">
        <v>1026</v>
      </c>
      <c r="S1714" s="19" t="s">
        <v>1241</v>
      </c>
      <c r="T1714" s="17">
        <v>0</v>
      </c>
      <c r="U1714" s="24" t="s">
        <v>1026</v>
      </c>
      <c r="V1714" s="17">
        <v>2</v>
      </c>
      <c r="W1714" s="142" t="s">
        <v>667</v>
      </c>
      <c r="X1714" s="17">
        <v>456</v>
      </c>
      <c r="Y1714" s="17">
        <v>2</v>
      </c>
      <c r="Z1714" s="24" t="s">
        <v>1026</v>
      </c>
      <c r="AA1714" s="17">
        <v>6</v>
      </c>
    </row>
    <row r="1715" spans="13:27" x14ac:dyDescent="0.25">
      <c r="M1715" s="17" t="s">
        <v>3142</v>
      </c>
      <c r="N1715" s="17">
        <v>12</v>
      </c>
      <c r="O1715" s="17">
        <v>6</v>
      </c>
      <c r="P1715" s="17">
        <v>2002</v>
      </c>
      <c r="Q1715" s="19" t="s">
        <v>565</v>
      </c>
      <c r="R1715" s="24" t="s">
        <v>1026</v>
      </c>
      <c r="S1715" s="19" t="s">
        <v>1465</v>
      </c>
      <c r="T1715" s="17">
        <v>2</v>
      </c>
      <c r="U1715" s="24" t="s">
        <v>1026</v>
      </c>
      <c r="V1715" s="17">
        <v>1</v>
      </c>
      <c r="W1715" s="142" t="s">
        <v>665</v>
      </c>
      <c r="X1715" s="17">
        <v>416</v>
      </c>
      <c r="Y1715" s="17">
        <v>13</v>
      </c>
      <c r="Z1715" s="24" t="s">
        <v>1026</v>
      </c>
      <c r="AA1715" s="17">
        <v>8</v>
      </c>
    </row>
    <row r="1716" spans="13:27" x14ac:dyDescent="0.25">
      <c r="M1716" s="17" t="s">
        <v>3142</v>
      </c>
      <c r="N1716" s="17">
        <v>12</v>
      </c>
      <c r="O1716" s="17">
        <v>6</v>
      </c>
      <c r="P1716" s="17">
        <v>2002</v>
      </c>
      <c r="Q1716" s="19" t="s">
        <v>1029</v>
      </c>
      <c r="R1716" s="24" t="s">
        <v>1026</v>
      </c>
      <c r="S1716" s="19" t="s">
        <v>564</v>
      </c>
      <c r="T1716" s="17">
        <v>2</v>
      </c>
      <c r="U1716" s="24" t="s">
        <v>1026</v>
      </c>
      <c r="V1716" s="17">
        <v>0</v>
      </c>
      <c r="W1716" s="142" t="s">
        <v>664</v>
      </c>
      <c r="X1716" s="17">
        <v>471</v>
      </c>
      <c r="Y1716" s="17">
        <v>14</v>
      </c>
      <c r="Z1716" s="24" t="s">
        <v>1026</v>
      </c>
      <c r="AA1716" s="17">
        <v>3</v>
      </c>
    </row>
    <row r="1717" spans="13:27" x14ac:dyDescent="0.25">
      <c r="M1717" s="17" t="s">
        <v>3142</v>
      </c>
      <c r="N1717" s="17">
        <v>12</v>
      </c>
      <c r="O1717" s="17">
        <v>6</v>
      </c>
      <c r="P1717" s="17">
        <v>2002</v>
      </c>
      <c r="Q1717" s="19" t="s">
        <v>181</v>
      </c>
      <c r="R1717" s="24" t="s">
        <v>1026</v>
      </c>
      <c r="S1717" s="19" t="s">
        <v>1041</v>
      </c>
      <c r="T1717" s="17">
        <v>0</v>
      </c>
      <c r="U1717" s="24" t="s">
        <v>1026</v>
      </c>
      <c r="V1717" s="17">
        <v>1</v>
      </c>
      <c r="W1717" s="142" t="s">
        <v>663</v>
      </c>
      <c r="X1717" s="17">
        <v>365</v>
      </c>
      <c r="Y1717" s="17">
        <v>1</v>
      </c>
      <c r="Z1717" s="24" t="s">
        <v>1026</v>
      </c>
      <c r="AA1717" s="17">
        <v>4</v>
      </c>
    </row>
    <row r="1718" spans="13:27" x14ac:dyDescent="0.25">
      <c r="M1718" s="17" t="s">
        <v>3141</v>
      </c>
      <c r="N1718" s="17">
        <v>13</v>
      </c>
      <c r="O1718" s="17">
        <v>6</v>
      </c>
      <c r="P1718" s="17">
        <v>2002</v>
      </c>
      <c r="Q1718" s="19" t="s">
        <v>1241</v>
      </c>
      <c r="R1718" s="24" t="s">
        <v>1026</v>
      </c>
      <c r="S1718" s="19" t="s">
        <v>1318</v>
      </c>
      <c r="T1718" s="17">
        <v>2</v>
      </c>
      <c r="U1718" s="24" t="s">
        <v>1026</v>
      </c>
      <c r="V1718" s="17">
        <v>0</v>
      </c>
      <c r="W1718" s="142" t="s">
        <v>662</v>
      </c>
      <c r="X1718" s="17">
        <v>1101</v>
      </c>
      <c r="Y1718" s="17">
        <v>14</v>
      </c>
      <c r="Z1718" s="24" t="s">
        <v>1026</v>
      </c>
      <c r="AA1718" s="17">
        <v>6</v>
      </c>
    </row>
    <row r="1719" spans="13:27" x14ac:dyDescent="0.25">
      <c r="M1719" s="17" t="s">
        <v>3027</v>
      </c>
      <c r="N1719" s="17">
        <v>15</v>
      </c>
      <c r="O1719" s="17">
        <v>6</v>
      </c>
      <c r="P1719" s="17">
        <v>2002</v>
      </c>
      <c r="Q1719" s="19" t="s">
        <v>1041</v>
      </c>
      <c r="R1719" s="24" t="s">
        <v>1026</v>
      </c>
      <c r="S1719" s="19" t="s">
        <v>564</v>
      </c>
      <c r="T1719" s="17">
        <v>2</v>
      </c>
      <c r="U1719" s="24" t="s">
        <v>1026</v>
      </c>
      <c r="V1719" s="17">
        <v>0</v>
      </c>
      <c r="W1719" s="142" t="s">
        <v>660</v>
      </c>
      <c r="X1719" s="17">
        <v>433</v>
      </c>
      <c r="Y1719" s="17">
        <v>11</v>
      </c>
      <c r="Z1719" s="24" t="s">
        <v>1026</v>
      </c>
      <c r="AA1719" s="17">
        <v>4</v>
      </c>
    </row>
    <row r="1720" spans="13:27" x14ac:dyDescent="0.25">
      <c r="M1720" s="17" t="s">
        <v>3027</v>
      </c>
      <c r="N1720" s="17">
        <v>15</v>
      </c>
      <c r="O1720" s="17">
        <v>6</v>
      </c>
      <c r="P1720" s="17">
        <v>2002</v>
      </c>
      <c r="Q1720" s="19" t="s">
        <v>264</v>
      </c>
      <c r="R1720" s="24" t="s">
        <v>1026</v>
      </c>
      <c r="S1720" s="19" t="s">
        <v>2312</v>
      </c>
      <c r="T1720" s="17">
        <v>1</v>
      </c>
      <c r="U1720" s="24" t="s">
        <v>1026</v>
      </c>
      <c r="V1720" s="17">
        <v>2</v>
      </c>
      <c r="W1720" s="142" t="s">
        <v>661</v>
      </c>
      <c r="X1720" s="17">
        <v>208</v>
      </c>
      <c r="Y1720" s="17">
        <v>12</v>
      </c>
      <c r="Z1720" s="24" t="s">
        <v>1026</v>
      </c>
      <c r="AA1720" s="17">
        <v>23</v>
      </c>
    </row>
    <row r="1721" spans="13:27" x14ac:dyDescent="0.25">
      <c r="M1721" s="17" t="s">
        <v>3027</v>
      </c>
      <c r="N1721" s="17">
        <v>15</v>
      </c>
      <c r="O1721" s="17">
        <v>6</v>
      </c>
      <c r="P1721" s="17">
        <v>2002</v>
      </c>
      <c r="Q1721" s="19" t="s">
        <v>1042</v>
      </c>
      <c r="R1721" s="24" t="s">
        <v>1026</v>
      </c>
      <c r="S1721" s="19" t="s">
        <v>181</v>
      </c>
      <c r="T1721" s="17">
        <v>0</v>
      </c>
      <c r="U1721" s="24" t="s">
        <v>1026</v>
      </c>
      <c r="V1721" s="17">
        <v>2</v>
      </c>
      <c r="W1721" s="142" t="s">
        <v>659</v>
      </c>
      <c r="X1721" s="17">
        <v>174</v>
      </c>
      <c r="Y1721" s="17">
        <v>4</v>
      </c>
      <c r="Z1721" s="24" t="s">
        <v>1026</v>
      </c>
      <c r="AA1721" s="17">
        <v>13</v>
      </c>
    </row>
    <row r="1722" spans="13:27" x14ac:dyDescent="0.25">
      <c r="M1722" s="17" t="s">
        <v>3011</v>
      </c>
      <c r="N1722" s="17">
        <v>16</v>
      </c>
      <c r="O1722" s="17">
        <v>6</v>
      </c>
      <c r="P1722" s="17">
        <v>2002</v>
      </c>
      <c r="Q1722" s="19" t="s">
        <v>565</v>
      </c>
      <c r="R1722" s="24" t="s">
        <v>1026</v>
      </c>
      <c r="S1722" s="19" t="s">
        <v>1433</v>
      </c>
      <c r="T1722" s="17">
        <v>2</v>
      </c>
      <c r="U1722" s="24" t="s">
        <v>1026</v>
      </c>
      <c r="V1722" s="17">
        <v>0</v>
      </c>
      <c r="W1722" s="142" t="s">
        <v>657</v>
      </c>
      <c r="X1722" s="17">
        <v>447</v>
      </c>
      <c r="Y1722" s="17">
        <v>43</v>
      </c>
      <c r="Z1722" s="24" t="s">
        <v>1026</v>
      </c>
      <c r="AA1722" s="17">
        <v>12</v>
      </c>
    </row>
    <row r="1723" spans="13:27" x14ac:dyDescent="0.25">
      <c r="M1723" s="17" t="s">
        <v>3011</v>
      </c>
      <c r="N1723" s="17">
        <v>16</v>
      </c>
      <c r="O1723" s="17">
        <v>6</v>
      </c>
      <c r="P1723" s="17">
        <v>2002</v>
      </c>
      <c r="Q1723" s="19" t="s">
        <v>1465</v>
      </c>
      <c r="R1723" s="24" t="s">
        <v>1026</v>
      </c>
      <c r="S1723" s="19" t="s">
        <v>1029</v>
      </c>
      <c r="T1723" s="17">
        <v>0</v>
      </c>
      <c r="U1723" s="24" t="s">
        <v>1026</v>
      </c>
      <c r="V1723" s="17">
        <v>2</v>
      </c>
      <c r="W1723" s="142" t="s">
        <v>658</v>
      </c>
      <c r="X1723" s="17">
        <v>308</v>
      </c>
      <c r="Y1723" s="17">
        <v>4</v>
      </c>
      <c r="Z1723" s="24" t="s">
        <v>1026</v>
      </c>
      <c r="AA1723" s="17">
        <v>15</v>
      </c>
    </row>
    <row r="1724" spans="13:27" x14ac:dyDescent="0.25">
      <c r="M1724" s="17" t="s">
        <v>3011</v>
      </c>
      <c r="N1724" s="17">
        <v>16</v>
      </c>
      <c r="O1724" s="17">
        <v>6</v>
      </c>
      <c r="P1724" s="17">
        <v>2002</v>
      </c>
      <c r="Q1724" s="19" t="s">
        <v>264</v>
      </c>
      <c r="R1724" s="24" t="s">
        <v>1026</v>
      </c>
      <c r="S1724" s="19" t="s">
        <v>181</v>
      </c>
      <c r="T1724" s="17">
        <v>0</v>
      </c>
      <c r="U1724" s="24" t="s">
        <v>1026</v>
      </c>
      <c r="V1724" s="17">
        <v>1</v>
      </c>
      <c r="W1724" s="142" t="s">
        <v>656</v>
      </c>
      <c r="X1724" s="17">
        <v>310</v>
      </c>
      <c r="Y1724" s="17">
        <v>4</v>
      </c>
      <c r="Z1724" s="24" t="s">
        <v>1026</v>
      </c>
      <c r="AA1724" s="17">
        <v>7</v>
      </c>
    </row>
    <row r="1725" spans="13:27" x14ac:dyDescent="0.25">
      <c r="M1725" s="17" t="s">
        <v>3011</v>
      </c>
      <c r="N1725" s="17">
        <v>16</v>
      </c>
      <c r="O1725" s="17">
        <v>6</v>
      </c>
      <c r="P1725" s="17">
        <v>2002</v>
      </c>
      <c r="Q1725" s="19" t="s">
        <v>1042</v>
      </c>
      <c r="R1725" s="24" t="s">
        <v>1026</v>
      </c>
      <c r="S1725" s="19" t="s">
        <v>2312</v>
      </c>
      <c r="T1725" s="17">
        <v>0</v>
      </c>
      <c r="U1725" s="24" t="s">
        <v>1026</v>
      </c>
      <c r="V1725" s="17">
        <v>2</v>
      </c>
      <c r="W1725" s="142" t="s">
        <v>654</v>
      </c>
      <c r="X1725" s="17">
        <v>103</v>
      </c>
      <c r="Y1725" s="17">
        <v>2</v>
      </c>
      <c r="Z1725" s="24" t="s">
        <v>1026</v>
      </c>
      <c r="AA1725" s="17">
        <v>13</v>
      </c>
    </row>
    <row r="1726" spans="13:27" x14ac:dyDescent="0.25">
      <c r="M1726" s="17" t="s">
        <v>3011</v>
      </c>
      <c r="N1726" s="17">
        <v>16</v>
      </c>
      <c r="O1726" s="17">
        <v>6</v>
      </c>
      <c r="P1726" s="17">
        <v>2002</v>
      </c>
      <c r="Q1726" s="19" t="s">
        <v>1318</v>
      </c>
      <c r="R1726" s="24" t="s">
        <v>1026</v>
      </c>
      <c r="S1726" s="19" t="s">
        <v>564</v>
      </c>
      <c r="T1726" s="17">
        <v>2</v>
      </c>
      <c r="U1726" s="24" t="s">
        <v>1026</v>
      </c>
      <c r="V1726" s="17">
        <v>1</v>
      </c>
      <c r="W1726" s="142" t="s">
        <v>655</v>
      </c>
      <c r="X1726" s="17">
        <v>318</v>
      </c>
      <c r="Y1726" s="17">
        <v>6</v>
      </c>
      <c r="Z1726" s="24" t="s">
        <v>1026</v>
      </c>
      <c r="AA1726" s="17">
        <v>5</v>
      </c>
    </row>
    <row r="1727" spans="13:27" x14ac:dyDescent="0.25">
      <c r="M1727" s="17" t="s">
        <v>3142</v>
      </c>
      <c r="N1727" s="17">
        <v>19</v>
      </c>
      <c r="O1727" s="17">
        <v>6</v>
      </c>
      <c r="P1727" s="17">
        <v>2002</v>
      </c>
      <c r="Q1727" s="19" t="s">
        <v>1433</v>
      </c>
      <c r="R1727" s="24" t="s">
        <v>1026</v>
      </c>
      <c r="S1727" s="19" t="s">
        <v>264</v>
      </c>
      <c r="T1727" s="17">
        <v>1</v>
      </c>
      <c r="U1727" s="24" t="s">
        <v>1026</v>
      </c>
      <c r="V1727" s="17">
        <v>2</v>
      </c>
      <c r="W1727" s="142" t="s">
        <v>2544</v>
      </c>
      <c r="X1727" s="17">
        <v>475</v>
      </c>
      <c r="Y1727" s="17">
        <v>15</v>
      </c>
      <c r="Z1727" s="24" t="s">
        <v>1026</v>
      </c>
      <c r="AA1727" s="17">
        <v>16</v>
      </c>
    </row>
    <row r="1728" spans="13:27" x14ac:dyDescent="0.25">
      <c r="M1728" s="17" t="s">
        <v>3142</v>
      </c>
      <c r="N1728" s="17">
        <v>19</v>
      </c>
      <c r="O1728" s="17">
        <v>6</v>
      </c>
      <c r="P1728" s="17">
        <v>2002</v>
      </c>
      <c r="Q1728" s="19" t="s">
        <v>564</v>
      </c>
      <c r="R1728" s="24" t="s">
        <v>1026</v>
      </c>
      <c r="S1728" s="19" t="s">
        <v>1465</v>
      </c>
      <c r="T1728" s="17">
        <v>0</v>
      </c>
      <c r="U1728" s="24" t="s">
        <v>1026</v>
      </c>
      <c r="V1728" s="17">
        <v>1</v>
      </c>
      <c r="W1728" s="142" t="s">
        <v>653</v>
      </c>
      <c r="X1728" s="17">
        <v>170</v>
      </c>
      <c r="Y1728" s="17">
        <v>7</v>
      </c>
      <c r="Z1728" s="24" t="s">
        <v>1026</v>
      </c>
      <c r="AA1728" s="17">
        <v>10</v>
      </c>
    </row>
    <row r="1729" spans="13:27" x14ac:dyDescent="0.25">
      <c r="M1729" s="17" t="s">
        <v>3142</v>
      </c>
      <c r="N1729" s="17">
        <v>19</v>
      </c>
      <c r="O1729" s="17">
        <v>6</v>
      </c>
      <c r="P1729" s="17">
        <v>2002</v>
      </c>
      <c r="Q1729" s="19" t="s">
        <v>2312</v>
      </c>
      <c r="R1729" s="24" t="s">
        <v>1026</v>
      </c>
      <c r="S1729" s="19" t="s">
        <v>1318</v>
      </c>
      <c r="T1729" s="17">
        <v>2</v>
      </c>
      <c r="U1729" s="24" t="s">
        <v>1026</v>
      </c>
      <c r="V1729" s="17">
        <v>0</v>
      </c>
      <c r="W1729" s="142" t="s">
        <v>2545</v>
      </c>
      <c r="X1729" s="17">
        <v>452</v>
      </c>
      <c r="Y1729" s="17">
        <v>15</v>
      </c>
      <c r="Z1729" s="24" t="s">
        <v>1026</v>
      </c>
      <c r="AA1729" s="17">
        <v>2</v>
      </c>
    </row>
    <row r="1730" spans="13:27" x14ac:dyDescent="0.25">
      <c r="M1730" s="17" t="s">
        <v>3142</v>
      </c>
      <c r="N1730" s="17">
        <v>19</v>
      </c>
      <c r="O1730" s="17">
        <v>6</v>
      </c>
      <c r="P1730" s="17">
        <v>2002</v>
      </c>
      <c r="Q1730" s="19" t="s">
        <v>1241</v>
      </c>
      <c r="R1730" s="24" t="s">
        <v>1026</v>
      </c>
      <c r="S1730" s="19" t="s">
        <v>1041</v>
      </c>
      <c r="T1730" s="17">
        <v>2</v>
      </c>
      <c r="U1730" s="24" t="s">
        <v>1026</v>
      </c>
      <c r="V1730" s="17">
        <v>0</v>
      </c>
      <c r="W1730" s="142" t="s">
        <v>2976</v>
      </c>
      <c r="X1730" s="17">
        <v>1021</v>
      </c>
      <c r="Y1730" s="17">
        <v>7</v>
      </c>
      <c r="Z1730" s="24" t="s">
        <v>1026</v>
      </c>
      <c r="AA1730" s="17">
        <v>1</v>
      </c>
    </row>
    <row r="1731" spans="13:27" x14ac:dyDescent="0.25">
      <c r="M1731" s="17" t="s">
        <v>3142</v>
      </c>
      <c r="N1731" s="17">
        <v>19</v>
      </c>
      <c r="O1731" s="17">
        <v>6</v>
      </c>
      <c r="P1731" s="17">
        <v>2002</v>
      </c>
      <c r="Q1731" s="19" t="s">
        <v>1029</v>
      </c>
      <c r="R1731" s="24" t="s">
        <v>1026</v>
      </c>
      <c r="S1731" s="19" t="s">
        <v>1042</v>
      </c>
      <c r="T1731" s="17">
        <v>2</v>
      </c>
      <c r="U1731" s="24" t="s">
        <v>1026</v>
      </c>
      <c r="V1731" s="17">
        <v>0</v>
      </c>
      <c r="W1731" s="142" t="s">
        <v>2543</v>
      </c>
      <c r="X1731" s="17">
        <v>513</v>
      </c>
      <c r="Y1731" s="17">
        <v>26</v>
      </c>
      <c r="Z1731" s="24" t="s">
        <v>1026</v>
      </c>
      <c r="AA1731" s="17">
        <v>5</v>
      </c>
    </row>
    <row r="1732" spans="13:27" x14ac:dyDescent="0.25">
      <c r="M1732" s="17" t="s">
        <v>3142</v>
      </c>
      <c r="N1732" s="17">
        <v>19</v>
      </c>
      <c r="O1732" s="17">
        <v>6</v>
      </c>
      <c r="P1732" s="17">
        <v>2002</v>
      </c>
      <c r="Q1732" s="19" t="s">
        <v>181</v>
      </c>
      <c r="R1732" s="24" t="s">
        <v>1026</v>
      </c>
      <c r="S1732" s="19" t="s">
        <v>565</v>
      </c>
      <c r="T1732" s="17">
        <v>0</v>
      </c>
      <c r="U1732" s="24" t="s">
        <v>1026</v>
      </c>
      <c r="V1732" s="17">
        <v>2</v>
      </c>
      <c r="W1732" s="142" t="s">
        <v>2542</v>
      </c>
      <c r="X1732" s="17">
        <v>333</v>
      </c>
      <c r="Y1732" s="17">
        <v>1</v>
      </c>
      <c r="Z1732" s="24" t="s">
        <v>1026</v>
      </c>
      <c r="AA1732" s="17">
        <v>6</v>
      </c>
    </row>
    <row r="1733" spans="13:27" x14ac:dyDescent="0.25">
      <c r="M1733" s="17" t="s">
        <v>3142</v>
      </c>
      <c r="N1733" s="17">
        <v>3</v>
      </c>
      <c r="O1733" s="17">
        <v>7</v>
      </c>
      <c r="P1733" s="17">
        <v>2002</v>
      </c>
      <c r="Q1733" s="19" t="s">
        <v>1433</v>
      </c>
      <c r="R1733" s="24" t="s">
        <v>1026</v>
      </c>
      <c r="S1733" s="19" t="s">
        <v>1041</v>
      </c>
      <c r="T1733" s="17">
        <v>1</v>
      </c>
      <c r="U1733" s="24" t="s">
        <v>1026</v>
      </c>
      <c r="V1733" s="17">
        <v>2</v>
      </c>
      <c r="W1733" s="142" t="s">
        <v>2537</v>
      </c>
      <c r="X1733" s="17">
        <v>501</v>
      </c>
      <c r="Y1733" s="17">
        <v>8</v>
      </c>
      <c r="Z1733" s="24" t="s">
        <v>1026</v>
      </c>
      <c r="AA1733" s="17">
        <v>14</v>
      </c>
    </row>
    <row r="1734" spans="13:27" x14ac:dyDescent="0.25">
      <c r="M1734" s="17" t="s">
        <v>3142</v>
      </c>
      <c r="N1734" s="17">
        <v>3</v>
      </c>
      <c r="O1734" s="17">
        <v>7</v>
      </c>
      <c r="P1734" s="17">
        <v>2002</v>
      </c>
      <c r="Q1734" s="19" t="s">
        <v>2312</v>
      </c>
      <c r="R1734" s="24" t="s">
        <v>1026</v>
      </c>
      <c r="S1734" s="19" t="s">
        <v>564</v>
      </c>
      <c r="T1734" s="17">
        <v>2</v>
      </c>
      <c r="U1734" s="24" t="s">
        <v>1026</v>
      </c>
      <c r="V1734" s="17">
        <v>0</v>
      </c>
      <c r="W1734" s="142" t="s">
        <v>2539</v>
      </c>
      <c r="X1734" s="17">
        <v>443</v>
      </c>
      <c r="Y1734" s="17">
        <v>13</v>
      </c>
      <c r="Z1734" s="24" t="s">
        <v>1026</v>
      </c>
      <c r="AA1734" s="17">
        <v>2</v>
      </c>
    </row>
    <row r="1735" spans="13:27" x14ac:dyDescent="0.25">
      <c r="M1735" s="17" t="s">
        <v>3142</v>
      </c>
      <c r="N1735" s="17">
        <v>3</v>
      </c>
      <c r="O1735" s="17">
        <v>7</v>
      </c>
      <c r="P1735" s="17">
        <v>2002</v>
      </c>
      <c r="Q1735" s="19" t="s">
        <v>264</v>
      </c>
      <c r="R1735" s="24" t="s">
        <v>1026</v>
      </c>
      <c r="S1735" s="19" t="s">
        <v>1241</v>
      </c>
      <c r="T1735" s="17">
        <v>0</v>
      </c>
      <c r="U1735" s="24" t="s">
        <v>1026</v>
      </c>
      <c r="V1735" s="17">
        <v>1</v>
      </c>
      <c r="W1735" s="142" t="s">
        <v>2536</v>
      </c>
      <c r="X1735" s="17">
        <v>325</v>
      </c>
      <c r="Y1735" s="17">
        <v>4</v>
      </c>
      <c r="Z1735" s="24" t="s">
        <v>1026</v>
      </c>
      <c r="AA1735" s="17">
        <v>5</v>
      </c>
    </row>
    <row r="1736" spans="13:27" x14ac:dyDescent="0.25">
      <c r="M1736" s="17" t="s">
        <v>3142</v>
      </c>
      <c r="N1736" s="17">
        <v>3</v>
      </c>
      <c r="O1736" s="17">
        <v>7</v>
      </c>
      <c r="P1736" s="17">
        <v>2002</v>
      </c>
      <c r="Q1736" s="19" t="s">
        <v>1029</v>
      </c>
      <c r="R1736" s="24" t="s">
        <v>1026</v>
      </c>
      <c r="S1736" s="19" t="s">
        <v>1465</v>
      </c>
      <c r="T1736" s="17">
        <v>2</v>
      </c>
      <c r="U1736" s="24" t="s">
        <v>1026</v>
      </c>
      <c r="V1736" s="17">
        <v>0</v>
      </c>
      <c r="W1736" s="142" t="s">
        <v>2538</v>
      </c>
      <c r="X1736" s="17">
        <v>547</v>
      </c>
      <c r="Y1736" s="17">
        <v>11</v>
      </c>
      <c r="Z1736" s="24" t="s">
        <v>1026</v>
      </c>
      <c r="AA1736" s="17">
        <v>5</v>
      </c>
    </row>
    <row r="1737" spans="13:27" x14ac:dyDescent="0.25">
      <c r="M1737" s="17" t="s">
        <v>3142</v>
      </c>
      <c r="N1737" s="17">
        <v>3</v>
      </c>
      <c r="O1737" s="17">
        <v>7</v>
      </c>
      <c r="P1737" s="17">
        <v>2002</v>
      </c>
      <c r="Q1737" s="19" t="s">
        <v>1042</v>
      </c>
      <c r="R1737" s="24" t="s">
        <v>1026</v>
      </c>
      <c r="S1737" s="19" t="s">
        <v>565</v>
      </c>
      <c r="T1737" s="17">
        <v>0</v>
      </c>
      <c r="U1737" s="24" t="s">
        <v>1026</v>
      </c>
      <c r="V1737" s="17">
        <v>2</v>
      </c>
      <c r="W1737" s="142" t="s">
        <v>2540</v>
      </c>
      <c r="X1737" s="17">
        <v>175</v>
      </c>
      <c r="Y1737" s="17">
        <v>3</v>
      </c>
      <c r="Z1737" s="24" t="s">
        <v>1026</v>
      </c>
      <c r="AA1737" s="17">
        <v>25</v>
      </c>
    </row>
    <row r="1738" spans="13:27" x14ac:dyDescent="0.25">
      <c r="M1738" s="17" t="s">
        <v>3141</v>
      </c>
      <c r="N1738" s="17">
        <v>4</v>
      </c>
      <c r="O1738" s="17">
        <v>7</v>
      </c>
      <c r="P1738" s="17">
        <v>2002</v>
      </c>
      <c r="Q1738" s="19" t="s">
        <v>1318</v>
      </c>
      <c r="R1738" s="24" t="s">
        <v>1026</v>
      </c>
      <c r="S1738" s="19" t="s">
        <v>181</v>
      </c>
      <c r="T1738" s="17">
        <v>0</v>
      </c>
      <c r="U1738" s="24" t="s">
        <v>1026</v>
      </c>
      <c r="V1738" s="17">
        <v>2</v>
      </c>
      <c r="W1738" s="142" t="s">
        <v>2535</v>
      </c>
      <c r="X1738" s="17">
        <v>404</v>
      </c>
      <c r="Y1738" s="17">
        <v>3</v>
      </c>
      <c r="Z1738" s="24" t="s">
        <v>1026</v>
      </c>
      <c r="AA1738" s="17">
        <v>9</v>
      </c>
    </row>
    <row r="1739" spans="13:27" x14ac:dyDescent="0.25">
      <c r="M1739" s="17" t="s">
        <v>3143</v>
      </c>
      <c r="N1739" s="17">
        <v>5</v>
      </c>
      <c r="O1739" s="17">
        <v>7</v>
      </c>
      <c r="P1739" s="17">
        <v>2002</v>
      </c>
      <c r="Q1739" s="19" t="s">
        <v>564</v>
      </c>
      <c r="R1739" s="24" t="s">
        <v>1026</v>
      </c>
      <c r="S1739" s="19" t="s">
        <v>181</v>
      </c>
      <c r="T1739" s="17">
        <v>1</v>
      </c>
      <c r="U1739" s="24" t="s">
        <v>1026</v>
      </c>
      <c r="V1739" s="17">
        <v>2</v>
      </c>
      <c r="W1739" s="142" t="s">
        <v>2534</v>
      </c>
      <c r="X1739" s="17">
        <v>332</v>
      </c>
      <c r="Y1739" s="17">
        <v>2</v>
      </c>
      <c r="Z1739" s="24" t="s">
        <v>1026</v>
      </c>
      <c r="AA1739" s="17">
        <v>2</v>
      </c>
    </row>
    <row r="1740" spans="13:27" x14ac:dyDescent="0.25">
      <c r="M1740" s="17" t="s">
        <v>3027</v>
      </c>
      <c r="N1740" s="17">
        <v>6</v>
      </c>
      <c r="O1740" s="17">
        <v>7</v>
      </c>
      <c r="P1740" s="17">
        <v>2002</v>
      </c>
      <c r="Q1740" s="19" t="s">
        <v>264</v>
      </c>
      <c r="R1740" s="24" t="s">
        <v>1026</v>
      </c>
      <c r="S1740" s="19" t="s">
        <v>1042</v>
      </c>
      <c r="T1740" s="17">
        <v>2</v>
      </c>
      <c r="U1740" s="24" t="s">
        <v>1026</v>
      </c>
      <c r="V1740" s="17">
        <v>0</v>
      </c>
      <c r="W1740" s="142" t="s">
        <v>2533</v>
      </c>
      <c r="X1740" s="17">
        <v>181</v>
      </c>
      <c r="Y1740" s="17">
        <v>12</v>
      </c>
      <c r="Z1740" s="24" t="s">
        <v>1026</v>
      </c>
      <c r="AA1740" s="17">
        <v>1</v>
      </c>
    </row>
    <row r="1741" spans="13:27" x14ac:dyDescent="0.25">
      <c r="M1741" s="17" t="s">
        <v>3011</v>
      </c>
      <c r="N1741" s="17">
        <v>7</v>
      </c>
      <c r="O1741" s="17">
        <v>7</v>
      </c>
      <c r="P1741" s="17">
        <v>2002</v>
      </c>
      <c r="Q1741" s="19" t="s">
        <v>1433</v>
      </c>
      <c r="R1741" s="24" t="s">
        <v>1026</v>
      </c>
      <c r="S1741" s="19" t="s">
        <v>1318</v>
      </c>
      <c r="T1741" s="17">
        <v>2</v>
      </c>
      <c r="U1741" s="24" t="s">
        <v>1026</v>
      </c>
      <c r="V1741" s="17">
        <v>0</v>
      </c>
      <c r="W1741" s="142" t="s">
        <v>1156</v>
      </c>
      <c r="X1741" s="17">
        <v>332</v>
      </c>
      <c r="Y1741" s="17">
        <v>9</v>
      </c>
      <c r="Z1741" s="24" t="s">
        <v>1026</v>
      </c>
      <c r="AA1741" s="17">
        <v>2</v>
      </c>
    </row>
    <row r="1742" spans="13:27" x14ac:dyDescent="0.25">
      <c r="M1742" s="17" t="s">
        <v>3011</v>
      </c>
      <c r="N1742" s="17">
        <v>7</v>
      </c>
      <c r="O1742" s="17">
        <v>7</v>
      </c>
      <c r="P1742" s="17">
        <v>2002</v>
      </c>
      <c r="Q1742" s="19" t="s">
        <v>565</v>
      </c>
      <c r="R1742" s="24" t="s">
        <v>1026</v>
      </c>
      <c r="S1742" s="19" t="s">
        <v>1241</v>
      </c>
      <c r="T1742" s="17">
        <v>1</v>
      </c>
      <c r="U1742" s="24" t="s">
        <v>1026</v>
      </c>
      <c r="V1742" s="17">
        <v>0</v>
      </c>
      <c r="W1742" s="142" t="s">
        <v>1155</v>
      </c>
      <c r="X1742" s="17">
        <v>703</v>
      </c>
      <c r="Y1742" s="17">
        <v>7</v>
      </c>
      <c r="Z1742" s="24" t="s">
        <v>1026</v>
      </c>
      <c r="AA1742" s="17">
        <v>6</v>
      </c>
    </row>
    <row r="1743" spans="13:27" x14ac:dyDescent="0.25">
      <c r="M1743" s="17" t="s">
        <v>3011</v>
      </c>
      <c r="N1743" s="17">
        <v>7</v>
      </c>
      <c r="O1743" s="17">
        <v>7</v>
      </c>
      <c r="P1743" s="17">
        <v>2002</v>
      </c>
      <c r="Q1743" s="19" t="s">
        <v>1041</v>
      </c>
      <c r="R1743" s="24" t="s">
        <v>1026</v>
      </c>
      <c r="S1743" s="19" t="s">
        <v>2312</v>
      </c>
      <c r="T1743" s="17">
        <v>0</v>
      </c>
      <c r="U1743" s="24" t="s">
        <v>1026</v>
      </c>
      <c r="V1743" s="17">
        <v>2</v>
      </c>
      <c r="W1743" s="142" t="s">
        <v>1159</v>
      </c>
      <c r="X1743" s="17">
        <v>1092</v>
      </c>
      <c r="Y1743" s="17">
        <v>3</v>
      </c>
      <c r="Z1743" s="24" t="s">
        <v>1026</v>
      </c>
      <c r="AA1743" s="17">
        <v>11</v>
      </c>
    </row>
    <row r="1744" spans="13:27" x14ac:dyDescent="0.25">
      <c r="M1744" s="17" t="s">
        <v>3011</v>
      </c>
      <c r="N1744" s="17">
        <v>7</v>
      </c>
      <c r="O1744" s="17">
        <v>7</v>
      </c>
      <c r="P1744" s="17">
        <v>2002</v>
      </c>
      <c r="Q1744" s="19" t="s">
        <v>1029</v>
      </c>
      <c r="R1744" s="24" t="s">
        <v>1026</v>
      </c>
      <c r="S1744" s="19" t="s">
        <v>1465</v>
      </c>
      <c r="T1744" s="17">
        <v>2</v>
      </c>
      <c r="U1744" s="24" t="s">
        <v>1026</v>
      </c>
      <c r="V1744" s="17">
        <v>1</v>
      </c>
      <c r="W1744" s="142" t="s">
        <v>1158</v>
      </c>
      <c r="X1744" s="17">
        <v>845</v>
      </c>
      <c r="Y1744" s="17">
        <v>8</v>
      </c>
      <c r="Z1744" s="24" t="s">
        <v>1026</v>
      </c>
      <c r="AA1744" s="17">
        <v>10</v>
      </c>
    </row>
    <row r="1745" spans="13:27" x14ac:dyDescent="0.25">
      <c r="M1745" s="17" t="s">
        <v>3011</v>
      </c>
      <c r="N1745" s="17">
        <v>7</v>
      </c>
      <c r="O1745" s="17">
        <v>7</v>
      </c>
      <c r="P1745" s="17">
        <v>2002</v>
      </c>
      <c r="Q1745" s="19" t="s">
        <v>181</v>
      </c>
      <c r="R1745" s="24" t="s">
        <v>1026</v>
      </c>
      <c r="S1745" s="19" t="s">
        <v>564</v>
      </c>
      <c r="T1745" s="17">
        <v>1</v>
      </c>
      <c r="U1745" s="24" t="s">
        <v>1026</v>
      </c>
      <c r="V1745" s="17">
        <v>2</v>
      </c>
      <c r="W1745" s="142" t="s">
        <v>2532</v>
      </c>
      <c r="X1745" s="17">
        <v>357</v>
      </c>
      <c r="Y1745" s="17">
        <v>3</v>
      </c>
      <c r="Z1745" s="24" t="s">
        <v>1026</v>
      </c>
      <c r="AA1745" s="17">
        <v>3</v>
      </c>
    </row>
    <row r="1746" spans="13:27" x14ac:dyDescent="0.25">
      <c r="M1746" s="17" t="s">
        <v>3142</v>
      </c>
      <c r="N1746" s="17">
        <v>10</v>
      </c>
      <c r="O1746" s="17">
        <v>7</v>
      </c>
      <c r="P1746" s="17">
        <v>2002</v>
      </c>
      <c r="Q1746" s="19" t="s">
        <v>565</v>
      </c>
      <c r="R1746" s="24" t="s">
        <v>1026</v>
      </c>
      <c r="S1746" s="19" t="s">
        <v>1041</v>
      </c>
      <c r="T1746" s="17">
        <v>2</v>
      </c>
      <c r="U1746" s="24" t="s">
        <v>1026</v>
      </c>
      <c r="V1746" s="17">
        <v>1</v>
      </c>
      <c r="W1746" s="142" t="s">
        <v>1153</v>
      </c>
      <c r="X1746" s="17">
        <v>734</v>
      </c>
      <c r="Y1746" s="17">
        <v>7</v>
      </c>
      <c r="Z1746" s="24" t="s">
        <v>1026</v>
      </c>
      <c r="AA1746" s="17">
        <v>10</v>
      </c>
    </row>
    <row r="1747" spans="13:27" x14ac:dyDescent="0.25">
      <c r="M1747" s="17" t="s">
        <v>3142</v>
      </c>
      <c r="N1747" s="17">
        <v>10</v>
      </c>
      <c r="O1747" s="17">
        <v>7</v>
      </c>
      <c r="P1747" s="17">
        <v>2002</v>
      </c>
      <c r="Q1747" s="19" t="s">
        <v>1465</v>
      </c>
      <c r="R1747" s="24" t="s">
        <v>1026</v>
      </c>
      <c r="S1747" s="19" t="s">
        <v>264</v>
      </c>
      <c r="T1747" s="17">
        <v>2</v>
      </c>
      <c r="U1747" s="24" t="s">
        <v>1026</v>
      </c>
      <c r="V1747" s="17">
        <v>0</v>
      </c>
      <c r="W1747" s="142" t="s">
        <v>1154</v>
      </c>
      <c r="X1747" s="17">
        <v>365</v>
      </c>
      <c r="Y1747" s="17">
        <v>21</v>
      </c>
      <c r="Z1747" s="24" t="s">
        <v>1026</v>
      </c>
      <c r="AA1747" s="17">
        <v>8</v>
      </c>
    </row>
    <row r="1748" spans="13:27" x14ac:dyDescent="0.25">
      <c r="M1748" s="17" t="s">
        <v>3142</v>
      </c>
      <c r="N1748" s="17">
        <v>10</v>
      </c>
      <c r="O1748" s="17">
        <v>7</v>
      </c>
      <c r="P1748" s="17">
        <v>2002</v>
      </c>
      <c r="Q1748" s="19" t="s">
        <v>1029</v>
      </c>
      <c r="R1748" s="24" t="s">
        <v>1026</v>
      </c>
      <c r="S1748" s="19" t="s">
        <v>2312</v>
      </c>
      <c r="T1748" s="17">
        <v>2</v>
      </c>
      <c r="U1748" s="24" t="s">
        <v>1026</v>
      </c>
      <c r="V1748" s="17">
        <v>1</v>
      </c>
      <c r="W1748" s="142" t="s">
        <v>1152</v>
      </c>
      <c r="X1748" s="17">
        <v>787</v>
      </c>
      <c r="Y1748" s="17">
        <v>12</v>
      </c>
      <c r="Z1748" s="24" t="s">
        <v>1026</v>
      </c>
      <c r="AA1748" s="17">
        <v>18</v>
      </c>
    </row>
    <row r="1749" spans="13:27" x14ac:dyDescent="0.25">
      <c r="M1749" s="17" t="s">
        <v>3142</v>
      </c>
      <c r="N1749" s="17">
        <v>10</v>
      </c>
      <c r="O1749" s="17">
        <v>7</v>
      </c>
      <c r="P1749" s="17">
        <v>2002</v>
      </c>
      <c r="Q1749" s="19" t="s">
        <v>1318</v>
      </c>
      <c r="R1749" s="24" t="s">
        <v>1026</v>
      </c>
      <c r="S1749" s="19" t="s">
        <v>1433</v>
      </c>
      <c r="T1749" s="17">
        <v>1</v>
      </c>
      <c r="U1749" s="24" t="s">
        <v>1026</v>
      </c>
      <c r="V1749" s="17">
        <v>2</v>
      </c>
      <c r="W1749" s="142" t="s">
        <v>1151</v>
      </c>
      <c r="X1749" s="17">
        <v>372</v>
      </c>
      <c r="Y1749" s="17">
        <v>6</v>
      </c>
      <c r="Z1749" s="24" t="s">
        <v>1026</v>
      </c>
      <c r="AA1749" s="17">
        <v>9</v>
      </c>
    </row>
    <row r="1750" spans="13:27" x14ac:dyDescent="0.25">
      <c r="M1750" s="17" t="s">
        <v>3143</v>
      </c>
      <c r="N1750" s="17">
        <v>12</v>
      </c>
      <c r="O1750" s="17">
        <v>7</v>
      </c>
      <c r="P1750" s="17">
        <v>2002</v>
      </c>
      <c r="Q1750" s="19" t="s">
        <v>2312</v>
      </c>
      <c r="R1750" s="24" t="s">
        <v>1026</v>
      </c>
      <c r="S1750" s="19" t="s">
        <v>1041</v>
      </c>
      <c r="T1750" s="17">
        <v>2</v>
      </c>
      <c r="U1750" s="24" t="s">
        <v>1026</v>
      </c>
      <c r="V1750" s="17">
        <v>1</v>
      </c>
      <c r="W1750" s="142" t="s">
        <v>1150</v>
      </c>
      <c r="X1750" s="17">
        <v>512</v>
      </c>
      <c r="Y1750" s="17">
        <v>6</v>
      </c>
      <c r="Z1750" s="24" t="s">
        <v>1026</v>
      </c>
      <c r="AA1750" s="17">
        <v>5</v>
      </c>
    </row>
    <row r="1751" spans="13:27" x14ac:dyDescent="0.25">
      <c r="M1751" s="17" t="s">
        <v>3143</v>
      </c>
      <c r="N1751" s="17">
        <v>12</v>
      </c>
      <c r="O1751" s="17">
        <v>7</v>
      </c>
      <c r="P1751" s="17">
        <v>2002</v>
      </c>
      <c r="Q1751" s="19" t="s">
        <v>1241</v>
      </c>
      <c r="R1751" s="24" t="s">
        <v>1026</v>
      </c>
      <c r="S1751" s="19" t="s">
        <v>564</v>
      </c>
      <c r="T1751" s="17">
        <v>2</v>
      </c>
      <c r="U1751" s="24" t="s">
        <v>1026</v>
      </c>
      <c r="V1751" s="17">
        <v>0</v>
      </c>
      <c r="W1751" s="142" t="s">
        <v>354</v>
      </c>
      <c r="X1751" s="17">
        <v>728</v>
      </c>
      <c r="Y1751" s="17">
        <v>10</v>
      </c>
      <c r="Z1751" s="24" t="s">
        <v>1026</v>
      </c>
      <c r="AA1751" s="17">
        <v>1</v>
      </c>
    </row>
    <row r="1752" spans="13:27" x14ac:dyDescent="0.25">
      <c r="M1752" s="17" t="s">
        <v>3027</v>
      </c>
      <c r="N1752" s="17">
        <v>13</v>
      </c>
      <c r="O1752" s="17">
        <v>7</v>
      </c>
      <c r="P1752" s="17">
        <v>2002</v>
      </c>
      <c r="Q1752" s="19" t="s">
        <v>1433</v>
      </c>
      <c r="R1752" s="24" t="s">
        <v>1026</v>
      </c>
      <c r="S1752" s="19" t="s">
        <v>564</v>
      </c>
      <c r="T1752" s="17">
        <v>1</v>
      </c>
      <c r="U1752" s="24" t="s">
        <v>1026</v>
      </c>
      <c r="V1752" s="17">
        <v>2</v>
      </c>
      <c r="W1752" s="142" t="s">
        <v>1149</v>
      </c>
      <c r="X1752" s="17">
        <v>414</v>
      </c>
      <c r="Y1752" s="17">
        <v>7</v>
      </c>
      <c r="Z1752" s="24" t="s">
        <v>1026</v>
      </c>
      <c r="AA1752" s="17">
        <v>15</v>
      </c>
    </row>
    <row r="1753" spans="13:27" x14ac:dyDescent="0.25">
      <c r="M1753" s="17" t="s">
        <v>3027</v>
      </c>
      <c r="N1753" s="17">
        <v>13</v>
      </c>
      <c r="O1753" s="17">
        <v>7</v>
      </c>
      <c r="P1753" s="17">
        <v>2002</v>
      </c>
      <c r="Q1753" s="19" t="s">
        <v>181</v>
      </c>
      <c r="R1753" s="24" t="s">
        <v>1026</v>
      </c>
      <c r="S1753" s="19" t="s">
        <v>1042</v>
      </c>
      <c r="T1753" s="17">
        <v>2</v>
      </c>
      <c r="U1753" s="24" t="s">
        <v>1026</v>
      </c>
      <c r="V1753" s="17">
        <v>0</v>
      </c>
      <c r="W1753" s="142" t="s">
        <v>1148</v>
      </c>
      <c r="X1753" s="17">
        <v>305</v>
      </c>
      <c r="Y1753" s="17">
        <v>17</v>
      </c>
      <c r="Z1753" s="24" t="s">
        <v>1026</v>
      </c>
      <c r="AA1753" s="17">
        <v>1</v>
      </c>
    </row>
    <row r="1754" spans="13:27" x14ac:dyDescent="0.25">
      <c r="M1754" s="17" t="s">
        <v>3011</v>
      </c>
      <c r="N1754" s="17">
        <v>14</v>
      </c>
      <c r="O1754" s="17">
        <v>7</v>
      </c>
      <c r="P1754" s="17">
        <v>2002</v>
      </c>
      <c r="Q1754" s="19" t="s">
        <v>2312</v>
      </c>
      <c r="R1754" s="24" t="s">
        <v>1026</v>
      </c>
      <c r="S1754" s="19" t="s">
        <v>1042</v>
      </c>
      <c r="T1754" s="17">
        <v>2</v>
      </c>
      <c r="U1754" s="24" t="s">
        <v>1026</v>
      </c>
      <c r="V1754" s="17">
        <v>0</v>
      </c>
      <c r="W1754" s="142" t="s">
        <v>1147</v>
      </c>
      <c r="X1754" s="17">
        <v>417</v>
      </c>
      <c r="Y1754" s="17">
        <v>14</v>
      </c>
      <c r="Z1754" s="24" t="s">
        <v>1026</v>
      </c>
      <c r="AA1754" s="17">
        <v>0</v>
      </c>
    </row>
    <row r="1755" spans="13:27" x14ac:dyDescent="0.25">
      <c r="M1755" s="17" t="s">
        <v>3011</v>
      </c>
      <c r="N1755" s="17">
        <v>14</v>
      </c>
      <c r="O1755" s="17">
        <v>7</v>
      </c>
      <c r="P1755" s="17">
        <v>2002</v>
      </c>
      <c r="Q1755" s="19" t="s">
        <v>1465</v>
      </c>
      <c r="R1755" s="24" t="s">
        <v>1026</v>
      </c>
      <c r="S1755" s="19" t="s">
        <v>1041</v>
      </c>
      <c r="T1755" s="17">
        <v>0</v>
      </c>
      <c r="U1755" s="24" t="s">
        <v>1026</v>
      </c>
      <c r="V1755" s="17">
        <v>2</v>
      </c>
      <c r="W1755" s="142" t="s">
        <v>146</v>
      </c>
      <c r="X1755" s="17">
        <v>439</v>
      </c>
      <c r="Y1755" s="17">
        <v>1</v>
      </c>
      <c r="Z1755" s="24" t="s">
        <v>1026</v>
      </c>
      <c r="AA1755" s="17">
        <v>7</v>
      </c>
    </row>
    <row r="1756" spans="13:27" x14ac:dyDescent="0.25">
      <c r="M1756" s="17" t="s">
        <v>3011</v>
      </c>
      <c r="N1756" s="17">
        <v>14</v>
      </c>
      <c r="O1756" s="17">
        <v>7</v>
      </c>
      <c r="P1756" s="17">
        <v>2002</v>
      </c>
      <c r="Q1756" s="19" t="s">
        <v>264</v>
      </c>
      <c r="R1756" s="24" t="s">
        <v>1026</v>
      </c>
      <c r="S1756" s="19" t="s">
        <v>565</v>
      </c>
      <c r="T1756" s="17">
        <v>0</v>
      </c>
      <c r="U1756" s="24" t="s">
        <v>1026</v>
      </c>
      <c r="V1756" s="17">
        <v>2</v>
      </c>
      <c r="W1756" s="142" t="s">
        <v>1146</v>
      </c>
      <c r="X1756" s="17">
        <v>260</v>
      </c>
      <c r="Y1756" s="17">
        <v>1</v>
      </c>
      <c r="Z1756" s="24" t="s">
        <v>1026</v>
      </c>
      <c r="AA1756" s="17">
        <v>16</v>
      </c>
    </row>
    <row r="1757" spans="13:27" x14ac:dyDescent="0.25">
      <c r="M1757" s="17" t="s">
        <v>3011</v>
      </c>
      <c r="N1757" s="17">
        <v>14</v>
      </c>
      <c r="O1757" s="17">
        <v>7</v>
      </c>
      <c r="P1757" s="17">
        <v>2002</v>
      </c>
      <c r="Q1757" s="19" t="s">
        <v>1029</v>
      </c>
      <c r="R1757" s="24" t="s">
        <v>1026</v>
      </c>
      <c r="S1757" s="19" t="s">
        <v>1318</v>
      </c>
      <c r="T1757" s="17">
        <v>2</v>
      </c>
      <c r="U1757" s="24" t="s">
        <v>1026</v>
      </c>
      <c r="V1757" s="17">
        <v>1</v>
      </c>
      <c r="W1757" s="142" t="s">
        <v>1145</v>
      </c>
      <c r="X1757" s="17">
        <v>857</v>
      </c>
      <c r="Y1757" s="17">
        <v>8</v>
      </c>
      <c r="Z1757" s="24" t="s">
        <v>1026</v>
      </c>
      <c r="AA1757" s="17">
        <v>5</v>
      </c>
    </row>
    <row r="1758" spans="13:27" x14ac:dyDescent="0.25">
      <c r="M1758" s="17" t="s">
        <v>3142</v>
      </c>
      <c r="N1758" s="17">
        <v>17</v>
      </c>
      <c r="O1758" s="17">
        <v>7</v>
      </c>
      <c r="P1758" s="17">
        <v>2002</v>
      </c>
      <c r="Q1758" s="19" t="s">
        <v>1433</v>
      </c>
      <c r="R1758" s="24" t="s">
        <v>1026</v>
      </c>
      <c r="S1758" s="19" t="s">
        <v>1241</v>
      </c>
      <c r="T1758" s="17">
        <v>0</v>
      </c>
      <c r="U1758" s="24" t="s">
        <v>1026</v>
      </c>
      <c r="V1758" s="17">
        <v>2</v>
      </c>
      <c r="W1758" s="142" t="s">
        <v>1141</v>
      </c>
      <c r="X1758" s="17">
        <v>585</v>
      </c>
      <c r="Y1758" s="17">
        <v>0</v>
      </c>
      <c r="Z1758" s="24" t="s">
        <v>1026</v>
      </c>
      <c r="AA1758" s="17">
        <v>16</v>
      </c>
    </row>
    <row r="1759" spans="13:27" x14ac:dyDescent="0.25">
      <c r="M1759" s="17" t="s">
        <v>3142</v>
      </c>
      <c r="N1759" s="17">
        <v>17</v>
      </c>
      <c r="O1759" s="17">
        <v>7</v>
      </c>
      <c r="P1759" s="17">
        <v>2002</v>
      </c>
      <c r="Q1759" s="19" t="s">
        <v>1041</v>
      </c>
      <c r="R1759" s="24" t="s">
        <v>1026</v>
      </c>
      <c r="S1759" s="19" t="s">
        <v>2312</v>
      </c>
      <c r="T1759" s="17">
        <v>2</v>
      </c>
      <c r="U1759" s="24" t="s">
        <v>1026</v>
      </c>
      <c r="V1759" s="17">
        <v>1</v>
      </c>
      <c r="W1759" s="142" t="s">
        <v>1143</v>
      </c>
      <c r="X1759" s="17">
        <v>555</v>
      </c>
      <c r="Y1759" s="17">
        <v>4</v>
      </c>
      <c r="Z1759" s="24" t="s">
        <v>1026</v>
      </c>
      <c r="AA1759" s="17">
        <v>3</v>
      </c>
    </row>
    <row r="1760" spans="13:27" x14ac:dyDescent="0.25">
      <c r="M1760" s="17" t="s">
        <v>3142</v>
      </c>
      <c r="N1760" s="17">
        <v>17</v>
      </c>
      <c r="O1760" s="17">
        <v>7</v>
      </c>
      <c r="P1760" s="17">
        <v>2002</v>
      </c>
      <c r="Q1760" s="19" t="s">
        <v>564</v>
      </c>
      <c r="R1760" s="24" t="s">
        <v>1026</v>
      </c>
      <c r="S1760" s="19" t="s">
        <v>1029</v>
      </c>
      <c r="T1760" s="17">
        <v>0</v>
      </c>
      <c r="U1760" s="24" t="s">
        <v>1026</v>
      </c>
      <c r="V1760" s="17">
        <v>2</v>
      </c>
      <c r="W1760" s="142" t="s">
        <v>1142</v>
      </c>
      <c r="X1760" s="17">
        <v>354</v>
      </c>
      <c r="Y1760" s="17">
        <v>3</v>
      </c>
      <c r="Z1760" s="24" t="s">
        <v>1026</v>
      </c>
      <c r="AA1760" s="17">
        <v>14</v>
      </c>
    </row>
    <row r="1761" spans="3:27" x14ac:dyDescent="0.25">
      <c r="M1761" s="17" t="s">
        <v>3142</v>
      </c>
      <c r="N1761" s="17">
        <v>17</v>
      </c>
      <c r="O1761" s="17">
        <v>7</v>
      </c>
      <c r="P1761" s="17">
        <v>2002</v>
      </c>
      <c r="Q1761" s="19" t="s">
        <v>264</v>
      </c>
      <c r="R1761" s="24" t="s">
        <v>1026</v>
      </c>
      <c r="S1761" s="19" t="s">
        <v>1318</v>
      </c>
      <c r="T1761" s="17">
        <v>2</v>
      </c>
      <c r="U1761" s="24" t="s">
        <v>1026</v>
      </c>
      <c r="V1761" s="17">
        <v>0</v>
      </c>
      <c r="W1761" s="142" t="s">
        <v>1144</v>
      </c>
      <c r="X1761" s="17">
        <v>330</v>
      </c>
      <c r="Y1761" s="17">
        <v>17</v>
      </c>
      <c r="Z1761" s="24" t="s">
        <v>1026</v>
      </c>
      <c r="AA1761" s="17">
        <v>6</v>
      </c>
    </row>
    <row r="1762" spans="3:27" x14ac:dyDescent="0.25">
      <c r="M1762" s="17" t="s">
        <v>3142</v>
      </c>
      <c r="N1762" s="17">
        <v>17</v>
      </c>
      <c r="O1762" s="17">
        <v>7</v>
      </c>
      <c r="P1762" s="17">
        <v>2002</v>
      </c>
      <c r="Q1762" s="19" t="s">
        <v>181</v>
      </c>
      <c r="R1762" s="24" t="s">
        <v>1026</v>
      </c>
      <c r="S1762" s="19" t="s">
        <v>1465</v>
      </c>
      <c r="T1762" s="17">
        <v>2</v>
      </c>
      <c r="U1762" s="24" t="s">
        <v>1026</v>
      </c>
      <c r="V1762" s="17">
        <v>1</v>
      </c>
      <c r="W1762" s="142" t="s">
        <v>1140</v>
      </c>
      <c r="X1762" s="17">
        <v>355</v>
      </c>
      <c r="Y1762" s="17">
        <v>5</v>
      </c>
      <c r="Z1762" s="24" t="s">
        <v>1026</v>
      </c>
      <c r="AA1762" s="17">
        <v>8</v>
      </c>
    </row>
    <row r="1763" spans="3:27" x14ac:dyDescent="0.25">
      <c r="M1763" s="17" t="s">
        <v>3143</v>
      </c>
      <c r="N1763" s="17">
        <v>19</v>
      </c>
      <c r="O1763" s="17">
        <v>7</v>
      </c>
      <c r="P1763" s="17">
        <v>2002</v>
      </c>
      <c r="Q1763" s="19" t="s">
        <v>1318</v>
      </c>
      <c r="R1763" s="24" t="s">
        <v>1026</v>
      </c>
      <c r="S1763" s="19" t="s">
        <v>1433</v>
      </c>
      <c r="T1763" s="17">
        <v>2</v>
      </c>
      <c r="U1763" s="24" t="s">
        <v>1026</v>
      </c>
      <c r="V1763" s="17">
        <v>0</v>
      </c>
      <c r="W1763" s="142" t="s">
        <v>1833</v>
      </c>
      <c r="X1763" s="17">
        <v>508</v>
      </c>
      <c r="Y1763" s="17">
        <v>10</v>
      </c>
      <c r="Z1763" s="24" t="s">
        <v>1026</v>
      </c>
      <c r="AA1763" s="17">
        <v>8</v>
      </c>
    </row>
    <row r="1764" spans="3:27" x14ac:dyDescent="0.25">
      <c r="M1764" s="17" t="s">
        <v>3027</v>
      </c>
      <c r="N1764" s="17">
        <v>20</v>
      </c>
      <c r="O1764" s="17">
        <v>7</v>
      </c>
      <c r="P1764" s="17">
        <v>2002</v>
      </c>
      <c r="Q1764" s="19" t="s">
        <v>565</v>
      </c>
      <c r="R1764" s="24" t="s">
        <v>1026</v>
      </c>
      <c r="S1764" s="19" t="s">
        <v>181</v>
      </c>
      <c r="T1764" s="17">
        <v>1</v>
      </c>
      <c r="U1764" s="24" t="s">
        <v>1026</v>
      </c>
      <c r="V1764" s="17">
        <v>2</v>
      </c>
      <c r="W1764" s="142" t="s">
        <v>1832</v>
      </c>
      <c r="X1764" s="17">
        <v>202</v>
      </c>
      <c r="Y1764" s="17">
        <v>4</v>
      </c>
      <c r="Z1764" s="24" t="s">
        <v>1026</v>
      </c>
      <c r="AA1764" s="17">
        <v>3</v>
      </c>
    </row>
    <row r="1765" spans="3:27" x14ac:dyDescent="0.25">
      <c r="M1765" s="17" t="s">
        <v>3027</v>
      </c>
      <c r="N1765" s="17">
        <v>20</v>
      </c>
      <c r="O1765" s="17">
        <v>7</v>
      </c>
      <c r="P1765" s="17">
        <v>2002</v>
      </c>
      <c r="Q1765" s="19" t="s">
        <v>564</v>
      </c>
      <c r="R1765" s="24" t="s">
        <v>1026</v>
      </c>
      <c r="S1765" s="19" t="s">
        <v>264</v>
      </c>
      <c r="T1765" s="17">
        <v>0</v>
      </c>
      <c r="U1765" s="24" t="s">
        <v>1026</v>
      </c>
      <c r="V1765" s="17">
        <v>1</v>
      </c>
      <c r="W1765" s="142" t="s">
        <v>1831</v>
      </c>
      <c r="X1765" s="17">
        <v>250</v>
      </c>
      <c r="Y1765" s="17">
        <v>4</v>
      </c>
      <c r="Z1765" s="24" t="s">
        <v>1026</v>
      </c>
      <c r="AA1765" s="17">
        <v>6</v>
      </c>
    </row>
    <row r="1766" spans="3:27" x14ac:dyDescent="0.25">
      <c r="M1766" s="17" t="s">
        <v>3011</v>
      </c>
      <c r="N1766" s="17">
        <v>21</v>
      </c>
      <c r="O1766" s="17">
        <v>7</v>
      </c>
      <c r="P1766" s="17">
        <v>2002</v>
      </c>
      <c r="Q1766" s="19" t="s">
        <v>1433</v>
      </c>
      <c r="R1766" s="24" t="s">
        <v>1026</v>
      </c>
      <c r="S1766" s="19" t="s">
        <v>1465</v>
      </c>
      <c r="T1766" s="17">
        <v>0</v>
      </c>
      <c r="U1766" s="24" t="s">
        <v>1026</v>
      </c>
      <c r="V1766" s="17">
        <v>2</v>
      </c>
      <c r="W1766" s="142" t="s">
        <v>1828</v>
      </c>
      <c r="X1766" s="17">
        <v>397</v>
      </c>
      <c r="Y1766" s="17">
        <v>4</v>
      </c>
      <c r="Z1766" s="24" t="s">
        <v>1026</v>
      </c>
      <c r="AA1766" s="17">
        <v>13</v>
      </c>
    </row>
    <row r="1767" spans="3:27" x14ac:dyDescent="0.25">
      <c r="M1767" s="17" t="s">
        <v>3011</v>
      </c>
      <c r="N1767" s="17">
        <v>21</v>
      </c>
      <c r="O1767" s="17">
        <v>7</v>
      </c>
      <c r="P1767" s="17">
        <v>2002</v>
      </c>
      <c r="Q1767" s="19" t="s">
        <v>2312</v>
      </c>
      <c r="R1767" s="24" t="s">
        <v>1026</v>
      </c>
      <c r="S1767" s="19" t="s">
        <v>264</v>
      </c>
      <c r="T1767" s="17">
        <v>2</v>
      </c>
      <c r="U1767" s="24" t="s">
        <v>1026</v>
      </c>
      <c r="V1767" s="17">
        <v>1</v>
      </c>
      <c r="W1767" s="142" t="s">
        <v>1830</v>
      </c>
      <c r="X1767" s="17">
        <v>488</v>
      </c>
      <c r="Y1767" s="17">
        <v>16</v>
      </c>
      <c r="Z1767" s="24" t="s">
        <v>1026</v>
      </c>
      <c r="AA1767" s="17">
        <v>11</v>
      </c>
    </row>
    <row r="1768" spans="3:27" x14ac:dyDescent="0.25">
      <c r="M1768" s="17" t="s">
        <v>3011</v>
      </c>
      <c r="N1768" s="17">
        <v>21</v>
      </c>
      <c r="O1768" s="17">
        <v>7</v>
      </c>
      <c r="P1768" s="17">
        <v>2002</v>
      </c>
      <c r="Q1768" s="19" t="s">
        <v>1241</v>
      </c>
      <c r="R1768" s="24" t="s">
        <v>1026</v>
      </c>
      <c r="S1768" s="19" t="s">
        <v>181</v>
      </c>
      <c r="T1768" s="17">
        <v>2</v>
      </c>
      <c r="U1768" s="24" t="s">
        <v>1026</v>
      </c>
      <c r="V1768" s="17">
        <v>0</v>
      </c>
      <c r="W1768" s="142" t="s">
        <v>1829</v>
      </c>
      <c r="X1768" s="17">
        <v>743</v>
      </c>
      <c r="Y1768" s="17">
        <v>11</v>
      </c>
      <c r="Z1768" s="24" t="s">
        <v>1026</v>
      </c>
      <c r="AA1768" s="17">
        <v>1</v>
      </c>
    </row>
    <row r="1769" spans="3:27" x14ac:dyDescent="0.25">
      <c r="M1769" s="17" t="s">
        <v>3011</v>
      </c>
      <c r="N1769" s="17">
        <v>21</v>
      </c>
      <c r="O1769" s="17">
        <v>7</v>
      </c>
      <c r="P1769" s="17">
        <v>2002</v>
      </c>
      <c r="Q1769" s="19" t="s">
        <v>1029</v>
      </c>
      <c r="R1769" s="24" t="s">
        <v>1026</v>
      </c>
      <c r="S1769" s="19" t="s">
        <v>1041</v>
      </c>
      <c r="T1769" s="17">
        <v>1</v>
      </c>
      <c r="U1769" s="24" t="s">
        <v>1026</v>
      </c>
      <c r="V1769" s="17">
        <v>2</v>
      </c>
      <c r="W1769" s="142" t="s">
        <v>123</v>
      </c>
      <c r="X1769" s="17">
        <v>1012</v>
      </c>
      <c r="Y1769" s="17">
        <v>6</v>
      </c>
      <c r="Z1769" s="24" t="s">
        <v>1026</v>
      </c>
      <c r="AA1769" s="17">
        <v>5</v>
      </c>
    </row>
    <row r="1770" spans="3:27" x14ac:dyDescent="0.25">
      <c r="M1770" s="17" t="s">
        <v>3011</v>
      </c>
      <c r="N1770" s="17">
        <v>21</v>
      </c>
      <c r="O1770" s="17">
        <v>7</v>
      </c>
      <c r="P1770" s="17">
        <v>2002</v>
      </c>
      <c r="Q1770" s="19" t="s">
        <v>1042</v>
      </c>
      <c r="R1770" s="24" t="s">
        <v>1026</v>
      </c>
      <c r="S1770" s="19" t="s">
        <v>1318</v>
      </c>
      <c r="T1770" s="17">
        <v>1</v>
      </c>
      <c r="U1770" s="24" t="s">
        <v>1026</v>
      </c>
      <c r="V1770" s="17">
        <v>2</v>
      </c>
      <c r="W1770" s="142" t="s">
        <v>122</v>
      </c>
      <c r="X1770" s="17">
        <v>202</v>
      </c>
      <c r="Y1770" s="17">
        <v>3</v>
      </c>
      <c r="Z1770" s="24" t="s">
        <v>1026</v>
      </c>
      <c r="AA1770" s="17">
        <v>10</v>
      </c>
    </row>
    <row r="1771" spans="3:27" x14ac:dyDescent="0.25">
      <c r="C1771" s="16"/>
      <c r="D1771" s="16"/>
      <c r="E1771" s="16"/>
      <c r="F1771" s="16"/>
      <c r="G1771" s="16"/>
      <c r="I1771" s="16"/>
      <c r="M1771" s="17" t="s">
        <v>3142</v>
      </c>
      <c r="N1771" s="17">
        <v>24</v>
      </c>
      <c r="O1771" s="17">
        <v>7</v>
      </c>
      <c r="P1771" s="17">
        <v>2002</v>
      </c>
      <c r="Q1771" s="19" t="s">
        <v>565</v>
      </c>
      <c r="R1771" s="24" t="s">
        <v>1026</v>
      </c>
      <c r="S1771" s="19" t="s">
        <v>564</v>
      </c>
      <c r="T1771" s="17">
        <v>2</v>
      </c>
      <c r="U1771" s="24" t="s">
        <v>1026</v>
      </c>
      <c r="V1771" s="17">
        <v>0</v>
      </c>
      <c r="W1771" s="142" t="s">
        <v>121</v>
      </c>
      <c r="X1771" s="17">
        <v>438</v>
      </c>
      <c r="Y1771" s="17">
        <v>8</v>
      </c>
      <c r="Z1771" s="24" t="s">
        <v>1026</v>
      </c>
      <c r="AA1771" s="17">
        <v>1</v>
      </c>
    </row>
    <row r="1772" spans="3:27" x14ac:dyDescent="0.25">
      <c r="C1772" s="16"/>
      <c r="D1772" s="16"/>
      <c r="E1772" s="16"/>
      <c r="F1772" s="16"/>
      <c r="G1772" s="16"/>
      <c r="I1772" s="16"/>
      <c r="M1772" s="17" t="s">
        <v>3142</v>
      </c>
      <c r="N1772" s="17">
        <v>24</v>
      </c>
      <c r="O1772" s="17">
        <v>7</v>
      </c>
      <c r="P1772" s="17">
        <v>2002</v>
      </c>
      <c r="Q1772" s="19" t="s">
        <v>2312</v>
      </c>
      <c r="R1772" s="24" t="s">
        <v>1026</v>
      </c>
      <c r="S1772" s="19" t="s">
        <v>181</v>
      </c>
      <c r="T1772" s="17">
        <v>2</v>
      </c>
      <c r="U1772" s="24" t="s">
        <v>1026</v>
      </c>
      <c r="V1772" s="17">
        <v>1</v>
      </c>
      <c r="W1772" s="142" t="s">
        <v>120</v>
      </c>
      <c r="X1772" s="17">
        <v>694</v>
      </c>
      <c r="Y1772" s="17">
        <v>6</v>
      </c>
      <c r="Z1772" s="24" t="s">
        <v>1026</v>
      </c>
      <c r="AA1772" s="17">
        <v>13</v>
      </c>
    </row>
    <row r="1773" spans="3:27" x14ac:dyDescent="0.25">
      <c r="C1773" s="16"/>
      <c r="D1773" s="16"/>
      <c r="E1773" s="16"/>
      <c r="F1773" s="16"/>
      <c r="G1773" s="16"/>
      <c r="I1773" s="16"/>
      <c r="M1773" s="17" t="s">
        <v>3142</v>
      </c>
      <c r="N1773" s="17">
        <v>24</v>
      </c>
      <c r="O1773" s="17">
        <v>7</v>
      </c>
      <c r="P1773" s="17">
        <v>2002</v>
      </c>
      <c r="Q1773" s="19" t="s">
        <v>1241</v>
      </c>
      <c r="R1773" s="24" t="s">
        <v>1026</v>
      </c>
      <c r="S1773" s="19" t="s">
        <v>1465</v>
      </c>
      <c r="T1773" s="17">
        <v>2</v>
      </c>
      <c r="U1773" s="24" t="s">
        <v>1026</v>
      </c>
      <c r="V1773" s="17">
        <v>0</v>
      </c>
      <c r="W1773" s="142" t="s">
        <v>119</v>
      </c>
      <c r="X1773" s="17">
        <v>796</v>
      </c>
      <c r="Y1773" s="17">
        <v>11</v>
      </c>
      <c r="Z1773" s="24" t="s">
        <v>1026</v>
      </c>
      <c r="AA1773" s="17">
        <v>4</v>
      </c>
    </row>
    <row r="1774" spans="3:27" x14ac:dyDescent="0.25">
      <c r="C1774" s="16"/>
      <c r="D1774" s="16"/>
      <c r="E1774" s="16"/>
      <c r="F1774" s="16"/>
      <c r="G1774" s="16"/>
      <c r="I1774" s="16"/>
      <c r="M1774" s="17" t="s">
        <v>3142</v>
      </c>
      <c r="N1774" s="17">
        <v>24</v>
      </c>
      <c r="O1774" s="17">
        <v>7</v>
      </c>
      <c r="P1774" s="17">
        <v>2002</v>
      </c>
      <c r="Q1774" s="19" t="s">
        <v>1042</v>
      </c>
      <c r="R1774" s="24" t="s">
        <v>1026</v>
      </c>
      <c r="S1774" s="19" t="s">
        <v>1433</v>
      </c>
      <c r="T1774" s="17">
        <v>1</v>
      </c>
      <c r="U1774" s="24" t="s">
        <v>1026</v>
      </c>
      <c r="V1774" s="17">
        <v>0</v>
      </c>
      <c r="W1774" s="142" t="s">
        <v>118</v>
      </c>
      <c r="X1774" s="17">
        <v>191</v>
      </c>
      <c r="Y1774" s="17">
        <v>7</v>
      </c>
      <c r="Z1774" s="24" t="s">
        <v>1026</v>
      </c>
      <c r="AA1774" s="17">
        <v>5</v>
      </c>
    </row>
    <row r="1775" spans="3:27" x14ac:dyDescent="0.25">
      <c r="C1775" s="16"/>
      <c r="D1775" s="16"/>
      <c r="E1775" s="16"/>
      <c r="F1775" s="16"/>
      <c r="G1775" s="16"/>
      <c r="I1775" s="16"/>
      <c r="M1775" s="17" t="s">
        <v>3142</v>
      </c>
      <c r="N1775" s="17">
        <v>24</v>
      </c>
      <c r="O1775" s="17">
        <v>7</v>
      </c>
      <c r="P1775" s="17">
        <v>2002</v>
      </c>
      <c r="Q1775" s="19" t="s">
        <v>1318</v>
      </c>
      <c r="R1775" s="24" t="s">
        <v>1026</v>
      </c>
      <c r="S1775" s="19" t="s">
        <v>1041</v>
      </c>
      <c r="T1775" s="17">
        <v>0</v>
      </c>
      <c r="U1775" s="24" t="s">
        <v>1026</v>
      </c>
      <c r="V1775" s="17">
        <v>2</v>
      </c>
      <c r="W1775" s="142" t="s">
        <v>117</v>
      </c>
      <c r="X1775" s="17">
        <v>481</v>
      </c>
      <c r="Y1775" s="17">
        <v>8</v>
      </c>
      <c r="Z1775" s="24" t="s">
        <v>1026</v>
      </c>
      <c r="AA1775" s="17">
        <v>15</v>
      </c>
    </row>
    <row r="1776" spans="3:27" x14ac:dyDescent="0.25">
      <c r="C1776" s="16"/>
      <c r="D1776" s="16"/>
      <c r="E1776" s="16"/>
      <c r="F1776" s="16"/>
      <c r="G1776" s="16"/>
      <c r="I1776" s="16"/>
      <c r="M1776" s="17" t="s">
        <v>3143</v>
      </c>
      <c r="N1776" s="17">
        <v>26</v>
      </c>
      <c r="O1776" s="17">
        <v>7</v>
      </c>
      <c r="P1776" s="17">
        <v>2002</v>
      </c>
      <c r="Q1776" s="19" t="s">
        <v>1241</v>
      </c>
      <c r="R1776" s="24" t="s">
        <v>1026</v>
      </c>
      <c r="S1776" s="19" t="s">
        <v>565</v>
      </c>
      <c r="T1776" s="17">
        <v>0</v>
      </c>
      <c r="U1776" s="24" t="s">
        <v>1026</v>
      </c>
      <c r="V1776" s="17">
        <v>1</v>
      </c>
      <c r="W1776" s="142" t="s">
        <v>2328</v>
      </c>
      <c r="X1776" s="17">
        <v>1014</v>
      </c>
      <c r="Y1776" s="17">
        <v>3</v>
      </c>
      <c r="Z1776" s="24" t="s">
        <v>1026</v>
      </c>
      <c r="AA1776" s="17">
        <v>4</v>
      </c>
    </row>
    <row r="1777" spans="3:27" x14ac:dyDescent="0.25">
      <c r="C1777" s="16"/>
      <c r="D1777" s="16"/>
      <c r="E1777" s="16"/>
      <c r="F1777" s="16"/>
      <c r="G1777" s="16"/>
      <c r="I1777" s="16"/>
      <c r="M1777" s="17" t="s">
        <v>3027</v>
      </c>
      <c r="N1777" s="17">
        <v>27</v>
      </c>
      <c r="O1777" s="17">
        <v>7</v>
      </c>
      <c r="P1777" s="17">
        <v>2002</v>
      </c>
      <c r="Q1777" s="19" t="s">
        <v>1041</v>
      </c>
      <c r="R1777" s="24" t="s">
        <v>1026</v>
      </c>
      <c r="S1777" s="19" t="s">
        <v>1042</v>
      </c>
      <c r="T1777" s="17">
        <v>2</v>
      </c>
      <c r="U1777" s="24" t="s">
        <v>1026</v>
      </c>
      <c r="V1777" s="17">
        <v>0</v>
      </c>
      <c r="W1777" s="142" t="s">
        <v>116</v>
      </c>
      <c r="X1777" s="17">
        <v>424</v>
      </c>
      <c r="Y1777" s="17">
        <v>14</v>
      </c>
      <c r="Z1777" s="24" t="s">
        <v>1026</v>
      </c>
      <c r="AA1777" s="17">
        <v>0</v>
      </c>
    </row>
    <row r="1778" spans="3:27" x14ac:dyDescent="0.25">
      <c r="C1778" s="16"/>
      <c r="D1778" s="16"/>
      <c r="E1778" s="16"/>
      <c r="F1778" s="16"/>
      <c r="G1778" s="16"/>
      <c r="I1778" s="16"/>
      <c r="M1778" s="17" t="s">
        <v>3027</v>
      </c>
      <c r="N1778" s="17">
        <v>27</v>
      </c>
      <c r="O1778" s="17">
        <v>7</v>
      </c>
      <c r="P1778" s="17">
        <v>2002</v>
      </c>
      <c r="Q1778" s="19" t="s">
        <v>2312</v>
      </c>
      <c r="R1778" s="24" t="s">
        <v>1026</v>
      </c>
      <c r="S1778" s="19" t="s">
        <v>1433</v>
      </c>
      <c r="T1778" s="17">
        <v>2</v>
      </c>
      <c r="U1778" s="24" t="s">
        <v>1026</v>
      </c>
      <c r="V1778" s="17">
        <v>0</v>
      </c>
      <c r="W1778" s="142" t="s">
        <v>115</v>
      </c>
      <c r="X1778" s="17">
        <v>349</v>
      </c>
      <c r="Y1778" s="17">
        <v>29</v>
      </c>
      <c r="Z1778" s="24" t="s">
        <v>1026</v>
      </c>
      <c r="AA1778" s="17">
        <v>6</v>
      </c>
    </row>
    <row r="1779" spans="3:27" x14ac:dyDescent="0.25">
      <c r="C1779" s="16"/>
      <c r="D1779" s="16"/>
      <c r="E1779" s="16"/>
      <c r="F1779" s="16"/>
      <c r="G1779" s="16"/>
      <c r="I1779" s="16"/>
      <c r="M1779" s="17" t="s">
        <v>3011</v>
      </c>
      <c r="N1779" s="17">
        <v>28</v>
      </c>
      <c r="O1779" s="17">
        <v>7</v>
      </c>
      <c r="P1779" s="17">
        <v>2002</v>
      </c>
      <c r="Q1779" s="19" t="s">
        <v>564</v>
      </c>
      <c r="R1779" s="24" t="s">
        <v>1026</v>
      </c>
      <c r="S1779" s="19" t="s">
        <v>1042</v>
      </c>
      <c r="T1779" s="17">
        <v>1</v>
      </c>
      <c r="U1779" s="24" t="s">
        <v>1026</v>
      </c>
      <c r="V1779" s="17">
        <v>0</v>
      </c>
      <c r="W1779" s="142" t="s">
        <v>114</v>
      </c>
      <c r="X1779" s="17">
        <v>350</v>
      </c>
      <c r="Y1779" s="17">
        <v>10</v>
      </c>
      <c r="Z1779" s="24" t="s">
        <v>1026</v>
      </c>
      <c r="AA1779" s="17">
        <v>5</v>
      </c>
    </row>
    <row r="1780" spans="3:27" x14ac:dyDescent="0.25">
      <c r="C1780" s="16"/>
      <c r="D1780" s="16"/>
      <c r="E1780" s="16"/>
      <c r="F1780" s="16"/>
      <c r="G1780" s="16"/>
      <c r="I1780" s="16"/>
      <c r="M1780" s="17" t="s">
        <v>3011</v>
      </c>
      <c r="N1780" s="17">
        <v>28</v>
      </c>
      <c r="O1780" s="17">
        <v>7</v>
      </c>
      <c r="P1780" s="17">
        <v>2002</v>
      </c>
      <c r="Q1780" s="19" t="s">
        <v>264</v>
      </c>
      <c r="R1780" s="24" t="s">
        <v>1026</v>
      </c>
      <c r="S1780" s="19" t="s">
        <v>1029</v>
      </c>
      <c r="T1780" s="17">
        <v>1</v>
      </c>
      <c r="U1780" s="24" t="s">
        <v>1026</v>
      </c>
      <c r="V1780" s="17">
        <v>2</v>
      </c>
      <c r="W1780" s="142" t="s">
        <v>112</v>
      </c>
      <c r="X1780" s="17">
        <v>604</v>
      </c>
      <c r="Y1780" s="17">
        <v>10</v>
      </c>
      <c r="Z1780" s="24" t="s">
        <v>1026</v>
      </c>
      <c r="AA1780" s="17">
        <v>13</v>
      </c>
    </row>
    <row r="1781" spans="3:27" x14ac:dyDescent="0.25">
      <c r="C1781" s="16"/>
      <c r="D1781" s="16"/>
      <c r="E1781" s="16"/>
      <c r="F1781" s="16"/>
      <c r="G1781" s="16"/>
      <c r="I1781" s="16"/>
      <c r="M1781" s="17" t="s">
        <v>3011</v>
      </c>
      <c r="N1781" s="17">
        <v>28</v>
      </c>
      <c r="O1781" s="17">
        <v>7</v>
      </c>
      <c r="P1781" s="17">
        <v>2002</v>
      </c>
      <c r="Q1781" s="19" t="s">
        <v>181</v>
      </c>
      <c r="R1781" s="24" t="s">
        <v>1026</v>
      </c>
      <c r="S1781" s="19" t="s">
        <v>1433</v>
      </c>
      <c r="T1781" s="17">
        <v>2</v>
      </c>
      <c r="U1781" s="24" t="s">
        <v>1026</v>
      </c>
      <c r="V1781" s="17">
        <v>0</v>
      </c>
      <c r="W1781" s="142" t="s">
        <v>113</v>
      </c>
      <c r="X1781" s="17">
        <v>402</v>
      </c>
      <c r="Y1781" s="17">
        <v>12</v>
      </c>
      <c r="Z1781" s="24" t="s">
        <v>1026</v>
      </c>
      <c r="AA1781" s="17">
        <v>2</v>
      </c>
    </row>
    <row r="1782" spans="3:27" x14ac:dyDescent="0.25">
      <c r="C1782" s="16"/>
      <c r="D1782" s="16"/>
      <c r="E1782" s="16"/>
      <c r="F1782" s="16"/>
      <c r="G1782" s="16"/>
      <c r="I1782" s="16"/>
      <c r="M1782" s="17" t="s">
        <v>3144</v>
      </c>
      <c r="N1782" s="17">
        <v>30</v>
      </c>
      <c r="O1782" s="17">
        <v>7</v>
      </c>
      <c r="P1782" s="17">
        <v>2002</v>
      </c>
      <c r="Q1782" s="19" t="s">
        <v>1465</v>
      </c>
      <c r="R1782" s="24" t="s">
        <v>1026</v>
      </c>
      <c r="S1782" s="19" t="s">
        <v>564</v>
      </c>
      <c r="T1782" s="17">
        <v>2</v>
      </c>
      <c r="U1782" s="24" t="s">
        <v>1026</v>
      </c>
      <c r="V1782" s="17">
        <v>1</v>
      </c>
      <c r="W1782" s="142" t="s">
        <v>111</v>
      </c>
      <c r="X1782" s="17">
        <v>339</v>
      </c>
      <c r="Y1782" s="17">
        <v>20</v>
      </c>
      <c r="Z1782" s="24" t="s">
        <v>1026</v>
      </c>
      <c r="AA1782" s="17">
        <v>10</v>
      </c>
    </row>
    <row r="1783" spans="3:27" x14ac:dyDescent="0.25">
      <c r="C1783" s="16"/>
      <c r="D1783" s="16"/>
      <c r="E1783" s="16"/>
      <c r="F1783" s="16"/>
      <c r="G1783" s="16"/>
      <c r="H1783" s="16"/>
      <c r="I1783" s="16"/>
      <c r="J1783" s="16"/>
      <c r="K1783" s="16"/>
      <c r="M1783" s="17" t="s">
        <v>3142</v>
      </c>
      <c r="N1783" s="17">
        <v>31</v>
      </c>
      <c r="O1783" s="17">
        <v>7</v>
      </c>
      <c r="P1783" s="17">
        <v>2002</v>
      </c>
      <c r="Q1783" s="19" t="s">
        <v>1433</v>
      </c>
      <c r="R1783" s="24" t="s">
        <v>1026</v>
      </c>
      <c r="S1783" s="19" t="s">
        <v>565</v>
      </c>
      <c r="T1783" s="17">
        <v>0</v>
      </c>
      <c r="U1783" s="24" t="s">
        <v>1026</v>
      </c>
      <c r="V1783" s="17">
        <v>2</v>
      </c>
      <c r="W1783" s="142" t="s">
        <v>107</v>
      </c>
      <c r="X1783" s="17">
        <v>490</v>
      </c>
      <c r="Y1783" s="17">
        <v>2</v>
      </c>
      <c r="Z1783" s="24" t="s">
        <v>1026</v>
      </c>
      <c r="AA1783" s="17">
        <v>14</v>
      </c>
    </row>
    <row r="1784" spans="3:27" x14ac:dyDescent="0.25">
      <c r="C1784" s="16"/>
      <c r="D1784" s="16"/>
      <c r="E1784" s="16"/>
      <c r="F1784" s="16"/>
      <c r="G1784" s="16"/>
      <c r="H1784" s="16"/>
      <c r="I1784" s="16"/>
      <c r="J1784" s="16"/>
      <c r="K1784" s="16"/>
      <c r="M1784" s="17" t="s">
        <v>3142</v>
      </c>
      <c r="N1784" s="17">
        <v>31</v>
      </c>
      <c r="O1784" s="17">
        <v>7</v>
      </c>
      <c r="P1784" s="17">
        <v>2002</v>
      </c>
      <c r="Q1784" s="19" t="s">
        <v>1041</v>
      </c>
      <c r="R1784" s="24" t="s">
        <v>1026</v>
      </c>
      <c r="S1784" s="19" t="s">
        <v>264</v>
      </c>
      <c r="T1784" s="17">
        <v>2</v>
      </c>
      <c r="U1784" s="24" t="s">
        <v>1026</v>
      </c>
      <c r="V1784" s="17">
        <v>0</v>
      </c>
      <c r="W1784" s="142" t="s">
        <v>108</v>
      </c>
      <c r="X1784" s="17">
        <v>517</v>
      </c>
      <c r="Y1784" s="17">
        <v>11</v>
      </c>
      <c r="Z1784" s="24" t="s">
        <v>1026</v>
      </c>
      <c r="AA1784" s="17">
        <v>0</v>
      </c>
    </row>
    <row r="1785" spans="3:27" x14ac:dyDescent="0.25">
      <c r="C1785" s="16"/>
      <c r="D1785" s="16"/>
      <c r="E1785" s="16"/>
      <c r="F1785" s="16"/>
      <c r="G1785" s="16"/>
      <c r="H1785" s="16"/>
      <c r="I1785" s="16"/>
      <c r="J1785" s="16"/>
      <c r="K1785" s="16"/>
      <c r="M1785" s="17" t="s">
        <v>3142</v>
      </c>
      <c r="N1785" s="17">
        <v>31</v>
      </c>
      <c r="O1785" s="17">
        <v>7</v>
      </c>
      <c r="P1785" s="17">
        <v>2002</v>
      </c>
      <c r="Q1785" s="52" t="s">
        <v>181</v>
      </c>
      <c r="R1785" s="24" t="s">
        <v>1026</v>
      </c>
      <c r="S1785" s="52" t="s">
        <v>1029</v>
      </c>
      <c r="T1785" s="17">
        <v>2</v>
      </c>
      <c r="U1785" s="24" t="s">
        <v>1026</v>
      </c>
      <c r="V1785" s="17">
        <v>0</v>
      </c>
      <c r="W1785" s="142" t="s">
        <v>1896</v>
      </c>
      <c r="X1785" s="17">
        <v>390</v>
      </c>
      <c r="Y1785" s="17">
        <v>5</v>
      </c>
      <c r="Z1785" s="24" t="s">
        <v>1026</v>
      </c>
      <c r="AA1785" s="17">
        <v>2</v>
      </c>
    </row>
    <row r="1786" spans="3:27" x14ac:dyDescent="0.25">
      <c r="C1786" s="16"/>
      <c r="D1786" s="16"/>
      <c r="E1786" s="16"/>
      <c r="F1786" s="16"/>
      <c r="G1786" s="16"/>
      <c r="H1786" s="16"/>
      <c r="I1786" s="16"/>
      <c r="J1786" s="16"/>
      <c r="K1786" s="16"/>
      <c r="M1786" s="17" t="s">
        <v>3142</v>
      </c>
      <c r="N1786" s="17">
        <v>31</v>
      </c>
      <c r="O1786" s="17">
        <v>7</v>
      </c>
      <c r="P1786" s="17">
        <v>2002</v>
      </c>
      <c r="Q1786" s="45" t="s">
        <v>1042</v>
      </c>
      <c r="R1786" s="24" t="s">
        <v>1026</v>
      </c>
      <c r="S1786" s="45" t="s">
        <v>1241</v>
      </c>
      <c r="T1786" s="17">
        <v>0</v>
      </c>
      <c r="U1786" s="24" t="s">
        <v>1026</v>
      </c>
      <c r="V1786" s="17">
        <v>2</v>
      </c>
      <c r="W1786" s="142" t="s">
        <v>106</v>
      </c>
      <c r="X1786" s="17">
        <v>273</v>
      </c>
      <c r="Y1786" s="17">
        <v>3</v>
      </c>
      <c r="Z1786" s="24" t="s">
        <v>1026</v>
      </c>
      <c r="AA1786" s="17">
        <v>16</v>
      </c>
    </row>
    <row r="1787" spans="3:27" x14ac:dyDescent="0.25">
      <c r="C1787" s="16"/>
      <c r="D1787" s="16"/>
      <c r="E1787" s="16"/>
      <c r="F1787" s="16"/>
      <c r="G1787" s="16"/>
      <c r="H1787" s="16"/>
      <c r="I1787" s="16"/>
      <c r="J1787" s="16"/>
      <c r="K1787" s="16"/>
      <c r="M1787" s="17" t="s">
        <v>3142</v>
      </c>
      <c r="N1787" s="17">
        <v>31</v>
      </c>
      <c r="O1787" s="17">
        <v>7</v>
      </c>
      <c r="P1787" s="17">
        <v>2002</v>
      </c>
      <c r="Q1787" s="45" t="s">
        <v>1318</v>
      </c>
      <c r="R1787" s="24" t="s">
        <v>1026</v>
      </c>
      <c r="S1787" s="45" t="s">
        <v>2312</v>
      </c>
      <c r="T1787" s="17">
        <v>0</v>
      </c>
      <c r="U1787" s="24" t="s">
        <v>1026</v>
      </c>
      <c r="V1787" s="17">
        <v>2</v>
      </c>
      <c r="W1787" s="142" t="s">
        <v>105</v>
      </c>
      <c r="X1787" s="17">
        <v>361</v>
      </c>
      <c r="Y1787" s="17">
        <v>3</v>
      </c>
      <c r="Z1787" s="24" t="s">
        <v>1026</v>
      </c>
      <c r="AA1787" s="17">
        <v>14</v>
      </c>
    </row>
    <row r="1788" spans="3:27" x14ac:dyDescent="0.25">
      <c r="C1788" s="16"/>
      <c r="D1788" s="16"/>
      <c r="E1788" s="16"/>
      <c r="F1788" s="16"/>
      <c r="G1788" s="16"/>
      <c r="H1788" s="16"/>
      <c r="I1788" s="16"/>
      <c r="J1788" s="16"/>
      <c r="K1788" s="16"/>
      <c r="M1788" s="17" t="s">
        <v>3143</v>
      </c>
      <c r="N1788" s="17">
        <v>2</v>
      </c>
      <c r="O1788" s="17">
        <v>8</v>
      </c>
      <c r="P1788" s="17">
        <v>2002</v>
      </c>
      <c r="Q1788" s="52" t="s">
        <v>1465</v>
      </c>
      <c r="R1788" s="24" t="s">
        <v>1026</v>
      </c>
      <c r="S1788" s="52" t="s">
        <v>565</v>
      </c>
      <c r="T1788" s="17">
        <v>0</v>
      </c>
      <c r="U1788" s="24" t="s">
        <v>1026</v>
      </c>
      <c r="V1788" s="17">
        <v>2</v>
      </c>
      <c r="W1788" s="142" t="s">
        <v>102</v>
      </c>
      <c r="X1788" s="17">
        <v>371</v>
      </c>
      <c r="Y1788" s="17">
        <v>1</v>
      </c>
      <c r="Z1788" s="24" t="s">
        <v>1026</v>
      </c>
      <c r="AA1788" s="17">
        <v>13</v>
      </c>
    </row>
    <row r="1789" spans="3:27" x14ac:dyDescent="0.25">
      <c r="C1789" s="16"/>
      <c r="D1789" s="16"/>
      <c r="E1789" s="16"/>
      <c r="F1789" s="16"/>
      <c r="G1789" s="16"/>
      <c r="H1789" s="16"/>
      <c r="I1789" s="16"/>
      <c r="J1789" s="16"/>
      <c r="K1789" s="16"/>
      <c r="M1789" s="17" t="s">
        <v>3143</v>
      </c>
      <c r="N1789" s="17">
        <v>2</v>
      </c>
      <c r="O1789" s="17">
        <v>8</v>
      </c>
      <c r="P1789" s="17">
        <v>2002</v>
      </c>
      <c r="Q1789" s="48" t="s">
        <v>1042</v>
      </c>
      <c r="R1789" s="24" t="s">
        <v>1026</v>
      </c>
      <c r="S1789" s="48" t="s">
        <v>264</v>
      </c>
      <c r="T1789" s="17">
        <v>2</v>
      </c>
      <c r="U1789" s="24" t="s">
        <v>1026</v>
      </c>
      <c r="V1789" s="17">
        <v>1</v>
      </c>
      <c r="W1789" s="142" t="s">
        <v>103</v>
      </c>
      <c r="X1789" s="17">
        <v>244</v>
      </c>
      <c r="Y1789" s="17">
        <v>6</v>
      </c>
      <c r="Z1789" s="24" t="s">
        <v>1026</v>
      </c>
      <c r="AA1789" s="17">
        <v>18</v>
      </c>
    </row>
    <row r="1790" spans="3:27" x14ac:dyDescent="0.25">
      <c r="C1790" s="16"/>
      <c r="D1790" s="16"/>
      <c r="E1790" s="16"/>
      <c r="F1790" s="16"/>
      <c r="G1790" s="16"/>
      <c r="H1790" s="16"/>
      <c r="I1790" s="16"/>
      <c r="J1790" s="16"/>
      <c r="K1790" s="16"/>
      <c r="M1790" s="17" t="s">
        <v>3143</v>
      </c>
      <c r="N1790" s="17">
        <v>2</v>
      </c>
      <c r="O1790" s="17">
        <v>8</v>
      </c>
      <c r="P1790" s="17">
        <v>2002</v>
      </c>
      <c r="Q1790" s="52" t="s">
        <v>1318</v>
      </c>
      <c r="R1790" s="24" t="s">
        <v>1026</v>
      </c>
      <c r="S1790" s="52" t="s">
        <v>1241</v>
      </c>
      <c r="T1790" s="17">
        <v>0</v>
      </c>
      <c r="U1790" s="24" t="s">
        <v>1026</v>
      </c>
      <c r="V1790" s="17">
        <v>2</v>
      </c>
      <c r="W1790" s="142" t="s">
        <v>104</v>
      </c>
      <c r="X1790" s="17">
        <v>292</v>
      </c>
      <c r="Y1790" s="17">
        <v>3</v>
      </c>
      <c r="Z1790" s="24" t="s">
        <v>1026</v>
      </c>
      <c r="AA1790" s="17">
        <v>8</v>
      </c>
    </row>
    <row r="1791" spans="3:27" x14ac:dyDescent="0.25">
      <c r="C1791" s="16"/>
      <c r="D1791" s="16"/>
      <c r="E1791" s="16"/>
      <c r="F1791" s="16"/>
      <c r="G1791" s="16"/>
      <c r="H1791" s="16"/>
      <c r="I1791" s="16"/>
      <c r="J1791" s="16"/>
      <c r="K1791" s="16"/>
      <c r="M1791" s="17" t="s">
        <v>3027</v>
      </c>
      <c r="N1791" s="17">
        <v>3</v>
      </c>
      <c r="O1791" s="17">
        <v>8</v>
      </c>
      <c r="P1791" s="17">
        <v>2002</v>
      </c>
      <c r="Q1791" s="52" t="s">
        <v>2312</v>
      </c>
      <c r="R1791" s="24" t="s">
        <v>1026</v>
      </c>
      <c r="S1791" s="52" t="s">
        <v>1241</v>
      </c>
      <c r="T1791" s="17">
        <v>2</v>
      </c>
      <c r="U1791" s="24" t="s">
        <v>1026</v>
      </c>
      <c r="V1791" s="17">
        <v>0</v>
      </c>
      <c r="W1791" s="142" t="s">
        <v>101</v>
      </c>
      <c r="X1791" s="17">
        <v>499</v>
      </c>
      <c r="Y1791" s="17">
        <v>11</v>
      </c>
      <c r="Z1791" s="24" t="s">
        <v>1026</v>
      </c>
      <c r="AA1791" s="17">
        <v>4</v>
      </c>
    </row>
    <row r="1792" spans="3:27" x14ac:dyDescent="0.25">
      <c r="C1792" s="16"/>
      <c r="D1792" s="16"/>
      <c r="E1792" s="16"/>
      <c r="F1792" s="16"/>
      <c r="G1792" s="16"/>
      <c r="H1792" s="16"/>
      <c r="I1792" s="16"/>
      <c r="J1792" s="16"/>
      <c r="K1792" s="16"/>
      <c r="M1792" s="17" t="s">
        <v>3011</v>
      </c>
      <c r="N1792" s="17">
        <v>4</v>
      </c>
      <c r="O1792" s="17">
        <v>8</v>
      </c>
      <c r="P1792" s="17">
        <v>2002</v>
      </c>
      <c r="Q1792" s="52" t="s">
        <v>565</v>
      </c>
      <c r="R1792" s="24" t="s">
        <v>1026</v>
      </c>
      <c r="S1792" s="52" t="s">
        <v>1318</v>
      </c>
      <c r="T1792" s="17">
        <v>2</v>
      </c>
      <c r="U1792" s="24" t="s">
        <v>1026</v>
      </c>
      <c r="V1792" s="17">
        <v>0</v>
      </c>
      <c r="W1792" s="142" t="s">
        <v>100</v>
      </c>
      <c r="X1792" s="17">
        <v>505</v>
      </c>
      <c r="Y1792" s="17">
        <v>27</v>
      </c>
      <c r="Z1792" s="24" t="s">
        <v>1026</v>
      </c>
      <c r="AA1792" s="17">
        <v>6</v>
      </c>
    </row>
    <row r="1793" spans="3:27" x14ac:dyDescent="0.25">
      <c r="C1793" s="16"/>
      <c r="D1793" s="16"/>
      <c r="E1793" s="16"/>
      <c r="F1793" s="16"/>
      <c r="G1793" s="16"/>
      <c r="H1793" s="16"/>
      <c r="I1793" s="16"/>
      <c r="J1793" s="16"/>
      <c r="K1793" s="16"/>
      <c r="M1793" s="17" t="s">
        <v>3011</v>
      </c>
      <c r="N1793" s="17">
        <v>4</v>
      </c>
      <c r="O1793" s="17">
        <v>8</v>
      </c>
      <c r="P1793" s="17">
        <v>2002</v>
      </c>
      <c r="Q1793" s="45" t="s">
        <v>564</v>
      </c>
      <c r="R1793" s="24" t="s">
        <v>1026</v>
      </c>
      <c r="S1793" s="45" t="s">
        <v>1041</v>
      </c>
      <c r="T1793" s="17">
        <v>0</v>
      </c>
      <c r="U1793" s="24" t="s">
        <v>1026</v>
      </c>
      <c r="V1793" s="17">
        <v>2</v>
      </c>
      <c r="W1793" s="142" t="s">
        <v>99</v>
      </c>
      <c r="X1793" s="17">
        <v>249</v>
      </c>
      <c r="Y1793" s="17">
        <v>2</v>
      </c>
      <c r="Z1793" s="24" t="s">
        <v>1026</v>
      </c>
      <c r="AA1793" s="17">
        <v>15</v>
      </c>
    </row>
    <row r="1794" spans="3:27" x14ac:dyDescent="0.25">
      <c r="C1794" s="16"/>
      <c r="D1794" s="16"/>
      <c r="E1794" s="16"/>
      <c r="F1794" s="16"/>
      <c r="G1794" s="16"/>
      <c r="H1794" s="16"/>
      <c r="I1794" s="16"/>
      <c r="J1794" s="16"/>
      <c r="K1794" s="16"/>
      <c r="M1794" s="17" t="s">
        <v>3011</v>
      </c>
      <c r="N1794" s="17">
        <v>4</v>
      </c>
      <c r="O1794" s="17">
        <v>8</v>
      </c>
      <c r="P1794" s="17">
        <v>2002</v>
      </c>
      <c r="Q1794" s="38" t="s">
        <v>1029</v>
      </c>
      <c r="R1794" s="24" t="s">
        <v>1026</v>
      </c>
      <c r="S1794" s="38" t="s">
        <v>1433</v>
      </c>
      <c r="T1794" s="17">
        <v>2</v>
      </c>
      <c r="U1794" s="24" t="s">
        <v>1026</v>
      </c>
      <c r="V1794" s="17">
        <v>0</v>
      </c>
      <c r="W1794" s="142" t="s">
        <v>98</v>
      </c>
      <c r="X1794" s="17">
        <v>523</v>
      </c>
      <c r="Y1794" s="17">
        <v>26</v>
      </c>
      <c r="Z1794" s="24" t="s">
        <v>1026</v>
      </c>
      <c r="AA1794" s="17">
        <v>5</v>
      </c>
    </row>
    <row r="1795" spans="3:27" x14ac:dyDescent="0.25">
      <c r="C1795" s="16"/>
      <c r="D1795" s="16"/>
      <c r="E1795" s="16"/>
      <c r="F1795" s="16"/>
      <c r="G1795" s="16"/>
      <c r="H1795" s="16"/>
      <c r="I1795" s="16"/>
      <c r="J1795" s="16"/>
      <c r="K1795" s="16"/>
      <c r="M1795" s="17" t="s">
        <v>3011</v>
      </c>
      <c r="N1795" s="17">
        <v>4</v>
      </c>
      <c r="O1795" s="17">
        <v>8</v>
      </c>
      <c r="P1795" s="17">
        <v>2002</v>
      </c>
      <c r="Q1795" s="52" t="s">
        <v>181</v>
      </c>
      <c r="R1795" s="24" t="s">
        <v>1026</v>
      </c>
      <c r="S1795" s="45" t="s">
        <v>264</v>
      </c>
      <c r="T1795" s="17">
        <v>2</v>
      </c>
      <c r="U1795" s="24" t="s">
        <v>1026</v>
      </c>
      <c r="V1795" s="17">
        <v>0</v>
      </c>
      <c r="W1795" s="142" t="s">
        <v>97</v>
      </c>
      <c r="X1795" s="17">
        <v>360</v>
      </c>
      <c r="Y1795" s="17">
        <v>13</v>
      </c>
      <c r="Z1795" s="24" t="s">
        <v>1026</v>
      </c>
      <c r="AA1795" s="17">
        <v>10</v>
      </c>
    </row>
    <row r="1796" spans="3:27" x14ac:dyDescent="0.25">
      <c r="C1796" s="16"/>
      <c r="D1796" s="16"/>
      <c r="E1796" s="16"/>
      <c r="F1796" s="16"/>
      <c r="G1796" s="16"/>
      <c r="H1796" s="16"/>
      <c r="I1796" s="16"/>
      <c r="J1796" s="16"/>
      <c r="K1796" s="16"/>
      <c r="M1796" s="17" t="s">
        <v>3011</v>
      </c>
      <c r="N1796" s="17">
        <v>4</v>
      </c>
      <c r="O1796" s="17">
        <v>8</v>
      </c>
      <c r="P1796" s="17">
        <v>2002</v>
      </c>
      <c r="Q1796" s="38" t="s">
        <v>1042</v>
      </c>
      <c r="R1796" s="24" t="s">
        <v>1026</v>
      </c>
      <c r="S1796" s="38" t="s">
        <v>1465</v>
      </c>
      <c r="T1796" s="17">
        <v>0</v>
      </c>
      <c r="U1796" s="24" t="s">
        <v>1026</v>
      </c>
      <c r="V1796" s="17">
        <v>2</v>
      </c>
      <c r="W1796" s="142" t="s">
        <v>96</v>
      </c>
      <c r="X1796" s="17">
        <v>223</v>
      </c>
      <c r="Y1796" s="17">
        <v>3</v>
      </c>
      <c r="Z1796" s="24" t="s">
        <v>1026</v>
      </c>
      <c r="AA1796" s="17">
        <v>15</v>
      </c>
    </row>
    <row r="1797" spans="3:27" x14ac:dyDescent="0.25">
      <c r="C1797" s="16"/>
      <c r="D1797" s="16"/>
      <c r="E1797" s="16"/>
      <c r="F1797" s="16"/>
      <c r="G1797" s="16"/>
      <c r="H1797" s="16"/>
      <c r="I1797" s="16"/>
      <c r="J1797" s="16"/>
      <c r="K1797" s="16"/>
      <c r="M1797" s="17" t="s">
        <v>3144</v>
      </c>
      <c r="N1797" s="17">
        <v>6</v>
      </c>
      <c r="O1797" s="17">
        <v>8</v>
      </c>
      <c r="P1797" s="17">
        <v>2002</v>
      </c>
      <c r="Q1797" s="52" t="s">
        <v>2312</v>
      </c>
      <c r="R1797" s="24" t="s">
        <v>1026</v>
      </c>
      <c r="S1797" s="52" t="s">
        <v>1465</v>
      </c>
      <c r="T1797" s="17">
        <v>1</v>
      </c>
      <c r="U1797" s="24" t="s">
        <v>1026</v>
      </c>
      <c r="V1797" s="17">
        <v>0</v>
      </c>
      <c r="W1797" s="142" t="s">
        <v>95</v>
      </c>
      <c r="X1797" s="17">
        <v>576</v>
      </c>
      <c r="Y1797" s="17">
        <v>15</v>
      </c>
      <c r="Z1797" s="24" t="s">
        <v>1026</v>
      </c>
      <c r="AA1797" s="17">
        <v>6</v>
      </c>
    </row>
    <row r="1798" spans="3:27" x14ac:dyDescent="0.25">
      <c r="C1798" s="16"/>
      <c r="D1798" s="16"/>
      <c r="E1798" s="16"/>
      <c r="F1798" s="16"/>
      <c r="G1798" s="16"/>
      <c r="H1798" s="16"/>
      <c r="I1798" s="16"/>
      <c r="J1798" s="16"/>
      <c r="K1798" s="16"/>
      <c r="M1798" s="17" t="s">
        <v>3142</v>
      </c>
      <c r="N1798" s="17">
        <v>7</v>
      </c>
      <c r="O1798" s="17">
        <v>8</v>
      </c>
      <c r="P1798" s="17">
        <v>2002</v>
      </c>
      <c r="Q1798" s="45" t="s">
        <v>1041</v>
      </c>
      <c r="R1798" s="24" t="s">
        <v>1026</v>
      </c>
      <c r="S1798" s="45" t="s">
        <v>181</v>
      </c>
      <c r="T1798" s="17">
        <v>2</v>
      </c>
      <c r="U1798" s="24" t="s">
        <v>1026</v>
      </c>
      <c r="V1798" s="17">
        <v>0</v>
      </c>
      <c r="W1798" s="142" t="s">
        <v>93</v>
      </c>
      <c r="X1798" s="17">
        <v>494</v>
      </c>
      <c r="Y1798" s="17">
        <v>10</v>
      </c>
      <c r="Z1798" s="24" t="s">
        <v>1026</v>
      </c>
      <c r="AA1798" s="17">
        <v>1</v>
      </c>
    </row>
    <row r="1799" spans="3:27" x14ac:dyDescent="0.25">
      <c r="C1799" s="16"/>
      <c r="D1799" s="16"/>
      <c r="E1799" s="16"/>
      <c r="F1799" s="16"/>
      <c r="G1799" s="16"/>
      <c r="H1799" s="16"/>
      <c r="I1799" s="16"/>
      <c r="J1799" s="16"/>
      <c r="K1799" s="16"/>
      <c r="M1799" s="17" t="s">
        <v>3142</v>
      </c>
      <c r="N1799" s="17">
        <v>7</v>
      </c>
      <c r="O1799" s="17">
        <v>8</v>
      </c>
      <c r="P1799" s="17">
        <v>2002</v>
      </c>
      <c r="Q1799" s="52" t="s">
        <v>564</v>
      </c>
      <c r="R1799" s="24" t="s">
        <v>1026</v>
      </c>
      <c r="S1799" s="52" t="s">
        <v>1318</v>
      </c>
      <c r="T1799" s="17">
        <v>1</v>
      </c>
      <c r="U1799" s="24" t="s">
        <v>1026</v>
      </c>
      <c r="V1799" s="17">
        <v>2</v>
      </c>
      <c r="W1799" s="142" t="s">
        <v>92</v>
      </c>
      <c r="X1799" s="17">
        <v>248</v>
      </c>
      <c r="Y1799" s="17">
        <v>4</v>
      </c>
      <c r="Z1799" s="24" t="s">
        <v>1026</v>
      </c>
      <c r="AA1799" s="17">
        <v>5</v>
      </c>
    </row>
    <row r="1800" spans="3:27" x14ac:dyDescent="0.25">
      <c r="C1800" s="16"/>
      <c r="D1800" s="16"/>
      <c r="E1800" s="16"/>
      <c r="F1800" s="16"/>
      <c r="G1800" s="16"/>
      <c r="H1800" s="16"/>
      <c r="I1800" s="16"/>
      <c r="J1800" s="16"/>
      <c r="K1800" s="16"/>
      <c r="M1800" s="17" t="s">
        <v>3142</v>
      </c>
      <c r="N1800" s="17">
        <v>7</v>
      </c>
      <c r="O1800" s="17">
        <v>8</v>
      </c>
      <c r="P1800" s="17">
        <v>2002</v>
      </c>
      <c r="Q1800" s="45" t="s">
        <v>264</v>
      </c>
      <c r="R1800" s="24" t="s">
        <v>1026</v>
      </c>
      <c r="S1800" s="45" t="s">
        <v>1042</v>
      </c>
      <c r="T1800" s="17">
        <v>2</v>
      </c>
      <c r="U1800" s="24" t="s">
        <v>1026</v>
      </c>
      <c r="V1800" s="17">
        <v>1</v>
      </c>
      <c r="W1800" s="142" t="s">
        <v>94</v>
      </c>
      <c r="X1800" s="17">
        <v>377</v>
      </c>
      <c r="Y1800" s="17">
        <v>12</v>
      </c>
      <c r="Z1800" s="24" t="s">
        <v>1026</v>
      </c>
      <c r="AA1800" s="17">
        <v>5</v>
      </c>
    </row>
    <row r="1801" spans="3:27" x14ac:dyDescent="0.25">
      <c r="C1801" s="16"/>
      <c r="D1801" s="16"/>
      <c r="E1801" s="16"/>
      <c r="F1801" s="16"/>
      <c r="G1801" s="16"/>
      <c r="H1801" s="16"/>
      <c r="I1801" s="16"/>
      <c r="J1801" s="16"/>
      <c r="K1801" s="16"/>
      <c r="M1801" s="17" t="s">
        <v>3142</v>
      </c>
      <c r="N1801" s="17">
        <v>7</v>
      </c>
      <c r="O1801" s="17">
        <v>8</v>
      </c>
      <c r="P1801" s="17">
        <v>2002</v>
      </c>
      <c r="Q1801" s="48" t="s">
        <v>1029</v>
      </c>
      <c r="R1801" s="24" t="s">
        <v>1026</v>
      </c>
      <c r="S1801" s="48" t="s">
        <v>565</v>
      </c>
      <c r="T1801" s="17">
        <v>2</v>
      </c>
      <c r="U1801" s="24" t="s">
        <v>1026</v>
      </c>
      <c r="V1801" s="17">
        <v>1</v>
      </c>
      <c r="W1801" s="142" t="s">
        <v>91</v>
      </c>
      <c r="X1801" s="17">
        <v>584</v>
      </c>
      <c r="Y1801" s="17">
        <v>13</v>
      </c>
      <c r="Z1801" s="24" t="s">
        <v>1026</v>
      </c>
      <c r="AA1801" s="17">
        <v>15</v>
      </c>
    </row>
    <row r="1802" spans="3:27" x14ac:dyDescent="0.25">
      <c r="C1802" s="16"/>
      <c r="D1802" s="16"/>
      <c r="E1802" s="16"/>
      <c r="F1802" s="16"/>
      <c r="G1802" s="16"/>
      <c r="H1802" s="16"/>
      <c r="I1802" s="16"/>
      <c r="J1802" s="16"/>
      <c r="K1802" s="16"/>
      <c r="M1802" s="17" t="s">
        <v>3027</v>
      </c>
      <c r="N1802" s="17">
        <v>10</v>
      </c>
      <c r="O1802" s="17">
        <v>8</v>
      </c>
      <c r="P1802" s="17">
        <v>2002</v>
      </c>
      <c r="Q1802" s="52" t="s">
        <v>1241</v>
      </c>
      <c r="R1802" s="24" t="s">
        <v>1026</v>
      </c>
      <c r="S1802" s="52" t="s">
        <v>1029</v>
      </c>
      <c r="T1802" s="17">
        <v>2</v>
      </c>
      <c r="U1802" s="24" t="s">
        <v>1026</v>
      </c>
      <c r="V1802" s="17">
        <v>0</v>
      </c>
      <c r="W1802" s="142" t="s">
        <v>221</v>
      </c>
      <c r="X1802" s="17">
        <v>702</v>
      </c>
      <c r="Y1802" s="17">
        <v>4</v>
      </c>
      <c r="Z1802" s="24" t="s">
        <v>1026</v>
      </c>
      <c r="AA1802" s="17">
        <v>1</v>
      </c>
    </row>
    <row r="1803" spans="3:27" x14ac:dyDescent="0.25">
      <c r="C1803" s="16"/>
      <c r="D1803" s="16"/>
      <c r="E1803" s="16"/>
      <c r="F1803" s="16"/>
      <c r="G1803" s="16"/>
      <c r="H1803" s="16"/>
      <c r="I1803" s="16"/>
      <c r="J1803" s="16"/>
      <c r="K1803" s="16"/>
      <c r="M1803" s="17" t="s">
        <v>3011</v>
      </c>
      <c r="N1803" s="17">
        <v>11</v>
      </c>
      <c r="O1803" s="17">
        <v>8</v>
      </c>
      <c r="P1803" s="17">
        <v>2002</v>
      </c>
      <c r="Q1803" s="38" t="s">
        <v>565</v>
      </c>
      <c r="R1803" s="24" t="s">
        <v>1026</v>
      </c>
      <c r="S1803" s="38" t="s">
        <v>2312</v>
      </c>
      <c r="T1803" s="17">
        <v>1</v>
      </c>
      <c r="U1803" s="24" t="s">
        <v>1026</v>
      </c>
      <c r="V1803" s="17">
        <v>0</v>
      </c>
      <c r="W1803" s="142" t="s">
        <v>215</v>
      </c>
      <c r="X1803" s="17">
        <v>583</v>
      </c>
      <c r="Y1803" s="17">
        <v>9</v>
      </c>
      <c r="Z1803" s="24" t="s">
        <v>1026</v>
      </c>
      <c r="AA1803" s="17">
        <v>5</v>
      </c>
    </row>
    <row r="1804" spans="3:27" x14ac:dyDescent="0.25">
      <c r="C1804" s="16"/>
      <c r="D1804" s="16"/>
      <c r="E1804" s="16"/>
      <c r="F1804" s="16"/>
      <c r="G1804" s="16"/>
      <c r="H1804" s="16"/>
      <c r="I1804" s="16"/>
      <c r="J1804" s="16"/>
      <c r="K1804" s="16"/>
      <c r="M1804" s="17" t="s">
        <v>3011</v>
      </c>
      <c r="N1804" s="17">
        <v>11</v>
      </c>
      <c r="O1804" s="17">
        <v>8</v>
      </c>
      <c r="P1804" s="17">
        <v>2002</v>
      </c>
      <c r="Q1804" s="52" t="s">
        <v>1041</v>
      </c>
      <c r="R1804" s="24" t="s">
        <v>1026</v>
      </c>
      <c r="S1804" s="52" t="s">
        <v>1241</v>
      </c>
      <c r="T1804" s="17">
        <v>2</v>
      </c>
      <c r="U1804" s="24" t="s">
        <v>1026</v>
      </c>
      <c r="V1804" s="17">
        <v>1</v>
      </c>
      <c r="W1804" s="142" t="s">
        <v>220</v>
      </c>
      <c r="X1804" s="17">
        <v>661</v>
      </c>
      <c r="Y1804" s="17">
        <v>9</v>
      </c>
      <c r="Z1804" s="24" t="s">
        <v>1026</v>
      </c>
      <c r="AA1804" s="17">
        <v>4</v>
      </c>
    </row>
    <row r="1805" spans="3:27" x14ac:dyDescent="0.25">
      <c r="C1805" s="16"/>
      <c r="D1805" s="16"/>
      <c r="E1805" s="16"/>
      <c r="F1805" s="16"/>
      <c r="G1805" s="16"/>
      <c r="H1805" s="16"/>
      <c r="I1805" s="16"/>
      <c r="J1805" s="16"/>
      <c r="K1805" s="16"/>
      <c r="M1805" s="17" t="s">
        <v>3011</v>
      </c>
      <c r="N1805" s="17">
        <v>11</v>
      </c>
      <c r="O1805" s="17">
        <v>8</v>
      </c>
      <c r="P1805" s="17">
        <v>2002</v>
      </c>
      <c r="Q1805" s="52" t="s">
        <v>564</v>
      </c>
      <c r="R1805" s="24" t="s">
        <v>1026</v>
      </c>
      <c r="S1805" s="52" t="s">
        <v>181</v>
      </c>
      <c r="T1805" s="17">
        <v>1</v>
      </c>
      <c r="U1805" s="24" t="s">
        <v>1026</v>
      </c>
      <c r="V1805" s="17">
        <v>2</v>
      </c>
      <c r="W1805" s="142" t="s">
        <v>216</v>
      </c>
      <c r="X1805" s="17">
        <v>362</v>
      </c>
      <c r="Y1805" s="17">
        <v>4</v>
      </c>
      <c r="Z1805" s="24" t="s">
        <v>1026</v>
      </c>
      <c r="AA1805" s="17">
        <v>9</v>
      </c>
    </row>
    <row r="1806" spans="3:27" x14ac:dyDescent="0.25">
      <c r="C1806" s="16"/>
      <c r="D1806" s="16"/>
      <c r="E1806" s="16"/>
      <c r="F1806" s="16"/>
      <c r="G1806" s="16"/>
      <c r="H1806" s="16"/>
      <c r="I1806" s="16"/>
      <c r="J1806" s="16"/>
      <c r="K1806" s="16"/>
      <c r="M1806" s="17" t="s">
        <v>3011</v>
      </c>
      <c r="N1806" s="17">
        <v>11</v>
      </c>
      <c r="O1806" s="17">
        <v>8</v>
      </c>
      <c r="P1806" s="17">
        <v>2002</v>
      </c>
      <c r="Q1806" s="45" t="s">
        <v>264</v>
      </c>
      <c r="R1806" s="24" t="s">
        <v>1026</v>
      </c>
      <c r="S1806" s="45" t="s">
        <v>1433</v>
      </c>
      <c r="T1806" s="17">
        <v>2</v>
      </c>
      <c r="U1806" s="24" t="s">
        <v>1026</v>
      </c>
      <c r="V1806" s="17">
        <v>1</v>
      </c>
      <c r="W1806" s="142" t="s">
        <v>218</v>
      </c>
      <c r="X1806" s="17">
        <v>739</v>
      </c>
      <c r="Y1806" s="17">
        <v>11</v>
      </c>
      <c r="Z1806" s="24" t="s">
        <v>1026</v>
      </c>
      <c r="AA1806" s="17">
        <v>13</v>
      </c>
    </row>
    <row r="1807" spans="3:27" x14ac:dyDescent="0.25">
      <c r="C1807" s="16"/>
      <c r="D1807" s="16"/>
      <c r="E1807" s="16"/>
      <c r="F1807" s="16"/>
      <c r="G1807" s="16"/>
      <c r="H1807" s="16"/>
      <c r="I1807" s="16"/>
      <c r="J1807" s="16"/>
      <c r="K1807" s="16"/>
      <c r="M1807" s="17" t="s">
        <v>3011</v>
      </c>
      <c r="N1807" s="17">
        <v>11</v>
      </c>
      <c r="O1807" s="17">
        <v>8</v>
      </c>
      <c r="P1807" s="17">
        <v>2002</v>
      </c>
      <c r="Q1807" s="52" t="s">
        <v>1042</v>
      </c>
      <c r="R1807" s="24" t="s">
        <v>1026</v>
      </c>
      <c r="S1807" s="52" t="s">
        <v>1029</v>
      </c>
      <c r="T1807" s="17">
        <v>0</v>
      </c>
      <c r="U1807" s="24" t="s">
        <v>1026</v>
      </c>
      <c r="V1807" s="17">
        <v>2</v>
      </c>
      <c r="W1807" s="142" t="s">
        <v>219</v>
      </c>
      <c r="X1807" s="17">
        <v>196</v>
      </c>
      <c r="Y1807" s="17">
        <v>1</v>
      </c>
      <c r="Z1807" s="24" t="s">
        <v>1026</v>
      </c>
      <c r="AA1807" s="17">
        <v>13</v>
      </c>
    </row>
    <row r="1808" spans="3:27" x14ac:dyDescent="0.25">
      <c r="C1808" s="16"/>
      <c r="D1808" s="16"/>
      <c r="E1808" s="16"/>
      <c r="F1808" s="16"/>
      <c r="G1808" s="16"/>
      <c r="H1808" s="16"/>
      <c r="I1808" s="16"/>
      <c r="J1808" s="16"/>
      <c r="K1808" s="16"/>
      <c r="M1808" s="17" t="s">
        <v>3011</v>
      </c>
      <c r="N1808" s="17">
        <v>11</v>
      </c>
      <c r="O1808" s="17">
        <v>8</v>
      </c>
      <c r="P1808" s="17">
        <v>2002</v>
      </c>
      <c r="Q1808" s="38" t="s">
        <v>1318</v>
      </c>
      <c r="R1808" s="24" t="s">
        <v>1026</v>
      </c>
      <c r="S1808" s="38" t="s">
        <v>1465</v>
      </c>
      <c r="T1808" s="17">
        <v>0</v>
      </c>
      <c r="U1808" s="24" t="s">
        <v>1026</v>
      </c>
      <c r="V1808" s="17">
        <v>2</v>
      </c>
      <c r="W1808" s="142" t="s">
        <v>217</v>
      </c>
      <c r="X1808" s="17">
        <v>301</v>
      </c>
      <c r="Y1808" s="17">
        <v>4</v>
      </c>
      <c r="Z1808" s="24" t="s">
        <v>1026</v>
      </c>
      <c r="AA1808" s="17">
        <v>17</v>
      </c>
    </row>
    <row r="1809" spans="1:31" x14ac:dyDescent="0.25">
      <c r="C1809" s="16"/>
      <c r="D1809" s="16"/>
      <c r="E1809" s="16"/>
      <c r="F1809" s="16"/>
      <c r="G1809" s="16"/>
      <c r="H1809" s="16"/>
      <c r="I1809" s="16"/>
      <c r="J1809" s="16"/>
      <c r="K1809" s="16"/>
      <c r="R1809" s="24"/>
      <c r="S1809" s="19" t="s">
        <v>2</v>
      </c>
      <c r="T1809" s="17">
        <f>SUM(T1665:T1808)</f>
        <v>168</v>
      </c>
      <c r="U1809" s="24" t="s">
        <v>1026</v>
      </c>
      <c r="V1809" s="17">
        <f>SUM(V1665:V1808)</f>
        <v>141</v>
      </c>
      <c r="X1809" s="17">
        <f>SUM(X1665:X1808)</f>
        <v>64785</v>
      </c>
      <c r="Y1809" s="17">
        <f>SUM(Y1665:Y1808)</f>
        <v>1269</v>
      </c>
      <c r="Z1809" s="24" t="s">
        <v>1026</v>
      </c>
      <c r="AA1809" s="17">
        <f>SUM(AA1665:AA1808)</f>
        <v>1083</v>
      </c>
    </row>
    <row r="1810" spans="1:31" x14ac:dyDescent="0.25">
      <c r="C1810" s="16"/>
      <c r="D1810" s="16"/>
      <c r="E1810" s="16"/>
      <c r="F1810" s="16"/>
      <c r="G1810" s="16"/>
      <c r="H1810" s="16"/>
      <c r="I1810" s="16"/>
      <c r="J1810" s="16"/>
      <c r="K1810" s="16"/>
      <c r="P1810" s="17">
        <f>COUNT(T1665:T1808)</f>
        <v>144</v>
      </c>
      <c r="R1810" s="24"/>
      <c r="S1810" s="19" t="s">
        <v>567</v>
      </c>
      <c r="T1810" s="81">
        <f>PRODUCT(T1809/P1810)</f>
        <v>1.1666666666666667</v>
      </c>
      <c r="U1810" s="24" t="s">
        <v>1026</v>
      </c>
      <c r="V1810" s="81">
        <f>PRODUCT(V1809/P1810)</f>
        <v>0.97916666666666663</v>
      </c>
      <c r="X1810" s="82">
        <f>PRODUCT(X1809/P1810)</f>
        <v>449.89583333333331</v>
      </c>
      <c r="Y1810" s="81">
        <f>PRODUCT(Y1809/P1810)</f>
        <v>8.8125</v>
      </c>
      <c r="Z1810" s="24" t="s">
        <v>1026</v>
      </c>
      <c r="AA1810" s="81">
        <f>PRODUCT(AA1809/P1810)</f>
        <v>7.520833333333333</v>
      </c>
    </row>
    <row r="1811" spans="1:31" x14ac:dyDescent="0.25">
      <c r="C1811" s="16"/>
      <c r="D1811" s="16"/>
      <c r="E1811" s="16"/>
      <c r="F1811" s="16"/>
      <c r="G1811" s="16"/>
      <c r="H1811" s="16"/>
      <c r="I1811" s="16"/>
      <c r="J1811" s="16"/>
      <c r="K1811" s="16"/>
      <c r="W1811" s="142"/>
      <c r="X1811" s="120"/>
    </row>
    <row r="1812" spans="1:31" x14ac:dyDescent="0.25">
      <c r="C1812" s="16"/>
      <c r="D1812" s="16"/>
      <c r="E1812" s="16"/>
      <c r="F1812" s="16"/>
      <c r="G1812" s="16"/>
      <c r="H1812" s="16"/>
      <c r="I1812" s="16"/>
      <c r="J1812" s="16"/>
      <c r="K1812" s="16"/>
      <c r="W1812" s="142"/>
      <c r="X1812" s="120"/>
    </row>
    <row r="1813" spans="1:31" x14ac:dyDescent="0.25">
      <c r="A1813" s="156"/>
      <c r="B1813" s="154" t="s">
        <v>1166</v>
      </c>
      <c r="C1813" s="156"/>
      <c r="D1813" s="156"/>
      <c r="E1813" s="156"/>
      <c r="F1813" s="156"/>
      <c r="G1813" s="156"/>
      <c r="H1813" s="156"/>
      <c r="I1813" s="156"/>
      <c r="J1813" s="156"/>
      <c r="K1813" s="156"/>
      <c r="L1813" s="156"/>
      <c r="M1813" s="158"/>
      <c r="N1813" s="158"/>
      <c r="O1813" s="158"/>
      <c r="P1813" s="158"/>
      <c r="Q1813" s="154" t="s">
        <v>1166</v>
      </c>
      <c r="R1813" s="158"/>
      <c r="S1813" s="160"/>
      <c r="T1813" s="158"/>
      <c r="U1813" s="158"/>
      <c r="V1813" s="158"/>
      <c r="W1813" s="161"/>
      <c r="X1813" s="162"/>
      <c r="Y1813" s="158"/>
      <c r="Z1813" s="158"/>
      <c r="AA1813" s="158"/>
    </row>
    <row r="1814" spans="1:31" s="16" customFormat="1" x14ac:dyDescent="0.25">
      <c r="A1814" s="11"/>
      <c r="B1814" s="11"/>
      <c r="C1814" s="11"/>
      <c r="D1814" s="11"/>
      <c r="E1814" s="11"/>
      <c r="F1814" s="11"/>
      <c r="G1814" s="11"/>
      <c r="H1814" s="11"/>
      <c r="I1814" s="11"/>
      <c r="J1814" s="11"/>
      <c r="K1814" s="11"/>
      <c r="L1814" s="11"/>
      <c r="M1814" s="17"/>
      <c r="N1814" s="14"/>
      <c r="O1814" s="14"/>
      <c r="P1814" s="14"/>
      <c r="Q1814" s="20" t="s">
        <v>386</v>
      </c>
      <c r="R1814" s="17"/>
      <c r="S1814" s="20"/>
      <c r="T1814" s="14"/>
      <c r="U1814" s="14"/>
      <c r="V1814" s="14"/>
      <c r="W1814" s="153"/>
      <c r="X1814" s="75"/>
      <c r="Y1814" s="14"/>
      <c r="Z1814" s="17"/>
      <c r="AA1814" s="14"/>
      <c r="AC1814" s="14"/>
      <c r="AD1814" s="14"/>
      <c r="AE1814" s="14"/>
    </row>
    <row r="1815" spans="1:31" x14ac:dyDescent="0.25">
      <c r="A1815" s="11"/>
      <c r="B1815" s="11"/>
      <c r="C1815" s="11"/>
      <c r="D1815" s="11"/>
      <c r="E1815" s="11"/>
      <c r="F1815" s="11"/>
      <c r="G1815" s="11"/>
      <c r="H1815" s="11"/>
      <c r="I1815" s="11"/>
      <c r="J1815" s="11"/>
      <c r="K1815" s="11"/>
      <c r="L1815" s="11"/>
      <c r="M1815" s="17" t="s">
        <v>3141</v>
      </c>
      <c r="N1815" s="17">
        <v>15</v>
      </c>
      <c r="O1815" s="17">
        <v>8</v>
      </c>
      <c r="P1815" s="17">
        <v>2002</v>
      </c>
      <c r="Q1815" s="20" t="s">
        <v>565</v>
      </c>
      <c r="R1815" s="24" t="s">
        <v>1026</v>
      </c>
      <c r="S1815" s="19" t="s">
        <v>264</v>
      </c>
      <c r="T1815" s="17">
        <v>2</v>
      </c>
      <c r="U1815" s="24" t="s">
        <v>1026</v>
      </c>
      <c r="V1815" s="17">
        <v>0</v>
      </c>
      <c r="W1815" s="142" t="s">
        <v>2892</v>
      </c>
      <c r="X1815" s="120">
        <v>402</v>
      </c>
      <c r="Y1815" s="17">
        <v>24</v>
      </c>
      <c r="Z1815" s="24" t="s">
        <v>1026</v>
      </c>
      <c r="AA1815" s="17">
        <v>5</v>
      </c>
    </row>
    <row r="1816" spans="1:31" x14ac:dyDescent="0.25">
      <c r="A1816" s="11"/>
      <c r="B1816" s="11"/>
      <c r="C1816" s="11"/>
      <c r="D1816" s="11"/>
      <c r="E1816" s="11"/>
      <c r="F1816" s="11"/>
      <c r="G1816" s="11"/>
      <c r="H1816" s="11"/>
      <c r="I1816" s="11"/>
      <c r="J1816" s="11"/>
      <c r="K1816" s="11"/>
      <c r="L1816" s="11"/>
      <c r="M1816" s="17" t="s">
        <v>3027</v>
      </c>
      <c r="N1816" s="17">
        <v>17</v>
      </c>
      <c r="O1816" s="17">
        <v>8</v>
      </c>
      <c r="P1816" s="17">
        <v>2002</v>
      </c>
      <c r="Q1816" s="19" t="s">
        <v>264</v>
      </c>
      <c r="R1816" s="24" t="s">
        <v>1026</v>
      </c>
      <c r="S1816" s="20" t="s">
        <v>565</v>
      </c>
      <c r="T1816" s="17">
        <v>0</v>
      </c>
      <c r="U1816" s="24" t="s">
        <v>1026</v>
      </c>
      <c r="V1816" s="17">
        <v>2</v>
      </c>
      <c r="W1816" s="142" t="s">
        <v>2895</v>
      </c>
      <c r="X1816" s="120">
        <v>250</v>
      </c>
      <c r="Y1816" s="17">
        <v>2</v>
      </c>
      <c r="Z1816" s="24" t="s">
        <v>1026</v>
      </c>
      <c r="AA1816" s="17">
        <v>7</v>
      </c>
    </row>
    <row r="1817" spans="1:31" x14ac:dyDescent="0.25">
      <c r="A1817" s="11"/>
      <c r="B1817" s="16" t="s">
        <v>2521</v>
      </c>
      <c r="C1817" s="11"/>
      <c r="D1817" s="11"/>
      <c r="E1817" s="11"/>
      <c r="F1817" s="11"/>
      <c r="G1817" s="11"/>
      <c r="H1817" s="11"/>
      <c r="I1817" s="11"/>
      <c r="J1817" s="11"/>
      <c r="K1817" s="11"/>
      <c r="L1817" s="11"/>
      <c r="M1817" s="17" t="s">
        <v>3011</v>
      </c>
      <c r="N1817" s="17">
        <v>18</v>
      </c>
      <c r="O1817" s="17">
        <v>8</v>
      </c>
      <c r="P1817" s="17">
        <v>2002</v>
      </c>
      <c r="Q1817" s="20" t="s">
        <v>565</v>
      </c>
      <c r="R1817" s="24" t="s">
        <v>1026</v>
      </c>
      <c r="S1817" s="19" t="s">
        <v>264</v>
      </c>
      <c r="T1817" s="17">
        <v>2</v>
      </c>
      <c r="U1817" s="24" t="s">
        <v>1026</v>
      </c>
      <c r="V1817" s="17">
        <v>0</v>
      </c>
      <c r="W1817" s="142" t="s">
        <v>400</v>
      </c>
      <c r="X1817" s="120">
        <v>496</v>
      </c>
      <c r="Y1817" s="17">
        <v>17</v>
      </c>
      <c r="Z1817" s="24" t="s">
        <v>1026</v>
      </c>
      <c r="AA1817" s="17">
        <v>1</v>
      </c>
    </row>
    <row r="1818" spans="1:31" x14ac:dyDescent="0.25">
      <c r="A1818" s="11"/>
      <c r="B1818" s="11"/>
      <c r="C1818" s="11"/>
      <c r="D1818" s="11"/>
      <c r="E1818" s="11"/>
      <c r="F1818" s="11"/>
      <c r="G1818" s="11"/>
      <c r="H1818" s="11"/>
      <c r="I1818" s="11"/>
      <c r="J1818" s="11"/>
      <c r="K1818" s="11"/>
      <c r="L1818" s="11"/>
      <c r="Q1818" s="20"/>
      <c r="R1818" s="24"/>
      <c r="S1818" s="20"/>
      <c r="U1818" s="24"/>
      <c r="W1818" s="142"/>
      <c r="X1818" s="120"/>
      <c r="Z1818" s="24"/>
    </row>
    <row r="1819" spans="1:31" x14ac:dyDescent="0.25">
      <c r="A1819" s="11"/>
      <c r="B1819" s="11"/>
      <c r="C1819" s="11"/>
      <c r="D1819" s="11"/>
      <c r="E1819" s="11"/>
      <c r="F1819" s="11"/>
      <c r="G1819" s="11"/>
      <c r="H1819" s="11"/>
      <c r="I1819" s="11"/>
      <c r="J1819" s="11"/>
      <c r="K1819" s="11"/>
      <c r="L1819" s="11"/>
      <c r="M1819" s="17" t="s">
        <v>3141</v>
      </c>
      <c r="N1819" s="17">
        <v>15</v>
      </c>
      <c r="O1819" s="17">
        <v>8</v>
      </c>
      <c r="P1819" s="17">
        <v>2002</v>
      </c>
      <c r="Q1819" s="20" t="s">
        <v>1041</v>
      </c>
      <c r="R1819" s="24" t="s">
        <v>1026</v>
      </c>
      <c r="S1819" s="19" t="s">
        <v>1465</v>
      </c>
      <c r="T1819" s="17">
        <v>2</v>
      </c>
      <c r="U1819" s="24" t="s">
        <v>1026</v>
      </c>
      <c r="V1819" s="17">
        <v>0</v>
      </c>
      <c r="W1819" s="142" t="s">
        <v>2893</v>
      </c>
      <c r="X1819" s="120">
        <v>714</v>
      </c>
      <c r="Y1819" s="17">
        <v>9</v>
      </c>
      <c r="Z1819" s="24" t="s">
        <v>1026</v>
      </c>
      <c r="AA1819" s="17">
        <v>2</v>
      </c>
    </row>
    <row r="1820" spans="1:31" x14ac:dyDescent="0.25">
      <c r="A1820" s="11"/>
      <c r="B1820" s="11"/>
      <c r="C1820" s="11"/>
      <c r="D1820" s="11"/>
      <c r="E1820" s="11"/>
      <c r="F1820" s="11"/>
      <c r="G1820" s="11"/>
      <c r="H1820" s="11"/>
      <c r="I1820" s="11"/>
      <c r="J1820" s="11"/>
      <c r="K1820" s="11"/>
      <c r="L1820" s="11"/>
      <c r="M1820" s="17" t="s">
        <v>3027</v>
      </c>
      <c r="N1820" s="17">
        <v>17</v>
      </c>
      <c r="O1820" s="17">
        <v>8</v>
      </c>
      <c r="P1820" s="17">
        <v>2002</v>
      </c>
      <c r="Q1820" s="19" t="s">
        <v>1465</v>
      </c>
      <c r="R1820" s="24" t="s">
        <v>1026</v>
      </c>
      <c r="S1820" s="20" t="s">
        <v>1041</v>
      </c>
      <c r="T1820" s="17">
        <v>1</v>
      </c>
      <c r="U1820" s="24" t="s">
        <v>1026</v>
      </c>
      <c r="V1820" s="17">
        <v>2</v>
      </c>
      <c r="W1820" s="142" t="s">
        <v>2900</v>
      </c>
      <c r="X1820" s="120">
        <v>350</v>
      </c>
      <c r="Y1820" s="17">
        <v>4</v>
      </c>
      <c r="Z1820" s="24" t="s">
        <v>1026</v>
      </c>
      <c r="AA1820" s="17">
        <v>7</v>
      </c>
    </row>
    <row r="1821" spans="1:31" x14ac:dyDescent="0.25">
      <c r="A1821" s="11"/>
      <c r="B1821" s="16" t="s">
        <v>1163</v>
      </c>
      <c r="C1821" s="11"/>
      <c r="D1821" s="11"/>
      <c r="E1821" s="11"/>
      <c r="F1821" s="11"/>
      <c r="G1821" s="11"/>
      <c r="H1821" s="11"/>
      <c r="I1821" s="11"/>
      <c r="J1821" s="11"/>
      <c r="K1821" s="11"/>
      <c r="L1821" s="11"/>
      <c r="M1821" s="17" t="s">
        <v>3011</v>
      </c>
      <c r="N1821" s="17">
        <v>18</v>
      </c>
      <c r="O1821" s="17">
        <v>8</v>
      </c>
      <c r="P1821" s="17">
        <v>2002</v>
      </c>
      <c r="Q1821" s="20" t="s">
        <v>1041</v>
      </c>
      <c r="R1821" s="24" t="s">
        <v>1026</v>
      </c>
      <c r="S1821" s="19" t="s">
        <v>1465</v>
      </c>
      <c r="T1821" s="17">
        <v>2</v>
      </c>
      <c r="U1821" s="24" t="s">
        <v>1026</v>
      </c>
      <c r="V1821" s="17">
        <v>1</v>
      </c>
      <c r="W1821" s="142" t="s">
        <v>399</v>
      </c>
      <c r="X1821" s="120">
        <v>684</v>
      </c>
      <c r="Y1821" s="17">
        <v>7</v>
      </c>
      <c r="Z1821" s="24" t="s">
        <v>1026</v>
      </c>
      <c r="AA1821" s="17">
        <v>13</v>
      </c>
    </row>
    <row r="1822" spans="1:31" x14ac:dyDescent="0.25">
      <c r="A1822" s="11"/>
      <c r="B1822" s="11"/>
      <c r="C1822" s="11"/>
      <c r="D1822" s="11"/>
      <c r="E1822" s="11"/>
      <c r="F1822" s="11"/>
      <c r="G1822" s="11"/>
      <c r="H1822" s="11"/>
      <c r="I1822" s="11"/>
      <c r="J1822" s="11"/>
      <c r="K1822" s="11"/>
      <c r="L1822" s="11"/>
      <c r="W1822" s="142"/>
      <c r="X1822" s="120"/>
    </row>
    <row r="1823" spans="1:31" x14ac:dyDescent="0.25">
      <c r="A1823" s="11"/>
      <c r="B1823" s="11"/>
      <c r="C1823" s="11"/>
      <c r="D1823" s="11"/>
      <c r="E1823" s="11"/>
      <c r="F1823" s="11"/>
      <c r="G1823" s="11"/>
      <c r="H1823" s="11"/>
      <c r="I1823" s="11"/>
      <c r="J1823" s="11"/>
      <c r="K1823" s="11"/>
      <c r="L1823" s="11"/>
      <c r="M1823" s="17" t="s">
        <v>3142</v>
      </c>
      <c r="N1823" s="17">
        <v>14</v>
      </c>
      <c r="O1823" s="17">
        <v>8</v>
      </c>
      <c r="P1823" s="17">
        <v>2002</v>
      </c>
      <c r="Q1823" s="19" t="s">
        <v>1241</v>
      </c>
      <c r="R1823" s="24" t="s">
        <v>1026</v>
      </c>
      <c r="S1823" s="20" t="s">
        <v>181</v>
      </c>
      <c r="T1823" s="17">
        <v>1</v>
      </c>
      <c r="U1823" s="24" t="s">
        <v>1026</v>
      </c>
      <c r="V1823" s="17">
        <v>2</v>
      </c>
      <c r="W1823" s="142" t="s">
        <v>2891</v>
      </c>
      <c r="X1823" s="120">
        <v>987</v>
      </c>
      <c r="Y1823" s="17">
        <v>6</v>
      </c>
      <c r="Z1823" s="24" t="s">
        <v>1026</v>
      </c>
      <c r="AA1823" s="17">
        <v>3</v>
      </c>
    </row>
    <row r="1824" spans="1:31" x14ac:dyDescent="0.25">
      <c r="A1824" s="11"/>
      <c r="B1824" s="11"/>
      <c r="C1824" s="11"/>
      <c r="D1824" s="11"/>
      <c r="E1824" s="11"/>
      <c r="F1824" s="11"/>
      <c r="G1824" s="11"/>
      <c r="H1824" s="11"/>
      <c r="I1824" s="11"/>
      <c r="J1824" s="11"/>
      <c r="K1824" s="11"/>
      <c r="L1824" s="11"/>
      <c r="M1824" s="17" t="s">
        <v>3027</v>
      </c>
      <c r="N1824" s="17">
        <v>17</v>
      </c>
      <c r="O1824" s="17">
        <v>8</v>
      </c>
      <c r="P1824" s="17">
        <v>2002</v>
      </c>
      <c r="Q1824" s="19" t="s">
        <v>181</v>
      </c>
      <c r="R1824" s="24" t="s">
        <v>1026</v>
      </c>
      <c r="S1824" s="20" t="s">
        <v>1241</v>
      </c>
      <c r="T1824" s="17">
        <v>0</v>
      </c>
      <c r="U1824" s="24" t="s">
        <v>1026</v>
      </c>
      <c r="V1824" s="17">
        <v>2</v>
      </c>
      <c r="W1824" s="142" t="s">
        <v>397</v>
      </c>
      <c r="X1824" s="120">
        <v>442</v>
      </c>
      <c r="Y1824" s="17">
        <v>5</v>
      </c>
      <c r="Z1824" s="24" t="s">
        <v>1026</v>
      </c>
      <c r="AA1824" s="17">
        <v>13</v>
      </c>
    </row>
    <row r="1825" spans="2:27" x14ac:dyDescent="0.25">
      <c r="B1825" s="20"/>
      <c r="C1825" s="16"/>
      <c r="D1825" s="16"/>
      <c r="E1825" s="16"/>
      <c r="F1825" s="16"/>
      <c r="G1825" s="16"/>
      <c r="H1825" s="16"/>
      <c r="I1825" s="16"/>
      <c r="J1825" s="16"/>
      <c r="K1825" s="16"/>
      <c r="M1825" s="17" t="s">
        <v>3011</v>
      </c>
      <c r="N1825" s="17">
        <v>18</v>
      </c>
      <c r="O1825" s="17">
        <v>8</v>
      </c>
      <c r="P1825" s="17">
        <v>2002</v>
      </c>
      <c r="Q1825" s="20" t="s">
        <v>1241</v>
      </c>
      <c r="R1825" s="24" t="s">
        <v>1026</v>
      </c>
      <c r="S1825" s="19" t="s">
        <v>181</v>
      </c>
      <c r="T1825" s="17">
        <v>2</v>
      </c>
      <c r="U1825" s="24" t="s">
        <v>1026</v>
      </c>
      <c r="V1825" s="17">
        <v>0</v>
      </c>
      <c r="W1825" s="142" t="s">
        <v>401</v>
      </c>
      <c r="X1825" s="120">
        <v>1045</v>
      </c>
      <c r="Y1825" s="17">
        <v>8</v>
      </c>
      <c r="Z1825" s="24" t="s">
        <v>1026</v>
      </c>
      <c r="AA1825" s="17">
        <v>2</v>
      </c>
    </row>
    <row r="1826" spans="2:27" x14ac:dyDescent="0.25">
      <c r="B1826" s="16" t="s">
        <v>2553</v>
      </c>
      <c r="C1826" s="16"/>
      <c r="D1826" s="16"/>
      <c r="E1826" s="16"/>
      <c r="F1826" s="16"/>
      <c r="G1826" s="16"/>
      <c r="H1826" s="16"/>
      <c r="I1826" s="16"/>
      <c r="J1826" s="16"/>
      <c r="K1826" s="16"/>
      <c r="M1826" s="17" t="s">
        <v>3144</v>
      </c>
      <c r="N1826" s="17">
        <v>20</v>
      </c>
      <c r="O1826" s="17">
        <v>8</v>
      </c>
      <c r="P1826" s="17">
        <v>2002</v>
      </c>
      <c r="Q1826" s="19" t="s">
        <v>181</v>
      </c>
      <c r="R1826" s="24" t="s">
        <v>1026</v>
      </c>
      <c r="S1826" s="20" t="s">
        <v>1241</v>
      </c>
      <c r="T1826" s="17">
        <v>0</v>
      </c>
      <c r="U1826" s="24" t="s">
        <v>1026</v>
      </c>
      <c r="V1826" s="17">
        <v>2</v>
      </c>
      <c r="W1826" s="142" t="s">
        <v>403</v>
      </c>
      <c r="X1826" s="120">
        <v>538</v>
      </c>
      <c r="Y1826" s="17">
        <v>2</v>
      </c>
      <c r="Z1826" s="24" t="s">
        <v>1026</v>
      </c>
      <c r="AA1826" s="17">
        <v>12</v>
      </c>
    </row>
    <row r="1827" spans="2:27" x14ac:dyDescent="0.25">
      <c r="C1827" s="16"/>
      <c r="D1827" s="16"/>
      <c r="E1827" s="16"/>
      <c r="F1827" s="16"/>
      <c r="G1827" s="16"/>
      <c r="H1827" s="16"/>
      <c r="I1827" s="16"/>
      <c r="J1827" s="16"/>
      <c r="K1827" s="16"/>
      <c r="Q1827" s="20"/>
      <c r="R1827" s="24"/>
      <c r="U1827" s="24"/>
      <c r="W1827" s="142"/>
      <c r="X1827" s="120"/>
      <c r="Z1827" s="24"/>
    </row>
    <row r="1828" spans="2:27" x14ac:dyDescent="0.25">
      <c r="C1828" s="16"/>
      <c r="D1828" s="16"/>
      <c r="E1828" s="16"/>
      <c r="F1828" s="16"/>
      <c r="G1828" s="16"/>
      <c r="H1828" s="16"/>
      <c r="I1828" s="16"/>
      <c r="J1828" s="16"/>
      <c r="K1828" s="16"/>
      <c r="M1828" s="17" t="s">
        <v>3141</v>
      </c>
      <c r="N1828" s="17">
        <v>15</v>
      </c>
      <c r="O1828" s="17">
        <v>8</v>
      </c>
      <c r="P1828" s="17">
        <v>2002</v>
      </c>
      <c r="Q1828" s="20" t="s">
        <v>2312</v>
      </c>
      <c r="R1828" s="24" t="s">
        <v>1026</v>
      </c>
      <c r="S1828" s="19" t="s">
        <v>1029</v>
      </c>
      <c r="T1828" s="17">
        <v>1</v>
      </c>
      <c r="U1828" s="24" t="s">
        <v>1026</v>
      </c>
      <c r="V1828" s="17">
        <v>0</v>
      </c>
      <c r="W1828" s="142" t="s">
        <v>2894</v>
      </c>
      <c r="X1828" s="120">
        <v>722</v>
      </c>
      <c r="Y1828" s="17">
        <v>10</v>
      </c>
      <c r="Z1828" s="24" t="s">
        <v>1026</v>
      </c>
      <c r="AA1828" s="17">
        <v>9</v>
      </c>
    </row>
    <row r="1829" spans="2:27" x14ac:dyDescent="0.25">
      <c r="C1829" s="16"/>
      <c r="D1829" s="16"/>
      <c r="E1829" s="16"/>
      <c r="F1829" s="16"/>
      <c r="G1829" s="16"/>
      <c r="H1829" s="16"/>
      <c r="I1829" s="16"/>
      <c r="J1829" s="16"/>
      <c r="K1829" s="16"/>
      <c r="M1829" s="17" t="s">
        <v>3027</v>
      </c>
      <c r="N1829" s="17">
        <v>17</v>
      </c>
      <c r="O1829" s="17">
        <v>8</v>
      </c>
      <c r="P1829" s="17">
        <v>2002</v>
      </c>
      <c r="Q1829" s="19" t="s">
        <v>1029</v>
      </c>
      <c r="R1829" s="24" t="s">
        <v>1026</v>
      </c>
      <c r="S1829" s="20" t="s">
        <v>2312</v>
      </c>
      <c r="T1829" s="17">
        <v>0</v>
      </c>
      <c r="U1829" s="24" t="s">
        <v>1026</v>
      </c>
      <c r="V1829" s="17">
        <v>1</v>
      </c>
      <c r="W1829" s="142" t="s">
        <v>398</v>
      </c>
      <c r="X1829" s="120">
        <v>516</v>
      </c>
      <c r="Y1829" s="17">
        <v>6</v>
      </c>
      <c r="Z1829" s="24" t="s">
        <v>1026</v>
      </c>
      <c r="AA1829" s="17">
        <v>7</v>
      </c>
    </row>
    <row r="1830" spans="2:27" x14ac:dyDescent="0.25">
      <c r="B1830" s="16" t="s">
        <v>144</v>
      </c>
      <c r="C1830" s="16"/>
      <c r="D1830" s="16"/>
      <c r="E1830" s="16"/>
      <c r="F1830" s="16"/>
      <c r="G1830" s="16"/>
      <c r="H1830" s="16"/>
      <c r="I1830" s="16"/>
      <c r="J1830" s="16"/>
      <c r="K1830" s="16"/>
      <c r="M1830" s="17" t="s">
        <v>3011</v>
      </c>
      <c r="N1830" s="17">
        <v>18</v>
      </c>
      <c r="O1830" s="17">
        <v>8</v>
      </c>
      <c r="P1830" s="17">
        <v>2002</v>
      </c>
      <c r="Q1830" s="20" t="s">
        <v>2312</v>
      </c>
      <c r="R1830" s="24" t="s">
        <v>1026</v>
      </c>
      <c r="S1830" s="19" t="s">
        <v>1029</v>
      </c>
      <c r="T1830" s="17">
        <v>2</v>
      </c>
      <c r="U1830" s="24" t="s">
        <v>1026</v>
      </c>
      <c r="V1830" s="17">
        <v>0</v>
      </c>
      <c r="W1830" s="142" t="s">
        <v>402</v>
      </c>
      <c r="X1830" s="120">
        <v>803</v>
      </c>
      <c r="Y1830" s="17">
        <v>12</v>
      </c>
      <c r="Z1830" s="24" t="s">
        <v>1026</v>
      </c>
      <c r="AA1830" s="17">
        <v>4</v>
      </c>
    </row>
    <row r="1831" spans="2:27" x14ac:dyDescent="0.25">
      <c r="C1831" s="16"/>
      <c r="D1831" s="16"/>
      <c r="E1831" s="16"/>
      <c r="F1831" s="16"/>
      <c r="G1831" s="16"/>
      <c r="H1831" s="16"/>
      <c r="I1831" s="16"/>
      <c r="J1831" s="16"/>
      <c r="K1831" s="16"/>
      <c r="R1831" s="24"/>
      <c r="U1831" s="24"/>
      <c r="W1831" s="142"/>
      <c r="X1831" s="120"/>
      <c r="Z1831" s="24"/>
    </row>
    <row r="1832" spans="2:27" x14ac:dyDescent="0.25">
      <c r="C1832" s="16"/>
      <c r="D1832" s="16"/>
      <c r="E1832" s="16"/>
      <c r="F1832" s="16"/>
      <c r="G1832" s="16"/>
      <c r="H1832" s="16"/>
      <c r="I1832" s="16"/>
      <c r="J1832" s="16"/>
      <c r="K1832" s="16"/>
      <c r="R1832" s="24"/>
      <c r="U1832" s="24"/>
      <c r="W1832" s="142"/>
      <c r="X1832" s="120"/>
      <c r="Z1832" s="24"/>
    </row>
    <row r="1833" spans="2:27" x14ac:dyDescent="0.25">
      <c r="C1833" s="16"/>
      <c r="D1833" s="16"/>
      <c r="E1833" s="16"/>
      <c r="F1833" s="16"/>
      <c r="G1833" s="16"/>
      <c r="H1833" s="16"/>
      <c r="I1833" s="16"/>
      <c r="Q1833" s="20" t="s">
        <v>387</v>
      </c>
      <c r="R1833" s="24"/>
      <c r="U1833" s="24"/>
      <c r="W1833" s="142"/>
      <c r="X1833" s="120"/>
      <c r="Z1833" s="24"/>
    </row>
    <row r="1834" spans="2:27" x14ac:dyDescent="0.25">
      <c r="C1834" s="16"/>
      <c r="D1834" s="16"/>
      <c r="E1834" s="16"/>
      <c r="F1834" s="16"/>
      <c r="G1834" s="16"/>
      <c r="H1834" s="16"/>
      <c r="I1834" s="16"/>
      <c r="M1834" s="17" t="s">
        <v>3011</v>
      </c>
      <c r="N1834" s="17">
        <v>25</v>
      </c>
      <c r="O1834" s="17">
        <v>8</v>
      </c>
      <c r="P1834" s="17">
        <v>2002</v>
      </c>
      <c r="Q1834" s="20" t="s">
        <v>565</v>
      </c>
      <c r="R1834" s="24" t="s">
        <v>1026</v>
      </c>
      <c r="S1834" s="19" t="s">
        <v>2312</v>
      </c>
      <c r="T1834" s="17">
        <v>1</v>
      </c>
      <c r="U1834" s="24" t="s">
        <v>1026</v>
      </c>
      <c r="V1834" s="17">
        <v>0</v>
      </c>
      <c r="W1834" s="142" t="s">
        <v>404</v>
      </c>
      <c r="X1834" s="120">
        <v>884</v>
      </c>
      <c r="Y1834" s="17">
        <v>6</v>
      </c>
      <c r="Z1834" s="24" t="s">
        <v>1026</v>
      </c>
      <c r="AA1834" s="17">
        <v>5</v>
      </c>
    </row>
    <row r="1835" spans="2:27" x14ac:dyDescent="0.25">
      <c r="C1835" s="16"/>
      <c r="D1835" s="16"/>
      <c r="E1835" s="16"/>
      <c r="F1835" s="16"/>
      <c r="G1835" s="16"/>
      <c r="H1835" s="16"/>
      <c r="I1835" s="16"/>
      <c r="M1835" s="17" t="s">
        <v>3144</v>
      </c>
      <c r="N1835" s="17">
        <v>27</v>
      </c>
      <c r="O1835" s="17">
        <v>8</v>
      </c>
      <c r="P1835" s="17">
        <v>2002</v>
      </c>
      <c r="Q1835" s="19" t="s">
        <v>2312</v>
      </c>
      <c r="R1835" s="24" t="s">
        <v>1026</v>
      </c>
      <c r="S1835" s="20" t="s">
        <v>565</v>
      </c>
      <c r="T1835" s="17">
        <v>0</v>
      </c>
      <c r="U1835" s="24" t="s">
        <v>1026</v>
      </c>
      <c r="V1835" s="17">
        <v>2</v>
      </c>
      <c r="W1835" s="142" t="s">
        <v>2904</v>
      </c>
      <c r="X1835" s="120">
        <v>889</v>
      </c>
      <c r="Y1835" s="17">
        <v>7</v>
      </c>
      <c r="Z1835" s="24" t="s">
        <v>1026</v>
      </c>
      <c r="AA1835" s="17">
        <v>13</v>
      </c>
    </row>
    <row r="1836" spans="2:27" x14ac:dyDescent="0.25">
      <c r="B1836" s="16" t="s">
        <v>2555</v>
      </c>
      <c r="C1836" s="16"/>
      <c r="D1836" s="16"/>
      <c r="E1836" s="16"/>
      <c r="F1836" s="16"/>
      <c r="G1836" s="16"/>
      <c r="H1836" s="16"/>
      <c r="I1836" s="16"/>
      <c r="M1836" s="17" t="s">
        <v>3141</v>
      </c>
      <c r="N1836" s="17">
        <v>29</v>
      </c>
      <c r="O1836" s="17">
        <v>8</v>
      </c>
      <c r="P1836" s="17">
        <v>2002</v>
      </c>
      <c r="Q1836" s="20" t="s">
        <v>565</v>
      </c>
      <c r="R1836" s="24" t="s">
        <v>1026</v>
      </c>
      <c r="S1836" s="19" t="s">
        <v>2312</v>
      </c>
      <c r="T1836" s="17">
        <v>2</v>
      </c>
      <c r="U1836" s="24" t="s">
        <v>1026</v>
      </c>
      <c r="V1836" s="17">
        <v>0</v>
      </c>
      <c r="W1836" s="142" t="s">
        <v>2906</v>
      </c>
      <c r="X1836" s="120">
        <v>916</v>
      </c>
      <c r="Y1836" s="17">
        <v>21</v>
      </c>
      <c r="Z1836" s="24" t="s">
        <v>1026</v>
      </c>
      <c r="AA1836" s="17">
        <v>11</v>
      </c>
    </row>
    <row r="1837" spans="2:27" x14ac:dyDescent="0.25">
      <c r="C1837" s="16"/>
      <c r="D1837" s="16"/>
      <c r="E1837" s="16"/>
      <c r="F1837" s="16"/>
      <c r="G1837" s="16"/>
      <c r="H1837" s="16"/>
      <c r="I1837" s="16"/>
      <c r="Q1837" s="11"/>
      <c r="R1837" s="11"/>
      <c r="S1837" s="11"/>
      <c r="U1837" s="11"/>
      <c r="W1837" s="142"/>
      <c r="Z1837" s="11"/>
    </row>
    <row r="1838" spans="2:27" x14ac:dyDescent="0.25">
      <c r="C1838" s="16"/>
      <c r="D1838" s="16"/>
      <c r="E1838" s="16"/>
      <c r="F1838" s="16"/>
      <c r="G1838" s="16"/>
      <c r="H1838" s="16"/>
      <c r="I1838" s="16"/>
      <c r="M1838" s="17" t="s">
        <v>3011</v>
      </c>
      <c r="N1838" s="17">
        <v>25</v>
      </c>
      <c r="O1838" s="17">
        <v>8</v>
      </c>
      <c r="P1838" s="17">
        <v>2002</v>
      </c>
      <c r="Q1838" s="19" t="s">
        <v>1041</v>
      </c>
      <c r="R1838" s="24" t="s">
        <v>1026</v>
      </c>
      <c r="S1838" s="20" t="s">
        <v>1241</v>
      </c>
      <c r="T1838" s="17">
        <v>1</v>
      </c>
      <c r="U1838" s="24" t="s">
        <v>1026</v>
      </c>
      <c r="V1838" s="17">
        <v>2</v>
      </c>
      <c r="W1838" s="142" t="s">
        <v>2903</v>
      </c>
      <c r="X1838" s="17">
        <v>844</v>
      </c>
      <c r="Y1838" s="17">
        <v>7</v>
      </c>
      <c r="Z1838" s="24" t="s">
        <v>1026</v>
      </c>
      <c r="AA1838" s="17">
        <v>12</v>
      </c>
    </row>
    <row r="1839" spans="2:27" x14ac:dyDescent="0.25">
      <c r="C1839" s="16"/>
      <c r="D1839" s="16"/>
      <c r="E1839" s="16"/>
      <c r="F1839" s="16"/>
      <c r="G1839" s="16"/>
      <c r="H1839" s="16"/>
      <c r="I1839" s="16"/>
      <c r="M1839" s="17" t="s">
        <v>3144</v>
      </c>
      <c r="N1839" s="17">
        <v>27</v>
      </c>
      <c r="O1839" s="17">
        <v>8</v>
      </c>
      <c r="P1839" s="17">
        <v>2002</v>
      </c>
      <c r="Q1839" s="19" t="s">
        <v>1241</v>
      </c>
      <c r="R1839" s="24" t="s">
        <v>1026</v>
      </c>
      <c r="S1839" s="20" t="s">
        <v>1041</v>
      </c>
      <c r="T1839" s="17">
        <v>0</v>
      </c>
      <c r="U1839" s="24" t="s">
        <v>1026</v>
      </c>
      <c r="V1839" s="17">
        <v>2</v>
      </c>
      <c r="W1839" s="142" t="s">
        <v>2905</v>
      </c>
      <c r="X1839" s="120">
        <v>1647</v>
      </c>
      <c r="Y1839" s="17">
        <v>1</v>
      </c>
      <c r="Z1839" s="24" t="s">
        <v>1026</v>
      </c>
      <c r="AA1839" s="17">
        <v>4</v>
      </c>
    </row>
    <row r="1840" spans="2:27" x14ac:dyDescent="0.25">
      <c r="C1840" s="16"/>
      <c r="D1840" s="16"/>
      <c r="E1840" s="16"/>
      <c r="F1840" s="16"/>
      <c r="G1840" s="16"/>
      <c r="H1840" s="16"/>
      <c r="I1840" s="16"/>
      <c r="M1840" s="17" t="s">
        <v>3141</v>
      </c>
      <c r="N1840" s="17">
        <v>29</v>
      </c>
      <c r="O1840" s="17">
        <v>8</v>
      </c>
      <c r="P1840" s="17">
        <v>2002</v>
      </c>
      <c r="Q1840" s="19" t="s">
        <v>1041</v>
      </c>
      <c r="R1840" s="24" t="s">
        <v>1026</v>
      </c>
      <c r="S1840" s="20" t="s">
        <v>1241</v>
      </c>
      <c r="T1840" s="17">
        <v>0</v>
      </c>
      <c r="U1840" s="24" t="s">
        <v>1026</v>
      </c>
      <c r="V1840" s="17">
        <v>2</v>
      </c>
      <c r="W1840" s="142" t="s">
        <v>2907</v>
      </c>
      <c r="X1840" s="120">
        <v>749</v>
      </c>
      <c r="Y1840" s="17">
        <v>2</v>
      </c>
      <c r="Z1840" s="24" t="s">
        <v>1026</v>
      </c>
      <c r="AA1840" s="17">
        <v>7</v>
      </c>
    </row>
    <row r="1841" spans="1:27" x14ac:dyDescent="0.25">
      <c r="B1841" s="16" t="s">
        <v>2299</v>
      </c>
      <c r="C1841" s="16"/>
      <c r="D1841" s="16"/>
      <c r="E1841" s="16"/>
      <c r="F1841" s="16"/>
      <c r="G1841" s="16"/>
      <c r="H1841" s="16"/>
      <c r="I1841" s="16"/>
      <c r="M1841" s="17" t="s">
        <v>3011</v>
      </c>
      <c r="N1841" s="17">
        <v>31</v>
      </c>
      <c r="O1841" s="17">
        <v>8</v>
      </c>
      <c r="P1841" s="17">
        <v>2002</v>
      </c>
      <c r="Q1841" s="20" t="s">
        <v>1241</v>
      </c>
      <c r="R1841" s="24" t="s">
        <v>1026</v>
      </c>
      <c r="S1841" s="19" t="s">
        <v>1041</v>
      </c>
      <c r="T1841" s="17">
        <v>2</v>
      </c>
      <c r="U1841" s="24" t="s">
        <v>1026</v>
      </c>
      <c r="V1841" s="17">
        <v>0</v>
      </c>
      <c r="W1841" s="142" t="s">
        <v>2908</v>
      </c>
      <c r="X1841" s="120">
        <v>1109</v>
      </c>
      <c r="Y1841" s="17">
        <v>2</v>
      </c>
      <c r="Z1841" s="24" t="s">
        <v>1026</v>
      </c>
      <c r="AA1841" s="17">
        <v>0</v>
      </c>
    </row>
    <row r="1842" spans="1:27" x14ac:dyDescent="0.25">
      <c r="C1842" s="16"/>
      <c r="D1842" s="16"/>
      <c r="E1842" s="16"/>
      <c r="F1842" s="16"/>
      <c r="G1842" s="16"/>
      <c r="H1842" s="16"/>
      <c r="I1842" s="16"/>
      <c r="Q1842" s="20"/>
      <c r="R1842" s="24"/>
      <c r="U1842" s="24"/>
      <c r="W1842" s="142"/>
      <c r="X1842" s="120"/>
      <c r="Z1842" s="24"/>
    </row>
    <row r="1843" spans="1:27" x14ac:dyDescent="0.25">
      <c r="C1843" s="16"/>
      <c r="D1843" s="16"/>
      <c r="E1843" s="16"/>
      <c r="F1843" s="16"/>
      <c r="G1843" s="16"/>
      <c r="H1843" s="16"/>
      <c r="I1843" s="16"/>
      <c r="Q1843" s="20"/>
      <c r="R1843" s="24"/>
      <c r="U1843" s="24"/>
      <c r="W1843" s="142"/>
      <c r="X1843" s="120"/>
      <c r="Z1843" s="24"/>
    </row>
    <row r="1844" spans="1:27" x14ac:dyDescent="0.25">
      <c r="C1844" s="16"/>
      <c r="D1844" s="16"/>
      <c r="E1844" s="16"/>
      <c r="F1844" s="16"/>
      <c r="G1844" s="16"/>
      <c r="H1844" s="16"/>
      <c r="I1844" s="16"/>
      <c r="Q1844" s="20" t="s">
        <v>388</v>
      </c>
      <c r="W1844" s="142"/>
      <c r="X1844" s="120"/>
    </row>
    <row r="1845" spans="1:27" x14ac:dyDescent="0.25">
      <c r="C1845" s="16"/>
      <c r="D1845" s="16"/>
      <c r="E1845" s="16"/>
      <c r="F1845" s="16"/>
      <c r="G1845" s="16"/>
      <c r="H1845" s="16"/>
      <c r="I1845" s="16"/>
      <c r="M1845" s="17" t="s">
        <v>3142</v>
      </c>
      <c r="N1845" s="17">
        <v>4</v>
      </c>
      <c r="O1845" s="17">
        <v>9</v>
      </c>
      <c r="P1845" s="17">
        <v>2002</v>
      </c>
      <c r="Q1845" s="20" t="s">
        <v>1041</v>
      </c>
      <c r="R1845" s="24" t="s">
        <v>1026</v>
      </c>
      <c r="S1845" s="19" t="s">
        <v>2312</v>
      </c>
      <c r="T1845" s="17">
        <v>2</v>
      </c>
      <c r="U1845" s="24" t="s">
        <v>1026</v>
      </c>
      <c r="V1845" s="17">
        <v>0</v>
      </c>
      <c r="W1845" s="142" t="s">
        <v>2910</v>
      </c>
      <c r="X1845" s="120">
        <v>624</v>
      </c>
      <c r="Y1845" s="17">
        <v>17</v>
      </c>
      <c r="Z1845" s="24" t="s">
        <v>1026</v>
      </c>
      <c r="AA1845" s="17">
        <v>3</v>
      </c>
    </row>
    <row r="1846" spans="1:27" x14ac:dyDescent="0.25">
      <c r="C1846" s="16"/>
      <c r="D1846" s="16"/>
      <c r="E1846" s="16"/>
      <c r="F1846" s="16"/>
      <c r="G1846" s="16"/>
      <c r="H1846" s="16"/>
      <c r="I1846" s="16"/>
      <c r="M1846" s="17" t="s">
        <v>3027</v>
      </c>
      <c r="N1846" s="17">
        <v>7</v>
      </c>
      <c r="O1846" s="17">
        <v>9</v>
      </c>
      <c r="P1846" s="17">
        <v>2002</v>
      </c>
      <c r="Q1846" s="20" t="s">
        <v>2312</v>
      </c>
      <c r="R1846" s="24" t="s">
        <v>1026</v>
      </c>
      <c r="S1846" s="19" t="s">
        <v>1041</v>
      </c>
      <c r="T1846" s="17">
        <v>1</v>
      </c>
      <c r="U1846" s="24" t="s">
        <v>1026</v>
      </c>
      <c r="V1846" s="17">
        <v>0</v>
      </c>
      <c r="W1846" s="142" t="s">
        <v>2476</v>
      </c>
      <c r="X1846" s="120">
        <v>572</v>
      </c>
      <c r="Y1846" s="17">
        <v>5</v>
      </c>
      <c r="Z1846" s="24" t="s">
        <v>1026</v>
      </c>
      <c r="AA1846" s="17">
        <v>4</v>
      </c>
    </row>
    <row r="1847" spans="1:27" x14ac:dyDescent="0.25">
      <c r="B1847" s="16" t="s">
        <v>1187</v>
      </c>
      <c r="C1847" s="16"/>
      <c r="D1847" s="16"/>
      <c r="E1847" s="16"/>
      <c r="F1847" s="16"/>
      <c r="G1847" s="16"/>
      <c r="H1847" s="16"/>
      <c r="I1847" s="16"/>
      <c r="M1847" s="17" t="s">
        <v>3011</v>
      </c>
      <c r="N1847" s="17">
        <v>8</v>
      </c>
      <c r="O1847" s="17">
        <v>9</v>
      </c>
      <c r="P1847" s="17">
        <v>2002</v>
      </c>
      <c r="Q1847" s="20" t="s">
        <v>1041</v>
      </c>
      <c r="R1847" s="24" t="s">
        <v>1026</v>
      </c>
      <c r="S1847" s="19" t="s">
        <v>2312</v>
      </c>
      <c r="T1847" s="17">
        <v>1</v>
      </c>
      <c r="U1847" s="24" t="s">
        <v>1026</v>
      </c>
      <c r="V1847" s="17">
        <v>0</v>
      </c>
      <c r="W1847" s="142" t="s">
        <v>21</v>
      </c>
      <c r="X1847" s="120">
        <v>904</v>
      </c>
      <c r="Y1847" s="17">
        <v>2</v>
      </c>
      <c r="Z1847" s="24" t="s">
        <v>1026</v>
      </c>
      <c r="AA1847" s="17">
        <v>1</v>
      </c>
    </row>
    <row r="1848" spans="1:27" x14ac:dyDescent="0.25">
      <c r="C1848" s="16"/>
      <c r="D1848" s="16"/>
      <c r="E1848" s="16"/>
      <c r="F1848" s="16"/>
      <c r="G1848" s="16"/>
      <c r="H1848" s="16"/>
      <c r="I1848" s="16"/>
      <c r="Q1848" s="20"/>
      <c r="W1848" s="142"/>
      <c r="X1848" s="120"/>
    </row>
    <row r="1849" spans="1:27" x14ac:dyDescent="0.25">
      <c r="C1849" s="16"/>
      <c r="D1849" s="16"/>
      <c r="E1849" s="16"/>
      <c r="F1849" s="16"/>
      <c r="G1849" s="16"/>
      <c r="H1849" s="16"/>
      <c r="I1849" s="16"/>
      <c r="W1849" s="142"/>
      <c r="X1849" s="120"/>
    </row>
    <row r="1850" spans="1:27" x14ac:dyDescent="0.25">
      <c r="A1850" s="16"/>
      <c r="C1850" s="16"/>
      <c r="D1850" s="16"/>
      <c r="E1850" s="16"/>
      <c r="F1850" s="16"/>
      <c r="G1850" s="16"/>
      <c r="H1850" s="16"/>
      <c r="I1850" s="16"/>
      <c r="J1850" s="16"/>
      <c r="K1850" s="16"/>
      <c r="L1850" s="16"/>
      <c r="Q1850" s="20" t="s">
        <v>389</v>
      </c>
      <c r="W1850" s="142"/>
      <c r="X1850" s="120"/>
    </row>
    <row r="1851" spans="1:27" x14ac:dyDescent="0.25">
      <c r="A1851" s="16"/>
      <c r="C1851" s="16"/>
      <c r="D1851" s="16"/>
      <c r="E1851" s="16"/>
      <c r="F1851" s="16"/>
      <c r="G1851" s="16"/>
      <c r="H1851" s="16"/>
      <c r="I1851" s="16"/>
      <c r="J1851" s="16"/>
      <c r="K1851" s="16"/>
      <c r="L1851" s="16"/>
      <c r="M1851" s="17" t="s">
        <v>3142</v>
      </c>
      <c r="N1851" s="17">
        <v>4</v>
      </c>
      <c r="O1851" s="17">
        <v>9</v>
      </c>
      <c r="P1851" s="17">
        <v>2002</v>
      </c>
      <c r="Q1851" s="19" t="s">
        <v>565</v>
      </c>
      <c r="R1851" s="24" t="s">
        <v>1026</v>
      </c>
      <c r="S1851" s="20" t="s">
        <v>1241</v>
      </c>
      <c r="T1851" s="17">
        <v>1</v>
      </c>
      <c r="U1851" s="24" t="s">
        <v>1026</v>
      </c>
      <c r="V1851" s="17">
        <v>2</v>
      </c>
      <c r="W1851" s="142" t="s">
        <v>2909</v>
      </c>
      <c r="X1851" s="120">
        <v>1342</v>
      </c>
      <c r="Y1851" s="17">
        <v>9</v>
      </c>
      <c r="Z1851" s="24" t="s">
        <v>1026</v>
      </c>
      <c r="AA1851" s="17">
        <v>7</v>
      </c>
    </row>
    <row r="1852" spans="1:27" x14ac:dyDescent="0.25">
      <c r="A1852" s="16"/>
      <c r="C1852" s="16"/>
      <c r="D1852" s="16"/>
      <c r="E1852" s="16"/>
      <c r="F1852" s="16"/>
      <c r="G1852" s="16"/>
      <c r="H1852" s="16"/>
      <c r="I1852" s="16"/>
      <c r="J1852" s="16"/>
      <c r="K1852" s="16"/>
      <c r="L1852" s="16"/>
      <c r="M1852" s="17" t="s">
        <v>3011</v>
      </c>
      <c r="N1852" s="17">
        <v>8</v>
      </c>
      <c r="O1852" s="17">
        <v>9</v>
      </c>
      <c r="P1852" s="17">
        <v>2002</v>
      </c>
      <c r="Q1852" s="19" t="s">
        <v>1241</v>
      </c>
      <c r="R1852" s="24" t="s">
        <v>1026</v>
      </c>
      <c r="S1852" s="20" t="s">
        <v>565</v>
      </c>
      <c r="T1852" s="17">
        <v>0</v>
      </c>
      <c r="U1852" s="24" t="s">
        <v>1026</v>
      </c>
      <c r="V1852" s="17">
        <v>1</v>
      </c>
      <c r="W1852" s="142" t="s">
        <v>2911</v>
      </c>
      <c r="X1852" s="120">
        <v>2904</v>
      </c>
      <c r="Y1852" s="17">
        <v>5</v>
      </c>
      <c r="Z1852" s="24" t="s">
        <v>1026</v>
      </c>
      <c r="AA1852" s="17">
        <v>7</v>
      </c>
    </row>
    <row r="1853" spans="1:27" x14ac:dyDescent="0.25">
      <c r="A1853" s="16"/>
      <c r="C1853" s="16"/>
      <c r="D1853" s="16"/>
      <c r="E1853" s="16"/>
      <c r="F1853" s="16"/>
      <c r="G1853" s="16"/>
      <c r="H1853" s="16"/>
      <c r="I1853" s="16"/>
      <c r="J1853" s="16"/>
      <c r="K1853" s="16"/>
      <c r="L1853" s="16"/>
      <c r="M1853" s="17" t="s">
        <v>3142</v>
      </c>
      <c r="N1853" s="17">
        <v>11</v>
      </c>
      <c r="O1853" s="17">
        <v>9</v>
      </c>
      <c r="P1853" s="17">
        <v>2002</v>
      </c>
      <c r="Q1853" s="20" t="s">
        <v>565</v>
      </c>
      <c r="R1853" s="24" t="s">
        <v>1026</v>
      </c>
      <c r="S1853" s="19" t="s">
        <v>1241</v>
      </c>
      <c r="T1853" s="17">
        <v>2</v>
      </c>
      <c r="U1853" s="24" t="s">
        <v>1026</v>
      </c>
      <c r="V1853" s="17">
        <v>0</v>
      </c>
      <c r="W1853" s="142" t="s">
        <v>2912</v>
      </c>
      <c r="X1853" s="120">
        <v>1983</v>
      </c>
      <c r="Y1853" s="17">
        <v>7</v>
      </c>
      <c r="Z1853" s="24" t="s">
        <v>1026</v>
      </c>
      <c r="AA1853" s="17">
        <v>3</v>
      </c>
    </row>
    <row r="1854" spans="1:27" x14ac:dyDescent="0.25">
      <c r="A1854" s="16"/>
      <c r="C1854" s="16"/>
      <c r="D1854" s="16"/>
      <c r="E1854" s="16"/>
      <c r="F1854" s="16"/>
      <c r="G1854" s="16"/>
      <c r="H1854" s="16"/>
      <c r="I1854" s="16"/>
      <c r="J1854" s="16"/>
      <c r="K1854" s="16"/>
      <c r="L1854" s="16"/>
      <c r="M1854" s="17" t="s">
        <v>3027</v>
      </c>
      <c r="N1854" s="17">
        <v>14</v>
      </c>
      <c r="O1854" s="17">
        <v>9</v>
      </c>
      <c r="P1854" s="17">
        <v>2002</v>
      </c>
      <c r="Q1854" s="20" t="s">
        <v>1241</v>
      </c>
      <c r="R1854" s="24" t="s">
        <v>1026</v>
      </c>
      <c r="S1854" s="19" t="s">
        <v>565</v>
      </c>
      <c r="T1854" s="17">
        <v>2</v>
      </c>
      <c r="U1854" s="24" t="s">
        <v>1026</v>
      </c>
      <c r="V1854" s="17">
        <v>1</v>
      </c>
      <c r="W1854" s="142" t="s">
        <v>2913</v>
      </c>
      <c r="X1854" s="120">
        <v>1528</v>
      </c>
      <c r="Y1854" s="17">
        <v>9</v>
      </c>
      <c r="Z1854" s="24" t="s">
        <v>1026</v>
      </c>
      <c r="AA1854" s="17">
        <v>8</v>
      </c>
    </row>
    <row r="1855" spans="1:27" x14ac:dyDescent="0.25">
      <c r="A1855" s="16"/>
      <c r="B1855" s="16" t="s">
        <v>1188</v>
      </c>
      <c r="C1855" s="16"/>
      <c r="D1855" s="16"/>
      <c r="E1855" s="16"/>
      <c r="F1855" s="16"/>
      <c r="G1855" s="16"/>
      <c r="H1855" s="16"/>
      <c r="I1855" s="16"/>
      <c r="J1855" s="16"/>
      <c r="K1855" s="16"/>
      <c r="L1855" s="16"/>
      <c r="M1855" s="17" t="s">
        <v>3011</v>
      </c>
      <c r="N1855" s="17">
        <v>15</v>
      </c>
      <c r="O1855" s="17">
        <v>9</v>
      </c>
      <c r="P1855" s="17">
        <v>2002</v>
      </c>
      <c r="Q1855" s="19" t="s">
        <v>565</v>
      </c>
      <c r="R1855" s="24" t="s">
        <v>1026</v>
      </c>
      <c r="S1855" s="20" t="s">
        <v>1241</v>
      </c>
      <c r="T1855" s="17">
        <v>0</v>
      </c>
      <c r="U1855" s="24" t="s">
        <v>1026</v>
      </c>
      <c r="V1855" s="17">
        <v>2</v>
      </c>
      <c r="W1855" s="142" t="s">
        <v>2914</v>
      </c>
      <c r="X1855" s="120">
        <v>1786</v>
      </c>
      <c r="Y1855" s="17">
        <v>5</v>
      </c>
      <c r="Z1855" s="24" t="s">
        <v>1026</v>
      </c>
      <c r="AA1855" s="17">
        <v>11</v>
      </c>
    </row>
    <row r="1856" spans="1:27" x14ac:dyDescent="0.25">
      <c r="J1856" s="74"/>
      <c r="R1856" s="24"/>
      <c r="S1856" s="19" t="s">
        <v>2</v>
      </c>
      <c r="T1856" s="17">
        <f>SUM(T1815:T1855)</f>
        <v>30</v>
      </c>
      <c r="U1856" s="24" t="s">
        <v>1026</v>
      </c>
      <c r="V1856" s="17">
        <f>SUM(V1815:V1855)</f>
        <v>26</v>
      </c>
      <c r="W1856" s="142"/>
      <c r="X1856" s="17">
        <f>SUM(X1815:X1855)</f>
        <v>26630</v>
      </c>
      <c r="Y1856" s="17">
        <f>SUM(Y1815:Y1855)</f>
        <v>217</v>
      </c>
      <c r="Z1856" s="24" t="s">
        <v>1026</v>
      </c>
      <c r="AA1856" s="17">
        <f>SUM(AA1815:AA1855)</f>
        <v>181</v>
      </c>
    </row>
    <row r="1857" spans="1:27" x14ac:dyDescent="0.25">
      <c r="J1857" s="74"/>
      <c r="P1857" s="17">
        <f>COUNT(T1815:T1855)</f>
        <v>28</v>
      </c>
      <c r="R1857" s="24"/>
      <c r="T1857" s="81">
        <f>PRODUCT(T1856/P1857)</f>
        <v>1.0714285714285714</v>
      </c>
      <c r="U1857" s="24" t="s">
        <v>1026</v>
      </c>
      <c r="V1857" s="81">
        <f>PRODUCT(V1856/P1857)</f>
        <v>0.9285714285714286</v>
      </c>
      <c r="W1857" s="142"/>
      <c r="X1857" s="82">
        <f>PRODUCT(X1856/P1857)</f>
        <v>951.07142857142856</v>
      </c>
      <c r="Y1857" s="81">
        <f>PRODUCT(Y1856/P1857)</f>
        <v>7.75</v>
      </c>
      <c r="Z1857" s="24" t="s">
        <v>1026</v>
      </c>
      <c r="AA1857" s="81">
        <f>PRODUCT(AA1856/P1857)</f>
        <v>6.4642857142857144</v>
      </c>
    </row>
    <row r="1858" spans="1:27" x14ac:dyDescent="0.25">
      <c r="J1858" s="74"/>
      <c r="R1858" s="24"/>
      <c r="U1858" s="24"/>
      <c r="W1858" s="142"/>
      <c r="X1858" s="120"/>
      <c r="Z1858" s="24"/>
    </row>
    <row r="1859" spans="1:27" x14ac:dyDescent="0.25">
      <c r="W1859" s="142"/>
      <c r="X1859" s="120"/>
    </row>
    <row r="1860" spans="1:27" x14ac:dyDescent="0.25">
      <c r="A1860" s="156"/>
      <c r="B1860" s="155" t="s">
        <v>2915</v>
      </c>
      <c r="C1860" s="156" t="s">
        <v>1032</v>
      </c>
      <c r="D1860" s="156" t="s">
        <v>1033</v>
      </c>
      <c r="E1860" s="156" t="s">
        <v>1034</v>
      </c>
      <c r="F1860" s="156" t="s">
        <v>1030</v>
      </c>
      <c r="G1860" s="156" t="s">
        <v>1039</v>
      </c>
      <c r="H1860" s="156" t="s">
        <v>1040</v>
      </c>
      <c r="I1860" s="155" t="s">
        <v>1028</v>
      </c>
      <c r="J1860" s="156"/>
      <c r="K1860" s="156"/>
      <c r="L1860" s="156" t="s">
        <v>1031</v>
      </c>
      <c r="M1860" s="158"/>
      <c r="N1860" s="158"/>
      <c r="O1860" s="158"/>
      <c r="P1860" s="158"/>
      <c r="Q1860" s="155" t="s">
        <v>2915</v>
      </c>
      <c r="R1860" s="158"/>
      <c r="S1860" s="160"/>
      <c r="T1860" s="158"/>
      <c r="U1860" s="158"/>
      <c r="V1860" s="158"/>
      <c r="W1860" s="161"/>
      <c r="X1860" s="162"/>
      <c r="Y1860" s="158"/>
      <c r="Z1860" s="158"/>
      <c r="AA1860" s="158"/>
    </row>
    <row r="1861" spans="1:27" x14ac:dyDescent="0.25">
      <c r="A1861" s="14">
        <v>1</v>
      </c>
      <c r="B1861" s="20" t="s">
        <v>564</v>
      </c>
      <c r="C1861" s="14">
        <v>7</v>
      </c>
      <c r="D1861" s="14">
        <v>5</v>
      </c>
      <c r="E1861" s="14">
        <v>1</v>
      </c>
      <c r="F1861" s="14">
        <v>0</v>
      </c>
      <c r="G1861" s="14">
        <v>0</v>
      </c>
      <c r="H1861" s="14">
        <v>1</v>
      </c>
      <c r="I1861" s="14">
        <v>89</v>
      </c>
      <c r="J1861" s="74" t="s">
        <v>1026</v>
      </c>
      <c r="K1861" s="14">
        <v>32</v>
      </c>
      <c r="L1861" s="14">
        <f t="shared" ref="L1861:L1868" si="33">PRODUCT(D1861*3+E1861*2+F1861+G1861)</f>
        <v>17</v>
      </c>
      <c r="N1861" s="17">
        <v>14</v>
      </c>
      <c r="O1861" s="17">
        <v>8</v>
      </c>
      <c r="P1861" s="17">
        <v>2002</v>
      </c>
      <c r="Q1861" s="19" t="s">
        <v>1433</v>
      </c>
      <c r="R1861" s="24" t="s">
        <v>1026</v>
      </c>
      <c r="S1861" s="19" t="s">
        <v>1498</v>
      </c>
      <c r="T1861" s="17">
        <v>2</v>
      </c>
      <c r="U1861" s="24" t="s">
        <v>1026</v>
      </c>
      <c r="V1861" s="17">
        <v>0</v>
      </c>
      <c r="W1861" s="142" t="s">
        <v>2569</v>
      </c>
      <c r="X1861" s="17">
        <v>400</v>
      </c>
      <c r="Y1861" s="17">
        <v>9</v>
      </c>
      <c r="Z1861" s="24" t="s">
        <v>1026</v>
      </c>
      <c r="AA1861" s="17">
        <v>1</v>
      </c>
    </row>
    <row r="1862" spans="1:27" x14ac:dyDescent="0.25">
      <c r="A1862" s="14">
        <v>2</v>
      </c>
      <c r="B1862" s="20" t="s">
        <v>1433</v>
      </c>
      <c r="C1862" s="14">
        <v>7</v>
      </c>
      <c r="D1862" s="14">
        <v>2</v>
      </c>
      <c r="E1862" s="14">
        <v>4</v>
      </c>
      <c r="F1862" s="14">
        <v>0</v>
      </c>
      <c r="G1862" s="14">
        <v>0</v>
      </c>
      <c r="H1862" s="14">
        <v>1</v>
      </c>
      <c r="I1862" s="14">
        <v>64</v>
      </c>
      <c r="J1862" s="74" t="s">
        <v>1026</v>
      </c>
      <c r="K1862" s="14">
        <v>41</v>
      </c>
      <c r="L1862" s="14">
        <f t="shared" si="33"/>
        <v>14</v>
      </c>
      <c r="N1862" s="17">
        <v>14</v>
      </c>
      <c r="O1862" s="17">
        <v>8</v>
      </c>
      <c r="P1862" s="17">
        <v>2002</v>
      </c>
      <c r="Q1862" s="19" t="s">
        <v>1430</v>
      </c>
      <c r="R1862" s="24" t="s">
        <v>1026</v>
      </c>
      <c r="S1862" s="19" t="s">
        <v>1318</v>
      </c>
      <c r="T1862" s="17">
        <v>0</v>
      </c>
      <c r="U1862" s="24" t="s">
        <v>1026</v>
      </c>
      <c r="V1862" s="17">
        <v>2</v>
      </c>
      <c r="W1862" s="142" t="s">
        <v>2480</v>
      </c>
      <c r="X1862" s="17">
        <v>274</v>
      </c>
      <c r="Y1862" s="17">
        <v>4</v>
      </c>
      <c r="Z1862" s="24" t="s">
        <v>1026</v>
      </c>
      <c r="AA1862" s="17">
        <v>8</v>
      </c>
    </row>
    <row r="1863" spans="1:27" x14ac:dyDescent="0.25">
      <c r="A1863" s="14">
        <v>3</v>
      </c>
      <c r="B1863" s="20" t="s">
        <v>1318</v>
      </c>
      <c r="C1863" s="14">
        <v>7</v>
      </c>
      <c r="D1863" s="14">
        <v>4</v>
      </c>
      <c r="E1863" s="14">
        <v>0</v>
      </c>
      <c r="F1863" s="14">
        <v>0</v>
      </c>
      <c r="G1863" s="14">
        <v>1</v>
      </c>
      <c r="H1863" s="14">
        <v>2</v>
      </c>
      <c r="I1863" s="14">
        <v>44</v>
      </c>
      <c r="J1863" s="74" t="s">
        <v>1026</v>
      </c>
      <c r="K1863" s="14">
        <v>36</v>
      </c>
      <c r="L1863" s="14">
        <f t="shared" si="33"/>
        <v>13</v>
      </c>
      <c r="N1863" s="17">
        <v>14</v>
      </c>
      <c r="O1863" s="17">
        <v>8</v>
      </c>
      <c r="P1863" s="17">
        <v>2002</v>
      </c>
      <c r="Q1863" s="19" t="s">
        <v>1497</v>
      </c>
      <c r="R1863" s="24" t="s">
        <v>1026</v>
      </c>
      <c r="S1863" s="19" t="s">
        <v>1042</v>
      </c>
      <c r="T1863" s="17">
        <v>1</v>
      </c>
      <c r="U1863" s="24" t="s">
        <v>1026</v>
      </c>
      <c r="V1863" s="17">
        <v>2</v>
      </c>
      <c r="W1863" s="142" t="s">
        <v>2479</v>
      </c>
      <c r="X1863" s="17">
        <v>209</v>
      </c>
      <c r="Y1863" s="17">
        <v>5</v>
      </c>
      <c r="Z1863" s="24" t="s">
        <v>1026</v>
      </c>
      <c r="AA1863" s="17">
        <v>11</v>
      </c>
    </row>
    <row r="1864" spans="1:27" ht="15.75" thickBot="1" x14ac:dyDescent="0.3">
      <c r="A1864" s="37">
        <v>4</v>
      </c>
      <c r="B1864" s="28" t="s">
        <v>1498</v>
      </c>
      <c r="C1864" s="37">
        <v>7</v>
      </c>
      <c r="D1864" s="37">
        <v>4</v>
      </c>
      <c r="E1864" s="37">
        <v>0</v>
      </c>
      <c r="F1864" s="37">
        <v>0</v>
      </c>
      <c r="G1864" s="37">
        <v>0</v>
      </c>
      <c r="H1864" s="37">
        <v>3</v>
      </c>
      <c r="I1864" s="37">
        <v>53</v>
      </c>
      <c r="J1864" s="73" t="s">
        <v>1026</v>
      </c>
      <c r="K1864" s="37">
        <v>54</v>
      </c>
      <c r="L1864" s="37">
        <f t="shared" si="33"/>
        <v>12</v>
      </c>
      <c r="M1864" s="32"/>
      <c r="N1864" s="17">
        <v>14</v>
      </c>
      <c r="O1864" s="17">
        <v>8</v>
      </c>
      <c r="P1864" s="17">
        <v>2002</v>
      </c>
      <c r="Q1864" s="19" t="s">
        <v>564</v>
      </c>
      <c r="R1864" s="24" t="s">
        <v>1026</v>
      </c>
      <c r="S1864" s="19" t="s">
        <v>2916</v>
      </c>
      <c r="T1864" s="17">
        <v>2</v>
      </c>
      <c r="U1864" s="24" t="s">
        <v>1026</v>
      </c>
      <c r="V1864" s="17">
        <v>0</v>
      </c>
      <c r="W1864" s="142" t="s">
        <v>2481</v>
      </c>
      <c r="X1864" s="17">
        <v>192</v>
      </c>
      <c r="Y1864" s="17">
        <v>8</v>
      </c>
      <c r="Z1864" s="24" t="s">
        <v>1026</v>
      </c>
      <c r="AA1864" s="17">
        <v>1</v>
      </c>
    </row>
    <row r="1865" spans="1:27" x14ac:dyDescent="0.25">
      <c r="A1865" s="77">
        <v>5</v>
      </c>
      <c r="B1865" s="78" t="s">
        <v>1497</v>
      </c>
      <c r="C1865" s="77">
        <v>7</v>
      </c>
      <c r="D1865" s="77">
        <v>2</v>
      </c>
      <c r="E1865" s="77">
        <v>1</v>
      </c>
      <c r="F1865" s="77">
        <v>0</v>
      </c>
      <c r="G1865" s="77">
        <v>1</v>
      </c>
      <c r="H1865" s="77">
        <v>3</v>
      </c>
      <c r="I1865" s="77">
        <v>49</v>
      </c>
      <c r="J1865" s="79" t="s">
        <v>1026</v>
      </c>
      <c r="K1865" s="77">
        <v>63</v>
      </c>
      <c r="L1865" s="14">
        <f t="shared" si="33"/>
        <v>9</v>
      </c>
      <c r="N1865" s="17">
        <v>17</v>
      </c>
      <c r="O1865" s="17">
        <v>8</v>
      </c>
      <c r="P1865" s="17">
        <v>2002</v>
      </c>
      <c r="Q1865" s="19" t="s">
        <v>2916</v>
      </c>
      <c r="R1865" s="24" t="s">
        <v>1026</v>
      </c>
      <c r="S1865" s="19" t="s">
        <v>1497</v>
      </c>
      <c r="T1865" s="17">
        <v>0</v>
      </c>
      <c r="U1865" s="24" t="s">
        <v>1026</v>
      </c>
      <c r="V1865" s="17">
        <v>2</v>
      </c>
      <c r="W1865" s="142" t="s">
        <v>202</v>
      </c>
      <c r="X1865" s="17">
        <v>357</v>
      </c>
      <c r="Y1865" s="17">
        <v>3</v>
      </c>
      <c r="Z1865" s="24" t="s">
        <v>1026</v>
      </c>
      <c r="AA1865" s="17">
        <v>5</v>
      </c>
    </row>
    <row r="1866" spans="1:27" x14ac:dyDescent="0.25">
      <c r="A1866" s="77">
        <v>6</v>
      </c>
      <c r="B1866" s="78" t="s">
        <v>1430</v>
      </c>
      <c r="C1866" s="77">
        <v>7</v>
      </c>
      <c r="D1866" s="77">
        <v>2</v>
      </c>
      <c r="E1866" s="77">
        <v>0</v>
      </c>
      <c r="F1866" s="77">
        <v>0</v>
      </c>
      <c r="G1866" s="77">
        <v>1</v>
      </c>
      <c r="H1866" s="77">
        <v>4</v>
      </c>
      <c r="I1866" s="77">
        <v>46</v>
      </c>
      <c r="J1866" s="74" t="s">
        <v>1026</v>
      </c>
      <c r="K1866" s="77">
        <v>67</v>
      </c>
      <c r="L1866" s="14">
        <f t="shared" si="33"/>
        <v>7</v>
      </c>
      <c r="N1866" s="17">
        <v>17</v>
      </c>
      <c r="O1866" s="17">
        <v>8</v>
      </c>
      <c r="P1866" s="17">
        <v>2002</v>
      </c>
      <c r="Q1866" s="19" t="s">
        <v>1042</v>
      </c>
      <c r="R1866" s="24" t="s">
        <v>1026</v>
      </c>
      <c r="S1866" s="19" t="s">
        <v>1430</v>
      </c>
      <c r="T1866" s="17">
        <v>0</v>
      </c>
      <c r="U1866" s="24" t="s">
        <v>1026</v>
      </c>
      <c r="V1866" s="17">
        <v>2</v>
      </c>
      <c r="W1866" s="142" t="s">
        <v>2226</v>
      </c>
      <c r="X1866" s="17">
        <v>224</v>
      </c>
      <c r="Y1866" s="17">
        <v>4</v>
      </c>
      <c r="Z1866" s="24" t="s">
        <v>1026</v>
      </c>
      <c r="AA1866" s="17">
        <v>17</v>
      </c>
    </row>
    <row r="1867" spans="1:27" x14ac:dyDescent="0.25">
      <c r="A1867" s="77">
        <v>7</v>
      </c>
      <c r="B1867" s="78" t="s">
        <v>1042</v>
      </c>
      <c r="C1867" s="77">
        <v>7</v>
      </c>
      <c r="D1867" s="77">
        <v>0</v>
      </c>
      <c r="E1867" s="77">
        <v>2</v>
      </c>
      <c r="F1867" s="77">
        <v>0</v>
      </c>
      <c r="G1867" s="77">
        <v>1</v>
      </c>
      <c r="H1867" s="77">
        <v>4</v>
      </c>
      <c r="I1867" s="77">
        <v>40</v>
      </c>
      <c r="J1867" s="74" t="s">
        <v>1026</v>
      </c>
      <c r="K1867" s="77">
        <v>68</v>
      </c>
      <c r="L1867" s="14">
        <f t="shared" si="33"/>
        <v>5</v>
      </c>
      <c r="N1867" s="17">
        <v>17</v>
      </c>
      <c r="O1867" s="17">
        <v>8</v>
      </c>
      <c r="P1867" s="17">
        <v>2002</v>
      </c>
      <c r="Q1867" s="19" t="s">
        <v>1318</v>
      </c>
      <c r="R1867" s="24" t="s">
        <v>1026</v>
      </c>
      <c r="S1867" s="19" t="s">
        <v>1433</v>
      </c>
      <c r="T1867" s="17">
        <v>1</v>
      </c>
      <c r="U1867" s="24" t="s">
        <v>1026</v>
      </c>
      <c r="V1867" s="17">
        <v>2</v>
      </c>
      <c r="W1867" s="142" t="s">
        <v>864</v>
      </c>
      <c r="X1867" s="17">
        <v>231</v>
      </c>
      <c r="Y1867" s="17">
        <v>5</v>
      </c>
      <c r="Z1867" s="24" t="s">
        <v>1026</v>
      </c>
      <c r="AA1867" s="17">
        <v>4</v>
      </c>
    </row>
    <row r="1868" spans="1:27" x14ac:dyDescent="0.25">
      <c r="A1868" s="77">
        <v>8</v>
      </c>
      <c r="B1868" s="78" t="s">
        <v>2916</v>
      </c>
      <c r="C1868" s="77">
        <v>7</v>
      </c>
      <c r="D1868" s="77">
        <v>1</v>
      </c>
      <c r="E1868" s="77">
        <v>0</v>
      </c>
      <c r="F1868" s="77">
        <v>0</v>
      </c>
      <c r="G1868" s="77">
        <v>1</v>
      </c>
      <c r="H1868" s="77">
        <v>5</v>
      </c>
      <c r="I1868" s="77">
        <v>25</v>
      </c>
      <c r="J1868" s="79" t="s">
        <v>1026</v>
      </c>
      <c r="K1868" s="77">
        <v>49</v>
      </c>
      <c r="L1868" s="14">
        <f t="shared" si="33"/>
        <v>4</v>
      </c>
      <c r="N1868" s="17">
        <v>21</v>
      </c>
      <c r="O1868" s="17">
        <v>8</v>
      </c>
      <c r="P1868" s="17">
        <v>2002</v>
      </c>
      <c r="Q1868" s="19" t="s">
        <v>1433</v>
      </c>
      <c r="R1868" s="24" t="s">
        <v>1026</v>
      </c>
      <c r="S1868" s="19" t="s">
        <v>1430</v>
      </c>
      <c r="T1868" s="17">
        <v>1</v>
      </c>
      <c r="U1868" s="24" t="s">
        <v>1026</v>
      </c>
      <c r="V1868" s="17">
        <v>0</v>
      </c>
      <c r="W1868" s="142" t="s">
        <v>1513</v>
      </c>
      <c r="X1868" s="17">
        <v>485</v>
      </c>
      <c r="Y1868" s="17">
        <v>14</v>
      </c>
      <c r="Z1868" s="24" t="s">
        <v>1026</v>
      </c>
      <c r="AA1868" s="17">
        <v>7</v>
      </c>
    </row>
    <row r="1869" spans="1:27" x14ac:dyDescent="0.25">
      <c r="B1869" s="20"/>
      <c r="C1869" s="14">
        <f t="shared" ref="C1869:H1869" si="34">SUM(C1861:C1868)</f>
        <v>56</v>
      </c>
      <c r="D1869" s="14">
        <f t="shared" si="34"/>
        <v>20</v>
      </c>
      <c r="E1869" s="14">
        <f t="shared" si="34"/>
        <v>8</v>
      </c>
      <c r="F1869" s="14">
        <f t="shared" si="34"/>
        <v>0</v>
      </c>
      <c r="G1869" s="14">
        <f t="shared" si="34"/>
        <v>5</v>
      </c>
      <c r="H1869" s="14">
        <f t="shared" si="34"/>
        <v>23</v>
      </c>
      <c r="I1869" s="14">
        <f>SUM(I1861:I1868)</f>
        <v>410</v>
      </c>
      <c r="J1869" s="74" t="s">
        <v>1026</v>
      </c>
      <c r="K1869" s="14">
        <f>SUM(K1861:K1868)</f>
        <v>410</v>
      </c>
      <c r="L1869" s="14">
        <f>SUM(L1861:L1868)</f>
        <v>81</v>
      </c>
      <c r="N1869" s="17">
        <v>21</v>
      </c>
      <c r="O1869" s="17">
        <v>8</v>
      </c>
      <c r="P1869" s="17">
        <v>2002</v>
      </c>
      <c r="Q1869" s="19" t="s">
        <v>1498</v>
      </c>
      <c r="R1869" s="24" t="s">
        <v>1026</v>
      </c>
      <c r="S1869" s="19" t="s">
        <v>1318</v>
      </c>
      <c r="T1869" s="17">
        <v>0</v>
      </c>
      <c r="U1869" s="24" t="s">
        <v>1026</v>
      </c>
      <c r="V1869" s="17">
        <v>2</v>
      </c>
      <c r="W1869" s="142" t="s">
        <v>2225</v>
      </c>
      <c r="X1869" s="17">
        <v>196</v>
      </c>
      <c r="Y1869" s="17">
        <v>10</v>
      </c>
      <c r="Z1869" s="24" t="s">
        <v>1026</v>
      </c>
      <c r="AA1869" s="17">
        <v>12</v>
      </c>
    </row>
    <row r="1870" spans="1:27" x14ac:dyDescent="0.25">
      <c r="B1870" s="20"/>
      <c r="J1870" s="74"/>
      <c r="N1870" s="17">
        <v>21</v>
      </c>
      <c r="O1870" s="17">
        <v>8</v>
      </c>
      <c r="P1870" s="17">
        <v>2002</v>
      </c>
      <c r="Q1870" s="38" t="s">
        <v>1497</v>
      </c>
      <c r="R1870" s="24" t="s">
        <v>1026</v>
      </c>
      <c r="S1870" s="38" t="s">
        <v>564</v>
      </c>
      <c r="T1870" s="17">
        <v>0</v>
      </c>
      <c r="U1870" s="24" t="s">
        <v>1026</v>
      </c>
      <c r="V1870" s="17">
        <v>2</v>
      </c>
      <c r="W1870" s="142" t="s">
        <v>2223</v>
      </c>
      <c r="X1870" s="17">
        <v>200</v>
      </c>
      <c r="Y1870" s="17">
        <v>9</v>
      </c>
      <c r="Z1870" s="24" t="s">
        <v>1026</v>
      </c>
      <c r="AA1870" s="17">
        <v>17</v>
      </c>
    </row>
    <row r="1871" spans="1:27" x14ac:dyDescent="0.25">
      <c r="B1871" s="20" t="s">
        <v>2772</v>
      </c>
      <c r="D1871" s="20"/>
      <c r="E1871" s="20"/>
      <c r="F1871" s="20"/>
      <c r="G1871" s="20"/>
      <c r="H1871" s="20"/>
      <c r="N1871" s="17">
        <v>21</v>
      </c>
      <c r="O1871" s="17">
        <v>8</v>
      </c>
      <c r="P1871" s="17">
        <v>2002</v>
      </c>
      <c r="Q1871" s="19" t="s">
        <v>1042</v>
      </c>
      <c r="R1871" s="24" t="s">
        <v>1026</v>
      </c>
      <c r="S1871" s="19" t="s">
        <v>2916</v>
      </c>
      <c r="T1871" s="17">
        <v>2</v>
      </c>
      <c r="U1871" s="24" t="s">
        <v>1026</v>
      </c>
      <c r="V1871" s="17">
        <v>1</v>
      </c>
      <c r="W1871" s="142" t="s">
        <v>2224</v>
      </c>
      <c r="X1871" s="17">
        <v>208</v>
      </c>
      <c r="Y1871" s="17">
        <v>7</v>
      </c>
      <c r="Z1871" s="24" t="s">
        <v>1026</v>
      </c>
      <c r="AA1871" s="17">
        <v>6</v>
      </c>
    </row>
    <row r="1872" spans="1:27" x14ac:dyDescent="0.25">
      <c r="B1872" s="20" t="s">
        <v>2773</v>
      </c>
      <c r="D1872" s="20"/>
      <c r="E1872" s="20"/>
      <c r="F1872" s="20"/>
      <c r="G1872" s="20"/>
      <c r="H1872" s="20"/>
      <c r="N1872" s="17">
        <v>24</v>
      </c>
      <c r="O1872" s="17">
        <v>8</v>
      </c>
      <c r="P1872" s="17">
        <v>2002</v>
      </c>
      <c r="Q1872" s="19" t="s">
        <v>1430</v>
      </c>
      <c r="R1872" s="24" t="s">
        <v>1026</v>
      </c>
      <c r="S1872" s="19" t="s">
        <v>1497</v>
      </c>
      <c r="T1872" s="17">
        <v>1</v>
      </c>
      <c r="U1872" s="24" t="s">
        <v>1026</v>
      </c>
      <c r="V1872" s="17">
        <v>2</v>
      </c>
      <c r="W1872" s="142" t="s">
        <v>1512</v>
      </c>
      <c r="X1872" s="17">
        <v>150</v>
      </c>
      <c r="Y1872" s="17">
        <v>8</v>
      </c>
      <c r="Z1872" s="24" t="s">
        <v>1026</v>
      </c>
      <c r="AA1872" s="17">
        <v>14</v>
      </c>
    </row>
    <row r="1873" spans="2:27" x14ac:dyDescent="0.25">
      <c r="B1873" s="20" t="s">
        <v>2272</v>
      </c>
      <c r="N1873" s="17">
        <v>24</v>
      </c>
      <c r="O1873" s="17">
        <v>8</v>
      </c>
      <c r="P1873" s="17">
        <v>2002</v>
      </c>
      <c r="Q1873" s="19" t="s">
        <v>2916</v>
      </c>
      <c r="R1873" s="24" t="s">
        <v>1026</v>
      </c>
      <c r="S1873" s="19" t="s">
        <v>1498</v>
      </c>
      <c r="T1873" s="17">
        <v>0</v>
      </c>
      <c r="U1873" s="24" t="s">
        <v>1026</v>
      </c>
      <c r="V1873" s="17">
        <v>2</v>
      </c>
      <c r="W1873" s="142" t="s">
        <v>1511</v>
      </c>
      <c r="X1873" s="17">
        <v>210</v>
      </c>
      <c r="Y1873" s="17">
        <v>4</v>
      </c>
      <c r="Z1873" s="24" t="s">
        <v>1026</v>
      </c>
      <c r="AA1873" s="17">
        <v>10</v>
      </c>
    </row>
    <row r="1874" spans="2:27" x14ac:dyDescent="0.25">
      <c r="N1874" s="17">
        <v>24</v>
      </c>
      <c r="O1874" s="17">
        <v>8</v>
      </c>
      <c r="P1874" s="17">
        <v>2002</v>
      </c>
      <c r="Q1874" s="19" t="s">
        <v>564</v>
      </c>
      <c r="R1874" s="24" t="s">
        <v>1026</v>
      </c>
      <c r="S1874" s="19" t="s">
        <v>1433</v>
      </c>
      <c r="T1874" s="17">
        <v>1</v>
      </c>
      <c r="U1874" s="24" t="s">
        <v>1026</v>
      </c>
      <c r="V1874" s="17">
        <v>0</v>
      </c>
      <c r="W1874" s="142" t="s">
        <v>1509</v>
      </c>
      <c r="X1874" s="17">
        <v>342</v>
      </c>
      <c r="Y1874" s="17">
        <v>10</v>
      </c>
      <c r="Z1874" s="24" t="s">
        <v>1026</v>
      </c>
      <c r="AA1874" s="17">
        <v>4</v>
      </c>
    </row>
    <row r="1875" spans="2:27" x14ac:dyDescent="0.25">
      <c r="N1875" s="17">
        <v>24</v>
      </c>
      <c r="O1875" s="17">
        <v>8</v>
      </c>
      <c r="P1875" s="17">
        <v>2002</v>
      </c>
      <c r="Q1875" s="19" t="s">
        <v>1318</v>
      </c>
      <c r="R1875" s="24" t="s">
        <v>1026</v>
      </c>
      <c r="S1875" s="19" t="s">
        <v>1042</v>
      </c>
      <c r="T1875" s="17">
        <v>2</v>
      </c>
      <c r="U1875" s="24" t="s">
        <v>1026</v>
      </c>
      <c r="V1875" s="17">
        <v>0</v>
      </c>
      <c r="W1875" s="142" t="s">
        <v>1510</v>
      </c>
      <c r="X1875" s="17">
        <v>263</v>
      </c>
      <c r="Y1875" s="17">
        <v>4</v>
      </c>
      <c r="Z1875" s="24" t="s">
        <v>1026</v>
      </c>
      <c r="AA1875" s="17">
        <v>2</v>
      </c>
    </row>
    <row r="1876" spans="2:27" x14ac:dyDescent="0.25">
      <c r="N1876" s="17">
        <v>25</v>
      </c>
      <c r="O1876" s="17">
        <v>8</v>
      </c>
      <c r="P1876" s="17">
        <v>2002</v>
      </c>
      <c r="Q1876" s="19" t="s">
        <v>1498</v>
      </c>
      <c r="R1876" s="24" t="s">
        <v>1026</v>
      </c>
      <c r="S1876" s="19" t="s">
        <v>564</v>
      </c>
      <c r="T1876" s="17">
        <v>0</v>
      </c>
      <c r="U1876" s="24" t="s">
        <v>1026</v>
      </c>
      <c r="V1876" s="17">
        <v>2</v>
      </c>
      <c r="W1876" s="142" t="s">
        <v>1508</v>
      </c>
      <c r="X1876" s="17">
        <v>285</v>
      </c>
      <c r="Y1876" s="17">
        <v>3</v>
      </c>
      <c r="Z1876" s="24" t="s">
        <v>1026</v>
      </c>
      <c r="AA1876" s="17">
        <v>19</v>
      </c>
    </row>
    <row r="1877" spans="2:27" x14ac:dyDescent="0.25">
      <c r="N1877" s="17">
        <v>28</v>
      </c>
      <c r="O1877" s="17">
        <v>8</v>
      </c>
      <c r="P1877" s="17">
        <v>2002</v>
      </c>
      <c r="Q1877" s="38" t="s">
        <v>1433</v>
      </c>
      <c r="R1877" s="24" t="s">
        <v>1026</v>
      </c>
      <c r="S1877" s="38" t="s">
        <v>2916</v>
      </c>
      <c r="T1877" s="17">
        <v>2</v>
      </c>
      <c r="U1877" s="24" t="s">
        <v>1026</v>
      </c>
      <c r="V1877" s="17">
        <v>0</v>
      </c>
      <c r="W1877" s="142" t="s">
        <v>1507</v>
      </c>
      <c r="X1877" s="17">
        <v>431</v>
      </c>
      <c r="Y1877" s="17">
        <v>12</v>
      </c>
      <c r="Z1877" s="24" t="s">
        <v>1026</v>
      </c>
      <c r="AA1877" s="17">
        <v>1</v>
      </c>
    </row>
    <row r="1878" spans="2:27" x14ac:dyDescent="0.25">
      <c r="N1878" s="17">
        <v>28</v>
      </c>
      <c r="O1878" s="17">
        <v>8</v>
      </c>
      <c r="P1878" s="17">
        <v>2002</v>
      </c>
      <c r="Q1878" s="19" t="s">
        <v>1498</v>
      </c>
      <c r="R1878" s="24" t="s">
        <v>1026</v>
      </c>
      <c r="S1878" s="19" t="s">
        <v>1042</v>
      </c>
      <c r="T1878" s="17">
        <v>2</v>
      </c>
      <c r="U1878" s="24" t="s">
        <v>1026</v>
      </c>
      <c r="V1878" s="17">
        <v>0</v>
      </c>
      <c r="W1878" s="142" t="s">
        <v>1506</v>
      </c>
      <c r="X1878" s="17">
        <v>290</v>
      </c>
      <c r="Y1878" s="17">
        <v>7</v>
      </c>
      <c r="Z1878" s="24" t="s">
        <v>1026</v>
      </c>
      <c r="AA1878" s="17">
        <v>4</v>
      </c>
    </row>
    <row r="1879" spans="2:27" x14ac:dyDescent="0.25">
      <c r="N1879" s="17">
        <v>28</v>
      </c>
      <c r="O1879" s="17">
        <v>8</v>
      </c>
      <c r="P1879" s="17">
        <v>2002</v>
      </c>
      <c r="Q1879" s="19" t="s">
        <v>1497</v>
      </c>
      <c r="R1879" s="24" t="s">
        <v>1026</v>
      </c>
      <c r="S1879" s="19" t="s">
        <v>1318</v>
      </c>
      <c r="T1879" s="17">
        <v>2</v>
      </c>
      <c r="U1879" s="24" t="s">
        <v>1026</v>
      </c>
      <c r="V1879" s="17">
        <v>0</v>
      </c>
      <c r="W1879" s="142" t="s">
        <v>2852</v>
      </c>
      <c r="X1879" s="17">
        <v>100</v>
      </c>
      <c r="Y1879" s="17">
        <v>5</v>
      </c>
      <c r="Z1879" s="24" t="s">
        <v>1026</v>
      </c>
      <c r="AA1879" s="17">
        <v>3</v>
      </c>
    </row>
    <row r="1880" spans="2:27" x14ac:dyDescent="0.25">
      <c r="N1880" s="17">
        <v>28</v>
      </c>
      <c r="O1880" s="17">
        <v>8</v>
      </c>
      <c r="P1880" s="17">
        <v>2002</v>
      </c>
      <c r="Q1880" s="19" t="s">
        <v>564</v>
      </c>
      <c r="R1880" s="24" t="s">
        <v>1026</v>
      </c>
      <c r="S1880" s="19" t="s">
        <v>1430</v>
      </c>
      <c r="T1880" s="17">
        <v>2</v>
      </c>
      <c r="U1880" s="24" t="s">
        <v>1026</v>
      </c>
      <c r="V1880" s="17">
        <v>0</v>
      </c>
      <c r="W1880" s="142" t="s">
        <v>1505</v>
      </c>
      <c r="X1880" s="17">
        <v>319</v>
      </c>
      <c r="Y1880" s="17">
        <v>12</v>
      </c>
      <c r="Z1880" s="24" t="s">
        <v>1026</v>
      </c>
      <c r="AA1880" s="17">
        <v>2</v>
      </c>
    </row>
    <row r="1881" spans="2:27" x14ac:dyDescent="0.25">
      <c r="N1881" s="17">
        <v>31</v>
      </c>
      <c r="O1881" s="17">
        <v>8</v>
      </c>
      <c r="P1881" s="17">
        <v>2002</v>
      </c>
      <c r="Q1881" s="19" t="s">
        <v>1430</v>
      </c>
      <c r="R1881" s="24" t="s">
        <v>1026</v>
      </c>
      <c r="S1881" s="19" t="s">
        <v>2916</v>
      </c>
      <c r="T1881" s="17">
        <v>2</v>
      </c>
      <c r="U1881" s="24" t="s">
        <v>1026</v>
      </c>
      <c r="V1881" s="17">
        <v>0</v>
      </c>
      <c r="W1881" s="142" t="s">
        <v>225</v>
      </c>
      <c r="X1881" s="17">
        <v>84</v>
      </c>
      <c r="Y1881" s="17">
        <v>3</v>
      </c>
      <c r="Z1881" s="24" t="s">
        <v>1026</v>
      </c>
      <c r="AA1881" s="17">
        <v>1</v>
      </c>
    </row>
    <row r="1882" spans="2:27" x14ac:dyDescent="0.25">
      <c r="N1882" s="17">
        <v>31</v>
      </c>
      <c r="O1882" s="17">
        <v>8</v>
      </c>
      <c r="P1882" s="17">
        <v>2002</v>
      </c>
      <c r="Q1882" s="19" t="s">
        <v>1497</v>
      </c>
      <c r="R1882" s="24" t="s">
        <v>1026</v>
      </c>
      <c r="S1882" s="19" t="s">
        <v>1498</v>
      </c>
      <c r="T1882" s="17">
        <v>0</v>
      </c>
      <c r="U1882" s="24" t="s">
        <v>1026</v>
      </c>
      <c r="V1882" s="17">
        <v>2</v>
      </c>
      <c r="W1882" s="142" t="s">
        <v>192</v>
      </c>
      <c r="X1882" s="17">
        <v>129</v>
      </c>
      <c r="Y1882" s="17">
        <v>1</v>
      </c>
      <c r="Z1882" s="24" t="s">
        <v>1026</v>
      </c>
      <c r="AA1882" s="17">
        <v>8</v>
      </c>
    </row>
    <row r="1883" spans="2:27" x14ac:dyDescent="0.25">
      <c r="N1883" s="17">
        <v>31</v>
      </c>
      <c r="O1883" s="17">
        <v>8</v>
      </c>
      <c r="P1883" s="17">
        <v>2002</v>
      </c>
      <c r="Q1883" s="19" t="s">
        <v>1042</v>
      </c>
      <c r="R1883" s="24" t="s">
        <v>1026</v>
      </c>
      <c r="S1883" s="19" t="s">
        <v>1433</v>
      </c>
      <c r="T1883" s="17">
        <v>1</v>
      </c>
      <c r="U1883" s="24" t="s">
        <v>1026</v>
      </c>
      <c r="V1883" s="17">
        <v>2</v>
      </c>
      <c r="W1883" s="142" t="s">
        <v>1504</v>
      </c>
      <c r="X1883" s="17">
        <v>340</v>
      </c>
      <c r="Y1883" s="17">
        <v>7</v>
      </c>
      <c r="Z1883" s="24" t="s">
        <v>1026</v>
      </c>
      <c r="AA1883" s="17">
        <v>8</v>
      </c>
    </row>
    <row r="1884" spans="2:27" x14ac:dyDescent="0.25">
      <c r="N1884" s="17">
        <v>31</v>
      </c>
      <c r="O1884" s="17">
        <v>8</v>
      </c>
      <c r="P1884" s="17">
        <v>2002</v>
      </c>
      <c r="Q1884" s="19" t="s">
        <v>1318</v>
      </c>
      <c r="R1884" s="24" t="s">
        <v>1026</v>
      </c>
      <c r="S1884" s="19" t="s">
        <v>564</v>
      </c>
      <c r="T1884" s="17">
        <v>2</v>
      </c>
      <c r="U1884" s="24" t="s">
        <v>1026</v>
      </c>
      <c r="V1884" s="17">
        <v>0</v>
      </c>
      <c r="W1884" s="142" t="s">
        <v>1959</v>
      </c>
      <c r="X1884" s="17">
        <v>212</v>
      </c>
      <c r="Y1884" s="17">
        <v>8</v>
      </c>
      <c r="Z1884" s="24" t="s">
        <v>1026</v>
      </c>
      <c r="AA1884" s="17">
        <v>2</v>
      </c>
    </row>
    <row r="1885" spans="2:27" x14ac:dyDescent="0.25">
      <c r="N1885" s="17">
        <v>7</v>
      </c>
      <c r="O1885" s="17">
        <v>9</v>
      </c>
      <c r="P1885" s="17">
        <v>2002</v>
      </c>
      <c r="Q1885" s="19" t="s">
        <v>1433</v>
      </c>
      <c r="R1885" s="24" t="s">
        <v>1026</v>
      </c>
      <c r="S1885" s="19" t="s">
        <v>1497</v>
      </c>
      <c r="T1885" s="17">
        <v>1</v>
      </c>
      <c r="U1885" s="24" t="s">
        <v>1026</v>
      </c>
      <c r="V1885" s="17">
        <v>0</v>
      </c>
      <c r="W1885" s="142" t="s">
        <v>1502</v>
      </c>
      <c r="X1885" s="17">
        <v>425</v>
      </c>
      <c r="Y1885" s="17">
        <v>13</v>
      </c>
      <c r="Z1885" s="24" t="s">
        <v>1026</v>
      </c>
      <c r="AA1885" s="17">
        <v>10</v>
      </c>
    </row>
    <row r="1886" spans="2:27" x14ac:dyDescent="0.25">
      <c r="N1886" s="17">
        <v>7</v>
      </c>
      <c r="O1886" s="17">
        <v>9</v>
      </c>
      <c r="P1886" s="17">
        <v>2002</v>
      </c>
      <c r="Q1886" s="38" t="s">
        <v>1498</v>
      </c>
      <c r="R1886" s="24" t="s">
        <v>1026</v>
      </c>
      <c r="S1886" s="38" t="s">
        <v>1430</v>
      </c>
      <c r="T1886" s="17">
        <v>2</v>
      </c>
      <c r="U1886" s="24" t="s">
        <v>1026</v>
      </c>
      <c r="V1886" s="17">
        <v>0</v>
      </c>
      <c r="W1886" s="142" t="s">
        <v>1503</v>
      </c>
      <c r="X1886" s="17">
        <v>355</v>
      </c>
      <c r="Y1886" s="17">
        <v>14</v>
      </c>
      <c r="Z1886" s="24" t="s">
        <v>1026</v>
      </c>
      <c r="AA1886" s="17">
        <v>5</v>
      </c>
    </row>
    <row r="1887" spans="2:27" x14ac:dyDescent="0.25">
      <c r="N1887" s="17">
        <v>7</v>
      </c>
      <c r="O1887" s="17">
        <v>9</v>
      </c>
      <c r="P1887" s="17">
        <v>2002</v>
      </c>
      <c r="Q1887" s="19" t="s">
        <v>2916</v>
      </c>
      <c r="R1887" s="24" t="s">
        <v>1026</v>
      </c>
      <c r="S1887" s="19" t="s">
        <v>1318</v>
      </c>
      <c r="T1887" s="17">
        <v>2</v>
      </c>
      <c r="U1887" s="24" t="s">
        <v>1026</v>
      </c>
      <c r="V1887" s="17">
        <v>0</v>
      </c>
      <c r="W1887" s="142" t="s">
        <v>1499</v>
      </c>
      <c r="X1887" s="17">
        <v>165</v>
      </c>
      <c r="Y1887" s="17">
        <v>9</v>
      </c>
      <c r="Z1887" s="24" t="s">
        <v>1026</v>
      </c>
      <c r="AA1887" s="17">
        <v>4</v>
      </c>
    </row>
    <row r="1888" spans="2:27" x14ac:dyDescent="0.25">
      <c r="N1888" s="17">
        <v>7</v>
      </c>
      <c r="O1888" s="17">
        <v>9</v>
      </c>
      <c r="P1888" s="17">
        <v>2002</v>
      </c>
      <c r="Q1888" s="19" t="s">
        <v>564</v>
      </c>
      <c r="R1888" s="24" t="s">
        <v>1026</v>
      </c>
      <c r="S1888" s="19" t="s">
        <v>1042</v>
      </c>
      <c r="T1888" s="17">
        <v>2</v>
      </c>
      <c r="U1888" s="24" t="s">
        <v>1026</v>
      </c>
      <c r="V1888" s="17">
        <v>0</v>
      </c>
      <c r="W1888" s="142" t="s">
        <v>1501</v>
      </c>
      <c r="X1888" s="17">
        <v>230</v>
      </c>
      <c r="Y1888" s="17">
        <v>21</v>
      </c>
      <c r="Z1888" s="24" t="s">
        <v>1026</v>
      </c>
      <c r="AA1888" s="17">
        <v>5</v>
      </c>
    </row>
    <row r="1889" spans="1:27" x14ac:dyDescent="0.25">
      <c r="R1889" s="24"/>
      <c r="S1889" s="19" t="s">
        <v>2</v>
      </c>
      <c r="T1889" s="17">
        <f>SUM(T1861:T1888)</f>
        <v>33</v>
      </c>
      <c r="U1889" s="24" t="s">
        <v>1026</v>
      </c>
      <c r="V1889" s="17">
        <f>SUM(V1861:V1888)</f>
        <v>25</v>
      </c>
      <c r="W1889" s="142"/>
      <c r="X1889" s="17">
        <f>SUM(X1861:X1888)</f>
        <v>7306</v>
      </c>
      <c r="Y1889" s="17">
        <f>SUM(Y1861:Y1888)</f>
        <v>219</v>
      </c>
      <c r="Z1889" s="24" t="s">
        <v>1026</v>
      </c>
      <c r="AA1889" s="17">
        <f>SUM(AA1861:AA1888)</f>
        <v>191</v>
      </c>
    </row>
    <row r="1890" spans="1:27" x14ac:dyDescent="0.25">
      <c r="P1890" s="17">
        <f>COUNT(T1861:T1888)</f>
        <v>28</v>
      </c>
      <c r="R1890" s="24"/>
      <c r="S1890" s="19" t="s">
        <v>567</v>
      </c>
      <c r="T1890" s="81">
        <f>PRODUCT(T1889/P1890)</f>
        <v>1.1785714285714286</v>
      </c>
      <c r="U1890" s="24" t="s">
        <v>1026</v>
      </c>
      <c r="V1890" s="81">
        <f>PRODUCT(V1889/P1890)</f>
        <v>0.8928571428571429</v>
      </c>
      <c r="W1890" s="142"/>
      <c r="X1890" s="82">
        <f>PRODUCT(X1889/P1890)</f>
        <v>260.92857142857144</v>
      </c>
      <c r="Y1890" s="81">
        <f>PRODUCT(Y1889/P1890)</f>
        <v>7.8214285714285712</v>
      </c>
      <c r="Z1890" s="24" t="s">
        <v>1026</v>
      </c>
      <c r="AA1890" s="81">
        <f>PRODUCT(AA1889/P1890)</f>
        <v>6.8214285714285712</v>
      </c>
    </row>
    <row r="1891" spans="1:27" x14ac:dyDescent="0.25">
      <c r="W1891" s="142"/>
      <c r="X1891" s="120"/>
    </row>
    <row r="1892" spans="1:27" x14ac:dyDescent="0.25">
      <c r="W1892" s="142"/>
      <c r="X1892" s="120"/>
    </row>
    <row r="1893" spans="1:27" x14ac:dyDescent="0.25">
      <c r="A1893" s="21"/>
      <c r="B1893" s="22" t="s">
        <v>2482</v>
      </c>
      <c r="C1893" s="21" t="s">
        <v>1032</v>
      </c>
      <c r="D1893" s="21" t="s">
        <v>1033</v>
      </c>
      <c r="E1893" s="21" t="s">
        <v>1034</v>
      </c>
      <c r="F1893" s="21" t="s">
        <v>1030</v>
      </c>
      <c r="G1893" s="21" t="s">
        <v>1039</v>
      </c>
      <c r="H1893" s="21" t="s">
        <v>1040</v>
      </c>
      <c r="I1893" s="22" t="s">
        <v>1028</v>
      </c>
      <c r="J1893" s="21"/>
      <c r="K1893" s="21"/>
      <c r="L1893" s="21" t="s">
        <v>1031</v>
      </c>
      <c r="M1893" s="33"/>
      <c r="N1893" s="33"/>
      <c r="O1893" s="33"/>
      <c r="P1893" s="33"/>
      <c r="Q1893" s="22" t="s">
        <v>2482</v>
      </c>
      <c r="R1893" s="33"/>
      <c r="S1893" s="35"/>
      <c r="T1893" s="33"/>
      <c r="U1893" s="33"/>
      <c r="V1893" s="33"/>
      <c r="W1893" s="163"/>
      <c r="X1893" s="164"/>
      <c r="Y1893" s="33"/>
      <c r="Z1893" s="33"/>
      <c r="AA1893" s="33"/>
    </row>
    <row r="1894" spans="1:27" x14ac:dyDescent="0.25">
      <c r="A1894" s="14">
        <v>1</v>
      </c>
      <c r="B1894" s="41" t="s">
        <v>565</v>
      </c>
      <c r="C1894" s="14">
        <v>20</v>
      </c>
      <c r="D1894" s="29">
        <v>13</v>
      </c>
      <c r="E1894" s="29">
        <v>5</v>
      </c>
      <c r="F1894" s="29">
        <v>0</v>
      </c>
      <c r="G1894" s="29">
        <v>1</v>
      </c>
      <c r="H1894" s="14">
        <v>1</v>
      </c>
      <c r="I1894" s="14">
        <v>242</v>
      </c>
      <c r="J1894" s="147" t="s">
        <v>1026</v>
      </c>
      <c r="K1894" s="14">
        <v>84</v>
      </c>
      <c r="L1894" s="14">
        <f t="shared" ref="L1894:L1904" si="35">PRODUCT(D1894*3+E1894*2+F1894+G1894)</f>
        <v>50</v>
      </c>
      <c r="N1894" s="17">
        <v>14</v>
      </c>
      <c r="O1894" s="17">
        <v>5</v>
      </c>
      <c r="P1894" s="17">
        <v>2003</v>
      </c>
      <c r="Q1894" s="19" t="s">
        <v>1433</v>
      </c>
      <c r="R1894" s="24" t="s">
        <v>1026</v>
      </c>
      <c r="S1894" s="19" t="s">
        <v>1041</v>
      </c>
      <c r="T1894" s="17">
        <v>0</v>
      </c>
      <c r="U1894" s="24" t="s">
        <v>1026</v>
      </c>
      <c r="V1894" s="17">
        <v>2</v>
      </c>
      <c r="W1894" s="142" t="s">
        <v>155</v>
      </c>
      <c r="X1894" s="17">
        <v>498</v>
      </c>
      <c r="Y1894" s="17">
        <v>1</v>
      </c>
      <c r="Z1894" s="24" t="s">
        <v>1026</v>
      </c>
      <c r="AA1894" s="17">
        <v>9</v>
      </c>
    </row>
    <row r="1895" spans="1:27" x14ac:dyDescent="0.25">
      <c r="A1895" s="14">
        <v>2</v>
      </c>
      <c r="B1895" s="42" t="s">
        <v>1029</v>
      </c>
      <c r="C1895" s="14">
        <v>20</v>
      </c>
      <c r="D1895" s="14">
        <v>10</v>
      </c>
      <c r="E1895" s="29">
        <v>6</v>
      </c>
      <c r="F1895" s="14">
        <v>0</v>
      </c>
      <c r="G1895" s="14">
        <v>2</v>
      </c>
      <c r="H1895" s="14">
        <v>2</v>
      </c>
      <c r="I1895" s="14">
        <v>178</v>
      </c>
      <c r="J1895" s="147" t="s">
        <v>1026</v>
      </c>
      <c r="K1895" s="14">
        <v>83</v>
      </c>
      <c r="L1895" s="14">
        <f t="shared" si="35"/>
        <v>44</v>
      </c>
      <c r="N1895" s="17">
        <v>14</v>
      </c>
      <c r="O1895" s="17">
        <v>5</v>
      </c>
      <c r="P1895" s="17">
        <v>2003</v>
      </c>
      <c r="Q1895" s="19" t="s">
        <v>1498</v>
      </c>
      <c r="R1895" s="24" t="s">
        <v>1026</v>
      </c>
      <c r="S1895" s="19" t="s">
        <v>1241</v>
      </c>
      <c r="T1895" s="17">
        <v>0</v>
      </c>
      <c r="U1895" s="24" t="s">
        <v>1026</v>
      </c>
      <c r="V1895" s="17">
        <v>2</v>
      </c>
      <c r="W1895" s="142" t="s">
        <v>159</v>
      </c>
      <c r="X1895" s="17">
        <v>306</v>
      </c>
      <c r="Y1895" s="17">
        <v>1</v>
      </c>
      <c r="Z1895" s="24" t="s">
        <v>1026</v>
      </c>
      <c r="AA1895" s="17">
        <v>16</v>
      </c>
    </row>
    <row r="1896" spans="1:27" x14ac:dyDescent="0.25">
      <c r="A1896" s="14">
        <v>3</v>
      </c>
      <c r="B1896" s="42" t="s">
        <v>181</v>
      </c>
      <c r="C1896" s="29">
        <v>20</v>
      </c>
      <c r="D1896" s="29">
        <v>9</v>
      </c>
      <c r="E1896" s="29">
        <v>5</v>
      </c>
      <c r="F1896" s="29">
        <v>0</v>
      </c>
      <c r="G1896" s="29">
        <v>3</v>
      </c>
      <c r="H1896" s="14">
        <v>3</v>
      </c>
      <c r="I1896" s="14">
        <v>217</v>
      </c>
      <c r="J1896" s="147" t="s">
        <v>1026</v>
      </c>
      <c r="K1896" s="14">
        <v>112</v>
      </c>
      <c r="L1896" s="14">
        <f t="shared" si="35"/>
        <v>40</v>
      </c>
      <c r="N1896" s="17">
        <v>14</v>
      </c>
      <c r="O1896" s="17">
        <v>5</v>
      </c>
      <c r="P1896" s="17">
        <v>2003</v>
      </c>
      <c r="Q1896" s="19" t="s">
        <v>565</v>
      </c>
      <c r="R1896" s="24" t="s">
        <v>1026</v>
      </c>
      <c r="S1896" s="19" t="s">
        <v>564</v>
      </c>
      <c r="T1896" s="17">
        <v>2</v>
      </c>
      <c r="U1896" s="24" t="s">
        <v>1026</v>
      </c>
      <c r="V1896" s="17">
        <v>0</v>
      </c>
      <c r="W1896" s="142" t="s">
        <v>158</v>
      </c>
      <c r="X1896" s="17">
        <v>446</v>
      </c>
      <c r="Y1896" s="17">
        <v>26</v>
      </c>
      <c r="Z1896" s="24" t="s">
        <v>1026</v>
      </c>
      <c r="AA1896" s="17">
        <v>5</v>
      </c>
    </row>
    <row r="1897" spans="1:27" x14ac:dyDescent="0.25">
      <c r="A1897" s="14">
        <v>4</v>
      </c>
      <c r="B1897" s="63" t="s">
        <v>1465</v>
      </c>
      <c r="C1897" s="14">
        <v>20</v>
      </c>
      <c r="D1897" s="14">
        <v>9</v>
      </c>
      <c r="E1897" s="14">
        <v>4</v>
      </c>
      <c r="F1897" s="14">
        <v>0</v>
      </c>
      <c r="G1897" s="14">
        <v>2</v>
      </c>
      <c r="H1897" s="29">
        <v>5</v>
      </c>
      <c r="I1897" s="14">
        <v>187</v>
      </c>
      <c r="J1897" s="147" t="s">
        <v>1026</v>
      </c>
      <c r="K1897" s="14">
        <v>105</v>
      </c>
      <c r="L1897" s="14">
        <f t="shared" si="35"/>
        <v>37</v>
      </c>
      <c r="N1897" s="17">
        <v>14</v>
      </c>
      <c r="O1897" s="17">
        <v>5</v>
      </c>
      <c r="P1897" s="17">
        <v>2003</v>
      </c>
      <c r="Q1897" s="19" t="s">
        <v>2312</v>
      </c>
      <c r="R1897" s="24" t="s">
        <v>1026</v>
      </c>
      <c r="S1897" s="19" t="s">
        <v>1465</v>
      </c>
      <c r="T1897" s="17">
        <v>0</v>
      </c>
      <c r="U1897" s="24" t="s">
        <v>1026</v>
      </c>
      <c r="V1897" s="17">
        <v>2</v>
      </c>
      <c r="W1897" s="142" t="s">
        <v>156</v>
      </c>
      <c r="X1897" s="17">
        <v>346</v>
      </c>
      <c r="Y1897" s="17">
        <v>6</v>
      </c>
      <c r="Z1897" s="24" t="s">
        <v>1026</v>
      </c>
      <c r="AA1897" s="17">
        <v>16</v>
      </c>
    </row>
    <row r="1898" spans="1:27" x14ac:dyDescent="0.25">
      <c r="A1898" s="14">
        <v>5</v>
      </c>
      <c r="B1898" s="42" t="s">
        <v>1041</v>
      </c>
      <c r="C1898" s="29">
        <v>20</v>
      </c>
      <c r="D1898" s="14">
        <v>6</v>
      </c>
      <c r="E1898" s="14">
        <v>9</v>
      </c>
      <c r="F1898" s="29">
        <v>0</v>
      </c>
      <c r="G1898" s="29">
        <v>1</v>
      </c>
      <c r="H1898" s="14">
        <v>4</v>
      </c>
      <c r="I1898" s="14">
        <v>196</v>
      </c>
      <c r="J1898" s="147" t="s">
        <v>1026</v>
      </c>
      <c r="K1898" s="14">
        <v>122</v>
      </c>
      <c r="L1898" s="14">
        <f t="shared" si="35"/>
        <v>37</v>
      </c>
      <c r="N1898" s="17">
        <v>14</v>
      </c>
      <c r="O1898" s="17">
        <v>5</v>
      </c>
      <c r="P1898" s="17">
        <v>2003</v>
      </c>
      <c r="Q1898" s="19" t="s">
        <v>264</v>
      </c>
      <c r="R1898" s="24" t="s">
        <v>1026</v>
      </c>
      <c r="S1898" s="19" t="s">
        <v>1029</v>
      </c>
      <c r="T1898" s="17">
        <v>0</v>
      </c>
      <c r="U1898" s="24" t="s">
        <v>1026</v>
      </c>
      <c r="V1898" s="17">
        <v>1</v>
      </c>
      <c r="W1898" s="142" t="s">
        <v>157</v>
      </c>
      <c r="X1898" s="17">
        <v>315</v>
      </c>
      <c r="Y1898" s="17">
        <v>3</v>
      </c>
      <c r="Z1898" s="24" t="s">
        <v>1026</v>
      </c>
      <c r="AA1898" s="17">
        <v>5</v>
      </c>
    </row>
    <row r="1899" spans="1:27" x14ac:dyDescent="0.25">
      <c r="A1899" s="14">
        <v>6</v>
      </c>
      <c r="B1899" s="41" t="s">
        <v>1241</v>
      </c>
      <c r="C1899" s="14">
        <v>20</v>
      </c>
      <c r="D1899" s="14">
        <v>9</v>
      </c>
      <c r="E1899" s="14">
        <v>3</v>
      </c>
      <c r="F1899" s="14">
        <v>0</v>
      </c>
      <c r="G1899" s="14">
        <v>2</v>
      </c>
      <c r="H1899" s="14">
        <v>6</v>
      </c>
      <c r="I1899" s="14">
        <v>135</v>
      </c>
      <c r="J1899" s="147" t="s">
        <v>1026</v>
      </c>
      <c r="K1899" s="14">
        <v>82</v>
      </c>
      <c r="L1899" s="14">
        <f t="shared" si="35"/>
        <v>35</v>
      </c>
      <c r="N1899" s="17">
        <v>17</v>
      </c>
      <c r="O1899" s="17">
        <v>5</v>
      </c>
      <c r="P1899" s="17">
        <v>2003</v>
      </c>
      <c r="Q1899" s="19" t="s">
        <v>1041</v>
      </c>
      <c r="R1899" s="24" t="s">
        <v>1026</v>
      </c>
      <c r="S1899" s="19" t="s">
        <v>1241</v>
      </c>
      <c r="T1899" s="17">
        <v>1</v>
      </c>
      <c r="U1899" s="24" t="s">
        <v>1026</v>
      </c>
      <c r="V1899" s="17">
        <v>0</v>
      </c>
      <c r="W1899" s="142" t="s">
        <v>153</v>
      </c>
      <c r="X1899" s="17">
        <v>604</v>
      </c>
      <c r="Y1899" s="17">
        <v>7</v>
      </c>
      <c r="Z1899" s="24" t="s">
        <v>1026</v>
      </c>
      <c r="AA1899" s="17">
        <v>0</v>
      </c>
    </row>
    <row r="1900" spans="1:27" x14ac:dyDescent="0.25">
      <c r="A1900" s="14">
        <v>7</v>
      </c>
      <c r="B1900" s="42" t="s">
        <v>264</v>
      </c>
      <c r="C1900" s="14">
        <v>20</v>
      </c>
      <c r="D1900" s="14">
        <v>5</v>
      </c>
      <c r="E1900" s="14">
        <v>3</v>
      </c>
      <c r="F1900" s="14">
        <v>0</v>
      </c>
      <c r="G1900" s="14">
        <v>2</v>
      </c>
      <c r="H1900" s="29">
        <v>10</v>
      </c>
      <c r="I1900" s="14">
        <v>126</v>
      </c>
      <c r="J1900" s="147" t="s">
        <v>1026</v>
      </c>
      <c r="K1900" s="14">
        <v>150</v>
      </c>
      <c r="L1900" s="14">
        <f t="shared" si="35"/>
        <v>23</v>
      </c>
      <c r="N1900" s="17">
        <v>17</v>
      </c>
      <c r="O1900" s="17">
        <v>5</v>
      </c>
      <c r="P1900" s="17">
        <v>2003</v>
      </c>
      <c r="Q1900" s="19" t="s">
        <v>1029</v>
      </c>
      <c r="R1900" s="24" t="s">
        <v>1026</v>
      </c>
      <c r="S1900" s="19" t="s">
        <v>565</v>
      </c>
      <c r="T1900" s="17">
        <v>0</v>
      </c>
      <c r="U1900" s="24" t="s">
        <v>1026</v>
      </c>
      <c r="V1900" s="17">
        <v>2</v>
      </c>
      <c r="W1900" s="142" t="s">
        <v>152</v>
      </c>
      <c r="X1900" s="17">
        <v>442</v>
      </c>
      <c r="Y1900" s="17">
        <v>1</v>
      </c>
      <c r="Z1900" s="24" t="s">
        <v>1026</v>
      </c>
      <c r="AA1900" s="17">
        <v>9</v>
      </c>
    </row>
    <row r="1901" spans="1:27" ht="15.75" thickBot="1" x14ac:dyDescent="0.3">
      <c r="A1901" s="37">
        <v>8</v>
      </c>
      <c r="B1901" s="50" t="s">
        <v>1433</v>
      </c>
      <c r="C1901" s="37">
        <v>20</v>
      </c>
      <c r="D1901" s="37">
        <v>4</v>
      </c>
      <c r="E1901" s="37">
        <v>4</v>
      </c>
      <c r="F1901" s="37">
        <v>0</v>
      </c>
      <c r="G1901" s="37">
        <v>2</v>
      </c>
      <c r="H1901" s="37">
        <v>10</v>
      </c>
      <c r="I1901" s="37">
        <v>127</v>
      </c>
      <c r="J1901" s="148" t="s">
        <v>1026</v>
      </c>
      <c r="K1901" s="37">
        <v>143</v>
      </c>
      <c r="L1901" s="37">
        <f t="shared" si="35"/>
        <v>22</v>
      </c>
      <c r="M1901" s="32"/>
      <c r="N1901" s="17">
        <v>17</v>
      </c>
      <c r="O1901" s="17">
        <v>5</v>
      </c>
      <c r="P1901" s="17">
        <v>2003</v>
      </c>
      <c r="Q1901" s="19" t="s">
        <v>181</v>
      </c>
      <c r="R1901" s="24" t="s">
        <v>1026</v>
      </c>
      <c r="S1901" s="19" t="s">
        <v>1498</v>
      </c>
      <c r="T1901" s="17">
        <v>2</v>
      </c>
      <c r="U1901" s="24" t="s">
        <v>1026</v>
      </c>
      <c r="V1901" s="17">
        <v>1</v>
      </c>
      <c r="W1901" s="142" t="s">
        <v>154</v>
      </c>
      <c r="X1901" s="17">
        <v>588</v>
      </c>
      <c r="Y1901" s="17">
        <v>9</v>
      </c>
      <c r="Z1901" s="24" t="s">
        <v>1026</v>
      </c>
      <c r="AA1901" s="17">
        <v>6</v>
      </c>
    </row>
    <row r="1902" spans="1:27" x14ac:dyDescent="0.25">
      <c r="A1902" s="14">
        <v>9</v>
      </c>
      <c r="B1902" s="42" t="s">
        <v>1498</v>
      </c>
      <c r="C1902" s="29">
        <v>20</v>
      </c>
      <c r="D1902" s="29">
        <v>0</v>
      </c>
      <c r="E1902" s="29">
        <v>2</v>
      </c>
      <c r="F1902" s="29">
        <v>0</v>
      </c>
      <c r="G1902" s="29">
        <v>5</v>
      </c>
      <c r="H1902" s="14">
        <v>13</v>
      </c>
      <c r="I1902" s="29">
        <v>103</v>
      </c>
      <c r="J1902" s="170" t="s">
        <v>1026</v>
      </c>
      <c r="K1902" s="29">
        <v>230</v>
      </c>
      <c r="L1902" s="29">
        <f t="shared" si="35"/>
        <v>9</v>
      </c>
      <c r="M1902" s="32"/>
      <c r="N1902" s="17">
        <v>18</v>
      </c>
      <c r="O1902" s="17">
        <v>5</v>
      </c>
      <c r="P1902" s="17">
        <v>2003</v>
      </c>
      <c r="Q1902" s="19" t="s">
        <v>1433</v>
      </c>
      <c r="R1902" s="24" t="s">
        <v>1026</v>
      </c>
      <c r="S1902" s="19" t="s">
        <v>264</v>
      </c>
      <c r="T1902" s="17">
        <v>0</v>
      </c>
      <c r="U1902" s="24" t="s">
        <v>1026</v>
      </c>
      <c r="V1902" s="17">
        <v>2</v>
      </c>
      <c r="W1902" s="142" t="s">
        <v>150</v>
      </c>
      <c r="X1902" s="17">
        <v>484</v>
      </c>
      <c r="Y1902" s="17">
        <v>5</v>
      </c>
      <c r="Z1902" s="24" t="s">
        <v>1026</v>
      </c>
      <c r="AA1902" s="17">
        <v>10</v>
      </c>
    </row>
    <row r="1903" spans="1:27" x14ac:dyDescent="0.25">
      <c r="A1903" s="14">
        <v>10</v>
      </c>
      <c r="B1903" s="63" t="s">
        <v>564</v>
      </c>
      <c r="C1903" s="14">
        <v>20</v>
      </c>
      <c r="D1903" s="14">
        <v>0</v>
      </c>
      <c r="E1903" s="14">
        <v>3</v>
      </c>
      <c r="F1903" s="14">
        <v>0</v>
      </c>
      <c r="G1903" s="14">
        <v>1</v>
      </c>
      <c r="H1903" s="29">
        <v>16</v>
      </c>
      <c r="I1903" s="29">
        <v>73</v>
      </c>
      <c r="J1903" s="170" t="s">
        <v>1026</v>
      </c>
      <c r="K1903" s="29">
        <v>294</v>
      </c>
      <c r="L1903" s="29">
        <f t="shared" si="35"/>
        <v>7</v>
      </c>
      <c r="M1903" s="32"/>
      <c r="N1903" s="17">
        <v>18</v>
      </c>
      <c r="O1903" s="17">
        <v>5</v>
      </c>
      <c r="P1903" s="17">
        <v>2003</v>
      </c>
      <c r="Q1903" s="19" t="s">
        <v>564</v>
      </c>
      <c r="R1903" s="24" t="s">
        <v>1026</v>
      </c>
      <c r="S1903" s="19" t="s">
        <v>1498</v>
      </c>
      <c r="T1903" s="17">
        <v>1</v>
      </c>
      <c r="U1903" s="24" t="s">
        <v>1026</v>
      </c>
      <c r="V1903" s="17">
        <v>0</v>
      </c>
      <c r="W1903" s="142" t="s">
        <v>151</v>
      </c>
      <c r="X1903" s="17">
        <v>315</v>
      </c>
      <c r="Y1903" s="17">
        <v>6</v>
      </c>
      <c r="Z1903" s="24" t="s">
        <v>1026</v>
      </c>
      <c r="AA1903" s="17">
        <v>5</v>
      </c>
    </row>
    <row r="1904" spans="1:27" x14ac:dyDescent="0.25">
      <c r="A1904" s="14">
        <v>11</v>
      </c>
      <c r="B1904" s="63" t="s">
        <v>2312</v>
      </c>
      <c r="C1904" s="29">
        <v>20</v>
      </c>
      <c r="D1904" s="29">
        <v>0</v>
      </c>
      <c r="E1904" s="14">
        <v>1</v>
      </c>
      <c r="F1904" s="14">
        <v>0</v>
      </c>
      <c r="G1904" s="14">
        <v>5</v>
      </c>
      <c r="H1904" s="29">
        <v>14</v>
      </c>
      <c r="I1904" s="29">
        <v>98</v>
      </c>
      <c r="J1904" s="170" t="s">
        <v>1026</v>
      </c>
      <c r="K1904" s="29">
        <v>277</v>
      </c>
      <c r="L1904" s="29">
        <f t="shared" si="35"/>
        <v>7</v>
      </c>
      <c r="M1904" s="32"/>
      <c r="N1904" s="17">
        <v>21</v>
      </c>
      <c r="O1904" s="17">
        <v>5</v>
      </c>
      <c r="P1904" s="17">
        <v>2003</v>
      </c>
      <c r="Q1904" s="19" t="s">
        <v>565</v>
      </c>
      <c r="R1904" s="24" t="s">
        <v>1026</v>
      </c>
      <c r="S1904" s="19" t="s">
        <v>181</v>
      </c>
      <c r="T1904" s="17">
        <v>1</v>
      </c>
      <c r="U1904" s="24" t="s">
        <v>1026</v>
      </c>
      <c r="V1904" s="17">
        <v>2</v>
      </c>
      <c r="W1904" s="142" t="s">
        <v>149</v>
      </c>
      <c r="X1904" s="17">
        <v>418</v>
      </c>
      <c r="Y1904" s="17">
        <v>6</v>
      </c>
      <c r="Z1904" s="24" t="s">
        <v>1026</v>
      </c>
      <c r="AA1904" s="17">
        <v>8</v>
      </c>
    </row>
    <row r="1905" spans="2:27" x14ac:dyDescent="0.25">
      <c r="B1905" s="42"/>
      <c r="C1905" s="14">
        <f t="shared" ref="C1905:H1905" si="36">SUM(C1894:C1904)</f>
        <v>220</v>
      </c>
      <c r="D1905" s="14">
        <f t="shared" si="36"/>
        <v>65</v>
      </c>
      <c r="E1905" s="14">
        <f t="shared" si="36"/>
        <v>45</v>
      </c>
      <c r="F1905" s="14">
        <f t="shared" si="36"/>
        <v>0</v>
      </c>
      <c r="G1905" s="14">
        <f t="shared" si="36"/>
        <v>26</v>
      </c>
      <c r="H1905" s="14">
        <f t="shared" si="36"/>
        <v>84</v>
      </c>
      <c r="I1905" s="14">
        <f>SUM(I1894:I1904)</f>
        <v>1682</v>
      </c>
      <c r="J1905" s="146" t="s">
        <v>1026</v>
      </c>
      <c r="K1905" s="14">
        <f>SUM(K1894:K1904)</f>
        <v>1682</v>
      </c>
      <c r="L1905" s="14">
        <f>SUM(L1894:L1904)</f>
        <v>311</v>
      </c>
      <c r="N1905" s="17">
        <v>21</v>
      </c>
      <c r="O1905" s="17">
        <v>5</v>
      </c>
      <c r="P1905" s="17">
        <v>2003</v>
      </c>
      <c r="Q1905" s="19" t="s">
        <v>2312</v>
      </c>
      <c r="R1905" s="24" t="s">
        <v>1026</v>
      </c>
      <c r="S1905" s="19" t="s">
        <v>1041</v>
      </c>
      <c r="T1905" s="17">
        <v>0</v>
      </c>
      <c r="U1905" s="24" t="s">
        <v>1026</v>
      </c>
      <c r="V1905" s="17">
        <v>2</v>
      </c>
      <c r="W1905" s="142" t="s">
        <v>2530</v>
      </c>
      <c r="X1905" s="17">
        <v>256</v>
      </c>
      <c r="Y1905" s="17">
        <v>1</v>
      </c>
      <c r="Z1905" s="24" t="s">
        <v>1026</v>
      </c>
      <c r="AA1905" s="17">
        <v>20</v>
      </c>
    </row>
    <row r="1906" spans="2:27" x14ac:dyDescent="0.25">
      <c r="J1906" s="147"/>
      <c r="N1906" s="17">
        <v>21</v>
      </c>
      <c r="O1906" s="17">
        <v>5</v>
      </c>
      <c r="P1906" s="17">
        <v>2003</v>
      </c>
      <c r="Q1906" s="19" t="s">
        <v>1465</v>
      </c>
      <c r="R1906" s="24" t="s">
        <v>1026</v>
      </c>
      <c r="S1906" s="19" t="s">
        <v>1433</v>
      </c>
      <c r="T1906" s="17">
        <v>2</v>
      </c>
      <c r="U1906" s="24" t="s">
        <v>1026</v>
      </c>
      <c r="V1906" s="17">
        <v>0</v>
      </c>
      <c r="W1906" s="142" t="s">
        <v>2529</v>
      </c>
      <c r="X1906" s="17">
        <v>320</v>
      </c>
      <c r="Y1906" s="17">
        <v>11</v>
      </c>
      <c r="Z1906" s="24" t="s">
        <v>1026</v>
      </c>
      <c r="AA1906" s="17">
        <v>4</v>
      </c>
    </row>
    <row r="1907" spans="2:27" x14ac:dyDescent="0.25">
      <c r="B1907" s="16" t="s">
        <v>369</v>
      </c>
      <c r="J1907" s="147"/>
      <c r="N1907" s="17">
        <v>21</v>
      </c>
      <c r="O1907" s="17">
        <v>5</v>
      </c>
      <c r="P1907" s="17">
        <v>2003</v>
      </c>
      <c r="Q1907" s="19" t="s">
        <v>264</v>
      </c>
      <c r="R1907" s="24" t="s">
        <v>1026</v>
      </c>
      <c r="S1907" s="19" t="s">
        <v>1498</v>
      </c>
      <c r="T1907" s="17">
        <v>2</v>
      </c>
      <c r="U1907" s="24" t="s">
        <v>1026</v>
      </c>
      <c r="V1907" s="17">
        <v>1</v>
      </c>
      <c r="W1907" s="142" t="s">
        <v>2531</v>
      </c>
      <c r="X1907" s="17">
        <v>522</v>
      </c>
      <c r="Y1907" s="17">
        <v>5</v>
      </c>
      <c r="Z1907" s="24" t="s">
        <v>1026</v>
      </c>
      <c r="AA1907" s="17">
        <v>8</v>
      </c>
    </row>
    <row r="1908" spans="2:27" x14ac:dyDescent="0.25">
      <c r="B1908" s="16" t="s">
        <v>2297</v>
      </c>
      <c r="J1908" s="147"/>
      <c r="N1908" s="17">
        <v>21</v>
      </c>
      <c r="O1908" s="17">
        <v>5</v>
      </c>
      <c r="P1908" s="17">
        <v>2003</v>
      </c>
      <c r="Q1908" s="19" t="s">
        <v>1241</v>
      </c>
      <c r="R1908" s="24" t="s">
        <v>1026</v>
      </c>
      <c r="S1908" s="19" t="s">
        <v>1029</v>
      </c>
      <c r="T1908" s="17">
        <v>2</v>
      </c>
      <c r="U1908" s="24" t="s">
        <v>1026</v>
      </c>
      <c r="V1908" s="17">
        <v>0</v>
      </c>
      <c r="W1908" s="142" t="s">
        <v>45</v>
      </c>
      <c r="X1908" s="17">
        <v>2072</v>
      </c>
      <c r="Y1908" s="17">
        <v>8</v>
      </c>
      <c r="Z1908" s="24" t="s">
        <v>1026</v>
      </c>
      <c r="AA1908" s="17">
        <v>2</v>
      </c>
    </row>
    <row r="1909" spans="2:27" x14ac:dyDescent="0.25">
      <c r="J1909" s="147"/>
      <c r="N1909" s="17">
        <v>23</v>
      </c>
      <c r="O1909" s="17">
        <v>5</v>
      </c>
      <c r="P1909" s="17">
        <v>2003</v>
      </c>
      <c r="Q1909" s="19" t="s">
        <v>1465</v>
      </c>
      <c r="R1909" s="24" t="s">
        <v>1026</v>
      </c>
      <c r="S1909" s="19" t="s">
        <v>1041</v>
      </c>
      <c r="T1909" s="17">
        <v>2</v>
      </c>
      <c r="U1909" s="24" t="s">
        <v>1026</v>
      </c>
      <c r="V1909" s="17">
        <v>0</v>
      </c>
      <c r="W1909" s="142" t="s">
        <v>2528</v>
      </c>
      <c r="X1909" s="17">
        <v>645</v>
      </c>
      <c r="Y1909" s="17">
        <v>27</v>
      </c>
      <c r="Z1909" s="24" t="s">
        <v>1026</v>
      </c>
      <c r="AA1909" s="17">
        <v>5</v>
      </c>
    </row>
    <row r="1910" spans="2:27" x14ac:dyDescent="0.25">
      <c r="B1910" s="20"/>
      <c r="J1910" s="147"/>
      <c r="N1910" s="17">
        <v>24</v>
      </c>
      <c r="O1910" s="17">
        <v>5</v>
      </c>
      <c r="P1910" s="17">
        <v>2003</v>
      </c>
      <c r="Q1910" s="19" t="s">
        <v>1498</v>
      </c>
      <c r="R1910" s="24" t="s">
        <v>1026</v>
      </c>
      <c r="S1910" s="19" t="s">
        <v>2312</v>
      </c>
      <c r="T1910" s="17">
        <v>0</v>
      </c>
      <c r="U1910" s="24" t="s">
        <v>1026</v>
      </c>
      <c r="V1910" s="17">
        <v>1</v>
      </c>
      <c r="W1910" s="142" t="s">
        <v>210</v>
      </c>
      <c r="X1910" s="17">
        <v>285</v>
      </c>
      <c r="Y1910" s="17">
        <v>4</v>
      </c>
      <c r="Z1910" s="24" t="s">
        <v>1026</v>
      </c>
      <c r="AA1910" s="17">
        <v>6</v>
      </c>
    </row>
    <row r="1911" spans="2:27" x14ac:dyDescent="0.25">
      <c r="B1911" s="20"/>
      <c r="J1911" s="147"/>
      <c r="N1911" s="17">
        <v>24</v>
      </c>
      <c r="O1911" s="17">
        <v>5</v>
      </c>
      <c r="P1911" s="17">
        <v>2003</v>
      </c>
      <c r="Q1911" s="19" t="s">
        <v>564</v>
      </c>
      <c r="R1911" s="24" t="s">
        <v>1026</v>
      </c>
      <c r="S1911" s="19" t="s">
        <v>264</v>
      </c>
      <c r="T1911" s="17">
        <v>0</v>
      </c>
      <c r="U1911" s="24" t="s">
        <v>1026</v>
      </c>
      <c r="V1911" s="17">
        <v>1</v>
      </c>
      <c r="W1911" s="142" t="s">
        <v>2527</v>
      </c>
      <c r="X1911" s="17">
        <v>315</v>
      </c>
      <c r="Y1911" s="17">
        <v>2</v>
      </c>
      <c r="Z1911" s="24" t="s">
        <v>1026</v>
      </c>
      <c r="AA1911" s="17">
        <v>7</v>
      </c>
    </row>
    <row r="1912" spans="2:27" x14ac:dyDescent="0.25">
      <c r="J1912" s="147"/>
      <c r="N1912" s="17">
        <v>25</v>
      </c>
      <c r="O1912" s="17">
        <v>5</v>
      </c>
      <c r="P1912" s="17">
        <v>2003</v>
      </c>
      <c r="Q1912" s="19" t="s">
        <v>1433</v>
      </c>
      <c r="R1912" s="24" t="s">
        <v>1026</v>
      </c>
      <c r="S1912" s="19" t="s">
        <v>2312</v>
      </c>
      <c r="T1912" s="17">
        <v>2</v>
      </c>
      <c r="U1912" s="24" t="s">
        <v>1026</v>
      </c>
      <c r="V1912" s="17">
        <v>0</v>
      </c>
      <c r="W1912" s="142" t="s">
        <v>2525</v>
      </c>
      <c r="X1912" s="17">
        <v>556</v>
      </c>
      <c r="Y1912" s="17">
        <v>24</v>
      </c>
      <c r="Z1912" s="24" t="s">
        <v>1026</v>
      </c>
      <c r="AA1912" s="17">
        <v>5</v>
      </c>
    </row>
    <row r="1913" spans="2:27" x14ac:dyDescent="0.25">
      <c r="J1913" s="147"/>
      <c r="N1913" s="17">
        <v>25</v>
      </c>
      <c r="O1913" s="17">
        <v>5</v>
      </c>
      <c r="P1913" s="17">
        <v>2003</v>
      </c>
      <c r="Q1913" s="19" t="s">
        <v>181</v>
      </c>
      <c r="R1913" s="24" t="s">
        <v>1026</v>
      </c>
      <c r="S1913" s="19" t="s">
        <v>264</v>
      </c>
      <c r="T1913" s="17">
        <v>2</v>
      </c>
      <c r="U1913" s="24" t="s">
        <v>1026</v>
      </c>
      <c r="V1913" s="17">
        <v>0</v>
      </c>
      <c r="W1913" s="142" t="s">
        <v>2526</v>
      </c>
      <c r="X1913" s="17">
        <v>415</v>
      </c>
      <c r="Y1913" s="17">
        <v>6</v>
      </c>
      <c r="Z1913" s="24" t="s">
        <v>1026</v>
      </c>
      <c r="AA1913" s="17">
        <v>2</v>
      </c>
    </row>
    <row r="1914" spans="2:27" x14ac:dyDescent="0.25">
      <c r="J1914" s="147"/>
      <c r="N1914" s="17">
        <v>27</v>
      </c>
      <c r="O1914" s="17">
        <v>5</v>
      </c>
      <c r="P1914" s="17">
        <v>2003</v>
      </c>
      <c r="Q1914" s="19" t="s">
        <v>564</v>
      </c>
      <c r="R1914" s="24" t="s">
        <v>1026</v>
      </c>
      <c r="S1914" s="19" t="s">
        <v>181</v>
      </c>
      <c r="T1914" s="17">
        <v>0</v>
      </c>
      <c r="U1914" s="24" t="s">
        <v>1026</v>
      </c>
      <c r="V1914" s="17">
        <v>1</v>
      </c>
      <c r="W1914" s="142" t="s">
        <v>1865</v>
      </c>
      <c r="X1914" s="17">
        <v>305</v>
      </c>
      <c r="Y1914" s="17">
        <v>1</v>
      </c>
      <c r="Z1914" s="24" t="s">
        <v>1026</v>
      </c>
      <c r="AA1914" s="17">
        <v>9</v>
      </c>
    </row>
    <row r="1915" spans="2:27" x14ac:dyDescent="0.25">
      <c r="N1915" s="17">
        <v>27</v>
      </c>
      <c r="O1915" s="17">
        <v>5</v>
      </c>
      <c r="P1915" s="17">
        <v>2003</v>
      </c>
      <c r="Q1915" s="19" t="s">
        <v>264</v>
      </c>
      <c r="R1915" s="24" t="s">
        <v>1026</v>
      </c>
      <c r="S1915" s="19" t="s">
        <v>1041</v>
      </c>
      <c r="T1915" s="17">
        <v>0</v>
      </c>
      <c r="U1915" s="24" t="s">
        <v>1026</v>
      </c>
      <c r="V1915" s="17">
        <v>2</v>
      </c>
      <c r="W1915" s="142" t="s">
        <v>1866</v>
      </c>
      <c r="X1915" s="17">
        <v>379</v>
      </c>
      <c r="Y1915" s="17">
        <v>2</v>
      </c>
      <c r="Z1915" s="24" t="s">
        <v>1026</v>
      </c>
      <c r="AA1915" s="17">
        <v>7</v>
      </c>
    </row>
    <row r="1916" spans="2:27" x14ac:dyDescent="0.25">
      <c r="N1916" s="17">
        <v>27</v>
      </c>
      <c r="O1916" s="17">
        <v>5</v>
      </c>
      <c r="P1916" s="17">
        <v>2003</v>
      </c>
      <c r="Q1916" s="19" t="s">
        <v>1029</v>
      </c>
      <c r="R1916" s="24" t="s">
        <v>1026</v>
      </c>
      <c r="S1916" s="19" t="s">
        <v>1498</v>
      </c>
      <c r="T1916" s="17">
        <v>2</v>
      </c>
      <c r="U1916" s="24" t="s">
        <v>1026</v>
      </c>
      <c r="V1916" s="17">
        <v>0</v>
      </c>
      <c r="W1916" s="142" t="s">
        <v>1864</v>
      </c>
      <c r="X1916" s="17">
        <v>788</v>
      </c>
      <c r="Y1916" s="17">
        <v>15</v>
      </c>
      <c r="Z1916" s="24" t="s">
        <v>1026</v>
      </c>
      <c r="AA1916" s="17">
        <v>4</v>
      </c>
    </row>
    <row r="1917" spans="2:27" x14ac:dyDescent="0.25">
      <c r="N1917" s="17">
        <v>28</v>
      </c>
      <c r="O1917" s="17">
        <v>5</v>
      </c>
      <c r="P1917" s="17">
        <v>2003</v>
      </c>
      <c r="Q1917" s="19" t="s">
        <v>565</v>
      </c>
      <c r="R1917" s="24" t="s">
        <v>1026</v>
      </c>
      <c r="S1917" s="19" t="s">
        <v>2312</v>
      </c>
      <c r="T1917" s="17">
        <v>2</v>
      </c>
      <c r="U1917" s="24" t="s">
        <v>1026</v>
      </c>
      <c r="V1917" s="17">
        <v>0</v>
      </c>
      <c r="W1917" s="142" t="s">
        <v>1863</v>
      </c>
      <c r="X1917" s="17">
        <v>375</v>
      </c>
      <c r="Y1917" s="17">
        <v>16</v>
      </c>
      <c r="Z1917" s="24" t="s">
        <v>1026</v>
      </c>
      <c r="AA1917" s="17">
        <v>1</v>
      </c>
    </row>
    <row r="1918" spans="2:27" x14ac:dyDescent="0.25">
      <c r="N1918" s="17">
        <v>28</v>
      </c>
      <c r="O1918" s="17">
        <v>5</v>
      </c>
      <c r="P1918" s="17">
        <v>2003</v>
      </c>
      <c r="Q1918" s="19" t="s">
        <v>1241</v>
      </c>
      <c r="R1918" s="24" t="s">
        <v>1026</v>
      </c>
      <c r="S1918" s="19" t="s">
        <v>1433</v>
      </c>
      <c r="T1918" s="17">
        <v>2</v>
      </c>
      <c r="U1918" s="24" t="s">
        <v>1026</v>
      </c>
      <c r="V1918" s="17">
        <v>0</v>
      </c>
      <c r="W1918" s="142" t="s">
        <v>1080</v>
      </c>
      <c r="X1918" s="17">
        <v>1052</v>
      </c>
      <c r="Y1918" s="17">
        <v>7</v>
      </c>
      <c r="Z1918" s="24" t="s">
        <v>1026</v>
      </c>
      <c r="AA1918" s="17">
        <v>0</v>
      </c>
    </row>
    <row r="1919" spans="2:27" x14ac:dyDescent="0.25">
      <c r="N1919" s="17">
        <v>29</v>
      </c>
      <c r="O1919" s="17">
        <v>5</v>
      </c>
      <c r="P1919" s="17">
        <v>2003</v>
      </c>
      <c r="Q1919" s="19" t="s">
        <v>1041</v>
      </c>
      <c r="R1919" s="24" t="s">
        <v>1026</v>
      </c>
      <c r="S1919" s="19" t="s">
        <v>1029</v>
      </c>
      <c r="T1919" s="17">
        <v>2</v>
      </c>
      <c r="U1919" s="24" t="s">
        <v>1026</v>
      </c>
      <c r="V1919" s="17">
        <v>1</v>
      </c>
      <c r="W1919" s="142" t="s">
        <v>1862</v>
      </c>
      <c r="X1919" s="17">
        <v>521</v>
      </c>
      <c r="Y1919" s="17">
        <v>6</v>
      </c>
      <c r="Z1919" s="24" t="s">
        <v>1026</v>
      </c>
      <c r="AA1919" s="17">
        <v>7</v>
      </c>
    </row>
    <row r="1920" spans="2:27" x14ac:dyDescent="0.25">
      <c r="N1920" s="17">
        <v>29</v>
      </c>
      <c r="O1920" s="17">
        <v>5</v>
      </c>
      <c r="P1920" s="17">
        <v>2003</v>
      </c>
      <c r="Q1920" s="19" t="s">
        <v>181</v>
      </c>
      <c r="R1920" s="24" t="s">
        <v>1026</v>
      </c>
      <c r="S1920" s="19" t="s">
        <v>1465</v>
      </c>
      <c r="T1920" s="17">
        <v>2</v>
      </c>
      <c r="U1920" s="24" t="s">
        <v>1026</v>
      </c>
      <c r="V1920" s="17">
        <v>0</v>
      </c>
      <c r="W1920" s="142" t="s">
        <v>1861</v>
      </c>
      <c r="X1920" s="17">
        <v>381</v>
      </c>
      <c r="Y1920" s="17">
        <v>10</v>
      </c>
      <c r="Z1920" s="24" t="s">
        <v>1026</v>
      </c>
      <c r="AA1920" s="17">
        <v>8</v>
      </c>
    </row>
    <row r="1921" spans="14:27" x14ac:dyDescent="0.25">
      <c r="N1921" s="17">
        <v>1</v>
      </c>
      <c r="O1921" s="17">
        <v>6</v>
      </c>
      <c r="P1921" s="17">
        <v>2003</v>
      </c>
      <c r="Q1921" s="19" t="s">
        <v>1433</v>
      </c>
      <c r="R1921" s="24" t="s">
        <v>1026</v>
      </c>
      <c r="S1921" s="19" t="s">
        <v>565</v>
      </c>
      <c r="T1921" s="17">
        <v>0</v>
      </c>
      <c r="U1921" s="24" t="s">
        <v>1026</v>
      </c>
      <c r="V1921" s="17">
        <v>2</v>
      </c>
      <c r="W1921" s="142" t="s">
        <v>1858</v>
      </c>
      <c r="X1921" s="17">
        <v>662</v>
      </c>
      <c r="Y1921" s="17">
        <v>1</v>
      </c>
      <c r="Z1921" s="24" t="s">
        <v>1026</v>
      </c>
      <c r="AA1921" s="17">
        <v>5</v>
      </c>
    </row>
    <row r="1922" spans="14:27" x14ac:dyDescent="0.25">
      <c r="N1922" s="17">
        <v>1</v>
      </c>
      <c r="O1922" s="17">
        <v>6</v>
      </c>
      <c r="P1922" s="17">
        <v>2003</v>
      </c>
      <c r="Q1922" s="19" t="s">
        <v>2312</v>
      </c>
      <c r="R1922" s="24" t="s">
        <v>1026</v>
      </c>
      <c r="S1922" s="19" t="s">
        <v>1241</v>
      </c>
      <c r="T1922" s="17">
        <v>0</v>
      </c>
      <c r="U1922" s="24" t="s">
        <v>1026</v>
      </c>
      <c r="V1922" s="17">
        <v>2</v>
      </c>
      <c r="W1922" s="142" t="s">
        <v>1859</v>
      </c>
      <c r="X1922" s="17">
        <v>316</v>
      </c>
      <c r="Y1922" s="17">
        <v>2</v>
      </c>
      <c r="Z1922" s="24" t="s">
        <v>1026</v>
      </c>
      <c r="AA1922" s="17">
        <v>9</v>
      </c>
    </row>
    <row r="1923" spans="14:27" x14ac:dyDescent="0.25">
      <c r="N1923" s="17">
        <v>1</v>
      </c>
      <c r="O1923" s="17">
        <v>6</v>
      </c>
      <c r="P1923" s="17">
        <v>2003</v>
      </c>
      <c r="Q1923" s="19" t="s">
        <v>1465</v>
      </c>
      <c r="R1923" s="24" t="s">
        <v>1026</v>
      </c>
      <c r="S1923" s="19" t="s">
        <v>564</v>
      </c>
      <c r="T1923" s="17">
        <v>2</v>
      </c>
      <c r="U1923" s="24" t="s">
        <v>1026</v>
      </c>
      <c r="V1923" s="17">
        <v>0</v>
      </c>
      <c r="W1923" s="142" t="s">
        <v>1860</v>
      </c>
      <c r="X1923" s="17">
        <v>378</v>
      </c>
      <c r="Y1923" s="17">
        <v>12</v>
      </c>
      <c r="Z1923" s="24" t="s">
        <v>1026</v>
      </c>
      <c r="AA1923" s="17">
        <v>2</v>
      </c>
    </row>
    <row r="1924" spans="14:27" x14ac:dyDescent="0.25">
      <c r="N1924" s="17">
        <v>2</v>
      </c>
      <c r="O1924" s="17">
        <v>6</v>
      </c>
      <c r="P1924" s="17">
        <v>2003</v>
      </c>
      <c r="Q1924" s="19" t="s">
        <v>181</v>
      </c>
      <c r="R1924" s="24" t="s">
        <v>1026</v>
      </c>
      <c r="S1924" s="19" t="s">
        <v>1241</v>
      </c>
      <c r="T1924" s="17">
        <v>2</v>
      </c>
      <c r="U1924" s="24" t="s">
        <v>1026</v>
      </c>
      <c r="V1924" s="17">
        <v>0</v>
      </c>
      <c r="W1924" s="142" t="s">
        <v>1857</v>
      </c>
      <c r="X1924" s="17">
        <v>504</v>
      </c>
      <c r="Y1924" s="17">
        <v>13</v>
      </c>
      <c r="Z1924" s="24" t="s">
        <v>1026</v>
      </c>
      <c r="AA1924" s="17">
        <v>4</v>
      </c>
    </row>
    <row r="1925" spans="14:27" x14ac:dyDescent="0.25">
      <c r="N1925" s="17">
        <v>3</v>
      </c>
      <c r="O1925" s="17">
        <v>6</v>
      </c>
      <c r="P1925" s="17">
        <v>2003</v>
      </c>
      <c r="Q1925" s="19" t="s">
        <v>1498</v>
      </c>
      <c r="R1925" s="24" t="s">
        <v>1026</v>
      </c>
      <c r="S1925" s="19" t="s">
        <v>1433</v>
      </c>
      <c r="T1925" s="17">
        <v>0</v>
      </c>
      <c r="U1925" s="24" t="s">
        <v>1026</v>
      </c>
      <c r="V1925" s="17">
        <v>2</v>
      </c>
      <c r="W1925" s="142" t="s">
        <v>1856</v>
      </c>
      <c r="X1925" s="17">
        <v>224</v>
      </c>
      <c r="Y1925" s="17">
        <v>1</v>
      </c>
      <c r="Z1925" s="24" t="s">
        <v>1026</v>
      </c>
      <c r="AA1925" s="17">
        <v>8</v>
      </c>
    </row>
    <row r="1926" spans="14:27" x14ac:dyDescent="0.25">
      <c r="N1926" s="17">
        <v>3</v>
      </c>
      <c r="O1926" s="17">
        <v>6</v>
      </c>
      <c r="P1926" s="17">
        <v>2003</v>
      </c>
      <c r="Q1926" s="19" t="s">
        <v>564</v>
      </c>
      <c r="R1926" s="24" t="s">
        <v>1026</v>
      </c>
      <c r="S1926" s="19" t="s">
        <v>1041</v>
      </c>
      <c r="T1926" s="17">
        <v>0</v>
      </c>
      <c r="U1926" s="24" t="s">
        <v>1026</v>
      </c>
      <c r="V1926" s="17">
        <v>2</v>
      </c>
      <c r="W1926" s="142" t="s">
        <v>1854</v>
      </c>
      <c r="X1926" s="17">
        <v>213</v>
      </c>
      <c r="Y1926" s="17">
        <v>4</v>
      </c>
      <c r="Z1926" s="24" t="s">
        <v>1026</v>
      </c>
      <c r="AA1926" s="17">
        <v>19</v>
      </c>
    </row>
    <row r="1927" spans="14:27" x14ac:dyDescent="0.25">
      <c r="N1927" s="17">
        <v>3</v>
      </c>
      <c r="O1927" s="17">
        <v>6</v>
      </c>
      <c r="P1927" s="17">
        <v>2003</v>
      </c>
      <c r="Q1927" s="19" t="s">
        <v>2312</v>
      </c>
      <c r="R1927" s="24" t="s">
        <v>1026</v>
      </c>
      <c r="S1927" s="19" t="s">
        <v>1029</v>
      </c>
      <c r="T1927" s="17">
        <v>1</v>
      </c>
      <c r="U1927" s="24" t="s">
        <v>1026</v>
      </c>
      <c r="V1927" s="17">
        <v>2</v>
      </c>
      <c r="W1927" s="142" t="s">
        <v>1855</v>
      </c>
      <c r="X1927" s="17">
        <v>271</v>
      </c>
      <c r="Y1927" s="17">
        <v>7</v>
      </c>
      <c r="Z1927" s="24" t="s">
        <v>1026</v>
      </c>
      <c r="AA1927" s="17">
        <v>7</v>
      </c>
    </row>
    <row r="1928" spans="14:27" x14ac:dyDescent="0.25">
      <c r="N1928" s="17">
        <v>4</v>
      </c>
      <c r="O1928" s="17">
        <v>6</v>
      </c>
      <c r="P1928" s="17">
        <v>2003</v>
      </c>
      <c r="Q1928" s="19" t="s">
        <v>264</v>
      </c>
      <c r="R1928" s="24" t="s">
        <v>1026</v>
      </c>
      <c r="S1928" s="19" t="s">
        <v>565</v>
      </c>
      <c r="T1928" s="17">
        <v>0</v>
      </c>
      <c r="U1928" s="24" t="s">
        <v>1026</v>
      </c>
      <c r="V1928" s="17">
        <v>2</v>
      </c>
      <c r="W1928" s="142" t="s">
        <v>1853</v>
      </c>
      <c r="X1928" s="17">
        <v>359</v>
      </c>
      <c r="Y1928" s="17">
        <v>1</v>
      </c>
      <c r="Z1928" s="24" t="s">
        <v>1026</v>
      </c>
      <c r="AA1928" s="17">
        <v>5</v>
      </c>
    </row>
    <row r="1929" spans="14:27" x14ac:dyDescent="0.25">
      <c r="N1929" s="17">
        <v>5</v>
      </c>
      <c r="O1929" s="17">
        <v>6</v>
      </c>
      <c r="P1929" s="17">
        <v>2003</v>
      </c>
      <c r="Q1929" s="19" t="s">
        <v>1498</v>
      </c>
      <c r="R1929" s="24" t="s">
        <v>1026</v>
      </c>
      <c r="S1929" s="19" t="s">
        <v>1465</v>
      </c>
      <c r="T1929" s="17">
        <v>0</v>
      </c>
      <c r="U1929" s="24" t="s">
        <v>1026</v>
      </c>
      <c r="V1929" s="17">
        <v>2</v>
      </c>
      <c r="W1929" s="142" t="s">
        <v>1852</v>
      </c>
      <c r="X1929" s="17">
        <v>328</v>
      </c>
      <c r="Y1929" s="17">
        <v>3</v>
      </c>
      <c r="Z1929" s="24" t="s">
        <v>1026</v>
      </c>
      <c r="AA1929" s="17">
        <v>13</v>
      </c>
    </row>
    <row r="1930" spans="14:27" x14ac:dyDescent="0.25">
      <c r="N1930" s="17">
        <v>6</v>
      </c>
      <c r="O1930" s="17">
        <v>6</v>
      </c>
      <c r="P1930" s="17">
        <v>2003</v>
      </c>
      <c r="Q1930" s="19" t="s">
        <v>1241</v>
      </c>
      <c r="R1930" s="24" t="s">
        <v>1026</v>
      </c>
      <c r="S1930" s="19" t="s">
        <v>1465</v>
      </c>
      <c r="T1930" s="17">
        <v>0</v>
      </c>
      <c r="U1930" s="24" t="s">
        <v>1026</v>
      </c>
      <c r="V1930" s="17">
        <v>1</v>
      </c>
      <c r="W1930" s="142" t="s">
        <v>1851</v>
      </c>
      <c r="X1930" s="17">
        <v>849</v>
      </c>
      <c r="Y1930" s="17">
        <v>2</v>
      </c>
      <c r="Z1930" s="24" t="s">
        <v>1026</v>
      </c>
      <c r="AA1930" s="17">
        <v>4</v>
      </c>
    </row>
    <row r="1931" spans="14:27" x14ac:dyDescent="0.25">
      <c r="N1931" s="17">
        <v>8</v>
      </c>
      <c r="O1931" s="17">
        <v>6</v>
      </c>
      <c r="P1931" s="17">
        <v>2003</v>
      </c>
      <c r="Q1931" s="19" t="s">
        <v>565</v>
      </c>
      <c r="R1931" s="24" t="s">
        <v>1026</v>
      </c>
      <c r="S1931" s="19" t="s">
        <v>1241</v>
      </c>
      <c r="T1931" s="17">
        <v>2</v>
      </c>
      <c r="U1931" s="24" t="s">
        <v>1026</v>
      </c>
      <c r="V1931" s="17">
        <v>1</v>
      </c>
      <c r="W1931" s="142" t="s">
        <v>1849</v>
      </c>
      <c r="X1931" s="17">
        <v>836</v>
      </c>
      <c r="Y1931" s="17">
        <v>9</v>
      </c>
      <c r="Z1931" s="24" t="s">
        <v>1026</v>
      </c>
      <c r="AA1931" s="17">
        <v>8</v>
      </c>
    </row>
    <row r="1932" spans="14:27" x14ac:dyDescent="0.25">
      <c r="N1932" s="17">
        <v>8</v>
      </c>
      <c r="O1932" s="17">
        <v>6</v>
      </c>
      <c r="P1932" s="17">
        <v>2003</v>
      </c>
      <c r="Q1932" s="19" t="s">
        <v>1041</v>
      </c>
      <c r="R1932" s="24" t="s">
        <v>1026</v>
      </c>
      <c r="S1932" s="19" t="s">
        <v>181</v>
      </c>
      <c r="T1932" s="17">
        <v>2</v>
      </c>
      <c r="U1932" s="24" t="s">
        <v>1026</v>
      </c>
      <c r="V1932" s="17">
        <v>1</v>
      </c>
      <c r="W1932" s="142" t="s">
        <v>1850</v>
      </c>
      <c r="X1932" s="17">
        <v>657</v>
      </c>
      <c r="Y1932" s="17">
        <v>4</v>
      </c>
      <c r="Z1932" s="24" t="s">
        <v>1026</v>
      </c>
      <c r="AA1932" s="17">
        <v>2</v>
      </c>
    </row>
    <row r="1933" spans="14:27" x14ac:dyDescent="0.25">
      <c r="N1933" s="17">
        <v>8</v>
      </c>
      <c r="O1933" s="17">
        <v>6</v>
      </c>
      <c r="P1933" s="17">
        <v>2003</v>
      </c>
      <c r="Q1933" s="19" t="s">
        <v>2312</v>
      </c>
      <c r="R1933" s="24" t="s">
        <v>1026</v>
      </c>
      <c r="S1933" s="19" t="s">
        <v>564</v>
      </c>
      <c r="T1933" s="17">
        <v>1</v>
      </c>
      <c r="U1933" s="24" t="s">
        <v>1026</v>
      </c>
      <c r="V1933" s="17">
        <v>2</v>
      </c>
      <c r="W1933" s="142" t="s">
        <v>1848</v>
      </c>
      <c r="X1933" s="17">
        <v>427</v>
      </c>
      <c r="Y1933" s="17">
        <v>23</v>
      </c>
      <c r="Z1933" s="24" t="s">
        <v>1026</v>
      </c>
      <c r="AA1933" s="17">
        <v>5</v>
      </c>
    </row>
    <row r="1934" spans="14:27" x14ac:dyDescent="0.25">
      <c r="N1934" s="17">
        <v>8</v>
      </c>
      <c r="O1934" s="17">
        <v>6</v>
      </c>
      <c r="P1934" s="17">
        <v>2003</v>
      </c>
      <c r="Q1934" s="19" t="s">
        <v>1029</v>
      </c>
      <c r="R1934" s="24" t="s">
        <v>1026</v>
      </c>
      <c r="S1934" s="19" t="s">
        <v>1433</v>
      </c>
      <c r="T1934" s="17">
        <v>2</v>
      </c>
      <c r="U1934" s="24" t="s">
        <v>1026</v>
      </c>
      <c r="V1934" s="17">
        <v>0</v>
      </c>
      <c r="W1934" s="142" t="s">
        <v>1847</v>
      </c>
      <c r="X1934" s="17">
        <v>930</v>
      </c>
      <c r="Y1934" s="17">
        <v>12</v>
      </c>
      <c r="Z1934" s="24" t="s">
        <v>1026</v>
      </c>
      <c r="AA1934" s="17">
        <v>7</v>
      </c>
    </row>
    <row r="1935" spans="14:27" x14ac:dyDescent="0.25">
      <c r="N1935" s="17">
        <v>11</v>
      </c>
      <c r="O1935" s="17">
        <v>6</v>
      </c>
      <c r="P1935" s="17">
        <v>2003</v>
      </c>
      <c r="Q1935" s="19" t="s">
        <v>1498</v>
      </c>
      <c r="R1935" s="24" t="s">
        <v>1026</v>
      </c>
      <c r="S1935" s="19" t="s">
        <v>1041</v>
      </c>
      <c r="T1935" s="17">
        <v>0</v>
      </c>
      <c r="U1935" s="24" t="s">
        <v>1026</v>
      </c>
      <c r="V1935" s="17">
        <v>1</v>
      </c>
      <c r="W1935" s="142" t="s">
        <v>1846</v>
      </c>
      <c r="X1935" s="17">
        <v>309</v>
      </c>
      <c r="Y1935" s="17">
        <v>8</v>
      </c>
      <c r="Z1935" s="24" t="s">
        <v>1026</v>
      </c>
      <c r="AA1935" s="17">
        <v>10</v>
      </c>
    </row>
    <row r="1936" spans="14:27" x14ac:dyDescent="0.25">
      <c r="N1936" s="17">
        <v>11</v>
      </c>
      <c r="O1936" s="17">
        <v>6</v>
      </c>
      <c r="P1936" s="17">
        <v>2003</v>
      </c>
      <c r="Q1936" s="19" t="s">
        <v>1241</v>
      </c>
      <c r="R1936" s="24" t="s">
        <v>1026</v>
      </c>
      <c r="S1936" s="19" t="s">
        <v>264</v>
      </c>
      <c r="T1936" s="17">
        <v>2</v>
      </c>
      <c r="U1936" s="24" t="s">
        <v>1026</v>
      </c>
      <c r="V1936" s="17">
        <v>1</v>
      </c>
      <c r="W1936" s="142" t="s">
        <v>1845</v>
      </c>
      <c r="X1936" s="17">
        <v>949</v>
      </c>
      <c r="Y1936" s="17">
        <v>2</v>
      </c>
      <c r="Z1936" s="24" t="s">
        <v>1026</v>
      </c>
      <c r="AA1936" s="17">
        <v>1</v>
      </c>
    </row>
    <row r="1937" spans="14:27" x14ac:dyDescent="0.25">
      <c r="N1937" s="17">
        <v>11</v>
      </c>
      <c r="O1937" s="17">
        <v>6</v>
      </c>
      <c r="P1937" s="17">
        <v>2003</v>
      </c>
      <c r="Q1937" s="19" t="s">
        <v>1029</v>
      </c>
      <c r="R1937" s="24" t="s">
        <v>1026</v>
      </c>
      <c r="S1937" s="19" t="s">
        <v>564</v>
      </c>
      <c r="T1937" s="17">
        <v>2</v>
      </c>
      <c r="U1937" s="24" t="s">
        <v>1026</v>
      </c>
      <c r="V1937" s="17">
        <v>0</v>
      </c>
      <c r="W1937" s="142" t="s">
        <v>1844</v>
      </c>
      <c r="X1937" s="17">
        <v>837</v>
      </c>
      <c r="Y1937" s="17">
        <v>8</v>
      </c>
      <c r="Z1937" s="24" t="s">
        <v>1026</v>
      </c>
      <c r="AA1937" s="17">
        <v>0</v>
      </c>
    </row>
    <row r="1938" spans="14:27" x14ac:dyDescent="0.25">
      <c r="N1938" s="17">
        <v>11</v>
      </c>
      <c r="O1938" s="17">
        <v>6</v>
      </c>
      <c r="P1938" s="17">
        <v>2003</v>
      </c>
      <c r="Q1938" s="19" t="s">
        <v>181</v>
      </c>
      <c r="R1938" s="24" t="s">
        <v>1026</v>
      </c>
      <c r="S1938" s="19" t="s">
        <v>2312</v>
      </c>
      <c r="T1938" s="17">
        <v>2</v>
      </c>
      <c r="U1938" s="24" t="s">
        <v>1026</v>
      </c>
      <c r="V1938" s="17">
        <v>0</v>
      </c>
      <c r="W1938" s="142" t="s">
        <v>1843</v>
      </c>
      <c r="X1938" s="17">
        <v>553</v>
      </c>
      <c r="Y1938" s="17">
        <v>31</v>
      </c>
      <c r="Z1938" s="24" t="s">
        <v>1026</v>
      </c>
      <c r="AA1938" s="17">
        <v>6</v>
      </c>
    </row>
    <row r="1939" spans="14:27" x14ac:dyDescent="0.25">
      <c r="N1939" s="17">
        <v>12</v>
      </c>
      <c r="O1939" s="17">
        <v>6</v>
      </c>
      <c r="P1939" s="17">
        <v>2003</v>
      </c>
      <c r="Q1939" s="19" t="s">
        <v>565</v>
      </c>
      <c r="R1939" s="24" t="s">
        <v>1026</v>
      </c>
      <c r="S1939" s="19" t="s">
        <v>1465</v>
      </c>
      <c r="T1939" s="17">
        <v>2</v>
      </c>
      <c r="U1939" s="24" t="s">
        <v>1026</v>
      </c>
      <c r="V1939" s="17">
        <v>0</v>
      </c>
      <c r="W1939" s="142" t="s">
        <v>1842</v>
      </c>
      <c r="X1939" s="17">
        <v>463</v>
      </c>
      <c r="Y1939" s="17">
        <v>12</v>
      </c>
      <c r="Z1939" s="24" t="s">
        <v>1026</v>
      </c>
      <c r="AA1939" s="17">
        <v>6</v>
      </c>
    </row>
    <row r="1940" spans="14:27" x14ac:dyDescent="0.25">
      <c r="N1940" s="17">
        <v>13</v>
      </c>
      <c r="O1940" s="17">
        <v>6</v>
      </c>
      <c r="P1940" s="17">
        <v>2003</v>
      </c>
      <c r="Q1940" s="19" t="s">
        <v>1241</v>
      </c>
      <c r="R1940" s="24" t="s">
        <v>1026</v>
      </c>
      <c r="S1940" s="19" t="s">
        <v>564</v>
      </c>
      <c r="T1940" s="17">
        <v>2</v>
      </c>
      <c r="U1940" s="24" t="s">
        <v>1026</v>
      </c>
      <c r="V1940" s="17">
        <v>0</v>
      </c>
      <c r="W1940" s="142" t="s">
        <v>1841</v>
      </c>
      <c r="X1940" s="17">
        <v>793</v>
      </c>
      <c r="Y1940" s="17">
        <v>12</v>
      </c>
      <c r="Z1940" s="24" t="s">
        <v>1026</v>
      </c>
      <c r="AA1940" s="17">
        <v>3</v>
      </c>
    </row>
    <row r="1941" spans="14:27" x14ac:dyDescent="0.25">
      <c r="N1941" s="17">
        <v>15</v>
      </c>
      <c r="O1941" s="17">
        <v>6</v>
      </c>
      <c r="P1941" s="17">
        <v>2003</v>
      </c>
      <c r="Q1941" s="19" t="s">
        <v>1433</v>
      </c>
      <c r="R1941" s="24" t="s">
        <v>1026</v>
      </c>
      <c r="S1941" s="19" t="s">
        <v>181</v>
      </c>
      <c r="T1941" s="17">
        <v>1</v>
      </c>
      <c r="U1941" s="24" t="s">
        <v>1026</v>
      </c>
      <c r="V1941" s="17">
        <v>2</v>
      </c>
      <c r="W1941" s="142" t="s">
        <v>1838</v>
      </c>
      <c r="X1941" s="17">
        <v>506</v>
      </c>
      <c r="Y1941" s="17">
        <v>2</v>
      </c>
      <c r="Z1941" s="24" t="s">
        <v>1026</v>
      </c>
      <c r="AA1941" s="17">
        <v>6</v>
      </c>
    </row>
    <row r="1942" spans="14:27" x14ac:dyDescent="0.25">
      <c r="N1942" s="17">
        <v>15</v>
      </c>
      <c r="O1942" s="17">
        <v>6</v>
      </c>
      <c r="P1942" s="17">
        <v>2003</v>
      </c>
      <c r="Q1942" s="19" t="s">
        <v>1041</v>
      </c>
      <c r="R1942" s="24" t="s">
        <v>1026</v>
      </c>
      <c r="S1942" s="19" t="s">
        <v>565</v>
      </c>
      <c r="T1942" s="17">
        <v>0</v>
      </c>
      <c r="U1942" s="24" t="s">
        <v>1026</v>
      </c>
      <c r="V1942" s="17">
        <v>2</v>
      </c>
      <c r="W1942" s="142" t="s">
        <v>1839</v>
      </c>
      <c r="X1942" s="17">
        <v>511</v>
      </c>
      <c r="Y1942" s="17">
        <v>1</v>
      </c>
      <c r="Z1942" s="24" t="s">
        <v>1026</v>
      </c>
      <c r="AA1942" s="17">
        <v>7</v>
      </c>
    </row>
    <row r="1943" spans="14:27" x14ac:dyDescent="0.25">
      <c r="N1943" s="17">
        <v>15</v>
      </c>
      <c r="O1943" s="17">
        <v>6</v>
      </c>
      <c r="P1943" s="17">
        <v>2003</v>
      </c>
      <c r="Q1943" s="19" t="s">
        <v>1465</v>
      </c>
      <c r="R1943" s="24" t="s">
        <v>1026</v>
      </c>
      <c r="S1943" s="19" t="s">
        <v>1029</v>
      </c>
      <c r="T1943" s="17">
        <v>0</v>
      </c>
      <c r="U1943" s="24" t="s">
        <v>1026</v>
      </c>
      <c r="V1943" s="17">
        <v>1</v>
      </c>
      <c r="W1943" s="142" t="s">
        <v>1470</v>
      </c>
      <c r="X1943" s="17">
        <v>385</v>
      </c>
      <c r="Y1943" s="17">
        <v>5</v>
      </c>
      <c r="Z1943" s="24" t="s">
        <v>1026</v>
      </c>
      <c r="AA1943" s="17">
        <v>6</v>
      </c>
    </row>
    <row r="1944" spans="14:27" x14ac:dyDescent="0.25">
      <c r="N1944" s="17">
        <v>15</v>
      </c>
      <c r="O1944" s="17">
        <v>6</v>
      </c>
      <c r="P1944" s="17">
        <v>2003</v>
      </c>
      <c r="Q1944" s="19" t="s">
        <v>264</v>
      </c>
      <c r="R1944" s="24" t="s">
        <v>1026</v>
      </c>
      <c r="S1944" s="19" t="s">
        <v>2312</v>
      </c>
      <c r="T1944" s="17">
        <v>2</v>
      </c>
      <c r="U1944" s="24" t="s">
        <v>1026</v>
      </c>
      <c r="V1944" s="17">
        <v>0</v>
      </c>
      <c r="W1944" s="142" t="s">
        <v>1840</v>
      </c>
      <c r="X1944" s="17">
        <v>326</v>
      </c>
      <c r="Y1944" s="17">
        <v>16</v>
      </c>
      <c r="Z1944" s="24" t="s">
        <v>1026</v>
      </c>
      <c r="AA1944" s="17">
        <v>5</v>
      </c>
    </row>
    <row r="1945" spans="14:27" x14ac:dyDescent="0.25">
      <c r="N1945" s="17">
        <v>18</v>
      </c>
      <c r="O1945" s="17">
        <v>6</v>
      </c>
      <c r="P1945" s="17">
        <v>2003</v>
      </c>
      <c r="Q1945" s="19" t="s">
        <v>1498</v>
      </c>
      <c r="R1945" s="24" t="s">
        <v>1026</v>
      </c>
      <c r="S1945" s="19" t="s">
        <v>565</v>
      </c>
      <c r="T1945" s="17">
        <v>0</v>
      </c>
      <c r="U1945" s="24" t="s">
        <v>1026</v>
      </c>
      <c r="V1945" s="17">
        <v>2</v>
      </c>
      <c r="W1945" s="142" t="s">
        <v>1837</v>
      </c>
      <c r="X1945" s="17">
        <v>273</v>
      </c>
      <c r="Y1945" s="17">
        <v>0</v>
      </c>
      <c r="Z1945" s="24" t="s">
        <v>1026</v>
      </c>
      <c r="AA1945" s="17">
        <v>13</v>
      </c>
    </row>
    <row r="1946" spans="14:27" x14ac:dyDescent="0.25">
      <c r="N1946" s="17">
        <v>18</v>
      </c>
      <c r="O1946" s="17">
        <v>6</v>
      </c>
      <c r="P1946" s="17">
        <v>2003</v>
      </c>
      <c r="Q1946" s="19" t="s">
        <v>564</v>
      </c>
      <c r="R1946" s="24" t="s">
        <v>1026</v>
      </c>
      <c r="S1946" s="19" t="s">
        <v>1433</v>
      </c>
      <c r="T1946" s="17">
        <v>0</v>
      </c>
      <c r="U1946" s="24" t="s">
        <v>1026</v>
      </c>
      <c r="V1946" s="17">
        <v>2</v>
      </c>
      <c r="W1946" s="142" t="s">
        <v>1836</v>
      </c>
      <c r="X1946" s="17">
        <v>115</v>
      </c>
      <c r="Y1946" s="17">
        <v>2</v>
      </c>
      <c r="Z1946" s="24" t="s">
        <v>1026</v>
      </c>
      <c r="AA1946" s="17">
        <v>11</v>
      </c>
    </row>
    <row r="1947" spans="14:27" x14ac:dyDescent="0.25">
      <c r="N1947" s="17">
        <v>18</v>
      </c>
      <c r="O1947" s="17">
        <v>6</v>
      </c>
      <c r="P1947" s="17">
        <v>2003</v>
      </c>
      <c r="Q1947" s="19" t="s">
        <v>1465</v>
      </c>
      <c r="R1947" s="24" t="s">
        <v>1026</v>
      </c>
      <c r="S1947" s="19" t="s">
        <v>264</v>
      </c>
      <c r="T1947" s="17">
        <v>2</v>
      </c>
      <c r="U1947" s="24" t="s">
        <v>1026</v>
      </c>
      <c r="V1947" s="17">
        <v>0</v>
      </c>
      <c r="W1947" s="142" t="s">
        <v>1835</v>
      </c>
      <c r="X1947" s="17">
        <v>345</v>
      </c>
      <c r="Y1947" s="17">
        <v>13</v>
      </c>
      <c r="Z1947" s="24" t="s">
        <v>1026</v>
      </c>
      <c r="AA1947" s="17">
        <v>6</v>
      </c>
    </row>
    <row r="1948" spans="14:27" x14ac:dyDescent="0.25">
      <c r="N1948" s="17">
        <v>18</v>
      </c>
      <c r="O1948" s="17">
        <v>6</v>
      </c>
      <c r="P1948" s="17">
        <v>2003</v>
      </c>
      <c r="Q1948" s="19" t="s">
        <v>1029</v>
      </c>
      <c r="R1948" s="24" t="s">
        <v>1026</v>
      </c>
      <c r="S1948" s="19" t="s">
        <v>181</v>
      </c>
      <c r="T1948" s="17">
        <v>2</v>
      </c>
      <c r="U1948" s="24" t="s">
        <v>1026</v>
      </c>
      <c r="V1948" s="17">
        <v>0</v>
      </c>
      <c r="W1948" s="142" t="s">
        <v>1834</v>
      </c>
      <c r="X1948" s="17">
        <v>708</v>
      </c>
      <c r="Y1948" s="17">
        <v>10</v>
      </c>
      <c r="Z1948" s="24" t="s">
        <v>1026</v>
      </c>
      <c r="AA1948" s="17">
        <v>0</v>
      </c>
    </row>
    <row r="1949" spans="14:27" x14ac:dyDescent="0.25">
      <c r="N1949" s="17">
        <v>26</v>
      </c>
      <c r="O1949" s="17">
        <v>6</v>
      </c>
      <c r="P1949" s="17">
        <v>2003</v>
      </c>
      <c r="Q1949" s="19" t="s">
        <v>1041</v>
      </c>
      <c r="R1949" s="24" t="s">
        <v>1026</v>
      </c>
      <c r="S1949" s="19" t="s">
        <v>1465</v>
      </c>
      <c r="T1949" s="17">
        <v>0</v>
      </c>
      <c r="U1949" s="24" t="s">
        <v>1026</v>
      </c>
      <c r="V1949" s="17">
        <v>1</v>
      </c>
      <c r="W1949" s="142" t="s">
        <v>127</v>
      </c>
      <c r="X1949" s="17">
        <v>813</v>
      </c>
      <c r="Y1949" s="17">
        <v>3</v>
      </c>
      <c r="Z1949" s="24" t="s">
        <v>1026</v>
      </c>
      <c r="AA1949" s="17">
        <v>5</v>
      </c>
    </row>
    <row r="1950" spans="14:27" x14ac:dyDescent="0.25">
      <c r="N1950" s="17">
        <v>26</v>
      </c>
      <c r="O1950" s="17">
        <v>6</v>
      </c>
      <c r="P1950" s="17">
        <v>2003</v>
      </c>
      <c r="Q1950" s="19" t="s">
        <v>1029</v>
      </c>
      <c r="R1950" s="24" t="s">
        <v>1026</v>
      </c>
      <c r="S1950" s="19" t="s">
        <v>2312</v>
      </c>
      <c r="T1950" s="17">
        <v>2</v>
      </c>
      <c r="U1950" s="24" t="s">
        <v>1026</v>
      </c>
      <c r="V1950" s="17">
        <v>0</v>
      </c>
      <c r="W1950" s="142" t="s">
        <v>126</v>
      </c>
      <c r="X1950" s="17">
        <v>946</v>
      </c>
      <c r="Y1950" s="17">
        <v>8</v>
      </c>
      <c r="Z1950" s="24" t="s">
        <v>1026</v>
      </c>
      <c r="AA1950" s="17">
        <v>1</v>
      </c>
    </row>
    <row r="1951" spans="14:27" x14ac:dyDescent="0.25">
      <c r="N1951" s="17">
        <v>27</v>
      </c>
      <c r="O1951" s="17">
        <v>6</v>
      </c>
      <c r="P1951" s="17">
        <v>2003</v>
      </c>
      <c r="Q1951" s="19" t="s">
        <v>1241</v>
      </c>
      <c r="R1951" s="24" t="s">
        <v>1026</v>
      </c>
      <c r="S1951" s="19" t="s">
        <v>181</v>
      </c>
      <c r="T1951" s="17">
        <v>0</v>
      </c>
      <c r="U1951" s="24" t="s">
        <v>1026</v>
      </c>
      <c r="V1951" s="17">
        <v>2</v>
      </c>
      <c r="W1951" s="142" t="s">
        <v>125</v>
      </c>
      <c r="X1951" s="17">
        <v>1519</v>
      </c>
      <c r="Y1951" s="17">
        <v>1</v>
      </c>
      <c r="Z1951" s="24" t="s">
        <v>1026</v>
      </c>
      <c r="AA1951" s="17">
        <v>6</v>
      </c>
    </row>
    <row r="1952" spans="14:27" x14ac:dyDescent="0.25">
      <c r="N1952" s="17">
        <v>29</v>
      </c>
      <c r="O1952" s="17">
        <v>6</v>
      </c>
      <c r="P1952" s="17">
        <v>2003</v>
      </c>
      <c r="Q1952" s="19" t="s">
        <v>565</v>
      </c>
      <c r="R1952" s="24" t="s">
        <v>1026</v>
      </c>
      <c r="S1952" s="19" t="s">
        <v>1029</v>
      </c>
      <c r="T1952" s="17">
        <v>2</v>
      </c>
      <c r="U1952" s="24" t="s">
        <v>1026</v>
      </c>
      <c r="V1952" s="17">
        <v>1</v>
      </c>
      <c r="W1952" s="142" t="s">
        <v>124</v>
      </c>
      <c r="X1952" s="17">
        <v>418</v>
      </c>
      <c r="Y1952" s="17">
        <v>6</v>
      </c>
      <c r="Z1952" s="24" t="s">
        <v>1026</v>
      </c>
      <c r="AA1952" s="17">
        <v>6</v>
      </c>
    </row>
    <row r="1953" spans="14:27" x14ac:dyDescent="0.25">
      <c r="N1953" s="17">
        <v>29</v>
      </c>
      <c r="O1953" s="17">
        <v>6</v>
      </c>
      <c r="P1953" s="17">
        <v>2003</v>
      </c>
      <c r="Q1953" s="19" t="s">
        <v>1041</v>
      </c>
      <c r="R1953" s="24" t="s">
        <v>1026</v>
      </c>
      <c r="S1953" s="19" t="s">
        <v>1498</v>
      </c>
      <c r="T1953" s="17">
        <v>2</v>
      </c>
      <c r="U1953" s="24" t="s">
        <v>1026</v>
      </c>
      <c r="V1953" s="17">
        <v>1</v>
      </c>
      <c r="W1953" s="142" t="s">
        <v>641</v>
      </c>
      <c r="X1953" s="17">
        <v>460</v>
      </c>
      <c r="Y1953" s="17">
        <v>16</v>
      </c>
      <c r="Z1953" s="24" t="s">
        <v>1026</v>
      </c>
      <c r="AA1953" s="17">
        <v>5</v>
      </c>
    </row>
    <row r="1954" spans="14:27" x14ac:dyDescent="0.25">
      <c r="N1954" s="17">
        <v>29</v>
      </c>
      <c r="O1954" s="17">
        <v>6</v>
      </c>
      <c r="P1954" s="17">
        <v>2003</v>
      </c>
      <c r="Q1954" s="19" t="s">
        <v>264</v>
      </c>
      <c r="R1954" s="24" t="s">
        <v>1026</v>
      </c>
      <c r="S1954" s="19" t="s">
        <v>1433</v>
      </c>
      <c r="T1954" s="17">
        <v>2</v>
      </c>
      <c r="U1954" s="24" t="s">
        <v>1026</v>
      </c>
      <c r="V1954" s="17">
        <v>0</v>
      </c>
      <c r="W1954" s="142" t="s">
        <v>642</v>
      </c>
      <c r="X1954" s="17">
        <v>316</v>
      </c>
      <c r="Y1954" s="17">
        <v>15</v>
      </c>
      <c r="Z1954" s="24" t="s">
        <v>1026</v>
      </c>
      <c r="AA1954" s="17">
        <v>5</v>
      </c>
    </row>
    <row r="1955" spans="14:27" x14ac:dyDescent="0.25">
      <c r="N1955" s="17">
        <v>29</v>
      </c>
      <c r="O1955" s="17">
        <v>6</v>
      </c>
      <c r="P1955" s="17">
        <v>2003</v>
      </c>
      <c r="Q1955" s="19" t="s">
        <v>1241</v>
      </c>
      <c r="R1955" s="24" t="s">
        <v>1026</v>
      </c>
      <c r="S1955" s="19" t="s">
        <v>2312</v>
      </c>
      <c r="T1955" s="17">
        <v>2</v>
      </c>
      <c r="U1955" s="24" t="s">
        <v>1026</v>
      </c>
      <c r="V1955" s="17">
        <v>0</v>
      </c>
      <c r="W1955" s="142" t="s">
        <v>640</v>
      </c>
      <c r="X1955" s="17">
        <v>716</v>
      </c>
      <c r="Y1955" s="17">
        <v>15</v>
      </c>
      <c r="Z1955" s="24" t="s">
        <v>1026</v>
      </c>
      <c r="AA1955" s="17">
        <v>1</v>
      </c>
    </row>
    <row r="1956" spans="14:27" x14ac:dyDescent="0.25">
      <c r="N1956" s="17">
        <v>29</v>
      </c>
      <c r="O1956" s="17">
        <v>6</v>
      </c>
      <c r="P1956" s="17">
        <v>2003</v>
      </c>
      <c r="Q1956" s="19" t="s">
        <v>181</v>
      </c>
      <c r="R1956" s="24" t="s">
        <v>1026</v>
      </c>
      <c r="S1956" s="19" t="s">
        <v>564</v>
      </c>
      <c r="T1956" s="17">
        <v>2</v>
      </c>
      <c r="U1956" s="24" t="s">
        <v>1026</v>
      </c>
      <c r="V1956" s="17">
        <v>0</v>
      </c>
      <c r="W1956" s="142" t="s">
        <v>639</v>
      </c>
      <c r="X1956" s="17">
        <v>480</v>
      </c>
      <c r="Y1956" s="17">
        <v>34</v>
      </c>
      <c r="Z1956" s="24" t="s">
        <v>1026</v>
      </c>
      <c r="AA1956" s="17">
        <v>0</v>
      </c>
    </row>
    <row r="1957" spans="14:27" x14ac:dyDescent="0.25">
      <c r="N1957" s="17">
        <v>1</v>
      </c>
      <c r="O1957" s="17">
        <v>7</v>
      </c>
      <c r="P1957" s="17">
        <v>2003</v>
      </c>
      <c r="Q1957" s="19" t="s">
        <v>1433</v>
      </c>
      <c r="R1957" s="24" t="s">
        <v>1026</v>
      </c>
      <c r="S1957" s="19" t="s">
        <v>1241</v>
      </c>
      <c r="T1957" s="17">
        <v>2</v>
      </c>
      <c r="U1957" s="24" t="s">
        <v>1026</v>
      </c>
      <c r="V1957" s="17">
        <v>1</v>
      </c>
      <c r="W1957" s="142" t="s">
        <v>635</v>
      </c>
      <c r="X1957" s="17">
        <v>694</v>
      </c>
      <c r="Y1957" s="17">
        <v>8</v>
      </c>
      <c r="Z1957" s="24" t="s">
        <v>1026</v>
      </c>
      <c r="AA1957" s="17">
        <v>9</v>
      </c>
    </row>
    <row r="1958" spans="14:27" x14ac:dyDescent="0.25">
      <c r="N1958" s="17">
        <v>1</v>
      </c>
      <c r="O1958" s="17">
        <v>7</v>
      </c>
      <c r="P1958" s="17">
        <v>2003</v>
      </c>
      <c r="Q1958" s="19" t="s">
        <v>564</v>
      </c>
      <c r="R1958" s="24" t="s">
        <v>1026</v>
      </c>
      <c r="S1958" s="19" t="s">
        <v>565</v>
      </c>
      <c r="T1958" s="17">
        <v>0</v>
      </c>
      <c r="U1958" s="24" t="s">
        <v>1026</v>
      </c>
      <c r="V1958" s="17">
        <v>2</v>
      </c>
      <c r="W1958" s="142" t="s">
        <v>638</v>
      </c>
      <c r="X1958" s="17">
        <v>177</v>
      </c>
      <c r="Y1958" s="17">
        <v>1</v>
      </c>
      <c r="Z1958" s="24" t="s">
        <v>1026</v>
      </c>
      <c r="AA1958" s="17">
        <v>12</v>
      </c>
    </row>
    <row r="1959" spans="14:27" x14ac:dyDescent="0.25">
      <c r="N1959" s="17">
        <v>2</v>
      </c>
      <c r="O1959" s="17">
        <v>7</v>
      </c>
      <c r="P1959" s="17">
        <v>2003</v>
      </c>
      <c r="Q1959" s="19" t="s">
        <v>1465</v>
      </c>
      <c r="R1959" s="24" t="s">
        <v>1026</v>
      </c>
      <c r="S1959" s="19" t="s">
        <v>2312</v>
      </c>
      <c r="T1959" s="17">
        <v>2</v>
      </c>
      <c r="U1959" s="24" t="s">
        <v>1026</v>
      </c>
      <c r="V1959" s="17">
        <v>0</v>
      </c>
      <c r="W1959" s="142" t="s">
        <v>634</v>
      </c>
      <c r="X1959" s="17">
        <v>410</v>
      </c>
      <c r="Y1959" s="17">
        <v>15</v>
      </c>
      <c r="Z1959" s="24" t="s">
        <v>1026</v>
      </c>
      <c r="AA1959" s="17">
        <v>1</v>
      </c>
    </row>
    <row r="1960" spans="14:27" x14ac:dyDescent="0.25">
      <c r="N1960" s="17">
        <v>2</v>
      </c>
      <c r="O1960" s="17">
        <v>7</v>
      </c>
      <c r="P1960" s="17">
        <v>2003</v>
      </c>
      <c r="Q1960" s="19" t="s">
        <v>1029</v>
      </c>
      <c r="R1960" s="24" t="s">
        <v>1026</v>
      </c>
      <c r="S1960" s="19" t="s">
        <v>264</v>
      </c>
      <c r="T1960" s="17">
        <v>1</v>
      </c>
      <c r="U1960" s="24" t="s">
        <v>1026</v>
      </c>
      <c r="V1960" s="17">
        <v>0</v>
      </c>
      <c r="W1960" s="142" t="s">
        <v>633</v>
      </c>
      <c r="X1960" s="17">
        <v>826</v>
      </c>
      <c r="Y1960" s="17">
        <v>8</v>
      </c>
      <c r="Z1960" s="24" t="s">
        <v>1026</v>
      </c>
      <c r="AA1960" s="17">
        <v>2</v>
      </c>
    </row>
    <row r="1961" spans="14:27" x14ac:dyDescent="0.25">
      <c r="N1961" s="17">
        <v>3</v>
      </c>
      <c r="O1961" s="17">
        <v>7</v>
      </c>
      <c r="P1961" s="17">
        <v>2003</v>
      </c>
      <c r="Q1961" s="19" t="s">
        <v>1041</v>
      </c>
      <c r="R1961" s="24" t="s">
        <v>1026</v>
      </c>
      <c r="S1961" s="19" t="s">
        <v>1433</v>
      </c>
      <c r="T1961" s="17">
        <v>1</v>
      </c>
      <c r="U1961" s="24" t="s">
        <v>1026</v>
      </c>
      <c r="V1961" s="17">
        <v>0</v>
      </c>
      <c r="W1961" s="142" t="s">
        <v>632</v>
      </c>
      <c r="X1961" s="17">
        <v>511</v>
      </c>
      <c r="Y1961" s="17">
        <v>8</v>
      </c>
      <c r="Z1961" s="24" t="s">
        <v>1026</v>
      </c>
      <c r="AA1961" s="17">
        <v>5</v>
      </c>
    </row>
    <row r="1962" spans="14:27" x14ac:dyDescent="0.25">
      <c r="N1962" s="17">
        <v>3</v>
      </c>
      <c r="O1962" s="17">
        <v>7</v>
      </c>
      <c r="P1962" s="17">
        <v>2003</v>
      </c>
      <c r="Q1962" s="19" t="s">
        <v>2312</v>
      </c>
      <c r="R1962" s="24" t="s">
        <v>1026</v>
      </c>
      <c r="S1962" s="19" t="s">
        <v>565</v>
      </c>
      <c r="T1962" s="17">
        <v>0</v>
      </c>
      <c r="U1962" s="24" t="s">
        <v>1026</v>
      </c>
      <c r="V1962" s="17">
        <v>2</v>
      </c>
      <c r="W1962" s="142" t="s">
        <v>631</v>
      </c>
      <c r="X1962" s="17">
        <v>196</v>
      </c>
      <c r="Y1962" s="17">
        <v>4</v>
      </c>
      <c r="Z1962" s="24" t="s">
        <v>1026</v>
      </c>
      <c r="AA1962" s="17">
        <v>19</v>
      </c>
    </row>
    <row r="1963" spans="14:27" x14ac:dyDescent="0.25">
      <c r="N1963" s="17">
        <v>5</v>
      </c>
      <c r="O1963" s="17">
        <v>7</v>
      </c>
      <c r="P1963" s="17">
        <v>2003</v>
      </c>
      <c r="Q1963" s="19" t="s">
        <v>1498</v>
      </c>
      <c r="R1963" s="24" t="s">
        <v>1026</v>
      </c>
      <c r="S1963" s="19" t="s">
        <v>181</v>
      </c>
      <c r="T1963" s="17">
        <v>0</v>
      </c>
      <c r="U1963" s="24" t="s">
        <v>1026</v>
      </c>
      <c r="V1963" s="17">
        <v>2</v>
      </c>
      <c r="W1963" s="142" t="s">
        <v>630</v>
      </c>
      <c r="X1963" s="17">
        <v>253</v>
      </c>
      <c r="Y1963" s="17">
        <v>3</v>
      </c>
      <c r="Z1963" s="24" t="s">
        <v>1026</v>
      </c>
      <c r="AA1963" s="17">
        <v>17</v>
      </c>
    </row>
    <row r="1964" spans="14:27" x14ac:dyDescent="0.25">
      <c r="N1964" s="17">
        <v>5</v>
      </c>
      <c r="O1964" s="17">
        <v>7</v>
      </c>
      <c r="P1964" s="17">
        <v>2003</v>
      </c>
      <c r="Q1964" s="19" t="s">
        <v>264</v>
      </c>
      <c r="R1964" s="24" t="s">
        <v>1026</v>
      </c>
      <c r="S1964" s="19" t="s">
        <v>564</v>
      </c>
      <c r="T1964" s="17">
        <v>2</v>
      </c>
      <c r="U1964" s="24" t="s">
        <v>1026</v>
      </c>
      <c r="V1964" s="17">
        <v>0</v>
      </c>
      <c r="W1964" s="142" t="s">
        <v>629</v>
      </c>
      <c r="X1964" s="17">
        <v>241</v>
      </c>
      <c r="Y1964" s="17">
        <v>12</v>
      </c>
      <c r="Z1964" s="24" t="s">
        <v>1026</v>
      </c>
      <c r="AA1964" s="17">
        <v>6</v>
      </c>
    </row>
    <row r="1965" spans="14:27" x14ac:dyDescent="0.25">
      <c r="N1965" s="17">
        <v>6</v>
      </c>
      <c r="O1965" s="17">
        <v>7</v>
      </c>
      <c r="P1965" s="17">
        <v>2003</v>
      </c>
      <c r="Q1965" s="19" t="s">
        <v>1433</v>
      </c>
      <c r="R1965" s="24" t="s">
        <v>1026</v>
      </c>
      <c r="S1965" s="19" t="s">
        <v>1029</v>
      </c>
      <c r="T1965" s="17">
        <v>0</v>
      </c>
      <c r="U1965" s="24" t="s">
        <v>1026</v>
      </c>
      <c r="V1965" s="17">
        <v>1</v>
      </c>
      <c r="W1965" s="142" t="s">
        <v>626</v>
      </c>
      <c r="X1965" s="17">
        <v>526</v>
      </c>
      <c r="Y1965" s="17">
        <v>4</v>
      </c>
      <c r="Z1965" s="24" t="s">
        <v>1026</v>
      </c>
      <c r="AA1965" s="17">
        <v>9</v>
      </c>
    </row>
    <row r="1966" spans="14:27" x14ac:dyDescent="0.25">
      <c r="N1966" s="17">
        <v>6</v>
      </c>
      <c r="O1966" s="17">
        <v>7</v>
      </c>
      <c r="P1966" s="17">
        <v>2003</v>
      </c>
      <c r="Q1966" s="19" t="s">
        <v>1498</v>
      </c>
      <c r="R1966" s="24" t="s">
        <v>1026</v>
      </c>
      <c r="S1966" s="19" t="s">
        <v>564</v>
      </c>
      <c r="T1966" s="17">
        <v>2</v>
      </c>
      <c r="U1966" s="24" t="s">
        <v>1026</v>
      </c>
      <c r="V1966" s="17">
        <v>1</v>
      </c>
      <c r="W1966" s="142" t="s">
        <v>628</v>
      </c>
      <c r="X1966" s="17">
        <v>260</v>
      </c>
      <c r="Y1966" s="17">
        <v>25</v>
      </c>
      <c r="Z1966" s="24" t="s">
        <v>1026</v>
      </c>
      <c r="AA1966" s="17">
        <v>12</v>
      </c>
    </row>
    <row r="1967" spans="14:27" x14ac:dyDescent="0.25">
      <c r="N1967" s="17">
        <v>6</v>
      </c>
      <c r="O1967" s="17">
        <v>7</v>
      </c>
      <c r="P1967" s="17">
        <v>2003</v>
      </c>
      <c r="Q1967" s="19" t="s">
        <v>264</v>
      </c>
      <c r="R1967" s="24" t="s">
        <v>1026</v>
      </c>
      <c r="S1967" s="19" t="s">
        <v>181</v>
      </c>
      <c r="T1967" s="17">
        <v>0</v>
      </c>
      <c r="U1967" s="24" t="s">
        <v>1026</v>
      </c>
      <c r="V1967" s="17">
        <v>2</v>
      </c>
      <c r="W1967" s="142" t="s">
        <v>627</v>
      </c>
      <c r="X1967" s="17">
        <v>279</v>
      </c>
      <c r="Y1967" s="17">
        <v>6</v>
      </c>
      <c r="Z1967" s="24" t="s">
        <v>1026</v>
      </c>
      <c r="AA1967" s="17">
        <v>9</v>
      </c>
    </row>
    <row r="1968" spans="14:27" x14ac:dyDescent="0.25">
      <c r="N1968" s="17">
        <v>6</v>
      </c>
      <c r="O1968" s="17">
        <v>7</v>
      </c>
      <c r="P1968" s="17">
        <v>2003</v>
      </c>
      <c r="Q1968" s="19" t="s">
        <v>1241</v>
      </c>
      <c r="R1968" s="24" t="s">
        <v>1026</v>
      </c>
      <c r="S1968" s="19" t="s">
        <v>1041</v>
      </c>
      <c r="T1968" s="17">
        <v>0</v>
      </c>
      <c r="U1968" s="24" t="s">
        <v>1026</v>
      </c>
      <c r="V1968" s="17">
        <v>1</v>
      </c>
      <c r="W1968" s="142" t="s">
        <v>231</v>
      </c>
      <c r="X1968" s="17">
        <v>1042</v>
      </c>
      <c r="Y1968" s="17">
        <v>2</v>
      </c>
      <c r="Z1968" s="24" t="s">
        <v>1026</v>
      </c>
      <c r="AA1968" s="17">
        <v>3</v>
      </c>
    </row>
    <row r="1969" spans="14:27" x14ac:dyDescent="0.25">
      <c r="N1969" s="17">
        <v>8</v>
      </c>
      <c r="O1969" s="17">
        <v>7</v>
      </c>
      <c r="P1969" s="17">
        <v>2003</v>
      </c>
      <c r="Q1969" s="19" t="s">
        <v>1433</v>
      </c>
      <c r="R1969" s="24" t="s">
        <v>1026</v>
      </c>
      <c r="S1969" s="19" t="s">
        <v>1465</v>
      </c>
      <c r="T1969" s="17">
        <v>1</v>
      </c>
      <c r="U1969" s="24" t="s">
        <v>1026</v>
      </c>
      <c r="V1969" s="17">
        <v>0</v>
      </c>
      <c r="W1969" s="142" t="s">
        <v>623</v>
      </c>
      <c r="X1969" s="17">
        <v>401</v>
      </c>
      <c r="Y1969" s="17">
        <v>4</v>
      </c>
      <c r="Z1969" s="24" t="s">
        <v>1026</v>
      </c>
      <c r="AA1969" s="17">
        <v>0</v>
      </c>
    </row>
    <row r="1970" spans="14:27" x14ac:dyDescent="0.25">
      <c r="N1970" s="17">
        <v>8</v>
      </c>
      <c r="O1970" s="17">
        <v>7</v>
      </c>
      <c r="P1970" s="17">
        <v>2003</v>
      </c>
      <c r="Q1970" s="19" t="s">
        <v>565</v>
      </c>
      <c r="R1970" s="24" t="s">
        <v>1026</v>
      </c>
      <c r="S1970" s="19" t="s">
        <v>1041</v>
      </c>
      <c r="T1970" s="17">
        <v>2</v>
      </c>
      <c r="U1970" s="24" t="s">
        <v>1026</v>
      </c>
      <c r="V1970" s="17">
        <v>1</v>
      </c>
      <c r="W1970" s="142" t="s">
        <v>625</v>
      </c>
      <c r="X1970" s="17">
        <v>713</v>
      </c>
      <c r="Y1970" s="17">
        <v>11</v>
      </c>
      <c r="Z1970" s="24" t="s">
        <v>1026</v>
      </c>
      <c r="AA1970" s="17">
        <v>9</v>
      </c>
    </row>
    <row r="1971" spans="14:27" x14ac:dyDescent="0.25">
      <c r="N1971" s="17">
        <v>8</v>
      </c>
      <c r="O1971" s="17">
        <v>7</v>
      </c>
      <c r="P1971" s="17">
        <v>2003</v>
      </c>
      <c r="Q1971" s="19" t="s">
        <v>564</v>
      </c>
      <c r="R1971" s="24" t="s">
        <v>1026</v>
      </c>
      <c r="S1971" s="19" t="s">
        <v>2312</v>
      </c>
      <c r="T1971" s="17">
        <v>2</v>
      </c>
      <c r="U1971" s="24" t="s">
        <v>1026</v>
      </c>
      <c r="V1971" s="17">
        <v>1</v>
      </c>
      <c r="W1971" s="142" t="s">
        <v>624</v>
      </c>
      <c r="X1971" s="17">
        <v>312</v>
      </c>
      <c r="Y1971" s="17">
        <v>12</v>
      </c>
      <c r="Z1971" s="24" t="s">
        <v>1026</v>
      </c>
      <c r="AA1971" s="17">
        <v>8</v>
      </c>
    </row>
    <row r="1972" spans="14:27" x14ac:dyDescent="0.25">
      <c r="N1972" s="17">
        <v>9</v>
      </c>
      <c r="O1972" s="17">
        <v>7</v>
      </c>
      <c r="P1972" s="17">
        <v>2003</v>
      </c>
      <c r="Q1972" s="19" t="s">
        <v>1498</v>
      </c>
      <c r="R1972" s="24" t="s">
        <v>1026</v>
      </c>
      <c r="S1972" s="19" t="s">
        <v>264</v>
      </c>
      <c r="T1972" s="17">
        <v>1</v>
      </c>
      <c r="U1972" s="24" t="s">
        <v>1026</v>
      </c>
      <c r="V1972" s="17">
        <v>2</v>
      </c>
      <c r="W1972" s="142" t="s">
        <v>622</v>
      </c>
      <c r="X1972" s="17">
        <v>278</v>
      </c>
      <c r="Y1972" s="17">
        <v>7</v>
      </c>
      <c r="Z1972" s="24" t="s">
        <v>1026</v>
      </c>
      <c r="AA1972" s="17">
        <v>13</v>
      </c>
    </row>
    <row r="1973" spans="14:27" x14ac:dyDescent="0.25">
      <c r="N1973" s="17">
        <v>9</v>
      </c>
      <c r="O1973" s="17">
        <v>7</v>
      </c>
      <c r="P1973" s="17">
        <v>2003</v>
      </c>
      <c r="Q1973" s="19" t="s">
        <v>181</v>
      </c>
      <c r="R1973" s="24" t="s">
        <v>1026</v>
      </c>
      <c r="S1973" s="19" t="s">
        <v>1029</v>
      </c>
      <c r="T1973" s="17">
        <v>0</v>
      </c>
      <c r="U1973" s="24" t="s">
        <v>1026</v>
      </c>
      <c r="V1973" s="17">
        <v>2</v>
      </c>
      <c r="W1973" s="142" t="s">
        <v>621</v>
      </c>
      <c r="X1973" s="17">
        <v>380</v>
      </c>
      <c r="Y1973" s="17">
        <v>6</v>
      </c>
      <c r="Z1973" s="24" t="s">
        <v>1026</v>
      </c>
      <c r="AA1973" s="17">
        <v>9</v>
      </c>
    </row>
    <row r="1974" spans="14:27" x14ac:dyDescent="0.25">
      <c r="N1974" s="17">
        <v>10</v>
      </c>
      <c r="O1974" s="17">
        <v>7</v>
      </c>
      <c r="P1974" s="17">
        <v>2003</v>
      </c>
      <c r="Q1974" s="19" t="s">
        <v>1041</v>
      </c>
      <c r="R1974" s="24" t="s">
        <v>1026</v>
      </c>
      <c r="S1974" s="19" t="s">
        <v>564</v>
      </c>
      <c r="T1974" s="17">
        <v>2</v>
      </c>
      <c r="U1974" s="24" t="s">
        <v>1026</v>
      </c>
      <c r="V1974" s="17">
        <v>0</v>
      </c>
      <c r="W1974" s="142" t="s">
        <v>620</v>
      </c>
      <c r="X1974" s="17">
        <v>579</v>
      </c>
      <c r="Y1974" s="17">
        <v>19</v>
      </c>
      <c r="Z1974" s="24" t="s">
        <v>1026</v>
      </c>
      <c r="AA1974" s="17">
        <v>4</v>
      </c>
    </row>
    <row r="1975" spans="14:27" x14ac:dyDescent="0.25">
      <c r="N1975" s="17">
        <v>10</v>
      </c>
      <c r="O1975" s="17">
        <v>7</v>
      </c>
      <c r="P1975" s="17">
        <v>2003</v>
      </c>
      <c r="Q1975" s="19" t="s">
        <v>1465</v>
      </c>
      <c r="R1975" s="24" t="s">
        <v>1026</v>
      </c>
      <c r="S1975" s="19" t="s">
        <v>1241</v>
      </c>
      <c r="T1975" s="17">
        <v>1</v>
      </c>
      <c r="U1975" s="24" t="s">
        <v>1026</v>
      </c>
      <c r="V1975" s="17">
        <v>2</v>
      </c>
      <c r="W1975" s="142" t="s">
        <v>619</v>
      </c>
      <c r="X1975" s="17">
        <v>473</v>
      </c>
      <c r="Y1975" s="17">
        <v>4</v>
      </c>
      <c r="Z1975" s="24" t="s">
        <v>1026</v>
      </c>
      <c r="AA1975" s="17">
        <v>4</v>
      </c>
    </row>
    <row r="1976" spans="14:27" x14ac:dyDescent="0.25">
      <c r="N1976" s="17">
        <v>12</v>
      </c>
      <c r="O1976" s="17">
        <v>7</v>
      </c>
      <c r="P1976" s="17">
        <v>2003</v>
      </c>
      <c r="Q1976" s="19" t="s">
        <v>2312</v>
      </c>
      <c r="R1976" s="24" t="s">
        <v>1026</v>
      </c>
      <c r="S1976" s="19" t="s">
        <v>1433</v>
      </c>
      <c r="T1976" s="17">
        <v>1</v>
      </c>
      <c r="U1976" s="24" t="s">
        <v>1026</v>
      </c>
      <c r="V1976" s="17">
        <v>2</v>
      </c>
      <c r="W1976" s="142" t="s">
        <v>618</v>
      </c>
      <c r="X1976" s="17">
        <v>367</v>
      </c>
      <c r="Y1976" s="17">
        <v>4</v>
      </c>
      <c r="Z1976" s="24" t="s">
        <v>1026</v>
      </c>
      <c r="AA1976" s="17">
        <v>7</v>
      </c>
    </row>
    <row r="1977" spans="14:27" x14ac:dyDescent="0.25">
      <c r="N1977" s="17">
        <v>13</v>
      </c>
      <c r="O1977" s="17">
        <v>7</v>
      </c>
      <c r="P1977" s="17">
        <v>2003</v>
      </c>
      <c r="Q1977" s="19" t="s">
        <v>564</v>
      </c>
      <c r="R1977" s="24" t="s">
        <v>1026</v>
      </c>
      <c r="S1977" s="19" t="s">
        <v>1241</v>
      </c>
      <c r="T1977" s="17">
        <v>0</v>
      </c>
      <c r="U1977" s="24" t="s">
        <v>1026</v>
      </c>
      <c r="V1977" s="17">
        <v>2</v>
      </c>
      <c r="W1977" s="142" t="s">
        <v>617</v>
      </c>
      <c r="X1977" s="17">
        <v>262</v>
      </c>
      <c r="Y1977" s="17">
        <v>2</v>
      </c>
      <c r="Z1977" s="24" t="s">
        <v>1026</v>
      </c>
      <c r="AA1977" s="17">
        <v>10</v>
      </c>
    </row>
    <row r="1978" spans="14:27" x14ac:dyDescent="0.25">
      <c r="N1978" s="17">
        <v>13</v>
      </c>
      <c r="O1978" s="17">
        <v>7</v>
      </c>
      <c r="P1978" s="17">
        <v>2003</v>
      </c>
      <c r="Q1978" s="19" t="s">
        <v>1465</v>
      </c>
      <c r="R1978" s="24" t="s">
        <v>1026</v>
      </c>
      <c r="S1978" s="19" t="s">
        <v>1498</v>
      </c>
      <c r="T1978" s="17">
        <v>2</v>
      </c>
      <c r="U1978" s="24" t="s">
        <v>1026</v>
      </c>
      <c r="V1978" s="17">
        <v>1</v>
      </c>
      <c r="W1978" s="142" t="s">
        <v>616</v>
      </c>
      <c r="X1978" s="17">
        <v>373</v>
      </c>
      <c r="Y1978" s="17">
        <v>12</v>
      </c>
      <c r="Z1978" s="24" t="s">
        <v>1026</v>
      </c>
      <c r="AA1978" s="17">
        <v>5</v>
      </c>
    </row>
    <row r="1979" spans="14:27" x14ac:dyDescent="0.25">
      <c r="N1979" s="17">
        <v>13</v>
      </c>
      <c r="O1979" s="17">
        <v>7</v>
      </c>
      <c r="P1979" s="17">
        <v>2003</v>
      </c>
      <c r="Q1979" s="19" t="s">
        <v>1029</v>
      </c>
      <c r="R1979" s="24" t="s">
        <v>1026</v>
      </c>
      <c r="S1979" s="19" t="s">
        <v>1041</v>
      </c>
      <c r="T1979" s="17">
        <v>1</v>
      </c>
      <c r="U1979" s="24" t="s">
        <v>1026</v>
      </c>
      <c r="V1979" s="17">
        <v>0</v>
      </c>
      <c r="W1979" s="142" t="s">
        <v>615</v>
      </c>
      <c r="X1979" s="17">
        <v>879</v>
      </c>
      <c r="Y1979" s="17">
        <v>11</v>
      </c>
      <c r="Z1979" s="24" t="s">
        <v>1026</v>
      </c>
      <c r="AA1979" s="17">
        <v>7</v>
      </c>
    </row>
    <row r="1980" spans="14:27" x14ac:dyDescent="0.25">
      <c r="N1980" s="17">
        <v>13</v>
      </c>
      <c r="O1980" s="17">
        <v>7</v>
      </c>
      <c r="P1980" s="17">
        <v>2003</v>
      </c>
      <c r="Q1980" s="19" t="s">
        <v>181</v>
      </c>
      <c r="R1980" s="24" t="s">
        <v>1026</v>
      </c>
      <c r="S1980" s="19" t="s">
        <v>1433</v>
      </c>
      <c r="T1980" s="17">
        <v>2</v>
      </c>
      <c r="U1980" s="24" t="s">
        <v>1026</v>
      </c>
      <c r="V1980" s="17">
        <v>1</v>
      </c>
      <c r="W1980" s="142" t="s">
        <v>614</v>
      </c>
      <c r="X1980" s="17">
        <v>333</v>
      </c>
      <c r="Y1980" s="17">
        <v>11</v>
      </c>
      <c r="Z1980" s="24" t="s">
        <v>1026</v>
      </c>
      <c r="AA1980" s="17">
        <v>5</v>
      </c>
    </row>
    <row r="1981" spans="14:27" x14ac:dyDescent="0.25">
      <c r="N1981" s="17">
        <v>15</v>
      </c>
      <c r="O1981" s="17">
        <v>7</v>
      </c>
      <c r="P1981" s="17">
        <v>2003</v>
      </c>
      <c r="Q1981" s="52" t="s">
        <v>1041</v>
      </c>
      <c r="R1981" s="24" t="s">
        <v>1026</v>
      </c>
      <c r="S1981" s="52" t="s">
        <v>1241</v>
      </c>
      <c r="T1981" s="17">
        <v>1</v>
      </c>
      <c r="U1981" s="24" t="s">
        <v>1026</v>
      </c>
      <c r="V1981" s="17">
        <v>0</v>
      </c>
      <c r="W1981" s="142" t="s">
        <v>613</v>
      </c>
      <c r="X1981" s="17">
        <v>455</v>
      </c>
      <c r="Y1981" s="17">
        <v>11</v>
      </c>
      <c r="Z1981" s="24" t="s">
        <v>1026</v>
      </c>
      <c r="AA1981" s="17">
        <v>5</v>
      </c>
    </row>
    <row r="1982" spans="14:27" x14ac:dyDescent="0.25">
      <c r="N1982" s="17">
        <v>15</v>
      </c>
      <c r="O1982" s="17">
        <v>7</v>
      </c>
      <c r="P1982" s="17">
        <v>2003</v>
      </c>
      <c r="Q1982" s="45" t="s">
        <v>181</v>
      </c>
      <c r="R1982" s="24" t="s">
        <v>1026</v>
      </c>
      <c r="S1982" s="45" t="s">
        <v>565</v>
      </c>
      <c r="T1982" s="17">
        <v>1</v>
      </c>
      <c r="U1982" s="24" t="s">
        <v>1026</v>
      </c>
      <c r="V1982" s="17">
        <v>2</v>
      </c>
      <c r="W1982" s="142" t="s">
        <v>612</v>
      </c>
      <c r="X1982" s="17">
        <v>475</v>
      </c>
      <c r="Y1982" s="17">
        <v>10</v>
      </c>
      <c r="Z1982" s="24" t="s">
        <v>1026</v>
      </c>
      <c r="AA1982" s="17">
        <v>15</v>
      </c>
    </row>
    <row r="1983" spans="14:27" x14ac:dyDescent="0.25">
      <c r="N1983" s="17">
        <v>16</v>
      </c>
      <c r="O1983" s="17">
        <v>7</v>
      </c>
      <c r="P1983" s="17">
        <v>2003</v>
      </c>
      <c r="Q1983" s="45" t="s">
        <v>564</v>
      </c>
      <c r="R1983" s="24" t="s">
        <v>1026</v>
      </c>
      <c r="S1983" s="45" t="s">
        <v>1029</v>
      </c>
      <c r="T1983" s="17">
        <v>0</v>
      </c>
      <c r="U1983" s="24" t="s">
        <v>1026</v>
      </c>
      <c r="V1983" s="17">
        <v>2</v>
      </c>
      <c r="W1983" s="142" t="s">
        <v>611</v>
      </c>
      <c r="X1983" s="17">
        <v>156</v>
      </c>
      <c r="Y1983" s="17">
        <v>2</v>
      </c>
      <c r="Z1983" s="24" t="s">
        <v>1026</v>
      </c>
      <c r="AA1983" s="17">
        <v>27</v>
      </c>
    </row>
    <row r="1984" spans="14:27" x14ac:dyDescent="0.25">
      <c r="N1984" s="17">
        <v>16</v>
      </c>
      <c r="O1984" s="17">
        <v>7</v>
      </c>
      <c r="P1984" s="17">
        <v>2003</v>
      </c>
      <c r="Q1984" s="52" t="s">
        <v>2312</v>
      </c>
      <c r="R1984" s="24" t="s">
        <v>1026</v>
      </c>
      <c r="S1984" s="52" t="s">
        <v>264</v>
      </c>
      <c r="T1984" s="17">
        <v>0</v>
      </c>
      <c r="U1984" s="24" t="s">
        <v>1026</v>
      </c>
      <c r="V1984" s="17">
        <v>2</v>
      </c>
      <c r="W1984" s="142" t="s">
        <v>610</v>
      </c>
      <c r="X1984" s="17">
        <v>222</v>
      </c>
      <c r="Y1984" s="17">
        <v>4</v>
      </c>
      <c r="Z1984" s="24" t="s">
        <v>1026</v>
      </c>
      <c r="AA1984" s="17">
        <v>6</v>
      </c>
    </row>
    <row r="1985" spans="3:27" x14ac:dyDescent="0.25">
      <c r="N1985" s="17">
        <v>16</v>
      </c>
      <c r="O1985" s="17">
        <v>7</v>
      </c>
      <c r="P1985" s="17">
        <v>2003</v>
      </c>
      <c r="Q1985" s="48" t="s">
        <v>1241</v>
      </c>
      <c r="R1985" s="24" t="s">
        <v>1026</v>
      </c>
      <c r="S1985" s="48" t="s">
        <v>1498</v>
      </c>
      <c r="T1985" s="17">
        <v>2</v>
      </c>
      <c r="U1985" s="24" t="s">
        <v>1026</v>
      </c>
      <c r="V1985" s="17">
        <v>0</v>
      </c>
      <c r="W1985" s="142" t="s">
        <v>2117</v>
      </c>
      <c r="X1985" s="17">
        <v>848</v>
      </c>
      <c r="Y1985" s="17">
        <v>11</v>
      </c>
      <c r="Z1985" s="24" t="s">
        <v>1026</v>
      </c>
      <c r="AA1985" s="17">
        <v>0</v>
      </c>
    </row>
    <row r="1986" spans="3:27" x14ac:dyDescent="0.25">
      <c r="N1986" s="17">
        <v>17</v>
      </c>
      <c r="O1986" s="17">
        <v>7</v>
      </c>
      <c r="P1986" s="17">
        <v>2003</v>
      </c>
      <c r="Q1986" s="52" t="s">
        <v>565</v>
      </c>
      <c r="R1986" s="24" t="s">
        <v>1026</v>
      </c>
      <c r="S1986" s="52" t="s">
        <v>1433</v>
      </c>
      <c r="T1986" s="17">
        <v>2</v>
      </c>
      <c r="U1986" s="24" t="s">
        <v>1026</v>
      </c>
      <c r="V1986" s="17">
        <v>0</v>
      </c>
      <c r="W1986" s="142" t="s">
        <v>2116</v>
      </c>
      <c r="X1986" s="17">
        <v>438</v>
      </c>
      <c r="Y1986" s="17">
        <v>15</v>
      </c>
      <c r="Z1986" s="24" t="s">
        <v>1026</v>
      </c>
      <c r="AA1986" s="17">
        <v>1</v>
      </c>
    </row>
    <row r="1987" spans="3:27" x14ac:dyDescent="0.25">
      <c r="N1987" s="17">
        <v>20</v>
      </c>
      <c r="O1987" s="17">
        <v>7</v>
      </c>
      <c r="P1987" s="17">
        <v>2003</v>
      </c>
      <c r="Q1987" s="52" t="s">
        <v>2312</v>
      </c>
      <c r="R1987" s="24" t="s">
        <v>1026</v>
      </c>
      <c r="S1987" s="52" t="s">
        <v>1498</v>
      </c>
      <c r="T1987" s="17">
        <v>1</v>
      </c>
      <c r="U1987" s="24" t="s">
        <v>1026</v>
      </c>
      <c r="V1987" s="17">
        <v>2</v>
      </c>
      <c r="W1987" s="142" t="s">
        <v>2115</v>
      </c>
      <c r="X1987" s="17">
        <v>250</v>
      </c>
      <c r="Y1987" s="17">
        <v>6</v>
      </c>
      <c r="Z1987" s="24" t="s">
        <v>1026</v>
      </c>
      <c r="AA1987" s="17">
        <v>11</v>
      </c>
    </row>
    <row r="1988" spans="3:27" x14ac:dyDescent="0.25">
      <c r="N1988" s="17">
        <v>20</v>
      </c>
      <c r="O1988" s="17">
        <v>7</v>
      </c>
      <c r="P1988" s="17">
        <v>2003</v>
      </c>
      <c r="Q1988" s="52" t="s">
        <v>1241</v>
      </c>
      <c r="R1988" s="24" t="s">
        <v>1026</v>
      </c>
      <c r="S1988" s="52" t="s">
        <v>565</v>
      </c>
      <c r="T1988" s="17">
        <v>1</v>
      </c>
      <c r="U1988" s="24" t="s">
        <v>1026</v>
      </c>
      <c r="V1988" s="17">
        <v>0</v>
      </c>
      <c r="W1988" s="142" t="s">
        <v>2114</v>
      </c>
      <c r="X1988" s="17">
        <v>1014</v>
      </c>
      <c r="Y1988" s="17">
        <v>6</v>
      </c>
      <c r="Z1988" s="24" t="s">
        <v>1026</v>
      </c>
      <c r="AA1988" s="17">
        <v>2</v>
      </c>
    </row>
    <row r="1989" spans="3:27" x14ac:dyDescent="0.25">
      <c r="N1989" s="17">
        <v>20</v>
      </c>
      <c r="O1989" s="17">
        <v>7</v>
      </c>
      <c r="P1989" s="17">
        <v>2003</v>
      </c>
      <c r="Q1989" s="45" t="s">
        <v>1029</v>
      </c>
      <c r="R1989" s="24" t="s">
        <v>1026</v>
      </c>
      <c r="S1989" s="45" t="s">
        <v>1465</v>
      </c>
      <c r="T1989" s="17">
        <v>2</v>
      </c>
      <c r="U1989" s="24" t="s">
        <v>1026</v>
      </c>
      <c r="V1989" s="17">
        <v>0</v>
      </c>
      <c r="W1989" s="142" t="s">
        <v>2113</v>
      </c>
      <c r="X1989" s="17">
        <v>876</v>
      </c>
      <c r="Y1989" s="17">
        <v>9</v>
      </c>
      <c r="Z1989" s="24" t="s">
        <v>1026</v>
      </c>
      <c r="AA1989" s="17">
        <v>5</v>
      </c>
    </row>
    <row r="1990" spans="3:27" x14ac:dyDescent="0.25">
      <c r="I1990" s="16"/>
      <c r="J1990" s="16"/>
      <c r="K1990" s="16"/>
      <c r="N1990" s="17">
        <v>22</v>
      </c>
      <c r="O1990" s="17">
        <v>7</v>
      </c>
      <c r="P1990" s="17">
        <v>2003</v>
      </c>
      <c r="Q1990" s="52" t="s">
        <v>1465</v>
      </c>
      <c r="R1990" s="24" t="s">
        <v>1026</v>
      </c>
      <c r="S1990" s="45" t="s">
        <v>181</v>
      </c>
      <c r="T1990" s="17">
        <v>2</v>
      </c>
      <c r="U1990" s="24" t="s">
        <v>1026</v>
      </c>
      <c r="V1990" s="17">
        <v>0</v>
      </c>
      <c r="W1990" s="142" t="s">
        <v>2111</v>
      </c>
      <c r="X1990" s="17">
        <v>420</v>
      </c>
      <c r="Y1990" s="17">
        <v>12</v>
      </c>
      <c r="Z1990" s="24" t="s">
        <v>1026</v>
      </c>
      <c r="AA1990" s="17">
        <v>6</v>
      </c>
    </row>
    <row r="1991" spans="3:27" x14ac:dyDescent="0.25">
      <c r="I1991" s="16"/>
      <c r="J1991" s="16"/>
      <c r="K1991" s="16"/>
      <c r="N1991" s="17">
        <v>22</v>
      </c>
      <c r="O1991" s="17">
        <v>7</v>
      </c>
      <c r="P1991" s="17">
        <v>2003</v>
      </c>
      <c r="Q1991" s="38" t="s">
        <v>264</v>
      </c>
      <c r="R1991" s="24" t="s">
        <v>1026</v>
      </c>
      <c r="S1991" s="38" t="s">
        <v>1241</v>
      </c>
      <c r="T1991" s="17">
        <v>0</v>
      </c>
      <c r="U1991" s="24" t="s">
        <v>1026</v>
      </c>
      <c r="V1991" s="17">
        <v>2</v>
      </c>
      <c r="W1991" s="142" t="s">
        <v>2112</v>
      </c>
      <c r="X1991" s="17">
        <v>427</v>
      </c>
      <c r="Y1991" s="17">
        <v>3</v>
      </c>
      <c r="Z1991" s="24" t="s">
        <v>1026</v>
      </c>
      <c r="AA1991" s="17">
        <v>9</v>
      </c>
    </row>
    <row r="1992" spans="3:27" x14ac:dyDescent="0.25">
      <c r="I1992" s="16"/>
      <c r="J1992" s="16"/>
      <c r="K1992" s="16"/>
      <c r="N1992" s="17">
        <v>23</v>
      </c>
      <c r="O1992" s="17">
        <v>7</v>
      </c>
      <c r="P1992" s="17">
        <v>2003</v>
      </c>
      <c r="Q1992" s="38" t="s">
        <v>1433</v>
      </c>
      <c r="R1992" s="24" t="s">
        <v>1026</v>
      </c>
      <c r="S1992" s="38" t="s">
        <v>1498</v>
      </c>
      <c r="T1992" s="17">
        <v>2</v>
      </c>
      <c r="U1992" s="24" t="s">
        <v>1026</v>
      </c>
      <c r="V1992" s="17">
        <v>0</v>
      </c>
      <c r="W1992" s="142" t="s">
        <v>2110</v>
      </c>
      <c r="X1992" s="17">
        <v>524</v>
      </c>
      <c r="Y1992" s="17">
        <v>18</v>
      </c>
      <c r="Z1992" s="24" t="s">
        <v>1026</v>
      </c>
      <c r="AA1992" s="17">
        <v>2</v>
      </c>
    </row>
    <row r="1993" spans="3:27" x14ac:dyDescent="0.25">
      <c r="I1993" s="16"/>
      <c r="J1993" s="16"/>
      <c r="K1993" s="16"/>
      <c r="N1993" s="17">
        <v>24</v>
      </c>
      <c r="O1993" s="17">
        <v>7</v>
      </c>
      <c r="P1993" s="17">
        <v>2003</v>
      </c>
      <c r="Q1993" s="45" t="s">
        <v>565</v>
      </c>
      <c r="R1993" s="24" t="s">
        <v>1026</v>
      </c>
      <c r="S1993" s="45" t="s">
        <v>264</v>
      </c>
      <c r="T1993" s="17">
        <v>2</v>
      </c>
      <c r="U1993" s="24" t="s">
        <v>1026</v>
      </c>
      <c r="V1993" s="17">
        <v>0</v>
      </c>
      <c r="W1993" s="142" t="s">
        <v>2109</v>
      </c>
      <c r="X1993" s="17">
        <v>539</v>
      </c>
      <c r="Y1993" s="17">
        <v>28</v>
      </c>
      <c r="Z1993" s="24" t="s">
        <v>1026</v>
      </c>
      <c r="AA1993" s="17">
        <v>5</v>
      </c>
    </row>
    <row r="1994" spans="3:27" x14ac:dyDescent="0.25">
      <c r="I1994" s="16"/>
      <c r="J1994" s="16"/>
      <c r="K1994" s="16"/>
      <c r="N1994" s="17">
        <v>24</v>
      </c>
      <c r="O1994" s="17">
        <v>7</v>
      </c>
      <c r="P1994" s="17">
        <v>2003</v>
      </c>
      <c r="Q1994" s="45" t="s">
        <v>564</v>
      </c>
      <c r="R1994" s="24" t="s">
        <v>1026</v>
      </c>
      <c r="S1994" s="45" t="s">
        <v>1465</v>
      </c>
      <c r="T1994" s="17">
        <v>0</v>
      </c>
      <c r="U1994" s="24" t="s">
        <v>1026</v>
      </c>
      <c r="V1994" s="17">
        <v>2</v>
      </c>
      <c r="W1994" s="142" t="s">
        <v>2108</v>
      </c>
      <c r="X1994" s="17">
        <v>178</v>
      </c>
      <c r="Y1994" s="17">
        <v>2</v>
      </c>
      <c r="Z1994" s="24" t="s">
        <v>1026</v>
      </c>
      <c r="AA1994" s="17">
        <v>8</v>
      </c>
    </row>
    <row r="1995" spans="3:27" x14ac:dyDescent="0.25">
      <c r="I1995" s="16"/>
      <c r="J1995" s="16"/>
      <c r="K1995" s="16"/>
      <c r="N1995" s="17">
        <v>25</v>
      </c>
      <c r="O1995" s="17">
        <v>7</v>
      </c>
      <c r="P1995" s="17">
        <v>2003</v>
      </c>
      <c r="Q1995" s="52" t="s">
        <v>2312</v>
      </c>
      <c r="R1995" s="24" t="s">
        <v>1026</v>
      </c>
      <c r="S1995" s="52" t="s">
        <v>181</v>
      </c>
      <c r="T1995" s="17">
        <v>0</v>
      </c>
      <c r="U1995" s="24" t="s">
        <v>1026</v>
      </c>
      <c r="V1995" s="17">
        <v>2</v>
      </c>
      <c r="W1995" s="142" t="s">
        <v>2107</v>
      </c>
      <c r="X1995" s="17">
        <v>275</v>
      </c>
      <c r="Y1995" s="17">
        <v>4</v>
      </c>
      <c r="Z1995" s="24" t="s">
        <v>1026</v>
      </c>
      <c r="AA1995" s="17">
        <v>12</v>
      </c>
    </row>
    <row r="1996" spans="3:27" x14ac:dyDescent="0.25">
      <c r="I1996" s="16"/>
      <c r="J1996" s="16"/>
      <c r="K1996" s="16"/>
      <c r="N1996" s="17">
        <v>27</v>
      </c>
      <c r="O1996" s="17">
        <v>7</v>
      </c>
      <c r="P1996" s="17">
        <v>2003</v>
      </c>
      <c r="Q1996" s="48" t="s">
        <v>1498</v>
      </c>
      <c r="R1996" s="24" t="s">
        <v>1026</v>
      </c>
      <c r="S1996" s="48" t="s">
        <v>1029</v>
      </c>
      <c r="T1996" s="17">
        <v>0</v>
      </c>
      <c r="U1996" s="24" t="s">
        <v>1026</v>
      </c>
      <c r="V1996" s="17">
        <v>2</v>
      </c>
      <c r="W1996" s="142" t="s">
        <v>2106</v>
      </c>
      <c r="X1996" s="17">
        <v>281</v>
      </c>
      <c r="Y1996" s="17">
        <v>1</v>
      </c>
      <c r="Z1996" s="24" t="s">
        <v>1026</v>
      </c>
      <c r="AA1996" s="17">
        <v>7</v>
      </c>
    </row>
    <row r="1997" spans="3:27" x14ac:dyDescent="0.25">
      <c r="I1997" s="16"/>
      <c r="J1997" s="16"/>
      <c r="K1997" s="16"/>
      <c r="N1997" s="17">
        <v>27</v>
      </c>
      <c r="O1997" s="17">
        <v>7</v>
      </c>
      <c r="P1997" s="17">
        <v>2003</v>
      </c>
      <c r="Q1997" s="52" t="s">
        <v>1465</v>
      </c>
      <c r="R1997" s="24" t="s">
        <v>1026</v>
      </c>
      <c r="S1997" s="52" t="s">
        <v>565</v>
      </c>
      <c r="T1997" s="17">
        <v>1</v>
      </c>
      <c r="U1997" s="24" t="s">
        <v>1026</v>
      </c>
      <c r="V1997" s="17">
        <v>2</v>
      </c>
      <c r="W1997" s="142" t="s">
        <v>2105</v>
      </c>
      <c r="X1997" s="17">
        <v>449</v>
      </c>
      <c r="Y1997" s="17">
        <v>6</v>
      </c>
      <c r="Z1997" s="24" t="s">
        <v>1026</v>
      </c>
      <c r="AA1997" s="17">
        <v>9</v>
      </c>
    </row>
    <row r="1998" spans="3:27" x14ac:dyDescent="0.25">
      <c r="I1998" s="16"/>
      <c r="J1998" s="16"/>
      <c r="K1998" s="16"/>
      <c r="N1998" s="17">
        <v>27</v>
      </c>
      <c r="O1998" s="17">
        <v>7</v>
      </c>
      <c r="P1998" s="17">
        <v>2003</v>
      </c>
      <c r="Q1998" s="52" t="s">
        <v>181</v>
      </c>
      <c r="R1998" s="24" t="s">
        <v>1026</v>
      </c>
      <c r="S1998" s="52" t="s">
        <v>1041</v>
      </c>
      <c r="T1998" s="17">
        <v>1</v>
      </c>
      <c r="U1998" s="24" t="s">
        <v>1026</v>
      </c>
      <c r="V1998" s="17">
        <v>2</v>
      </c>
      <c r="W1998" s="142" t="s">
        <v>2104</v>
      </c>
      <c r="X1998" s="17">
        <v>404</v>
      </c>
      <c r="Y1998" s="17">
        <v>12</v>
      </c>
      <c r="Z1998" s="24" t="s">
        <v>1026</v>
      </c>
      <c r="AA1998" s="17">
        <v>8</v>
      </c>
    </row>
    <row r="1999" spans="3:27" x14ac:dyDescent="0.25">
      <c r="C1999" s="16"/>
      <c r="D1999" s="16"/>
      <c r="E1999" s="16"/>
      <c r="F1999" s="16"/>
      <c r="G1999" s="16"/>
      <c r="I1999" s="16"/>
      <c r="J1999" s="16"/>
      <c r="K1999" s="16"/>
      <c r="N1999" s="17">
        <v>30</v>
      </c>
      <c r="O1999" s="17">
        <v>7</v>
      </c>
      <c r="P1999" s="17">
        <v>2003</v>
      </c>
      <c r="Q1999" s="52" t="s">
        <v>1433</v>
      </c>
      <c r="R1999" s="24" t="s">
        <v>1026</v>
      </c>
      <c r="S1999" s="52" t="s">
        <v>564</v>
      </c>
      <c r="T1999" s="17">
        <v>1</v>
      </c>
      <c r="U1999" s="24" t="s">
        <v>1026</v>
      </c>
      <c r="V1999" s="17">
        <v>0</v>
      </c>
      <c r="W1999" s="142" t="s">
        <v>2100</v>
      </c>
      <c r="X1999" s="17">
        <v>513</v>
      </c>
      <c r="Y1999" s="17">
        <v>7</v>
      </c>
      <c r="Z1999" s="24" t="s">
        <v>1026</v>
      </c>
      <c r="AA1999" s="17">
        <v>2</v>
      </c>
    </row>
    <row r="2000" spans="3:27" x14ac:dyDescent="0.25">
      <c r="C2000" s="16"/>
      <c r="D2000" s="16"/>
      <c r="E2000" s="16"/>
      <c r="F2000" s="16"/>
      <c r="G2000" s="16"/>
      <c r="I2000" s="16"/>
      <c r="J2000" s="16"/>
      <c r="K2000" s="16"/>
      <c r="N2000" s="17">
        <v>30</v>
      </c>
      <c r="O2000" s="17">
        <v>7</v>
      </c>
      <c r="P2000" s="17">
        <v>2003</v>
      </c>
      <c r="Q2000" s="52" t="s">
        <v>565</v>
      </c>
      <c r="R2000" s="24" t="s">
        <v>1026</v>
      </c>
      <c r="S2000" s="48" t="s">
        <v>1498</v>
      </c>
      <c r="T2000" s="17">
        <v>2</v>
      </c>
      <c r="U2000" s="24" t="s">
        <v>1026</v>
      </c>
      <c r="V2000" s="17">
        <v>0</v>
      </c>
      <c r="W2000" s="142" t="s">
        <v>2103</v>
      </c>
      <c r="X2000" s="17">
        <v>431</v>
      </c>
      <c r="Y2000" s="17">
        <v>17</v>
      </c>
      <c r="Z2000" s="24" t="s">
        <v>1026</v>
      </c>
      <c r="AA2000" s="17">
        <v>4</v>
      </c>
    </row>
    <row r="2001" spans="1:31" x14ac:dyDescent="0.25">
      <c r="C2001" s="16"/>
      <c r="D2001" s="16"/>
      <c r="E2001" s="16"/>
      <c r="F2001" s="16"/>
      <c r="G2001" s="16"/>
      <c r="I2001" s="16"/>
      <c r="J2001" s="16"/>
      <c r="K2001" s="16"/>
      <c r="N2001" s="17">
        <v>30</v>
      </c>
      <c r="O2001" s="17">
        <v>7</v>
      </c>
      <c r="P2001" s="17">
        <v>2003</v>
      </c>
      <c r="Q2001" s="38" t="s">
        <v>1041</v>
      </c>
      <c r="R2001" s="24" t="s">
        <v>1026</v>
      </c>
      <c r="S2001" s="38" t="s">
        <v>2312</v>
      </c>
      <c r="T2001" s="17">
        <v>2</v>
      </c>
      <c r="U2001" s="24" t="s">
        <v>1026</v>
      </c>
      <c r="V2001" s="17">
        <v>0</v>
      </c>
      <c r="W2001" s="142" t="s">
        <v>2101</v>
      </c>
      <c r="X2001" s="17">
        <v>512</v>
      </c>
      <c r="Y2001" s="17">
        <v>24</v>
      </c>
      <c r="Z2001" s="24" t="s">
        <v>1026</v>
      </c>
      <c r="AA2001" s="17">
        <v>3</v>
      </c>
    </row>
    <row r="2002" spans="1:31" x14ac:dyDescent="0.25">
      <c r="C2002" s="16"/>
      <c r="D2002" s="16"/>
      <c r="E2002" s="16"/>
      <c r="F2002" s="16"/>
      <c r="G2002" s="16"/>
      <c r="I2002" s="16"/>
      <c r="J2002" s="16"/>
      <c r="K2002" s="16"/>
      <c r="N2002" s="17">
        <v>30</v>
      </c>
      <c r="O2002" s="17">
        <v>7</v>
      </c>
      <c r="P2002" s="17">
        <v>2003</v>
      </c>
      <c r="Q2002" s="45" t="s">
        <v>264</v>
      </c>
      <c r="R2002" s="24" t="s">
        <v>1026</v>
      </c>
      <c r="S2002" s="45" t="s">
        <v>1465</v>
      </c>
      <c r="T2002" s="17">
        <v>1</v>
      </c>
      <c r="U2002" s="24" t="s">
        <v>1026</v>
      </c>
      <c r="V2002" s="17">
        <v>2</v>
      </c>
      <c r="W2002" s="142" t="s">
        <v>2102</v>
      </c>
      <c r="X2002" s="17">
        <v>745</v>
      </c>
      <c r="Y2002" s="17">
        <v>6</v>
      </c>
      <c r="Z2002" s="24" t="s">
        <v>1026</v>
      </c>
      <c r="AA2002" s="17">
        <v>5</v>
      </c>
    </row>
    <row r="2003" spans="1:31" x14ac:dyDescent="0.25">
      <c r="C2003" s="16"/>
      <c r="D2003" s="16"/>
      <c r="E2003" s="16"/>
      <c r="F2003" s="16"/>
      <c r="G2003" s="16"/>
      <c r="I2003" s="16"/>
      <c r="J2003" s="16"/>
      <c r="K2003" s="16"/>
      <c r="N2003" s="17">
        <v>30</v>
      </c>
      <c r="O2003" s="17">
        <v>7</v>
      </c>
      <c r="P2003" s="17">
        <v>2003</v>
      </c>
      <c r="Q2003" s="38" t="s">
        <v>1029</v>
      </c>
      <c r="R2003" s="24" t="s">
        <v>1026</v>
      </c>
      <c r="S2003" s="38" t="s">
        <v>1241</v>
      </c>
      <c r="T2003" s="17">
        <v>2</v>
      </c>
      <c r="U2003" s="24" t="s">
        <v>1026</v>
      </c>
      <c r="V2003" s="17">
        <v>0</v>
      </c>
      <c r="W2003" s="142" t="s">
        <v>2099</v>
      </c>
      <c r="X2003" s="17">
        <v>1012</v>
      </c>
      <c r="Y2003" s="17">
        <v>11</v>
      </c>
      <c r="Z2003" s="24" t="s">
        <v>1026</v>
      </c>
      <c r="AA2003" s="17">
        <v>0</v>
      </c>
    </row>
    <row r="2004" spans="1:31" x14ac:dyDescent="0.25">
      <c r="C2004" s="16"/>
      <c r="D2004" s="16"/>
      <c r="E2004" s="16"/>
      <c r="F2004" s="16"/>
      <c r="G2004" s="16"/>
      <c r="H2004" s="16"/>
      <c r="I2004" s="16"/>
      <c r="J2004" s="16"/>
      <c r="K2004" s="16"/>
      <c r="R2004" s="24"/>
      <c r="S2004" s="19" t="s">
        <v>2</v>
      </c>
      <c r="T2004" s="17">
        <f>SUM(T1894:T2003)</f>
        <v>121</v>
      </c>
      <c r="U2004" s="24" t="s">
        <v>1026</v>
      </c>
      <c r="V2004" s="17">
        <f>SUM(V1894:V2003)</f>
        <v>106</v>
      </c>
      <c r="X2004" s="17">
        <f>SUM(X1894:X2003)</f>
        <v>55853</v>
      </c>
      <c r="Y2004" s="17">
        <f>SUM(Y1894:Y2003)</f>
        <v>954</v>
      </c>
      <c r="Z2004" s="24" t="s">
        <v>1026</v>
      </c>
      <c r="AA2004" s="17">
        <f>SUM(AA1894:AA2003)</f>
        <v>728</v>
      </c>
    </row>
    <row r="2005" spans="1:31" x14ac:dyDescent="0.25">
      <c r="C2005" s="16"/>
      <c r="D2005" s="16"/>
      <c r="E2005" s="16"/>
      <c r="F2005" s="16"/>
      <c r="G2005" s="16"/>
      <c r="H2005" s="16"/>
      <c r="I2005" s="16"/>
      <c r="J2005" s="16"/>
      <c r="K2005" s="16"/>
      <c r="P2005" s="17">
        <f>COUNT(T1894:T2003)</f>
        <v>110</v>
      </c>
      <c r="R2005" s="24"/>
      <c r="S2005" s="19" t="s">
        <v>567</v>
      </c>
      <c r="T2005" s="81">
        <f>PRODUCT(T2004/P2005)</f>
        <v>1.1000000000000001</v>
      </c>
      <c r="U2005" s="24" t="s">
        <v>1026</v>
      </c>
      <c r="V2005" s="81">
        <f>PRODUCT(V2004/P2005)</f>
        <v>0.96363636363636362</v>
      </c>
      <c r="X2005" s="82">
        <f>PRODUCT(X2004/P2005)</f>
        <v>507.75454545454545</v>
      </c>
      <c r="Y2005" s="81">
        <f>PRODUCT(Y2004/P2005)</f>
        <v>8.672727272727272</v>
      </c>
      <c r="Z2005" s="24" t="s">
        <v>1026</v>
      </c>
      <c r="AA2005" s="81">
        <f>PRODUCT(AA2004/P2005)</f>
        <v>6.6181818181818182</v>
      </c>
    </row>
    <row r="2006" spans="1:31" x14ac:dyDescent="0.25">
      <c r="C2006" s="16"/>
      <c r="D2006" s="16"/>
      <c r="E2006" s="16"/>
      <c r="F2006" s="16"/>
      <c r="G2006" s="16"/>
      <c r="H2006" s="16"/>
      <c r="I2006" s="16"/>
      <c r="J2006" s="16"/>
      <c r="K2006" s="16"/>
      <c r="W2006" s="142"/>
      <c r="X2006" s="120"/>
    </row>
    <row r="2007" spans="1:31" x14ac:dyDescent="0.25">
      <c r="C2007" s="16"/>
      <c r="D2007" s="16"/>
      <c r="E2007" s="16"/>
      <c r="F2007" s="16"/>
      <c r="G2007" s="16"/>
      <c r="H2007" s="16"/>
      <c r="I2007" s="16"/>
      <c r="J2007" s="16"/>
      <c r="K2007" s="16"/>
      <c r="W2007" s="142"/>
      <c r="X2007" s="120"/>
    </row>
    <row r="2008" spans="1:31" x14ac:dyDescent="0.25">
      <c r="A2008" s="156"/>
      <c r="B2008" s="154" t="s">
        <v>1167</v>
      </c>
      <c r="C2008" s="156"/>
      <c r="D2008" s="156"/>
      <c r="E2008" s="156"/>
      <c r="F2008" s="156"/>
      <c r="G2008" s="156"/>
      <c r="H2008" s="156"/>
      <c r="I2008" s="156"/>
      <c r="J2008" s="156"/>
      <c r="K2008" s="156"/>
      <c r="L2008" s="156"/>
      <c r="M2008" s="158"/>
      <c r="N2008" s="158"/>
      <c r="O2008" s="158"/>
      <c r="P2008" s="158"/>
      <c r="Q2008" s="154" t="s">
        <v>1167</v>
      </c>
      <c r="R2008" s="158"/>
      <c r="S2008" s="160"/>
      <c r="T2008" s="158"/>
      <c r="U2008" s="158"/>
      <c r="V2008" s="158"/>
      <c r="W2008" s="161"/>
      <c r="X2008" s="162"/>
      <c r="Y2008" s="158"/>
      <c r="Z2008" s="158"/>
      <c r="AA2008" s="158"/>
    </row>
    <row r="2009" spans="1:31" s="16" customFormat="1" x14ac:dyDescent="0.25">
      <c r="A2009" s="11"/>
      <c r="B2009" s="11"/>
      <c r="C2009" s="11"/>
      <c r="D2009" s="11"/>
      <c r="E2009" s="11"/>
      <c r="F2009" s="11"/>
      <c r="G2009" s="11"/>
      <c r="H2009" s="11"/>
      <c r="I2009" s="11"/>
      <c r="J2009" s="11"/>
      <c r="K2009" s="11"/>
      <c r="L2009" s="11"/>
      <c r="M2009" s="17"/>
      <c r="N2009" s="14"/>
      <c r="O2009" s="14"/>
      <c r="P2009" s="14"/>
      <c r="Q2009" s="20" t="s">
        <v>386</v>
      </c>
      <c r="R2009" s="17"/>
      <c r="S2009" s="20"/>
      <c r="T2009" s="14"/>
      <c r="U2009" s="14"/>
      <c r="V2009" s="14"/>
      <c r="W2009" s="153"/>
      <c r="X2009" s="75"/>
      <c r="Y2009" s="14"/>
      <c r="Z2009" s="17"/>
      <c r="AA2009" s="14"/>
      <c r="AC2009" s="14"/>
      <c r="AD2009" s="14"/>
      <c r="AE2009" s="14"/>
    </row>
    <row r="2010" spans="1:31" x14ac:dyDescent="0.25">
      <c r="A2010" s="11"/>
      <c r="B2010" s="11"/>
      <c r="C2010" s="11"/>
      <c r="D2010" s="11"/>
      <c r="E2010" s="11"/>
      <c r="F2010" s="11"/>
      <c r="G2010" s="11"/>
      <c r="H2010" s="11"/>
      <c r="I2010" s="11"/>
      <c r="J2010" s="11"/>
      <c r="K2010" s="11"/>
      <c r="L2010" s="11"/>
      <c r="N2010" s="17">
        <v>6</v>
      </c>
      <c r="O2010" s="17">
        <v>8</v>
      </c>
      <c r="P2010" s="17">
        <v>2003</v>
      </c>
      <c r="Q2010" s="20" t="s">
        <v>565</v>
      </c>
      <c r="R2010" s="24" t="s">
        <v>1026</v>
      </c>
      <c r="S2010" s="19" t="s">
        <v>1433</v>
      </c>
      <c r="T2010" s="17">
        <v>2</v>
      </c>
      <c r="U2010" s="24" t="s">
        <v>1026</v>
      </c>
      <c r="V2010" s="17">
        <v>0</v>
      </c>
      <c r="W2010" s="142" t="s">
        <v>2595</v>
      </c>
      <c r="X2010" s="120">
        <v>440</v>
      </c>
      <c r="Y2010" s="17">
        <v>16</v>
      </c>
      <c r="Z2010" s="24" t="s">
        <v>1026</v>
      </c>
      <c r="AA2010" s="17">
        <v>3</v>
      </c>
    </row>
    <row r="2011" spans="1:31" x14ac:dyDescent="0.25">
      <c r="A2011" s="11"/>
      <c r="B2011" s="11"/>
      <c r="C2011" s="11"/>
      <c r="D2011" s="11"/>
      <c r="E2011" s="11"/>
      <c r="F2011" s="11"/>
      <c r="G2011" s="11"/>
      <c r="H2011" s="11"/>
      <c r="I2011" s="11"/>
      <c r="J2011" s="11"/>
      <c r="K2011" s="11"/>
      <c r="L2011" s="11"/>
      <c r="N2011" s="17">
        <v>8</v>
      </c>
      <c r="O2011" s="17">
        <v>8</v>
      </c>
      <c r="P2011" s="17">
        <v>2003</v>
      </c>
      <c r="Q2011" s="19" t="s">
        <v>1433</v>
      </c>
      <c r="R2011" s="24" t="s">
        <v>1026</v>
      </c>
      <c r="S2011" s="20" t="s">
        <v>565</v>
      </c>
      <c r="T2011" s="17">
        <v>1</v>
      </c>
      <c r="U2011" s="24" t="s">
        <v>1026</v>
      </c>
      <c r="V2011" s="17">
        <v>2</v>
      </c>
      <c r="W2011" s="142" t="s">
        <v>2598</v>
      </c>
      <c r="X2011" s="120">
        <v>522</v>
      </c>
      <c r="Y2011" s="17">
        <v>5</v>
      </c>
      <c r="Z2011" s="24" t="s">
        <v>1026</v>
      </c>
      <c r="AA2011" s="17">
        <v>7</v>
      </c>
    </row>
    <row r="2012" spans="1:31" x14ac:dyDescent="0.25">
      <c r="A2012" s="11"/>
      <c r="B2012" s="16" t="s">
        <v>2521</v>
      </c>
      <c r="C2012" s="11"/>
      <c r="D2012" s="11"/>
      <c r="E2012" s="11"/>
      <c r="F2012" s="11"/>
      <c r="G2012" s="11"/>
      <c r="H2012" s="11"/>
      <c r="I2012" s="11"/>
      <c r="J2012" s="11"/>
      <c r="K2012" s="11"/>
      <c r="L2012" s="11"/>
      <c r="N2012" s="17">
        <v>10</v>
      </c>
      <c r="O2012" s="17">
        <v>8</v>
      </c>
      <c r="P2012" s="17">
        <v>2003</v>
      </c>
      <c r="Q2012" s="20" t="s">
        <v>565</v>
      </c>
      <c r="R2012" s="24" t="s">
        <v>1026</v>
      </c>
      <c r="S2012" s="19" t="s">
        <v>1433</v>
      </c>
      <c r="T2012" s="17">
        <v>2</v>
      </c>
      <c r="U2012" s="24" t="s">
        <v>1026</v>
      </c>
      <c r="V2012" s="17">
        <v>1</v>
      </c>
      <c r="W2012" s="142" t="s">
        <v>868</v>
      </c>
      <c r="X2012" s="120">
        <v>422</v>
      </c>
      <c r="Y2012" s="17">
        <v>11</v>
      </c>
      <c r="Z2012" s="24" t="s">
        <v>1026</v>
      </c>
      <c r="AA2012" s="17">
        <v>5</v>
      </c>
    </row>
    <row r="2013" spans="1:31" x14ac:dyDescent="0.25">
      <c r="A2013" s="11"/>
      <c r="B2013" s="11"/>
      <c r="C2013" s="11"/>
      <c r="D2013" s="11"/>
      <c r="E2013" s="11"/>
      <c r="F2013" s="11"/>
      <c r="G2013" s="11"/>
      <c r="H2013" s="11"/>
      <c r="I2013" s="11"/>
      <c r="J2013" s="11"/>
      <c r="K2013" s="11"/>
      <c r="L2013" s="11"/>
      <c r="Q2013" s="20"/>
      <c r="R2013" s="24"/>
      <c r="S2013" s="20"/>
      <c r="U2013" s="24"/>
      <c r="W2013" s="142"/>
      <c r="X2013" s="120"/>
      <c r="Z2013" s="24"/>
    </row>
    <row r="2014" spans="1:31" x14ac:dyDescent="0.25">
      <c r="A2014" s="11"/>
      <c r="B2014" s="11"/>
      <c r="C2014" s="11"/>
      <c r="D2014" s="11"/>
      <c r="E2014" s="11"/>
      <c r="F2014" s="11"/>
      <c r="G2014" s="11"/>
      <c r="H2014" s="11"/>
      <c r="I2014" s="11"/>
      <c r="J2014" s="11"/>
      <c r="K2014" s="11"/>
      <c r="L2014" s="11"/>
      <c r="N2014" s="17">
        <v>7</v>
      </c>
      <c r="O2014" s="17">
        <v>8</v>
      </c>
      <c r="P2014" s="17">
        <v>2003</v>
      </c>
      <c r="Q2014" s="20" t="s">
        <v>1029</v>
      </c>
      <c r="R2014" s="24" t="s">
        <v>1026</v>
      </c>
      <c r="S2014" s="19" t="s">
        <v>264</v>
      </c>
      <c r="T2014" s="17">
        <v>2</v>
      </c>
      <c r="U2014" s="24" t="s">
        <v>1026</v>
      </c>
      <c r="V2014" s="17">
        <v>0</v>
      </c>
      <c r="W2014" s="142" t="s">
        <v>2596</v>
      </c>
      <c r="X2014" s="120">
        <v>497</v>
      </c>
      <c r="Y2014" s="17">
        <v>6</v>
      </c>
      <c r="Z2014" s="24" t="s">
        <v>1026</v>
      </c>
      <c r="AA2014" s="17">
        <v>1</v>
      </c>
    </row>
    <row r="2015" spans="1:31" x14ac:dyDescent="0.25">
      <c r="A2015" s="11"/>
      <c r="B2015" s="11"/>
      <c r="C2015" s="11"/>
      <c r="D2015" s="11"/>
      <c r="E2015" s="11"/>
      <c r="F2015" s="11"/>
      <c r="G2015" s="11"/>
      <c r="H2015" s="11"/>
      <c r="I2015" s="11"/>
      <c r="J2015" s="11"/>
      <c r="K2015" s="11"/>
      <c r="L2015" s="11"/>
      <c r="N2015" s="17">
        <v>9</v>
      </c>
      <c r="O2015" s="17">
        <v>8</v>
      </c>
      <c r="P2015" s="17">
        <v>2003</v>
      </c>
      <c r="Q2015" s="20" t="s">
        <v>264</v>
      </c>
      <c r="R2015" s="24" t="s">
        <v>1026</v>
      </c>
      <c r="S2015" s="19" t="s">
        <v>1029</v>
      </c>
      <c r="T2015" s="17">
        <v>1</v>
      </c>
      <c r="U2015" s="24" t="s">
        <v>1026</v>
      </c>
      <c r="V2015" s="17">
        <v>0</v>
      </c>
      <c r="W2015" s="142" t="s">
        <v>1483</v>
      </c>
      <c r="X2015" s="120">
        <v>306</v>
      </c>
      <c r="Y2015" s="17">
        <v>7</v>
      </c>
      <c r="Z2015" s="24" t="s">
        <v>1026</v>
      </c>
      <c r="AA2015" s="17">
        <v>5</v>
      </c>
    </row>
    <row r="2016" spans="1:31" x14ac:dyDescent="0.25">
      <c r="A2016" s="11"/>
      <c r="C2016" s="11"/>
      <c r="D2016" s="11"/>
      <c r="E2016" s="11"/>
      <c r="F2016" s="11"/>
      <c r="G2016" s="11"/>
      <c r="H2016" s="11"/>
      <c r="I2016" s="11"/>
      <c r="J2016" s="11"/>
      <c r="K2016" s="11"/>
      <c r="L2016" s="11"/>
      <c r="N2016" s="17">
        <v>10</v>
      </c>
      <c r="O2016" s="17">
        <v>8</v>
      </c>
      <c r="P2016" s="17">
        <v>2003</v>
      </c>
      <c r="Q2016" s="20" t="s">
        <v>1029</v>
      </c>
      <c r="R2016" s="24" t="s">
        <v>1026</v>
      </c>
      <c r="S2016" s="19" t="s">
        <v>264</v>
      </c>
      <c r="T2016" s="17">
        <v>1</v>
      </c>
      <c r="U2016" s="24" t="s">
        <v>1026</v>
      </c>
      <c r="V2016" s="17">
        <v>0</v>
      </c>
      <c r="W2016" s="142" t="s">
        <v>3050</v>
      </c>
      <c r="X2016" s="120">
        <v>588</v>
      </c>
      <c r="Y2016" s="17">
        <v>4</v>
      </c>
      <c r="Z2016" s="24" t="s">
        <v>1026</v>
      </c>
      <c r="AA2016" s="17">
        <v>3</v>
      </c>
    </row>
    <row r="2017" spans="1:27" x14ac:dyDescent="0.25">
      <c r="A2017" s="11"/>
      <c r="B2017" s="11"/>
      <c r="C2017" s="11"/>
      <c r="D2017" s="11"/>
      <c r="E2017" s="11"/>
      <c r="F2017" s="11"/>
      <c r="G2017" s="11"/>
      <c r="H2017" s="11"/>
      <c r="I2017" s="11"/>
      <c r="J2017" s="11"/>
      <c r="K2017" s="11"/>
      <c r="L2017" s="11"/>
      <c r="N2017" s="17">
        <v>12</v>
      </c>
      <c r="O2017" s="17">
        <v>8</v>
      </c>
      <c r="P2017" s="17">
        <v>2003</v>
      </c>
      <c r="Q2017" s="20" t="s">
        <v>264</v>
      </c>
      <c r="R2017" s="24" t="s">
        <v>1026</v>
      </c>
      <c r="S2017" s="19" t="s">
        <v>1029</v>
      </c>
      <c r="T2017" s="17">
        <v>1</v>
      </c>
      <c r="U2017" s="24" t="s">
        <v>1026</v>
      </c>
      <c r="V2017" s="17">
        <v>0</v>
      </c>
      <c r="W2017" s="142" t="s">
        <v>1485</v>
      </c>
      <c r="X2017" s="120">
        <v>615</v>
      </c>
      <c r="Y2017" s="17">
        <v>10</v>
      </c>
      <c r="Z2017" s="24" t="s">
        <v>1026</v>
      </c>
      <c r="AA2017" s="17">
        <v>8</v>
      </c>
    </row>
    <row r="2018" spans="1:27" x14ac:dyDescent="0.25">
      <c r="A2018" s="11"/>
      <c r="B2018" s="16" t="s">
        <v>2523</v>
      </c>
      <c r="C2018" s="11"/>
      <c r="D2018" s="11"/>
      <c r="E2018" s="11"/>
      <c r="F2018" s="11"/>
      <c r="G2018" s="11"/>
      <c r="H2018" s="11"/>
      <c r="I2018" s="11"/>
      <c r="J2018" s="11"/>
      <c r="K2018" s="11"/>
      <c r="L2018" s="11"/>
      <c r="N2018" s="17">
        <v>14</v>
      </c>
      <c r="O2018" s="17">
        <v>8</v>
      </c>
      <c r="P2018" s="17">
        <v>2003</v>
      </c>
      <c r="Q2018" s="20" t="s">
        <v>1029</v>
      </c>
      <c r="R2018" s="24" t="s">
        <v>1026</v>
      </c>
      <c r="S2018" s="19" t="s">
        <v>264</v>
      </c>
      <c r="T2018" s="17">
        <v>2</v>
      </c>
      <c r="U2018" s="24" t="s">
        <v>1026</v>
      </c>
      <c r="V2018" s="17">
        <v>1</v>
      </c>
      <c r="W2018" s="142" t="s">
        <v>1487</v>
      </c>
      <c r="X2018" s="120">
        <v>897</v>
      </c>
      <c r="Y2018" s="17">
        <v>13</v>
      </c>
      <c r="Z2018" s="24" t="s">
        <v>1026</v>
      </c>
      <c r="AA2018" s="17">
        <v>6</v>
      </c>
    </row>
    <row r="2019" spans="1:27" x14ac:dyDescent="0.25">
      <c r="A2019" s="11"/>
      <c r="B2019" s="11"/>
      <c r="C2019" s="11"/>
      <c r="D2019" s="11"/>
      <c r="E2019" s="11"/>
      <c r="F2019" s="11"/>
      <c r="G2019" s="11"/>
      <c r="H2019" s="11"/>
      <c r="I2019" s="11"/>
      <c r="J2019" s="11"/>
      <c r="K2019" s="11"/>
      <c r="L2019" s="11"/>
      <c r="W2019" s="142"/>
      <c r="X2019" s="120"/>
    </row>
    <row r="2020" spans="1:27" x14ac:dyDescent="0.25">
      <c r="B2020" s="20"/>
      <c r="C2020" s="16"/>
      <c r="D2020" s="16"/>
      <c r="E2020" s="16"/>
      <c r="F2020" s="16"/>
      <c r="G2020" s="16"/>
      <c r="H2020" s="16"/>
      <c r="I2020" s="16"/>
      <c r="J2020" s="16"/>
      <c r="K2020" s="16"/>
      <c r="N2020" s="17">
        <v>7</v>
      </c>
      <c r="O2020" s="17">
        <v>8</v>
      </c>
      <c r="P2020" s="17">
        <v>2003</v>
      </c>
      <c r="Q2020" s="20" t="s">
        <v>181</v>
      </c>
      <c r="R2020" s="24" t="s">
        <v>1026</v>
      </c>
      <c r="S2020" s="19" t="s">
        <v>1241</v>
      </c>
      <c r="T2020" s="17">
        <v>2</v>
      </c>
      <c r="U2020" s="24" t="s">
        <v>1026</v>
      </c>
      <c r="V2020" s="17">
        <v>0</v>
      </c>
      <c r="W2020" s="142" t="s">
        <v>2597</v>
      </c>
      <c r="X2020" s="120">
        <v>553</v>
      </c>
      <c r="Y2020" s="17">
        <v>11</v>
      </c>
      <c r="Z2020" s="24" t="s">
        <v>1026</v>
      </c>
      <c r="AA2020" s="17">
        <v>3</v>
      </c>
    </row>
    <row r="2021" spans="1:27" x14ac:dyDescent="0.25">
      <c r="C2021" s="16"/>
      <c r="D2021" s="16"/>
      <c r="E2021" s="16"/>
      <c r="F2021" s="16"/>
      <c r="G2021" s="16"/>
      <c r="H2021" s="16"/>
      <c r="I2021" s="16"/>
      <c r="J2021" s="16"/>
      <c r="K2021" s="16"/>
      <c r="N2021" s="17">
        <v>9</v>
      </c>
      <c r="O2021" s="17">
        <v>8</v>
      </c>
      <c r="P2021" s="17">
        <v>2003</v>
      </c>
      <c r="Q2021" s="20" t="s">
        <v>1241</v>
      </c>
      <c r="R2021" s="24" t="s">
        <v>1026</v>
      </c>
      <c r="S2021" s="19" t="s">
        <v>181</v>
      </c>
      <c r="T2021" s="17">
        <v>2</v>
      </c>
      <c r="U2021" s="24" t="s">
        <v>1026</v>
      </c>
      <c r="V2021" s="17">
        <v>0</v>
      </c>
      <c r="W2021" s="142" t="s">
        <v>2599</v>
      </c>
      <c r="X2021" s="120">
        <v>1215</v>
      </c>
      <c r="Y2021" s="17">
        <v>5</v>
      </c>
      <c r="Z2021" s="24" t="s">
        <v>1026</v>
      </c>
      <c r="AA2021" s="17">
        <v>3</v>
      </c>
    </row>
    <row r="2022" spans="1:27" x14ac:dyDescent="0.25">
      <c r="C2022" s="16"/>
      <c r="D2022" s="16"/>
      <c r="E2022" s="16"/>
      <c r="F2022" s="16"/>
      <c r="G2022" s="16"/>
      <c r="H2022" s="16"/>
      <c r="I2022" s="16"/>
      <c r="J2022" s="16"/>
      <c r="K2022" s="16"/>
      <c r="N2022" s="17">
        <v>10</v>
      </c>
      <c r="O2022" s="17">
        <v>8</v>
      </c>
      <c r="P2022" s="17">
        <v>2003</v>
      </c>
      <c r="Q2022" s="20" t="s">
        <v>181</v>
      </c>
      <c r="R2022" s="24" t="s">
        <v>1026</v>
      </c>
      <c r="S2022" s="19" t="s">
        <v>1241</v>
      </c>
      <c r="T2022" s="17">
        <v>2</v>
      </c>
      <c r="U2022" s="24" t="s">
        <v>1026</v>
      </c>
      <c r="V2022" s="17">
        <v>0</v>
      </c>
      <c r="W2022" s="142" t="s">
        <v>866</v>
      </c>
      <c r="X2022" s="120">
        <v>520</v>
      </c>
      <c r="Y2022" s="17">
        <v>14</v>
      </c>
      <c r="Z2022" s="24" t="s">
        <v>1026</v>
      </c>
      <c r="AA2022" s="17">
        <v>4</v>
      </c>
    </row>
    <row r="2023" spans="1:27" x14ac:dyDescent="0.25">
      <c r="B2023" s="16" t="s">
        <v>1214</v>
      </c>
      <c r="C2023" s="16"/>
      <c r="D2023" s="16"/>
      <c r="E2023" s="16"/>
      <c r="F2023" s="16"/>
      <c r="G2023" s="16"/>
      <c r="H2023" s="16"/>
      <c r="I2023" s="16"/>
      <c r="J2023" s="16"/>
      <c r="K2023" s="16"/>
      <c r="N2023" s="17">
        <v>12</v>
      </c>
      <c r="O2023" s="17">
        <v>8</v>
      </c>
      <c r="P2023" s="17">
        <v>2003</v>
      </c>
      <c r="Q2023" s="19" t="s">
        <v>1241</v>
      </c>
      <c r="R2023" s="24" t="s">
        <v>1026</v>
      </c>
      <c r="S2023" s="20" t="s">
        <v>181</v>
      </c>
      <c r="T2023" s="17">
        <v>0</v>
      </c>
      <c r="U2023" s="24" t="s">
        <v>1026</v>
      </c>
      <c r="V2023" s="17">
        <v>2</v>
      </c>
      <c r="W2023" s="142" t="s">
        <v>869</v>
      </c>
      <c r="X2023" s="120">
        <v>1318</v>
      </c>
      <c r="Y2023" s="17">
        <v>1</v>
      </c>
      <c r="Z2023" s="24" t="s">
        <v>1026</v>
      </c>
      <c r="AA2023" s="17">
        <v>11</v>
      </c>
    </row>
    <row r="2024" spans="1:27" x14ac:dyDescent="0.25">
      <c r="C2024" s="16"/>
      <c r="D2024" s="16"/>
      <c r="E2024" s="16"/>
      <c r="F2024" s="16"/>
      <c r="G2024" s="16"/>
      <c r="H2024" s="16"/>
      <c r="I2024" s="16"/>
      <c r="J2024" s="16"/>
      <c r="K2024" s="16"/>
      <c r="Q2024" s="20"/>
      <c r="R2024" s="24"/>
      <c r="U2024" s="24"/>
      <c r="W2024" s="142"/>
      <c r="X2024" s="120"/>
      <c r="Z2024" s="24"/>
    </row>
    <row r="2025" spans="1:27" x14ac:dyDescent="0.25">
      <c r="C2025" s="16"/>
      <c r="D2025" s="16"/>
      <c r="E2025" s="16"/>
      <c r="F2025" s="16"/>
      <c r="G2025" s="16"/>
      <c r="H2025" s="16"/>
      <c r="I2025" s="16"/>
      <c r="J2025" s="16"/>
      <c r="K2025" s="16"/>
      <c r="N2025" s="17">
        <v>7</v>
      </c>
      <c r="O2025" s="17">
        <v>8</v>
      </c>
      <c r="P2025" s="17">
        <v>2003</v>
      </c>
      <c r="Q2025" s="20" t="s">
        <v>1465</v>
      </c>
      <c r="R2025" s="24" t="s">
        <v>1026</v>
      </c>
      <c r="S2025" s="19" t="s">
        <v>1041</v>
      </c>
      <c r="T2025" s="17">
        <v>2</v>
      </c>
      <c r="U2025" s="24" t="s">
        <v>1026</v>
      </c>
      <c r="V2025" s="17">
        <v>0</v>
      </c>
      <c r="W2025" s="142" t="s">
        <v>1812</v>
      </c>
      <c r="X2025" s="120">
        <v>812</v>
      </c>
      <c r="Y2025" s="17">
        <v>8</v>
      </c>
      <c r="Z2025" s="24" t="s">
        <v>1026</v>
      </c>
      <c r="AA2025" s="17">
        <v>5</v>
      </c>
    </row>
    <row r="2026" spans="1:27" x14ac:dyDescent="0.25">
      <c r="C2026" s="16"/>
      <c r="D2026" s="16"/>
      <c r="E2026" s="16"/>
      <c r="F2026" s="16"/>
      <c r="G2026" s="16"/>
      <c r="H2026" s="16"/>
      <c r="I2026" s="16"/>
      <c r="J2026" s="16"/>
      <c r="K2026" s="16"/>
      <c r="N2026" s="17">
        <v>9</v>
      </c>
      <c r="O2026" s="17">
        <v>8</v>
      </c>
      <c r="P2026" s="17">
        <v>2003</v>
      </c>
      <c r="Q2026" s="20" t="s">
        <v>1041</v>
      </c>
      <c r="R2026" s="24" t="s">
        <v>1026</v>
      </c>
      <c r="S2026" s="19" t="s">
        <v>1465</v>
      </c>
      <c r="T2026" s="17">
        <v>2</v>
      </c>
      <c r="U2026" s="24" t="s">
        <v>1026</v>
      </c>
      <c r="V2026" s="17">
        <v>0</v>
      </c>
      <c r="W2026" s="142" t="s">
        <v>865</v>
      </c>
      <c r="X2026" s="120">
        <v>740</v>
      </c>
      <c r="Y2026" s="17">
        <v>6</v>
      </c>
      <c r="Z2026" s="24" t="s">
        <v>1026</v>
      </c>
      <c r="AA2026" s="17">
        <v>0</v>
      </c>
    </row>
    <row r="2027" spans="1:27" x14ac:dyDescent="0.25">
      <c r="C2027" s="16"/>
      <c r="D2027" s="16"/>
      <c r="E2027" s="16"/>
      <c r="F2027" s="16"/>
      <c r="G2027" s="16"/>
      <c r="H2027" s="16"/>
      <c r="I2027" s="16"/>
      <c r="J2027" s="16"/>
      <c r="K2027" s="16"/>
      <c r="N2027" s="17">
        <v>10</v>
      </c>
      <c r="O2027" s="17">
        <v>8</v>
      </c>
      <c r="P2027" s="17">
        <v>2003</v>
      </c>
      <c r="Q2027" s="19" t="s">
        <v>1465</v>
      </c>
      <c r="R2027" s="24" t="s">
        <v>1026</v>
      </c>
      <c r="S2027" s="20" t="s">
        <v>1041</v>
      </c>
      <c r="T2027" s="17">
        <v>0</v>
      </c>
      <c r="U2027" s="24" t="s">
        <v>1026</v>
      </c>
      <c r="V2027" s="17">
        <v>2</v>
      </c>
      <c r="W2027" s="142" t="s">
        <v>867</v>
      </c>
      <c r="X2027" s="120">
        <v>696</v>
      </c>
      <c r="Y2027" s="17">
        <v>6</v>
      </c>
      <c r="Z2027" s="24" t="s">
        <v>1026</v>
      </c>
      <c r="AA2027" s="17">
        <v>8</v>
      </c>
    </row>
    <row r="2028" spans="1:27" x14ac:dyDescent="0.25">
      <c r="C2028" s="16"/>
      <c r="D2028" s="16"/>
      <c r="E2028" s="16"/>
      <c r="F2028" s="16"/>
      <c r="G2028" s="16"/>
      <c r="H2028" s="16"/>
      <c r="I2028" s="16"/>
      <c r="N2028" s="17">
        <v>12</v>
      </c>
      <c r="O2028" s="17">
        <v>8</v>
      </c>
      <c r="P2028" s="17">
        <v>2003</v>
      </c>
      <c r="Q2028" s="19" t="s">
        <v>1041</v>
      </c>
      <c r="R2028" s="24" t="s">
        <v>1026</v>
      </c>
      <c r="S2028" s="20" t="s">
        <v>1465</v>
      </c>
      <c r="T2028" s="17">
        <v>0</v>
      </c>
      <c r="U2028" s="24" t="s">
        <v>1026</v>
      </c>
      <c r="V2028" s="17">
        <v>1</v>
      </c>
      <c r="W2028" s="142" t="s">
        <v>1486</v>
      </c>
      <c r="X2028" s="120">
        <v>1051</v>
      </c>
      <c r="Y2028" s="17">
        <v>0</v>
      </c>
      <c r="Z2028" s="24" t="s">
        <v>1026</v>
      </c>
      <c r="AA2028" s="17">
        <v>4</v>
      </c>
    </row>
    <row r="2029" spans="1:27" x14ac:dyDescent="0.25">
      <c r="B2029" s="16" t="s">
        <v>1215</v>
      </c>
      <c r="C2029" s="16"/>
      <c r="D2029" s="16"/>
      <c r="E2029" s="16"/>
      <c r="F2029" s="16"/>
      <c r="G2029" s="16"/>
      <c r="H2029" s="16"/>
      <c r="I2029" s="16"/>
      <c r="N2029" s="17">
        <v>14</v>
      </c>
      <c r="O2029" s="17">
        <v>8</v>
      </c>
      <c r="P2029" s="17">
        <v>2003</v>
      </c>
      <c r="Q2029" s="20" t="s">
        <v>1465</v>
      </c>
      <c r="R2029" s="24" t="s">
        <v>1026</v>
      </c>
      <c r="S2029" s="19" t="s">
        <v>1041</v>
      </c>
      <c r="T2029" s="17">
        <v>2</v>
      </c>
      <c r="U2029" s="24" t="s">
        <v>1026</v>
      </c>
      <c r="V2029" s="17">
        <v>1</v>
      </c>
      <c r="W2029" s="142" t="s">
        <v>1488</v>
      </c>
      <c r="X2029" s="120">
        <v>840</v>
      </c>
      <c r="Y2029" s="17">
        <v>7</v>
      </c>
      <c r="Z2029" s="24" t="s">
        <v>1026</v>
      </c>
      <c r="AA2029" s="17">
        <v>7</v>
      </c>
    </row>
    <row r="2030" spans="1:27" x14ac:dyDescent="0.25">
      <c r="C2030" s="16"/>
      <c r="D2030" s="16"/>
      <c r="E2030" s="16"/>
      <c r="F2030" s="16"/>
      <c r="G2030" s="16"/>
      <c r="H2030" s="16"/>
      <c r="I2030" s="16"/>
      <c r="R2030" s="24"/>
      <c r="U2030" s="24"/>
      <c r="W2030" s="142"/>
      <c r="X2030" s="120"/>
      <c r="Z2030" s="24"/>
    </row>
    <row r="2031" spans="1:27" x14ac:dyDescent="0.25">
      <c r="C2031" s="16"/>
      <c r="D2031" s="16"/>
      <c r="E2031" s="16"/>
      <c r="F2031" s="16"/>
      <c r="G2031" s="16"/>
      <c r="H2031" s="16"/>
      <c r="I2031" s="16"/>
      <c r="Q2031" s="20" t="s">
        <v>387</v>
      </c>
      <c r="R2031" s="24"/>
      <c r="U2031" s="24"/>
      <c r="W2031" s="142"/>
      <c r="X2031" s="120"/>
      <c r="Z2031" s="24"/>
    </row>
    <row r="2032" spans="1:27" x14ac:dyDescent="0.25">
      <c r="C2032" s="16"/>
      <c r="D2032" s="16"/>
      <c r="E2032" s="16"/>
      <c r="F2032" s="16"/>
      <c r="G2032" s="16"/>
      <c r="H2032" s="16"/>
      <c r="I2032" s="16"/>
      <c r="N2032" s="17">
        <v>17</v>
      </c>
      <c r="O2032" s="17">
        <v>8</v>
      </c>
      <c r="P2032" s="17">
        <v>2003</v>
      </c>
      <c r="Q2032" s="20" t="s">
        <v>565</v>
      </c>
      <c r="R2032" s="24" t="s">
        <v>1026</v>
      </c>
      <c r="S2032" s="19" t="s">
        <v>1465</v>
      </c>
      <c r="T2032" s="17">
        <v>1</v>
      </c>
      <c r="U2032" s="24" t="s">
        <v>1026</v>
      </c>
      <c r="V2032" s="17">
        <v>0</v>
      </c>
      <c r="W2032" s="142" t="s">
        <v>1489</v>
      </c>
      <c r="X2032" s="120">
        <v>902</v>
      </c>
      <c r="Y2032" s="17">
        <v>10</v>
      </c>
      <c r="Z2032" s="24" t="s">
        <v>1026</v>
      </c>
      <c r="AA2032" s="17">
        <v>4</v>
      </c>
    </row>
    <row r="2033" spans="2:27" x14ac:dyDescent="0.25">
      <c r="C2033" s="16"/>
      <c r="D2033" s="16"/>
      <c r="E2033" s="16"/>
      <c r="F2033" s="16"/>
      <c r="G2033" s="16"/>
      <c r="H2033" s="16"/>
      <c r="I2033" s="16"/>
      <c r="N2033" s="17">
        <v>19</v>
      </c>
      <c r="O2033" s="17">
        <v>8</v>
      </c>
      <c r="P2033" s="17">
        <v>2003</v>
      </c>
      <c r="Q2033" s="19" t="s">
        <v>1465</v>
      </c>
      <c r="R2033" s="24" t="s">
        <v>1026</v>
      </c>
      <c r="S2033" s="20" t="s">
        <v>565</v>
      </c>
      <c r="T2033" s="17">
        <v>0</v>
      </c>
      <c r="U2033" s="24" t="s">
        <v>1026</v>
      </c>
      <c r="V2033" s="17">
        <v>2</v>
      </c>
      <c r="W2033" s="142" t="s">
        <v>1491</v>
      </c>
      <c r="X2033" s="120">
        <v>565</v>
      </c>
      <c r="Y2033" s="17">
        <v>11</v>
      </c>
      <c r="Z2033" s="24" t="s">
        <v>1026</v>
      </c>
      <c r="AA2033" s="17">
        <v>15</v>
      </c>
    </row>
    <row r="2034" spans="2:27" x14ac:dyDescent="0.25">
      <c r="C2034" s="16"/>
      <c r="D2034" s="16"/>
      <c r="E2034" s="16"/>
      <c r="F2034" s="16"/>
      <c r="G2034" s="16"/>
      <c r="H2034" s="16"/>
      <c r="I2034" s="16"/>
      <c r="N2034" s="17">
        <v>21</v>
      </c>
      <c r="O2034" s="17">
        <v>8</v>
      </c>
      <c r="P2034" s="17">
        <v>2003</v>
      </c>
      <c r="Q2034" s="20" t="s">
        <v>565</v>
      </c>
      <c r="R2034" s="24" t="s">
        <v>1026</v>
      </c>
      <c r="S2034" s="19" t="s">
        <v>1465</v>
      </c>
      <c r="T2034" s="17">
        <v>2</v>
      </c>
      <c r="U2034" s="24" t="s">
        <v>1026</v>
      </c>
      <c r="V2034" s="17">
        <v>1</v>
      </c>
      <c r="W2034" s="142" t="s">
        <v>1493</v>
      </c>
      <c r="X2034" s="120">
        <v>589</v>
      </c>
      <c r="Y2034" s="17">
        <v>7</v>
      </c>
      <c r="Z2034" s="24" t="s">
        <v>1026</v>
      </c>
      <c r="AA2034" s="17">
        <v>3</v>
      </c>
    </row>
    <row r="2035" spans="2:27" x14ac:dyDescent="0.25">
      <c r="B2035" s="16" t="s">
        <v>6323</v>
      </c>
      <c r="C2035" s="16"/>
      <c r="D2035" s="16"/>
      <c r="E2035" s="16"/>
      <c r="F2035" s="16"/>
      <c r="G2035" s="16"/>
      <c r="H2035" s="16"/>
      <c r="I2035" s="16"/>
      <c r="N2035" s="17">
        <v>24</v>
      </c>
      <c r="O2035" s="17">
        <v>8</v>
      </c>
      <c r="P2035" s="17">
        <v>2003</v>
      </c>
      <c r="Q2035" s="19" t="s">
        <v>1465</v>
      </c>
      <c r="R2035" s="24" t="s">
        <v>1026</v>
      </c>
      <c r="S2035" s="20" t="s">
        <v>565</v>
      </c>
      <c r="T2035" s="17">
        <v>0</v>
      </c>
      <c r="U2035" s="24" t="s">
        <v>1026</v>
      </c>
      <c r="V2035" s="17">
        <v>2</v>
      </c>
      <c r="W2035" s="142" t="s">
        <v>2318</v>
      </c>
      <c r="X2035" s="120">
        <v>407</v>
      </c>
      <c r="Y2035" s="17">
        <v>2</v>
      </c>
      <c r="Z2035" s="24" t="s">
        <v>1026</v>
      </c>
      <c r="AA2035" s="17">
        <v>8</v>
      </c>
    </row>
    <row r="2036" spans="2:27" x14ac:dyDescent="0.25">
      <c r="C2036" s="16"/>
      <c r="D2036" s="16"/>
      <c r="E2036" s="16"/>
      <c r="F2036" s="16"/>
      <c r="G2036" s="16"/>
      <c r="H2036" s="16"/>
      <c r="I2036" s="16"/>
      <c r="Q2036" s="11"/>
      <c r="R2036" s="11"/>
      <c r="S2036" s="11"/>
      <c r="U2036" s="11"/>
      <c r="W2036" s="142"/>
      <c r="Z2036" s="11"/>
    </row>
    <row r="2037" spans="2:27" x14ac:dyDescent="0.25">
      <c r="C2037" s="16"/>
      <c r="D2037" s="16"/>
      <c r="E2037" s="16"/>
      <c r="F2037" s="16"/>
      <c r="G2037" s="16"/>
      <c r="H2037" s="16"/>
      <c r="I2037" s="16"/>
      <c r="N2037" s="17">
        <v>17</v>
      </c>
      <c r="O2037" s="17">
        <v>8</v>
      </c>
      <c r="P2037" s="17">
        <v>2003</v>
      </c>
      <c r="Q2037" s="19" t="s">
        <v>1029</v>
      </c>
      <c r="R2037" s="24" t="s">
        <v>1026</v>
      </c>
      <c r="S2037" s="20" t="s">
        <v>181</v>
      </c>
      <c r="T2037" s="17">
        <v>1</v>
      </c>
      <c r="U2037" s="24" t="s">
        <v>1026</v>
      </c>
      <c r="V2037" s="17">
        <v>2</v>
      </c>
      <c r="W2037" s="142" t="s">
        <v>1490</v>
      </c>
      <c r="X2037" s="17">
        <v>1047</v>
      </c>
      <c r="Y2037" s="17">
        <v>7</v>
      </c>
      <c r="Z2037" s="24" t="s">
        <v>1026</v>
      </c>
      <c r="AA2037" s="17">
        <v>8</v>
      </c>
    </row>
    <row r="2038" spans="2:27" x14ac:dyDescent="0.25">
      <c r="C2038" s="16"/>
      <c r="D2038" s="16"/>
      <c r="E2038" s="16"/>
      <c r="F2038" s="16"/>
      <c r="G2038" s="16"/>
      <c r="H2038" s="16"/>
      <c r="I2038" s="16"/>
      <c r="N2038" s="17">
        <v>20</v>
      </c>
      <c r="O2038" s="17">
        <v>8</v>
      </c>
      <c r="P2038" s="17">
        <v>2003</v>
      </c>
      <c r="Q2038" s="20" t="s">
        <v>181</v>
      </c>
      <c r="R2038" s="24" t="s">
        <v>1026</v>
      </c>
      <c r="S2038" s="19" t="s">
        <v>1029</v>
      </c>
      <c r="T2038" s="17">
        <v>2</v>
      </c>
      <c r="U2038" s="24" t="s">
        <v>1026</v>
      </c>
      <c r="V2038" s="17">
        <v>1</v>
      </c>
      <c r="W2038" s="142" t="s">
        <v>1492</v>
      </c>
      <c r="X2038" s="120">
        <v>701</v>
      </c>
      <c r="Y2038" s="17">
        <v>4</v>
      </c>
      <c r="Z2038" s="24" t="s">
        <v>1026</v>
      </c>
      <c r="AA2038" s="17">
        <v>4</v>
      </c>
    </row>
    <row r="2039" spans="2:27" x14ac:dyDescent="0.25">
      <c r="C2039" s="16"/>
      <c r="D2039" s="16"/>
      <c r="E2039" s="16"/>
      <c r="F2039" s="16"/>
      <c r="G2039" s="16"/>
      <c r="H2039" s="16"/>
      <c r="I2039" s="16"/>
      <c r="N2039" s="17">
        <v>23</v>
      </c>
      <c r="O2039" s="17">
        <v>8</v>
      </c>
      <c r="P2039" s="17">
        <v>2003</v>
      </c>
      <c r="Q2039" s="20" t="s">
        <v>1029</v>
      </c>
      <c r="R2039" s="24" t="s">
        <v>1026</v>
      </c>
      <c r="S2039" s="19" t="s">
        <v>181</v>
      </c>
      <c r="T2039" s="17">
        <v>2</v>
      </c>
      <c r="U2039" s="24" t="s">
        <v>1026</v>
      </c>
      <c r="V2039" s="17">
        <v>0</v>
      </c>
      <c r="W2039" s="142" t="s">
        <v>2099</v>
      </c>
      <c r="X2039" s="120">
        <v>597</v>
      </c>
      <c r="Y2039" s="17">
        <v>11</v>
      </c>
      <c r="Z2039" s="24" t="s">
        <v>1026</v>
      </c>
      <c r="AA2039" s="17">
        <v>0</v>
      </c>
    </row>
    <row r="2040" spans="2:27" x14ac:dyDescent="0.25">
      <c r="C2040" s="16"/>
      <c r="D2040" s="16"/>
      <c r="E2040" s="16"/>
      <c r="F2040" s="16"/>
      <c r="G2040" s="16"/>
      <c r="H2040" s="16"/>
      <c r="I2040" s="16"/>
      <c r="N2040" s="17">
        <v>24</v>
      </c>
      <c r="O2040" s="17">
        <v>8</v>
      </c>
      <c r="P2040" s="17">
        <v>2003</v>
      </c>
      <c r="Q2040" s="20" t="s">
        <v>181</v>
      </c>
      <c r="R2040" s="24" t="s">
        <v>1026</v>
      </c>
      <c r="S2040" s="19" t="s">
        <v>1029</v>
      </c>
      <c r="T2040" s="17">
        <v>2</v>
      </c>
      <c r="U2040" s="24" t="s">
        <v>1026</v>
      </c>
      <c r="V2040" s="17">
        <v>0</v>
      </c>
      <c r="W2040" s="142" t="s">
        <v>1494</v>
      </c>
      <c r="X2040" s="120">
        <v>883</v>
      </c>
      <c r="Y2040" s="17">
        <v>11</v>
      </c>
      <c r="Z2040" s="24" t="s">
        <v>1026</v>
      </c>
      <c r="AA2040" s="17">
        <v>5</v>
      </c>
    </row>
    <row r="2041" spans="2:27" x14ac:dyDescent="0.25">
      <c r="C2041" s="16"/>
      <c r="D2041" s="16"/>
      <c r="E2041" s="16"/>
      <c r="F2041" s="16"/>
      <c r="G2041" s="16"/>
      <c r="H2041" s="16"/>
      <c r="I2041" s="16"/>
      <c r="N2041" s="17">
        <v>27</v>
      </c>
      <c r="O2041" s="17">
        <v>8</v>
      </c>
      <c r="P2041" s="17">
        <v>2003</v>
      </c>
      <c r="Q2041" s="20" t="s">
        <v>1029</v>
      </c>
      <c r="R2041" s="24" t="s">
        <v>1026</v>
      </c>
      <c r="S2041" s="19" t="s">
        <v>181</v>
      </c>
      <c r="T2041" s="17">
        <v>2</v>
      </c>
      <c r="U2041" s="24" t="s">
        <v>1026</v>
      </c>
      <c r="V2041" s="17">
        <v>1</v>
      </c>
      <c r="W2041" s="142" t="s">
        <v>1495</v>
      </c>
      <c r="X2041" s="120">
        <v>547</v>
      </c>
      <c r="Y2041" s="17">
        <v>2</v>
      </c>
      <c r="Z2041" s="24" t="s">
        <v>1026</v>
      </c>
      <c r="AA2041" s="17">
        <v>2</v>
      </c>
    </row>
    <row r="2042" spans="2:27" x14ac:dyDescent="0.25">
      <c r="C2042" s="16"/>
      <c r="D2042" s="16"/>
      <c r="E2042" s="16"/>
      <c r="F2042" s="16"/>
      <c r="G2042" s="16"/>
      <c r="H2042" s="16"/>
      <c r="I2042" s="16"/>
      <c r="N2042" s="17">
        <v>30</v>
      </c>
      <c r="O2042" s="17">
        <v>8</v>
      </c>
      <c r="P2042" s="17">
        <v>2003</v>
      </c>
      <c r="Q2042" s="19" t="s">
        <v>181</v>
      </c>
      <c r="R2042" s="24" t="s">
        <v>1026</v>
      </c>
      <c r="S2042" s="20" t="s">
        <v>1029</v>
      </c>
      <c r="T2042" s="17">
        <v>0</v>
      </c>
      <c r="U2042" s="24" t="s">
        <v>1026</v>
      </c>
      <c r="V2042" s="17">
        <v>2</v>
      </c>
      <c r="W2042" s="142" t="s">
        <v>79</v>
      </c>
      <c r="X2042" s="120">
        <v>582</v>
      </c>
      <c r="Y2042" s="17">
        <v>2</v>
      </c>
      <c r="Z2042" s="24" t="s">
        <v>1026</v>
      </c>
      <c r="AA2042" s="17">
        <v>9</v>
      </c>
    </row>
    <row r="2043" spans="2:27" x14ac:dyDescent="0.25">
      <c r="B2043" s="16" t="s">
        <v>1216</v>
      </c>
      <c r="C2043" s="16"/>
      <c r="D2043" s="16"/>
      <c r="E2043" s="16"/>
      <c r="F2043" s="16"/>
      <c r="G2043" s="16"/>
      <c r="H2043" s="16"/>
      <c r="I2043" s="16"/>
      <c r="N2043" s="17">
        <v>31</v>
      </c>
      <c r="O2043" s="17">
        <v>8</v>
      </c>
      <c r="P2043" s="17">
        <v>2003</v>
      </c>
      <c r="Q2043" s="19" t="s">
        <v>1029</v>
      </c>
      <c r="R2043" s="24" t="s">
        <v>1026</v>
      </c>
      <c r="S2043" s="20" t="s">
        <v>181</v>
      </c>
      <c r="T2043" s="17">
        <v>1</v>
      </c>
      <c r="U2043" s="24" t="s">
        <v>1026</v>
      </c>
      <c r="V2043" s="17">
        <v>2</v>
      </c>
      <c r="W2043" s="142" t="s">
        <v>1478</v>
      </c>
      <c r="X2043" s="120">
        <v>972</v>
      </c>
      <c r="Y2043" s="17">
        <v>4</v>
      </c>
      <c r="Z2043" s="24" t="s">
        <v>1026</v>
      </c>
      <c r="AA2043" s="17">
        <v>2</v>
      </c>
    </row>
    <row r="2044" spans="2:27" x14ac:dyDescent="0.25">
      <c r="C2044" s="16"/>
      <c r="D2044" s="16"/>
      <c r="E2044" s="16"/>
      <c r="F2044" s="16"/>
      <c r="G2044" s="16"/>
      <c r="H2044" s="16"/>
      <c r="I2044" s="16"/>
      <c r="Q2044" s="20"/>
      <c r="R2044" s="24"/>
      <c r="U2044" s="24"/>
      <c r="W2044" s="142"/>
      <c r="X2044" s="120"/>
      <c r="Z2044" s="24"/>
    </row>
    <row r="2045" spans="2:27" x14ac:dyDescent="0.25">
      <c r="C2045" s="16"/>
      <c r="D2045" s="16"/>
      <c r="E2045" s="16"/>
      <c r="F2045" s="16"/>
      <c r="G2045" s="16"/>
      <c r="H2045" s="16"/>
      <c r="I2045" s="16"/>
      <c r="Q2045" s="20"/>
      <c r="R2045" s="24"/>
      <c r="U2045" s="24"/>
      <c r="W2045" s="142"/>
      <c r="X2045" s="120"/>
      <c r="Z2045" s="24"/>
    </row>
    <row r="2046" spans="2:27" x14ac:dyDescent="0.25">
      <c r="C2046" s="16"/>
      <c r="D2046" s="16"/>
      <c r="E2046" s="16"/>
      <c r="F2046" s="16"/>
      <c r="G2046" s="16"/>
      <c r="H2046" s="16"/>
      <c r="I2046" s="16"/>
      <c r="Q2046" s="20" t="s">
        <v>388</v>
      </c>
      <c r="W2046" s="142"/>
      <c r="X2046" s="120"/>
    </row>
    <row r="2047" spans="2:27" x14ac:dyDescent="0.25">
      <c r="C2047" s="16"/>
      <c r="D2047" s="16"/>
      <c r="E2047" s="16"/>
      <c r="F2047" s="16"/>
      <c r="G2047" s="16"/>
      <c r="H2047" s="16"/>
      <c r="I2047" s="16"/>
      <c r="N2047" s="17">
        <v>3</v>
      </c>
      <c r="O2047" s="17">
        <v>9</v>
      </c>
      <c r="P2047" s="17">
        <v>2003</v>
      </c>
      <c r="Q2047" s="19" t="s">
        <v>1029</v>
      </c>
      <c r="R2047" s="24" t="s">
        <v>1026</v>
      </c>
      <c r="S2047" s="20" t="s">
        <v>1465</v>
      </c>
      <c r="T2047" s="17">
        <v>0</v>
      </c>
      <c r="U2047" s="24" t="s">
        <v>1026</v>
      </c>
      <c r="V2047" s="17">
        <v>2</v>
      </c>
      <c r="W2047" s="142" t="s">
        <v>2895</v>
      </c>
      <c r="X2047" s="120">
        <v>577</v>
      </c>
      <c r="Y2047" s="17">
        <v>2</v>
      </c>
      <c r="Z2047" s="24" t="s">
        <v>1026</v>
      </c>
      <c r="AA2047" s="17">
        <v>7</v>
      </c>
    </row>
    <row r="2048" spans="2:27" x14ac:dyDescent="0.25">
      <c r="C2048" s="16"/>
      <c r="D2048" s="16"/>
      <c r="E2048" s="16"/>
      <c r="F2048" s="16"/>
      <c r="G2048" s="16"/>
      <c r="H2048" s="16"/>
      <c r="I2048" s="16"/>
      <c r="N2048" s="17">
        <v>6</v>
      </c>
      <c r="O2048" s="17">
        <v>9</v>
      </c>
      <c r="P2048" s="17">
        <v>2003</v>
      </c>
      <c r="Q2048" s="19" t="s">
        <v>1465</v>
      </c>
      <c r="R2048" s="24" t="s">
        <v>1026</v>
      </c>
      <c r="S2048" s="20" t="s">
        <v>1029</v>
      </c>
      <c r="T2048" s="17">
        <v>0</v>
      </c>
      <c r="U2048" s="24" t="s">
        <v>1026</v>
      </c>
      <c r="V2048" s="17">
        <v>1</v>
      </c>
      <c r="W2048" s="142" t="s">
        <v>1470</v>
      </c>
      <c r="X2048" s="120">
        <v>596</v>
      </c>
      <c r="Y2048" s="17">
        <v>5</v>
      </c>
      <c r="Z2048" s="24" t="s">
        <v>1026</v>
      </c>
      <c r="AA2048" s="17">
        <v>6</v>
      </c>
    </row>
    <row r="2049" spans="1:27" x14ac:dyDescent="0.25">
      <c r="B2049" s="16" t="s">
        <v>1217</v>
      </c>
      <c r="C2049" s="16"/>
      <c r="D2049" s="16"/>
      <c r="E2049" s="16"/>
      <c r="F2049" s="16"/>
      <c r="G2049" s="16"/>
      <c r="H2049" s="16"/>
      <c r="I2049" s="16"/>
      <c r="N2049" s="17">
        <v>7</v>
      </c>
      <c r="O2049" s="17">
        <v>9</v>
      </c>
      <c r="P2049" s="17">
        <v>2003</v>
      </c>
      <c r="Q2049" s="19" t="s">
        <v>1029</v>
      </c>
      <c r="R2049" s="24" t="s">
        <v>1026</v>
      </c>
      <c r="S2049" s="20" t="s">
        <v>1465</v>
      </c>
      <c r="T2049" s="17">
        <v>0</v>
      </c>
      <c r="U2049" s="24" t="s">
        <v>1026</v>
      </c>
      <c r="V2049" s="17">
        <v>2</v>
      </c>
      <c r="W2049" s="142" t="s">
        <v>1479</v>
      </c>
      <c r="X2049" s="120">
        <v>937</v>
      </c>
      <c r="Y2049" s="17">
        <v>4</v>
      </c>
      <c r="Z2049" s="24" t="s">
        <v>1026</v>
      </c>
      <c r="AA2049" s="17">
        <v>8</v>
      </c>
    </row>
    <row r="2050" spans="1:27" x14ac:dyDescent="0.25">
      <c r="C2050" s="16"/>
      <c r="D2050" s="16"/>
      <c r="E2050" s="16"/>
      <c r="F2050" s="16"/>
      <c r="G2050" s="16"/>
      <c r="H2050" s="16"/>
      <c r="I2050" s="16"/>
      <c r="Q2050" s="20"/>
      <c r="W2050" s="142"/>
      <c r="X2050" s="120"/>
    </row>
    <row r="2051" spans="1:27" x14ac:dyDescent="0.25">
      <c r="C2051" s="16"/>
      <c r="D2051" s="16"/>
      <c r="E2051" s="16"/>
      <c r="F2051" s="16"/>
      <c r="G2051" s="16"/>
      <c r="H2051" s="16"/>
      <c r="I2051" s="16"/>
      <c r="W2051" s="142"/>
      <c r="X2051" s="120"/>
    </row>
    <row r="2052" spans="1:27" x14ac:dyDescent="0.25">
      <c r="A2052" s="16"/>
      <c r="C2052" s="16"/>
      <c r="D2052" s="16"/>
      <c r="E2052" s="16"/>
      <c r="F2052" s="16"/>
      <c r="G2052" s="16"/>
      <c r="H2052" s="16"/>
      <c r="I2052" s="16"/>
      <c r="J2052" s="16"/>
      <c r="K2052" s="16"/>
      <c r="L2052" s="16"/>
      <c r="Q2052" s="20" t="s">
        <v>389</v>
      </c>
      <c r="W2052" s="142"/>
      <c r="X2052" s="120"/>
    </row>
    <row r="2053" spans="1:27" x14ac:dyDescent="0.25">
      <c r="A2053" s="16"/>
      <c r="C2053" s="16"/>
      <c r="D2053" s="16"/>
      <c r="E2053" s="16"/>
      <c r="F2053" s="16"/>
      <c r="G2053" s="16"/>
      <c r="H2053" s="16"/>
      <c r="I2053" s="16"/>
      <c r="J2053" s="16"/>
      <c r="K2053" s="16"/>
      <c r="L2053" s="16"/>
      <c r="N2053" s="17">
        <v>6</v>
      </c>
      <c r="O2053" s="17">
        <v>9</v>
      </c>
      <c r="P2053" s="17">
        <v>2003</v>
      </c>
      <c r="Q2053" s="20" t="s">
        <v>565</v>
      </c>
      <c r="R2053" s="24" t="s">
        <v>1026</v>
      </c>
      <c r="S2053" s="19" t="s">
        <v>181</v>
      </c>
      <c r="T2053" s="17">
        <v>2</v>
      </c>
      <c r="U2053" s="24" t="s">
        <v>1026</v>
      </c>
      <c r="V2053" s="17">
        <v>1</v>
      </c>
      <c r="W2053" s="142" t="s">
        <v>1482</v>
      </c>
      <c r="X2053" s="120">
        <v>1216</v>
      </c>
      <c r="Y2053" s="17">
        <v>16</v>
      </c>
      <c r="Z2053" s="24" t="s">
        <v>1026</v>
      </c>
      <c r="AA2053" s="17">
        <v>14</v>
      </c>
    </row>
    <row r="2054" spans="1:27" x14ac:dyDescent="0.25">
      <c r="A2054" s="16"/>
      <c r="C2054" s="16"/>
      <c r="D2054" s="16"/>
      <c r="E2054" s="16"/>
      <c r="F2054" s="16"/>
      <c r="G2054" s="16"/>
      <c r="H2054" s="16"/>
      <c r="I2054" s="16"/>
      <c r="J2054" s="16"/>
      <c r="K2054" s="16"/>
      <c r="L2054" s="16"/>
      <c r="N2054" s="17">
        <v>7</v>
      </c>
      <c r="O2054" s="17">
        <v>9</v>
      </c>
      <c r="P2054" s="17">
        <v>2003</v>
      </c>
      <c r="Q2054" s="19" t="s">
        <v>181</v>
      </c>
      <c r="R2054" s="24" t="s">
        <v>1026</v>
      </c>
      <c r="S2054" s="20" t="s">
        <v>565</v>
      </c>
      <c r="T2054" s="17">
        <v>0</v>
      </c>
      <c r="U2054" s="24" t="s">
        <v>1026</v>
      </c>
      <c r="V2054" s="17">
        <v>2</v>
      </c>
      <c r="W2054" s="142" t="s">
        <v>1481</v>
      </c>
      <c r="X2054" s="120">
        <v>1345</v>
      </c>
      <c r="Y2054" s="17">
        <v>4</v>
      </c>
      <c r="Z2054" s="24" t="s">
        <v>1026</v>
      </c>
      <c r="AA2054" s="17">
        <v>10</v>
      </c>
    </row>
    <row r="2055" spans="1:27" x14ac:dyDescent="0.25">
      <c r="A2055" s="16"/>
      <c r="B2055" s="16" t="s">
        <v>6324</v>
      </c>
      <c r="C2055" s="16"/>
      <c r="D2055" s="16"/>
      <c r="E2055" s="16"/>
      <c r="F2055" s="16"/>
      <c r="G2055" s="16"/>
      <c r="H2055" s="16"/>
      <c r="I2055" s="16"/>
      <c r="J2055" s="16"/>
      <c r="K2055" s="16"/>
      <c r="L2055" s="16"/>
      <c r="N2055" s="17">
        <v>14</v>
      </c>
      <c r="O2055" s="17">
        <v>9</v>
      </c>
      <c r="P2055" s="17">
        <v>2003</v>
      </c>
      <c r="Q2055" s="20" t="s">
        <v>565</v>
      </c>
      <c r="R2055" s="24" t="s">
        <v>1026</v>
      </c>
      <c r="S2055" s="19" t="s">
        <v>181</v>
      </c>
      <c r="T2055" s="17">
        <v>2</v>
      </c>
      <c r="U2055" s="24" t="s">
        <v>1026</v>
      </c>
      <c r="V2055" s="17">
        <v>0</v>
      </c>
      <c r="W2055" s="142" t="s">
        <v>1480</v>
      </c>
      <c r="X2055" s="120">
        <v>1687</v>
      </c>
      <c r="Y2055" s="17">
        <v>15</v>
      </c>
      <c r="Z2055" s="24" t="s">
        <v>1026</v>
      </c>
      <c r="AA2055" s="17">
        <v>5</v>
      </c>
    </row>
    <row r="2056" spans="1:27" x14ac:dyDescent="0.25">
      <c r="J2056" s="74"/>
      <c r="R2056" s="24"/>
      <c r="S2056" s="19" t="s">
        <v>2</v>
      </c>
      <c r="T2056" s="17">
        <f>SUM(T2010:T2055)</f>
        <v>41</v>
      </c>
      <c r="U2056" s="24" t="s">
        <v>1026</v>
      </c>
      <c r="V2056" s="17">
        <f>SUM(V2010:V2055)</f>
        <v>31</v>
      </c>
      <c r="W2056" s="142"/>
      <c r="X2056" s="17">
        <f>SUM(X2010:X2055)</f>
        <v>26182</v>
      </c>
      <c r="Y2056" s="17">
        <f>SUM(Y2010:Y2055)</f>
        <v>247</v>
      </c>
      <c r="Z2056" s="24" t="s">
        <v>1026</v>
      </c>
      <c r="AA2056" s="17">
        <f>SUM(AA2010:AA2055)</f>
        <v>193</v>
      </c>
    </row>
    <row r="2057" spans="1:27" x14ac:dyDescent="0.25">
      <c r="J2057" s="74"/>
      <c r="P2057" s="17">
        <f>COUNT(T2010:T2055)</f>
        <v>34</v>
      </c>
      <c r="R2057" s="24"/>
      <c r="T2057" s="81">
        <f>PRODUCT(T2056/P2057)</f>
        <v>1.2058823529411764</v>
      </c>
      <c r="U2057" s="24" t="s">
        <v>1026</v>
      </c>
      <c r="V2057" s="81">
        <f>PRODUCT(V2056/P2057)</f>
        <v>0.91176470588235292</v>
      </c>
      <c r="W2057" s="142"/>
      <c r="X2057" s="82">
        <f>PRODUCT(X2056/P2057)</f>
        <v>770.05882352941171</v>
      </c>
      <c r="Y2057" s="81">
        <f>PRODUCT(Y2056/P2057)</f>
        <v>7.2647058823529411</v>
      </c>
      <c r="Z2057" s="24" t="s">
        <v>1026</v>
      </c>
      <c r="AA2057" s="81">
        <f>PRODUCT(AA2056/P2057)</f>
        <v>5.6764705882352944</v>
      </c>
    </row>
    <row r="2058" spans="1:27" x14ac:dyDescent="0.25">
      <c r="J2058" s="74"/>
      <c r="R2058" s="24"/>
      <c r="U2058" s="24"/>
      <c r="W2058" s="142"/>
      <c r="X2058" s="120"/>
      <c r="Z2058" s="24"/>
    </row>
    <row r="2059" spans="1:27" x14ac:dyDescent="0.25">
      <c r="W2059" s="142"/>
      <c r="X2059" s="120"/>
    </row>
    <row r="2060" spans="1:27" x14ac:dyDescent="0.25">
      <c r="A2060" s="156"/>
      <c r="B2060" s="155" t="s">
        <v>871</v>
      </c>
      <c r="C2060" s="156" t="s">
        <v>1032</v>
      </c>
      <c r="D2060" s="156" t="s">
        <v>1033</v>
      </c>
      <c r="E2060" s="156" t="s">
        <v>1034</v>
      </c>
      <c r="F2060" s="156" t="s">
        <v>1030</v>
      </c>
      <c r="G2060" s="156" t="s">
        <v>1039</v>
      </c>
      <c r="H2060" s="156" t="s">
        <v>1040</v>
      </c>
      <c r="I2060" s="155" t="s">
        <v>1028</v>
      </c>
      <c r="J2060" s="156"/>
      <c r="K2060" s="156"/>
      <c r="L2060" s="156" t="s">
        <v>1031</v>
      </c>
      <c r="M2060" s="158"/>
      <c r="N2060" s="158"/>
      <c r="O2060" s="158"/>
      <c r="P2060" s="158"/>
      <c r="Q2060" s="155" t="s">
        <v>871</v>
      </c>
      <c r="R2060" s="158"/>
      <c r="S2060" s="160"/>
      <c r="T2060" s="158"/>
      <c r="U2060" s="158"/>
      <c r="V2060" s="158"/>
      <c r="W2060" s="161"/>
      <c r="X2060" s="162"/>
      <c r="Y2060" s="158"/>
      <c r="Z2060" s="158"/>
      <c r="AA2060" s="158"/>
    </row>
    <row r="2061" spans="1:27" x14ac:dyDescent="0.25">
      <c r="A2061" s="14">
        <v>1</v>
      </c>
      <c r="B2061" s="20" t="s">
        <v>1042</v>
      </c>
      <c r="C2061" s="14">
        <v>6</v>
      </c>
      <c r="D2061" s="14">
        <v>3</v>
      </c>
      <c r="E2061" s="14">
        <v>1</v>
      </c>
      <c r="F2061" s="14">
        <v>0</v>
      </c>
      <c r="G2061" s="14">
        <v>2</v>
      </c>
      <c r="H2061" s="14">
        <v>0</v>
      </c>
      <c r="I2061" s="14">
        <v>57</v>
      </c>
      <c r="J2061" s="74" t="s">
        <v>1026</v>
      </c>
      <c r="K2061" s="14">
        <v>42</v>
      </c>
      <c r="L2061" s="14">
        <f t="shared" ref="L2061:L2067" si="37">PRODUCT(D2061*3+E2061*2+F2061+G2061)</f>
        <v>13</v>
      </c>
      <c r="N2061" s="17">
        <v>10</v>
      </c>
      <c r="O2061" s="17">
        <v>8</v>
      </c>
      <c r="P2061" s="17">
        <v>2003</v>
      </c>
      <c r="Q2061" s="19" t="s">
        <v>2312</v>
      </c>
      <c r="R2061" s="24" t="s">
        <v>1026</v>
      </c>
      <c r="S2061" s="19" t="s">
        <v>1498</v>
      </c>
      <c r="T2061" s="17">
        <v>0</v>
      </c>
      <c r="U2061" s="24" t="s">
        <v>1026</v>
      </c>
      <c r="V2061" s="17">
        <v>2</v>
      </c>
      <c r="W2061" s="142" t="s">
        <v>771</v>
      </c>
      <c r="X2061" s="17">
        <v>357</v>
      </c>
      <c r="Y2061" s="17">
        <v>12</v>
      </c>
      <c r="Z2061" s="24" t="s">
        <v>1026</v>
      </c>
      <c r="AA2061" s="17">
        <v>16</v>
      </c>
    </row>
    <row r="2062" spans="1:27" x14ac:dyDescent="0.25">
      <c r="A2062" s="14">
        <v>2</v>
      </c>
      <c r="B2062" s="20" t="s">
        <v>1498</v>
      </c>
      <c r="C2062" s="14">
        <v>6</v>
      </c>
      <c r="D2062" s="14">
        <v>3</v>
      </c>
      <c r="E2062" s="14">
        <v>1</v>
      </c>
      <c r="F2062" s="14">
        <v>0</v>
      </c>
      <c r="G2062" s="14">
        <v>1</v>
      </c>
      <c r="H2062" s="14">
        <v>1</v>
      </c>
      <c r="I2062" s="14">
        <v>76</v>
      </c>
      <c r="J2062" s="74" t="s">
        <v>1026</v>
      </c>
      <c r="K2062" s="14">
        <v>52</v>
      </c>
      <c r="L2062" s="14">
        <f t="shared" si="37"/>
        <v>12</v>
      </c>
      <c r="N2062" s="17">
        <v>17</v>
      </c>
      <c r="O2062" s="17">
        <v>8</v>
      </c>
      <c r="P2062" s="17">
        <v>2003</v>
      </c>
      <c r="Q2062" s="19" t="s">
        <v>2312</v>
      </c>
      <c r="R2062" s="24" t="s">
        <v>1026</v>
      </c>
      <c r="S2062" s="38" t="s">
        <v>564</v>
      </c>
      <c r="T2062" s="17">
        <v>2</v>
      </c>
      <c r="U2062" s="24" t="s">
        <v>1026</v>
      </c>
      <c r="V2062" s="17">
        <v>0</v>
      </c>
      <c r="W2062" s="142" t="s">
        <v>770</v>
      </c>
      <c r="X2062" s="17">
        <v>394</v>
      </c>
      <c r="Y2062" s="17">
        <v>19</v>
      </c>
      <c r="Z2062" s="24" t="s">
        <v>1026</v>
      </c>
      <c r="AA2062" s="17">
        <v>0</v>
      </c>
    </row>
    <row r="2063" spans="1:27" x14ac:dyDescent="0.25">
      <c r="A2063" s="14">
        <v>3</v>
      </c>
      <c r="B2063" s="20" t="s">
        <v>1427</v>
      </c>
      <c r="C2063" s="14">
        <v>6</v>
      </c>
      <c r="D2063" s="14">
        <v>2</v>
      </c>
      <c r="E2063" s="14">
        <v>2</v>
      </c>
      <c r="F2063" s="14">
        <v>0</v>
      </c>
      <c r="G2063" s="14">
        <v>1</v>
      </c>
      <c r="H2063" s="14">
        <v>1</v>
      </c>
      <c r="I2063" s="14">
        <v>53</v>
      </c>
      <c r="J2063" s="74" t="s">
        <v>1026</v>
      </c>
      <c r="K2063" s="14">
        <v>28</v>
      </c>
      <c r="L2063" s="14">
        <f t="shared" si="37"/>
        <v>11</v>
      </c>
      <c r="N2063" s="17">
        <v>20</v>
      </c>
      <c r="O2063" s="17">
        <v>8</v>
      </c>
      <c r="P2063" s="17">
        <v>2003</v>
      </c>
      <c r="Q2063" s="19" t="s">
        <v>1498</v>
      </c>
      <c r="R2063" s="24" t="s">
        <v>1026</v>
      </c>
      <c r="S2063" s="19" t="s">
        <v>2</v>
      </c>
      <c r="T2063" s="17">
        <v>2</v>
      </c>
      <c r="U2063" s="24" t="s">
        <v>1026</v>
      </c>
      <c r="V2063" s="17">
        <v>0</v>
      </c>
      <c r="W2063" s="142" t="s">
        <v>769</v>
      </c>
      <c r="X2063" s="17">
        <v>293</v>
      </c>
      <c r="Y2063" s="17">
        <v>10</v>
      </c>
      <c r="Z2063" s="24" t="s">
        <v>1026</v>
      </c>
      <c r="AA2063" s="17">
        <v>3</v>
      </c>
    </row>
    <row r="2064" spans="1:27" ht="15.75" thickBot="1" x14ac:dyDescent="0.3">
      <c r="A2064" s="37">
        <v>4</v>
      </c>
      <c r="B2064" s="28" t="s">
        <v>2312</v>
      </c>
      <c r="C2064" s="37">
        <v>6</v>
      </c>
      <c r="D2064" s="37">
        <v>2</v>
      </c>
      <c r="E2064" s="37">
        <v>1</v>
      </c>
      <c r="F2064" s="37">
        <v>0</v>
      </c>
      <c r="G2064" s="37">
        <v>1</v>
      </c>
      <c r="H2064" s="37">
        <v>2</v>
      </c>
      <c r="I2064" s="37">
        <v>71</v>
      </c>
      <c r="J2064" s="73" t="s">
        <v>1026</v>
      </c>
      <c r="K2064" s="37">
        <v>57</v>
      </c>
      <c r="L2064" s="37">
        <f t="shared" si="37"/>
        <v>9</v>
      </c>
      <c r="M2064" s="32"/>
      <c r="N2064" s="17">
        <v>20</v>
      </c>
      <c r="O2064" s="17">
        <v>8</v>
      </c>
      <c r="P2064" s="17">
        <v>2003</v>
      </c>
      <c r="Q2064" s="38" t="s">
        <v>564</v>
      </c>
      <c r="R2064" s="24" t="s">
        <v>1026</v>
      </c>
      <c r="S2064" s="38" t="s">
        <v>873</v>
      </c>
      <c r="T2064" s="17">
        <v>2</v>
      </c>
      <c r="U2064" s="24" t="s">
        <v>1026</v>
      </c>
      <c r="V2064" s="17">
        <v>1</v>
      </c>
      <c r="W2064" s="142" t="s">
        <v>768</v>
      </c>
      <c r="X2064" s="17">
        <v>173</v>
      </c>
      <c r="Y2064" s="17">
        <v>7</v>
      </c>
      <c r="Z2064" s="24" t="s">
        <v>1026</v>
      </c>
      <c r="AA2064" s="17">
        <v>8</v>
      </c>
    </row>
    <row r="2065" spans="1:27" x14ac:dyDescent="0.25">
      <c r="A2065" s="77">
        <v>5</v>
      </c>
      <c r="B2065" s="78" t="s">
        <v>564</v>
      </c>
      <c r="C2065" s="77">
        <v>6</v>
      </c>
      <c r="D2065" s="77">
        <v>0</v>
      </c>
      <c r="E2065" s="77">
        <v>3</v>
      </c>
      <c r="F2065" s="77">
        <v>0</v>
      </c>
      <c r="G2065" s="77">
        <v>0</v>
      </c>
      <c r="H2065" s="77">
        <v>3</v>
      </c>
      <c r="I2065" s="77">
        <v>30</v>
      </c>
      <c r="J2065" s="79" t="s">
        <v>1026</v>
      </c>
      <c r="K2065" s="77">
        <v>81</v>
      </c>
      <c r="L2065" s="14">
        <f t="shared" si="37"/>
        <v>6</v>
      </c>
      <c r="N2065" s="17">
        <v>20</v>
      </c>
      <c r="O2065" s="17">
        <v>8</v>
      </c>
      <c r="P2065" s="17">
        <v>2003</v>
      </c>
      <c r="Q2065" s="19" t="s">
        <v>1042</v>
      </c>
      <c r="R2065" s="24" t="s">
        <v>1026</v>
      </c>
      <c r="S2065" s="19" t="s">
        <v>2312</v>
      </c>
      <c r="T2065" s="17">
        <v>1</v>
      </c>
      <c r="U2065" s="24" t="s">
        <v>1026</v>
      </c>
      <c r="V2065" s="17">
        <v>2</v>
      </c>
      <c r="W2065" s="142" t="s">
        <v>767</v>
      </c>
      <c r="X2065" s="17">
        <v>248</v>
      </c>
      <c r="Y2065" s="17">
        <v>11</v>
      </c>
      <c r="Z2065" s="24" t="s">
        <v>1026</v>
      </c>
      <c r="AA2065" s="17">
        <v>10</v>
      </c>
    </row>
    <row r="2066" spans="1:27" x14ac:dyDescent="0.25">
      <c r="A2066" s="77">
        <v>6</v>
      </c>
      <c r="B2066" s="78" t="s">
        <v>873</v>
      </c>
      <c r="C2066" s="77">
        <v>6</v>
      </c>
      <c r="D2066" s="77">
        <v>0</v>
      </c>
      <c r="E2066" s="77">
        <v>2</v>
      </c>
      <c r="F2066" s="77">
        <v>0</v>
      </c>
      <c r="G2066" s="77">
        <v>2</v>
      </c>
      <c r="H2066" s="77">
        <v>2</v>
      </c>
      <c r="I2066" s="77">
        <v>50</v>
      </c>
      <c r="J2066" s="74" t="s">
        <v>1026</v>
      </c>
      <c r="K2066" s="77">
        <v>49</v>
      </c>
      <c r="L2066" s="14">
        <f t="shared" si="37"/>
        <v>6</v>
      </c>
      <c r="N2066" s="17">
        <v>24</v>
      </c>
      <c r="O2066" s="17">
        <v>8</v>
      </c>
      <c r="P2066" s="17">
        <v>2003</v>
      </c>
      <c r="Q2066" s="19" t="s">
        <v>873</v>
      </c>
      <c r="R2066" s="24" t="s">
        <v>1026</v>
      </c>
      <c r="S2066" s="19" t="s">
        <v>872</v>
      </c>
      <c r="T2066" s="17">
        <v>2</v>
      </c>
      <c r="U2066" s="24" t="s">
        <v>1026</v>
      </c>
      <c r="V2066" s="17">
        <v>1</v>
      </c>
      <c r="W2066" s="142" t="s">
        <v>765</v>
      </c>
      <c r="X2066" s="17">
        <v>300</v>
      </c>
      <c r="Y2066" s="17">
        <v>6</v>
      </c>
      <c r="Z2066" s="24" t="s">
        <v>1026</v>
      </c>
      <c r="AA2066" s="17">
        <v>3</v>
      </c>
    </row>
    <row r="2067" spans="1:27" x14ac:dyDescent="0.25">
      <c r="A2067" s="77">
        <v>7</v>
      </c>
      <c r="B2067" s="78" t="s">
        <v>872</v>
      </c>
      <c r="C2067" s="77">
        <v>6</v>
      </c>
      <c r="D2067" s="77">
        <v>0</v>
      </c>
      <c r="E2067" s="77">
        <v>1</v>
      </c>
      <c r="F2067" s="77">
        <v>0</v>
      </c>
      <c r="G2067" s="77">
        <v>2</v>
      </c>
      <c r="H2067" s="77">
        <v>3</v>
      </c>
      <c r="I2067" s="77">
        <v>29</v>
      </c>
      <c r="J2067" s="79" t="s">
        <v>1026</v>
      </c>
      <c r="K2067" s="77">
        <v>57</v>
      </c>
      <c r="L2067" s="14">
        <f t="shared" si="37"/>
        <v>4</v>
      </c>
      <c r="N2067" s="17">
        <v>24</v>
      </c>
      <c r="O2067" s="17">
        <v>8</v>
      </c>
      <c r="P2067" s="17">
        <v>2003</v>
      </c>
      <c r="Q2067" s="19" t="s">
        <v>1427</v>
      </c>
      <c r="R2067" s="24" t="s">
        <v>1026</v>
      </c>
      <c r="S2067" s="38" t="s">
        <v>564</v>
      </c>
      <c r="T2067" s="17">
        <v>2</v>
      </c>
      <c r="U2067" s="24" t="s">
        <v>1026</v>
      </c>
      <c r="V2067" s="17">
        <v>0</v>
      </c>
      <c r="W2067" s="142" t="s">
        <v>766</v>
      </c>
      <c r="X2067" s="17">
        <v>231</v>
      </c>
      <c r="Y2067" s="17">
        <v>20</v>
      </c>
      <c r="Z2067" s="24" t="s">
        <v>1026</v>
      </c>
      <c r="AA2067" s="17">
        <v>2</v>
      </c>
    </row>
    <row r="2068" spans="1:27" x14ac:dyDescent="0.25">
      <c r="B2068" s="20"/>
      <c r="C2068" s="14">
        <f t="shared" ref="C2068:H2068" si="38">SUM(C2061:C2067)</f>
        <v>42</v>
      </c>
      <c r="D2068" s="14">
        <f t="shared" si="38"/>
        <v>10</v>
      </c>
      <c r="E2068" s="14">
        <f t="shared" si="38"/>
        <v>11</v>
      </c>
      <c r="F2068" s="14">
        <f t="shared" si="38"/>
        <v>0</v>
      </c>
      <c r="G2068" s="14">
        <f t="shared" si="38"/>
        <v>9</v>
      </c>
      <c r="H2068" s="14">
        <f t="shared" si="38"/>
        <v>12</v>
      </c>
      <c r="I2068" s="14">
        <f>SUM(I2061:I2067)</f>
        <v>366</v>
      </c>
      <c r="J2068" s="74" t="s">
        <v>1026</v>
      </c>
      <c r="K2068" s="14">
        <f>SUM(K2061:K2067)</f>
        <v>366</v>
      </c>
      <c r="L2068" s="14">
        <f>SUM(L2061:L2067)</f>
        <v>61</v>
      </c>
      <c r="N2068" s="17">
        <v>27</v>
      </c>
      <c r="O2068" s="17">
        <v>8</v>
      </c>
      <c r="P2068" s="17">
        <v>2003</v>
      </c>
      <c r="Q2068" s="19" t="s">
        <v>1498</v>
      </c>
      <c r="R2068" s="24" t="s">
        <v>1026</v>
      </c>
      <c r="S2068" s="19" t="s">
        <v>1042</v>
      </c>
      <c r="T2068" s="17">
        <v>0</v>
      </c>
      <c r="U2068" s="24" t="s">
        <v>1026</v>
      </c>
      <c r="V2068" s="17">
        <v>2</v>
      </c>
      <c r="W2068" s="142" t="s">
        <v>763</v>
      </c>
      <c r="X2068" s="17">
        <v>239</v>
      </c>
      <c r="Y2068" s="17">
        <v>8</v>
      </c>
      <c r="Z2068" s="24" t="s">
        <v>1026</v>
      </c>
      <c r="AA2068" s="17">
        <v>12</v>
      </c>
    </row>
    <row r="2069" spans="1:27" x14ac:dyDescent="0.25">
      <c r="B2069" s="20"/>
      <c r="J2069" s="74"/>
      <c r="N2069" s="17">
        <v>27</v>
      </c>
      <c r="O2069" s="17">
        <v>8</v>
      </c>
      <c r="P2069" s="17">
        <v>2003</v>
      </c>
      <c r="Q2069" s="19" t="s">
        <v>872</v>
      </c>
      <c r="R2069" s="24" t="s">
        <v>1026</v>
      </c>
      <c r="S2069" s="38" t="s">
        <v>564</v>
      </c>
      <c r="T2069" s="17">
        <v>1</v>
      </c>
      <c r="U2069" s="24" t="s">
        <v>1026</v>
      </c>
      <c r="V2069" s="17">
        <v>2</v>
      </c>
      <c r="W2069" s="142" t="s">
        <v>761</v>
      </c>
      <c r="X2069" s="17">
        <v>561</v>
      </c>
      <c r="Y2069" s="17">
        <v>7</v>
      </c>
      <c r="Z2069" s="24" t="s">
        <v>1026</v>
      </c>
      <c r="AA2069" s="17">
        <v>9</v>
      </c>
    </row>
    <row r="2070" spans="1:27" x14ac:dyDescent="0.25">
      <c r="B2070" s="20" t="s">
        <v>2273</v>
      </c>
      <c r="D2070" s="20"/>
      <c r="E2070" s="20"/>
      <c r="F2070" s="20"/>
      <c r="G2070" s="20"/>
      <c r="H2070" s="20"/>
      <c r="N2070" s="17">
        <v>27</v>
      </c>
      <c r="O2070" s="17">
        <v>8</v>
      </c>
      <c r="P2070" s="17">
        <v>2003</v>
      </c>
      <c r="Q2070" s="19" t="s">
        <v>1427</v>
      </c>
      <c r="R2070" s="24" t="s">
        <v>1026</v>
      </c>
      <c r="S2070" s="19" t="s">
        <v>2312</v>
      </c>
      <c r="T2070" s="17">
        <v>2</v>
      </c>
      <c r="U2070" s="24" t="s">
        <v>1026</v>
      </c>
      <c r="V2070" s="17">
        <v>0</v>
      </c>
      <c r="W2070" s="142" t="s">
        <v>762</v>
      </c>
      <c r="X2070" s="17">
        <v>258</v>
      </c>
      <c r="Y2070" s="17">
        <v>12</v>
      </c>
      <c r="Z2070" s="24" t="s">
        <v>1026</v>
      </c>
      <c r="AA2070" s="17">
        <v>6</v>
      </c>
    </row>
    <row r="2071" spans="1:27" x14ac:dyDescent="0.25">
      <c r="B2071" s="20" t="s">
        <v>439</v>
      </c>
      <c r="D2071" s="20"/>
      <c r="E2071" s="20"/>
      <c r="F2071" s="20"/>
      <c r="G2071" s="20"/>
      <c r="H2071" s="20"/>
      <c r="N2071" s="17">
        <v>31</v>
      </c>
      <c r="O2071" s="17">
        <v>8</v>
      </c>
      <c r="P2071" s="17">
        <v>2003</v>
      </c>
      <c r="Q2071" s="38" t="s">
        <v>873</v>
      </c>
      <c r="R2071" s="24" t="s">
        <v>1026</v>
      </c>
      <c r="S2071" s="38" t="s">
        <v>2</v>
      </c>
      <c r="T2071" s="17">
        <v>0</v>
      </c>
      <c r="U2071" s="24" t="s">
        <v>1026</v>
      </c>
      <c r="V2071" s="17">
        <v>1</v>
      </c>
      <c r="W2071" s="142" t="s">
        <v>760</v>
      </c>
      <c r="X2071" s="17">
        <v>250</v>
      </c>
      <c r="Y2071" s="17">
        <v>2</v>
      </c>
      <c r="Z2071" s="24" t="s">
        <v>1026</v>
      </c>
      <c r="AA2071" s="17">
        <v>3</v>
      </c>
    </row>
    <row r="2072" spans="1:27" x14ac:dyDescent="0.25">
      <c r="B2072" s="16" t="s">
        <v>438</v>
      </c>
      <c r="N2072" s="17">
        <v>31</v>
      </c>
      <c r="O2072" s="17">
        <v>8</v>
      </c>
      <c r="P2072" s="17">
        <v>2003</v>
      </c>
      <c r="Q2072" s="19" t="s">
        <v>1042</v>
      </c>
      <c r="R2072" s="24" t="s">
        <v>1026</v>
      </c>
      <c r="S2072" s="19" t="s">
        <v>872</v>
      </c>
      <c r="T2072" s="17">
        <v>2</v>
      </c>
      <c r="U2072" s="24" t="s">
        <v>1026</v>
      </c>
      <c r="V2072" s="17">
        <v>0</v>
      </c>
      <c r="W2072" s="142" t="s">
        <v>759</v>
      </c>
      <c r="X2072" s="17">
        <v>153</v>
      </c>
      <c r="Y2072" s="17">
        <v>8</v>
      </c>
      <c r="Z2072" s="24" t="s">
        <v>1026</v>
      </c>
      <c r="AA2072" s="17">
        <v>6</v>
      </c>
    </row>
    <row r="2073" spans="1:27" x14ac:dyDescent="0.25">
      <c r="N2073" s="17">
        <v>3</v>
      </c>
      <c r="O2073" s="17">
        <v>9</v>
      </c>
      <c r="P2073" s="17">
        <v>2003</v>
      </c>
      <c r="Q2073" s="19" t="s">
        <v>564</v>
      </c>
      <c r="R2073" s="24" t="s">
        <v>1026</v>
      </c>
      <c r="S2073" s="19" t="s">
        <v>1042</v>
      </c>
      <c r="T2073" s="17">
        <v>0</v>
      </c>
      <c r="U2073" s="24" t="s">
        <v>1026</v>
      </c>
      <c r="V2073" s="17">
        <v>2</v>
      </c>
      <c r="W2073" s="142" t="s">
        <v>757</v>
      </c>
      <c r="X2073" s="17">
        <v>152</v>
      </c>
      <c r="Y2073" s="17">
        <v>3</v>
      </c>
      <c r="Z2073" s="24" t="s">
        <v>1026</v>
      </c>
      <c r="AA2073" s="17">
        <v>16</v>
      </c>
    </row>
    <row r="2074" spans="1:27" x14ac:dyDescent="0.25">
      <c r="N2074" s="17">
        <v>3</v>
      </c>
      <c r="O2074" s="17">
        <v>9</v>
      </c>
      <c r="P2074" s="17">
        <v>2003</v>
      </c>
      <c r="Q2074" s="19" t="s">
        <v>872</v>
      </c>
      <c r="R2074" s="24" t="s">
        <v>1026</v>
      </c>
      <c r="S2074" s="19" t="s">
        <v>2312</v>
      </c>
      <c r="T2074" s="17">
        <v>0</v>
      </c>
      <c r="U2074" s="24" t="s">
        <v>1026</v>
      </c>
      <c r="V2074" s="17">
        <v>2</v>
      </c>
      <c r="W2074" s="142" t="s">
        <v>1381</v>
      </c>
      <c r="X2074" s="17">
        <v>235</v>
      </c>
      <c r="Y2074" s="17">
        <v>4</v>
      </c>
      <c r="Z2074" s="24" t="s">
        <v>1026</v>
      </c>
      <c r="AA2074" s="17">
        <v>9</v>
      </c>
    </row>
    <row r="2075" spans="1:27" x14ac:dyDescent="0.25">
      <c r="N2075" s="17">
        <v>3</v>
      </c>
      <c r="O2075" s="17">
        <v>9</v>
      </c>
      <c r="P2075" s="17">
        <v>2003</v>
      </c>
      <c r="Q2075" s="19" t="s">
        <v>873</v>
      </c>
      <c r="R2075" s="24" t="s">
        <v>1026</v>
      </c>
      <c r="S2075" s="19" t="s">
        <v>1498</v>
      </c>
      <c r="T2075" s="17">
        <v>1</v>
      </c>
      <c r="U2075" s="24" t="s">
        <v>1026</v>
      </c>
      <c r="V2075" s="17">
        <v>2</v>
      </c>
      <c r="W2075" s="142" t="s">
        <v>758</v>
      </c>
      <c r="X2075" s="17">
        <v>170</v>
      </c>
      <c r="Y2075" s="17">
        <v>13</v>
      </c>
      <c r="Z2075" s="24" t="s">
        <v>1026</v>
      </c>
      <c r="AA2075" s="17">
        <v>13</v>
      </c>
    </row>
    <row r="2076" spans="1:27" x14ac:dyDescent="0.25">
      <c r="N2076" s="17">
        <v>7</v>
      </c>
      <c r="O2076" s="17">
        <v>9</v>
      </c>
      <c r="P2076" s="17">
        <v>2003</v>
      </c>
      <c r="Q2076" s="38" t="s">
        <v>564</v>
      </c>
      <c r="R2076" s="24" t="s">
        <v>1026</v>
      </c>
      <c r="S2076" s="38" t="s">
        <v>1498</v>
      </c>
      <c r="T2076" s="17">
        <v>2</v>
      </c>
      <c r="U2076" s="24" t="s">
        <v>1026</v>
      </c>
      <c r="V2076" s="17">
        <v>1</v>
      </c>
      <c r="W2076" s="142" t="s">
        <v>1378</v>
      </c>
      <c r="X2076" s="17">
        <v>118</v>
      </c>
      <c r="Y2076" s="17">
        <v>9</v>
      </c>
      <c r="Z2076" s="24" t="s">
        <v>1026</v>
      </c>
      <c r="AA2076" s="17">
        <v>11</v>
      </c>
    </row>
    <row r="2077" spans="1:27" x14ac:dyDescent="0.25">
      <c r="N2077" s="17">
        <v>7</v>
      </c>
      <c r="O2077" s="17">
        <v>9</v>
      </c>
      <c r="P2077" s="17">
        <v>2003</v>
      </c>
      <c r="Q2077" s="19" t="s">
        <v>872</v>
      </c>
      <c r="R2077" s="24" t="s">
        <v>1026</v>
      </c>
      <c r="S2077" s="19" t="s">
        <v>2</v>
      </c>
      <c r="T2077" s="17">
        <v>2</v>
      </c>
      <c r="U2077" s="24" t="s">
        <v>1026</v>
      </c>
      <c r="V2077" s="17">
        <v>1</v>
      </c>
      <c r="W2077" s="142" t="s">
        <v>1380</v>
      </c>
      <c r="X2077" s="17">
        <v>131</v>
      </c>
      <c r="Y2077" s="17">
        <v>6</v>
      </c>
      <c r="Z2077" s="24" t="s">
        <v>1026</v>
      </c>
      <c r="AA2077" s="17">
        <v>7</v>
      </c>
    </row>
    <row r="2078" spans="1:27" x14ac:dyDescent="0.25">
      <c r="N2078" s="17">
        <v>7</v>
      </c>
      <c r="O2078" s="17">
        <v>9</v>
      </c>
      <c r="P2078" s="17">
        <v>2003</v>
      </c>
      <c r="Q2078" s="19" t="s">
        <v>1042</v>
      </c>
      <c r="R2078" s="24" t="s">
        <v>1026</v>
      </c>
      <c r="S2078" s="19" t="s">
        <v>873</v>
      </c>
      <c r="T2078" s="17">
        <v>1</v>
      </c>
      <c r="U2078" s="24" t="s">
        <v>1026</v>
      </c>
      <c r="V2078" s="17">
        <v>0</v>
      </c>
      <c r="W2078" s="142" t="s">
        <v>1379</v>
      </c>
      <c r="X2078" s="17">
        <v>437</v>
      </c>
      <c r="Y2078" s="17">
        <v>8</v>
      </c>
      <c r="Z2078" s="24" t="s">
        <v>1026</v>
      </c>
      <c r="AA2078" s="17">
        <v>7</v>
      </c>
    </row>
    <row r="2079" spans="1:27" x14ac:dyDescent="0.25">
      <c r="N2079" s="17">
        <v>14</v>
      </c>
      <c r="O2079" s="17">
        <v>9</v>
      </c>
      <c r="P2079" s="17">
        <v>2003</v>
      </c>
      <c r="Q2079" s="19" t="s">
        <v>1498</v>
      </c>
      <c r="R2079" s="24" t="s">
        <v>1026</v>
      </c>
      <c r="S2079" s="19" t="s">
        <v>872</v>
      </c>
      <c r="T2079" s="17">
        <v>2</v>
      </c>
      <c r="U2079" s="24" t="s">
        <v>1026</v>
      </c>
      <c r="V2079" s="17">
        <v>0</v>
      </c>
      <c r="W2079" s="142" t="s">
        <v>1377</v>
      </c>
      <c r="X2079" s="17">
        <v>118</v>
      </c>
      <c r="Y2079" s="17">
        <v>18</v>
      </c>
      <c r="Z2079" s="24" t="s">
        <v>1026</v>
      </c>
      <c r="AA2079" s="17">
        <v>3</v>
      </c>
    </row>
    <row r="2080" spans="1:27" x14ac:dyDescent="0.25">
      <c r="N2080" s="17">
        <v>14</v>
      </c>
      <c r="O2080" s="17">
        <v>9</v>
      </c>
      <c r="P2080" s="17">
        <v>2003</v>
      </c>
      <c r="Q2080" s="19" t="s">
        <v>2312</v>
      </c>
      <c r="R2080" s="24" t="s">
        <v>1026</v>
      </c>
      <c r="S2080" s="19" t="s">
        <v>873</v>
      </c>
      <c r="T2080" s="17">
        <v>1</v>
      </c>
      <c r="U2080" s="24" t="s">
        <v>1026</v>
      </c>
      <c r="V2080" s="17">
        <v>2</v>
      </c>
      <c r="W2080" s="142" t="s">
        <v>1375</v>
      </c>
      <c r="X2080" s="17">
        <v>153</v>
      </c>
      <c r="Y2080" s="17">
        <v>15</v>
      </c>
      <c r="Z2080" s="24" t="s">
        <v>1026</v>
      </c>
      <c r="AA2080" s="17">
        <v>14</v>
      </c>
    </row>
    <row r="2081" spans="1:27" x14ac:dyDescent="0.25">
      <c r="N2081" s="17">
        <v>14</v>
      </c>
      <c r="O2081" s="17">
        <v>9</v>
      </c>
      <c r="P2081" s="17">
        <v>2003</v>
      </c>
      <c r="Q2081" s="19" t="s">
        <v>1427</v>
      </c>
      <c r="R2081" s="24" t="s">
        <v>1026</v>
      </c>
      <c r="S2081" s="19" t="s">
        <v>1042</v>
      </c>
      <c r="T2081" s="17">
        <v>2</v>
      </c>
      <c r="U2081" s="24" t="s">
        <v>1026</v>
      </c>
      <c r="V2081" s="17">
        <v>1</v>
      </c>
      <c r="W2081" s="142" t="s">
        <v>1376</v>
      </c>
      <c r="X2081" s="17">
        <v>265</v>
      </c>
      <c r="Y2081" s="17">
        <v>8</v>
      </c>
      <c r="Z2081" s="24" t="s">
        <v>1026</v>
      </c>
      <c r="AA2081" s="17">
        <v>2</v>
      </c>
    </row>
    <row r="2082" spans="1:27" x14ac:dyDescent="0.25">
      <c r="R2082" s="24"/>
      <c r="S2082" s="19" t="s">
        <v>2</v>
      </c>
      <c r="T2082" s="17">
        <f>SUM(T2061:T2081)</f>
        <v>27</v>
      </c>
      <c r="U2082" s="24" t="s">
        <v>1026</v>
      </c>
      <c r="V2082" s="17">
        <f>SUM(V2061:V2081)</f>
        <v>22</v>
      </c>
      <c r="W2082" s="142"/>
      <c r="X2082" s="17">
        <f>SUM(X2061:X2081)</f>
        <v>5236</v>
      </c>
      <c r="Y2082" s="17">
        <f>SUM(Y2061:Y2081)</f>
        <v>206</v>
      </c>
      <c r="Z2082" s="24" t="s">
        <v>1026</v>
      </c>
      <c r="AA2082" s="17">
        <f>SUM(AA2061:AA2081)</f>
        <v>160</v>
      </c>
    </row>
    <row r="2083" spans="1:27" x14ac:dyDescent="0.25">
      <c r="P2083" s="17">
        <f>COUNT(T2061:T2081)</f>
        <v>21</v>
      </c>
      <c r="R2083" s="24"/>
      <c r="S2083" s="19" t="s">
        <v>567</v>
      </c>
      <c r="T2083" s="81">
        <f>PRODUCT(T2082/P2083)</f>
        <v>1.2857142857142858</v>
      </c>
      <c r="U2083" s="24" t="s">
        <v>1026</v>
      </c>
      <c r="V2083" s="81">
        <f>PRODUCT(V2082/P2083)</f>
        <v>1.0476190476190477</v>
      </c>
      <c r="W2083" s="142"/>
      <c r="X2083" s="82">
        <f>PRODUCT(X2082/P2083)</f>
        <v>249.33333333333334</v>
      </c>
      <c r="Y2083" s="81">
        <f>PRODUCT(Y2082/P2083)</f>
        <v>9.8095238095238102</v>
      </c>
      <c r="Z2083" s="24" t="s">
        <v>1026</v>
      </c>
      <c r="AA2083" s="81">
        <f>PRODUCT(AA2082/P2083)</f>
        <v>7.6190476190476186</v>
      </c>
    </row>
    <row r="2084" spans="1:27" x14ac:dyDescent="0.25">
      <c r="W2084" s="142"/>
      <c r="X2084" s="120"/>
    </row>
    <row r="2085" spans="1:27" x14ac:dyDescent="0.25">
      <c r="W2085" s="142"/>
      <c r="X2085" s="120"/>
    </row>
    <row r="2086" spans="1:27" x14ac:dyDescent="0.25">
      <c r="A2086" s="21"/>
      <c r="B2086" s="22" t="s">
        <v>2098</v>
      </c>
      <c r="C2086" s="21" t="s">
        <v>1032</v>
      </c>
      <c r="D2086" s="21" t="s">
        <v>1033</v>
      </c>
      <c r="E2086" s="21" t="s">
        <v>1034</v>
      </c>
      <c r="F2086" s="21" t="s">
        <v>1030</v>
      </c>
      <c r="G2086" s="21" t="s">
        <v>1039</v>
      </c>
      <c r="H2086" s="21" t="s">
        <v>1040</v>
      </c>
      <c r="I2086" s="22" t="s">
        <v>1028</v>
      </c>
      <c r="J2086" s="21"/>
      <c r="K2086" s="21"/>
      <c r="L2086" s="21" t="s">
        <v>1031</v>
      </c>
      <c r="M2086" s="33"/>
      <c r="N2086" s="33"/>
      <c r="O2086" s="33"/>
      <c r="P2086" s="33"/>
      <c r="Q2086" s="22" t="s">
        <v>2098</v>
      </c>
      <c r="R2086" s="33"/>
      <c r="S2086" s="35"/>
      <c r="T2086" s="33"/>
      <c r="U2086" s="33"/>
      <c r="V2086" s="33"/>
      <c r="W2086" s="163"/>
      <c r="X2086" s="164"/>
      <c r="Y2086" s="33"/>
      <c r="Z2086" s="33"/>
      <c r="AA2086" s="33"/>
    </row>
    <row r="2087" spans="1:27" x14ac:dyDescent="0.25">
      <c r="A2087" s="14">
        <v>1</v>
      </c>
      <c r="B2087" s="41" t="s">
        <v>565</v>
      </c>
      <c r="C2087" s="14">
        <v>20</v>
      </c>
      <c r="D2087" s="29">
        <v>14</v>
      </c>
      <c r="E2087" s="29">
        <v>4</v>
      </c>
      <c r="F2087" s="29">
        <v>0</v>
      </c>
      <c r="G2087" s="29">
        <v>1</v>
      </c>
      <c r="H2087" s="14">
        <v>1</v>
      </c>
      <c r="I2087" s="14">
        <v>251</v>
      </c>
      <c r="J2087" s="147" t="s">
        <v>1026</v>
      </c>
      <c r="K2087" s="14">
        <v>91</v>
      </c>
      <c r="L2087" s="14">
        <f t="shared" ref="L2087:L2096" si="39">PRODUCT(D2087*3+E2087*2+F2087+G2087)</f>
        <v>51</v>
      </c>
      <c r="N2087" s="17">
        <v>14</v>
      </c>
      <c r="O2087" s="17">
        <v>5</v>
      </c>
      <c r="P2087" s="17">
        <v>2004</v>
      </c>
      <c r="Q2087" s="19" t="s">
        <v>264</v>
      </c>
      <c r="R2087" s="24" t="s">
        <v>1026</v>
      </c>
      <c r="S2087" s="19" t="s">
        <v>1042</v>
      </c>
      <c r="T2087" s="17">
        <v>2</v>
      </c>
      <c r="U2087" s="24" t="s">
        <v>1026</v>
      </c>
      <c r="V2087" s="17">
        <v>0</v>
      </c>
      <c r="W2087" s="142" t="s">
        <v>2110</v>
      </c>
      <c r="X2087" s="17">
        <v>322</v>
      </c>
      <c r="Y2087" s="17">
        <v>18</v>
      </c>
      <c r="Z2087" s="24" t="s">
        <v>1026</v>
      </c>
      <c r="AA2087" s="17">
        <v>2</v>
      </c>
    </row>
    <row r="2088" spans="1:27" x14ac:dyDescent="0.25">
      <c r="A2088" s="14">
        <v>2</v>
      </c>
      <c r="B2088" s="42" t="s">
        <v>1041</v>
      </c>
      <c r="C2088" s="29">
        <v>20</v>
      </c>
      <c r="D2088" s="14">
        <v>9</v>
      </c>
      <c r="E2088" s="29">
        <v>5</v>
      </c>
      <c r="F2088" s="14">
        <v>0</v>
      </c>
      <c r="G2088" s="14">
        <v>2</v>
      </c>
      <c r="H2088" s="14">
        <v>4</v>
      </c>
      <c r="I2088" s="14">
        <v>180</v>
      </c>
      <c r="J2088" s="147" t="s">
        <v>1026</v>
      </c>
      <c r="K2088" s="14">
        <v>102</v>
      </c>
      <c r="L2088" s="14">
        <f t="shared" si="39"/>
        <v>39</v>
      </c>
      <c r="N2088" s="17">
        <v>14</v>
      </c>
      <c r="O2088" s="17">
        <v>5</v>
      </c>
      <c r="P2088" s="17">
        <v>2004</v>
      </c>
      <c r="Q2088" s="19" t="s">
        <v>1241</v>
      </c>
      <c r="R2088" s="24" t="s">
        <v>1026</v>
      </c>
      <c r="S2088" s="19" t="s">
        <v>1433</v>
      </c>
      <c r="T2088" s="17">
        <v>2</v>
      </c>
      <c r="U2088" s="24" t="s">
        <v>1026</v>
      </c>
      <c r="V2088" s="17">
        <v>0</v>
      </c>
      <c r="W2088" s="142" t="s">
        <v>221</v>
      </c>
      <c r="X2088" s="17">
        <v>822</v>
      </c>
      <c r="Y2088" s="17">
        <v>4</v>
      </c>
      <c r="Z2088" s="24" t="s">
        <v>1026</v>
      </c>
      <c r="AA2088" s="17">
        <v>1</v>
      </c>
    </row>
    <row r="2089" spans="1:27" x14ac:dyDescent="0.25">
      <c r="A2089" s="14">
        <v>3</v>
      </c>
      <c r="B2089" s="63" t="s">
        <v>1465</v>
      </c>
      <c r="C2089" s="14">
        <v>20</v>
      </c>
      <c r="D2089" s="14">
        <v>8</v>
      </c>
      <c r="E2089" s="29">
        <v>4</v>
      </c>
      <c r="F2089" s="29">
        <v>0</v>
      </c>
      <c r="G2089" s="29">
        <v>5</v>
      </c>
      <c r="H2089" s="14">
        <v>3</v>
      </c>
      <c r="I2089" s="14">
        <v>183</v>
      </c>
      <c r="J2089" s="147" t="s">
        <v>1026</v>
      </c>
      <c r="K2089" s="14">
        <v>125</v>
      </c>
      <c r="L2089" s="14">
        <f t="shared" si="39"/>
        <v>37</v>
      </c>
      <c r="N2089" s="17">
        <v>14</v>
      </c>
      <c r="O2089" s="17">
        <v>5</v>
      </c>
      <c r="P2089" s="17">
        <v>2004</v>
      </c>
      <c r="Q2089" s="19" t="s">
        <v>1029</v>
      </c>
      <c r="R2089" s="24" t="s">
        <v>1026</v>
      </c>
      <c r="S2089" s="19" t="s">
        <v>181</v>
      </c>
      <c r="T2089" s="17">
        <v>2</v>
      </c>
      <c r="U2089" s="24" t="s">
        <v>1026</v>
      </c>
      <c r="V2089" s="17">
        <v>0</v>
      </c>
      <c r="W2089" s="142" t="s">
        <v>1374</v>
      </c>
      <c r="X2089" s="17">
        <v>474</v>
      </c>
      <c r="Y2089" s="17">
        <v>10</v>
      </c>
      <c r="Z2089" s="24" t="s">
        <v>1026</v>
      </c>
      <c r="AA2089" s="17">
        <v>4</v>
      </c>
    </row>
    <row r="2090" spans="1:27" x14ac:dyDescent="0.25">
      <c r="A2090" s="14">
        <v>4</v>
      </c>
      <c r="B2090" s="41" t="s">
        <v>1241</v>
      </c>
      <c r="C2090" s="14">
        <v>20</v>
      </c>
      <c r="D2090" s="14">
        <v>8</v>
      </c>
      <c r="E2090" s="14">
        <v>5</v>
      </c>
      <c r="F2090" s="14">
        <v>0</v>
      </c>
      <c r="G2090" s="14">
        <v>2</v>
      </c>
      <c r="H2090" s="29">
        <v>5</v>
      </c>
      <c r="I2090" s="14">
        <v>170</v>
      </c>
      <c r="J2090" s="147" t="s">
        <v>1026</v>
      </c>
      <c r="K2090" s="14">
        <v>130</v>
      </c>
      <c r="L2090" s="14">
        <f t="shared" si="39"/>
        <v>36</v>
      </c>
      <c r="N2090" s="17">
        <v>14</v>
      </c>
      <c r="O2090" s="17">
        <v>5</v>
      </c>
      <c r="P2090" s="17">
        <v>2004</v>
      </c>
      <c r="Q2090" s="19" t="s">
        <v>1427</v>
      </c>
      <c r="R2090" s="24" t="s">
        <v>1026</v>
      </c>
      <c r="S2090" s="19" t="s">
        <v>1041</v>
      </c>
      <c r="T2090" s="17">
        <v>0</v>
      </c>
      <c r="U2090" s="24" t="s">
        <v>1026</v>
      </c>
      <c r="V2090" s="17">
        <v>2</v>
      </c>
      <c r="W2090" s="142" t="s">
        <v>1373</v>
      </c>
      <c r="X2090" s="17">
        <v>463</v>
      </c>
      <c r="Y2090" s="17">
        <v>7</v>
      </c>
      <c r="Z2090" s="24" t="s">
        <v>1026</v>
      </c>
      <c r="AA2090" s="17">
        <v>9</v>
      </c>
    </row>
    <row r="2091" spans="1:27" x14ac:dyDescent="0.25">
      <c r="A2091" s="14">
        <v>5</v>
      </c>
      <c r="B2091" s="42" t="s">
        <v>1029</v>
      </c>
      <c r="C2091" s="14">
        <v>20</v>
      </c>
      <c r="D2091" s="14">
        <v>7</v>
      </c>
      <c r="E2091" s="14">
        <v>3</v>
      </c>
      <c r="F2091" s="29">
        <v>0</v>
      </c>
      <c r="G2091" s="29">
        <v>1</v>
      </c>
      <c r="H2091" s="14">
        <v>9</v>
      </c>
      <c r="I2091" s="14">
        <v>157</v>
      </c>
      <c r="J2091" s="147" t="s">
        <v>1026</v>
      </c>
      <c r="K2091" s="14">
        <v>178</v>
      </c>
      <c r="L2091" s="14">
        <f t="shared" si="39"/>
        <v>28</v>
      </c>
      <c r="N2091" s="17">
        <v>15</v>
      </c>
      <c r="O2091" s="17">
        <v>5</v>
      </c>
      <c r="P2091" s="17">
        <v>2004</v>
      </c>
      <c r="Q2091" s="19" t="s">
        <v>1465</v>
      </c>
      <c r="R2091" s="24" t="s">
        <v>1026</v>
      </c>
      <c r="S2091" s="19" t="s">
        <v>565</v>
      </c>
      <c r="T2091" s="17">
        <v>1</v>
      </c>
      <c r="U2091" s="24" t="s">
        <v>1026</v>
      </c>
      <c r="V2091" s="17">
        <v>2</v>
      </c>
      <c r="W2091" s="142" t="s">
        <v>1372</v>
      </c>
      <c r="X2091" s="17">
        <v>310</v>
      </c>
      <c r="Y2091" s="17">
        <v>12</v>
      </c>
      <c r="Z2091" s="24" t="s">
        <v>1026</v>
      </c>
      <c r="AA2091" s="17">
        <v>13</v>
      </c>
    </row>
    <row r="2092" spans="1:27" x14ac:dyDescent="0.25">
      <c r="A2092" s="14">
        <v>6</v>
      </c>
      <c r="B2092" s="42" t="s">
        <v>264</v>
      </c>
      <c r="C2092" s="14">
        <v>20</v>
      </c>
      <c r="D2092" s="14">
        <v>4</v>
      </c>
      <c r="E2092" s="14">
        <v>6</v>
      </c>
      <c r="F2092" s="14">
        <v>0</v>
      </c>
      <c r="G2092" s="14">
        <v>2</v>
      </c>
      <c r="H2092" s="14">
        <v>8</v>
      </c>
      <c r="I2092" s="14">
        <v>181</v>
      </c>
      <c r="J2092" s="147" t="s">
        <v>1026</v>
      </c>
      <c r="K2092" s="14">
        <v>154</v>
      </c>
      <c r="L2092" s="14">
        <f t="shared" si="39"/>
        <v>26</v>
      </c>
      <c r="N2092" s="17">
        <v>16</v>
      </c>
      <c r="O2092" s="17">
        <v>5</v>
      </c>
      <c r="P2092" s="17">
        <v>2004</v>
      </c>
      <c r="Q2092" s="19" t="s">
        <v>1433</v>
      </c>
      <c r="R2092" s="24" t="s">
        <v>1026</v>
      </c>
      <c r="S2092" s="19" t="s">
        <v>1241</v>
      </c>
      <c r="T2092" s="17">
        <v>0</v>
      </c>
      <c r="U2092" s="24" t="s">
        <v>1026</v>
      </c>
      <c r="V2092" s="17">
        <v>2</v>
      </c>
      <c r="W2092" s="142" t="s">
        <v>1368</v>
      </c>
      <c r="X2092" s="17">
        <v>681</v>
      </c>
      <c r="Y2092" s="17">
        <v>5</v>
      </c>
      <c r="Z2092" s="24" t="s">
        <v>1026</v>
      </c>
      <c r="AA2092" s="17">
        <v>10</v>
      </c>
    </row>
    <row r="2093" spans="1:27" x14ac:dyDescent="0.25">
      <c r="A2093" s="14">
        <v>7</v>
      </c>
      <c r="B2093" s="42" t="s">
        <v>181</v>
      </c>
      <c r="C2093" s="29">
        <v>20</v>
      </c>
      <c r="D2093" s="29">
        <v>5</v>
      </c>
      <c r="E2093" s="14">
        <v>2</v>
      </c>
      <c r="F2093" s="14">
        <v>0</v>
      </c>
      <c r="G2093" s="14">
        <v>2</v>
      </c>
      <c r="H2093" s="29">
        <v>11</v>
      </c>
      <c r="I2093" s="14">
        <v>112</v>
      </c>
      <c r="J2093" s="147" t="s">
        <v>1026</v>
      </c>
      <c r="K2093" s="14">
        <v>196</v>
      </c>
      <c r="L2093" s="14">
        <f t="shared" si="39"/>
        <v>21</v>
      </c>
      <c r="N2093" s="17">
        <v>16</v>
      </c>
      <c r="O2093" s="17">
        <v>5</v>
      </c>
      <c r="P2093" s="17">
        <v>2004</v>
      </c>
      <c r="Q2093" s="19" t="s">
        <v>565</v>
      </c>
      <c r="R2093" s="24" t="s">
        <v>1026</v>
      </c>
      <c r="S2093" s="19" t="s">
        <v>1465</v>
      </c>
      <c r="T2093" s="17">
        <v>2</v>
      </c>
      <c r="U2093" s="24" t="s">
        <v>1026</v>
      </c>
      <c r="V2093" s="17">
        <v>0</v>
      </c>
      <c r="W2093" s="142" t="s">
        <v>1370</v>
      </c>
      <c r="X2093" s="17">
        <v>1276</v>
      </c>
      <c r="Y2093" s="17">
        <v>7</v>
      </c>
      <c r="Z2093" s="24" t="s">
        <v>1026</v>
      </c>
      <c r="AA2093" s="17">
        <v>2</v>
      </c>
    </row>
    <row r="2094" spans="1:27" ht="15.75" thickBot="1" x14ac:dyDescent="0.3">
      <c r="A2094" s="37">
        <v>8</v>
      </c>
      <c r="B2094" s="50" t="s">
        <v>1433</v>
      </c>
      <c r="C2094" s="37">
        <v>20</v>
      </c>
      <c r="D2094" s="37">
        <v>3</v>
      </c>
      <c r="E2094" s="37">
        <v>3</v>
      </c>
      <c r="F2094" s="37">
        <v>0</v>
      </c>
      <c r="G2094" s="37">
        <v>5</v>
      </c>
      <c r="H2094" s="37">
        <v>9</v>
      </c>
      <c r="I2094" s="37">
        <v>125</v>
      </c>
      <c r="J2094" s="148" t="s">
        <v>1026</v>
      </c>
      <c r="K2094" s="37">
        <v>146</v>
      </c>
      <c r="L2094" s="37">
        <f t="shared" si="39"/>
        <v>20</v>
      </c>
      <c r="M2094" s="32"/>
      <c r="N2094" s="17">
        <v>16</v>
      </c>
      <c r="O2094" s="17">
        <v>5</v>
      </c>
      <c r="P2094" s="17">
        <v>2004</v>
      </c>
      <c r="Q2094" s="19" t="s">
        <v>1041</v>
      </c>
      <c r="R2094" s="24" t="s">
        <v>1026</v>
      </c>
      <c r="S2094" s="19" t="s">
        <v>1427</v>
      </c>
      <c r="T2094" s="17">
        <v>2</v>
      </c>
      <c r="U2094" s="24" t="s">
        <v>1026</v>
      </c>
      <c r="V2094" s="17">
        <v>0</v>
      </c>
      <c r="W2094" s="142" t="s">
        <v>1371</v>
      </c>
      <c r="X2094" s="17">
        <v>526</v>
      </c>
      <c r="Y2094" s="17">
        <v>7</v>
      </c>
      <c r="Z2094" s="24" t="s">
        <v>1026</v>
      </c>
      <c r="AA2094" s="17">
        <v>3</v>
      </c>
    </row>
    <row r="2095" spans="1:27" x14ac:dyDescent="0.25">
      <c r="A2095" s="14">
        <v>9</v>
      </c>
      <c r="B2095" s="42" t="s">
        <v>1427</v>
      </c>
      <c r="C2095" s="29">
        <v>20</v>
      </c>
      <c r="D2095" s="29">
        <v>1</v>
      </c>
      <c r="E2095" s="29">
        <v>6</v>
      </c>
      <c r="F2095" s="29">
        <v>0</v>
      </c>
      <c r="G2095" s="29">
        <v>1</v>
      </c>
      <c r="H2095" s="14">
        <v>12</v>
      </c>
      <c r="I2095" s="29">
        <v>125</v>
      </c>
      <c r="J2095" s="170" t="s">
        <v>1026</v>
      </c>
      <c r="K2095" s="29">
        <v>201</v>
      </c>
      <c r="L2095" s="29">
        <f t="shared" si="39"/>
        <v>16</v>
      </c>
      <c r="M2095" s="32"/>
      <c r="N2095" s="17">
        <v>16</v>
      </c>
      <c r="O2095" s="17">
        <v>5</v>
      </c>
      <c r="P2095" s="17">
        <v>2004</v>
      </c>
      <c r="Q2095" s="19" t="s">
        <v>181</v>
      </c>
      <c r="R2095" s="24" t="s">
        <v>1026</v>
      </c>
      <c r="S2095" s="19" t="s">
        <v>1029</v>
      </c>
      <c r="T2095" s="17">
        <v>1</v>
      </c>
      <c r="U2095" s="24" t="s">
        <v>1026</v>
      </c>
      <c r="V2095" s="17">
        <v>0</v>
      </c>
      <c r="W2095" s="142" t="s">
        <v>1379</v>
      </c>
      <c r="X2095" s="17">
        <v>385</v>
      </c>
      <c r="Y2095" s="17">
        <v>8</v>
      </c>
      <c r="Z2095" s="24" t="s">
        <v>1026</v>
      </c>
      <c r="AA2095" s="17">
        <v>7</v>
      </c>
    </row>
    <row r="2096" spans="1:27" x14ac:dyDescent="0.25">
      <c r="A2096" s="14">
        <v>10</v>
      </c>
      <c r="B2096" s="63" t="s">
        <v>1042</v>
      </c>
      <c r="C2096" s="29">
        <v>20</v>
      </c>
      <c r="D2096" s="29">
        <v>2</v>
      </c>
      <c r="E2096" s="14">
        <v>1</v>
      </c>
      <c r="F2096" s="14">
        <v>0</v>
      </c>
      <c r="G2096" s="14">
        <v>1</v>
      </c>
      <c r="H2096" s="29">
        <v>16</v>
      </c>
      <c r="I2096" s="29">
        <v>111</v>
      </c>
      <c r="J2096" s="170" t="s">
        <v>1026</v>
      </c>
      <c r="K2096" s="29">
        <v>272</v>
      </c>
      <c r="L2096" s="29">
        <f t="shared" si="39"/>
        <v>9</v>
      </c>
      <c r="M2096" s="32"/>
      <c r="N2096" s="17">
        <v>16</v>
      </c>
      <c r="O2096" s="17">
        <v>5</v>
      </c>
      <c r="P2096" s="17">
        <v>2004</v>
      </c>
      <c r="Q2096" s="19" t="s">
        <v>1042</v>
      </c>
      <c r="R2096" s="24" t="s">
        <v>1026</v>
      </c>
      <c r="S2096" s="19" t="s">
        <v>264</v>
      </c>
      <c r="T2096" s="17">
        <v>0</v>
      </c>
      <c r="U2096" s="24" t="s">
        <v>1026</v>
      </c>
      <c r="V2096" s="17">
        <v>2</v>
      </c>
      <c r="W2096" s="142" t="s">
        <v>1369</v>
      </c>
      <c r="X2096" s="17">
        <v>236</v>
      </c>
      <c r="Y2096" s="17">
        <v>11</v>
      </c>
      <c r="Z2096" s="24" t="s">
        <v>1026</v>
      </c>
      <c r="AA2096" s="17">
        <v>16</v>
      </c>
    </row>
    <row r="2097" spans="2:27" x14ac:dyDescent="0.25">
      <c r="B2097" s="42"/>
      <c r="C2097" s="14">
        <f t="shared" ref="C2097:H2097" si="40">SUM(C2087:C2096)</f>
        <v>200</v>
      </c>
      <c r="D2097" s="14">
        <f t="shared" si="40"/>
        <v>61</v>
      </c>
      <c r="E2097" s="14">
        <f t="shared" si="40"/>
        <v>39</v>
      </c>
      <c r="F2097" s="14">
        <f t="shared" si="40"/>
        <v>0</v>
      </c>
      <c r="G2097" s="14">
        <f t="shared" si="40"/>
        <v>22</v>
      </c>
      <c r="H2097" s="14">
        <f t="shared" si="40"/>
        <v>78</v>
      </c>
      <c r="I2097" s="14">
        <f>SUM(I2087:I2096)</f>
        <v>1595</v>
      </c>
      <c r="J2097" s="146" t="s">
        <v>1026</v>
      </c>
      <c r="K2097" s="14">
        <f>SUM(K2087:K2096)</f>
        <v>1595</v>
      </c>
      <c r="L2097" s="14">
        <f>SUM(L2087:L2096)</f>
        <v>283</v>
      </c>
      <c r="N2097" s="17">
        <v>19</v>
      </c>
      <c r="O2097" s="17">
        <v>5</v>
      </c>
      <c r="P2097" s="17">
        <v>2004</v>
      </c>
      <c r="Q2097" s="19" t="s">
        <v>1433</v>
      </c>
      <c r="R2097" s="24" t="s">
        <v>1026</v>
      </c>
      <c r="S2097" s="19" t="s">
        <v>1041</v>
      </c>
      <c r="T2097" s="17">
        <v>1</v>
      </c>
      <c r="U2097" s="24" t="s">
        <v>1026</v>
      </c>
      <c r="V2097" s="17">
        <v>0</v>
      </c>
      <c r="W2097" s="142" t="s">
        <v>1366</v>
      </c>
      <c r="X2097" s="17">
        <v>284</v>
      </c>
      <c r="Y2097" s="17">
        <v>4</v>
      </c>
      <c r="Z2097" s="24" t="s">
        <v>1026</v>
      </c>
      <c r="AA2097" s="17">
        <v>2</v>
      </c>
    </row>
    <row r="2098" spans="2:27" x14ac:dyDescent="0.25">
      <c r="J2098" s="147"/>
      <c r="N2098" s="17">
        <v>19</v>
      </c>
      <c r="O2098" s="17">
        <v>5</v>
      </c>
      <c r="P2098" s="17">
        <v>2004</v>
      </c>
      <c r="Q2098" s="19" t="s">
        <v>264</v>
      </c>
      <c r="R2098" s="24" t="s">
        <v>1026</v>
      </c>
      <c r="S2098" s="19" t="s">
        <v>1241</v>
      </c>
      <c r="T2098" s="17">
        <v>0</v>
      </c>
      <c r="U2098" s="24" t="s">
        <v>1026</v>
      </c>
      <c r="V2098" s="17">
        <v>2</v>
      </c>
      <c r="W2098" s="142" t="s">
        <v>1367</v>
      </c>
      <c r="X2098" s="17">
        <v>268</v>
      </c>
      <c r="Y2098" s="17">
        <v>9</v>
      </c>
      <c r="Z2098" s="24" t="s">
        <v>1026</v>
      </c>
      <c r="AA2098" s="17">
        <v>15</v>
      </c>
    </row>
    <row r="2099" spans="2:27" x14ac:dyDescent="0.25">
      <c r="B2099" s="16" t="s">
        <v>5043</v>
      </c>
      <c r="C2099" s="16"/>
      <c r="J2099" s="147"/>
      <c r="N2099" s="17">
        <v>19</v>
      </c>
      <c r="O2099" s="17">
        <v>5</v>
      </c>
      <c r="P2099" s="17">
        <v>2004</v>
      </c>
      <c r="Q2099" s="19" t="s">
        <v>1029</v>
      </c>
      <c r="R2099" s="24" t="s">
        <v>1026</v>
      </c>
      <c r="S2099" s="19" t="s">
        <v>1042</v>
      </c>
      <c r="T2099" s="17">
        <v>2</v>
      </c>
      <c r="U2099" s="24" t="s">
        <v>1026</v>
      </c>
      <c r="V2099" s="17">
        <v>0</v>
      </c>
      <c r="W2099" s="142" t="s">
        <v>1365</v>
      </c>
      <c r="X2099" s="17">
        <v>502</v>
      </c>
      <c r="Y2099" s="17">
        <v>11</v>
      </c>
      <c r="Z2099" s="24" t="s">
        <v>1026</v>
      </c>
      <c r="AA2099" s="17">
        <v>3</v>
      </c>
    </row>
    <row r="2100" spans="2:27" x14ac:dyDescent="0.25">
      <c r="J2100" s="147"/>
      <c r="N2100" s="17">
        <v>19</v>
      </c>
      <c r="O2100" s="17">
        <v>5</v>
      </c>
      <c r="P2100" s="17">
        <v>2004</v>
      </c>
      <c r="Q2100" s="19" t="s">
        <v>181</v>
      </c>
      <c r="R2100" s="24" t="s">
        <v>1026</v>
      </c>
      <c r="S2100" s="19" t="s">
        <v>1465</v>
      </c>
      <c r="T2100" s="17">
        <v>0</v>
      </c>
      <c r="U2100" s="24" t="s">
        <v>1026</v>
      </c>
      <c r="V2100" s="17">
        <v>2</v>
      </c>
      <c r="W2100" s="142" t="s">
        <v>1364</v>
      </c>
      <c r="X2100" s="17">
        <v>285</v>
      </c>
      <c r="Y2100" s="17">
        <v>5</v>
      </c>
      <c r="Z2100" s="24" t="s">
        <v>1026</v>
      </c>
      <c r="AA2100" s="17">
        <v>16</v>
      </c>
    </row>
    <row r="2101" spans="2:27" x14ac:dyDescent="0.25">
      <c r="J2101" s="147"/>
      <c r="N2101" s="17">
        <v>19</v>
      </c>
      <c r="O2101" s="17">
        <v>5</v>
      </c>
      <c r="P2101" s="17">
        <v>2004</v>
      </c>
      <c r="Q2101" s="19" t="s">
        <v>1427</v>
      </c>
      <c r="R2101" s="24" t="s">
        <v>1026</v>
      </c>
      <c r="S2101" s="19" t="s">
        <v>565</v>
      </c>
      <c r="T2101" s="17">
        <v>0</v>
      </c>
      <c r="U2101" s="24" t="s">
        <v>1026</v>
      </c>
      <c r="V2101" s="17">
        <v>2</v>
      </c>
      <c r="W2101" s="142" t="s">
        <v>1363</v>
      </c>
      <c r="X2101" s="17">
        <v>357</v>
      </c>
      <c r="Y2101" s="17">
        <v>5</v>
      </c>
      <c r="Z2101" s="24" t="s">
        <v>1026</v>
      </c>
      <c r="AA2101" s="17">
        <v>14</v>
      </c>
    </row>
    <row r="2102" spans="2:27" x14ac:dyDescent="0.25">
      <c r="B2102" s="20"/>
      <c r="J2102" s="147"/>
      <c r="N2102" s="17">
        <v>23</v>
      </c>
      <c r="O2102" s="17">
        <v>5</v>
      </c>
      <c r="P2102" s="17">
        <v>2004</v>
      </c>
      <c r="Q2102" s="19" t="s">
        <v>565</v>
      </c>
      <c r="R2102" s="24" t="s">
        <v>1026</v>
      </c>
      <c r="S2102" s="19" t="s">
        <v>264</v>
      </c>
      <c r="T2102" s="17">
        <v>2</v>
      </c>
      <c r="U2102" s="24" t="s">
        <v>1026</v>
      </c>
      <c r="V2102" s="17">
        <v>0</v>
      </c>
      <c r="W2102" s="142" t="s">
        <v>1361</v>
      </c>
      <c r="X2102" s="17">
        <v>518</v>
      </c>
      <c r="Y2102" s="17">
        <v>14</v>
      </c>
      <c r="Z2102" s="24" t="s">
        <v>1026</v>
      </c>
      <c r="AA2102" s="17">
        <v>3</v>
      </c>
    </row>
    <row r="2103" spans="2:27" x14ac:dyDescent="0.25">
      <c r="N2103" s="17">
        <v>23</v>
      </c>
      <c r="O2103" s="17">
        <v>5</v>
      </c>
      <c r="P2103" s="17">
        <v>2004</v>
      </c>
      <c r="Q2103" s="19" t="s">
        <v>1041</v>
      </c>
      <c r="R2103" s="24" t="s">
        <v>1026</v>
      </c>
      <c r="S2103" s="19" t="s">
        <v>181</v>
      </c>
      <c r="T2103" s="17">
        <v>2</v>
      </c>
      <c r="U2103" s="24" t="s">
        <v>1026</v>
      </c>
      <c r="V2103" s="17">
        <v>1</v>
      </c>
      <c r="W2103" s="142" t="s">
        <v>1360</v>
      </c>
      <c r="X2103" s="17">
        <v>272</v>
      </c>
      <c r="Y2103" s="17">
        <v>9</v>
      </c>
      <c r="Z2103" s="24" t="s">
        <v>1026</v>
      </c>
      <c r="AA2103" s="17">
        <v>5</v>
      </c>
    </row>
    <row r="2104" spans="2:27" x14ac:dyDescent="0.25">
      <c r="N2104" s="17">
        <v>23</v>
      </c>
      <c r="O2104" s="17">
        <v>5</v>
      </c>
      <c r="P2104" s="17">
        <v>2004</v>
      </c>
      <c r="Q2104" s="19" t="s">
        <v>1465</v>
      </c>
      <c r="R2104" s="24" t="s">
        <v>1026</v>
      </c>
      <c r="S2104" s="19" t="s">
        <v>1433</v>
      </c>
      <c r="T2104" s="17">
        <v>2</v>
      </c>
      <c r="U2104" s="24" t="s">
        <v>1026</v>
      </c>
      <c r="V2104" s="17">
        <v>0</v>
      </c>
      <c r="W2104" s="142" t="s">
        <v>1362</v>
      </c>
      <c r="X2104" s="17">
        <v>231</v>
      </c>
      <c r="Y2104" s="17">
        <v>9</v>
      </c>
      <c r="Z2104" s="24" t="s">
        <v>1026</v>
      </c>
      <c r="AA2104" s="17">
        <v>2</v>
      </c>
    </row>
    <row r="2105" spans="2:27" x14ac:dyDescent="0.25">
      <c r="N2105" s="17">
        <v>23</v>
      </c>
      <c r="O2105" s="17">
        <v>5</v>
      </c>
      <c r="P2105" s="17">
        <v>2004</v>
      </c>
      <c r="Q2105" s="19" t="s">
        <v>1241</v>
      </c>
      <c r="R2105" s="24" t="s">
        <v>1026</v>
      </c>
      <c r="S2105" s="19" t="s">
        <v>1029</v>
      </c>
      <c r="T2105" s="17">
        <v>1</v>
      </c>
      <c r="U2105" s="24" t="s">
        <v>1026</v>
      </c>
      <c r="V2105" s="17">
        <v>2</v>
      </c>
      <c r="W2105" s="142" t="s">
        <v>1359</v>
      </c>
      <c r="X2105" s="17">
        <v>752</v>
      </c>
      <c r="Y2105" s="17">
        <v>9</v>
      </c>
      <c r="Z2105" s="24" t="s">
        <v>1026</v>
      </c>
      <c r="AA2105" s="17">
        <v>12</v>
      </c>
    </row>
    <row r="2106" spans="2:27" x14ac:dyDescent="0.25">
      <c r="N2106" s="17">
        <v>23</v>
      </c>
      <c r="O2106" s="17">
        <v>5</v>
      </c>
      <c r="P2106" s="17">
        <v>2004</v>
      </c>
      <c r="Q2106" s="19" t="s">
        <v>1042</v>
      </c>
      <c r="R2106" s="24" t="s">
        <v>1026</v>
      </c>
      <c r="S2106" s="19" t="s">
        <v>1427</v>
      </c>
      <c r="T2106" s="17">
        <v>1</v>
      </c>
      <c r="U2106" s="24" t="s">
        <v>1026</v>
      </c>
      <c r="V2106" s="17">
        <v>2</v>
      </c>
      <c r="W2106" s="142" t="s">
        <v>1358</v>
      </c>
      <c r="X2106" s="17">
        <v>213</v>
      </c>
      <c r="Y2106" s="17">
        <v>12</v>
      </c>
      <c r="Z2106" s="24" t="s">
        <v>1026</v>
      </c>
      <c r="AA2106" s="17">
        <v>9</v>
      </c>
    </row>
    <row r="2107" spans="2:27" x14ac:dyDescent="0.25">
      <c r="N2107" s="17">
        <v>26</v>
      </c>
      <c r="O2107" s="17">
        <v>5</v>
      </c>
      <c r="P2107" s="17">
        <v>2004</v>
      </c>
      <c r="Q2107" s="19" t="s">
        <v>1433</v>
      </c>
      <c r="R2107" s="24" t="s">
        <v>1026</v>
      </c>
      <c r="S2107" s="19" t="s">
        <v>264</v>
      </c>
      <c r="T2107" s="17">
        <v>0</v>
      </c>
      <c r="U2107" s="24" t="s">
        <v>1026</v>
      </c>
      <c r="V2107" s="17">
        <v>2</v>
      </c>
      <c r="W2107" s="142" t="s">
        <v>1355</v>
      </c>
      <c r="X2107" s="17">
        <v>485</v>
      </c>
      <c r="Y2107" s="17">
        <v>7</v>
      </c>
      <c r="Z2107" s="24" t="s">
        <v>1026</v>
      </c>
      <c r="AA2107" s="17">
        <v>10</v>
      </c>
    </row>
    <row r="2108" spans="2:27" x14ac:dyDescent="0.25">
      <c r="N2108" s="17">
        <v>26</v>
      </c>
      <c r="O2108" s="17">
        <v>5</v>
      </c>
      <c r="P2108" s="17">
        <v>2004</v>
      </c>
      <c r="Q2108" s="19" t="s">
        <v>1041</v>
      </c>
      <c r="R2108" s="24" t="s">
        <v>1026</v>
      </c>
      <c r="S2108" s="19" t="s">
        <v>1042</v>
      </c>
      <c r="T2108" s="17">
        <v>2</v>
      </c>
      <c r="U2108" s="24" t="s">
        <v>1026</v>
      </c>
      <c r="V2108" s="17">
        <v>0</v>
      </c>
      <c r="W2108" s="142" t="s">
        <v>1357</v>
      </c>
      <c r="X2108" s="17">
        <v>374</v>
      </c>
      <c r="Y2108" s="17">
        <v>16</v>
      </c>
      <c r="Z2108" s="24" t="s">
        <v>1026</v>
      </c>
      <c r="AA2108" s="17">
        <v>4</v>
      </c>
    </row>
    <row r="2109" spans="2:27" x14ac:dyDescent="0.25">
      <c r="N2109" s="17">
        <v>26</v>
      </c>
      <c r="O2109" s="17">
        <v>5</v>
      </c>
      <c r="P2109" s="17">
        <v>2004</v>
      </c>
      <c r="Q2109" s="19" t="s">
        <v>1465</v>
      </c>
      <c r="R2109" s="24" t="s">
        <v>1026</v>
      </c>
      <c r="S2109" s="19" t="s">
        <v>565</v>
      </c>
      <c r="T2109" s="17">
        <v>1</v>
      </c>
      <c r="U2109" s="24" t="s">
        <v>1026</v>
      </c>
      <c r="V2109" s="17">
        <v>2</v>
      </c>
      <c r="W2109" s="142" t="s">
        <v>1356</v>
      </c>
      <c r="X2109" s="17">
        <v>302</v>
      </c>
      <c r="Y2109" s="17">
        <v>6</v>
      </c>
      <c r="Z2109" s="24" t="s">
        <v>1026</v>
      </c>
      <c r="AA2109" s="17">
        <v>4</v>
      </c>
    </row>
    <row r="2110" spans="2:27" x14ac:dyDescent="0.25">
      <c r="N2110" s="17">
        <v>26</v>
      </c>
      <c r="O2110" s="17">
        <v>5</v>
      </c>
      <c r="P2110" s="17">
        <v>2004</v>
      </c>
      <c r="Q2110" s="19" t="s">
        <v>1029</v>
      </c>
      <c r="R2110" s="24" t="s">
        <v>1026</v>
      </c>
      <c r="S2110" s="19" t="s">
        <v>1427</v>
      </c>
      <c r="T2110" s="17">
        <v>2</v>
      </c>
      <c r="U2110" s="24" t="s">
        <v>1026</v>
      </c>
      <c r="V2110" s="17">
        <v>0</v>
      </c>
      <c r="W2110" s="142" t="s">
        <v>187</v>
      </c>
      <c r="X2110" s="17">
        <v>897</v>
      </c>
      <c r="Y2110" s="17">
        <v>8</v>
      </c>
      <c r="Z2110" s="24" t="s">
        <v>1026</v>
      </c>
      <c r="AA2110" s="17">
        <v>3</v>
      </c>
    </row>
    <row r="2111" spans="2:27" x14ac:dyDescent="0.25">
      <c r="N2111" s="17">
        <v>26</v>
      </c>
      <c r="O2111" s="17">
        <v>5</v>
      </c>
      <c r="P2111" s="17">
        <v>2004</v>
      </c>
      <c r="Q2111" s="19" t="s">
        <v>181</v>
      </c>
      <c r="R2111" s="24" t="s">
        <v>1026</v>
      </c>
      <c r="S2111" s="19" t="s">
        <v>1241</v>
      </c>
      <c r="T2111" s="17">
        <v>1</v>
      </c>
      <c r="U2111" s="24" t="s">
        <v>1026</v>
      </c>
      <c r="V2111" s="17">
        <v>2</v>
      </c>
      <c r="W2111" s="142" t="s">
        <v>1354</v>
      </c>
      <c r="X2111" s="17">
        <v>345</v>
      </c>
      <c r="Y2111" s="17">
        <v>6</v>
      </c>
      <c r="Z2111" s="24" t="s">
        <v>1026</v>
      </c>
      <c r="AA2111" s="17">
        <v>7</v>
      </c>
    </row>
    <row r="2112" spans="2:27" x14ac:dyDescent="0.25">
      <c r="N2112" s="17">
        <v>30</v>
      </c>
      <c r="O2112" s="17">
        <v>5</v>
      </c>
      <c r="P2112" s="17">
        <v>2004</v>
      </c>
      <c r="Q2112" s="19" t="s">
        <v>565</v>
      </c>
      <c r="R2112" s="24" t="s">
        <v>1026</v>
      </c>
      <c r="S2112" s="19" t="s">
        <v>1041</v>
      </c>
      <c r="T2112" s="17">
        <v>2</v>
      </c>
      <c r="U2112" s="24" t="s">
        <v>1026</v>
      </c>
      <c r="V2112" s="17">
        <v>1</v>
      </c>
      <c r="W2112" s="142" t="s">
        <v>1353</v>
      </c>
      <c r="X2112" s="17">
        <v>418</v>
      </c>
      <c r="Y2112" s="17">
        <v>9</v>
      </c>
      <c r="Z2112" s="24" t="s">
        <v>1026</v>
      </c>
      <c r="AA2112" s="17">
        <v>6</v>
      </c>
    </row>
    <row r="2113" spans="14:27" x14ac:dyDescent="0.25">
      <c r="N2113" s="17">
        <v>30</v>
      </c>
      <c r="O2113" s="17">
        <v>5</v>
      </c>
      <c r="P2113" s="17">
        <v>2004</v>
      </c>
      <c r="Q2113" s="19" t="s">
        <v>264</v>
      </c>
      <c r="R2113" s="24" t="s">
        <v>1026</v>
      </c>
      <c r="S2113" s="19" t="s">
        <v>1029</v>
      </c>
      <c r="T2113" s="17">
        <v>0</v>
      </c>
      <c r="U2113" s="24" t="s">
        <v>1026</v>
      </c>
      <c r="V2113" s="17">
        <v>1</v>
      </c>
      <c r="W2113" s="142" t="s">
        <v>1352</v>
      </c>
      <c r="X2113" s="17">
        <v>353</v>
      </c>
      <c r="Y2113" s="17">
        <v>0</v>
      </c>
      <c r="Z2113" s="24" t="s">
        <v>1026</v>
      </c>
      <c r="AA2113" s="17">
        <v>2</v>
      </c>
    </row>
    <row r="2114" spans="14:27" x14ac:dyDescent="0.25">
      <c r="N2114" s="17">
        <v>30</v>
      </c>
      <c r="O2114" s="17">
        <v>5</v>
      </c>
      <c r="P2114" s="17">
        <v>2004</v>
      </c>
      <c r="Q2114" s="19" t="s">
        <v>1427</v>
      </c>
      <c r="R2114" s="24" t="s">
        <v>1026</v>
      </c>
      <c r="S2114" s="19" t="s">
        <v>181</v>
      </c>
      <c r="T2114" s="17">
        <v>0</v>
      </c>
      <c r="U2114" s="24" t="s">
        <v>1026</v>
      </c>
      <c r="V2114" s="17">
        <v>2</v>
      </c>
      <c r="W2114" s="142" t="s">
        <v>1351</v>
      </c>
      <c r="X2114" s="17">
        <v>451</v>
      </c>
      <c r="Y2114" s="17">
        <v>6</v>
      </c>
      <c r="Z2114" s="24" t="s">
        <v>1026</v>
      </c>
      <c r="AA2114" s="17">
        <v>9</v>
      </c>
    </row>
    <row r="2115" spans="14:27" x14ac:dyDescent="0.25">
      <c r="N2115" s="17">
        <v>1</v>
      </c>
      <c r="O2115" s="17">
        <v>6</v>
      </c>
      <c r="P2115" s="17">
        <v>2004</v>
      </c>
      <c r="Q2115" s="19" t="s">
        <v>1042</v>
      </c>
      <c r="R2115" s="24" t="s">
        <v>1026</v>
      </c>
      <c r="S2115" s="19" t="s">
        <v>1465</v>
      </c>
      <c r="T2115" s="17">
        <v>0</v>
      </c>
      <c r="U2115" s="24" t="s">
        <v>1026</v>
      </c>
      <c r="V2115" s="17">
        <v>2</v>
      </c>
      <c r="W2115" s="142" t="s">
        <v>1350</v>
      </c>
      <c r="X2115" s="17">
        <v>230</v>
      </c>
      <c r="Y2115" s="17">
        <v>6</v>
      </c>
      <c r="Z2115" s="24" t="s">
        <v>1026</v>
      </c>
      <c r="AA2115" s="17">
        <v>13</v>
      </c>
    </row>
    <row r="2116" spans="14:27" x14ac:dyDescent="0.25">
      <c r="N2116" s="17">
        <v>2</v>
      </c>
      <c r="O2116" s="17">
        <v>6</v>
      </c>
      <c r="P2116" s="17">
        <v>2004</v>
      </c>
      <c r="Q2116" s="19" t="s">
        <v>1433</v>
      </c>
      <c r="R2116" s="24" t="s">
        <v>1026</v>
      </c>
      <c r="S2116" s="19" t="s">
        <v>1427</v>
      </c>
      <c r="T2116" s="17">
        <v>1</v>
      </c>
      <c r="U2116" s="24" t="s">
        <v>1026</v>
      </c>
      <c r="V2116" s="17">
        <v>2</v>
      </c>
      <c r="W2116" s="142" t="s">
        <v>1348</v>
      </c>
      <c r="X2116" s="17">
        <v>433</v>
      </c>
      <c r="Y2116" s="17">
        <v>9</v>
      </c>
      <c r="Z2116" s="24" t="s">
        <v>1026</v>
      </c>
      <c r="AA2116" s="17">
        <v>4</v>
      </c>
    </row>
    <row r="2117" spans="14:27" x14ac:dyDescent="0.25">
      <c r="N2117" s="17">
        <v>2</v>
      </c>
      <c r="O2117" s="17">
        <v>6</v>
      </c>
      <c r="P2117" s="17">
        <v>2004</v>
      </c>
      <c r="Q2117" s="19" t="s">
        <v>1041</v>
      </c>
      <c r="R2117" s="24" t="s">
        <v>1026</v>
      </c>
      <c r="S2117" s="19" t="s">
        <v>1241</v>
      </c>
      <c r="T2117" s="17">
        <v>2</v>
      </c>
      <c r="U2117" s="24" t="s">
        <v>1026</v>
      </c>
      <c r="V2117" s="17">
        <v>0</v>
      </c>
      <c r="W2117" s="142" t="s">
        <v>1107</v>
      </c>
      <c r="X2117" s="17">
        <v>432</v>
      </c>
      <c r="Y2117" s="17">
        <v>12</v>
      </c>
      <c r="Z2117" s="24" t="s">
        <v>1026</v>
      </c>
      <c r="AA2117" s="17">
        <v>4</v>
      </c>
    </row>
    <row r="2118" spans="14:27" x14ac:dyDescent="0.25">
      <c r="N2118" s="17">
        <v>2</v>
      </c>
      <c r="O2118" s="17">
        <v>6</v>
      </c>
      <c r="P2118" s="17">
        <v>2004</v>
      </c>
      <c r="Q2118" s="19" t="s">
        <v>264</v>
      </c>
      <c r="R2118" s="24" t="s">
        <v>1026</v>
      </c>
      <c r="S2118" s="19" t="s">
        <v>1465</v>
      </c>
      <c r="T2118" s="17">
        <v>1</v>
      </c>
      <c r="U2118" s="24" t="s">
        <v>1026</v>
      </c>
      <c r="V2118" s="17">
        <v>2</v>
      </c>
      <c r="W2118" s="142" t="s">
        <v>1349</v>
      </c>
      <c r="X2118" s="17">
        <v>451</v>
      </c>
      <c r="Y2118" s="17">
        <v>12</v>
      </c>
      <c r="Z2118" s="24" t="s">
        <v>1026</v>
      </c>
      <c r="AA2118" s="17">
        <v>13</v>
      </c>
    </row>
    <row r="2119" spans="14:27" x14ac:dyDescent="0.25">
      <c r="N2119" s="17">
        <v>2</v>
      </c>
      <c r="O2119" s="17">
        <v>6</v>
      </c>
      <c r="P2119" s="17">
        <v>2004</v>
      </c>
      <c r="Q2119" s="19" t="s">
        <v>1029</v>
      </c>
      <c r="R2119" s="24" t="s">
        <v>1026</v>
      </c>
      <c r="S2119" s="19" t="s">
        <v>181</v>
      </c>
      <c r="T2119" s="17">
        <v>2</v>
      </c>
      <c r="U2119" s="24" t="s">
        <v>1026</v>
      </c>
      <c r="V2119" s="17">
        <v>0</v>
      </c>
      <c r="W2119" s="142" t="s">
        <v>1347</v>
      </c>
      <c r="X2119" s="17">
        <v>714</v>
      </c>
      <c r="Y2119" s="17">
        <v>15</v>
      </c>
      <c r="Z2119" s="24" t="s">
        <v>1026</v>
      </c>
      <c r="AA2119" s="17">
        <v>12</v>
      </c>
    </row>
    <row r="2120" spans="14:27" x14ac:dyDescent="0.25">
      <c r="N2120" s="17">
        <v>2</v>
      </c>
      <c r="O2120" s="17">
        <v>6</v>
      </c>
      <c r="P2120" s="17">
        <v>2004</v>
      </c>
      <c r="Q2120" s="19" t="s">
        <v>1042</v>
      </c>
      <c r="R2120" s="24" t="s">
        <v>1026</v>
      </c>
      <c r="S2120" s="19" t="s">
        <v>565</v>
      </c>
      <c r="T2120" s="17">
        <v>0</v>
      </c>
      <c r="U2120" s="24" t="s">
        <v>1026</v>
      </c>
      <c r="V2120" s="17">
        <v>2</v>
      </c>
      <c r="W2120" s="142" t="s">
        <v>1346</v>
      </c>
      <c r="X2120" s="17">
        <v>205</v>
      </c>
      <c r="Y2120" s="17">
        <v>3</v>
      </c>
      <c r="Z2120" s="24" t="s">
        <v>1026</v>
      </c>
      <c r="AA2120" s="17">
        <v>18</v>
      </c>
    </row>
    <row r="2121" spans="14:27" x14ac:dyDescent="0.25">
      <c r="N2121" s="17">
        <v>5</v>
      </c>
      <c r="O2121" s="17">
        <v>6</v>
      </c>
      <c r="P2121" s="17">
        <v>2004</v>
      </c>
      <c r="Q2121" s="19" t="s">
        <v>1465</v>
      </c>
      <c r="R2121" s="24" t="s">
        <v>1026</v>
      </c>
      <c r="S2121" s="19" t="s">
        <v>1041</v>
      </c>
      <c r="T2121" s="17">
        <v>2</v>
      </c>
      <c r="U2121" s="24" t="s">
        <v>1026</v>
      </c>
      <c r="V2121" s="17">
        <v>0</v>
      </c>
      <c r="W2121" s="142" t="s">
        <v>328</v>
      </c>
      <c r="X2121" s="17">
        <v>605</v>
      </c>
      <c r="Y2121" s="17">
        <v>9</v>
      </c>
      <c r="Z2121" s="24" t="s">
        <v>1026</v>
      </c>
      <c r="AA2121" s="17">
        <v>5</v>
      </c>
    </row>
    <row r="2122" spans="14:27" x14ac:dyDescent="0.25">
      <c r="N2122" s="17">
        <v>6</v>
      </c>
      <c r="O2122" s="17">
        <v>6</v>
      </c>
      <c r="P2122" s="17">
        <v>2004</v>
      </c>
      <c r="Q2122" s="19" t="s">
        <v>565</v>
      </c>
      <c r="R2122" s="24" t="s">
        <v>1026</v>
      </c>
      <c r="S2122" s="19" t="s">
        <v>1029</v>
      </c>
      <c r="T2122" s="17">
        <v>2</v>
      </c>
      <c r="U2122" s="24" t="s">
        <v>1026</v>
      </c>
      <c r="V2122" s="17">
        <v>0</v>
      </c>
      <c r="W2122" s="142" t="s">
        <v>327</v>
      </c>
      <c r="X2122" s="17">
        <v>537</v>
      </c>
      <c r="Y2122" s="17">
        <v>18</v>
      </c>
      <c r="Z2122" s="24" t="s">
        <v>1026</v>
      </c>
      <c r="AA2122" s="17">
        <v>8</v>
      </c>
    </row>
    <row r="2123" spans="14:27" x14ac:dyDescent="0.25">
      <c r="N2123" s="17">
        <v>6</v>
      </c>
      <c r="O2123" s="17">
        <v>6</v>
      </c>
      <c r="P2123" s="17">
        <v>2004</v>
      </c>
      <c r="Q2123" s="19" t="s">
        <v>181</v>
      </c>
      <c r="R2123" s="24" t="s">
        <v>1026</v>
      </c>
      <c r="S2123" s="19" t="s">
        <v>1433</v>
      </c>
      <c r="T2123" s="17">
        <v>2</v>
      </c>
      <c r="U2123" s="24" t="s">
        <v>1026</v>
      </c>
      <c r="V2123" s="17">
        <v>0</v>
      </c>
      <c r="W2123" s="142" t="s">
        <v>326</v>
      </c>
      <c r="X2123" s="17">
        <v>387</v>
      </c>
      <c r="Y2123" s="17">
        <v>9</v>
      </c>
      <c r="Z2123" s="24" t="s">
        <v>1026</v>
      </c>
      <c r="AA2123" s="17">
        <v>5</v>
      </c>
    </row>
    <row r="2124" spans="14:27" x14ac:dyDescent="0.25">
      <c r="N2124" s="17">
        <v>6</v>
      </c>
      <c r="O2124" s="17">
        <v>6</v>
      </c>
      <c r="P2124" s="17">
        <v>2004</v>
      </c>
      <c r="Q2124" s="19" t="s">
        <v>1427</v>
      </c>
      <c r="R2124" s="24" t="s">
        <v>1026</v>
      </c>
      <c r="S2124" s="19" t="s">
        <v>264</v>
      </c>
      <c r="T2124" s="17">
        <v>0</v>
      </c>
      <c r="U2124" s="24" t="s">
        <v>1026</v>
      </c>
      <c r="V2124" s="17">
        <v>1</v>
      </c>
      <c r="W2124" s="142" t="s">
        <v>325</v>
      </c>
      <c r="X2124" s="17">
        <v>357</v>
      </c>
      <c r="Y2124" s="17">
        <v>5</v>
      </c>
      <c r="Z2124" s="24" t="s">
        <v>1026</v>
      </c>
      <c r="AA2124" s="17">
        <v>10</v>
      </c>
    </row>
    <row r="2125" spans="14:27" x14ac:dyDescent="0.25">
      <c r="N2125" s="17">
        <v>8</v>
      </c>
      <c r="O2125" s="17">
        <v>6</v>
      </c>
      <c r="P2125" s="17">
        <v>2004</v>
      </c>
      <c r="Q2125" s="19" t="s">
        <v>1433</v>
      </c>
      <c r="R2125" s="24" t="s">
        <v>1026</v>
      </c>
      <c r="S2125" s="19" t="s">
        <v>1029</v>
      </c>
      <c r="T2125" s="17">
        <v>2</v>
      </c>
      <c r="U2125" s="24" t="s">
        <v>1026</v>
      </c>
      <c r="V2125" s="17">
        <v>0</v>
      </c>
      <c r="W2125" s="142" t="s">
        <v>323</v>
      </c>
      <c r="X2125" s="17">
        <v>413</v>
      </c>
      <c r="Y2125" s="17">
        <v>7</v>
      </c>
      <c r="Z2125" s="24" t="s">
        <v>1026</v>
      </c>
      <c r="AA2125" s="17">
        <v>1</v>
      </c>
    </row>
    <row r="2126" spans="14:27" x14ac:dyDescent="0.25">
      <c r="N2126" s="17">
        <v>8</v>
      </c>
      <c r="O2126" s="17">
        <v>6</v>
      </c>
      <c r="P2126" s="17">
        <v>2004</v>
      </c>
      <c r="Q2126" s="19" t="s">
        <v>264</v>
      </c>
      <c r="R2126" s="24" t="s">
        <v>1026</v>
      </c>
      <c r="S2126" s="19" t="s">
        <v>1042</v>
      </c>
      <c r="T2126" s="17">
        <v>2</v>
      </c>
      <c r="U2126" s="24" t="s">
        <v>1026</v>
      </c>
      <c r="V2126" s="17">
        <v>0</v>
      </c>
      <c r="W2126" s="142" t="s">
        <v>324</v>
      </c>
      <c r="X2126" s="17">
        <v>441</v>
      </c>
      <c r="Y2126" s="17">
        <v>23</v>
      </c>
      <c r="Z2126" s="24" t="s">
        <v>1026</v>
      </c>
      <c r="AA2126" s="17">
        <v>3</v>
      </c>
    </row>
    <row r="2127" spans="14:27" x14ac:dyDescent="0.25">
      <c r="N2127" s="17">
        <v>9</v>
      </c>
      <c r="O2127" s="17">
        <v>6</v>
      </c>
      <c r="P2127" s="17">
        <v>2004</v>
      </c>
      <c r="Q2127" s="19" t="s">
        <v>1041</v>
      </c>
      <c r="R2127" s="24" t="s">
        <v>1026</v>
      </c>
      <c r="S2127" s="19" t="s">
        <v>1029</v>
      </c>
      <c r="T2127" s="17">
        <v>2</v>
      </c>
      <c r="U2127" s="24" t="s">
        <v>1026</v>
      </c>
      <c r="V2127" s="17">
        <v>0</v>
      </c>
      <c r="W2127" s="142" t="s">
        <v>322</v>
      </c>
      <c r="X2127" s="17">
        <v>467</v>
      </c>
      <c r="Y2127" s="17">
        <v>20</v>
      </c>
      <c r="Z2127" s="24" t="s">
        <v>1026</v>
      </c>
      <c r="AA2127" s="17">
        <v>6</v>
      </c>
    </row>
    <row r="2128" spans="14:27" x14ac:dyDescent="0.25">
      <c r="N2128" s="17">
        <v>9</v>
      </c>
      <c r="O2128" s="17">
        <v>6</v>
      </c>
      <c r="P2128" s="17">
        <v>2004</v>
      </c>
      <c r="Q2128" s="19" t="s">
        <v>1465</v>
      </c>
      <c r="R2128" s="24" t="s">
        <v>1026</v>
      </c>
      <c r="S2128" s="19" t="s">
        <v>1241</v>
      </c>
      <c r="T2128" s="17">
        <v>2</v>
      </c>
      <c r="U2128" s="24" t="s">
        <v>1026</v>
      </c>
      <c r="V2128" s="17">
        <v>0</v>
      </c>
      <c r="W2128" s="142" t="s">
        <v>321</v>
      </c>
      <c r="X2128" s="17">
        <v>350</v>
      </c>
      <c r="Y2128" s="17">
        <v>12</v>
      </c>
      <c r="Z2128" s="24" t="s">
        <v>1026</v>
      </c>
      <c r="AA2128" s="17">
        <v>7</v>
      </c>
    </row>
    <row r="2129" spans="14:27" x14ac:dyDescent="0.25">
      <c r="N2129" s="17">
        <v>9</v>
      </c>
      <c r="O2129" s="17">
        <v>6</v>
      </c>
      <c r="P2129" s="17">
        <v>2004</v>
      </c>
      <c r="Q2129" s="19" t="s">
        <v>181</v>
      </c>
      <c r="R2129" s="24" t="s">
        <v>1026</v>
      </c>
      <c r="S2129" s="19" t="s">
        <v>565</v>
      </c>
      <c r="T2129" s="17">
        <v>0</v>
      </c>
      <c r="U2129" s="24" t="s">
        <v>1026</v>
      </c>
      <c r="V2129" s="17">
        <v>2</v>
      </c>
      <c r="W2129" s="142" t="s">
        <v>320</v>
      </c>
      <c r="X2129" s="17">
        <v>458</v>
      </c>
      <c r="Y2129" s="17">
        <v>3</v>
      </c>
      <c r="Z2129" s="24" t="s">
        <v>1026</v>
      </c>
      <c r="AA2129" s="17">
        <v>17</v>
      </c>
    </row>
    <row r="2130" spans="14:27" x14ac:dyDescent="0.25">
      <c r="N2130" s="17">
        <v>11</v>
      </c>
      <c r="O2130" s="17">
        <v>6</v>
      </c>
      <c r="P2130" s="17">
        <v>2004</v>
      </c>
      <c r="Q2130" s="19" t="s">
        <v>1241</v>
      </c>
      <c r="R2130" s="24" t="s">
        <v>1026</v>
      </c>
      <c r="S2130" s="19" t="s">
        <v>1427</v>
      </c>
      <c r="T2130" s="17">
        <v>2</v>
      </c>
      <c r="U2130" s="24" t="s">
        <v>1026</v>
      </c>
      <c r="V2130" s="17">
        <v>1</v>
      </c>
      <c r="W2130" s="142" t="s">
        <v>319</v>
      </c>
      <c r="X2130" s="17">
        <v>628</v>
      </c>
      <c r="Y2130" s="17">
        <v>9</v>
      </c>
      <c r="Z2130" s="24" t="s">
        <v>1026</v>
      </c>
      <c r="AA2130" s="17">
        <v>3</v>
      </c>
    </row>
    <row r="2131" spans="14:27" x14ac:dyDescent="0.25">
      <c r="N2131" s="17">
        <v>13</v>
      </c>
      <c r="O2131" s="17">
        <v>6</v>
      </c>
      <c r="P2131" s="17">
        <v>2004</v>
      </c>
      <c r="Q2131" s="19" t="s">
        <v>565</v>
      </c>
      <c r="R2131" s="24" t="s">
        <v>1026</v>
      </c>
      <c r="S2131" s="19" t="s">
        <v>1433</v>
      </c>
      <c r="T2131" s="17">
        <v>2</v>
      </c>
      <c r="U2131" s="24" t="s">
        <v>1026</v>
      </c>
      <c r="V2131" s="17">
        <v>0</v>
      </c>
      <c r="W2131" s="142" t="s">
        <v>318</v>
      </c>
      <c r="X2131" s="17">
        <v>418</v>
      </c>
      <c r="Y2131" s="17">
        <v>13</v>
      </c>
      <c r="Z2131" s="24" t="s">
        <v>1026</v>
      </c>
      <c r="AA2131" s="17">
        <v>2</v>
      </c>
    </row>
    <row r="2132" spans="14:27" x14ac:dyDescent="0.25">
      <c r="N2132" s="17">
        <v>13</v>
      </c>
      <c r="O2132" s="17">
        <v>6</v>
      </c>
      <c r="P2132" s="17">
        <v>2004</v>
      </c>
      <c r="Q2132" s="19" t="s">
        <v>1029</v>
      </c>
      <c r="R2132" s="24" t="s">
        <v>1026</v>
      </c>
      <c r="S2132" s="19" t="s">
        <v>1465</v>
      </c>
      <c r="T2132" s="17">
        <v>0</v>
      </c>
      <c r="U2132" s="24" t="s">
        <v>1026</v>
      </c>
      <c r="V2132" s="17">
        <v>1</v>
      </c>
      <c r="W2132" s="142" t="s">
        <v>362</v>
      </c>
      <c r="X2132" s="17">
        <v>1097</v>
      </c>
      <c r="Y2132" s="17">
        <v>4</v>
      </c>
      <c r="Z2132" s="24" t="s">
        <v>1026</v>
      </c>
      <c r="AA2132" s="17">
        <v>10</v>
      </c>
    </row>
    <row r="2133" spans="14:27" x14ac:dyDescent="0.25">
      <c r="N2133" s="17">
        <v>13</v>
      </c>
      <c r="O2133" s="17">
        <v>6</v>
      </c>
      <c r="P2133" s="17">
        <v>2004</v>
      </c>
      <c r="Q2133" s="19" t="s">
        <v>1042</v>
      </c>
      <c r="R2133" s="24" t="s">
        <v>1026</v>
      </c>
      <c r="S2133" s="19" t="s">
        <v>181</v>
      </c>
      <c r="T2133" s="17">
        <v>0</v>
      </c>
      <c r="U2133" s="24" t="s">
        <v>1026</v>
      </c>
      <c r="V2133" s="17">
        <v>2</v>
      </c>
      <c r="W2133" s="142" t="s">
        <v>317</v>
      </c>
      <c r="X2133" s="17">
        <v>289</v>
      </c>
      <c r="Y2133" s="17">
        <v>5</v>
      </c>
      <c r="Z2133" s="24" t="s">
        <v>1026</v>
      </c>
      <c r="AA2133" s="17">
        <v>11</v>
      </c>
    </row>
    <row r="2134" spans="14:27" x14ac:dyDescent="0.25">
      <c r="N2134" s="17">
        <v>13</v>
      </c>
      <c r="O2134" s="17">
        <v>6</v>
      </c>
      <c r="P2134" s="17">
        <v>2004</v>
      </c>
      <c r="Q2134" s="19" t="s">
        <v>1427</v>
      </c>
      <c r="R2134" s="24" t="s">
        <v>1026</v>
      </c>
      <c r="S2134" s="19" t="s">
        <v>1041</v>
      </c>
      <c r="T2134" s="17">
        <v>2</v>
      </c>
      <c r="U2134" s="24" t="s">
        <v>1026</v>
      </c>
      <c r="V2134" s="17">
        <v>1</v>
      </c>
      <c r="W2134" s="142" t="s">
        <v>316</v>
      </c>
      <c r="X2134" s="17">
        <v>506</v>
      </c>
      <c r="Y2134" s="17">
        <v>5</v>
      </c>
      <c r="Z2134" s="24" t="s">
        <v>1026</v>
      </c>
      <c r="AA2134" s="17">
        <v>4</v>
      </c>
    </row>
    <row r="2135" spans="14:27" x14ac:dyDescent="0.25">
      <c r="N2135" s="17">
        <v>15</v>
      </c>
      <c r="O2135" s="17">
        <v>6</v>
      </c>
      <c r="P2135" s="17">
        <v>2004</v>
      </c>
      <c r="Q2135" s="19" t="s">
        <v>1433</v>
      </c>
      <c r="R2135" s="24" t="s">
        <v>1026</v>
      </c>
      <c r="S2135" s="19" t="s">
        <v>1042</v>
      </c>
      <c r="T2135" s="17">
        <v>2</v>
      </c>
      <c r="U2135" s="24" t="s">
        <v>1026</v>
      </c>
      <c r="V2135" s="17">
        <v>0</v>
      </c>
      <c r="W2135" s="142" t="s">
        <v>1750</v>
      </c>
      <c r="X2135" s="17">
        <v>424</v>
      </c>
      <c r="Y2135" s="17">
        <v>13</v>
      </c>
      <c r="Z2135" s="24" t="s">
        <v>1026</v>
      </c>
      <c r="AA2135" s="17">
        <v>9</v>
      </c>
    </row>
    <row r="2136" spans="14:27" x14ac:dyDescent="0.25">
      <c r="N2136" s="17">
        <v>15</v>
      </c>
      <c r="O2136" s="17">
        <v>6</v>
      </c>
      <c r="P2136" s="17">
        <v>2004</v>
      </c>
      <c r="Q2136" s="19" t="s">
        <v>565</v>
      </c>
      <c r="R2136" s="24" t="s">
        <v>1026</v>
      </c>
      <c r="S2136" s="19" t="s">
        <v>1241</v>
      </c>
      <c r="T2136" s="17">
        <v>2</v>
      </c>
      <c r="U2136" s="24" t="s">
        <v>1026</v>
      </c>
      <c r="V2136" s="17">
        <v>0</v>
      </c>
      <c r="W2136" s="142" t="s">
        <v>315</v>
      </c>
      <c r="X2136" s="17">
        <v>461</v>
      </c>
      <c r="Y2136" s="17">
        <v>11</v>
      </c>
      <c r="Z2136" s="24" t="s">
        <v>1026</v>
      </c>
      <c r="AA2136" s="17">
        <v>2</v>
      </c>
    </row>
    <row r="2137" spans="14:27" x14ac:dyDescent="0.25">
      <c r="N2137" s="17">
        <v>15</v>
      </c>
      <c r="O2137" s="17">
        <v>6</v>
      </c>
      <c r="P2137" s="17">
        <v>2004</v>
      </c>
      <c r="Q2137" s="19" t="s">
        <v>1041</v>
      </c>
      <c r="R2137" s="24" t="s">
        <v>1026</v>
      </c>
      <c r="S2137" s="19" t="s">
        <v>264</v>
      </c>
      <c r="T2137" s="17">
        <v>1</v>
      </c>
      <c r="U2137" s="24" t="s">
        <v>1026</v>
      </c>
      <c r="V2137" s="17">
        <v>0</v>
      </c>
      <c r="W2137" s="142" t="s">
        <v>314</v>
      </c>
      <c r="X2137" s="17">
        <v>420</v>
      </c>
      <c r="Y2137" s="17">
        <v>6</v>
      </c>
      <c r="Z2137" s="24" t="s">
        <v>1026</v>
      </c>
      <c r="AA2137" s="17">
        <v>5</v>
      </c>
    </row>
    <row r="2138" spans="14:27" x14ac:dyDescent="0.25">
      <c r="N2138" s="17">
        <v>15</v>
      </c>
      <c r="O2138" s="17">
        <v>6</v>
      </c>
      <c r="P2138" s="17">
        <v>2004</v>
      </c>
      <c r="Q2138" s="19" t="s">
        <v>1465</v>
      </c>
      <c r="R2138" s="24" t="s">
        <v>1026</v>
      </c>
      <c r="S2138" s="19" t="s">
        <v>1427</v>
      </c>
      <c r="T2138" s="17">
        <v>1</v>
      </c>
      <c r="U2138" s="24" t="s">
        <v>1026</v>
      </c>
      <c r="V2138" s="17">
        <v>0</v>
      </c>
      <c r="W2138" s="142" t="s">
        <v>1751</v>
      </c>
      <c r="X2138" s="17">
        <v>312</v>
      </c>
      <c r="Y2138" s="17">
        <v>8</v>
      </c>
      <c r="Z2138" s="24" t="s">
        <v>1026</v>
      </c>
      <c r="AA2138" s="17">
        <v>7</v>
      </c>
    </row>
    <row r="2139" spans="14:27" x14ac:dyDescent="0.25">
      <c r="N2139" s="17">
        <v>16</v>
      </c>
      <c r="O2139" s="17">
        <v>6</v>
      </c>
      <c r="P2139" s="17">
        <v>2004</v>
      </c>
      <c r="Q2139" s="19" t="s">
        <v>1241</v>
      </c>
      <c r="R2139" s="24" t="s">
        <v>1026</v>
      </c>
      <c r="S2139" s="19" t="s">
        <v>1042</v>
      </c>
      <c r="T2139" s="17">
        <v>2</v>
      </c>
      <c r="U2139" s="24" t="s">
        <v>1026</v>
      </c>
      <c r="V2139" s="17">
        <v>0</v>
      </c>
      <c r="W2139" s="142" t="s">
        <v>1748</v>
      </c>
      <c r="X2139" s="17">
        <v>1042</v>
      </c>
      <c r="Y2139" s="17">
        <v>20</v>
      </c>
      <c r="Z2139" s="24" t="s">
        <v>1026</v>
      </c>
      <c r="AA2139" s="17">
        <v>6</v>
      </c>
    </row>
    <row r="2140" spans="14:27" x14ac:dyDescent="0.25">
      <c r="N2140" s="17">
        <v>16</v>
      </c>
      <c r="O2140" s="17">
        <v>6</v>
      </c>
      <c r="P2140" s="17">
        <v>2004</v>
      </c>
      <c r="Q2140" s="19" t="s">
        <v>181</v>
      </c>
      <c r="R2140" s="24" t="s">
        <v>1026</v>
      </c>
      <c r="S2140" s="19" t="s">
        <v>264</v>
      </c>
      <c r="T2140" s="17">
        <v>0</v>
      </c>
      <c r="U2140" s="24" t="s">
        <v>1026</v>
      </c>
      <c r="V2140" s="17">
        <v>1</v>
      </c>
      <c r="W2140" s="142" t="s">
        <v>1749</v>
      </c>
      <c r="X2140" s="17">
        <v>376</v>
      </c>
      <c r="Y2140" s="17">
        <v>7</v>
      </c>
      <c r="Z2140" s="24" t="s">
        <v>1026</v>
      </c>
      <c r="AA2140" s="17">
        <v>10</v>
      </c>
    </row>
    <row r="2141" spans="14:27" x14ac:dyDescent="0.25">
      <c r="N2141" s="17">
        <v>4</v>
      </c>
      <c r="O2141" s="17">
        <v>7</v>
      </c>
      <c r="P2141" s="17">
        <v>2004</v>
      </c>
      <c r="Q2141" s="19" t="s">
        <v>264</v>
      </c>
      <c r="R2141" s="24" t="s">
        <v>1026</v>
      </c>
      <c r="S2141" s="19" t="s">
        <v>181</v>
      </c>
      <c r="T2141" s="17">
        <v>1</v>
      </c>
      <c r="U2141" s="24" t="s">
        <v>1026</v>
      </c>
      <c r="V2141" s="17">
        <v>2</v>
      </c>
      <c r="W2141" s="142" t="s">
        <v>1747</v>
      </c>
      <c r="X2141" s="17">
        <v>321</v>
      </c>
      <c r="Y2141" s="17">
        <v>10</v>
      </c>
      <c r="Z2141" s="24" t="s">
        <v>1026</v>
      </c>
      <c r="AA2141" s="17">
        <v>5</v>
      </c>
    </row>
    <row r="2142" spans="14:27" x14ac:dyDescent="0.25">
      <c r="N2142" s="17">
        <v>4</v>
      </c>
      <c r="O2142" s="17">
        <v>7</v>
      </c>
      <c r="P2142" s="17">
        <v>2004</v>
      </c>
      <c r="Q2142" s="19" t="s">
        <v>1241</v>
      </c>
      <c r="R2142" s="24" t="s">
        <v>1026</v>
      </c>
      <c r="S2142" s="19" t="s">
        <v>1433</v>
      </c>
      <c r="T2142" s="17">
        <v>2</v>
      </c>
      <c r="U2142" s="24" t="s">
        <v>1026</v>
      </c>
      <c r="V2142" s="17">
        <v>0</v>
      </c>
      <c r="W2142" s="142" t="s">
        <v>147</v>
      </c>
      <c r="X2142" s="17">
        <v>1330</v>
      </c>
      <c r="Y2142" s="17">
        <v>6</v>
      </c>
      <c r="Z2142" s="24" t="s">
        <v>1026</v>
      </c>
      <c r="AA2142" s="17">
        <v>3</v>
      </c>
    </row>
    <row r="2143" spans="14:27" x14ac:dyDescent="0.25">
      <c r="N2143" s="17">
        <v>7</v>
      </c>
      <c r="O2143" s="17">
        <v>7</v>
      </c>
      <c r="P2143" s="17">
        <v>2004</v>
      </c>
      <c r="Q2143" s="19" t="s">
        <v>1241</v>
      </c>
      <c r="R2143" s="24" t="s">
        <v>1026</v>
      </c>
      <c r="S2143" s="19" t="s">
        <v>565</v>
      </c>
      <c r="T2143" s="17">
        <v>0</v>
      </c>
      <c r="U2143" s="24" t="s">
        <v>1026</v>
      </c>
      <c r="V2143" s="17">
        <v>2</v>
      </c>
      <c r="W2143" s="142" t="s">
        <v>1746</v>
      </c>
      <c r="X2143" s="17">
        <v>961</v>
      </c>
      <c r="Y2143" s="17">
        <v>2</v>
      </c>
      <c r="Z2143" s="24" t="s">
        <v>1026</v>
      </c>
      <c r="AA2143" s="17">
        <v>6</v>
      </c>
    </row>
    <row r="2144" spans="14:27" x14ac:dyDescent="0.25">
      <c r="N2144" s="17">
        <v>7</v>
      </c>
      <c r="O2144" s="17">
        <v>7</v>
      </c>
      <c r="P2144" s="17">
        <v>2004</v>
      </c>
      <c r="Q2144" s="19" t="s">
        <v>1029</v>
      </c>
      <c r="R2144" s="24" t="s">
        <v>1026</v>
      </c>
      <c r="S2144" s="19" t="s">
        <v>1041</v>
      </c>
      <c r="T2144" s="17">
        <v>0</v>
      </c>
      <c r="U2144" s="24" t="s">
        <v>1026</v>
      </c>
      <c r="V2144" s="17">
        <v>2</v>
      </c>
      <c r="W2144" s="142" t="s">
        <v>1745</v>
      </c>
      <c r="X2144" s="17">
        <v>847</v>
      </c>
      <c r="Y2144" s="17">
        <v>3</v>
      </c>
      <c r="Z2144" s="24" t="s">
        <v>1026</v>
      </c>
      <c r="AA2144" s="17">
        <v>14</v>
      </c>
    </row>
    <row r="2145" spans="3:27" x14ac:dyDescent="0.25">
      <c r="N2145" s="17">
        <v>7</v>
      </c>
      <c r="O2145" s="17">
        <v>7</v>
      </c>
      <c r="P2145" s="17">
        <v>2004</v>
      </c>
      <c r="Q2145" s="19" t="s">
        <v>1042</v>
      </c>
      <c r="R2145" s="24" t="s">
        <v>1026</v>
      </c>
      <c r="S2145" s="19" t="s">
        <v>1433</v>
      </c>
      <c r="T2145" s="17">
        <v>0</v>
      </c>
      <c r="U2145" s="24" t="s">
        <v>1026</v>
      </c>
      <c r="V2145" s="17">
        <v>2</v>
      </c>
      <c r="W2145" s="142" t="s">
        <v>1744</v>
      </c>
      <c r="X2145" s="17">
        <v>246</v>
      </c>
      <c r="Y2145" s="17">
        <v>0</v>
      </c>
      <c r="Z2145" s="24" t="s">
        <v>1026</v>
      </c>
      <c r="AA2145" s="17">
        <v>9</v>
      </c>
    </row>
    <row r="2146" spans="3:27" x14ac:dyDescent="0.25">
      <c r="N2146" s="17">
        <v>7</v>
      </c>
      <c r="O2146" s="17">
        <v>7</v>
      </c>
      <c r="P2146" s="17">
        <v>2004</v>
      </c>
      <c r="Q2146" s="19" t="s">
        <v>1427</v>
      </c>
      <c r="R2146" s="24" t="s">
        <v>1026</v>
      </c>
      <c r="S2146" s="19" t="s">
        <v>1465</v>
      </c>
      <c r="T2146" s="17">
        <v>2</v>
      </c>
      <c r="U2146" s="24" t="s">
        <v>1026</v>
      </c>
      <c r="V2146" s="17">
        <v>1</v>
      </c>
      <c r="W2146" s="142" t="s">
        <v>1743</v>
      </c>
      <c r="X2146" s="17">
        <v>377</v>
      </c>
      <c r="Y2146" s="17">
        <v>9</v>
      </c>
      <c r="Z2146" s="24" t="s">
        <v>1026</v>
      </c>
      <c r="AA2146" s="17">
        <v>10</v>
      </c>
    </row>
    <row r="2147" spans="3:27" x14ac:dyDescent="0.25">
      <c r="C2147" s="16"/>
      <c r="D2147" s="16"/>
      <c r="E2147" s="16"/>
      <c r="F2147" s="16"/>
      <c r="G2147" s="16"/>
      <c r="H2147" s="16"/>
      <c r="I2147" s="16"/>
      <c r="N2147" s="17">
        <v>11</v>
      </c>
      <c r="O2147" s="17">
        <v>7</v>
      </c>
      <c r="P2147" s="17">
        <v>2004</v>
      </c>
      <c r="Q2147" s="19" t="s">
        <v>1433</v>
      </c>
      <c r="R2147" s="24" t="s">
        <v>1026</v>
      </c>
      <c r="S2147" s="19" t="s">
        <v>565</v>
      </c>
      <c r="T2147" s="17">
        <v>1</v>
      </c>
      <c r="U2147" s="24" t="s">
        <v>1026</v>
      </c>
      <c r="V2147" s="17">
        <v>2</v>
      </c>
      <c r="W2147" s="142" t="s">
        <v>2854</v>
      </c>
      <c r="X2147" s="17">
        <v>1440</v>
      </c>
      <c r="Y2147" s="17">
        <v>6</v>
      </c>
      <c r="Z2147" s="24" t="s">
        <v>1026</v>
      </c>
      <c r="AA2147" s="17">
        <v>14</v>
      </c>
    </row>
    <row r="2148" spans="3:27" x14ac:dyDescent="0.25">
      <c r="C2148" s="16"/>
      <c r="D2148" s="16"/>
      <c r="E2148" s="16"/>
      <c r="F2148" s="16"/>
      <c r="G2148" s="16"/>
      <c r="H2148" s="16"/>
      <c r="I2148" s="16"/>
      <c r="N2148" s="17">
        <v>11</v>
      </c>
      <c r="O2148" s="17">
        <v>7</v>
      </c>
      <c r="P2148" s="17">
        <v>2004</v>
      </c>
      <c r="Q2148" s="19" t="s">
        <v>1465</v>
      </c>
      <c r="R2148" s="24" t="s">
        <v>1026</v>
      </c>
      <c r="S2148" s="19" t="s">
        <v>1029</v>
      </c>
      <c r="T2148" s="17">
        <v>1</v>
      </c>
      <c r="U2148" s="24" t="s">
        <v>1026</v>
      </c>
      <c r="V2148" s="17">
        <v>0</v>
      </c>
      <c r="W2148" s="142" t="s">
        <v>176</v>
      </c>
      <c r="X2148" s="17">
        <v>334</v>
      </c>
      <c r="Y2148" s="17">
        <v>7</v>
      </c>
      <c r="Z2148" s="24" t="s">
        <v>1026</v>
      </c>
      <c r="AA2148" s="17">
        <v>6</v>
      </c>
    </row>
    <row r="2149" spans="3:27" x14ac:dyDescent="0.25">
      <c r="C2149" s="16"/>
      <c r="D2149" s="16"/>
      <c r="E2149" s="16"/>
      <c r="F2149" s="16"/>
      <c r="G2149" s="16"/>
      <c r="H2149" s="16"/>
      <c r="I2149" s="16"/>
      <c r="N2149" s="17">
        <v>11</v>
      </c>
      <c r="O2149" s="17">
        <v>7</v>
      </c>
      <c r="P2149" s="17">
        <v>2004</v>
      </c>
      <c r="Q2149" s="19" t="s">
        <v>264</v>
      </c>
      <c r="R2149" s="24" t="s">
        <v>1026</v>
      </c>
      <c r="S2149" s="19" t="s">
        <v>1041</v>
      </c>
      <c r="T2149" s="17">
        <v>0</v>
      </c>
      <c r="U2149" s="24" t="s">
        <v>1026</v>
      </c>
      <c r="V2149" s="17">
        <v>1</v>
      </c>
      <c r="W2149" s="142" t="s">
        <v>1742</v>
      </c>
      <c r="X2149" s="17">
        <v>343</v>
      </c>
      <c r="Y2149" s="17">
        <v>8</v>
      </c>
      <c r="Z2149" s="24" t="s">
        <v>1026</v>
      </c>
      <c r="AA2149" s="17">
        <v>9</v>
      </c>
    </row>
    <row r="2150" spans="3:27" x14ac:dyDescent="0.25">
      <c r="C2150" s="16"/>
      <c r="D2150" s="16"/>
      <c r="E2150" s="16"/>
      <c r="F2150" s="16"/>
      <c r="G2150" s="16"/>
      <c r="H2150" s="16"/>
      <c r="I2150" s="16"/>
      <c r="N2150" s="17">
        <v>11</v>
      </c>
      <c r="O2150" s="17">
        <v>7</v>
      </c>
      <c r="P2150" s="17">
        <v>2004</v>
      </c>
      <c r="Q2150" s="19" t="s">
        <v>181</v>
      </c>
      <c r="R2150" s="24" t="s">
        <v>1026</v>
      </c>
      <c r="S2150" s="19" t="s">
        <v>1042</v>
      </c>
      <c r="T2150" s="17">
        <v>0</v>
      </c>
      <c r="U2150" s="24" t="s">
        <v>1026</v>
      </c>
      <c r="V2150" s="17">
        <v>2</v>
      </c>
      <c r="W2150" s="142" t="s">
        <v>2853</v>
      </c>
      <c r="X2150" s="17">
        <v>390</v>
      </c>
      <c r="Y2150" s="17">
        <v>4</v>
      </c>
      <c r="Z2150" s="24" t="s">
        <v>1026</v>
      </c>
      <c r="AA2150" s="17">
        <v>8</v>
      </c>
    </row>
    <row r="2151" spans="3:27" x14ac:dyDescent="0.25">
      <c r="C2151" s="16"/>
      <c r="D2151" s="16"/>
      <c r="E2151" s="16"/>
      <c r="F2151" s="16"/>
      <c r="G2151" s="16"/>
      <c r="H2151" s="16"/>
      <c r="I2151" s="16"/>
      <c r="N2151" s="17">
        <v>11</v>
      </c>
      <c r="O2151" s="17">
        <v>7</v>
      </c>
      <c r="P2151" s="17">
        <v>2004</v>
      </c>
      <c r="Q2151" s="19" t="s">
        <v>1427</v>
      </c>
      <c r="R2151" s="24" t="s">
        <v>1026</v>
      </c>
      <c r="S2151" s="19" t="s">
        <v>1241</v>
      </c>
      <c r="T2151" s="17">
        <v>0</v>
      </c>
      <c r="U2151" s="24" t="s">
        <v>1026</v>
      </c>
      <c r="V2151" s="17">
        <v>2</v>
      </c>
      <c r="W2151" s="142" t="s">
        <v>845</v>
      </c>
      <c r="X2151" s="17">
        <v>371</v>
      </c>
      <c r="Y2151" s="17">
        <v>4</v>
      </c>
      <c r="Z2151" s="24" t="s">
        <v>1026</v>
      </c>
      <c r="AA2151" s="17">
        <v>15</v>
      </c>
    </row>
    <row r="2152" spans="3:27" x14ac:dyDescent="0.25">
      <c r="C2152" s="16"/>
      <c r="D2152" s="16"/>
      <c r="E2152" s="16"/>
      <c r="F2152" s="16"/>
      <c r="G2152" s="16"/>
      <c r="H2152" s="16"/>
      <c r="I2152" s="16"/>
      <c r="N2152" s="17">
        <v>13</v>
      </c>
      <c r="O2152" s="17">
        <v>7</v>
      </c>
      <c r="P2152" s="17">
        <v>2004</v>
      </c>
      <c r="Q2152" s="19" t="s">
        <v>565</v>
      </c>
      <c r="R2152" s="24" t="s">
        <v>1026</v>
      </c>
      <c r="S2152" s="19" t="s">
        <v>181</v>
      </c>
      <c r="T2152" s="17">
        <v>2</v>
      </c>
      <c r="U2152" s="24" t="s">
        <v>1026</v>
      </c>
      <c r="V2152" s="17">
        <v>0</v>
      </c>
      <c r="W2152" s="142" t="s">
        <v>844</v>
      </c>
      <c r="X2152" s="17">
        <v>731</v>
      </c>
      <c r="Y2152" s="17">
        <v>20</v>
      </c>
      <c r="Z2152" s="24" t="s">
        <v>1026</v>
      </c>
      <c r="AA2152" s="17">
        <v>2</v>
      </c>
    </row>
    <row r="2153" spans="3:27" x14ac:dyDescent="0.25">
      <c r="C2153" s="16"/>
      <c r="D2153" s="16"/>
      <c r="E2153" s="16"/>
      <c r="F2153" s="16"/>
      <c r="G2153" s="16"/>
      <c r="H2153" s="16"/>
      <c r="I2153" s="16"/>
      <c r="N2153" s="17">
        <v>13</v>
      </c>
      <c r="O2153" s="17">
        <v>7</v>
      </c>
      <c r="P2153" s="17">
        <v>2004</v>
      </c>
      <c r="Q2153" s="19" t="s">
        <v>1241</v>
      </c>
      <c r="R2153" s="24" t="s">
        <v>1026</v>
      </c>
      <c r="S2153" s="19" t="s">
        <v>1465</v>
      </c>
      <c r="T2153" s="17">
        <v>1</v>
      </c>
      <c r="U2153" s="24" t="s">
        <v>1026</v>
      </c>
      <c r="V2153" s="17">
        <v>0</v>
      </c>
      <c r="W2153" s="142" t="s">
        <v>843</v>
      </c>
      <c r="X2153" s="17">
        <v>943</v>
      </c>
      <c r="Y2153" s="17">
        <v>6</v>
      </c>
      <c r="Z2153" s="24" t="s">
        <v>1026</v>
      </c>
      <c r="AA2153" s="17">
        <v>4</v>
      </c>
    </row>
    <row r="2154" spans="3:27" x14ac:dyDescent="0.25">
      <c r="C2154" s="16"/>
      <c r="D2154" s="16"/>
      <c r="E2154" s="16"/>
      <c r="F2154" s="16"/>
      <c r="G2154" s="16"/>
      <c r="H2154" s="16"/>
      <c r="I2154" s="16"/>
      <c r="N2154" s="17">
        <v>14</v>
      </c>
      <c r="O2154" s="17">
        <v>7</v>
      </c>
      <c r="P2154" s="17">
        <v>2004</v>
      </c>
      <c r="Q2154" s="19" t="s">
        <v>1041</v>
      </c>
      <c r="R2154" s="24" t="s">
        <v>1026</v>
      </c>
      <c r="S2154" s="19" t="s">
        <v>1427</v>
      </c>
      <c r="T2154" s="17">
        <v>2</v>
      </c>
      <c r="U2154" s="24" t="s">
        <v>1026</v>
      </c>
      <c r="V2154" s="17">
        <v>0</v>
      </c>
      <c r="W2154" s="142" t="s">
        <v>1737</v>
      </c>
      <c r="X2154" s="17">
        <v>673</v>
      </c>
      <c r="Y2154" s="17">
        <v>16</v>
      </c>
      <c r="Z2154" s="24" t="s">
        <v>1026</v>
      </c>
      <c r="AA2154" s="17">
        <v>2</v>
      </c>
    </row>
    <row r="2155" spans="3:27" x14ac:dyDescent="0.25">
      <c r="C2155" s="16"/>
      <c r="D2155" s="16"/>
      <c r="E2155" s="16"/>
      <c r="F2155" s="16"/>
      <c r="G2155" s="16"/>
      <c r="H2155" s="16"/>
      <c r="I2155" s="16"/>
      <c r="N2155" s="17">
        <v>14</v>
      </c>
      <c r="O2155" s="17">
        <v>7</v>
      </c>
      <c r="P2155" s="17">
        <v>2004</v>
      </c>
      <c r="Q2155" s="19" t="s">
        <v>1029</v>
      </c>
      <c r="R2155" s="24" t="s">
        <v>1026</v>
      </c>
      <c r="S2155" s="19" t="s">
        <v>1433</v>
      </c>
      <c r="T2155" s="17">
        <v>2</v>
      </c>
      <c r="U2155" s="24" t="s">
        <v>1026</v>
      </c>
      <c r="V2155" s="17">
        <v>1</v>
      </c>
      <c r="W2155" s="142" t="s">
        <v>1736</v>
      </c>
      <c r="X2155" s="17">
        <v>602</v>
      </c>
      <c r="Y2155" s="17">
        <v>8</v>
      </c>
      <c r="Z2155" s="24" t="s">
        <v>1026</v>
      </c>
      <c r="AA2155" s="17">
        <v>13</v>
      </c>
    </row>
    <row r="2156" spans="3:27" x14ac:dyDescent="0.25">
      <c r="C2156" s="16"/>
      <c r="D2156" s="16"/>
      <c r="E2156" s="16"/>
      <c r="F2156" s="16"/>
      <c r="G2156" s="16"/>
      <c r="H2156" s="16"/>
      <c r="I2156" s="16"/>
      <c r="N2156" s="17">
        <v>14</v>
      </c>
      <c r="O2156" s="17">
        <v>7</v>
      </c>
      <c r="P2156" s="17">
        <v>2004</v>
      </c>
      <c r="Q2156" s="19" t="s">
        <v>1042</v>
      </c>
      <c r="R2156" s="24" t="s">
        <v>1026</v>
      </c>
      <c r="S2156" s="19" t="s">
        <v>264</v>
      </c>
      <c r="T2156" s="17">
        <v>0</v>
      </c>
      <c r="U2156" s="24" t="s">
        <v>1026</v>
      </c>
      <c r="V2156" s="17">
        <v>1</v>
      </c>
      <c r="W2156" s="142" t="s">
        <v>1735</v>
      </c>
      <c r="X2156" s="17">
        <v>186</v>
      </c>
      <c r="Y2156" s="17">
        <v>4</v>
      </c>
      <c r="Z2156" s="24" t="s">
        <v>1026</v>
      </c>
      <c r="AA2156" s="17">
        <v>11</v>
      </c>
    </row>
    <row r="2157" spans="3:27" x14ac:dyDescent="0.25">
      <c r="C2157" s="16"/>
      <c r="D2157" s="16"/>
      <c r="E2157" s="16"/>
      <c r="F2157" s="16"/>
      <c r="G2157" s="16"/>
      <c r="H2157" s="16"/>
      <c r="I2157" s="16"/>
      <c r="N2157" s="17">
        <v>18</v>
      </c>
      <c r="O2157" s="17">
        <v>7</v>
      </c>
      <c r="P2157" s="17">
        <v>2004</v>
      </c>
      <c r="Q2157" s="19" t="s">
        <v>1433</v>
      </c>
      <c r="R2157" s="24" t="s">
        <v>1026</v>
      </c>
      <c r="S2157" s="19" t="s">
        <v>181</v>
      </c>
      <c r="T2157" s="17">
        <v>0</v>
      </c>
      <c r="U2157" s="24" t="s">
        <v>1026</v>
      </c>
      <c r="V2157" s="17">
        <v>2</v>
      </c>
      <c r="W2157" s="142" t="s">
        <v>1730</v>
      </c>
      <c r="X2157" s="17">
        <v>583</v>
      </c>
      <c r="Y2157" s="17">
        <v>2</v>
      </c>
      <c r="Z2157" s="24" t="s">
        <v>1026</v>
      </c>
      <c r="AA2157" s="17">
        <v>4</v>
      </c>
    </row>
    <row r="2158" spans="3:27" x14ac:dyDescent="0.25">
      <c r="C2158" s="16"/>
      <c r="D2158" s="16"/>
      <c r="E2158" s="16"/>
      <c r="F2158" s="16"/>
      <c r="G2158" s="16"/>
      <c r="H2158" s="16"/>
      <c r="I2158" s="16"/>
      <c r="N2158" s="17">
        <v>18</v>
      </c>
      <c r="O2158" s="17">
        <v>7</v>
      </c>
      <c r="P2158" s="17">
        <v>2004</v>
      </c>
      <c r="Q2158" s="19" t="s">
        <v>1041</v>
      </c>
      <c r="R2158" s="24" t="s">
        <v>1026</v>
      </c>
      <c r="S2158" s="19" t="s">
        <v>1465</v>
      </c>
      <c r="T2158" s="17">
        <v>2</v>
      </c>
      <c r="U2158" s="24" t="s">
        <v>1026</v>
      </c>
      <c r="V2158" s="17">
        <v>0</v>
      </c>
      <c r="W2158" s="142" t="s">
        <v>1734</v>
      </c>
      <c r="X2158" s="17">
        <v>687</v>
      </c>
      <c r="Y2158" s="17">
        <v>11</v>
      </c>
      <c r="Z2158" s="24" t="s">
        <v>1026</v>
      </c>
      <c r="AA2158" s="17">
        <v>3</v>
      </c>
    </row>
    <row r="2159" spans="3:27" x14ac:dyDescent="0.25">
      <c r="C2159" s="16"/>
      <c r="D2159" s="16"/>
      <c r="E2159" s="16"/>
      <c r="F2159" s="16"/>
      <c r="G2159" s="16"/>
      <c r="H2159" s="16"/>
      <c r="I2159" s="16"/>
      <c r="N2159" s="17">
        <v>18</v>
      </c>
      <c r="O2159" s="17">
        <v>7</v>
      </c>
      <c r="P2159" s="17">
        <v>2004</v>
      </c>
      <c r="Q2159" s="19" t="s">
        <v>264</v>
      </c>
      <c r="R2159" s="24" t="s">
        <v>1026</v>
      </c>
      <c r="S2159" s="19" t="s">
        <v>1427</v>
      </c>
      <c r="T2159" s="17">
        <v>1</v>
      </c>
      <c r="U2159" s="24" t="s">
        <v>1026</v>
      </c>
      <c r="V2159" s="17">
        <v>0</v>
      </c>
      <c r="W2159" s="142" t="s">
        <v>1731</v>
      </c>
      <c r="X2159" s="17">
        <v>415</v>
      </c>
      <c r="Y2159" s="17">
        <v>13</v>
      </c>
      <c r="Z2159" s="24" t="s">
        <v>1026</v>
      </c>
      <c r="AA2159" s="17">
        <v>8</v>
      </c>
    </row>
    <row r="2160" spans="3:27" x14ac:dyDescent="0.25">
      <c r="C2160" s="16"/>
      <c r="D2160" s="16"/>
      <c r="E2160" s="16"/>
      <c r="F2160" s="16"/>
      <c r="G2160" s="16"/>
      <c r="H2160" s="16"/>
      <c r="I2160" s="16"/>
      <c r="N2160" s="17">
        <v>18</v>
      </c>
      <c r="O2160" s="17">
        <v>7</v>
      </c>
      <c r="P2160" s="17">
        <v>2004</v>
      </c>
      <c r="Q2160" s="19" t="s">
        <v>1029</v>
      </c>
      <c r="R2160" s="24" t="s">
        <v>1026</v>
      </c>
      <c r="S2160" s="19" t="s">
        <v>565</v>
      </c>
      <c r="T2160" s="17">
        <v>0</v>
      </c>
      <c r="U2160" s="24" t="s">
        <v>1026</v>
      </c>
      <c r="V2160" s="17">
        <v>2</v>
      </c>
      <c r="W2160" s="142" t="s">
        <v>1733</v>
      </c>
      <c r="X2160" s="17">
        <v>602</v>
      </c>
      <c r="Y2160" s="17">
        <v>3</v>
      </c>
      <c r="Z2160" s="24" t="s">
        <v>1026</v>
      </c>
      <c r="AA2160" s="17">
        <v>17</v>
      </c>
    </row>
    <row r="2161" spans="3:27" x14ac:dyDescent="0.25">
      <c r="C2161" s="16"/>
      <c r="D2161" s="16"/>
      <c r="E2161" s="16"/>
      <c r="F2161" s="16"/>
      <c r="G2161" s="16"/>
      <c r="H2161" s="16"/>
      <c r="I2161" s="16"/>
      <c r="N2161" s="17">
        <v>18</v>
      </c>
      <c r="O2161" s="17">
        <v>7</v>
      </c>
      <c r="P2161" s="17">
        <v>2004</v>
      </c>
      <c r="Q2161" s="19" t="s">
        <v>1042</v>
      </c>
      <c r="R2161" s="24" t="s">
        <v>1026</v>
      </c>
      <c r="S2161" s="19" t="s">
        <v>1241</v>
      </c>
      <c r="T2161" s="17">
        <v>2</v>
      </c>
      <c r="U2161" s="24" t="s">
        <v>1026</v>
      </c>
      <c r="V2161" s="17">
        <v>1</v>
      </c>
      <c r="W2161" s="142" t="s">
        <v>1732</v>
      </c>
      <c r="X2161" s="17">
        <v>228</v>
      </c>
      <c r="Y2161" s="17">
        <v>7</v>
      </c>
      <c r="Z2161" s="24" t="s">
        <v>1026</v>
      </c>
      <c r="AA2161" s="17">
        <v>7</v>
      </c>
    </row>
    <row r="2162" spans="3:27" x14ac:dyDescent="0.25">
      <c r="C2162" s="16"/>
      <c r="D2162" s="16"/>
      <c r="E2162" s="16"/>
      <c r="F2162" s="16"/>
      <c r="G2162" s="16"/>
      <c r="H2162" s="16"/>
      <c r="I2162" s="16"/>
      <c r="N2162" s="17">
        <v>21</v>
      </c>
      <c r="O2162" s="17">
        <v>7</v>
      </c>
      <c r="P2162" s="17">
        <v>2004</v>
      </c>
      <c r="Q2162" s="19" t="s">
        <v>1433</v>
      </c>
      <c r="R2162" s="24" t="s">
        <v>1026</v>
      </c>
      <c r="S2162" s="19" t="s">
        <v>1241</v>
      </c>
      <c r="T2162" s="17">
        <v>1</v>
      </c>
      <c r="U2162" s="24" t="s">
        <v>1026</v>
      </c>
      <c r="V2162" s="17">
        <v>2</v>
      </c>
      <c r="W2162" s="142" t="s">
        <v>1728</v>
      </c>
      <c r="X2162" s="17">
        <v>582</v>
      </c>
      <c r="Y2162" s="17">
        <v>3</v>
      </c>
      <c r="Z2162" s="24" t="s">
        <v>1026</v>
      </c>
      <c r="AA2162" s="17">
        <v>10</v>
      </c>
    </row>
    <row r="2163" spans="3:27" x14ac:dyDescent="0.25">
      <c r="C2163" s="16"/>
      <c r="D2163" s="16"/>
      <c r="E2163" s="16"/>
      <c r="F2163" s="16"/>
      <c r="G2163" s="16"/>
      <c r="H2163" s="16"/>
      <c r="I2163" s="16"/>
      <c r="N2163" s="17">
        <v>21</v>
      </c>
      <c r="O2163" s="17">
        <v>7</v>
      </c>
      <c r="P2163" s="17">
        <v>2004</v>
      </c>
      <c r="Q2163" s="19" t="s">
        <v>1041</v>
      </c>
      <c r="R2163" s="24" t="s">
        <v>1026</v>
      </c>
      <c r="S2163" s="19" t="s">
        <v>565</v>
      </c>
      <c r="T2163" s="17">
        <v>2</v>
      </c>
      <c r="U2163" s="24" t="s">
        <v>1026</v>
      </c>
      <c r="V2163" s="17">
        <v>1</v>
      </c>
      <c r="W2163" s="142" t="s">
        <v>1729</v>
      </c>
      <c r="X2163" s="17">
        <v>780</v>
      </c>
      <c r="Y2163" s="17">
        <v>7</v>
      </c>
      <c r="Z2163" s="24" t="s">
        <v>1026</v>
      </c>
      <c r="AA2163" s="17">
        <v>4</v>
      </c>
    </row>
    <row r="2164" spans="3:27" x14ac:dyDescent="0.25">
      <c r="C2164" s="16"/>
      <c r="D2164" s="16"/>
      <c r="E2164" s="16"/>
      <c r="F2164" s="16"/>
      <c r="G2164" s="16"/>
      <c r="H2164" s="16"/>
      <c r="I2164" s="16"/>
      <c r="N2164" s="17">
        <v>21</v>
      </c>
      <c r="O2164" s="17">
        <v>7</v>
      </c>
      <c r="P2164" s="17">
        <v>2004</v>
      </c>
      <c r="Q2164" s="19" t="s">
        <v>1465</v>
      </c>
      <c r="R2164" s="24" t="s">
        <v>1026</v>
      </c>
      <c r="S2164" s="19" t="s">
        <v>1042</v>
      </c>
      <c r="T2164" s="17">
        <v>2</v>
      </c>
      <c r="U2164" s="24" t="s">
        <v>1026</v>
      </c>
      <c r="V2164" s="17">
        <v>0</v>
      </c>
      <c r="W2164" s="142" t="s">
        <v>2454</v>
      </c>
      <c r="X2164" s="17">
        <v>332</v>
      </c>
      <c r="Y2164" s="17">
        <v>15</v>
      </c>
      <c r="Z2164" s="24" t="s">
        <v>1026</v>
      </c>
      <c r="AA2164" s="17">
        <v>2</v>
      </c>
    </row>
    <row r="2165" spans="3:27" x14ac:dyDescent="0.25">
      <c r="C2165" s="16"/>
      <c r="D2165" s="16"/>
      <c r="E2165" s="16"/>
      <c r="F2165" s="16"/>
      <c r="G2165" s="16"/>
      <c r="H2165" s="16"/>
      <c r="I2165" s="16"/>
      <c r="N2165" s="17">
        <v>21</v>
      </c>
      <c r="O2165" s="17">
        <v>7</v>
      </c>
      <c r="P2165" s="17">
        <v>2004</v>
      </c>
      <c r="Q2165" s="19" t="s">
        <v>1029</v>
      </c>
      <c r="R2165" s="24" t="s">
        <v>1026</v>
      </c>
      <c r="S2165" s="19" t="s">
        <v>264</v>
      </c>
      <c r="T2165" s="17">
        <v>2</v>
      </c>
      <c r="U2165" s="24" t="s">
        <v>1026</v>
      </c>
      <c r="V2165" s="17">
        <v>0</v>
      </c>
      <c r="W2165" s="142" t="s">
        <v>1727</v>
      </c>
      <c r="X2165" s="17">
        <v>768</v>
      </c>
      <c r="Y2165" s="17">
        <v>16</v>
      </c>
      <c r="Z2165" s="24" t="s">
        <v>1026</v>
      </c>
      <c r="AA2165" s="17">
        <v>2</v>
      </c>
    </row>
    <row r="2166" spans="3:27" x14ac:dyDescent="0.25">
      <c r="C2166" s="16"/>
      <c r="D2166" s="16"/>
      <c r="E2166" s="16"/>
      <c r="F2166" s="16"/>
      <c r="G2166" s="16"/>
      <c r="H2166" s="16"/>
      <c r="I2166" s="16"/>
      <c r="N2166" s="17">
        <v>21</v>
      </c>
      <c r="O2166" s="17">
        <v>7</v>
      </c>
      <c r="P2166" s="17">
        <v>2004</v>
      </c>
      <c r="Q2166" s="19" t="s">
        <v>181</v>
      </c>
      <c r="R2166" s="24" t="s">
        <v>1026</v>
      </c>
      <c r="S2166" s="52" t="s">
        <v>1427</v>
      </c>
      <c r="T2166" s="17">
        <v>0</v>
      </c>
      <c r="U2166" s="24" t="s">
        <v>1026</v>
      </c>
      <c r="V2166" s="17">
        <v>1</v>
      </c>
      <c r="W2166" s="142" t="s">
        <v>1726</v>
      </c>
      <c r="X2166" s="17">
        <v>365</v>
      </c>
      <c r="Y2166" s="17">
        <v>7</v>
      </c>
      <c r="Z2166" s="24" t="s">
        <v>1026</v>
      </c>
      <c r="AA2166" s="17">
        <v>8</v>
      </c>
    </row>
    <row r="2167" spans="3:27" x14ac:dyDescent="0.25">
      <c r="C2167" s="16"/>
      <c r="D2167" s="16"/>
      <c r="E2167" s="16"/>
      <c r="F2167" s="16"/>
      <c r="G2167" s="16"/>
      <c r="H2167" s="16"/>
      <c r="I2167" s="16"/>
      <c r="N2167" s="17">
        <v>25</v>
      </c>
      <c r="O2167" s="17">
        <v>7</v>
      </c>
      <c r="P2167" s="17">
        <v>2004</v>
      </c>
      <c r="Q2167" s="19" t="s">
        <v>565</v>
      </c>
      <c r="R2167" s="24" t="s">
        <v>1026</v>
      </c>
      <c r="S2167" s="19" t="s">
        <v>1042</v>
      </c>
      <c r="T2167" s="17">
        <v>2</v>
      </c>
      <c r="U2167" s="24" t="s">
        <v>1026</v>
      </c>
      <c r="V2167" s="17">
        <v>0</v>
      </c>
      <c r="W2167" s="142" t="s">
        <v>1724</v>
      </c>
      <c r="X2167" s="17">
        <v>367</v>
      </c>
      <c r="Y2167" s="17">
        <v>29</v>
      </c>
      <c r="Z2167" s="24" t="s">
        <v>1026</v>
      </c>
      <c r="AA2167" s="17">
        <v>2</v>
      </c>
    </row>
    <row r="2168" spans="3:27" x14ac:dyDescent="0.25">
      <c r="C2168" s="16"/>
      <c r="D2168" s="16"/>
      <c r="E2168" s="16"/>
      <c r="F2168" s="16"/>
      <c r="G2168" s="16"/>
      <c r="H2168" s="16"/>
      <c r="I2168" s="16"/>
      <c r="N2168" s="17">
        <v>25</v>
      </c>
      <c r="O2168" s="17">
        <v>7</v>
      </c>
      <c r="P2168" s="17">
        <v>2004</v>
      </c>
      <c r="Q2168" s="19" t="s">
        <v>1465</v>
      </c>
      <c r="R2168" s="24" t="s">
        <v>1026</v>
      </c>
      <c r="S2168" s="19" t="s">
        <v>264</v>
      </c>
      <c r="T2168" s="17">
        <v>2</v>
      </c>
      <c r="U2168" s="24" t="s">
        <v>1026</v>
      </c>
      <c r="V2168" s="17">
        <v>0</v>
      </c>
      <c r="W2168" s="142" t="s">
        <v>1725</v>
      </c>
      <c r="X2168" s="17">
        <v>556</v>
      </c>
      <c r="Y2168" s="17">
        <v>8</v>
      </c>
      <c r="Z2168" s="24" t="s">
        <v>1026</v>
      </c>
      <c r="AA2168" s="17">
        <v>1</v>
      </c>
    </row>
    <row r="2169" spans="3:27" x14ac:dyDescent="0.25">
      <c r="C2169" s="16"/>
      <c r="D2169" s="16"/>
      <c r="E2169" s="16"/>
      <c r="F2169" s="16"/>
      <c r="G2169" s="16"/>
      <c r="H2169" s="16"/>
      <c r="I2169" s="16"/>
      <c r="N2169" s="17">
        <v>25</v>
      </c>
      <c r="O2169" s="17">
        <v>7</v>
      </c>
      <c r="P2169" s="17">
        <v>2004</v>
      </c>
      <c r="Q2169" s="19" t="s">
        <v>1241</v>
      </c>
      <c r="R2169" s="24" t="s">
        <v>1026</v>
      </c>
      <c r="S2169" s="19" t="s">
        <v>1041</v>
      </c>
      <c r="T2169" s="17">
        <v>0</v>
      </c>
      <c r="U2169" s="24" t="s">
        <v>1026</v>
      </c>
      <c r="V2169" s="17">
        <v>1</v>
      </c>
      <c r="W2169" s="142" t="s">
        <v>1723</v>
      </c>
      <c r="X2169" s="17">
        <v>1177</v>
      </c>
      <c r="Y2169" s="17">
        <v>4</v>
      </c>
      <c r="Z2169" s="24" t="s">
        <v>1026</v>
      </c>
      <c r="AA2169" s="17">
        <v>8</v>
      </c>
    </row>
    <row r="2170" spans="3:27" x14ac:dyDescent="0.25">
      <c r="C2170" s="16"/>
      <c r="D2170" s="16"/>
      <c r="E2170" s="16"/>
      <c r="F2170" s="16"/>
      <c r="G2170" s="16"/>
      <c r="H2170" s="16"/>
      <c r="I2170" s="16"/>
      <c r="N2170" s="17">
        <v>25</v>
      </c>
      <c r="O2170" s="17">
        <v>7</v>
      </c>
      <c r="P2170" s="17">
        <v>2004</v>
      </c>
      <c r="Q2170" s="19" t="s">
        <v>181</v>
      </c>
      <c r="R2170" s="24" t="s">
        <v>1026</v>
      </c>
      <c r="S2170" s="19" t="s">
        <v>1029</v>
      </c>
      <c r="T2170" s="17">
        <v>2</v>
      </c>
      <c r="U2170" s="24" t="s">
        <v>1026</v>
      </c>
      <c r="V2170" s="17">
        <v>0</v>
      </c>
      <c r="W2170" s="142" t="s">
        <v>1722</v>
      </c>
      <c r="X2170" s="17">
        <v>344</v>
      </c>
      <c r="Y2170" s="17">
        <v>5</v>
      </c>
      <c r="Z2170" s="24" t="s">
        <v>1026</v>
      </c>
      <c r="AA2170" s="17">
        <v>3</v>
      </c>
    </row>
    <row r="2171" spans="3:27" x14ac:dyDescent="0.25">
      <c r="C2171" s="16"/>
      <c r="D2171" s="16"/>
      <c r="E2171" s="16"/>
      <c r="F2171" s="16"/>
      <c r="G2171" s="16"/>
      <c r="H2171" s="16"/>
      <c r="I2171" s="16"/>
      <c r="N2171" s="17">
        <v>25</v>
      </c>
      <c r="O2171" s="17">
        <v>7</v>
      </c>
      <c r="P2171" s="17">
        <v>2004</v>
      </c>
      <c r="Q2171" s="52" t="s">
        <v>1427</v>
      </c>
      <c r="R2171" s="24" t="s">
        <v>1026</v>
      </c>
      <c r="S2171" s="52" t="s">
        <v>1433</v>
      </c>
      <c r="T2171" s="17">
        <v>2</v>
      </c>
      <c r="U2171" s="24" t="s">
        <v>1026</v>
      </c>
      <c r="V2171" s="17">
        <v>1</v>
      </c>
      <c r="W2171" s="142" t="s">
        <v>1721</v>
      </c>
      <c r="X2171" s="17">
        <v>385</v>
      </c>
      <c r="Y2171" s="17">
        <v>16</v>
      </c>
      <c r="Z2171" s="24" t="s">
        <v>1026</v>
      </c>
      <c r="AA2171" s="17">
        <v>15</v>
      </c>
    </row>
    <row r="2172" spans="3:27" x14ac:dyDescent="0.25">
      <c r="C2172" s="16"/>
      <c r="D2172" s="16"/>
      <c r="E2172" s="16"/>
      <c r="F2172" s="16"/>
      <c r="G2172" s="16"/>
      <c r="H2172" s="16"/>
      <c r="I2172" s="16"/>
      <c r="N2172" s="17">
        <v>27</v>
      </c>
      <c r="O2172" s="17">
        <v>7</v>
      </c>
      <c r="P2172" s="17">
        <v>2004</v>
      </c>
      <c r="Q2172" s="52" t="s">
        <v>264</v>
      </c>
      <c r="R2172" s="24" t="s">
        <v>1026</v>
      </c>
      <c r="S2172" s="52" t="s">
        <v>1433</v>
      </c>
      <c r="T2172" s="17">
        <v>1</v>
      </c>
      <c r="U2172" s="24" t="s">
        <v>1026</v>
      </c>
      <c r="V2172" s="17">
        <v>0</v>
      </c>
      <c r="W2172" s="142" t="s">
        <v>1720</v>
      </c>
      <c r="X2172" s="17">
        <v>786</v>
      </c>
      <c r="Y2172" s="17">
        <v>8</v>
      </c>
      <c r="Z2172" s="24" t="s">
        <v>1026</v>
      </c>
      <c r="AA2172" s="17">
        <v>5</v>
      </c>
    </row>
    <row r="2173" spans="3:27" x14ac:dyDescent="0.25">
      <c r="C2173" s="16"/>
      <c r="D2173" s="16"/>
      <c r="E2173" s="16"/>
      <c r="F2173" s="16"/>
      <c r="G2173" s="16"/>
      <c r="H2173" s="16"/>
      <c r="I2173" s="16"/>
      <c r="J2173" s="16"/>
      <c r="K2173" s="16"/>
      <c r="N2173" s="17">
        <v>27</v>
      </c>
      <c r="O2173" s="17">
        <v>7</v>
      </c>
      <c r="P2173" s="17">
        <v>2004</v>
      </c>
      <c r="Q2173" s="45" t="s">
        <v>1241</v>
      </c>
      <c r="R2173" s="24" t="s">
        <v>1026</v>
      </c>
      <c r="S2173" s="45" t="s">
        <v>181</v>
      </c>
      <c r="T2173" s="17">
        <v>2</v>
      </c>
      <c r="U2173" s="24" t="s">
        <v>1026</v>
      </c>
      <c r="V2173" s="17">
        <v>0</v>
      </c>
      <c r="W2173" s="142" t="s">
        <v>1719</v>
      </c>
      <c r="X2173" s="17">
        <v>784</v>
      </c>
      <c r="Y2173" s="17">
        <v>11</v>
      </c>
      <c r="Z2173" s="24" t="s">
        <v>1026</v>
      </c>
      <c r="AA2173" s="17">
        <v>2</v>
      </c>
    </row>
    <row r="2174" spans="3:27" x14ac:dyDescent="0.25">
      <c r="C2174" s="16"/>
      <c r="D2174" s="16"/>
      <c r="E2174" s="16"/>
      <c r="F2174" s="16"/>
      <c r="G2174" s="16"/>
      <c r="H2174" s="16"/>
      <c r="I2174" s="16"/>
      <c r="J2174" s="16"/>
      <c r="K2174" s="16"/>
      <c r="N2174" s="17">
        <v>27</v>
      </c>
      <c r="O2174" s="17">
        <v>7</v>
      </c>
      <c r="P2174" s="17">
        <v>2004</v>
      </c>
      <c r="Q2174" s="38" t="s">
        <v>1042</v>
      </c>
      <c r="R2174" s="24" t="s">
        <v>1026</v>
      </c>
      <c r="S2174" s="38" t="s">
        <v>1041</v>
      </c>
      <c r="T2174" s="17">
        <v>2</v>
      </c>
      <c r="U2174" s="24" t="s">
        <v>1026</v>
      </c>
      <c r="V2174" s="17">
        <v>0</v>
      </c>
      <c r="W2174" s="142" t="s">
        <v>1718</v>
      </c>
      <c r="X2174" s="17">
        <v>316</v>
      </c>
      <c r="Y2174" s="17">
        <v>9</v>
      </c>
      <c r="Z2174" s="24" t="s">
        <v>1026</v>
      </c>
      <c r="AA2174" s="17">
        <v>5</v>
      </c>
    </row>
    <row r="2175" spans="3:27" x14ac:dyDescent="0.25">
      <c r="C2175" s="16"/>
      <c r="D2175" s="16"/>
      <c r="E2175" s="16"/>
      <c r="F2175" s="16"/>
      <c r="G2175" s="16"/>
      <c r="H2175" s="16"/>
      <c r="I2175" s="16"/>
      <c r="J2175" s="16"/>
      <c r="K2175" s="16"/>
      <c r="N2175" s="17">
        <v>28</v>
      </c>
      <c r="O2175" s="17">
        <v>7</v>
      </c>
      <c r="P2175" s="17">
        <v>2004</v>
      </c>
      <c r="Q2175" s="52" t="s">
        <v>1427</v>
      </c>
      <c r="R2175" s="24" t="s">
        <v>1026</v>
      </c>
      <c r="S2175" s="45" t="s">
        <v>1029</v>
      </c>
      <c r="T2175" s="17">
        <v>0</v>
      </c>
      <c r="U2175" s="24" t="s">
        <v>1026</v>
      </c>
      <c r="V2175" s="17">
        <v>2</v>
      </c>
      <c r="W2175" s="142" t="s">
        <v>1717</v>
      </c>
      <c r="X2175" s="17">
        <v>343</v>
      </c>
      <c r="Y2175" s="17">
        <v>3</v>
      </c>
      <c r="Z2175" s="24" t="s">
        <v>1026</v>
      </c>
      <c r="AA2175" s="17">
        <v>11</v>
      </c>
    </row>
    <row r="2176" spans="3:27" x14ac:dyDescent="0.25">
      <c r="C2176" s="16"/>
      <c r="D2176" s="16"/>
      <c r="E2176" s="16"/>
      <c r="F2176" s="16"/>
      <c r="G2176" s="16"/>
      <c r="H2176" s="16"/>
      <c r="I2176" s="16"/>
      <c r="J2176" s="16"/>
      <c r="K2176" s="16"/>
      <c r="N2176" s="17">
        <v>1</v>
      </c>
      <c r="O2176" s="17">
        <v>8</v>
      </c>
      <c r="P2176" s="17">
        <v>2004</v>
      </c>
      <c r="Q2176" s="52" t="s">
        <v>1433</v>
      </c>
      <c r="R2176" s="24" t="s">
        <v>1026</v>
      </c>
      <c r="S2176" s="52" t="s">
        <v>1465</v>
      </c>
      <c r="T2176" s="17">
        <v>2</v>
      </c>
      <c r="U2176" s="24" t="s">
        <v>1026</v>
      </c>
      <c r="V2176" s="17">
        <v>1</v>
      </c>
      <c r="W2176" s="142" t="s">
        <v>2961</v>
      </c>
      <c r="X2176" s="17">
        <v>507</v>
      </c>
      <c r="Y2176" s="17">
        <v>6</v>
      </c>
      <c r="Z2176" s="24" t="s">
        <v>1026</v>
      </c>
      <c r="AA2176" s="17">
        <v>5</v>
      </c>
    </row>
    <row r="2177" spans="1:31" x14ac:dyDescent="0.25">
      <c r="C2177" s="16"/>
      <c r="D2177" s="16"/>
      <c r="E2177" s="16"/>
      <c r="F2177" s="16"/>
      <c r="G2177" s="16"/>
      <c r="H2177" s="16"/>
      <c r="I2177" s="16"/>
      <c r="J2177" s="16"/>
      <c r="K2177" s="16"/>
      <c r="N2177" s="17">
        <v>1</v>
      </c>
      <c r="O2177" s="17">
        <v>8</v>
      </c>
      <c r="P2177" s="17">
        <v>2004</v>
      </c>
      <c r="Q2177" s="45" t="s">
        <v>264</v>
      </c>
      <c r="R2177" s="24" t="s">
        <v>1026</v>
      </c>
      <c r="S2177" s="45" t="s">
        <v>565</v>
      </c>
      <c r="T2177" s="17">
        <v>1</v>
      </c>
      <c r="U2177" s="24" t="s">
        <v>1026</v>
      </c>
      <c r="V2177" s="17">
        <v>0</v>
      </c>
      <c r="W2177" s="142" t="s">
        <v>227</v>
      </c>
      <c r="X2177" s="17">
        <v>308</v>
      </c>
      <c r="Y2177" s="17">
        <v>7</v>
      </c>
      <c r="Z2177" s="24" t="s">
        <v>1026</v>
      </c>
      <c r="AA2177" s="17">
        <v>5</v>
      </c>
    </row>
    <row r="2178" spans="1:31" x14ac:dyDescent="0.25">
      <c r="C2178" s="16"/>
      <c r="D2178" s="16"/>
      <c r="E2178" s="16"/>
      <c r="F2178" s="16"/>
      <c r="G2178" s="16"/>
      <c r="H2178" s="16"/>
      <c r="I2178" s="16"/>
      <c r="J2178" s="16"/>
      <c r="K2178" s="16"/>
      <c r="N2178" s="17">
        <v>1</v>
      </c>
      <c r="O2178" s="17">
        <v>8</v>
      </c>
      <c r="P2178" s="17">
        <v>2004</v>
      </c>
      <c r="Q2178" s="38" t="s">
        <v>1029</v>
      </c>
      <c r="R2178" s="24" t="s">
        <v>1026</v>
      </c>
      <c r="S2178" s="38" t="s">
        <v>1241</v>
      </c>
      <c r="T2178" s="17">
        <v>1</v>
      </c>
      <c r="U2178" s="24" t="s">
        <v>1026</v>
      </c>
      <c r="V2178" s="17">
        <v>2</v>
      </c>
      <c r="W2178" s="142" t="s">
        <v>1716</v>
      </c>
      <c r="X2178" s="17">
        <v>724</v>
      </c>
      <c r="Y2178" s="17">
        <v>11</v>
      </c>
      <c r="Z2178" s="24" t="s">
        <v>1026</v>
      </c>
      <c r="AA2178" s="17">
        <v>13</v>
      </c>
    </row>
    <row r="2179" spans="1:31" x14ac:dyDescent="0.25">
      <c r="C2179" s="16"/>
      <c r="D2179" s="16"/>
      <c r="E2179" s="16"/>
      <c r="F2179" s="16"/>
      <c r="G2179" s="16"/>
      <c r="H2179" s="16"/>
      <c r="I2179" s="16"/>
      <c r="J2179" s="16"/>
      <c r="K2179" s="16"/>
      <c r="N2179" s="17">
        <v>1</v>
      </c>
      <c r="O2179" s="17">
        <v>8</v>
      </c>
      <c r="P2179" s="17">
        <v>2004</v>
      </c>
      <c r="Q2179" s="48" t="s">
        <v>181</v>
      </c>
      <c r="R2179" s="24" t="s">
        <v>1026</v>
      </c>
      <c r="S2179" s="48" t="s">
        <v>1041</v>
      </c>
      <c r="T2179" s="17">
        <v>0</v>
      </c>
      <c r="U2179" s="24" t="s">
        <v>1026</v>
      </c>
      <c r="V2179" s="17">
        <v>2</v>
      </c>
      <c r="W2179" s="142" t="s">
        <v>2960</v>
      </c>
      <c r="X2179" s="17">
        <v>367</v>
      </c>
      <c r="Y2179" s="17">
        <v>0</v>
      </c>
      <c r="Z2179" s="24" t="s">
        <v>1026</v>
      </c>
      <c r="AA2179" s="17">
        <v>10</v>
      </c>
    </row>
    <row r="2180" spans="1:31" x14ac:dyDescent="0.25">
      <c r="C2180" s="16"/>
      <c r="D2180" s="16"/>
      <c r="E2180" s="16"/>
      <c r="F2180" s="16"/>
      <c r="G2180" s="16"/>
      <c r="H2180" s="16"/>
      <c r="I2180" s="16"/>
      <c r="J2180" s="16"/>
      <c r="K2180" s="16"/>
      <c r="N2180" s="17">
        <v>1</v>
      </c>
      <c r="O2180" s="17">
        <v>8</v>
      </c>
      <c r="P2180" s="17">
        <v>2004</v>
      </c>
      <c r="Q2180" s="52" t="s">
        <v>1427</v>
      </c>
      <c r="R2180" s="24" t="s">
        <v>1026</v>
      </c>
      <c r="S2180" s="52" t="s">
        <v>1042</v>
      </c>
      <c r="T2180" s="17">
        <v>2</v>
      </c>
      <c r="U2180" s="24" t="s">
        <v>1026</v>
      </c>
      <c r="V2180" s="17">
        <v>0</v>
      </c>
      <c r="W2180" s="142" t="s">
        <v>2959</v>
      </c>
      <c r="X2180" s="17">
        <v>318</v>
      </c>
      <c r="Y2180" s="17">
        <v>12</v>
      </c>
      <c r="Z2180" s="24" t="s">
        <v>1026</v>
      </c>
      <c r="AA2180" s="17">
        <v>5</v>
      </c>
    </row>
    <row r="2181" spans="1:31" x14ac:dyDescent="0.25">
      <c r="C2181" s="16"/>
      <c r="D2181" s="16"/>
      <c r="E2181" s="16"/>
      <c r="F2181" s="16"/>
      <c r="G2181" s="16"/>
      <c r="H2181" s="16"/>
      <c r="I2181" s="16"/>
      <c r="J2181" s="16"/>
      <c r="K2181" s="16"/>
      <c r="N2181" s="17">
        <v>2</v>
      </c>
      <c r="O2181" s="17">
        <v>8</v>
      </c>
      <c r="P2181" s="17">
        <v>2004</v>
      </c>
      <c r="Q2181" s="52" t="s">
        <v>565</v>
      </c>
      <c r="R2181" s="24" t="s">
        <v>1026</v>
      </c>
      <c r="S2181" s="52" t="s">
        <v>1465</v>
      </c>
      <c r="T2181" s="17">
        <v>2</v>
      </c>
      <c r="U2181" s="24" t="s">
        <v>1026</v>
      </c>
      <c r="V2181" s="17">
        <v>0</v>
      </c>
      <c r="W2181" s="142" t="s">
        <v>1820</v>
      </c>
      <c r="X2181" s="17">
        <v>693</v>
      </c>
      <c r="Y2181" s="17">
        <v>8</v>
      </c>
      <c r="Z2181" s="24" t="s">
        <v>1026</v>
      </c>
      <c r="AA2181" s="17">
        <v>4</v>
      </c>
    </row>
    <row r="2182" spans="1:31" x14ac:dyDescent="0.25">
      <c r="C2182" s="16"/>
      <c r="D2182" s="16"/>
      <c r="E2182" s="16"/>
      <c r="F2182" s="16"/>
      <c r="G2182" s="16"/>
      <c r="H2182" s="16"/>
      <c r="I2182" s="16"/>
      <c r="J2182" s="16"/>
      <c r="K2182" s="16"/>
      <c r="N2182" s="17">
        <v>4</v>
      </c>
      <c r="O2182" s="17">
        <v>8</v>
      </c>
      <c r="P2182" s="17">
        <v>2004</v>
      </c>
      <c r="Q2182" s="52" t="s">
        <v>565</v>
      </c>
      <c r="R2182" s="24" t="s">
        <v>1026</v>
      </c>
      <c r="S2182" s="48" t="s">
        <v>1427</v>
      </c>
      <c r="T2182" s="17">
        <v>2</v>
      </c>
      <c r="U2182" s="24" t="s">
        <v>1026</v>
      </c>
      <c r="V2182" s="17">
        <v>0</v>
      </c>
      <c r="W2182" s="142" t="s">
        <v>2958</v>
      </c>
      <c r="X2182" s="17">
        <v>613</v>
      </c>
      <c r="Y2182" s="17">
        <v>10</v>
      </c>
      <c r="Z2182" s="24" t="s">
        <v>1026</v>
      </c>
      <c r="AA2182" s="17">
        <v>6</v>
      </c>
    </row>
    <row r="2183" spans="1:31" x14ac:dyDescent="0.25">
      <c r="C2183" s="16"/>
      <c r="D2183" s="16"/>
      <c r="E2183" s="16"/>
      <c r="F2183" s="16"/>
      <c r="G2183" s="16"/>
      <c r="H2183" s="16"/>
      <c r="I2183" s="16"/>
      <c r="J2183" s="16"/>
      <c r="K2183" s="16"/>
      <c r="N2183" s="17">
        <v>4</v>
      </c>
      <c r="O2183" s="17">
        <v>8</v>
      </c>
      <c r="P2183" s="17">
        <v>2004</v>
      </c>
      <c r="Q2183" s="45" t="s">
        <v>1041</v>
      </c>
      <c r="R2183" s="24" t="s">
        <v>1026</v>
      </c>
      <c r="S2183" s="45" t="s">
        <v>1433</v>
      </c>
      <c r="T2183" s="17">
        <v>0</v>
      </c>
      <c r="U2183" s="24" t="s">
        <v>1026</v>
      </c>
      <c r="V2183" s="17">
        <v>1</v>
      </c>
      <c r="W2183" s="142" t="s">
        <v>2957</v>
      </c>
      <c r="X2183" s="17">
        <v>468</v>
      </c>
      <c r="Y2183" s="17">
        <v>4</v>
      </c>
      <c r="Z2183" s="24" t="s">
        <v>1026</v>
      </c>
      <c r="AA2183" s="17">
        <v>8</v>
      </c>
    </row>
    <row r="2184" spans="1:31" x14ac:dyDescent="0.25">
      <c r="C2184" s="16"/>
      <c r="D2184" s="16"/>
      <c r="E2184" s="16"/>
      <c r="F2184" s="16"/>
      <c r="G2184" s="16"/>
      <c r="H2184" s="16"/>
      <c r="I2184" s="16"/>
      <c r="J2184" s="16"/>
      <c r="K2184" s="16"/>
      <c r="N2184" s="17">
        <v>4</v>
      </c>
      <c r="O2184" s="17">
        <v>8</v>
      </c>
      <c r="P2184" s="17">
        <v>2004</v>
      </c>
      <c r="Q2184" s="38" t="s">
        <v>1465</v>
      </c>
      <c r="R2184" s="24" t="s">
        <v>1026</v>
      </c>
      <c r="S2184" s="38" t="s">
        <v>181</v>
      </c>
      <c r="T2184" s="17">
        <v>2</v>
      </c>
      <c r="U2184" s="24" t="s">
        <v>1026</v>
      </c>
      <c r="V2184" s="17">
        <v>0</v>
      </c>
      <c r="W2184" s="142" t="s">
        <v>2956</v>
      </c>
      <c r="X2184" s="17">
        <v>347</v>
      </c>
      <c r="Y2184" s="17">
        <v>17</v>
      </c>
      <c r="Z2184" s="24" t="s">
        <v>1026</v>
      </c>
      <c r="AA2184" s="17">
        <v>4</v>
      </c>
    </row>
    <row r="2185" spans="1:31" x14ac:dyDescent="0.25">
      <c r="C2185" s="16"/>
      <c r="D2185" s="16"/>
      <c r="E2185" s="16"/>
      <c r="F2185" s="16"/>
      <c r="G2185" s="16"/>
      <c r="H2185" s="16"/>
      <c r="I2185" s="16"/>
      <c r="J2185" s="16"/>
      <c r="K2185" s="16"/>
      <c r="N2185" s="17">
        <v>4</v>
      </c>
      <c r="O2185" s="17">
        <v>8</v>
      </c>
      <c r="P2185" s="17">
        <v>2004</v>
      </c>
      <c r="Q2185" s="52" t="s">
        <v>1241</v>
      </c>
      <c r="R2185" s="24" t="s">
        <v>1026</v>
      </c>
      <c r="S2185" s="52" t="s">
        <v>264</v>
      </c>
      <c r="T2185" s="17">
        <v>2</v>
      </c>
      <c r="U2185" s="24" t="s">
        <v>1026</v>
      </c>
      <c r="V2185" s="17">
        <v>0</v>
      </c>
      <c r="W2185" s="142" t="s">
        <v>1195</v>
      </c>
      <c r="X2185" s="17">
        <v>1152</v>
      </c>
      <c r="Y2185" s="17">
        <v>9</v>
      </c>
      <c r="Z2185" s="24" t="s">
        <v>1026</v>
      </c>
      <c r="AA2185" s="17">
        <v>5</v>
      </c>
    </row>
    <row r="2186" spans="1:31" x14ac:dyDescent="0.25">
      <c r="C2186" s="16"/>
      <c r="D2186" s="16"/>
      <c r="E2186" s="16"/>
      <c r="F2186" s="16"/>
      <c r="G2186" s="16"/>
      <c r="H2186" s="16"/>
      <c r="I2186" s="16"/>
      <c r="J2186" s="16"/>
      <c r="K2186" s="16"/>
      <c r="N2186" s="17">
        <v>4</v>
      </c>
      <c r="O2186" s="17">
        <v>8</v>
      </c>
      <c r="P2186" s="17">
        <v>2004</v>
      </c>
      <c r="Q2186" s="38" t="s">
        <v>1042</v>
      </c>
      <c r="R2186" s="24" t="s">
        <v>1026</v>
      </c>
      <c r="S2186" s="38" t="s">
        <v>1029</v>
      </c>
      <c r="T2186" s="17">
        <v>0</v>
      </c>
      <c r="U2186" s="24" t="s">
        <v>1026</v>
      </c>
      <c r="V2186" s="17">
        <v>2</v>
      </c>
      <c r="W2186" s="142" t="s">
        <v>2955</v>
      </c>
      <c r="X2186" s="17">
        <v>310</v>
      </c>
      <c r="Y2186" s="17">
        <v>10</v>
      </c>
      <c r="Z2186" s="24" t="s">
        <v>1026</v>
      </c>
      <c r="AA2186" s="17">
        <v>12</v>
      </c>
    </row>
    <row r="2187" spans="1:31" x14ac:dyDescent="0.25">
      <c r="C2187" s="16"/>
      <c r="D2187" s="16"/>
      <c r="E2187" s="16"/>
      <c r="F2187" s="16"/>
      <c r="G2187" s="16"/>
      <c r="H2187" s="16"/>
      <c r="I2187" s="16"/>
      <c r="J2187" s="16"/>
      <c r="K2187" s="16"/>
      <c r="R2187" s="24"/>
      <c r="S2187" s="19" t="s">
        <v>2</v>
      </c>
      <c r="T2187" s="17">
        <f>SUM(T2087:T2186)</f>
        <v>118</v>
      </c>
      <c r="U2187" s="24" t="s">
        <v>1026</v>
      </c>
      <c r="V2187" s="17">
        <f>SUM(V2087:V2186)</f>
        <v>85</v>
      </c>
      <c r="X2187" s="17">
        <f>SUM(X2087:X2186)</f>
        <v>51557</v>
      </c>
      <c r="Y2187" s="17">
        <f>SUM(Y2087:Y2186)</f>
        <v>882</v>
      </c>
      <c r="Z2187" s="24" t="s">
        <v>1026</v>
      </c>
      <c r="AA2187" s="17">
        <f>SUM(AA2087:AA2186)</f>
        <v>713</v>
      </c>
    </row>
    <row r="2188" spans="1:31" x14ac:dyDescent="0.25">
      <c r="C2188" s="16"/>
      <c r="D2188" s="16"/>
      <c r="E2188" s="16"/>
      <c r="F2188" s="16"/>
      <c r="G2188" s="16"/>
      <c r="H2188" s="16"/>
      <c r="I2188" s="16"/>
      <c r="J2188" s="16"/>
      <c r="K2188" s="16"/>
      <c r="P2188" s="17">
        <f>COUNT(T2087:T2186)</f>
        <v>100</v>
      </c>
      <c r="R2188" s="24"/>
      <c r="S2188" s="19" t="s">
        <v>567</v>
      </c>
      <c r="T2188" s="81">
        <f>PRODUCT(T2187/P2188)</f>
        <v>1.18</v>
      </c>
      <c r="U2188" s="24" t="s">
        <v>1026</v>
      </c>
      <c r="V2188" s="81">
        <f>PRODUCT(V2187/P2188)</f>
        <v>0.85</v>
      </c>
      <c r="X2188" s="82">
        <f>PRODUCT(X2187/P2188)</f>
        <v>515.57000000000005</v>
      </c>
      <c r="Y2188" s="81">
        <f>PRODUCT(Y2187/P2188)</f>
        <v>8.82</v>
      </c>
      <c r="Z2188" s="24" t="s">
        <v>1026</v>
      </c>
      <c r="AA2188" s="81">
        <f>PRODUCT(AA2187/P2188)</f>
        <v>7.13</v>
      </c>
    </row>
    <row r="2189" spans="1:31" x14ac:dyDescent="0.25">
      <c r="C2189" s="16"/>
      <c r="D2189" s="16"/>
      <c r="E2189" s="16"/>
      <c r="F2189" s="16"/>
      <c r="G2189" s="16"/>
      <c r="H2189" s="16"/>
      <c r="I2189" s="16"/>
      <c r="J2189" s="16"/>
      <c r="K2189" s="16"/>
      <c r="W2189" s="142"/>
      <c r="X2189" s="120"/>
    </row>
    <row r="2190" spans="1:31" x14ac:dyDescent="0.25">
      <c r="W2190" s="142"/>
      <c r="X2190" s="120"/>
    </row>
    <row r="2191" spans="1:31" s="16" customFormat="1" x14ac:dyDescent="0.25">
      <c r="A2191" s="156"/>
      <c r="B2191" s="155" t="s">
        <v>1701</v>
      </c>
      <c r="C2191" s="156" t="s">
        <v>1032</v>
      </c>
      <c r="D2191" s="156" t="s">
        <v>1033</v>
      </c>
      <c r="E2191" s="156" t="s">
        <v>1034</v>
      </c>
      <c r="F2191" s="156" t="s">
        <v>1030</v>
      </c>
      <c r="G2191" s="156" t="s">
        <v>1039</v>
      </c>
      <c r="H2191" s="156" t="s">
        <v>1040</v>
      </c>
      <c r="I2191" s="155" t="s">
        <v>1028</v>
      </c>
      <c r="J2191" s="156"/>
      <c r="K2191" s="156"/>
      <c r="L2191" s="156" t="s">
        <v>1031</v>
      </c>
      <c r="M2191" s="158"/>
      <c r="N2191" s="156"/>
      <c r="O2191" s="156"/>
      <c r="P2191" s="156"/>
      <c r="Q2191" s="155" t="s">
        <v>1701</v>
      </c>
      <c r="R2191" s="158"/>
      <c r="S2191" s="155"/>
      <c r="T2191" s="156"/>
      <c r="U2191" s="156"/>
      <c r="V2191" s="156"/>
      <c r="W2191" s="157"/>
      <c r="X2191" s="159"/>
      <c r="Y2191" s="156"/>
      <c r="Z2191" s="158"/>
      <c r="AA2191" s="156"/>
      <c r="AC2191" s="14"/>
      <c r="AD2191" s="14"/>
      <c r="AE2191" s="14"/>
    </row>
    <row r="2192" spans="1:31" x14ac:dyDescent="0.25">
      <c r="A2192" s="14">
        <v>1</v>
      </c>
      <c r="B2192" s="20" t="s">
        <v>565</v>
      </c>
      <c r="C2192" s="14">
        <v>7</v>
      </c>
      <c r="D2192" s="14">
        <v>6</v>
      </c>
      <c r="E2192" s="14">
        <v>1</v>
      </c>
      <c r="F2192" s="14">
        <v>0</v>
      </c>
      <c r="G2192" s="14">
        <v>0</v>
      </c>
      <c r="H2192" s="14">
        <v>0</v>
      </c>
      <c r="I2192" s="14">
        <v>72</v>
      </c>
      <c r="J2192" s="74" t="s">
        <v>1026</v>
      </c>
      <c r="K2192" s="14">
        <v>9</v>
      </c>
      <c r="L2192" s="14">
        <f>PRODUCT(D2192*3+E2192*2+F2192+G2192)+6</f>
        <v>26</v>
      </c>
      <c r="N2192" s="17">
        <v>7</v>
      </c>
      <c r="O2192" s="17">
        <v>8</v>
      </c>
      <c r="P2192" s="17">
        <v>2004</v>
      </c>
      <c r="Q2192" s="19" t="s">
        <v>1465</v>
      </c>
      <c r="R2192" s="24" t="s">
        <v>1026</v>
      </c>
      <c r="S2192" s="19" t="s">
        <v>1241</v>
      </c>
      <c r="T2192" s="17">
        <v>0</v>
      </c>
      <c r="U2192" s="24" t="s">
        <v>1026</v>
      </c>
      <c r="V2192" s="17">
        <v>2</v>
      </c>
      <c r="W2192" s="172" t="s">
        <v>895</v>
      </c>
      <c r="X2192" s="17">
        <v>340</v>
      </c>
      <c r="Y2192" s="17">
        <v>2</v>
      </c>
      <c r="Z2192" s="24" t="s">
        <v>1026</v>
      </c>
      <c r="AA2192" s="17">
        <v>19</v>
      </c>
    </row>
    <row r="2193" spans="1:27" x14ac:dyDescent="0.25">
      <c r="A2193" s="14">
        <v>2</v>
      </c>
      <c r="B2193" s="20" t="s">
        <v>1041</v>
      </c>
      <c r="C2193" s="14">
        <v>7</v>
      </c>
      <c r="D2193" s="14">
        <v>4</v>
      </c>
      <c r="E2193" s="14">
        <v>2</v>
      </c>
      <c r="F2193" s="14">
        <v>0</v>
      </c>
      <c r="G2193" s="14">
        <v>0</v>
      </c>
      <c r="H2193" s="14">
        <v>1</v>
      </c>
      <c r="I2193" s="14">
        <v>65</v>
      </c>
      <c r="J2193" s="74" t="s">
        <v>1026</v>
      </c>
      <c r="K2193" s="14">
        <v>28</v>
      </c>
      <c r="L2193" s="14">
        <f>PRODUCT(D2193*3+E2193*2+F2193+G2193)+5</f>
        <v>21</v>
      </c>
      <c r="N2193" s="17">
        <v>7</v>
      </c>
      <c r="O2193" s="17">
        <v>8</v>
      </c>
      <c r="P2193" s="17">
        <v>2004</v>
      </c>
      <c r="Q2193" s="19" t="s">
        <v>1029</v>
      </c>
      <c r="R2193" s="24" t="s">
        <v>1026</v>
      </c>
      <c r="S2193" s="19" t="s">
        <v>264</v>
      </c>
      <c r="T2193" s="17">
        <v>1</v>
      </c>
      <c r="U2193" s="24" t="s">
        <v>1026</v>
      </c>
      <c r="V2193" s="17">
        <v>0</v>
      </c>
      <c r="W2193" s="172" t="s">
        <v>894</v>
      </c>
      <c r="X2193" s="17">
        <v>422</v>
      </c>
      <c r="Y2193" s="17">
        <v>10</v>
      </c>
      <c r="Z2193" s="24" t="s">
        <v>1026</v>
      </c>
      <c r="AA2193" s="17">
        <v>6</v>
      </c>
    </row>
    <row r="2194" spans="1:27" x14ac:dyDescent="0.25">
      <c r="A2194" s="14">
        <v>3</v>
      </c>
      <c r="B2194" s="20" t="s">
        <v>1241</v>
      </c>
      <c r="C2194" s="14">
        <v>7</v>
      </c>
      <c r="D2194" s="14">
        <v>3</v>
      </c>
      <c r="E2194" s="14">
        <v>2</v>
      </c>
      <c r="F2194" s="14">
        <v>0</v>
      </c>
      <c r="G2194" s="14">
        <v>0</v>
      </c>
      <c r="H2194" s="14">
        <v>2</v>
      </c>
      <c r="I2194" s="14">
        <v>54</v>
      </c>
      <c r="J2194" s="74" t="s">
        <v>1026</v>
      </c>
      <c r="K2194" s="14">
        <v>39</v>
      </c>
      <c r="L2194" s="14">
        <f>PRODUCT(D2194*3+E2194*2+F2194+G2194)+2</f>
        <v>15</v>
      </c>
      <c r="N2194" s="17">
        <v>7</v>
      </c>
      <c r="O2194" s="17">
        <v>8</v>
      </c>
      <c r="P2194" s="17">
        <v>2004</v>
      </c>
      <c r="Q2194" s="19" t="s">
        <v>181</v>
      </c>
      <c r="R2194" s="24" t="s">
        <v>1026</v>
      </c>
      <c r="S2194" s="19" t="s">
        <v>1433</v>
      </c>
      <c r="T2194" s="17">
        <v>0</v>
      </c>
      <c r="U2194" s="24" t="s">
        <v>1026</v>
      </c>
      <c r="V2194" s="17">
        <v>2</v>
      </c>
      <c r="W2194" s="172" t="s">
        <v>893</v>
      </c>
      <c r="X2194" s="17">
        <v>264</v>
      </c>
      <c r="Y2194" s="17">
        <v>3</v>
      </c>
      <c r="Z2194" s="24" t="s">
        <v>1026</v>
      </c>
      <c r="AA2194" s="17">
        <v>8</v>
      </c>
    </row>
    <row r="2195" spans="1:27" ht="15.75" thickBot="1" x14ac:dyDescent="0.3">
      <c r="A2195" s="37">
        <v>4</v>
      </c>
      <c r="B2195" s="28" t="s">
        <v>1029</v>
      </c>
      <c r="C2195" s="37">
        <v>7</v>
      </c>
      <c r="D2195" s="37">
        <v>1</v>
      </c>
      <c r="E2195" s="37">
        <v>3</v>
      </c>
      <c r="F2195" s="37">
        <v>0</v>
      </c>
      <c r="G2195" s="37">
        <v>1</v>
      </c>
      <c r="H2195" s="37">
        <v>2</v>
      </c>
      <c r="I2195" s="37">
        <v>46</v>
      </c>
      <c r="J2195" s="73" t="s">
        <v>1026</v>
      </c>
      <c r="K2195" s="37">
        <v>55</v>
      </c>
      <c r="L2195" s="37">
        <f>PRODUCT(D2195*3+E2195*2+F2195+G2195)+1</f>
        <v>11</v>
      </c>
      <c r="M2195" s="32"/>
      <c r="N2195" s="17">
        <v>8</v>
      </c>
      <c r="O2195" s="17">
        <v>8</v>
      </c>
      <c r="P2195" s="17">
        <v>2004</v>
      </c>
      <c r="Q2195" s="19" t="s">
        <v>1433</v>
      </c>
      <c r="R2195" s="24" t="s">
        <v>1026</v>
      </c>
      <c r="S2195" s="19" t="s">
        <v>565</v>
      </c>
      <c r="T2195" s="17">
        <v>0</v>
      </c>
      <c r="U2195" s="24" t="s">
        <v>1026</v>
      </c>
      <c r="V2195" s="17">
        <v>2</v>
      </c>
      <c r="W2195" s="172" t="s">
        <v>2784</v>
      </c>
      <c r="X2195" s="17">
        <v>600</v>
      </c>
      <c r="Y2195" s="17">
        <v>2</v>
      </c>
      <c r="Z2195" s="24" t="s">
        <v>1026</v>
      </c>
      <c r="AA2195" s="17">
        <v>10</v>
      </c>
    </row>
    <row r="2196" spans="1:27" x14ac:dyDescent="0.25">
      <c r="A2196" s="14">
        <v>5</v>
      </c>
      <c r="B2196" s="20" t="s">
        <v>1433</v>
      </c>
      <c r="C2196" s="14">
        <v>7</v>
      </c>
      <c r="D2196" s="14">
        <v>2</v>
      </c>
      <c r="E2196" s="14">
        <v>0</v>
      </c>
      <c r="F2196" s="14">
        <v>0</v>
      </c>
      <c r="G2196" s="14">
        <v>2</v>
      </c>
      <c r="H2196" s="14">
        <v>3</v>
      </c>
      <c r="I2196" s="14">
        <v>33</v>
      </c>
      <c r="J2196" s="74" t="s">
        <v>1026</v>
      </c>
      <c r="K2196" s="14">
        <v>36</v>
      </c>
      <c r="L2196" s="14">
        <f>PRODUCT(D2196*3+E2196*2+F2196+G2196)</f>
        <v>8</v>
      </c>
      <c r="N2196" s="17">
        <v>8</v>
      </c>
      <c r="O2196" s="17">
        <v>8</v>
      </c>
      <c r="P2196" s="17">
        <v>2004</v>
      </c>
      <c r="Q2196" s="19" t="s">
        <v>1041</v>
      </c>
      <c r="R2196" s="24" t="s">
        <v>1026</v>
      </c>
      <c r="S2196" s="19" t="s">
        <v>1465</v>
      </c>
      <c r="T2196" s="17">
        <v>2</v>
      </c>
      <c r="U2196" s="24" t="s">
        <v>1026</v>
      </c>
      <c r="V2196" s="17">
        <v>0</v>
      </c>
      <c r="W2196" s="172" t="s">
        <v>892</v>
      </c>
      <c r="X2196" s="17">
        <v>592</v>
      </c>
      <c r="Y2196" s="17">
        <v>20</v>
      </c>
      <c r="Z2196" s="24" t="s">
        <v>1026</v>
      </c>
      <c r="AA2196" s="17">
        <v>2</v>
      </c>
    </row>
    <row r="2197" spans="1:27" x14ac:dyDescent="0.25">
      <c r="A2197" s="14">
        <v>6</v>
      </c>
      <c r="B2197" s="20" t="s">
        <v>1465</v>
      </c>
      <c r="C2197" s="14">
        <v>7</v>
      </c>
      <c r="D2197" s="14">
        <v>0</v>
      </c>
      <c r="E2197" s="14">
        <v>2</v>
      </c>
      <c r="F2197" s="14">
        <v>0</v>
      </c>
      <c r="G2197" s="14">
        <v>1</v>
      </c>
      <c r="H2197" s="14">
        <v>4</v>
      </c>
      <c r="I2197" s="14">
        <v>33</v>
      </c>
      <c r="J2197" s="74" t="s">
        <v>1026</v>
      </c>
      <c r="K2197" s="14">
        <v>69</v>
      </c>
      <c r="L2197" s="14">
        <f>PRODUCT(D2197*3+E2197*2+F2197+G2197)+3</f>
        <v>8</v>
      </c>
      <c r="N2197" s="17">
        <v>8</v>
      </c>
      <c r="O2197" s="17">
        <v>8</v>
      </c>
      <c r="P2197" s="17">
        <v>2004</v>
      </c>
      <c r="Q2197" s="19" t="s">
        <v>264</v>
      </c>
      <c r="R2197" s="24" t="s">
        <v>1026</v>
      </c>
      <c r="S2197" s="19" t="s">
        <v>181</v>
      </c>
      <c r="T2197" s="17">
        <v>1</v>
      </c>
      <c r="U2197" s="24" t="s">
        <v>1026</v>
      </c>
      <c r="V2197" s="17">
        <v>0</v>
      </c>
      <c r="W2197" s="172" t="s">
        <v>890</v>
      </c>
      <c r="X2197" s="17">
        <v>373</v>
      </c>
      <c r="Y2197" s="17">
        <v>5</v>
      </c>
      <c r="Z2197" s="24" t="s">
        <v>1026</v>
      </c>
      <c r="AA2197" s="17">
        <v>3</v>
      </c>
    </row>
    <row r="2198" spans="1:27" x14ac:dyDescent="0.25">
      <c r="A2198" s="14">
        <v>7</v>
      </c>
      <c r="B2198" s="20" t="s">
        <v>264</v>
      </c>
      <c r="C2198" s="14">
        <v>7</v>
      </c>
      <c r="D2198" s="14">
        <v>0</v>
      </c>
      <c r="E2198" s="14">
        <v>1</v>
      </c>
      <c r="F2198" s="14">
        <v>0</v>
      </c>
      <c r="G2198" s="14">
        <v>1</v>
      </c>
      <c r="H2198" s="14">
        <v>5</v>
      </c>
      <c r="I2198" s="14">
        <v>30</v>
      </c>
      <c r="J2198" s="74" t="s">
        <v>1026</v>
      </c>
      <c r="K2198" s="14">
        <v>57</v>
      </c>
      <c r="L2198" s="14">
        <f>PRODUCT(D2198*3+E2198*2+F2198+G2198)+1</f>
        <v>4</v>
      </c>
      <c r="N2198" s="17">
        <v>8</v>
      </c>
      <c r="O2198" s="17">
        <v>8</v>
      </c>
      <c r="P2198" s="17">
        <v>2004</v>
      </c>
      <c r="Q2198" s="19" t="s">
        <v>1241</v>
      </c>
      <c r="R2198" s="24" t="s">
        <v>1026</v>
      </c>
      <c r="S2198" s="19" t="s">
        <v>1029</v>
      </c>
      <c r="T2198" s="17">
        <v>2</v>
      </c>
      <c r="U2198" s="24" t="s">
        <v>1026</v>
      </c>
      <c r="V2198" s="17">
        <v>1</v>
      </c>
      <c r="W2198" s="172" t="s">
        <v>891</v>
      </c>
      <c r="X2198" s="17">
        <v>1030</v>
      </c>
      <c r="Y2198" s="17">
        <v>12</v>
      </c>
      <c r="Z2198" s="24" t="s">
        <v>1026</v>
      </c>
      <c r="AA2198" s="17">
        <v>7</v>
      </c>
    </row>
    <row r="2199" spans="1:27" x14ac:dyDescent="0.25">
      <c r="A2199" s="14">
        <v>8</v>
      </c>
      <c r="B2199" s="20" t="s">
        <v>181</v>
      </c>
      <c r="C2199" s="14">
        <v>7</v>
      </c>
      <c r="D2199" s="14">
        <v>0</v>
      </c>
      <c r="E2199" s="14">
        <v>1</v>
      </c>
      <c r="F2199" s="14">
        <v>0</v>
      </c>
      <c r="G2199" s="14">
        <v>0</v>
      </c>
      <c r="H2199" s="14">
        <v>6</v>
      </c>
      <c r="I2199" s="14">
        <v>19</v>
      </c>
      <c r="J2199" s="74" t="s">
        <v>1026</v>
      </c>
      <c r="K2199" s="14">
        <v>59</v>
      </c>
      <c r="L2199" s="14">
        <f>PRODUCT(D2199*3+E2199*2+F2199+G2199)</f>
        <v>2</v>
      </c>
      <c r="N2199" s="17">
        <v>10</v>
      </c>
      <c r="O2199" s="17">
        <v>8</v>
      </c>
      <c r="P2199" s="17">
        <v>2004</v>
      </c>
      <c r="Q2199" s="19" t="s">
        <v>565</v>
      </c>
      <c r="R2199" s="24" t="s">
        <v>1026</v>
      </c>
      <c r="S2199" s="19" t="s">
        <v>1041</v>
      </c>
      <c r="T2199" s="17">
        <v>1</v>
      </c>
      <c r="U2199" s="24" t="s">
        <v>1026</v>
      </c>
      <c r="V2199" s="17">
        <v>0</v>
      </c>
      <c r="W2199" s="172" t="s">
        <v>888</v>
      </c>
      <c r="X2199" s="17">
        <v>789</v>
      </c>
      <c r="Y2199" s="17">
        <v>10</v>
      </c>
      <c r="Z2199" s="24" t="s">
        <v>1026</v>
      </c>
      <c r="AA2199" s="17">
        <v>2</v>
      </c>
    </row>
    <row r="2200" spans="1:27" x14ac:dyDescent="0.25">
      <c r="B2200" s="20"/>
      <c r="C2200" s="14">
        <f t="shared" ref="C2200:H2200" si="41">SUM(C2192:C2199)</f>
        <v>56</v>
      </c>
      <c r="D2200" s="14">
        <f t="shared" si="41"/>
        <v>16</v>
      </c>
      <c r="E2200" s="14">
        <f t="shared" si="41"/>
        <v>12</v>
      </c>
      <c r="F2200" s="14">
        <f t="shared" si="41"/>
        <v>0</v>
      </c>
      <c r="G2200" s="14">
        <f t="shared" si="41"/>
        <v>5</v>
      </c>
      <c r="H2200" s="14">
        <f t="shared" si="41"/>
        <v>23</v>
      </c>
      <c r="I2200" s="14">
        <f>SUM(I2192:I2199)</f>
        <v>352</v>
      </c>
      <c r="J2200" s="74" t="s">
        <v>1026</v>
      </c>
      <c r="K2200" s="14">
        <f>SUM(K2192:K2199)</f>
        <v>352</v>
      </c>
      <c r="L2200" s="14">
        <f>SUM(L2192:L2199)</f>
        <v>95</v>
      </c>
      <c r="N2200" s="17">
        <v>11</v>
      </c>
      <c r="O2200" s="17">
        <v>8</v>
      </c>
      <c r="P2200" s="17">
        <v>2004</v>
      </c>
      <c r="Q2200" s="19" t="s">
        <v>1041</v>
      </c>
      <c r="R2200" s="24" t="s">
        <v>1026</v>
      </c>
      <c r="S2200" s="19" t="s">
        <v>1029</v>
      </c>
      <c r="T2200" s="17">
        <v>1</v>
      </c>
      <c r="U2200" s="24" t="s">
        <v>1026</v>
      </c>
      <c r="V2200" s="17">
        <v>0</v>
      </c>
      <c r="W2200" s="172" t="s">
        <v>887</v>
      </c>
      <c r="X2200" s="17">
        <v>484</v>
      </c>
      <c r="Y2200" s="17">
        <v>6</v>
      </c>
      <c r="Z2200" s="24" t="s">
        <v>1026</v>
      </c>
      <c r="AA2200" s="17">
        <v>3</v>
      </c>
    </row>
    <row r="2201" spans="1:27" x14ac:dyDescent="0.25">
      <c r="N2201" s="17">
        <v>11</v>
      </c>
      <c r="O2201" s="17">
        <v>8</v>
      </c>
      <c r="P2201" s="17">
        <v>2004</v>
      </c>
      <c r="Q2201" s="19" t="s">
        <v>1465</v>
      </c>
      <c r="R2201" s="24" t="s">
        <v>1026</v>
      </c>
      <c r="S2201" s="19" t="s">
        <v>181</v>
      </c>
      <c r="T2201" s="17">
        <v>1</v>
      </c>
      <c r="U2201" s="24" t="s">
        <v>1026</v>
      </c>
      <c r="V2201" s="17">
        <v>2</v>
      </c>
      <c r="W2201" s="172" t="s">
        <v>886</v>
      </c>
      <c r="X2201" s="17">
        <v>250</v>
      </c>
      <c r="Y2201" s="17">
        <v>4</v>
      </c>
      <c r="Z2201" s="24" t="s">
        <v>1026</v>
      </c>
      <c r="AA2201" s="17">
        <v>5</v>
      </c>
    </row>
    <row r="2202" spans="1:27" x14ac:dyDescent="0.25">
      <c r="B2202" s="20" t="s">
        <v>700</v>
      </c>
      <c r="C2202" s="16"/>
      <c r="D2202" s="16"/>
      <c r="E2202" s="16"/>
      <c r="F2202" s="16"/>
      <c r="G2202" s="16"/>
      <c r="H2202" s="16"/>
      <c r="I2202" s="16"/>
      <c r="J2202" s="16"/>
      <c r="K2202" s="16"/>
      <c r="N2202" s="17">
        <v>11</v>
      </c>
      <c r="O2202" s="17">
        <v>8</v>
      </c>
      <c r="P2202" s="17">
        <v>2004</v>
      </c>
      <c r="Q2202" s="19" t="s">
        <v>264</v>
      </c>
      <c r="R2202" s="24" t="s">
        <v>1026</v>
      </c>
      <c r="S2202" s="19" t="s">
        <v>565</v>
      </c>
      <c r="T2202" s="17">
        <v>0</v>
      </c>
      <c r="U2202" s="24" t="s">
        <v>1026</v>
      </c>
      <c r="V2202" s="17">
        <v>2</v>
      </c>
      <c r="W2202" s="172" t="s">
        <v>885</v>
      </c>
      <c r="X2202" s="17">
        <v>405</v>
      </c>
      <c r="Y2202" s="17">
        <v>1</v>
      </c>
      <c r="Z2202" s="24" t="s">
        <v>1026</v>
      </c>
      <c r="AA2202" s="17">
        <v>6</v>
      </c>
    </row>
    <row r="2203" spans="1:27" x14ac:dyDescent="0.25">
      <c r="C2203" s="16"/>
      <c r="D2203" s="16"/>
      <c r="E2203" s="16"/>
      <c r="F2203" s="16"/>
      <c r="G2203" s="16"/>
      <c r="H2203" s="16"/>
      <c r="I2203" s="16"/>
      <c r="J2203" s="16"/>
      <c r="K2203" s="16"/>
      <c r="N2203" s="17">
        <v>11</v>
      </c>
      <c r="O2203" s="17">
        <v>8</v>
      </c>
      <c r="P2203" s="17">
        <v>2004</v>
      </c>
      <c r="Q2203" s="19" t="s">
        <v>1241</v>
      </c>
      <c r="R2203" s="24" t="s">
        <v>1026</v>
      </c>
      <c r="S2203" s="19" t="s">
        <v>1433</v>
      </c>
      <c r="T2203" s="17">
        <v>2</v>
      </c>
      <c r="U2203" s="24" t="s">
        <v>1026</v>
      </c>
      <c r="V2203" s="17">
        <v>0</v>
      </c>
      <c r="W2203" s="172" t="s">
        <v>1924</v>
      </c>
      <c r="X2203" s="17">
        <v>1152</v>
      </c>
      <c r="Y2203" s="17">
        <v>8</v>
      </c>
      <c r="Z2203" s="24" t="s">
        <v>1026</v>
      </c>
      <c r="AA2203" s="17">
        <v>4</v>
      </c>
    </row>
    <row r="2204" spans="1:27" x14ac:dyDescent="0.25">
      <c r="B2204" s="16" t="s">
        <v>1124</v>
      </c>
      <c r="E2204" s="16"/>
      <c r="F2204" s="16"/>
      <c r="G2204" s="16"/>
      <c r="H2204" s="16"/>
      <c r="I2204" s="16"/>
      <c r="J2204" s="16"/>
      <c r="K2204" s="16"/>
      <c r="N2204" s="17">
        <v>13</v>
      </c>
      <c r="O2204" s="17">
        <v>8</v>
      </c>
      <c r="P2204" s="17">
        <v>2004</v>
      </c>
      <c r="Q2204" s="19" t="s">
        <v>565</v>
      </c>
      <c r="R2204" s="24" t="s">
        <v>1026</v>
      </c>
      <c r="S2204" s="19" t="s">
        <v>1241</v>
      </c>
      <c r="T2204" s="17">
        <v>2</v>
      </c>
      <c r="U2204" s="24" t="s">
        <v>1026</v>
      </c>
      <c r="V2204" s="17">
        <v>0</v>
      </c>
      <c r="W2204" s="172" t="s">
        <v>2380</v>
      </c>
      <c r="X2204" s="17">
        <v>431</v>
      </c>
      <c r="Y2204" s="17">
        <v>11</v>
      </c>
      <c r="Z2204" s="24" t="s">
        <v>1026</v>
      </c>
      <c r="AA2204" s="17">
        <v>2</v>
      </c>
    </row>
    <row r="2205" spans="1:27" x14ac:dyDescent="0.25">
      <c r="B2205" s="20" t="s">
        <v>565</v>
      </c>
      <c r="C2205" s="14">
        <v>6</v>
      </c>
      <c r="E2205" s="16"/>
      <c r="F2205" s="16"/>
      <c r="G2205" s="16"/>
      <c r="H2205" s="16"/>
      <c r="I2205" s="16"/>
      <c r="J2205" s="16"/>
      <c r="K2205" s="16"/>
      <c r="N2205" s="17">
        <v>13</v>
      </c>
      <c r="O2205" s="17">
        <v>8</v>
      </c>
      <c r="P2205" s="17">
        <v>2004</v>
      </c>
      <c r="Q2205" s="19" t="s">
        <v>1029</v>
      </c>
      <c r="R2205" s="24" t="s">
        <v>1026</v>
      </c>
      <c r="S2205" s="19" t="s">
        <v>1433</v>
      </c>
      <c r="T2205" s="17">
        <v>2</v>
      </c>
      <c r="U2205" s="24" t="s">
        <v>1026</v>
      </c>
      <c r="V2205" s="17">
        <v>1</v>
      </c>
      <c r="W2205" s="172" t="s">
        <v>884</v>
      </c>
      <c r="X2205" s="17">
        <v>336</v>
      </c>
      <c r="Y2205" s="17">
        <v>3</v>
      </c>
      <c r="Z2205" s="24" t="s">
        <v>1026</v>
      </c>
      <c r="AA2205" s="17">
        <v>8</v>
      </c>
    </row>
    <row r="2206" spans="1:27" x14ac:dyDescent="0.25">
      <c r="B2206" s="20" t="s">
        <v>1041</v>
      </c>
      <c r="C2206" s="14">
        <v>5</v>
      </c>
      <c r="E2206" s="16"/>
      <c r="F2206" s="16"/>
      <c r="G2206" s="16"/>
      <c r="H2206" s="16"/>
      <c r="I2206" s="16"/>
      <c r="J2206" s="16"/>
      <c r="K2206" s="16"/>
      <c r="N2206" s="17">
        <v>14</v>
      </c>
      <c r="O2206" s="17">
        <v>8</v>
      </c>
      <c r="P2206" s="17">
        <v>2004</v>
      </c>
      <c r="Q2206" s="19" t="s">
        <v>181</v>
      </c>
      <c r="R2206" s="24" t="s">
        <v>1026</v>
      </c>
      <c r="S2206" s="19" t="s">
        <v>1041</v>
      </c>
      <c r="T2206" s="17">
        <v>0</v>
      </c>
      <c r="U2206" s="24" t="s">
        <v>1026</v>
      </c>
      <c r="V2206" s="17">
        <v>2</v>
      </c>
      <c r="W2206" s="172" t="s">
        <v>2217</v>
      </c>
      <c r="X2206" s="17">
        <v>248</v>
      </c>
      <c r="Y2206" s="17">
        <v>2</v>
      </c>
      <c r="Z2206" s="24" t="s">
        <v>1026</v>
      </c>
      <c r="AA2206" s="17">
        <v>9</v>
      </c>
    </row>
    <row r="2207" spans="1:27" x14ac:dyDescent="0.25">
      <c r="B2207" s="20" t="s">
        <v>1465</v>
      </c>
      <c r="C2207" s="14">
        <v>3</v>
      </c>
      <c r="E2207" s="16"/>
      <c r="F2207" s="16"/>
      <c r="G2207" s="16"/>
      <c r="H2207" s="16"/>
      <c r="I2207" s="16"/>
      <c r="J2207" s="16"/>
      <c r="K2207" s="16"/>
      <c r="N2207" s="17">
        <v>15</v>
      </c>
      <c r="O2207" s="17">
        <v>8</v>
      </c>
      <c r="P2207" s="17">
        <v>2004</v>
      </c>
      <c r="Q2207" s="19" t="s">
        <v>1433</v>
      </c>
      <c r="R2207" s="24" t="s">
        <v>1026</v>
      </c>
      <c r="S2207" s="19" t="s">
        <v>1465</v>
      </c>
      <c r="T2207" s="17">
        <v>0</v>
      </c>
      <c r="U2207" s="24" t="s">
        <v>1026</v>
      </c>
      <c r="V2207" s="17">
        <v>1</v>
      </c>
      <c r="W2207" s="172" t="s">
        <v>1456</v>
      </c>
      <c r="X2207" s="17">
        <v>535</v>
      </c>
      <c r="Y2207" s="17">
        <v>3</v>
      </c>
      <c r="Z2207" s="24" t="s">
        <v>1026</v>
      </c>
      <c r="AA2207" s="17">
        <v>5</v>
      </c>
    </row>
    <row r="2208" spans="1:27" x14ac:dyDescent="0.25">
      <c r="B2208" s="41" t="s">
        <v>1241</v>
      </c>
      <c r="C2208" s="14">
        <v>2</v>
      </c>
      <c r="E2208" s="16"/>
      <c r="F2208" s="16"/>
      <c r="G2208" s="16"/>
      <c r="H2208" s="16"/>
      <c r="I2208" s="16"/>
      <c r="J2208" s="16"/>
      <c r="K2208" s="16"/>
      <c r="N2208" s="17">
        <v>15</v>
      </c>
      <c r="O2208" s="17">
        <v>8</v>
      </c>
      <c r="P2208" s="17">
        <v>2004</v>
      </c>
      <c r="Q2208" s="19" t="s">
        <v>565</v>
      </c>
      <c r="R2208" s="24" t="s">
        <v>1026</v>
      </c>
      <c r="S2208" s="19" t="s">
        <v>1029</v>
      </c>
      <c r="T2208" s="17">
        <v>2</v>
      </c>
      <c r="U2208" s="24" t="s">
        <v>1026</v>
      </c>
      <c r="V2208" s="17">
        <v>0</v>
      </c>
      <c r="W2208" s="172" t="s">
        <v>1458</v>
      </c>
      <c r="X2208" s="17">
        <v>915</v>
      </c>
      <c r="Y2208" s="17">
        <v>14</v>
      </c>
      <c r="Z2208" s="24" t="s">
        <v>1026</v>
      </c>
      <c r="AA2208" s="17">
        <v>2</v>
      </c>
    </row>
    <row r="2209" spans="1:27" x14ac:dyDescent="0.25">
      <c r="B2209" s="42" t="s">
        <v>1029</v>
      </c>
      <c r="C2209" s="14">
        <v>1</v>
      </c>
      <c r="E2209" s="16"/>
      <c r="F2209" s="16"/>
      <c r="G2209" s="16"/>
      <c r="H2209" s="16"/>
      <c r="I2209" s="16"/>
      <c r="J2209" s="16"/>
      <c r="K2209" s="16"/>
      <c r="N2209" s="17">
        <v>15</v>
      </c>
      <c r="O2209" s="17">
        <v>8</v>
      </c>
      <c r="P2209" s="17">
        <v>2004</v>
      </c>
      <c r="Q2209" s="19" t="s">
        <v>1041</v>
      </c>
      <c r="R2209" s="24" t="s">
        <v>1026</v>
      </c>
      <c r="S2209" s="19" t="s">
        <v>264</v>
      </c>
      <c r="T2209" s="17">
        <v>2</v>
      </c>
      <c r="U2209" s="24" t="s">
        <v>1026</v>
      </c>
      <c r="V2209" s="17">
        <v>0</v>
      </c>
      <c r="W2209" s="172" t="s">
        <v>1457</v>
      </c>
      <c r="X2209" s="17">
        <v>419</v>
      </c>
      <c r="Y2209" s="17">
        <v>13</v>
      </c>
      <c r="Z2209" s="24" t="s">
        <v>1026</v>
      </c>
      <c r="AA2209" s="17">
        <v>5</v>
      </c>
    </row>
    <row r="2210" spans="1:27" x14ac:dyDescent="0.25">
      <c r="B2210" s="42" t="s">
        <v>264</v>
      </c>
      <c r="C2210" s="14">
        <v>1</v>
      </c>
      <c r="D2210" s="16"/>
      <c r="E2210" s="16"/>
      <c r="F2210" s="16"/>
      <c r="G2210" s="16"/>
      <c r="H2210" s="16"/>
      <c r="I2210" s="16"/>
      <c r="J2210" s="16"/>
      <c r="K2210" s="16"/>
      <c r="N2210" s="17">
        <v>15</v>
      </c>
      <c r="O2210" s="17">
        <v>8</v>
      </c>
      <c r="P2210" s="17">
        <v>2004</v>
      </c>
      <c r="Q2210" s="19" t="s">
        <v>1241</v>
      </c>
      <c r="R2210" s="24" t="s">
        <v>1026</v>
      </c>
      <c r="S2210" s="19" t="s">
        <v>181</v>
      </c>
      <c r="T2210" s="17">
        <v>1</v>
      </c>
      <c r="U2210" s="24" t="s">
        <v>1026</v>
      </c>
      <c r="V2210" s="17">
        <v>0</v>
      </c>
      <c r="W2210" s="172" t="s">
        <v>1066</v>
      </c>
      <c r="X2210" s="17">
        <v>1012</v>
      </c>
      <c r="Y2210" s="17">
        <v>5</v>
      </c>
      <c r="Z2210" s="24" t="s">
        <v>1026</v>
      </c>
      <c r="AA2210" s="17">
        <v>2</v>
      </c>
    </row>
    <row r="2211" spans="1:27" x14ac:dyDescent="0.25">
      <c r="B2211" s="20" t="s">
        <v>181</v>
      </c>
      <c r="C2211" s="14">
        <v>0</v>
      </c>
      <c r="D2211" s="16"/>
      <c r="E2211" s="16"/>
      <c r="F2211" s="16"/>
      <c r="G2211" s="16"/>
      <c r="H2211" s="16"/>
      <c r="I2211" s="16"/>
      <c r="J2211" s="16"/>
      <c r="K2211" s="16"/>
      <c r="N2211" s="17">
        <v>16</v>
      </c>
      <c r="O2211" s="17">
        <v>8</v>
      </c>
      <c r="P2211" s="17">
        <v>2004</v>
      </c>
      <c r="Q2211" s="19" t="s">
        <v>1465</v>
      </c>
      <c r="R2211" s="24" t="s">
        <v>1026</v>
      </c>
      <c r="S2211" s="19" t="s">
        <v>264</v>
      </c>
      <c r="T2211" s="17">
        <v>2</v>
      </c>
      <c r="U2211" s="24" t="s">
        <v>1026</v>
      </c>
      <c r="V2211" s="17">
        <v>1</v>
      </c>
      <c r="W2211" s="172" t="s">
        <v>1455</v>
      </c>
      <c r="X2211" s="17">
        <v>250</v>
      </c>
      <c r="Y2211" s="17">
        <v>15</v>
      </c>
      <c r="Z2211" s="24" t="s">
        <v>1026</v>
      </c>
      <c r="AA2211" s="17">
        <v>8</v>
      </c>
    </row>
    <row r="2212" spans="1:27" x14ac:dyDescent="0.25">
      <c r="B2212" s="20" t="s">
        <v>1433</v>
      </c>
      <c r="C2212" s="14">
        <v>0</v>
      </c>
      <c r="D2212" s="16"/>
      <c r="E2212" s="16"/>
      <c r="F2212" s="16"/>
      <c r="G2212" s="16"/>
      <c r="H2212" s="16"/>
      <c r="I2212" s="16"/>
      <c r="J2212" s="16"/>
      <c r="K2212" s="16"/>
      <c r="N2212" s="17">
        <v>18</v>
      </c>
      <c r="O2212" s="17">
        <v>8</v>
      </c>
      <c r="P2212" s="17">
        <v>2004</v>
      </c>
      <c r="Q2212" s="19" t="s">
        <v>1433</v>
      </c>
      <c r="R2212" s="24" t="s">
        <v>1026</v>
      </c>
      <c r="S2212" s="19" t="s">
        <v>1041</v>
      </c>
      <c r="T2212" s="17">
        <v>1</v>
      </c>
      <c r="U2212" s="24" t="s">
        <v>1026</v>
      </c>
      <c r="V2212" s="17">
        <v>2</v>
      </c>
      <c r="W2212" s="172" t="s">
        <v>1454</v>
      </c>
      <c r="X2212" s="17">
        <v>374</v>
      </c>
      <c r="Y2212" s="17">
        <v>2</v>
      </c>
      <c r="Z2212" s="24" t="s">
        <v>1026</v>
      </c>
      <c r="AA2212" s="17">
        <v>3</v>
      </c>
    </row>
    <row r="2213" spans="1:27" x14ac:dyDescent="0.25">
      <c r="C2213" s="16"/>
      <c r="D2213" s="16"/>
      <c r="E2213" s="16"/>
      <c r="F2213" s="16"/>
      <c r="G2213" s="16"/>
      <c r="H2213" s="16"/>
      <c r="I2213" s="16"/>
      <c r="J2213" s="16"/>
      <c r="K2213" s="16"/>
      <c r="N2213" s="17">
        <v>18</v>
      </c>
      <c r="O2213" s="17">
        <v>8</v>
      </c>
      <c r="P2213" s="17">
        <v>2004</v>
      </c>
      <c r="Q2213" s="19" t="s">
        <v>1241</v>
      </c>
      <c r="R2213" s="24" t="s">
        <v>1026</v>
      </c>
      <c r="S2213" s="19" t="s">
        <v>264</v>
      </c>
      <c r="T2213" s="17">
        <v>2</v>
      </c>
      <c r="U2213" s="24" t="s">
        <v>1026</v>
      </c>
      <c r="V2213" s="17">
        <v>0</v>
      </c>
      <c r="W2213" s="172" t="s">
        <v>880</v>
      </c>
      <c r="X2213" s="17">
        <v>780</v>
      </c>
      <c r="Y2213" s="17">
        <v>4</v>
      </c>
      <c r="Z2213" s="24" t="s">
        <v>1026</v>
      </c>
      <c r="AA2213" s="17">
        <v>1</v>
      </c>
    </row>
    <row r="2214" spans="1:27" x14ac:dyDescent="0.25">
      <c r="C2214" s="16"/>
      <c r="D2214" s="16"/>
      <c r="E2214" s="16"/>
      <c r="F2214" s="16"/>
      <c r="G2214" s="16"/>
      <c r="H2214" s="16"/>
      <c r="I2214" s="16"/>
      <c r="J2214" s="16"/>
      <c r="K2214" s="16"/>
      <c r="N2214" s="17">
        <v>18</v>
      </c>
      <c r="O2214" s="17">
        <v>8</v>
      </c>
      <c r="P2214" s="17">
        <v>2004</v>
      </c>
      <c r="Q2214" s="19" t="s">
        <v>181</v>
      </c>
      <c r="R2214" s="24" t="s">
        <v>1026</v>
      </c>
      <c r="S2214" s="19" t="s">
        <v>565</v>
      </c>
      <c r="T2214" s="17">
        <v>0</v>
      </c>
      <c r="U2214" s="24" t="s">
        <v>1026</v>
      </c>
      <c r="V2214" s="17">
        <v>2</v>
      </c>
      <c r="W2214" s="172" t="s">
        <v>879</v>
      </c>
      <c r="X2214" s="17">
        <v>251</v>
      </c>
      <c r="Y2214" s="17">
        <v>0</v>
      </c>
      <c r="Z2214" s="24" t="s">
        <v>1026</v>
      </c>
      <c r="AA2214" s="17">
        <v>19</v>
      </c>
    </row>
    <row r="2215" spans="1:27" x14ac:dyDescent="0.25">
      <c r="C2215" s="16"/>
      <c r="D2215" s="16"/>
      <c r="E2215" s="16"/>
      <c r="F2215" s="16"/>
      <c r="G2215" s="16"/>
      <c r="H2215" s="16"/>
      <c r="I2215" s="16"/>
      <c r="J2215" s="16"/>
      <c r="K2215" s="16"/>
      <c r="N2215" s="17">
        <v>19</v>
      </c>
      <c r="O2215" s="17">
        <v>8</v>
      </c>
      <c r="P2215" s="17">
        <v>2004</v>
      </c>
      <c r="Q2215" s="19" t="s">
        <v>1465</v>
      </c>
      <c r="R2215" s="24" t="s">
        <v>1026</v>
      </c>
      <c r="S2215" s="19" t="s">
        <v>1029</v>
      </c>
      <c r="T2215" s="17">
        <v>0</v>
      </c>
      <c r="U2215" s="24" t="s">
        <v>1026</v>
      </c>
      <c r="V2215" s="17">
        <v>2</v>
      </c>
      <c r="W2215" s="172" t="s">
        <v>878</v>
      </c>
      <c r="X2215" s="17">
        <v>320</v>
      </c>
      <c r="Y2215" s="17">
        <v>5</v>
      </c>
      <c r="Z2215" s="24" t="s">
        <v>1026</v>
      </c>
      <c r="AA2215" s="17">
        <v>12</v>
      </c>
    </row>
    <row r="2216" spans="1:27" x14ac:dyDescent="0.25">
      <c r="C2216" s="16"/>
      <c r="D2216" s="16"/>
      <c r="E2216" s="16"/>
      <c r="F2216" s="16"/>
      <c r="G2216" s="16"/>
      <c r="H2216" s="16"/>
      <c r="I2216" s="16"/>
      <c r="J2216" s="16"/>
      <c r="K2216" s="16"/>
      <c r="N2216" s="17">
        <v>21</v>
      </c>
      <c r="O2216" s="17">
        <v>8</v>
      </c>
      <c r="P2216" s="17">
        <v>2004</v>
      </c>
      <c r="Q2216" s="19" t="s">
        <v>565</v>
      </c>
      <c r="R2216" s="24" t="s">
        <v>1026</v>
      </c>
      <c r="S2216" s="19" t="s">
        <v>1465</v>
      </c>
      <c r="T2216" s="17">
        <v>2</v>
      </c>
      <c r="U2216" s="24" t="s">
        <v>1026</v>
      </c>
      <c r="V2216" s="17">
        <v>0</v>
      </c>
      <c r="W2216" s="172" t="s">
        <v>877</v>
      </c>
      <c r="X2216" s="17">
        <v>303</v>
      </c>
      <c r="Y2216" s="17">
        <v>2</v>
      </c>
      <c r="Z2216" s="24" t="s">
        <v>1026</v>
      </c>
      <c r="AA2216" s="17">
        <v>0</v>
      </c>
    </row>
    <row r="2217" spans="1:27" x14ac:dyDescent="0.25">
      <c r="C2217" s="16"/>
      <c r="D2217" s="16"/>
      <c r="E2217" s="16"/>
      <c r="F2217" s="16"/>
      <c r="G2217" s="16"/>
      <c r="H2217" s="16"/>
      <c r="I2217" s="16"/>
      <c r="J2217" s="16"/>
      <c r="K2217" s="16"/>
      <c r="N2217" s="17">
        <v>21</v>
      </c>
      <c r="O2217" s="17">
        <v>8</v>
      </c>
      <c r="P2217" s="17">
        <v>2004</v>
      </c>
      <c r="Q2217" s="19" t="s">
        <v>1041</v>
      </c>
      <c r="R2217" s="24" t="s">
        <v>1026</v>
      </c>
      <c r="S2217" s="19" t="s">
        <v>1241</v>
      </c>
      <c r="T2217" s="17">
        <v>2</v>
      </c>
      <c r="U2217" s="24" t="s">
        <v>1026</v>
      </c>
      <c r="V2217" s="17">
        <v>0</v>
      </c>
      <c r="W2217" s="172" t="s">
        <v>876</v>
      </c>
      <c r="X2217" s="17">
        <v>377</v>
      </c>
      <c r="Y2217" s="17">
        <v>12</v>
      </c>
      <c r="Z2217" s="24" t="s">
        <v>1026</v>
      </c>
      <c r="AA2217" s="17">
        <v>4</v>
      </c>
    </row>
    <row r="2218" spans="1:27" x14ac:dyDescent="0.25">
      <c r="C2218" s="16"/>
      <c r="D2218" s="16"/>
      <c r="E2218" s="16"/>
      <c r="F2218" s="16"/>
      <c r="G2218" s="16"/>
      <c r="H2218" s="16"/>
      <c r="I2218" s="16"/>
      <c r="J2218" s="16"/>
      <c r="K2218" s="16"/>
      <c r="N2218" s="17">
        <v>21</v>
      </c>
      <c r="O2218" s="17">
        <v>8</v>
      </c>
      <c r="P2218" s="17">
        <v>2004</v>
      </c>
      <c r="Q2218" s="19" t="s">
        <v>264</v>
      </c>
      <c r="R2218" s="24" t="s">
        <v>1026</v>
      </c>
      <c r="S2218" s="19" t="s">
        <v>1433</v>
      </c>
      <c r="T2218" s="17">
        <v>0</v>
      </c>
      <c r="U2218" s="24" t="s">
        <v>1026</v>
      </c>
      <c r="V2218" s="17">
        <v>2</v>
      </c>
      <c r="W2218" s="172" t="s">
        <v>874</v>
      </c>
      <c r="X2218" s="17">
        <v>235</v>
      </c>
      <c r="Y2218" s="17">
        <v>4</v>
      </c>
      <c r="Z2218" s="24" t="s">
        <v>1026</v>
      </c>
      <c r="AA2218" s="17">
        <v>6</v>
      </c>
    </row>
    <row r="2219" spans="1:27" x14ac:dyDescent="0.25">
      <c r="C2219" s="16"/>
      <c r="D2219" s="16"/>
      <c r="E2219" s="16"/>
      <c r="F2219" s="16"/>
      <c r="G2219" s="16"/>
      <c r="H2219" s="16"/>
      <c r="I2219" s="16"/>
      <c r="J2219" s="16"/>
      <c r="K2219" s="16"/>
      <c r="N2219" s="17">
        <v>21</v>
      </c>
      <c r="O2219" s="17">
        <v>8</v>
      </c>
      <c r="P2219" s="17">
        <v>2004</v>
      </c>
      <c r="Q2219" s="19" t="s">
        <v>1029</v>
      </c>
      <c r="R2219" s="24" t="s">
        <v>1026</v>
      </c>
      <c r="S2219" s="19" t="s">
        <v>181</v>
      </c>
      <c r="T2219" s="17">
        <v>1</v>
      </c>
      <c r="U2219" s="24" t="s">
        <v>1026</v>
      </c>
      <c r="V2219" s="17">
        <v>0</v>
      </c>
      <c r="W2219" s="172" t="s">
        <v>875</v>
      </c>
      <c r="X2219" s="17">
        <v>271</v>
      </c>
      <c r="Y2219" s="17">
        <v>9</v>
      </c>
      <c r="Z2219" s="24" t="s">
        <v>1026</v>
      </c>
      <c r="AA2219" s="17">
        <v>4</v>
      </c>
    </row>
    <row r="2220" spans="1:27" x14ac:dyDescent="0.25">
      <c r="C2220" s="16"/>
      <c r="D2220" s="16"/>
      <c r="E2220" s="16"/>
      <c r="F2220" s="16"/>
      <c r="G2220" s="16"/>
      <c r="H2220" s="16"/>
      <c r="I2220" s="16"/>
      <c r="R2220" s="24"/>
      <c r="S2220" s="19" t="s">
        <v>2</v>
      </c>
      <c r="T2220" s="17">
        <f>SUM(T2192:T2219)</f>
        <v>30</v>
      </c>
      <c r="U2220" s="24" t="s">
        <v>1026</v>
      </c>
      <c r="V2220" s="17">
        <f>SUM(V2192:V2219)</f>
        <v>24</v>
      </c>
      <c r="X2220" s="17">
        <f>SUM(X2192:X2219)</f>
        <v>13758</v>
      </c>
      <c r="Y2220" s="17">
        <f>SUM(Y2192:Y2219)</f>
        <v>187</v>
      </c>
      <c r="Z2220" s="24" t="s">
        <v>1026</v>
      </c>
      <c r="AA2220" s="17">
        <f>SUM(AA2192:AA2219)</f>
        <v>165</v>
      </c>
    </row>
    <row r="2221" spans="1:27" x14ac:dyDescent="0.25">
      <c r="C2221" s="16"/>
      <c r="D2221" s="16"/>
      <c r="E2221" s="16"/>
      <c r="F2221" s="16"/>
      <c r="G2221" s="16"/>
      <c r="H2221" s="16"/>
      <c r="I2221" s="16"/>
      <c r="P2221" s="17">
        <f>COUNT(T2192:T2219)</f>
        <v>28</v>
      </c>
      <c r="R2221" s="24"/>
      <c r="S2221" s="19" t="s">
        <v>567</v>
      </c>
      <c r="T2221" s="81">
        <f>PRODUCT(T2220/P2221)</f>
        <v>1.0714285714285714</v>
      </c>
      <c r="U2221" s="24" t="s">
        <v>1026</v>
      </c>
      <c r="V2221" s="81">
        <f>PRODUCT(V2220/P2221)</f>
        <v>0.8571428571428571</v>
      </c>
      <c r="X2221" s="82">
        <f>PRODUCT(X2220/P2221)</f>
        <v>491.35714285714283</v>
      </c>
      <c r="Y2221" s="81">
        <f>PRODUCT(Y2220/P2221)</f>
        <v>6.6785714285714288</v>
      </c>
      <c r="Z2221" s="24" t="s">
        <v>1026</v>
      </c>
      <c r="AA2221" s="81">
        <f>PRODUCT(AA2220/P2221)</f>
        <v>5.8928571428571432</v>
      </c>
    </row>
    <row r="2222" spans="1:27" x14ac:dyDescent="0.25">
      <c r="C2222" s="16"/>
      <c r="D2222" s="16"/>
      <c r="E2222" s="16"/>
      <c r="F2222" s="16"/>
      <c r="G2222" s="16"/>
      <c r="H2222" s="16"/>
      <c r="I2222" s="16"/>
      <c r="R2222" s="11"/>
      <c r="T2222" s="24"/>
      <c r="U2222" s="11"/>
      <c r="W2222" s="142"/>
      <c r="Z2222" s="11"/>
    </row>
    <row r="2223" spans="1:27" x14ac:dyDescent="0.25">
      <c r="C2223" s="16"/>
      <c r="D2223" s="16"/>
      <c r="E2223" s="16"/>
      <c r="F2223" s="16"/>
      <c r="G2223" s="16"/>
      <c r="H2223" s="16"/>
      <c r="I2223" s="16"/>
      <c r="R2223" s="11"/>
      <c r="T2223" s="24"/>
      <c r="U2223" s="11"/>
      <c r="W2223" s="142"/>
      <c r="Z2223" s="11"/>
    </row>
    <row r="2224" spans="1:27" x14ac:dyDescent="0.25">
      <c r="A2224" s="156"/>
      <c r="B2224" s="155" t="s">
        <v>1168</v>
      </c>
      <c r="C2224" s="165"/>
      <c r="D2224" s="165"/>
      <c r="E2224" s="165"/>
      <c r="F2224" s="165"/>
      <c r="G2224" s="165"/>
      <c r="H2224" s="165"/>
      <c r="I2224" s="165"/>
      <c r="J2224" s="165"/>
      <c r="K2224" s="165"/>
      <c r="L2224" s="165"/>
      <c r="M2224" s="158"/>
      <c r="N2224" s="158"/>
      <c r="O2224" s="158"/>
      <c r="P2224" s="158"/>
      <c r="Q2224" s="155" t="s">
        <v>1168</v>
      </c>
      <c r="R2224" s="173"/>
      <c r="S2224" s="160"/>
      <c r="T2224" s="158"/>
      <c r="U2224" s="173"/>
      <c r="V2224" s="158"/>
      <c r="W2224" s="161"/>
      <c r="X2224" s="162"/>
      <c r="Y2224" s="158"/>
      <c r="Z2224" s="173"/>
      <c r="AA2224" s="158"/>
    </row>
    <row r="2225" spans="1:27" x14ac:dyDescent="0.25">
      <c r="C2225" s="11"/>
      <c r="D2225" s="11"/>
      <c r="E2225" s="11"/>
      <c r="F2225" s="11"/>
      <c r="G2225" s="11"/>
      <c r="H2225" s="11"/>
      <c r="I2225" s="11"/>
      <c r="J2225" s="11"/>
      <c r="K2225" s="11"/>
      <c r="L2225" s="11"/>
      <c r="Q2225" s="20" t="s">
        <v>1443</v>
      </c>
      <c r="R2225" s="24"/>
      <c r="U2225" s="24"/>
      <c r="W2225" s="142"/>
      <c r="X2225" s="120"/>
      <c r="Z2225" s="24"/>
    </row>
    <row r="2226" spans="1:27" x14ac:dyDescent="0.25">
      <c r="C2226" s="11"/>
      <c r="D2226" s="11"/>
      <c r="E2226" s="11"/>
      <c r="F2226" s="11"/>
      <c r="G2226" s="11"/>
      <c r="H2226" s="11"/>
      <c r="I2226" s="11"/>
      <c r="J2226" s="11"/>
      <c r="K2226" s="11"/>
      <c r="L2226" s="11"/>
      <c r="N2226" s="17">
        <v>26</v>
      </c>
      <c r="O2226" s="17">
        <v>8</v>
      </c>
      <c r="P2226" s="17">
        <v>2004</v>
      </c>
      <c r="Q2226" s="20" t="s">
        <v>565</v>
      </c>
      <c r="R2226" s="24" t="s">
        <v>1026</v>
      </c>
      <c r="S2226" s="19" t="s">
        <v>1029</v>
      </c>
      <c r="T2226" s="17">
        <v>2</v>
      </c>
      <c r="U2226" s="24" t="s">
        <v>1026</v>
      </c>
      <c r="V2226" s="17">
        <v>0</v>
      </c>
      <c r="W2226" s="142" t="s">
        <v>1703</v>
      </c>
      <c r="X2226" s="120">
        <v>342</v>
      </c>
      <c r="Y2226" s="17">
        <v>8</v>
      </c>
      <c r="Z2226" s="24" t="s">
        <v>1026</v>
      </c>
      <c r="AA2226" s="17">
        <v>1</v>
      </c>
    </row>
    <row r="2227" spans="1:27" x14ac:dyDescent="0.25">
      <c r="C2227" s="11"/>
      <c r="D2227" s="11"/>
      <c r="E2227" s="11"/>
      <c r="F2227" s="11"/>
      <c r="G2227" s="11"/>
      <c r="H2227" s="11"/>
      <c r="I2227" s="11"/>
      <c r="J2227" s="11"/>
      <c r="K2227" s="11"/>
      <c r="L2227" s="11"/>
      <c r="N2227" s="17">
        <v>28</v>
      </c>
      <c r="O2227" s="17">
        <v>8</v>
      </c>
      <c r="P2227" s="17">
        <v>2004</v>
      </c>
      <c r="Q2227" s="19" t="s">
        <v>1029</v>
      </c>
      <c r="R2227" s="24" t="s">
        <v>1026</v>
      </c>
      <c r="S2227" s="20" t="s">
        <v>565</v>
      </c>
      <c r="T2227" s="17">
        <v>0</v>
      </c>
      <c r="U2227" s="24" t="s">
        <v>1026</v>
      </c>
      <c r="V2227" s="17">
        <v>2</v>
      </c>
      <c r="W2227" s="142" t="s">
        <v>1704</v>
      </c>
      <c r="X2227" s="120">
        <v>342</v>
      </c>
      <c r="Y2227" s="17">
        <v>2</v>
      </c>
      <c r="Z2227" s="24" t="s">
        <v>1026</v>
      </c>
      <c r="AA2227" s="17">
        <v>10</v>
      </c>
    </row>
    <row r="2228" spans="1:27" x14ac:dyDescent="0.25">
      <c r="B2228" s="16" t="s">
        <v>2555</v>
      </c>
      <c r="C2228" s="11"/>
      <c r="D2228" s="11"/>
      <c r="E2228" s="11"/>
      <c r="F2228" s="11"/>
      <c r="G2228" s="11"/>
      <c r="H2228" s="11"/>
      <c r="I2228" s="11"/>
      <c r="J2228" s="11"/>
      <c r="K2228" s="11"/>
      <c r="L2228" s="11"/>
      <c r="N2228" s="17">
        <v>29</v>
      </c>
      <c r="O2228" s="17">
        <v>8</v>
      </c>
      <c r="P2228" s="17">
        <v>2004</v>
      </c>
      <c r="Q2228" s="20" t="s">
        <v>565</v>
      </c>
      <c r="R2228" s="24" t="s">
        <v>1026</v>
      </c>
      <c r="S2228" s="19" t="s">
        <v>1029</v>
      </c>
      <c r="T2228" s="17">
        <v>2</v>
      </c>
      <c r="U2228" s="24" t="s">
        <v>1026</v>
      </c>
      <c r="V2228" s="17">
        <v>0</v>
      </c>
      <c r="W2228" s="142" t="s">
        <v>1705</v>
      </c>
      <c r="X2228" s="120">
        <v>368</v>
      </c>
      <c r="Y2228" s="17">
        <v>12</v>
      </c>
      <c r="Z2228" s="24" t="s">
        <v>1026</v>
      </c>
      <c r="AA2228" s="17">
        <v>1</v>
      </c>
    </row>
    <row r="2229" spans="1:27" x14ac:dyDescent="0.25">
      <c r="B2229" s="20"/>
      <c r="C2229" s="11"/>
      <c r="D2229" s="11"/>
      <c r="E2229" s="11"/>
      <c r="F2229" s="11"/>
      <c r="G2229" s="11"/>
      <c r="H2229" s="11"/>
      <c r="I2229" s="11"/>
      <c r="J2229" s="11"/>
      <c r="K2229" s="11"/>
      <c r="L2229" s="11"/>
      <c r="Q2229" s="11"/>
      <c r="R2229" s="11"/>
      <c r="S2229" s="11"/>
      <c r="U2229" s="11"/>
      <c r="W2229" s="142"/>
      <c r="Z2229" s="11"/>
    </row>
    <row r="2230" spans="1:27" x14ac:dyDescent="0.25">
      <c r="A2230" s="16"/>
      <c r="C2230" s="16"/>
      <c r="D2230" s="16"/>
      <c r="E2230" s="16"/>
      <c r="F2230" s="16"/>
      <c r="G2230" s="16"/>
      <c r="H2230" s="16"/>
      <c r="I2230" s="16"/>
      <c r="J2230" s="16"/>
      <c r="K2230" s="16"/>
      <c r="L2230" s="16"/>
      <c r="N2230" s="17">
        <v>26</v>
      </c>
      <c r="O2230" s="17">
        <v>8</v>
      </c>
      <c r="P2230" s="17">
        <v>2004</v>
      </c>
      <c r="Q2230" s="20" t="s">
        <v>1041</v>
      </c>
      <c r="R2230" s="24" t="s">
        <v>1026</v>
      </c>
      <c r="S2230" s="19" t="s">
        <v>1241</v>
      </c>
      <c r="T2230" s="17">
        <v>2</v>
      </c>
      <c r="U2230" s="24" t="s">
        <v>1026</v>
      </c>
      <c r="V2230" s="17">
        <v>0</v>
      </c>
      <c r="W2230" s="142" t="s">
        <v>1706</v>
      </c>
      <c r="X2230" s="17">
        <v>496</v>
      </c>
      <c r="Y2230" s="17">
        <v>10</v>
      </c>
      <c r="Z2230" s="24" t="s">
        <v>1026</v>
      </c>
      <c r="AA2230" s="17">
        <v>2</v>
      </c>
    </row>
    <row r="2231" spans="1:27" x14ac:dyDescent="0.25">
      <c r="A2231" s="16"/>
      <c r="C2231" s="16"/>
      <c r="D2231" s="16"/>
      <c r="E2231" s="16"/>
      <c r="F2231" s="16"/>
      <c r="G2231" s="16"/>
      <c r="H2231" s="16"/>
      <c r="I2231" s="16"/>
      <c r="J2231" s="16"/>
      <c r="K2231" s="16"/>
      <c r="L2231" s="16"/>
      <c r="N2231" s="17">
        <v>28</v>
      </c>
      <c r="O2231" s="17">
        <v>8</v>
      </c>
      <c r="P2231" s="17">
        <v>2004</v>
      </c>
      <c r="Q2231" s="20" t="s">
        <v>1241</v>
      </c>
      <c r="R2231" s="24" t="s">
        <v>1026</v>
      </c>
      <c r="S2231" s="19" t="s">
        <v>1041</v>
      </c>
      <c r="T2231" s="17">
        <v>1</v>
      </c>
      <c r="U2231" s="24" t="s">
        <v>1026</v>
      </c>
      <c r="V2231" s="17">
        <v>0</v>
      </c>
      <c r="W2231" s="142" t="s">
        <v>2476</v>
      </c>
      <c r="X2231" s="120">
        <v>625</v>
      </c>
      <c r="Y2231" s="17">
        <v>5</v>
      </c>
      <c r="Z2231" s="24" t="s">
        <v>1026</v>
      </c>
      <c r="AA2231" s="17">
        <v>4</v>
      </c>
    </row>
    <row r="2232" spans="1:27" x14ac:dyDescent="0.25">
      <c r="A2232" s="16"/>
      <c r="C2232" s="16"/>
      <c r="D2232" s="16"/>
      <c r="E2232" s="16"/>
      <c r="F2232" s="16"/>
      <c r="G2232" s="16"/>
      <c r="H2232" s="16"/>
      <c r="I2232" s="16"/>
      <c r="J2232" s="16"/>
      <c r="K2232" s="16"/>
      <c r="L2232" s="16"/>
      <c r="N2232" s="17">
        <v>29</v>
      </c>
      <c r="O2232" s="17">
        <v>8</v>
      </c>
      <c r="P2232" s="17">
        <v>2004</v>
      </c>
      <c r="Q2232" s="20" t="s">
        <v>1041</v>
      </c>
      <c r="R2232" s="24" t="s">
        <v>1026</v>
      </c>
      <c r="S2232" s="19" t="s">
        <v>1241</v>
      </c>
      <c r="T2232" s="17">
        <v>2</v>
      </c>
      <c r="U2232" s="24" t="s">
        <v>1026</v>
      </c>
      <c r="V2232" s="17">
        <v>0</v>
      </c>
      <c r="W2232" s="142" t="s">
        <v>1707</v>
      </c>
      <c r="X2232" s="120">
        <v>513</v>
      </c>
      <c r="Y2232" s="17">
        <v>8</v>
      </c>
      <c r="Z2232" s="24" t="s">
        <v>1026</v>
      </c>
      <c r="AA2232" s="17">
        <v>4</v>
      </c>
    </row>
    <row r="2233" spans="1:27" x14ac:dyDescent="0.25">
      <c r="C2233" s="16"/>
      <c r="D2233" s="16"/>
      <c r="E2233" s="16"/>
      <c r="F2233" s="16"/>
      <c r="G2233" s="16"/>
      <c r="H2233" s="16"/>
      <c r="I2233" s="16"/>
      <c r="J2233" s="74"/>
      <c r="N2233" s="17">
        <v>2</v>
      </c>
      <c r="O2233" s="17">
        <v>9</v>
      </c>
      <c r="P2233" s="17">
        <v>2004</v>
      </c>
      <c r="Q2233" s="20" t="s">
        <v>1241</v>
      </c>
      <c r="R2233" s="24" t="s">
        <v>1026</v>
      </c>
      <c r="S2233" s="19" t="s">
        <v>1041</v>
      </c>
      <c r="T2233" s="17">
        <v>1</v>
      </c>
      <c r="U2233" s="24" t="s">
        <v>1026</v>
      </c>
      <c r="V2233" s="17">
        <v>0</v>
      </c>
      <c r="W2233" s="142" t="s">
        <v>1708</v>
      </c>
      <c r="X2233" s="120">
        <v>1025</v>
      </c>
      <c r="Y2233" s="17">
        <v>9</v>
      </c>
      <c r="Z2233" s="24" t="s">
        <v>1026</v>
      </c>
      <c r="AA2233" s="17">
        <v>4</v>
      </c>
    </row>
    <row r="2234" spans="1:27" x14ac:dyDescent="0.25">
      <c r="B2234" s="16" t="s">
        <v>2556</v>
      </c>
      <c r="C2234" s="16"/>
      <c r="D2234" s="16"/>
      <c r="E2234" s="16"/>
      <c r="F2234" s="16"/>
      <c r="G2234" s="16"/>
      <c r="H2234" s="16"/>
      <c r="I2234" s="16"/>
      <c r="J2234" s="74"/>
      <c r="N2234" s="17">
        <v>5</v>
      </c>
      <c r="O2234" s="17">
        <v>9</v>
      </c>
      <c r="P2234" s="17">
        <v>2004</v>
      </c>
      <c r="Q2234" s="20" t="s">
        <v>1041</v>
      </c>
      <c r="R2234" s="24" t="s">
        <v>1026</v>
      </c>
      <c r="S2234" s="19" t="s">
        <v>1241</v>
      </c>
      <c r="T2234" s="17">
        <v>1</v>
      </c>
      <c r="U2234" s="24" t="s">
        <v>1026</v>
      </c>
      <c r="V2234" s="17">
        <v>0</v>
      </c>
      <c r="W2234" s="142" t="s">
        <v>1624</v>
      </c>
      <c r="X2234" s="120">
        <v>969</v>
      </c>
      <c r="Y2234" s="17">
        <v>8</v>
      </c>
      <c r="Z2234" s="24" t="s">
        <v>1026</v>
      </c>
      <c r="AA2234" s="17">
        <v>4</v>
      </c>
    </row>
    <row r="2235" spans="1:27" x14ac:dyDescent="0.25">
      <c r="C2235" s="16"/>
      <c r="D2235" s="16"/>
      <c r="E2235" s="16"/>
      <c r="F2235" s="16"/>
      <c r="G2235" s="16"/>
      <c r="H2235" s="16"/>
      <c r="I2235" s="16"/>
      <c r="Q2235" s="20"/>
      <c r="R2235" s="24"/>
      <c r="U2235" s="24"/>
      <c r="W2235" s="142"/>
      <c r="X2235" s="120"/>
      <c r="Z2235" s="24"/>
    </row>
    <row r="2236" spans="1:27" x14ac:dyDescent="0.25">
      <c r="C2236" s="16"/>
      <c r="D2236" s="16"/>
      <c r="E2236" s="16"/>
      <c r="F2236" s="16"/>
      <c r="G2236" s="16"/>
      <c r="H2236" s="16"/>
      <c r="I2236" s="16"/>
      <c r="Q2236" s="20"/>
      <c r="R2236" s="24"/>
      <c r="U2236" s="24"/>
      <c r="W2236" s="142"/>
      <c r="X2236" s="120"/>
      <c r="Z2236" s="24"/>
    </row>
    <row r="2237" spans="1:27" x14ac:dyDescent="0.25">
      <c r="C2237" s="16"/>
      <c r="D2237" s="16"/>
      <c r="E2237" s="16"/>
      <c r="F2237" s="16"/>
      <c r="G2237" s="16"/>
      <c r="H2237" s="16"/>
      <c r="I2237" s="16"/>
      <c r="Q2237" s="20" t="s">
        <v>1109</v>
      </c>
      <c r="W2237" s="142"/>
      <c r="X2237" s="120"/>
    </row>
    <row r="2238" spans="1:27" x14ac:dyDescent="0.25">
      <c r="C2238" s="16"/>
      <c r="D2238" s="16"/>
      <c r="E2238" s="16"/>
      <c r="F2238" s="16"/>
      <c r="G2238" s="16"/>
      <c r="H2238" s="16"/>
      <c r="I2238" s="16"/>
      <c r="N2238" s="17">
        <v>8</v>
      </c>
      <c r="O2238" s="17">
        <v>9</v>
      </c>
      <c r="P2238" s="17">
        <v>2004</v>
      </c>
      <c r="Q2238" s="20" t="s">
        <v>1241</v>
      </c>
      <c r="R2238" s="24" t="s">
        <v>1026</v>
      </c>
      <c r="S2238" s="19" t="s">
        <v>1029</v>
      </c>
      <c r="T2238" s="17">
        <v>2</v>
      </c>
      <c r="U2238" s="24" t="s">
        <v>1026</v>
      </c>
      <c r="V2238" s="17">
        <v>0</v>
      </c>
      <c r="W2238" s="142" t="s">
        <v>2912</v>
      </c>
      <c r="X2238" s="120">
        <v>864</v>
      </c>
      <c r="Y2238" s="17">
        <v>7</v>
      </c>
      <c r="Z2238" s="24" t="s">
        <v>1026</v>
      </c>
      <c r="AA2238" s="17">
        <v>3</v>
      </c>
    </row>
    <row r="2239" spans="1:27" x14ac:dyDescent="0.25">
      <c r="B2239" s="16" t="s">
        <v>1185</v>
      </c>
      <c r="C2239" s="16"/>
      <c r="D2239" s="16"/>
      <c r="E2239" s="16"/>
      <c r="F2239" s="16"/>
      <c r="G2239" s="16"/>
      <c r="H2239" s="16"/>
      <c r="I2239" s="16"/>
      <c r="N2239" s="17">
        <v>11</v>
      </c>
      <c r="O2239" s="17">
        <v>9</v>
      </c>
      <c r="P2239" s="17">
        <v>2004</v>
      </c>
      <c r="Q2239" s="19" t="s">
        <v>1029</v>
      </c>
      <c r="R2239" s="24" t="s">
        <v>1026</v>
      </c>
      <c r="S2239" s="20" t="s">
        <v>1241</v>
      </c>
      <c r="T2239" s="17">
        <v>1</v>
      </c>
      <c r="U2239" s="24" t="s">
        <v>1026</v>
      </c>
      <c r="V2239" s="17">
        <v>2</v>
      </c>
      <c r="W2239" s="142" t="s">
        <v>1710</v>
      </c>
      <c r="X2239" s="120">
        <v>374</v>
      </c>
      <c r="Y2239" s="17">
        <v>8</v>
      </c>
      <c r="Z2239" s="24" t="s">
        <v>1026</v>
      </c>
      <c r="AA2239" s="17">
        <v>9</v>
      </c>
    </row>
    <row r="2240" spans="1:27" x14ac:dyDescent="0.25">
      <c r="C2240" s="16"/>
      <c r="D2240" s="16"/>
      <c r="E2240" s="16"/>
      <c r="F2240" s="16"/>
      <c r="G2240" s="16"/>
      <c r="H2240" s="16"/>
      <c r="I2240" s="16"/>
      <c r="Q2240" s="20"/>
      <c r="W2240" s="142"/>
      <c r="X2240" s="120"/>
    </row>
    <row r="2241" spans="1:27" x14ac:dyDescent="0.25">
      <c r="C2241" s="16"/>
      <c r="D2241" s="16"/>
      <c r="E2241" s="16"/>
      <c r="F2241" s="16"/>
      <c r="G2241" s="16"/>
      <c r="H2241" s="16"/>
      <c r="I2241" s="16"/>
      <c r="W2241" s="142"/>
      <c r="X2241" s="120"/>
    </row>
    <row r="2242" spans="1:27" x14ac:dyDescent="0.25">
      <c r="A2242" s="16"/>
      <c r="C2242" s="16"/>
      <c r="D2242" s="16"/>
      <c r="E2242" s="16"/>
      <c r="F2242" s="16"/>
      <c r="G2242" s="16"/>
      <c r="H2242" s="16"/>
      <c r="I2242" s="16"/>
      <c r="J2242" s="16"/>
      <c r="K2242" s="16"/>
      <c r="L2242" s="16"/>
      <c r="Q2242" s="20" t="s">
        <v>62</v>
      </c>
      <c r="W2242" s="142"/>
      <c r="X2242" s="120"/>
    </row>
    <row r="2243" spans="1:27" x14ac:dyDescent="0.25">
      <c r="A2243" s="16"/>
      <c r="C2243" s="16"/>
      <c r="D2243" s="16"/>
      <c r="E2243" s="16"/>
      <c r="F2243" s="16"/>
      <c r="G2243" s="16"/>
      <c r="H2243" s="16"/>
      <c r="I2243" s="16"/>
      <c r="J2243" s="16"/>
      <c r="K2243" s="16"/>
      <c r="L2243" s="16"/>
      <c r="N2243" s="17">
        <v>11</v>
      </c>
      <c r="O2243" s="17">
        <v>9</v>
      </c>
      <c r="P2243" s="17">
        <v>2004</v>
      </c>
      <c r="Q2243" s="19" t="s">
        <v>565</v>
      </c>
      <c r="R2243" s="24" t="s">
        <v>1026</v>
      </c>
      <c r="S2243" s="20" t="s">
        <v>1041</v>
      </c>
      <c r="T2243" s="17">
        <v>1</v>
      </c>
      <c r="U2243" s="24" t="s">
        <v>1026</v>
      </c>
      <c r="V2243" s="17">
        <v>2</v>
      </c>
      <c r="W2243" s="142" t="s">
        <v>1711</v>
      </c>
      <c r="X2243" s="120">
        <v>986</v>
      </c>
      <c r="Y2243" s="17">
        <v>9</v>
      </c>
      <c r="Z2243" s="24" t="s">
        <v>1026</v>
      </c>
      <c r="AA2243" s="17">
        <v>7</v>
      </c>
    </row>
    <row r="2244" spans="1:27" x14ac:dyDescent="0.25">
      <c r="A2244" s="16"/>
      <c r="B2244" s="16" t="s">
        <v>390</v>
      </c>
      <c r="C2244" s="16"/>
      <c r="D2244" s="16"/>
      <c r="E2244" s="16"/>
      <c r="F2244" s="16"/>
      <c r="G2244" s="16"/>
      <c r="H2244" s="16"/>
      <c r="I2244" s="16"/>
      <c r="J2244" s="16"/>
      <c r="K2244" s="16"/>
      <c r="L2244" s="16"/>
      <c r="N2244" s="17">
        <v>12</v>
      </c>
      <c r="O2244" s="17">
        <v>9</v>
      </c>
      <c r="P2244" s="17">
        <v>2004</v>
      </c>
      <c r="Q2244" s="20" t="s">
        <v>1041</v>
      </c>
      <c r="R2244" s="24" t="s">
        <v>1026</v>
      </c>
      <c r="S2244" s="19" t="s">
        <v>565</v>
      </c>
      <c r="T2244" s="17">
        <v>2</v>
      </c>
      <c r="U2244" s="24" t="s">
        <v>1026</v>
      </c>
      <c r="V2244" s="17">
        <v>1</v>
      </c>
      <c r="W2244" s="142" t="s">
        <v>1709</v>
      </c>
      <c r="X2244" s="120">
        <v>1449</v>
      </c>
      <c r="Y2244" s="17">
        <v>4</v>
      </c>
      <c r="Z2244" s="24" t="s">
        <v>1026</v>
      </c>
      <c r="AA2244" s="17">
        <v>6</v>
      </c>
    </row>
    <row r="2245" spans="1:27" x14ac:dyDescent="0.25">
      <c r="C2245" s="16"/>
      <c r="D2245" s="16"/>
      <c r="E2245" s="16"/>
      <c r="F2245" s="16"/>
      <c r="G2245" s="16"/>
      <c r="H2245" s="16"/>
      <c r="I2245" s="16"/>
      <c r="J2245" s="74"/>
      <c r="R2245" s="24"/>
      <c r="S2245" s="19" t="s">
        <v>2</v>
      </c>
      <c r="T2245" s="17">
        <f>SUM(T2225:T2244)</f>
        <v>17</v>
      </c>
      <c r="U2245" s="24" t="s">
        <v>1026</v>
      </c>
      <c r="V2245" s="17">
        <f>SUM(V2225:V2244)</f>
        <v>7</v>
      </c>
      <c r="W2245" s="142"/>
      <c r="X2245" s="17">
        <f>SUM(X2225:X2244)</f>
        <v>8353</v>
      </c>
      <c r="Y2245" s="17">
        <f>SUM(Y2225:Y2244)</f>
        <v>90</v>
      </c>
      <c r="Z2245" s="24" t="s">
        <v>1026</v>
      </c>
      <c r="AA2245" s="17">
        <f>SUM(AA2225:AA2244)</f>
        <v>55</v>
      </c>
    </row>
    <row r="2246" spans="1:27" x14ac:dyDescent="0.25">
      <c r="B2246" s="20"/>
      <c r="C2246" s="74"/>
      <c r="D2246" s="20"/>
      <c r="F2246" s="74"/>
      <c r="J2246" s="74"/>
      <c r="P2246" s="17">
        <f>COUNT(T2225:T2244)</f>
        <v>12</v>
      </c>
      <c r="R2246" s="24"/>
      <c r="T2246" s="81">
        <f>PRODUCT(T2245/P2246)</f>
        <v>1.4166666666666667</v>
      </c>
      <c r="U2246" s="24" t="s">
        <v>1026</v>
      </c>
      <c r="V2246" s="81">
        <f>PRODUCT(V2245/P2246)</f>
        <v>0.58333333333333337</v>
      </c>
      <c r="W2246" s="142"/>
      <c r="X2246" s="82">
        <f>PRODUCT(X2245/P2246)</f>
        <v>696.08333333333337</v>
      </c>
      <c r="Y2246" s="81">
        <f>PRODUCT(Y2245/P2246)</f>
        <v>7.5</v>
      </c>
      <c r="Z2246" s="24" t="s">
        <v>1026</v>
      </c>
      <c r="AA2246" s="81">
        <f>PRODUCT(AA2245/P2246)</f>
        <v>4.583333333333333</v>
      </c>
    </row>
    <row r="2247" spans="1:27" x14ac:dyDescent="0.25">
      <c r="B2247" s="20"/>
      <c r="D2247" s="20"/>
      <c r="J2247" s="74"/>
      <c r="R2247" s="24"/>
      <c r="U2247" s="24"/>
      <c r="W2247" s="142"/>
      <c r="X2247" s="120"/>
      <c r="Z2247" s="24"/>
    </row>
    <row r="2248" spans="1:27" x14ac:dyDescent="0.25">
      <c r="B2248" s="20"/>
      <c r="D2248" s="20"/>
      <c r="W2248" s="142"/>
      <c r="X2248" s="120"/>
    </row>
    <row r="2249" spans="1:27" x14ac:dyDescent="0.25">
      <c r="A2249" s="21"/>
      <c r="B2249" s="22" t="s">
        <v>896</v>
      </c>
      <c r="C2249" s="21" t="s">
        <v>1032</v>
      </c>
      <c r="D2249" s="21" t="s">
        <v>1033</v>
      </c>
      <c r="E2249" s="21" t="s">
        <v>1034</v>
      </c>
      <c r="F2249" s="21" t="s">
        <v>1030</v>
      </c>
      <c r="G2249" s="21" t="s">
        <v>1039</v>
      </c>
      <c r="H2249" s="21" t="s">
        <v>1040</v>
      </c>
      <c r="I2249" s="22" t="s">
        <v>1028</v>
      </c>
      <c r="J2249" s="21"/>
      <c r="K2249" s="21"/>
      <c r="L2249" s="21" t="s">
        <v>1031</v>
      </c>
      <c r="M2249" s="33"/>
      <c r="N2249" s="33"/>
      <c r="O2249" s="33"/>
      <c r="P2249" s="33"/>
      <c r="Q2249" s="22" t="s">
        <v>896</v>
      </c>
      <c r="R2249" s="33"/>
      <c r="S2249" s="35"/>
      <c r="T2249" s="33"/>
      <c r="U2249" s="33"/>
      <c r="V2249" s="33"/>
      <c r="W2249" s="163"/>
      <c r="X2249" s="164"/>
      <c r="Y2249" s="33"/>
      <c r="Z2249" s="33"/>
      <c r="AA2249" s="33"/>
    </row>
    <row r="2250" spans="1:27" x14ac:dyDescent="0.25">
      <c r="A2250" s="14">
        <v>1</v>
      </c>
      <c r="B2250" s="67" t="s">
        <v>392</v>
      </c>
      <c r="C2250" s="14">
        <v>20</v>
      </c>
      <c r="D2250" s="29">
        <v>14</v>
      </c>
      <c r="E2250" s="29">
        <v>3</v>
      </c>
      <c r="F2250" s="29">
        <v>0</v>
      </c>
      <c r="G2250" s="29">
        <v>3</v>
      </c>
      <c r="H2250" s="14">
        <v>0</v>
      </c>
      <c r="I2250" s="14">
        <v>232</v>
      </c>
      <c r="J2250" s="147" t="s">
        <v>1026</v>
      </c>
      <c r="K2250" s="14">
        <v>77</v>
      </c>
      <c r="L2250" s="14">
        <f t="shared" ref="L2250:L2260" si="42">PRODUCT(D2250*3+E2250*2+F2250+G2250)</f>
        <v>51</v>
      </c>
      <c r="N2250" s="17">
        <v>17</v>
      </c>
      <c r="O2250" s="17">
        <v>5</v>
      </c>
      <c r="P2250" s="17">
        <v>2005</v>
      </c>
      <c r="Q2250" s="19" t="s">
        <v>1433</v>
      </c>
      <c r="R2250" s="24" t="s">
        <v>1026</v>
      </c>
      <c r="S2250" s="19" t="s">
        <v>264</v>
      </c>
      <c r="T2250" s="17">
        <v>0</v>
      </c>
      <c r="U2250" s="24" t="s">
        <v>1026</v>
      </c>
      <c r="V2250" s="17">
        <v>2</v>
      </c>
      <c r="W2250" s="142" t="s">
        <v>627</v>
      </c>
      <c r="X2250" s="17">
        <v>699</v>
      </c>
      <c r="Y2250" s="17">
        <v>6</v>
      </c>
      <c r="Z2250" s="24" t="s">
        <v>1026</v>
      </c>
      <c r="AA2250" s="17">
        <v>9</v>
      </c>
    </row>
    <row r="2251" spans="1:27" x14ac:dyDescent="0.25">
      <c r="A2251" s="14">
        <v>2</v>
      </c>
      <c r="B2251" s="42" t="s">
        <v>1041</v>
      </c>
      <c r="C2251" s="29">
        <v>20</v>
      </c>
      <c r="D2251" s="14">
        <v>11</v>
      </c>
      <c r="E2251" s="29">
        <v>4</v>
      </c>
      <c r="F2251" s="14">
        <v>0</v>
      </c>
      <c r="G2251" s="14">
        <v>0</v>
      </c>
      <c r="H2251" s="14">
        <v>5</v>
      </c>
      <c r="I2251" s="14">
        <v>164</v>
      </c>
      <c r="J2251" s="147" t="s">
        <v>1026</v>
      </c>
      <c r="K2251" s="14">
        <v>85</v>
      </c>
      <c r="L2251" s="14">
        <f t="shared" si="42"/>
        <v>41</v>
      </c>
      <c r="N2251" s="17">
        <v>17</v>
      </c>
      <c r="O2251" s="17">
        <v>5</v>
      </c>
      <c r="P2251" s="17">
        <v>2005</v>
      </c>
      <c r="Q2251" s="19" t="s">
        <v>392</v>
      </c>
      <c r="R2251" s="24" t="s">
        <v>1026</v>
      </c>
      <c r="S2251" s="19" t="s">
        <v>1427</v>
      </c>
      <c r="T2251" s="17">
        <v>2</v>
      </c>
      <c r="U2251" s="24" t="s">
        <v>1026</v>
      </c>
      <c r="V2251" s="17">
        <v>0</v>
      </c>
      <c r="W2251" s="142" t="s">
        <v>1056</v>
      </c>
      <c r="X2251" s="17">
        <v>582</v>
      </c>
      <c r="Y2251" s="17">
        <v>15</v>
      </c>
      <c r="Z2251" s="24" t="s">
        <v>1026</v>
      </c>
      <c r="AA2251" s="17">
        <v>2</v>
      </c>
    </row>
    <row r="2252" spans="1:27" x14ac:dyDescent="0.25">
      <c r="A2252" s="14">
        <v>3</v>
      </c>
      <c r="B2252" s="63" t="s">
        <v>1433</v>
      </c>
      <c r="C2252" s="14">
        <v>20</v>
      </c>
      <c r="D2252" s="14">
        <v>8</v>
      </c>
      <c r="E2252" s="29">
        <v>6</v>
      </c>
      <c r="F2252" s="29">
        <v>0</v>
      </c>
      <c r="G2252" s="29">
        <v>2</v>
      </c>
      <c r="H2252" s="14">
        <v>4</v>
      </c>
      <c r="I2252" s="14">
        <v>148</v>
      </c>
      <c r="J2252" s="147" t="s">
        <v>1026</v>
      </c>
      <c r="K2252" s="14">
        <v>107</v>
      </c>
      <c r="L2252" s="14">
        <f t="shared" si="42"/>
        <v>38</v>
      </c>
      <c r="N2252" s="17">
        <v>17</v>
      </c>
      <c r="O2252" s="17">
        <v>5</v>
      </c>
      <c r="P2252" s="17">
        <v>2005</v>
      </c>
      <c r="Q2252" s="19" t="s">
        <v>1041</v>
      </c>
      <c r="R2252" s="24" t="s">
        <v>1026</v>
      </c>
      <c r="S2252" s="19" t="s">
        <v>1029</v>
      </c>
      <c r="T2252" s="17">
        <v>2</v>
      </c>
      <c r="U2252" s="24" t="s">
        <v>1026</v>
      </c>
      <c r="V2252" s="17">
        <v>0</v>
      </c>
      <c r="W2252" s="142" t="s">
        <v>1057</v>
      </c>
      <c r="X2252" s="17">
        <v>351</v>
      </c>
      <c r="Y2252" s="17">
        <v>10</v>
      </c>
      <c r="Z2252" s="24" t="s">
        <v>1026</v>
      </c>
      <c r="AA2252" s="17">
        <v>4</v>
      </c>
    </row>
    <row r="2253" spans="1:27" x14ac:dyDescent="0.25">
      <c r="A2253" s="14">
        <v>4</v>
      </c>
      <c r="B2253" s="42" t="s">
        <v>264</v>
      </c>
      <c r="C2253" s="14">
        <v>20</v>
      </c>
      <c r="D2253" s="14">
        <v>7</v>
      </c>
      <c r="E2253" s="14">
        <v>7</v>
      </c>
      <c r="F2253" s="14">
        <v>0</v>
      </c>
      <c r="G2253" s="14">
        <v>0</v>
      </c>
      <c r="H2253" s="29">
        <v>6</v>
      </c>
      <c r="I2253" s="14">
        <v>190</v>
      </c>
      <c r="J2253" s="147" t="s">
        <v>1026</v>
      </c>
      <c r="K2253" s="14">
        <v>153</v>
      </c>
      <c r="L2253" s="14">
        <f t="shared" si="42"/>
        <v>35</v>
      </c>
      <c r="N2253" s="17">
        <v>17</v>
      </c>
      <c r="O2253" s="17">
        <v>5</v>
      </c>
      <c r="P2253" s="17">
        <v>2005</v>
      </c>
      <c r="Q2253" s="19" t="s">
        <v>181</v>
      </c>
      <c r="R2253" s="24" t="s">
        <v>1026</v>
      </c>
      <c r="S2253" s="19" t="s">
        <v>564</v>
      </c>
      <c r="T2253" s="17">
        <v>0</v>
      </c>
      <c r="U2253" s="24" t="s">
        <v>1026</v>
      </c>
      <c r="V2253" s="17">
        <v>2</v>
      </c>
      <c r="W2253" s="142" t="s">
        <v>1051</v>
      </c>
      <c r="X2253" s="17">
        <v>368</v>
      </c>
      <c r="Y2253" s="17">
        <v>1</v>
      </c>
      <c r="Z2253" s="24" t="s">
        <v>1026</v>
      </c>
      <c r="AA2253" s="17">
        <v>3</v>
      </c>
    </row>
    <row r="2254" spans="1:27" x14ac:dyDescent="0.25">
      <c r="A2254" s="14">
        <v>5</v>
      </c>
      <c r="B2254" s="42" t="s">
        <v>564</v>
      </c>
      <c r="C2254" s="14">
        <v>20</v>
      </c>
      <c r="D2254" s="14">
        <v>7</v>
      </c>
      <c r="E2254" s="14">
        <v>5</v>
      </c>
      <c r="F2254" s="29">
        <v>0</v>
      </c>
      <c r="G2254" s="29">
        <v>3</v>
      </c>
      <c r="H2254" s="14">
        <v>5</v>
      </c>
      <c r="I2254" s="14">
        <v>140</v>
      </c>
      <c r="J2254" s="147" t="s">
        <v>1026</v>
      </c>
      <c r="K2254" s="14">
        <v>131</v>
      </c>
      <c r="L2254" s="14">
        <f t="shared" si="42"/>
        <v>34</v>
      </c>
      <c r="N2254" s="17">
        <v>19</v>
      </c>
      <c r="O2254" s="17">
        <v>5</v>
      </c>
      <c r="P2254" s="17">
        <v>2005</v>
      </c>
      <c r="Q2254" s="19" t="s">
        <v>897</v>
      </c>
      <c r="R2254" s="24" t="s">
        <v>1026</v>
      </c>
      <c r="S2254" s="19" t="s">
        <v>3121</v>
      </c>
      <c r="T2254" s="17">
        <v>2</v>
      </c>
      <c r="U2254" s="24" t="s">
        <v>1026</v>
      </c>
      <c r="V2254" s="17">
        <v>0</v>
      </c>
      <c r="W2254" s="142" t="s">
        <v>1055</v>
      </c>
      <c r="X2254" s="17">
        <v>352</v>
      </c>
      <c r="Y2254" s="17">
        <v>5</v>
      </c>
      <c r="Z2254" s="24" t="s">
        <v>1026</v>
      </c>
      <c r="AA2254" s="17">
        <v>2</v>
      </c>
    </row>
    <row r="2255" spans="1:27" x14ac:dyDescent="0.25">
      <c r="A2255" s="14">
        <v>6</v>
      </c>
      <c r="B2255" s="41" t="s">
        <v>1241</v>
      </c>
      <c r="C2255" s="14">
        <v>20</v>
      </c>
      <c r="D2255" s="14">
        <v>9</v>
      </c>
      <c r="E2255" s="14">
        <v>2</v>
      </c>
      <c r="F2255" s="14">
        <v>0</v>
      </c>
      <c r="G2255" s="14">
        <v>2</v>
      </c>
      <c r="H2255" s="14">
        <v>7</v>
      </c>
      <c r="I2255" s="14">
        <v>199</v>
      </c>
      <c r="J2255" s="147" t="s">
        <v>1026</v>
      </c>
      <c r="K2255" s="14">
        <v>126</v>
      </c>
      <c r="L2255" s="14">
        <f t="shared" si="42"/>
        <v>33</v>
      </c>
      <c r="N2255" s="17">
        <v>20</v>
      </c>
      <c r="O2255" s="17">
        <v>5</v>
      </c>
      <c r="P2255" s="17">
        <v>2005</v>
      </c>
      <c r="Q2255" s="19" t="s">
        <v>1427</v>
      </c>
      <c r="R2255" s="24" t="s">
        <v>1026</v>
      </c>
      <c r="S2255" s="19" t="s">
        <v>1041</v>
      </c>
      <c r="T2255" s="17">
        <v>0</v>
      </c>
      <c r="U2255" s="24" t="s">
        <v>1026</v>
      </c>
      <c r="V2255" s="17">
        <v>2</v>
      </c>
      <c r="W2255" s="142" t="s">
        <v>874</v>
      </c>
      <c r="X2255" s="17">
        <v>365</v>
      </c>
      <c r="Y2255" s="17">
        <v>4</v>
      </c>
      <c r="Z2255" s="24" t="s">
        <v>1026</v>
      </c>
      <c r="AA2255" s="17">
        <v>6</v>
      </c>
    </row>
    <row r="2256" spans="1:27" x14ac:dyDescent="0.25">
      <c r="A2256" s="14">
        <v>7</v>
      </c>
      <c r="B2256" s="42" t="s">
        <v>1427</v>
      </c>
      <c r="C2256" s="29">
        <v>20</v>
      </c>
      <c r="D2256" s="29">
        <v>2</v>
      </c>
      <c r="E2256" s="14">
        <v>5</v>
      </c>
      <c r="F2256" s="14">
        <v>0</v>
      </c>
      <c r="G2256" s="14">
        <v>4</v>
      </c>
      <c r="H2256" s="29">
        <v>9</v>
      </c>
      <c r="I2256" s="14">
        <v>136</v>
      </c>
      <c r="J2256" s="147" t="s">
        <v>1026</v>
      </c>
      <c r="K2256" s="14">
        <v>166</v>
      </c>
      <c r="L2256" s="14">
        <f t="shared" si="42"/>
        <v>20</v>
      </c>
      <c r="N2256" s="17">
        <v>21</v>
      </c>
      <c r="O2256" s="17">
        <v>5</v>
      </c>
      <c r="P2256" s="17">
        <v>2005</v>
      </c>
      <c r="Q2256" s="19" t="s">
        <v>1241</v>
      </c>
      <c r="R2256" s="24" t="s">
        <v>1026</v>
      </c>
      <c r="S2256" s="19" t="s">
        <v>181</v>
      </c>
      <c r="T2256" s="17">
        <v>2</v>
      </c>
      <c r="U2256" s="24" t="s">
        <v>1026</v>
      </c>
      <c r="V2256" s="17">
        <v>0</v>
      </c>
      <c r="W2256" s="142" t="s">
        <v>2197</v>
      </c>
      <c r="X2256" s="17">
        <v>1755</v>
      </c>
      <c r="Y2256" s="17">
        <v>8</v>
      </c>
      <c r="Z2256" s="24" t="s">
        <v>1026</v>
      </c>
      <c r="AA2256" s="17">
        <v>3</v>
      </c>
    </row>
    <row r="2257" spans="1:27" ht="15.75" thickBot="1" x14ac:dyDescent="0.3">
      <c r="A2257" s="37">
        <v>8</v>
      </c>
      <c r="B2257" s="50" t="s">
        <v>1029</v>
      </c>
      <c r="C2257" s="37">
        <v>20</v>
      </c>
      <c r="D2257" s="37">
        <v>2</v>
      </c>
      <c r="E2257" s="37">
        <v>6</v>
      </c>
      <c r="F2257" s="37">
        <v>0</v>
      </c>
      <c r="G2257" s="37">
        <v>1</v>
      </c>
      <c r="H2257" s="37">
        <v>11</v>
      </c>
      <c r="I2257" s="37">
        <v>127</v>
      </c>
      <c r="J2257" s="148" t="s">
        <v>1026</v>
      </c>
      <c r="K2257" s="37">
        <v>210</v>
      </c>
      <c r="L2257" s="37">
        <f t="shared" si="42"/>
        <v>19</v>
      </c>
      <c r="M2257" s="32"/>
      <c r="N2257" s="17">
        <v>22</v>
      </c>
      <c r="O2257" s="17">
        <v>5</v>
      </c>
      <c r="P2257" s="17">
        <v>2005</v>
      </c>
      <c r="Q2257" s="19" t="s">
        <v>1041</v>
      </c>
      <c r="R2257" s="24" t="s">
        <v>1026</v>
      </c>
      <c r="S2257" s="19" t="s">
        <v>1241</v>
      </c>
      <c r="T2257" s="17">
        <v>2</v>
      </c>
      <c r="U2257" s="24" t="s">
        <v>1026</v>
      </c>
      <c r="V2257" s="17">
        <v>0</v>
      </c>
      <c r="W2257" s="142" t="s">
        <v>1510</v>
      </c>
      <c r="X2257" s="17">
        <v>502</v>
      </c>
      <c r="Y2257" s="17">
        <v>4</v>
      </c>
      <c r="Z2257" s="24" t="s">
        <v>1026</v>
      </c>
      <c r="AA2257" s="17">
        <v>2</v>
      </c>
    </row>
    <row r="2258" spans="1:27" x14ac:dyDescent="0.25">
      <c r="A2258" s="14">
        <v>9</v>
      </c>
      <c r="B2258" s="42" t="s">
        <v>3121</v>
      </c>
      <c r="C2258" s="29">
        <v>20</v>
      </c>
      <c r="D2258" s="29">
        <v>2</v>
      </c>
      <c r="E2258" s="29">
        <v>3</v>
      </c>
      <c r="F2258" s="29">
        <v>0</v>
      </c>
      <c r="G2258" s="29">
        <v>5</v>
      </c>
      <c r="H2258" s="14">
        <v>10</v>
      </c>
      <c r="I2258" s="29">
        <v>95</v>
      </c>
      <c r="J2258" s="170" t="s">
        <v>1026</v>
      </c>
      <c r="K2258" s="29">
        <v>141</v>
      </c>
      <c r="L2258" s="29">
        <f t="shared" si="42"/>
        <v>17</v>
      </c>
      <c r="M2258" s="32"/>
      <c r="N2258" s="17">
        <v>22</v>
      </c>
      <c r="O2258" s="17">
        <v>5</v>
      </c>
      <c r="P2258" s="17">
        <v>2005</v>
      </c>
      <c r="Q2258" s="19" t="s">
        <v>564</v>
      </c>
      <c r="R2258" s="24" t="s">
        <v>1026</v>
      </c>
      <c r="S2258" s="19" t="s">
        <v>897</v>
      </c>
      <c r="T2258" s="17">
        <v>2</v>
      </c>
      <c r="U2258" s="24" t="s">
        <v>1026</v>
      </c>
      <c r="V2258" s="17">
        <v>0</v>
      </c>
      <c r="W2258" s="142" t="s">
        <v>1053</v>
      </c>
      <c r="X2258" s="17">
        <v>312</v>
      </c>
      <c r="Y2258" s="17">
        <v>7</v>
      </c>
      <c r="Z2258" s="24" t="s">
        <v>1026</v>
      </c>
      <c r="AA2258" s="17">
        <v>2</v>
      </c>
    </row>
    <row r="2259" spans="1:27" x14ac:dyDescent="0.25">
      <c r="A2259" s="14">
        <v>10</v>
      </c>
      <c r="B2259" s="63" t="s">
        <v>181</v>
      </c>
      <c r="C2259" s="29">
        <v>20</v>
      </c>
      <c r="D2259" s="29">
        <v>1</v>
      </c>
      <c r="E2259" s="29">
        <v>3</v>
      </c>
      <c r="F2259" s="29">
        <v>0</v>
      </c>
      <c r="G2259" s="29">
        <v>2</v>
      </c>
      <c r="H2259" s="14">
        <v>14</v>
      </c>
      <c r="I2259" s="29">
        <v>120</v>
      </c>
      <c r="J2259" s="170" t="s">
        <v>1026</v>
      </c>
      <c r="K2259" s="29">
        <v>208</v>
      </c>
      <c r="L2259" s="29">
        <f t="shared" si="42"/>
        <v>11</v>
      </c>
      <c r="M2259" s="32"/>
      <c r="N2259" s="17">
        <v>22</v>
      </c>
      <c r="O2259" s="17">
        <v>5</v>
      </c>
      <c r="P2259" s="17">
        <v>2005</v>
      </c>
      <c r="Q2259" s="19" t="s">
        <v>264</v>
      </c>
      <c r="R2259" s="24" t="s">
        <v>1026</v>
      </c>
      <c r="S2259" s="19" t="s">
        <v>392</v>
      </c>
      <c r="T2259" s="17">
        <v>0</v>
      </c>
      <c r="U2259" s="24" t="s">
        <v>1026</v>
      </c>
      <c r="V2259" s="17">
        <v>2</v>
      </c>
      <c r="W2259" s="142" t="s">
        <v>874</v>
      </c>
      <c r="X2259" s="17">
        <v>608</v>
      </c>
      <c r="Y2259" s="17">
        <v>4</v>
      </c>
      <c r="Z2259" s="24" t="s">
        <v>1026</v>
      </c>
      <c r="AA2259" s="17">
        <v>6</v>
      </c>
    </row>
    <row r="2260" spans="1:27" x14ac:dyDescent="0.25">
      <c r="A2260" s="14">
        <v>11</v>
      </c>
      <c r="B2260" s="63" t="s">
        <v>897</v>
      </c>
      <c r="C2260" s="29">
        <v>20</v>
      </c>
      <c r="D2260" s="29">
        <v>1</v>
      </c>
      <c r="E2260" s="14">
        <v>2</v>
      </c>
      <c r="F2260" s="14">
        <v>0</v>
      </c>
      <c r="G2260" s="14">
        <v>2</v>
      </c>
      <c r="H2260" s="29">
        <v>15</v>
      </c>
      <c r="I2260" s="29">
        <v>104</v>
      </c>
      <c r="J2260" s="170" t="s">
        <v>1026</v>
      </c>
      <c r="K2260" s="29">
        <v>251</v>
      </c>
      <c r="L2260" s="29">
        <f t="shared" si="42"/>
        <v>9</v>
      </c>
      <c r="M2260" s="32"/>
      <c r="N2260" s="17">
        <v>22</v>
      </c>
      <c r="O2260" s="17">
        <v>5</v>
      </c>
      <c r="P2260" s="17">
        <v>2005</v>
      </c>
      <c r="Q2260" s="19" t="s">
        <v>1029</v>
      </c>
      <c r="R2260" s="24" t="s">
        <v>1026</v>
      </c>
      <c r="S2260" s="19" t="s">
        <v>1433</v>
      </c>
      <c r="T2260" s="17">
        <v>2</v>
      </c>
      <c r="U2260" s="24" t="s">
        <v>1026</v>
      </c>
      <c r="V2260" s="17">
        <v>1</v>
      </c>
      <c r="W2260" s="142" t="s">
        <v>1054</v>
      </c>
      <c r="X2260" s="17">
        <v>724</v>
      </c>
      <c r="Y2260" s="17">
        <v>14</v>
      </c>
      <c r="Z2260" s="24" t="s">
        <v>1026</v>
      </c>
      <c r="AA2260" s="17">
        <v>12</v>
      </c>
    </row>
    <row r="2261" spans="1:27" x14ac:dyDescent="0.25">
      <c r="B2261" s="42"/>
      <c r="C2261" s="14">
        <f t="shared" ref="C2261:H2261" si="43">SUM(C2250:C2260)</f>
        <v>220</v>
      </c>
      <c r="D2261" s="14">
        <f t="shared" si="43"/>
        <v>64</v>
      </c>
      <c r="E2261" s="14">
        <f t="shared" si="43"/>
        <v>46</v>
      </c>
      <c r="F2261" s="14">
        <f t="shared" si="43"/>
        <v>0</v>
      </c>
      <c r="G2261" s="14">
        <f t="shared" si="43"/>
        <v>24</v>
      </c>
      <c r="H2261" s="14">
        <f t="shared" si="43"/>
        <v>86</v>
      </c>
      <c r="I2261" s="14">
        <f>SUM(I2250:I2260)</f>
        <v>1655</v>
      </c>
      <c r="J2261" s="146" t="s">
        <v>1026</v>
      </c>
      <c r="K2261" s="14">
        <f>SUM(K2250:K2260)</f>
        <v>1655</v>
      </c>
      <c r="L2261" s="14">
        <f>SUM(L2250:L2260)</f>
        <v>308</v>
      </c>
      <c r="N2261" s="17">
        <v>25</v>
      </c>
      <c r="O2261" s="17">
        <v>5</v>
      </c>
      <c r="P2261" s="17">
        <v>2005</v>
      </c>
      <c r="Q2261" s="19" t="s">
        <v>392</v>
      </c>
      <c r="R2261" s="24" t="s">
        <v>1026</v>
      </c>
      <c r="S2261" s="19" t="s">
        <v>3121</v>
      </c>
      <c r="T2261" s="17">
        <v>2</v>
      </c>
      <c r="U2261" s="24" t="s">
        <v>1026</v>
      </c>
      <c r="V2261" s="17">
        <v>0</v>
      </c>
      <c r="W2261" s="142" t="s">
        <v>1052</v>
      </c>
      <c r="X2261" s="17">
        <v>483</v>
      </c>
      <c r="Y2261" s="17">
        <v>19</v>
      </c>
      <c r="Z2261" s="24" t="s">
        <v>1026</v>
      </c>
      <c r="AA2261" s="17">
        <v>1</v>
      </c>
    </row>
    <row r="2262" spans="1:27" x14ac:dyDescent="0.25">
      <c r="J2262" s="147"/>
      <c r="N2262" s="17">
        <v>25</v>
      </c>
      <c r="O2262" s="17">
        <v>5</v>
      </c>
      <c r="P2262" s="17">
        <v>2005</v>
      </c>
      <c r="Q2262" s="19" t="s">
        <v>897</v>
      </c>
      <c r="R2262" s="24" t="s">
        <v>1026</v>
      </c>
      <c r="S2262" s="19" t="s">
        <v>1029</v>
      </c>
      <c r="T2262" s="17">
        <v>0</v>
      </c>
      <c r="U2262" s="24" t="s">
        <v>1026</v>
      </c>
      <c r="V2262" s="17">
        <v>2</v>
      </c>
      <c r="W2262" s="142" t="s">
        <v>1051</v>
      </c>
      <c r="X2262" s="17">
        <v>223</v>
      </c>
      <c r="Y2262" s="17">
        <v>1</v>
      </c>
      <c r="Z2262" s="24" t="s">
        <v>1026</v>
      </c>
      <c r="AA2262" s="17">
        <v>3</v>
      </c>
    </row>
    <row r="2263" spans="1:27" x14ac:dyDescent="0.25">
      <c r="B2263" s="16" t="s">
        <v>5043</v>
      </c>
      <c r="J2263" s="147"/>
      <c r="N2263" s="17">
        <v>25</v>
      </c>
      <c r="O2263" s="17">
        <v>5</v>
      </c>
      <c r="P2263" s="17">
        <v>2005</v>
      </c>
      <c r="Q2263" s="19" t="s">
        <v>181</v>
      </c>
      <c r="R2263" s="24" t="s">
        <v>1026</v>
      </c>
      <c r="S2263" s="19" t="s">
        <v>1427</v>
      </c>
      <c r="T2263" s="17">
        <v>0</v>
      </c>
      <c r="U2263" s="24" t="s">
        <v>1026</v>
      </c>
      <c r="V2263" s="17">
        <v>1</v>
      </c>
      <c r="W2263" s="142" t="s">
        <v>1050</v>
      </c>
      <c r="X2263" s="17">
        <v>360</v>
      </c>
      <c r="Y2263" s="17">
        <v>3</v>
      </c>
      <c r="Z2263" s="24" t="s">
        <v>1026</v>
      </c>
      <c r="AA2263" s="17">
        <v>5</v>
      </c>
    </row>
    <row r="2264" spans="1:27" x14ac:dyDescent="0.25">
      <c r="B2264" s="16" t="s">
        <v>2297</v>
      </c>
      <c r="J2264" s="147"/>
      <c r="N2264" s="17">
        <v>27</v>
      </c>
      <c r="O2264" s="17">
        <v>5</v>
      </c>
      <c r="P2264" s="17">
        <v>2005</v>
      </c>
      <c r="Q2264" s="19" t="s">
        <v>1241</v>
      </c>
      <c r="R2264" s="24" t="s">
        <v>1026</v>
      </c>
      <c r="S2264" s="19" t="s">
        <v>392</v>
      </c>
      <c r="T2264" s="17">
        <v>1</v>
      </c>
      <c r="U2264" s="24" t="s">
        <v>1026</v>
      </c>
      <c r="V2264" s="17">
        <v>2</v>
      </c>
      <c r="W2264" s="142" t="s">
        <v>1049</v>
      </c>
      <c r="X2264" s="17">
        <v>857</v>
      </c>
      <c r="Y2264" s="17">
        <v>7</v>
      </c>
      <c r="Z2264" s="24" t="s">
        <v>1026</v>
      </c>
      <c r="AA2264" s="17">
        <v>11</v>
      </c>
    </row>
    <row r="2265" spans="1:27" x14ac:dyDescent="0.25">
      <c r="J2265" s="147"/>
      <c r="N2265" s="17">
        <v>28</v>
      </c>
      <c r="O2265" s="17">
        <v>5</v>
      </c>
      <c r="P2265" s="17">
        <v>2005</v>
      </c>
      <c r="Q2265" s="19" t="s">
        <v>264</v>
      </c>
      <c r="R2265" s="24" t="s">
        <v>1026</v>
      </c>
      <c r="S2265" s="19" t="s">
        <v>1433</v>
      </c>
      <c r="T2265" s="17">
        <v>0</v>
      </c>
      <c r="U2265" s="24" t="s">
        <v>1026</v>
      </c>
      <c r="V2265" s="17">
        <v>2</v>
      </c>
      <c r="W2265" s="142" t="s">
        <v>3100</v>
      </c>
      <c r="X2265" s="17">
        <v>443</v>
      </c>
      <c r="Y2265" s="17">
        <v>5</v>
      </c>
      <c r="Z2265" s="24" t="s">
        <v>1026</v>
      </c>
      <c r="AA2265" s="17">
        <v>9</v>
      </c>
    </row>
    <row r="2266" spans="1:27" x14ac:dyDescent="0.25">
      <c r="J2266" s="147"/>
      <c r="N2266" s="17">
        <v>28</v>
      </c>
      <c r="O2266" s="17">
        <v>5</v>
      </c>
      <c r="P2266" s="17">
        <v>2005</v>
      </c>
      <c r="Q2266" s="19" t="s">
        <v>181</v>
      </c>
      <c r="R2266" s="24" t="s">
        <v>1026</v>
      </c>
      <c r="S2266" s="19" t="s">
        <v>1041</v>
      </c>
      <c r="T2266" s="17">
        <v>0</v>
      </c>
      <c r="U2266" s="24" t="s">
        <v>1026</v>
      </c>
      <c r="V2266" s="17">
        <v>2</v>
      </c>
      <c r="W2266" s="142" t="s">
        <v>1046</v>
      </c>
      <c r="X2266" s="17">
        <v>249</v>
      </c>
      <c r="Y2266" s="17">
        <v>4</v>
      </c>
      <c r="Z2266" s="24" t="s">
        <v>1026</v>
      </c>
      <c r="AA2266" s="17">
        <v>7</v>
      </c>
    </row>
    <row r="2267" spans="1:27" x14ac:dyDescent="0.25">
      <c r="N2267" s="17">
        <v>29</v>
      </c>
      <c r="O2267" s="17">
        <v>5</v>
      </c>
      <c r="P2267" s="17">
        <v>2005</v>
      </c>
      <c r="Q2267" s="19" t="s">
        <v>564</v>
      </c>
      <c r="R2267" s="24" t="s">
        <v>1026</v>
      </c>
      <c r="S2267" s="19" t="s">
        <v>1041</v>
      </c>
      <c r="T2267" s="17">
        <v>2</v>
      </c>
      <c r="U2267" s="24" t="s">
        <v>1026</v>
      </c>
      <c r="V2267" s="17">
        <v>0</v>
      </c>
      <c r="W2267" s="142" t="s">
        <v>3098</v>
      </c>
      <c r="X2267" s="17">
        <v>517</v>
      </c>
      <c r="Y2267" s="17">
        <v>9</v>
      </c>
      <c r="Z2267" s="24" t="s">
        <v>1026</v>
      </c>
      <c r="AA2267" s="17">
        <v>0</v>
      </c>
    </row>
    <row r="2268" spans="1:27" x14ac:dyDescent="0.25">
      <c r="N2268" s="17">
        <v>29</v>
      </c>
      <c r="O2268" s="17">
        <v>5</v>
      </c>
      <c r="P2268" s="17">
        <v>2005</v>
      </c>
      <c r="Q2268" s="19" t="s">
        <v>3121</v>
      </c>
      <c r="R2268" s="24" t="s">
        <v>1026</v>
      </c>
      <c r="S2268" s="19" t="s">
        <v>897</v>
      </c>
      <c r="T2268" s="17">
        <v>2</v>
      </c>
      <c r="U2268" s="24" t="s">
        <v>1026</v>
      </c>
      <c r="V2268" s="17">
        <v>1</v>
      </c>
      <c r="W2268" s="142" t="s">
        <v>3099</v>
      </c>
      <c r="X2268" s="17">
        <v>280</v>
      </c>
      <c r="Y2268" s="17">
        <v>15</v>
      </c>
      <c r="Z2268" s="24" t="s">
        <v>1026</v>
      </c>
      <c r="AA2268" s="17">
        <v>10</v>
      </c>
    </row>
    <row r="2269" spans="1:27" x14ac:dyDescent="0.25">
      <c r="N2269" s="17">
        <v>29</v>
      </c>
      <c r="O2269" s="17">
        <v>5</v>
      </c>
      <c r="P2269" s="17">
        <v>2005</v>
      </c>
      <c r="Q2269" s="19" t="s">
        <v>1029</v>
      </c>
      <c r="R2269" s="24" t="s">
        <v>1026</v>
      </c>
      <c r="S2269" s="19" t="s">
        <v>181</v>
      </c>
      <c r="T2269" s="17">
        <v>0</v>
      </c>
      <c r="U2269" s="24" t="s">
        <v>1026</v>
      </c>
      <c r="V2269" s="17">
        <v>1</v>
      </c>
      <c r="W2269" s="142" t="s">
        <v>3097</v>
      </c>
      <c r="X2269" s="17">
        <v>374</v>
      </c>
      <c r="Y2269" s="17">
        <v>9</v>
      </c>
      <c r="Z2269" s="24" t="s">
        <v>1026</v>
      </c>
      <c r="AA2269" s="17">
        <v>10</v>
      </c>
    </row>
    <row r="2270" spans="1:27" x14ac:dyDescent="0.25">
      <c r="N2270" s="17">
        <v>1</v>
      </c>
      <c r="O2270" s="17">
        <v>6</v>
      </c>
      <c r="P2270" s="17">
        <v>2005</v>
      </c>
      <c r="Q2270" s="19" t="s">
        <v>1433</v>
      </c>
      <c r="R2270" s="24" t="s">
        <v>1026</v>
      </c>
      <c r="S2270" s="19" t="s">
        <v>897</v>
      </c>
      <c r="T2270" s="17">
        <v>2</v>
      </c>
      <c r="U2270" s="24" t="s">
        <v>1026</v>
      </c>
      <c r="V2270" s="17">
        <v>0</v>
      </c>
      <c r="W2270" s="142" t="s">
        <v>3096</v>
      </c>
      <c r="X2270" s="17">
        <v>390</v>
      </c>
      <c r="Y2270" s="17">
        <v>15</v>
      </c>
      <c r="Z2270" s="24" t="s">
        <v>1026</v>
      </c>
      <c r="AA2270" s="17">
        <v>4</v>
      </c>
    </row>
    <row r="2271" spans="1:27" x14ac:dyDescent="0.25">
      <c r="N2271" s="17">
        <v>1</v>
      </c>
      <c r="O2271" s="17">
        <v>6</v>
      </c>
      <c r="P2271" s="17">
        <v>2005</v>
      </c>
      <c r="Q2271" s="19" t="s">
        <v>564</v>
      </c>
      <c r="R2271" s="24" t="s">
        <v>1026</v>
      </c>
      <c r="S2271" s="19" t="s">
        <v>3121</v>
      </c>
      <c r="T2271" s="17">
        <v>2</v>
      </c>
      <c r="U2271" s="24" t="s">
        <v>1026</v>
      </c>
      <c r="V2271" s="17">
        <v>0</v>
      </c>
      <c r="W2271" s="142" t="s">
        <v>523</v>
      </c>
      <c r="X2271" s="17">
        <v>313</v>
      </c>
      <c r="Y2271" s="17">
        <v>6</v>
      </c>
      <c r="Z2271" s="24" t="s">
        <v>1026</v>
      </c>
      <c r="AA2271" s="17">
        <v>3</v>
      </c>
    </row>
    <row r="2272" spans="1:27" x14ac:dyDescent="0.25">
      <c r="N2272" s="17">
        <v>1</v>
      </c>
      <c r="O2272" s="17">
        <v>6</v>
      </c>
      <c r="P2272" s="17">
        <v>2005</v>
      </c>
      <c r="Q2272" s="19" t="s">
        <v>1029</v>
      </c>
      <c r="R2272" s="24" t="s">
        <v>1026</v>
      </c>
      <c r="S2272" s="19" t="s">
        <v>264</v>
      </c>
      <c r="T2272" s="17">
        <v>0</v>
      </c>
      <c r="U2272" s="24" t="s">
        <v>1026</v>
      </c>
      <c r="V2272" s="17">
        <v>1</v>
      </c>
      <c r="W2272" s="142" t="s">
        <v>3095</v>
      </c>
      <c r="X2272" s="17">
        <v>634</v>
      </c>
      <c r="Y2272" s="17">
        <v>6</v>
      </c>
      <c r="Z2272" s="24" t="s">
        <v>1026</v>
      </c>
      <c r="AA2272" s="17">
        <v>23</v>
      </c>
    </row>
    <row r="2273" spans="14:27" x14ac:dyDescent="0.25">
      <c r="N2273" s="17">
        <v>1</v>
      </c>
      <c r="O2273" s="17">
        <v>6</v>
      </c>
      <c r="P2273" s="17">
        <v>2005</v>
      </c>
      <c r="Q2273" s="19" t="s">
        <v>1427</v>
      </c>
      <c r="R2273" s="24" t="s">
        <v>1026</v>
      </c>
      <c r="S2273" s="19" t="s">
        <v>1241</v>
      </c>
      <c r="T2273" s="17">
        <v>1</v>
      </c>
      <c r="U2273" s="24" t="s">
        <v>1026</v>
      </c>
      <c r="V2273" s="17">
        <v>2</v>
      </c>
      <c r="W2273" s="142" t="s">
        <v>3094</v>
      </c>
      <c r="X2273" s="17">
        <v>285</v>
      </c>
      <c r="Y2273" s="17">
        <v>7</v>
      </c>
      <c r="Z2273" s="24" t="s">
        <v>1026</v>
      </c>
      <c r="AA2273" s="17">
        <v>10</v>
      </c>
    </row>
    <row r="2274" spans="14:27" x14ac:dyDescent="0.25">
      <c r="N2274" s="17">
        <v>2</v>
      </c>
      <c r="O2274" s="17">
        <v>6</v>
      </c>
      <c r="P2274" s="17">
        <v>2005</v>
      </c>
      <c r="Q2274" s="19" t="s">
        <v>1041</v>
      </c>
      <c r="R2274" s="24" t="s">
        <v>1026</v>
      </c>
      <c r="S2274" s="19" t="s">
        <v>392</v>
      </c>
      <c r="T2274" s="17">
        <v>2</v>
      </c>
      <c r="U2274" s="24" t="s">
        <v>1026</v>
      </c>
      <c r="V2274" s="17">
        <v>1</v>
      </c>
      <c r="W2274" s="142" t="s">
        <v>3093</v>
      </c>
      <c r="X2274" s="17">
        <v>562</v>
      </c>
      <c r="Y2274" s="17">
        <v>5</v>
      </c>
      <c r="Z2274" s="24" t="s">
        <v>1026</v>
      </c>
      <c r="AA2274" s="17">
        <v>4</v>
      </c>
    </row>
    <row r="2275" spans="14:27" x14ac:dyDescent="0.25">
      <c r="N2275" s="17">
        <v>3</v>
      </c>
      <c r="O2275" s="17">
        <v>6</v>
      </c>
      <c r="P2275" s="17">
        <v>2005</v>
      </c>
      <c r="Q2275" s="19" t="s">
        <v>1241</v>
      </c>
      <c r="R2275" s="24" t="s">
        <v>1026</v>
      </c>
      <c r="S2275" s="19" t="s">
        <v>1433</v>
      </c>
      <c r="T2275" s="17">
        <v>2</v>
      </c>
      <c r="U2275" s="24" t="s">
        <v>1026</v>
      </c>
      <c r="V2275" s="17">
        <v>0</v>
      </c>
      <c r="W2275" s="142" t="s">
        <v>3092</v>
      </c>
      <c r="X2275" s="17">
        <v>973</v>
      </c>
      <c r="Y2275" s="17">
        <v>10</v>
      </c>
      <c r="Z2275" s="24" t="s">
        <v>1026</v>
      </c>
      <c r="AA2275" s="17">
        <v>1</v>
      </c>
    </row>
    <row r="2276" spans="14:27" x14ac:dyDescent="0.25">
      <c r="N2276" s="17">
        <v>5</v>
      </c>
      <c r="O2276" s="17">
        <v>6</v>
      </c>
      <c r="P2276" s="17">
        <v>2005</v>
      </c>
      <c r="Q2276" s="19" t="s">
        <v>392</v>
      </c>
      <c r="R2276" s="24" t="s">
        <v>1026</v>
      </c>
      <c r="S2276" s="19" t="s">
        <v>1029</v>
      </c>
      <c r="T2276" s="17">
        <v>2</v>
      </c>
      <c r="U2276" s="24" t="s">
        <v>1026</v>
      </c>
      <c r="V2276" s="17">
        <v>0</v>
      </c>
      <c r="W2276" s="142" t="s">
        <v>3091</v>
      </c>
      <c r="X2276" s="17">
        <v>389</v>
      </c>
      <c r="Y2276" s="17">
        <v>18</v>
      </c>
      <c r="Z2276" s="24" t="s">
        <v>1026</v>
      </c>
      <c r="AA2276" s="17">
        <v>9</v>
      </c>
    </row>
    <row r="2277" spans="14:27" x14ac:dyDescent="0.25">
      <c r="N2277" s="17">
        <v>6</v>
      </c>
      <c r="O2277" s="17">
        <v>6</v>
      </c>
      <c r="P2277" s="17">
        <v>2005</v>
      </c>
      <c r="Q2277" s="19" t="s">
        <v>1433</v>
      </c>
      <c r="R2277" s="24" t="s">
        <v>1026</v>
      </c>
      <c r="S2277" s="19" t="s">
        <v>564</v>
      </c>
      <c r="T2277" s="17">
        <v>2</v>
      </c>
      <c r="U2277" s="24" t="s">
        <v>1026</v>
      </c>
      <c r="V2277" s="17">
        <v>0</v>
      </c>
      <c r="W2277" s="142" t="s">
        <v>3088</v>
      </c>
      <c r="X2277" s="17">
        <v>435</v>
      </c>
      <c r="Y2277" s="17">
        <v>9</v>
      </c>
      <c r="Z2277" s="24" t="s">
        <v>1026</v>
      </c>
      <c r="AA2277" s="17">
        <v>3</v>
      </c>
    </row>
    <row r="2278" spans="14:27" x14ac:dyDescent="0.25">
      <c r="N2278" s="17">
        <v>6</v>
      </c>
      <c r="O2278" s="17">
        <v>6</v>
      </c>
      <c r="P2278" s="17">
        <v>2005</v>
      </c>
      <c r="Q2278" s="19" t="s">
        <v>264</v>
      </c>
      <c r="R2278" s="24" t="s">
        <v>1026</v>
      </c>
      <c r="S2278" s="19" t="s">
        <v>564</v>
      </c>
      <c r="T2278" s="17">
        <v>0</v>
      </c>
      <c r="U2278" s="24" t="s">
        <v>1026</v>
      </c>
      <c r="V2278" s="17">
        <v>2</v>
      </c>
      <c r="W2278" s="142" t="s">
        <v>3090</v>
      </c>
      <c r="X2278" s="17">
        <v>527</v>
      </c>
      <c r="Y2278" s="17">
        <v>10</v>
      </c>
      <c r="Z2278" s="24" t="s">
        <v>1026</v>
      </c>
      <c r="AA2278" s="17">
        <v>15</v>
      </c>
    </row>
    <row r="2279" spans="14:27" x14ac:dyDescent="0.25">
      <c r="N2279" s="17">
        <v>6</v>
      </c>
      <c r="O2279" s="17">
        <v>6</v>
      </c>
      <c r="P2279" s="17">
        <v>2005</v>
      </c>
      <c r="Q2279" s="19" t="s">
        <v>3121</v>
      </c>
      <c r="R2279" s="24" t="s">
        <v>1026</v>
      </c>
      <c r="S2279" s="19" t="s">
        <v>1427</v>
      </c>
      <c r="T2279" s="17">
        <v>1</v>
      </c>
      <c r="U2279" s="24" t="s">
        <v>1026</v>
      </c>
      <c r="V2279" s="17">
        <v>2</v>
      </c>
      <c r="W2279" s="142" t="s">
        <v>3089</v>
      </c>
      <c r="X2279" s="17">
        <v>410</v>
      </c>
      <c r="Y2279" s="17">
        <v>7</v>
      </c>
      <c r="Z2279" s="24" t="s">
        <v>1026</v>
      </c>
      <c r="AA2279" s="17">
        <v>9</v>
      </c>
    </row>
    <row r="2280" spans="14:27" x14ac:dyDescent="0.25">
      <c r="N2280" s="17">
        <v>8</v>
      </c>
      <c r="O2280" s="17">
        <v>6</v>
      </c>
      <c r="P2280" s="17">
        <v>2005</v>
      </c>
      <c r="Q2280" s="19" t="s">
        <v>1241</v>
      </c>
      <c r="R2280" s="24" t="s">
        <v>1026</v>
      </c>
      <c r="S2280" s="19" t="s">
        <v>564</v>
      </c>
      <c r="T2280" s="17">
        <v>2</v>
      </c>
      <c r="U2280" s="24" t="s">
        <v>1026</v>
      </c>
      <c r="V2280" s="17">
        <v>0</v>
      </c>
      <c r="W2280" s="142" t="s">
        <v>221</v>
      </c>
      <c r="X2280" s="17">
        <v>1259</v>
      </c>
      <c r="Y2280" s="17">
        <v>4</v>
      </c>
      <c r="Z2280" s="24" t="s">
        <v>1026</v>
      </c>
      <c r="AA2280" s="17">
        <v>1</v>
      </c>
    </row>
    <row r="2281" spans="14:27" x14ac:dyDescent="0.25">
      <c r="N2281" s="17">
        <v>8</v>
      </c>
      <c r="O2281" s="17">
        <v>6</v>
      </c>
      <c r="P2281" s="17">
        <v>2005</v>
      </c>
      <c r="Q2281" s="19" t="s">
        <v>3121</v>
      </c>
      <c r="R2281" s="24" t="s">
        <v>1026</v>
      </c>
      <c r="S2281" s="19" t="s">
        <v>1029</v>
      </c>
      <c r="T2281" s="17">
        <v>2</v>
      </c>
      <c r="U2281" s="24" t="s">
        <v>1026</v>
      </c>
      <c r="V2281" s="17">
        <v>0</v>
      </c>
      <c r="W2281" s="142" t="s">
        <v>1799</v>
      </c>
      <c r="X2281" s="17">
        <v>246</v>
      </c>
      <c r="Y2281" s="17">
        <v>8</v>
      </c>
      <c r="Z2281" s="24" t="s">
        <v>1026</v>
      </c>
      <c r="AA2281" s="17">
        <v>1</v>
      </c>
    </row>
    <row r="2282" spans="14:27" x14ac:dyDescent="0.25">
      <c r="N2282" s="17">
        <v>8</v>
      </c>
      <c r="O2282" s="17">
        <v>6</v>
      </c>
      <c r="P2282" s="17">
        <v>2005</v>
      </c>
      <c r="Q2282" s="19" t="s">
        <v>897</v>
      </c>
      <c r="R2282" s="24" t="s">
        <v>1026</v>
      </c>
      <c r="S2282" s="19" t="s">
        <v>1041</v>
      </c>
      <c r="T2282" s="17">
        <v>0</v>
      </c>
      <c r="U2282" s="24" t="s">
        <v>1026</v>
      </c>
      <c r="V2282" s="17">
        <v>2</v>
      </c>
      <c r="W2282" s="142" t="s">
        <v>3087</v>
      </c>
      <c r="X2282" s="17">
        <v>219</v>
      </c>
      <c r="Y2282" s="17">
        <v>2</v>
      </c>
      <c r="Z2282" s="24" t="s">
        <v>1026</v>
      </c>
      <c r="AA2282" s="17">
        <v>16</v>
      </c>
    </row>
    <row r="2283" spans="14:27" x14ac:dyDescent="0.25">
      <c r="N2283" s="17">
        <v>8</v>
      </c>
      <c r="O2283" s="17">
        <v>6</v>
      </c>
      <c r="P2283" s="17">
        <v>2005</v>
      </c>
      <c r="Q2283" s="19" t="s">
        <v>181</v>
      </c>
      <c r="R2283" s="24" t="s">
        <v>1026</v>
      </c>
      <c r="S2283" s="19" t="s">
        <v>264</v>
      </c>
      <c r="T2283" s="17">
        <v>0</v>
      </c>
      <c r="U2283" s="24" t="s">
        <v>1026</v>
      </c>
      <c r="V2283" s="17">
        <v>2</v>
      </c>
      <c r="W2283" s="142" t="s">
        <v>3086</v>
      </c>
      <c r="X2283" s="17">
        <v>286</v>
      </c>
      <c r="Y2283" s="17">
        <v>5</v>
      </c>
      <c r="Z2283" s="24" t="s">
        <v>1026</v>
      </c>
      <c r="AA2283" s="17">
        <v>10</v>
      </c>
    </row>
    <row r="2284" spans="14:27" x14ac:dyDescent="0.25">
      <c r="N2284" s="17">
        <v>8</v>
      </c>
      <c r="O2284" s="17">
        <v>6</v>
      </c>
      <c r="P2284" s="17">
        <v>2005</v>
      </c>
      <c r="Q2284" s="19" t="s">
        <v>1427</v>
      </c>
      <c r="R2284" s="24" t="s">
        <v>1026</v>
      </c>
      <c r="S2284" s="19" t="s">
        <v>1433</v>
      </c>
      <c r="T2284" s="17">
        <v>2</v>
      </c>
      <c r="U2284" s="24" t="s">
        <v>1026</v>
      </c>
      <c r="V2284" s="17">
        <v>1</v>
      </c>
      <c r="W2284" s="142" t="s">
        <v>3085</v>
      </c>
      <c r="X2284" s="17">
        <v>242</v>
      </c>
      <c r="Y2284" s="17">
        <v>7</v>
      </c>
      <c r="Z2284" s="24" t="s">
        <v>1026</v>
      </c>
      <c r="AA2284" s="17">
        <v>10</v>
      </c>
    </row>
    <row r="2285" spans="14:27" x14ac:dyDescent="0.25">
      <c r="N2285" s="17">
        <v>12</v>
      </c>
      <c r="O2285" s="17">
        <v>6</v>
      </c>
      <c r="P2285" s="17">
        <v>2005</v>
      </c>
      <c r="Q2285" s="19" t="s">
        <v>1433</v>
      </c>
      <c r="R2285" s="24" t="s">
        <v>1026</v>
      </c>
      <c r="S2285" s="19" t="s">
        <v>181</v>
      </c>
      <c r="T2285" s="17">
        <v>2</v>
      </c>
      <c r="U2285" s="24" t="s">
        <v>1026</v>
      </c>
      <c r="V2285" s="17">
        <v>1</v>
      </c>
      <c r="W2285" s="142" t="s">
        <v>3082</v>
      </c>
      <c r="X2285" s="17">
        <v>471</v>
      </c>
      <c r="Y2285" s="17">
        <v>8</v>
      </c>
      <c r="Z2285" s="24" t="s">
        <v>1026</v>
      </c>
      <c r="AA2285" s="17">
        <v>7</v>
      </c>
    </row>
    <row r="2286" spans="14:27" x14ac:dyDescent="0.25">
      <c r="N2286" s="17">
        <v>12</v>
      </c>
      <c r="O2286" s="17">
        <v>6</v>
      </c>
      <c r="P2286" s="17">
        <v>2005</v>
      </c>
      <c r="Q2286" s="19" t="s">
        <v>392</v>
      </c>
      <c r="R2286" s="24" t="s">
        <v>1026</v>
      </c>
      <c r="S2286" s="19" t="s">
        <v>897</v>
      </c>
      <c r="T2286" s="17">
        <v>2</v>
      </c>
      <c r="U2286" s="24" t="s">
        <v>1026</v>
      </c>
      <c r="V2286" s="17">
        <v>0</v>
      </c>
      <c r="W2286" s="142" t="s">
        <v>2888</v>
      </c>
      <c r="X2286" s="17">
        <v>484</v>
      </c>
      <c r="Y2286" s="17">
        <v>34</v>
      </c>
      <c r="Z2286" s="24" t="s">
        <v>1026</v>
      </c>
      <c r="AA2286" s="17">
        <v>3</v>
      </c>
    </row>
    <row r="2287" spans="14:27" x14ac:dyDescent="0.25">
      <c r="N2287" s="17">
        <v>12</v>
      </c>
      <c r="O2287" s="17">
        <v>6</v>
      </c>
      <c r="P2287" s="17">
        <v>2005</v>
      </c>
      <c r="Q2287" s="19" t="s">
        <v>1041</v>
      </c>
      <c r="R2287" s="24" t="s">
        <v>1026</v>
      </c>
      <c r="S2287" s="19" t="s">
        <v>3121</v>
      </c>
      <c r="T2287" s="17">
        <v>2</v>
      </c>
      <c r="U2287" s="24" t="s">
        <v>1026</v>
      </c>
      <c r="V2287" s="17">
        <v>0</v>
      </c>
      <c r="W2287" s="142" t="s">
        <v>3084</v>
      </c>
      <c r="X2287" s="17">
        <v>591</v>
      </c>
      <c r="Y2287" s="17">
        <v>10</v>
      </c>
      <c r="Z2287" s="24" t="s">
        <v>1026</v>
      </c>
      <c r="AA2287" s="17">
        <v>2</v>
      </c>
    </row>
    <row r="2288" spans="14:27" x14ac:dyDescent="0.25">
      <c r="N2288" s="17">
        <v>12</v>
      </c>
      <c r="O2288" s="17">
        <v>6</v>
      </c>
      <c r="P2288" s="17">
        <v>2005</v>
      </c>
      <c r="Q2288" s="19" t="s">
        <v>564</v>
      </c>
      <c r="R2288" s="24" t="s">
        <v>1026</v>
      </c>
      <c r="S2288" s="19" t="s">
        <v>1427</v>
      </c>
      <c r="T2288" s="17">
        <v>1</v>
      </c>
      <c r="U2288" s="24" t="s">
        <v>1026</v>
      </c>
      <c r="V2288" s="17">
        <v>0</v>
      </c>
      <c r="W2288" s="142" t="s">
        <v>2326</v>
      </c>
      <c r="X2288" s="17">
        <v>418</v>
      </c>
      <c r="Y2288" s="17">
        <v>8</v>
      </c>
      <c r="Z2288" s="24" t="s">
        <v>1026</v>
      </c>
      <c r="AA2288" s="17">
        <v>6</v>
      </c>
    </row>
    <row r="2289" spans="14:27" x14ac:dyDescent="0.25">
      <c r="N2289" s="17">
        <v>12</v>
      </c>
      <c r="O2289" s="17">
        <v>6</v>
      </c>
      <c r="P2289" s="17">
        <v>2005</v>
      </c>
      <c r="Q2289" s="19" t="s">
        <v>264</v>
      </c>
      <c r="R2289" s="24" t="s">
        <v>1026</v>
      </c>
      <c r="S2289" s="19" t="s">
        <v>1241</v>
      </c>
      <c r="T2289" s="17">
        <v>2</v>
      </c>
      <c r="U2289" s="24" t="s">
        <v>1026</v>
      </c>
      <c r="V2289" s="17">
        <v>1</v>
      </c>
      <c r="W2289" s="142" t="s">
        <v>3083</v>
      </c>
      <c r="X2289" s="17">
        <v>558</v>
      </c>
      <c r="Y2289" s="17">
        <v>9</v>
      </c>
      <c r="Z2289" s="24" t="s">
        <v>1026</v>
      </c>
      <c r="AA2289" s="17">
        <v>8</v>
      </c>
    </row>
    <row r="2290" spans="14:27" x14ac:dyDescent="0.25">
      <c r="N2290" s="17">
        <v>14</v>
      </c>
      <c r="O2290" s="17">
        <v>6</v>
      </c>
      <c r="P2290" s="17">
        <v>2005</v>
      </c>
      <c r="Q2290" s="19" t="s">
        <v>3121</v>
      </c>
      <c r="R2290" s="24" t="s">
        <v>1026</v>
      </c>
      <c r="S2290" s="19" t="s">
        <v>1241</v>
      </c>
      <c r="T2290" s="17">
        <v>0</v>
      </c>
      <c r="U2290" s="24" t="s">
        <v>1026</v>
      </c>
      <c r="V2290" s="17">
        <v>2</v>
      </c>
      <c r="W2290" s="142" t="s">
        <v>2385</v>
      </c>
      <c r="X2290" s="17">
        <v>226</v>
      </c>
      <c r="Y2290" s="17">
        <v>1</v>
      </c>
      <c r="Z2290" s="24" t="s">
        <v>1026</v>
      </c>
      <c r="AA2290" s="17">
        <v>9</v>
      </c>
    </row>
    <row r="2291" spans="14:27" x14ac:dyDescent="0.25">
      <c r="N2291" s="17">
        <v>15</v>
      </c>
      <c r="O2291" s="17">
        <v>6</v>
      </c>
      <c r="P2291" s="17">
        <v>2005</v>
      </c>
      <c r="Q2291" s="19" t="s">
        <v>1433</v>
      </c>
      <c r="R2291" s="24" t="s">
        <v>1026</v>
      </c>
      <c r="S2291" s="19" t="s">
        <v>392</v>
      </c>
      <c r="T2291" s="17">
        <v>2</v>
      </c>
      <c r="U2291" s="24" t="s">
        <v>1026</v>
      </c>
      <c r="V2291" s="17">
        <v>1</v>
      </c>
      <c r="W2291" s="142" t="s">
        <v>2887</v>
      </c>
      <c r="X2291" s="17">
        <v>461</v>
      </c>
      <c r="Y2291" s="17">
        <v>5</v>
      </c>
      <c r="Z2291" s="24" t="s">
        <v>1026</v>
      </c>
      <c r="AA2291" s="17">
        <v>2</v>
      </c>
    </row>
    <row r="2292" spans="14:27" x14ac:dyDescent="0.25">
      <c r="N2292" s="17">
        <v>15</v>
      </c>
      <c r="O2292" s="17">
        <v>6</v>
      </c>
      <c r="P2292" s="17">
        <v>2005</v>
      </c>
      <c r="Q2292" s="19" t="s">
        <v>1029</v>
      </c>
      <c r="R2292" s="24" t="s">
        <v>1026</v>
      </c>
      <c r="S2292" s="19" t="s">
        <v>564</v>
      </c>
      <c r="T2292" s="17">
        <v>2</v>
      </c>
      <c r="U2292" s="24" t="s">
        <v>1026</v>
      </c>
      <c r="V2292" s="17">
        <v>1</v>
      </c>
      <c r="W2292" s="142" t="s">
        <v>2886</v>
      </c>
      <c r="X2292" s="17">
        <v>464</v>
      </c>
      <c r="Y2292" s="17">
        <v>7</v>
      </c>
      <c r="Z2292" s="24" t="s">
        <v>1026</v>
      </c>
      <c r="AA2292" s="17">
        <v>9</v>
      </c>
    </row>
    <row r="2293" spans="14:27" x14ac:dyDescent="0.25">
      <c r="N2293" s="17">
        <v>15</v>
      </c>
      <c r="O2293" s="17">
        <v>6</v>
      </c>
      <c r="P2293" s="17">
        <v>2005</v>
      </c>
      <c r="Q2293" s="19" t="s">
        <v>1427</v>
      </c>
      <c r="R2293" s="24" t="s">
        <v>1026</v>
      </c>
      <c r="S2293" s="19" t="s">
        <v>264</v>
      </c>
      <c r="T2293" s="17">
        <v>1</v>
      </c>
      <c r="U2293" s="24" t="s">
        <v>1026</v>
      </c>
      <c r="V2293" s="17">
        <v>2</v>
      </c>
      <c r="W2293" s="142" t="s">
        <v>956</v>
      </c>
      <c r="X2293" s="17">
        <v>318</v>
      </c>
      <c r="Y2293" s="17">
        <v>14</v>
      </c>
      <c r="Z2293" s="24" t="s">
        <v>1026</v>
      </c>
      <c r="AA2293" s="17">
        <v>9</v>
      </c>
    </row>
    <row r="2294" spans="14:27" x14ac:dyDescent="0.25">
      <c r="N2294" s="17">
        <v>16</v>
      </c>
      <c r="O2294" s="17">
        <v>6</v>
      </c>
      <c r="P2294" s="17">
        <v>2005</v>
      </c>
      <c r="Q2294" s="19" t="s">
        <v>3121</v>
      </c>
      <c r="R2294" s="24" t="s">
        <v>1026</v>
      </c>
      <c r="S2294" s="19" t="s">
        <v>264</v>
      </c>
      <c r="T2294" s="17">
        <v>0</v>
      </c>
      <c r="U2294" s="24" t="s">
        <v>1026</v>
      </c>
      <c r="V2294" s="17">
        <v>2</v>
      </c>
      <c r="W2294" s="142" t="s">
        <v>955</v>
      </c>
      <c r="X2294" s="17">
        <v>405</v>
      </c>
      <c r="Y2294" s="17">
        <v>3</v>
      </c>
      <c r="Z2294" s="24" t="s">
        <v>1026</v>
      </c>
      <c r="AA2294" s="17">
        <v>8</v>
      </c>
    </row>
    <row r="2295" spans="14:27" x14ac:dyDescent="0.25">
      <c r="N2295" s="17">
        <v>17</v>
      </c>
      <c r="O2295" s="17">
        <v>6</v>
      </c>
      <c r="P2295" s="17">
        <v>2005</v>
      </c>
      <c r="Q2295" s="19" t="s">
        <v>181</v>
      </c>
      <c r="R2295" s="24" t="s">
        <v>1026</v>
      </c>
      <c r="S2295" s="19" t="s">
        <v>897</v>
      </c>
      <c r="T2295" s="17">
        <v>2</v>
      </c>
      <c r="U2295" s="24" t="s">
        <v>1026</v>
      </c>
      <c r="V2295" s="17">
        <v>1</v>
      </c>
      <c r="W2295" s="142" t="s">
        <v>954</v>
      </c>
      <c r="X2295" s="17">
        <v>459</v>
      </c>
      <c r="Y2295" s="17">
        <v>10</v>
      </c>
      <c r="Z2295" s="24" t="s">
        <v>1026</v>
      </c>
      <c r="AA2295" s="17">
        <v>7</v>
      </c>
    </row>
    <row r="2296" spans="14:27" x14ac:dyDescent="0.25">
      <c r="N2296" s="17">
        <v>19</v>
      </c>
      <c r="O2296" s="17">
        <v>6</v>
      </c>
      <c r="P2296" s="17">
        <v>2005</v>
      </c>
      <c r="Q2296" s="19" t="s">
        <v>392</v>
      </c>
      <c r="R2296" s="24" t="s">
        <v>1026</v>
      </c>
      <c r="S2296" s="19" t="s">
        <v>181</v>
      </c>
      <c r="T2296" s="17">
        <v>2</v>
      </c>
      <c r="U2296" s="24" t="s">
        <v>1026</v>
      </c>
      <c r="V2296" s="17">
        <v>0</v>
      </c>
      <c r="W2296" s="142" t="s">
        <v>953</v>
      </c>
      <c r="X2296" s="17">
        <v>449</v>
      </c>
      <c r="Y2296" s="17">
        <v>16</v>
      </c>
      <c r="Z2296" s="24" t="s">
        <v>1026</v>
      </c>
      <c r="AA2296" s="17">
        <v>1</v>
      </c>
    </row>
    <row r="2297" spans="14:27" x14ac:dyDescent="0.25">
      <c r="N2297" s="17">
        <v>19</v>
      </c>
      <c r="O2297" s="17">
        <v>6</v>
      </c>
      <c r="P2297" s="17">
        <v>2005</v>
      </c>
      <c r="Q2297" s="19" t="s">
        <v>1041</v>
      </c>
      <c r="R2297" s="24" t="s">
        <v>1026</v>
      </c>
      <c r="S2297" s="19" t="s">
        <v>1433</v>
      </c>
      <c r="T2297" s="17">
        <v>2</v>
      </c>
      <c r="U2297" s="24" t="s">
        <v>1026</v>
      </c>
      <c r="V2297" s="17">
        <v>0</v>
      </c>
      <c r="W2297" s="142" t="s">
        <v>1725</v>
      </c>
      <c r="X2297" s="17">
        <v>508</v>
      </c>
      <c r="Y2297" s="17">
        <v>8</v>
      </c>
      <c r="Z2297" s="24" t="s">
        <v>1026</v>
      </c>
      <c r="AA2297" s="17">
        <v>1</v>
      </c>
    </row>
    <row r="2298" spans="14:27" x14ac:dyDescent="0.25">
      <c r="N2298" s="17">
        <v>19</v>
      </c>
      <c r="O2298" s="17">
        <v>6</v>
      </c>
      <c r="P2298" s="17">
        <v>2005</v>
      </c>
      <c r="Q2298" s="19" t="s">
        <v>1241</v>
      </c>
      <c r="R2298" s="24" t="s">
        <v>1026</v>
      </c>
      <c r="S2298" s="19" t="s">
        <v>1029</v>
      </c>
      <c r="T2298" s="17">
        <v>2</v>
      </c>
      <c r="U2298" s="24" t="s">
        <v>1026</v>
      </c>
      <c r="V2298" s="17">
        <v>0</v>
      </c>
      <c r="W2298" s="142" t="s">
        <v>951</v>
      </c>
      <c r="X2298" s="17">
        <v>1090</v>
      </c>
      <c r="Y2298" s="17">
        <v>24</v>
      </c>
      <c r="Z2298" s="24" t="s">
        <v>1026</v>
      </c>
      <c r="AA2298" s="17">
        <v>6</v>
      </c>
    </row>
    <row r="2299" spans="14:27" x14ac:dyDescent="0.25">
      <c r="N2299" s="17">
        <v>19</v>
      </c>
      <c r="O2299" s="17">
        <v>6</v>
      </c>
      <c r="P2299" s="17">
        <v>2005</v>
      </c>
      <c r="Q2299" s="19" t="s">
        <v>897</v>
      </c>
      <c r="R2299" s="24" t="s">
        <v>1026</v>
      </c>
      <c r="S2299" s="19" t="s">
        <v>1427</v>
      </c>
      <c r="T2299" s="17">
        <v>2</v>
      </c>
      <c r="U2299" s="24" t="s">
        <v>1026</v>
      </c>
      <c r="V2299" s="17">
        <v>1</v>
      </c>
      <c r="W2299" s="142" t="s">
        <v>952</v>
      </c>
      <c r="X2299" s="17">
        <v>302</v>
      </c>
      <c r="Y2299" s="17">
        <v>12</v>
      </c>
      <c r="Z2299" s="24" t="s">
        <v>1026</v>
      </c>
      <c r="AA2299" s="17">
        <v>12</v>
      </c>
    </row>
    <row r="2300" spans="14:27" x14ac:dyDescent="0.25">
      <c r="N2300" s="17">
        <v>21</v>
      </c>
      <c r="O2300" s="17">
        <v>6</v>
      </c>
      <c r="P2300" s="17">
        <v>2005</v>
      </c>
      <c r="Q2300" s="19" t="s">
        <v>564</v>
      </c>
      <c r="R2300" s="24" t="s">
        <v>1026</v>
      </c>
      <c r="S2300" s="19" t="s">
        <v>392</v>
      </c>
      <c r="T2300" s="17">
        <v>0</v>
      </c>
      <c r="U2300" s="24" t="s">
        <v>1026</v>
      </c>
      <c r="V2300" s="17">
        <v>2</v>
      </c>
      <c r="W2300" s="142" t="s">
        <v>2895</v>
      </c>
      <c r="X2300" s="17">
        <v>517</v>
      </c>
      <c r="Y2300" s="17">
        <v>2</v>
      </c>
      <c r="Z2300" s="24" t="s">
        <v>1026</v>
      </c>
      <c r="AA2300" s="17">
        <v>7</v>
      </c>
    </row>
    <row r="2301" spans="14:27" x14ac:dyDescent="0.25">
      <c r="N2301" s="17">
        <v>21</v>
      </c>
      <c r="O2301" s="17">
        <v>6</v>
      </c>
      <c r="P2301" s="17">
        <v>2005</v>
      </c>
      <c r="Q2301" s="19" t="s">
        <v>264</v>
      </c>
      <c r="R2301" s="24" t="s">
        <v>1026</v>
      </c>
      <c r="S2301" s="19" t="s">
        <v>1041</v>
      </c>
      <c r="T2301" s="17">
        <v>0</v>
      </c>
      <c r="U2301" s="24" t="s">
        <v>1026</v>
      </c>
      <c r="V2301" s="17">
        <v>1</v>
      </c>
      <c r="W2301" s="142" t="s">
        <v>950</v>
      </c>
      <c r="X2301" s="17">
        <v>413</v>
      </c>
      <c r="Y2301" s="17">
        <v>6</v>
      </c>
      <c r="Z2301" s="24" t="s">
        <v>1026</v>
      </c>
      <c r="AA2301" s="17">
        <v>13</v>
      </c>
    </row>
    <row r="2302" spans="14:27" x14ac:dyDescent="0.25">
      <c r="N2302" s="17">
        <v>21</v>
      </c>
      <c r="O2302" s="17">
        <v>6</v>
      </c>
      <c r="P2302" s="17">
        <v>2005</v>
      </c>
      <c r="Q2302" s="19" t="s">
        <v>897</v>
      </c>
      <c r="R2302" s="24" t="s">
        <v>1026</v>
      </c>
      <c r="S2302" s="19" t="s">
        <v>1241</v>
      </c>
      <c r="T2302" s="17">
        <v>1</v>
      </c>
      <c r="U2302" s="24" t="s">
        <v>1026</v>
      </c>
      <c r="V2302" s="17">
        <v>0</v>
      </c>
      <c r="W2302" s="142" t="s">
        <v>949</v>
      </c>
      <c r="X2302" s="17">
        <v>269</v>
      </c>
      <c r="Y2302" s="17">
        <v>14</v>
      </c>
      <c r="Z2302" s="24" t="s">
        <v>1026</v>
      </c>
      <c r="AA2302" s="17">
        <v>10</v>
      </c>
    </row>
    <row r="2303" spans="14:27" x14ac:dyDescent="0.25">
      <c r="N2303" s="17">
        <v>21</v>
      </c>
      <c r="O2303" s="17">
        <v>6</v>
      </c>
      <c r="P2303" s="17">
        <v>2005</v>
      </c>
      <c r="Q2303" s="19" t="s">
        <v>181</v>
      </c>
      <c r="R2303" s="24" t="s">
        <v>1026</v>
      </c>
      <c r="S2303" s="19" t="s">
        <v>3121</v>
      </c>
      <c r="T2303" s="17">
        <v>0</v>
      </c>
      <c r="U2303" s="24" t="s">
        <v>1026</v>
      </c>
      <c r="V2303" s="17">
        <v>1</v>
      </c>
      <c r="W2303" s="142" t="s">
        <v>948</v>
      </c>
      <c r="X2303" s="17">
        <v>255</v>
      </c>
      <c r="Y2303" s="17">
        <v>1</v>
      </c>
      <c r="Z2303" s="24" t="s">
        <v>1026</v>
      </c>
      <c r="AA2303" s="17">
        <v>4</v>
      </c>
    </row>
    <row r="2304" spans="14:27" x14ac:dyDescent="0.25">
      <c r="N2304" s="17">
        <v>21</v>
      </c>
      <c r="O2304" s="17">
        <v>6</v>
      </c>
      <c r="P2304" s="17">
        <v>2005</v>
      </c>
      <c r="Q2304" s="19" t="s">
        <v>1427</v>
      </c>
      <c r="R2304" s="24" t="s">
        <v>1026</v>
      </c>
      <c r="S2304" s="19" t="s">
        <v>1029</v>
      </c>
      <c r="T2304" s="17">
        <v>0</v>
      </c>
      <c r="U2304" s="24" t="s">
        <v>1026</v>
      </c>
      <c r="V2304" s="17">
        <v>1</v>
      </c>
      <c r="W2304" s="142" t="s">
        <v>2431</v>
      </c>
      <c r="X2304" s="17">
        <v>263</v>
      </c>
      <c r="Y2304" s="17">
        <v>5</v>
      </c>
      <c r="Z2304" s="24" t="s">
        <v>1026</v>
      </c>
      <c r="AA2304" s="17">
        <v>6</v>
      </c>
    </row>
    <row r="2305" spans="3:27" x14ac:dyDescent="0.25">
      <c r="N2305" s="17">
        <v>30</v>
      </c>
      <c r="O2305" s="17">
        <v>6</v>
      </c>
      <c r="P2305" s="17">
        <v>2005</v>
      </c>
      <c r="Q2305" s="19" t="s">
        <v>564</v>
      </c>
      <c r="R2305" s="24" t="s">
        <v>1026</v>
      </c>
      <c r="S2305" s="19" t="s">
        <v>1029</v>
      </c>
      <c r="T2305" s="17">
        <v>2</v>
      </c>
      <c r="U2305" s="24" t="s">
        <v>1026</v>
      </c>
      <c r="V2305" s="17">
        <v>0</v>
      </c>
      <c r="W2305" s="142" t="s">
        <v>947</v>
      </c>
      <c r="X2305" s="17">
        <v>643</v>
      </c>
      <c r="Y2305" s="17">
        <v>10</v>
      </c>
      <c r="Z2305" s="24" t="s">
        <v>1026</v>
      </c>
      <c r="AA2305" s="17">
        <v>3</v>
      </c>
    </row>
    <row r="2306" spans="3:27" x14ac:dyDescent="0.25">
      <c r="N2306" s="17">
        <v>3</v>
      </c>
      <c r="O2306" s="17">
        <v>7</v>
      </c>
      <c r="P2306" s="17">
        <v>2005</v>
      </c>
      <c r="Q2306" s="19" t="s">
        <v>392</v>
      </c>
      <c r="R2306" s="24" t="s">
        <v>1026</v>
      </c>
      <c r="S2306" s="19" t="s">
        <v>564</v>
      </c>
      <c r="T2306" s="17">
        <v>2</v>
      </c>
      <c r="U2306" s="24" t="s">
        <v>1026</v>
      </c>
      <c r="V2306" s="17">
        <v>0</v>
      </c>
      <c r="W2306" s="142" t="s">
        <v>944</v>
      </c>
      <c r="X2306" s="17">
        <v>618</v>
      </c>
      <c r="Y2306" s="17">
        <v>6</v>
      </c>
      <c r="Z2306" s="24" t="s">
        <v>1026</v>
      </c>
      <c r="AA2306" s="17">
        <v>1</v>
      </c>
    </row>
    <row r="2307" spans="3:27" x14ac:dyDescent="0.25">
      <c r="N2307" s="17">
        <v>3</v>
      </c>
      <c r="O2307" s="17">
        <v>7</v>
      </c>
      <c r="P2307" s="17">
        <v>2005</v>
      </c>
      <c r="Q2307" s="19" t="s">
        <v>1041</v>
      </c>
      <c r="R2307" s="24" t="s">
        <v>1026</v>
      </c>
      <c r="S2307" s="19" t="s">
        <v>264</v>
      </c>
      <c r="T2307" s="17">
        <v>2</v>
      </c>
      <c r="U2307" s="24" t="s">
        <v>1026</v>
      </c>
      <c r="V2307" s="17">
        <v>0</v>
      </c>
      <c r="W2307" s="142" t="s">
        <v>945</v>
      </c>
      <c r="X2307" s="17">
        <v>471</v>
      </c>
      <c r="Y2307" s="17">
        <v>12</v>
      </c>
      <c r="Z2307" s="24" t="s">
        <v>1026</v>
      </c>
      <c r="AA2307" s="17">
        <v>4</v>
      </c>
    </row>
    <row r="2308" spans="3:27" x14ac:dyDescent="0.25">
      <c r="N2308" s="17">
        <v>3</v>
      </c>
      <c r="O2308" s="17">
        <v>7</v>
      </c>
      <c r="P2308" s="17">
        <v>2005</v>
      </c>
      <c r="Q2308" s="19" t="s">
        <v>1241</v>
      </c>
      <c r="R2308" s="24" t="s">
        <v>1026</v>
      </c>
      <c r="S2308" s="19" t="s">
        <v>897</v>
      </c>
      <c r="T2308" s="17">
        <v>2</v>
      </c>
      <c r="U2308" s="24" t="s">
        <v>1026</v>
      </c>
      <c r="V2308" s="17">
        <v>0</v>
      </c>
      <c r="W2308" s="142" t="s">
        <v>943</v>
      </c>
      <c r="X2308" s="17">
        <v>1251</v>
      </c>
      <c r="Y2308" s="17">
        <v>19</v>
      </c>
      <c r="Z2308" s="24" t="s">
        <v>1026</v>
      </c>
      <c r="AA2308" s="17">
        <v>1</v>
      </c>
    </row>
    <row r="2309" spans="3:27" x14ac:dyDescent="0.25">
      <c r="N2309" s="17">
        <v>3</v>
      </c>
      <c r="O2309" s="17">
        <v>7</v>
      </c>
      <c r="P2309" s="17">
        <v>2005</v>
      </c>
      <c r="Q2309" s="19" t="s">
        <v>3121</v>
      </c>
      <c r="R2309" s="24" t="s">
        <v>1026</v>
      </c>
      <c r="S2309" s="19" t="s">
        <v>181</v>
      </c>
      <c r="T2309" s="17">
        <v>1</v>
      </c>
      <c r="U2309" s="24" t="s">
        <v>1026</v>
      </c>
      <c r="V2309" s="17">
        <v>0</v>
      </c>
      <c r="W2309" s="142" t="s">
        <v>946</v>
      </c>
      <c r="X2309" s="17">
        <v>217</v>
      </c>
      <c r="Y2309" s="17">
        <v>10</v>
      </c>
      <c r="Z2309" s="24" t="s">
        <v>1026</v>
      </c>
      <c r="AA2309" s="17">
        <v>6</v>
      </c>
    </row>
    <row r="2310" spans="3:27" x14ac:dyDescent="0.25">
      <c r="N2310" s="17">
        <v>3</v>
      </c>
      <c r="O2310" s="17">
        <v>7</v>
      </c>
      <c r="P2310" s="17">
        <v>2005</v>
      </c>
      <c r="Q2310" s="19" t="s">
        <v>1029</v>
      </c>
      <c r="R2310" s="24" t="s">
        <v>1026</v>
      </c>
      <c r="S2310" s="19" t="s">
        <v>1427</v>
      </c>
      <c r="T2310" s="17">
        <v>1</v>
      </c>
      <c r="U2310" s="24" t="s">
        <v>1026</v>
      </c>
      <c r="V2310" s="17">
        <v>2</v>
      </c>
      <c r="W2310" s="142" t="s">
        <v>942</v>
      </c>
      <c r="X2310" s="17">
        <v>464</v>
      </c>
      <c r="Y2310" s="17">
        <v>9</v>
      </c>
      <c r="Z2310" s="24" t="s">
        <v>1026</v>
      </c>
      <c r="AA2310" s="17">
        <v>11</v>
      </c>
    </row>
    <row r="2311" spans="3:27" x14ac:dyDescent="0.25">
      <c r="N2311" s="17">
        <v>4</v>
      </c>
      <c r="O2311" s="17">
        <v>7</v>
      </c>
      <c r="P2311" s="17">
        <v>2005</v>
      </c>
      <c r="Q2311" s="19" t="s">
        <v>264</v>
      </c>
      <c r="R2311" s="24" t="s">
        <v>1026</v>
      </c>
      <c r="S2311" s="19" t="s">
        <v>1427</v>
      </c>
      <c r="T2311" s="17">
        <v>2</v>
      </c>
      <c r="U2311" s="24" t="s">
        <v>1026</v>
      </c>
      <c r="V2311" s="17">
        <v>0</v>
      </c>
      <c r="W2311" s="142" t="s">
        <v>941</v>
      </c>
      <c r="X2311" s="17">
        <v>406</v>
      </c>
      <c r="Y2311" s="17">
        <v>14</v>
      </c>
      <c r="Z2311" s="24" t="s">
        <v>1026</v>
      </c>
      <c r="AA2311" s="17">
        <v>5</v>
      </c>
    </row>
    <row r="2312" spans="3:27" x14ac:dyDescent="0.25">
      <c r="N2312" s="17">
        <v>6</v>
      </c>
      <c r="O2312" s="17">
        <v>7</v>
      </c>
      <c r="P2312" s="17">
        <v>2005</v>
      </c>
      <c r="Q2312" s="19" t="s">
        <v>392</v>
      </c>
      <c r="R2312" s="24" t="s">
        <v>1026</v>
      </c>
      <c r="S2312" s="19" t="s">
        <v>1433</v>
      </c>
      <c r="T2312" s="17">
        <v>2</v>
      </c>
      <c r="U2312" s="24" t="s">
        <v>1026</v>
      </c>
      <c r="V2312" s="17">
        <v>0</v>
      </c>
      <c r="W2312" s="142" t="s">
        <v>940</v>
      </c>
      <c r="X2312" s="17">
        <v>587</v>
      </c>
      <c r="Y2312" s="17">
        <v>7</v>
      </c>
      <c r="Z2312" s="24" t="s">
        <v>1026</v>
      </c>
      <c r="AA2312" s="17">
        <v>1</v>
      </c>
    </row>
    <row r="2313" spans="3:27" x14ac:dyDescent="0.25">
      <c r="N2313" s="17">
        <v>6</v>
      </c>
      <c r="O2313" s="17">
        <v>7</v>
      </c>
      <c r="P2313" s="17">
        <v>2005</v>
      </c>
      <c r="Q2313" s="19" t="s">
        <v>1029</v>
      </c>
      <c r="R2313" s="24" t="s">
        <v>1026</v>
      </c>
      <c r="S2313" s="19" t="s">
        <v>1241</v>
      </c>
      <c r="T2313" s="17">
        <v>1</v>
      </c>
      <c r="U2313" s="24" t="s">
        <v>1026</v>
      </c>
      <c r="V2313" s="17">
        <v>0</v>
      </c>
      <c r="W2313" s="142" t="s">
        <v>939</v>
      </c>
      <c r="X2313" s="17">
        <v>1574</v>
      </c>
      <c r="Y2313" s="17">
        <v>16</v>
      </c>
      <c r="Z2313" s="24" t="s">
        <v>1026</v>
      </c>
      <c r="AA2313" s="17">
        <v>12</v>
      </c>
    </row>
    <row r="2314" spans="3:27" x14ac:dyDescent="0.25">
      <c r="N2314" s="17">
        <v>6</v>
      </c>
      <c r="O2314" s="17">
        <v>7</v>
      </c>
      <c r="P2314" s="17">
        <v>2005</v>
      </c>
      <c r="Q2314" s="19" t="s">
        <v>897</v>
      </c>
      <c r="R2314" s="24" t="s">
        <v>1026</v>
      </c>
      <c r="S2314" s="19" t="s">
        <v>181</v>
      </c>
      <c r="T2314" s="17">
        <v>0</v>
      </c>
      <c r="U2314" s="24" t="s">
        <v>1026</v>
      </c>
      <c r="V2314" s="17">
        <v>2</v>
      </c>
      <c r="W2314" s="142" t="s">
        <v>938</v>
      </c>
      <c r="X2314" s="17">
        <v>289</v>
      </c>
      <c r="Y2314" s="17">
        <v>6</v>
      </c>
      <c r="Z2314" s="24" t="s">
        <v>1026</v>
      </c>
      <c r="AA2314" s="17">
        <v>17</v>
      </c>
    </row>
    <row r="2315" spans="3:27" x14ac:dyDescent="0.25">
      <c r="N2315" s="17">
        <v>7</v>
      </c>
      <c r="O2315" s="17">
        <v>7</v>
      </c>
      <c r="P2315" s="17">
        <v>2005</v>
      </c>
      <c r="Q2315" s="19" t="s">
        <v>264</v>
      </c>
      <c r="R2315" s="24" t="s">
        <v>1026</v>
      </c>
      <c r="S2315" s="19" t="s">
        <v>3121</v>
      </c>
      <c r="T2315" s="17">
        <v>0</v>
      </c>
      <c r="U2315" s="24" t="s">
        <v>1026</v>
      </c>
      <c r="V2315" s="17">
        <v>2</v>
      </c>
      <c r="W2315" s="142" t="s">
        <v>937</v>
      </c>
      <c r="X2315" s="17">
        <v>626</v>
      </c>
      <c r="Y2315" s="17">
        <v>3</v>
      </c>
      <c r="Z2315" s="24" t="s">
        <v>1026</v>
      </c>
      <c r="AA2315" s="17">
        <v>7</v>
      </c>
    </row>
    <row r="2316" spans="3:27" x14ac:dyDescent="0.25">
      <c r="N2316" s="17">
        <v>8</v>
      </c>
      <c r="O2316" s="17">
        <v>7</v>
      </c>
      <c r="P2316" s="17">
        <v>2005</v>
      </c>
      <c r="Q2316" s="19" t="s">
        <v>1433</v>
      </c>
      <c r="R2316" s="24" t="s">
        <v>1026</v>
      </c>
      <c r="S2316" s="19" t="s">
        <v>1041</v>
      </c>
      <c r="T2316" s="17">
        <v>1</v>
      </c>
      <c r="U2316" s="24" t="s">
        <v>1026</v>
      </c>
      <c r="V2316" s="17">
        <v>0</v>
      </c>
      <c r="W2316" s="142" t="s">
        <v>936</v>
      </c>
      <c r="X2316" s="17">
        <v>564</v>
      </c>
      <c r="Y2316" s="17">
        <v>4</v>
      </c>
      <c r="Z2316" s="24" t="s">
        <v>1026</v>
      </c>
      <c r="AA2316" s="17">
        <v>0</v>
      </c>
    </row>
    <row r="2317" spans="3:27" x14ac:dyDescent="0.25">
      <c r="N2317" s="17">
        <v>8</v>
      </c>
      <c r="O2317" s="17">
        <v>7</v>
      </c>
      <c r="P2317" s="17">
        <v>2005</v>
      </c>
      <c r="Q2317" s="19" t="s">
        <v>1241</v>
      </c>
      <c r="R2317" s="24" t="s">
        <v>1026</v>
      </c>
      <c r="S2317" s="19" t="s">
        <v>3121</v>
      </c>
      <c r="T2317" s="17">
        <v>2</v>
      </c>
      <c r="U2317" s="24" t="s">
        <v>1026</v>
      </c>
      <c r="V2317" s="17">
        <v>0</v>
      </c>
      <c r="W2317" s="142" t="s">
        <v>323</v>
      </c>
      <c r="X2317" s="17">
        <v>924</v>
      </c>
      <c r="Y2317" s="17">
        <v>7</v>
      </c>
      <c r="Z2317" s="24" t="s">
        <v>1026</v>
      </c>
      <c r="AA2317" s="17">
        <v>1</v>
      </c>
    </row>
    <row r="2318" spans="3:27" x14ac:dyDescent="0.25">
      <c r="N2318" s="17">
        <v>8</v>
      </c>
      <c r="O2318" s="17">
        <v>7</v>
      </c>
      <c r="P2318" s="17">
        <v>2005</v>
      </c>
      <c r="Q2318" s="19" t="s">
        <v>181</v>
      </c>
      <c r="R2318" s="24" t="s">
        <v>1026</v>
      </c>
      <c r="S2318" s="19" t="s">
        <v>392</v>
      </c>
      <c r="T2318" s="17">
        <v>0</v>
      </c>
      <c r="U2318" s="24" t="s">
        <v>1026</v>
      </c>
      <c r="V2318" s="17">
        <v>2</v>
      </c>
      <c r="W2318" s="142" t="s">
        <v>935</v>
      </c>
      <c r="X2318" s="17">
        <v>285</v>
      </c>
      <c r="Y2318" s="17">
        <v>4</v>
      </c>
      <c r="Z2318" s="24" t="s">
        <v>1026</v>
      </c>
      <c r="AA2318" s="17">
        <v>19</v>
      </c>
    </row>
    <row r="2319" spans="3:27" x14ac:dyDescent="0.25">
      <c r="N2319" s="17">
        <v>8</v>
      </c>
      <c r="O2319" s="17">
        <v>7</v>
      </c>
      <c r="P2319" s="17">
        <v>2005</v>
      </c>
      <c r="Q2319" s="19" t="s">
        <v>1427</v>
      </c>
      <c r="R2319" s="24" t="s">
        <v>1026</v>
      </c>
      <c r="S2319" s="19" t="s">
        <v>897</v>
      </c>
      <c r="T2319" s="17">
        <v>2</v>
      </c>
      <c r="U2319" s="24" t="s">
        <v>1026</v>
      </c>
      <c r="V2319" s="17">
        <v>0</v>
      </c>
      <c r="W2319" s="142" t="s">
        <v>934</v>
      </c>
      <c r="X2319" s="17">
        <v>261</v>
      </c>
      <c r="Y2319" s="17">
        <v>7</v>
      </c>
      <c r="Z2319" s="24" t="s">
        <v>1026</v>
      </c>
      <c r="AA2319" s="17">
        <v>3</v>
      </c>
    </row>
    <row r="2320" spans="3:27" x14ac:dyDescent="0.25">
      <c r="C2320" s="16"/>
      <c r="D2320" s="16"/>
      <c r="E2320" s="16"/>
      <c r="F2320" s="16"/>
      <c r="G2320" s="16"/>
      <c r="H2320" s="16"/>
      <c r="I2320" s="16"/>
      <c r="N2320" s="17">
        <v>10</v>
      </c>
      <c r="O2320" s="17">
        <v>7</v>
      </c>
      <c r="P2320" s="17">
        <v>2005</v>
      </c>
      <c r="Q2320" s="19" t="s">
        <v>1241</v>
      </c>
      <c r="R2320" s="24" t="s">
        <v>1026</v>
      </c>
      <c r="S2320" s="19" t="s">
        <v>264</v>
      </c>
      <c r="T2320" s="17">
        <v>0</v>
      </c>
      <c r="U2320" s="24" t="s">
        <v>1026</v>
      </c>
      <c r="V2320" s="17">
        <v>1</v>
      </c>
      <c r="W2320" s="142" t="s">
        <v>932</v>
      </c>
      <c r="X2320" s="17">
        <v>1051</v>
      </c>
      <c r="Y2320" s="17">
        <v>5</v>
      </c>
      <c r="Z2320" s="24" t="s">
        <v>1026</v>
      </c>
      <c r="AA2320" s="17">
        <v>6</v>
      </c>
    </row>
    <row r="2321" spans="3:27" x14ac:dyDescent="0.25">
      <c r="C2321" s="16"/>
      <c r="D2321" s="16"/>
      <c r="E2321" s="16"/>
      <c r="F2321" s="16"/>
      <c r="G2321" s="16"/>
      <c r="H2321" s="16"/>
      <c r="I2321" s="16"/>
      <c r="N2321" s="17">
        <v>10</v>
      </c>
      <c r="O2321" s="17">
        <v>7</v>
      </c>
      <c r="P2321" s="17">
        <v>2005</v>
      </c>
      <c r="Q2321" s="19" t="s">
        <v>3121</v>
      </c>
      <c r="R2321" s="24" t="s">
        <v>1026</v>
      </c>
      <c r="S2321" s="19" t="s">
        <v>1041</v>
      </c>
      <c r="T2321" s="17">
        <v>0</v>
      </c>
      <c r="U2321" s="24" t="s">
        <v>1026</v>
      </c>
      <c r="V2321" s="17">
        <v>1</v>
      </c>
      <c r="W2321" s="142" t="s">
        <v>933</v>
      </c>
      <c r="X2321" s="17">
        <v>337</v>
      </c>
      <c r="Y2321" s="17">
        <v>1</v>
      </c>
      <c r="Z2321" s="24" t="s">
        <v>1026</v>
      </c>
      <c r="AA2321" s="17">
        <v>8</v>
      </c>
    </row>
    <row r="2322" spans="3:27" x14ac:dyDescent="0.25">
      <c r="C2322" s="16"/>
      <c r="D2322" s="16"/>
      <c r="E2322" s="16"/>
      <c r="F2322" s="16"/>
      <c r="G2322" s="16"/>
      <c r="H2322" s="16"/>
      <c r="I2322" s="16"/>
      <c r="N2322" s="17">
        <v>10</v>
      </c>
      <c r="O2322" s="17">
        <v>7</v>
      </c>
      <c r="P2322" s="17">
        <v>2005</v>
      </c>
      <c r="Q2322" s="19" t="s">
        <v>897</v>
      </c>
      <c r="R2322" s="24" t="s">
        <v>1026</v>
      </c>
      <c r="S2322" s="19" t="s">
        <v>392</v>
      </c>
      <c r="T2322" s="17">
        <v>0</v>
      </c>
      <c r="U2322" s="24" t="s">
        <v>1026</v>
      </c>
      <c r="V2322" s="17">
        <v>2</v>
      </c>
      <c r="W2322" s="142" t="s">
        <v>931</v>
      </c>
      <c r="X2322" s="17">
        <v>226</v>
      </c>
      <c r="Y2322" s="17">
        <v>9</v>
      </c>
      <c r="Z2322" s="24" t="s">
        <v>1026</v>
      </c>
      <c r="AA2322" s="17">
        <v>17</v>
      </c>
    </row>
    <row r="2323" spans="3:27" x14ac:dyDescent="0.25">
      <c r="C2323" s="16"/>
      <c r="D2323" s="16"/>
      <c r="E2323" s="16"/>
      <c r="F2323" s="16"/>
      <c r="G2323" s="16"/>
      <c r="H2323" s="16"/>
      <c r="I2323" s="16"/>
      <c r="N2323" s="17">
        <v>10</v>
      </c>
      <c r="O2323" s="17">
        <v>7</v>
      </c>
      <c r="P2323" s="17">
        <v>2005</v>
      </c>
      <c r="Q2323" s="19" t="s">
        <v>181</v>
      </c>
      <c r="R2323" s="24" t="s">
        <v>1026</v>
      </c>
      <c r="S2323" s="19" t="s">
        <v>1433</v>
      </c>
      <c r="T2323" s="17">
        <v>0</v>
      </c>
      <c r="U2323" s="24" t="s">
        <v>1026</v>
      </c>
      <c r="V2323" s="17">
        <v>2</v>
      </c>
      <c r="W2323" s="142" t="s">
        <v>930</v>
      </c>
      <c r="X2323" s="17">
        <v>276</v>
      </c>
      <c r="Y2323" s="17">
        <v>2</v>
      </c>
      <c r="Z2323" s="24" t="s">
        <v>1026</v>
      </c>
      <c r="AA2323" s="17">
        <v>6</v>
      </c>
    </row>
    <row r="2324" spans="3:27" x14ac:dyDescent="0.25">
      <c r="C2324" s="16"/>
      <c r="D2324" s="16"/>
      <c r="E2324" s="16"/>
      <c r="F2324" s="16"/>
      <c r="G2324" s="16"/>
      <c r="H2324" s="16"/>
      <c r="I2324" s="16"/>
      <c r="N2324" s="17">
        <v>10</v>
      </c>
      <c r="O2324" s="17">
        <v>7</v>
      </c>
      <c r="P2324" s="17">
        <v>2005</v>
      </c>
      <c r="Q2324" s="19" t="s">
        <v>1427</v>
      </c>
      <c r="R2324" s="24" t="s">
        <v>1026</v>
      </c>
      <c r="S2324" s="19" t="s">
        <v>564</v>
      </c>
      <c r="T2324" s="17">
        <v>1</v>
      </c>
      <c r="U2324" s="24" t="s">
        <v>1026</v>
      </c>
      <c r="V2324" s="17">
        <v>2</v>
      </c>
      <c r="W2324" s="142" t="s">
        <v>929</v>
      </c>
      <c r="X2324" s="17">
        <v>270</v>
      </c>
      <c r="Y2324" s="17">
        <v>17</v>
      </c>
      <c r="Z2324" s="24" t="s">
        <v>1026</v>
      </c>
      <c r="AA2324" s="17">
        <v>10</v>
      </c>
    </row>
    <row r="2325" spans="3:27" x14ac:dyDescent="0.25">
      <c r="C2325" s="16"/>
      <c r="D2325" s="16"/>
      <c r="E2325" s="16"/>
      <c r="F2325" s="16"/>
      <c r="G2325" s="16"/>
      <c r="H2325" s="16"/>
      <c r="I2325" s="16"/>
      <c r="N2325" s="17">
        <v>11</v>
      </c>
      <c r="O2325" s="17">
        <v>7</v>
      </c>
      <c r="P2325" s="17">
        <v>2005</v>
      </c>
      <c r="Q2325" s="19" t="s">
        <v>564</v>
      </c>
      <c r="R2325" s="24" t="s">
        <v>1026</v>
      </c>
      <c r="S2325" s="19" t="s">
        <v>1433</v>
      </c>
      <c r="T2325" s="17">
        <v>0</v>
      </c>
      <c r="U2325" s="24" t="s">
        <v>1026</v>
      </c>
      <c r="V2325" s="17">
        <v>2</v>
      </c>
      <c r="W2325" s="142" t="s">
        <v>928</v>
      </c>
      <c r="X2325" s="17">
        <v>452</v>
      </c>
      <c r="Y2325" s="17">
        <v>3</v>
      </c>
      <c r="Z2325" s="24" t="s">
        <v>1026</v>
      </c>
      <c r="AA2325" s="17">
        <v>11</v>
      </c>
    </row>
    <row r="2326" spans="3:27" x14ac:dyDescent="0.25">
      <c r="C2326" s="16"/>
      <c r="D2326" s="16"/>
      <c r="E2326" s="16"/>
      <c r="F2326" s="16"/>
      <c r="G2326" s="16"/>
      <c r="H2326" s="16"/>
      <c r="I2326" s="16"/>
      <c r="N2326" s="17">
        <v>13</v>
      </c>
      <c r="O2326" s="17">
        <v>7</v>
      </c>
      <c r="P2326" s="17">
        <v>2005</v>
      </c>
      <c r="Q2326" s="19" t="s">
        <v>1433</v>
      </c>
      <c r="R2326" s="24" t="s">
        <v>1026</v>
      </c>
      <c r="S2326" s="19" t="s">
        <v>1427</v>
      </c>
      <c r="T2326" s="17">
        <v>2</v>
      </c>
      <c r="U2326" s="24" t="s">
        <v>1026</v>
      </c>
      <c r="V2326" s="17">
        <v>0</v>
      </c>
      <c r="W2326" s="142" t="s">
        <v>401</v>
      </c>
      <c r="X2326" s="17">
        <v>663</v>
      </c>
      <c r="Y2326" s="17">
        <v>8</v>
      </c>
      <c r="Z2326" s="24" t="s">
        <v>1026</v>
      </c>
      <c r="AA2326" s="17">
        <v>2</v>
      </c>
    </row>
    <row r="2327" spans="3:27" x14ac:dyDescent="0.25">
      <c r="C2327" s="16"/>
      <c r="D2327" s="16"/>
      <c r="E2327" s="16"/>
      <c r="F2327" s="16"/>
      <c r="G2327" s="16"/>
      <c r="H2327" s="16"/>
      <c r="I2327" s="16"/>
      <c r="N2327" s="17">
        <v>13</v>
      </c>
      <c r="O2327" s="17">
        <v>7</v>
      </c>
      <c r="P2327" s="17">
        <v>2005</v>
      </c>
      <c r="Q2327" s="19" t="s">
        <v>1041</v>
      </c>
      <c r="R2327" s="24" t="s">
        <v>1026</v>
      </c>
      <c r="S2327" s="19" t="s">
        <v>897</v>
      </c>
      <c r="T2327" s="17">
        <v>2</v>
      </c>
      <c r="U2327" s="24" t="s">
        <v>1026</v>
      </c>
      <c r="V2327" s="17">
        <v>0</v>
      </c>
      <c r="W2327" s="142" t="s">
        <v>927</v>
      </c>
      <c r="X2327" s="17">
        <v>501</v>
      </c>
      <c r="Y2327" s="17">
        <v>7</v>
      </c>
      <c r="Z2327" s="24" t="s">
        <v>1026</v>
      </c>
      <c r="AA2327" s="17">
        <v>1</v>
      </c>
    </row>
    <row r="2328" spans="3:27" x14ac:dyDescent="0.25">
      <c r="C2328" s="16"/>
      <c r="D2328" s="16"/>
      <c r="E2328" s="16"/>
      <c r="F2328" s="16"/>
      <c r="G2328" s="16"/>
      <c r="H2328" s="16"/>
      <c r="I2328" s="16"/>
      <c r="N2328" s="17">
        <v>13</v>
      </c>
      <c r="O2328" s="17">
        <v>7</v>
      </c>
      <c r="P2328" s="17">
        <v>2005</v>
      </c>
      <c r="Q2328" s="19" t="s">
        <v>564</v>
      </c>
      <c r="R2328" s="24" t="s">
        <v>1026</v>
      </c>
      <c r="S2328" s="19" t="s">
        <v>1241</v>
      </c>
      <c r="T2328" s="17">
        <v>1</v>
      </c>
      <c r="U2328" s="24" t="s">
        <v>1026</v>
      </c>
      <c r="V2328" s="17">
        <v>0</v>
      </c>
      <c r="W2328" s="142" t="s">
        <v>926</v>
      </c>
      <c r="X2328" s="17">
        <v>384</v>
      </c>
      <c r="Y2328" s="17">
        <v>7</v>
      </c>
      <c r="Z2328" s="24" t="s">
        <v>1026</v>
      </c>
      <c r="AA2328" s="17">
        <v>6</v>
      </c>
    </row>
    <row r="2329" spans="3:27" x14ac:dyDescent="0.25">
      <c r="C2329" s="16"/>
      <c r="D2329" s="16"/>
      <c r="E2329" s="16"/>
      <c r="F2329" s="16"/>
      <c r="G2329" s="16"/>
      <c r="H2329" s="16"/>
      <c r="I2329" s="16"/>
      <c r="N2329" s="17">
        <v>13</v>
      </c>
      <c r="O2329" s="17">
        <v>7</v>
      </c>
      <c r="P2329" s="17">
        <v>2005</v>
      </c>
      <c r="Q2329" s="19" t="s">
        <v>1029</v>
      </c>
      <c r="R2329" s="24" t="s">
        <v>1026</v>
      </c>
      <c r="S2329" s="52" t="s">
        <v>3121</v>
      </c>
      <c r="T2329" s="17">
        <v>2</v>
      </c>
      <c r="U2329" s="24" t="s">
        <v>1026</v>
      </c>
      <c r="V2329" s="17">
        <v>1</v>
      </c>
      <c r="W2329" s="142" t="s">
        <v>925</v>
      </c>
      <c r="X2329" s="17">
        <v>457</v>
      </c>
      <c r="Y2329" s="17">
        <v>5</v>
      </c>
      <c r="Z2329" s="24" t="s">
        <v>1026</v>
      </c>
      <c r="AA2329" s="17">
        <v>4</v>
      </c>
    </row>
    <row r="2330" spans="3:27" x14ac:dyDescent="0.25">
      <c r="C2330" s="16"/>
      <c r="D2330" s="16"/>
      <c r="E2330" s="16"/>
      <c r="F2330" s="16"/>
      <c r="G2330" s="16"/>
      <c r="H2330" s="16"/>
      <c r="I2330" s="16"/>
      <c r="N2330" s="17">
        <v>14</v>
      </c>
      <c r="O2330" s="17">
        <v>7</v>
      </c>
      <c r="P2330" s="17">
        <v>2005</v>
      </c>
      <c r="Q2330" s="19" t="s">
        <v>264</v>
      </c>
      <c r="R2330" s="24" t="s">
        <v>1026</v>
      </c>
      <c r="S2330" s="19" t="s">
        <v>181</v>
      </c>
      <c r="T2330" s="17">
        <v>2</v>
      </c>
      <c r="U2330" s="24" t="s">
        <v>1026</v>
      </c>
      <c r="V2330" s="17">
        <v>0</v>
      </c>
      <c r="W2330" s="142" t="s">
        <v>924</v>
      </c>
      <c r="X2330" s="17">
        <v>403</v>
      </c>
      <c r="Y2330" s="17">
        <v>19</v>
      </c>
      <c r="Z2330" s="24" t="s">
        <v>1026</v>
      </c>
      <c r="AA2330" s="17">
        <v>10</v>
      </c>
    </row>
    <row r="2331" spans="3:27" x14ac:dyDescent="0.25">
      <c r="C2331" s="16"/>
      <c r="D2331" s="16"/>
      <c r="E2331" s="16"/>
      <c r="F2331" s="16"/>
      <c r="G2331" s="16"/>
      <c r="H2331" s="16"/>
      <c r="I2331" s="16"/>
      <c r="N2331" s="17">
        <v>15</v>
      </c>
      <c r="O2331" s="17">
        <v>7</v>
      </c>
      <c r="P2331" s="17">
        <v>2005</v>
      </c>
      <c r="Q2331" s="19" t="s">
        <v>1041</v>
      </c>
      <c r="R2331" s="24" t="s">
        <v>1026</v>
      </c>
      <c r="S2331" s="19" t="s">
        <v>181</v>
      </c>
      <c r="T2331" s="17">
        <v>2</v>
      </c>
      <c r="U2331" s="24" t="s">
        <v>1026</v>
      </c>
      <c r="V2331" s="17">
        <v>1</v>
      </c>
      <c r="W2331" s="142" t="s">
        <v>923</v>
      </c>
      <c r="X2331" s="17">
        <v>399</v>
      </c>
      <c r="Y2331" s="17">
        <v>12</v>
      </c>
      <c r="Z2331" s="24" t="s">
        <v>1026</v>
      </c>
      <c r="AA2331" s="17">
        <v>10</v>
      </c>
    </row>
    <row r="2332" spans="3:27" x14ac:dyDescent="0.25">
      <c r="C2332" s="16"/>
      <c r="D2332" s="16"/>
      <c r="E2332" s="16"/>
      <c r="F2332" s="16"/>
      <c r="G2332" s="16"/>
      <c r="H2332" s="16"/>
      <c r="I2332" s="16"/>
      <c r="N2332" s="17">
        <v>17</v>
      </c>
      <c r="O2332" s="17">
        <v>7</v>
      </c>
      <c r="P2332" s="17">
        <v>2005</v>
      </c>
      <c r="Q2332" s="19" t="s">
        <v>1433</v>
      </c>
      <c r="R2332" s="24" t="s">
        <v>1026</v>
      </c>
      <c r="S2332" s="19" t="s">
        <v>1241</v>
      </c>
      <c r="T2332" s="17">
        <v>1</v>
      </c>
      <c r="U2332" s="24" t="s">
        <v>1026</v>
      </c>
      <c r="V2332" s="17">
        <v>0</v>
      </c>
      <c r="W2332" s="142" t="s">
        <v>922</v>
      </c>
      <c r="X2332" s="17">
        <v>870</v>
      </c>
      <c r="Y2332" s="17">
        <v>11</v>
      </c>
      <c r="Z2332" s="24" t="s">
        <v>1026</v>
      </c>
      <c r="AA2332" s="17">
        <v>10</v>
      </c>
    </row>
    <row r="2333" spans="3:27" x14ac:dyDescent="0.25">
      <c r="C2333" s="16"/>
      <c r="D2333" s="16"/>
      <c r="E2333" s="16"/>
      <c r="F2333" s="16"/>
      <c r="G2333" s="16"/>
      <c r="H2333" s="16"/>
      <c r="I2333" s="16"/>
      <c r="N2333" s="17">
        <v>17</v>
      </c>
      <c r="O2333" s="17">
        <v>7</v>
      </c>
      <c r="P2333" s="17">
        <v>2005</v>
      </c>
      <c r="Q2333" s="19" t="s">
        <v>564</v>
      </c>
      <c r="R2333" s="24" t="s">
        <v>1026</v>
      </c>
      <c r="S2333" s="19" t="s">
        <v>264</v>
      </c>
      <c r="T2333" s="17">
        <v>1</v>
      </c>
      <c r="U2333" s="24" t="s">
        <v>1026</v>
      </c>
      <c r="V2333" s="17">
        <v>2</v>
      </c>
      <c r="W2333" s="142" t="s">
        <v>920</v>
      </c>
      <c r="X2333" s="17">
        <v>657</v>
      </c>
      <c r="Y2333" s="17">
        <v>7</v>
      </c>
      <c r="Z2333" s="24" t="s">
        <v>1026</v>
      </c>
      <c r="AA2333" s="17">
        <v>12</v>
      </c>
    </row>
    <row r="2334" spans="3:27" x14ac:dyDescent="0.25">
      <c r="C2334" s="16"/>
      <c r="D2334" s="16"/>
      <c r="E2334" s="16"/>
      <c r="F2334" s="16"/>
      <c r="G2334" s="16"/>
      <c r="H2334" s="16"/>
      <c r="I2334" s="16"/>
      <c r="N2334" s="17">
        <v>17</v>
      </c>
      <c r="O2334" s="17">
        <v>7</v>
      </c>
      <c r="P2334" s="17">
        <v>2005</v>
      </c>
      <c r="Q2334" s="19" t="s">
        <v>1029</v>
      </c>
      <c r="R2334" s="24" t="s">
        <v>1026</v>
      </c>
      <c r="S2334" s="19" t="s">
        <v>392</v>
      </c>
      <c r="T2334" s="17">
        <v>0</v>
      </c>
      <c r="U2334" s="24" t="s">
        <v>1026</v>
      </c>
      <c r="V2334" s="17">
        <v>2</v>
      </c>
      <c r="W2334" s="142" t="s">
        <v>921</v>
      </c>
      <c r="X2334" s="17">
        <v>342</v>
      </c>
      <c r="Y2334" s="17">
        <v>3</v>
      </c>
      <c r="Z2334" s="24" t="s">
        <v>1026</v>
      </c>
      <c r="AA2334" s="17">
        <v>12</v>
      </c>
    </row>
    <row r="2335" spans="3:27" x14ac:dyDescent="0.25">
      <c r="C2335" s="16"/>
      <c r="D2335" s="16"/>
      <c r="E2335" s="16"/>
      <c r="F2335" s="16"/>
      <c r="G2335" s="16"/>
      <c r="H2335" s="16"/>
      <c r="I2335" s="16"/>
      <c r="N2335" s="17">
        <v>17</v>
      </c>
      <c r="O2335" s="17">
        <v>7</v>
      </c>
      <c r="P2335" s="17">
        <v>2005</v>
      </c>
      <c r="Q2335" s="19" t="s">
        <v>1427</v>
      </c>
      <c r="R2335" s="24" t="s">
        <v>1026</v>
      </c>
      <c r="S2335" s="19" t="s">
        <v>3121</v>
      </c>
      <c r="T2335" s="17">
        <v>1</v>
      </c>
      <c r="U2335" s="24" t="s">
        <v>1026</v>
      </c>
      <c r="V2335" s="17">
        <v>0</v>
      </c>
      <c r="W2335" s="142" t="s">
        <v>1066</v>
      </c>
      <c r="X2335" s="17">
        <v>275</v>
      </c>
      <c r="Y2335" s="17">
        <v>5</v>
      </c>
      <c r="Z2335" s="24" t="s">
        <v>1026</v>
      </c>
      <c r="AA2335" s="17">
        <v>2</v>
      </c>
    </row>
    <row r="2336" spans="3:27" x14ac:dyDescent="0.25">
      <c r="C2336" s="16"/>
      <c r="D2336" s="16"/>
      <c r="E2336" s="16"/>
      <c r="F2336" s="16"/>
      <c r="G2336" s="16"/>
      <c r="H2336" s="16"/>
      <c r="I2336" s="16"/>
      <c r="N2336" s="17">
        <v>19</v>
      </c>
      <c r="O2336" s="17">
        <v>7</v>
      </c>
      <c r="P2336" s="17">
        <v>2005</v>
      </c>
      <c r="Q2336" s="19" t="s">
        <v>392</v>
      </c>
      <c r="R2336" s="24" t="s">
        <v>1026</v>
      </c>
      <c r="S2336" s="19" t="s">
        <v>1041</v>
      </c>
      <c r="T2336" s="17">
        <v>2</v>
      </c>
      <c r="U2336" s="24" t="s">
        <v>1026</v>
      </c>
      <c r="V2336" s="17">
        <v>0</v>
      </c>
      <c r="W2336" s="142" t="s">
        <v>2849</v>
      </c>
      <c r="X2336" s="17">
        <v>837</v>
      </c>
      <c r="Y2336" s="17">
        <v>8</v>
      </c>
      <c r="Z2336" s="24" t="s">
        <v>1026</v>
      </c>
      <c r="AA2336" s="17">
        <v>5</v>
      </c>
    </row>
    <row r="2337" spans="3:27" x14ac:dyDescent="0.25">
      <c r="C2337" s="16"/>
      <c r="D2337" s="16"/>
      <c r="E2337" s="16"/>
      <c r="F2337" s="16"/>
      <c r="G2337" s="16"/>
      <c r="H2337" s="16"/>
      <c r="I2337" s="16"/>
      <c r="N2337" s="17">
        <v>19</v>
      </c>
      <c r="O2337" s="17">
        <v>7</v>
      </c>
      <c r="P2337" s="17">
        <v>2005</v>
      </c>
      <c r="Q2337" s="19" t="s">
        <v>264</v>
      </c>
      <c r="R2337" s="24" t="s">
        <v>1026</v>
      </c>
      <c r="S2337" s="19" t="s">
        <v>1029</v>
      </c>
      <c r="T2337" s="17">
        <v>1</v>
      </c>
      <c r="U2337" s="24" t="s">
        <v>1026</v>
      </c>
      <c r="V2337" s="17">
        <v>0</v>
      </c>
      <c r="W2337" s="142" t="s">
        <v>919</v>
      </c>
      <c r="X2337" s="17">
        <v>1004</v>
      </c>
      <c r="Y2337" s="17">
        <v>6</v>
      </c>
      <c r="Z2337" s="24" t="s">
        <v>1026</v>
      </c>
      <c r="AA2337" s="17">
        <v>1</v>
      </c>
    </row>
    <row r="2338" spans="3:27" x14ac:dyDescent="0.25">
      <c r="C2338" s="16"/>
      <c r="D2338" s="16"/>
      <c r="E2338" s="16"/>
      <c r="F2338" s="16"/>
      <c r="G2338" s="16"/>
      <c r="H2338" s="16"/>
      <c r="I2338" s="16"/>
      <c r="N2338" s="17">
        <v>19</v>
      </c>
      <c r="O2338" s="17">
        <v>7</v>
      </c>
      <c r="P2338" s="17">
        <v>2005</v>
      </c>
      <c r="Q2338" s="19" t="s">
        <v>897</v>
      </c>
      <c r="R2338" s="24" t="s">
        <v>1026</v>
      </c>
      <c r="S2338" s="19" t="s">
        <v>1433</v>
      </c>
      <c r="T2338" s="17">
        <v>0</v>
      </c>
      <c r="U2338" s="24" t="s">
        <v>1026</v>
      </c>
      <c r="V2338" s="17">
        <v>2</v>
      </c>
      <c r="W2338" s="142" t="s">
        <v>918</v>
      </c>
      <c r="X2338" s="17">
        <v>245</v>
      </c>
      <c r="Y2338" s="17">
        <v>3</v>
      </c>
      <c r="Z2338" s="24" t="s">
        <v>1026</v>
      </c>
      <c r="AA2338" s="17">
        <v>11</v>
      </c>
    </row>
    <row r="2339" spans="3:27" x14ac:dyDescent="0.25">
      <c r="C2339" s="16"/>
      <c r="D2339" s="16"/>
      <c r="E2339" s="16"/>
      <c r="F2339" s="16"/>
      <c r="G2339" s="16"/>
      <c r="H2339" s="16"/>
      <c r="I2339" s="16"/>
      <c r="N2339" s="17">
        <v>20</v>
      </c>
      <c r="O2339" s="17">
        <v>7</v>
      </c>
      <c r="P2339" s="17">
        <v>2005</v>
      </c>
      <c r="Q2339" s="19" t="s">
        <v>1241</v>
      </c>
      <c r="R2339" s="24" t="s">
        <v>1026</v>
      </c>
      <c r="S2339" s="19" t="s">
        <v>1427</v>
      </c>
      <c r="T2339" s="17">
        <v>2</v>
      </c>
      <c r="U2339" s="24" t="s">
        <v>1026</v>
      </c>
      <c r="V2339" s="17">
        <v>0</v>
      </c>
      <c r="W2339" s="142" t="s">
        <v>1489</v>
      </c>
      <c r="X2339" s="17">
        <v>758</v>
      </c>
      <c r="Y2339" s="17">
        <v>10</v>
      </c>
      <c r="Z2339" s="24" t="s">
        <v>1026</v>
      </c>
      <c r="AA2339" s="17">
        <v>4</v>
      </c>
    </row>
    <row r="2340" spans="3:27" x14ac:dyDescent="0.25">
      <c r="C2340" s="16"/>
      <c r="D2340" s="16"/>
      <c r="E2340" s="16"/>
      <c r="F2340" s="16"/>
      <c r="G2340" s="16"/>
      <c r="H2340" s="16"/>
      <c r="I2340" s="16"/>
      <c r="N2340" s="17">
        <v>20</v>
      </c>
      <c r="O2340" s="17">
        <v>7</v>
      </c>
      <c r="P2340" s="17">
        <v>2005</v>
      </c>
      <c r="Q2340" s="19" t="s">
        <v>3121</v>
      </c>
      <c r="R2340" s="24" t="s">
        <v>1026</v>
      </c>
      <c r="S2340" s="19" t="s">
        <v>564</v>
      </c>
      <c r="T2340" s="17">
        <v>1</v>
      </c>
      <c r="U2340" s="24" t="s">
        <v>1026</v>
      </c>
      <c r="V2340" s="17">
        <v>2</v>
      </c>
      <c r="W2340" s="142" t="s">
        <v>917</v>
      </c>
      <c r="X2340" s="17">
        <v>251</v>
      </c>
      <c r="Y2340" s="17">
        <v>10</v>
      </c>
      <c r="Z2340" s="24" t="s">
        <v>1026</v>
      </c>
      <c r="AA2340" s="17">
        <v>10</v>
      </c>
    </row>
    <row r="2341" spans="3:27" x14ac:dyDescent="0.25">
      <c r="C2341" s="16"/>
      <c r="D2341" s="16"/>
      <c r="E2341" s="16"/>
      <c r="F2341" s="16"/>
      <c r="G2341" s="16"/>
      <c r="H2341" s="16"/>
      <c r="I2341" s="16"/>
      <c r="N2341" s="17">
        <v>26</v>
      </c>
      <c r="O2341" s="17">
        <v>7</v>
      </c>
      <c r="P2341" s="17">
        <v>2005</v>
      </c>
      <c r="Q2341" s="19" t="s">
        <v>1041</v>
      </c>
      <c r="R2341" s="24" t="s">
        <v>1026</v>
      </c>
      <c r="S2341" s="19" t="s">
        <v>564</v>
      </c>
      <c r="T2341" s="17">
        <v>0</v>
      </c>
      <c r="U2341" s="24" t="s">
        <v>1026</v>
      </c>
      <c r="V2341" s="17">
        <v>2</v>
      </c>
      <c r="W2341" s="142" t="s">
        <v>916</v>
      </c>
      <c r="X2341" s="17">
        <v>630</v>
      </c>
      <c r="Y2341" s="17">
        <v>4</v>
      </c>
      <c r="Z2341" s="24" t="s">
        <v>1026</v>
      </c>
      <c r="AA2341" s="17">
        <v>7</v>
      </c>
    </row>
    <row r="2342" spans="3:27" x14ac:dyDescent="0.25">
      <c r="C2342" s="16"/>
      <c r="D2342" s="16"/>
      <c r="E2342" s="16"/>
      <c r="F2342" s="16"/>
      <c r="G2342" s="16"/>
      <c r="H2342" s="16"/>
      <c r="I2342" s="16"/>
      <c r="N2342" s="17">
        <v>27</v>
      </c>
      <c r="O2342" s="17">
        <v>7</v>
      </c>
      <c r="P2342" s="17">
        <v>2005</v>
      </c>
      <c r="Q2342" s="52" t="s">
        <v>1433</v>
      </c>
      <c r="R2342" s="24" t="s">
        <v>1026</v>
      </c>
      <c r="S2342" s="38" t="s">
        <v>3121</v>
      </c>
      <c r="T2342" s="17">
        <v>2</v>
      </c>
      <c r="U2342" s="24" t="s">
        <v>1026</v>
      </c>
      <c r="V2342" s="17">
        <v>1</v>
      </c>
      <c r="W2342" s="142" t="s">
        <v>914</v>
      </c>
      <c r="X2342" s="17">
        <v>571</v>
      </c>
      <c r="Y2342" s="17">
        <v>6</v>
      </c>
      <c r="Z2342" s="24" t="s">
        <v>1026</v>
      </c>
      <c r="AA2342" s="17">
        <v>5</v>
      </c>
    </row>
    <row r="2343" spans="3:27" x14ac:dyDescent="0.25">
      <c r="C2343" s="16"/>
      <c r="D2343" s="16"/>
      <c r="E2343" s="16"/>
      <c r="F2343" s="16"/>
      <c r="G2343" s="16"/>
      <c r="H2343" s="16"/>
      <c r="I2343" s="16"/>
      <c r="N2343" s="17">
        <v>27</v>
      </c>
      <c r="O2343" s="17">
        <v>7</v>
      </c>
      <c r="P2343" s="17">
        <v>2005</v>
      </c>
      <c r="Q2343" s="19" t="s">
        <v>392</v>
      </c>
      <c r="R2343" s="24" t="s">
        <v>1026</v>
      </c>
      <c r="S2343" s="19" t="s">
        <v>1241</v>
      </c>
      <c r="T2343" s="17">
        <v>1</v>
      </c>
      <c r="U2343" s="24" t="s">
        <v>1026</v>
      </c>
      <c r="V2343" s="17">
        <v>0</v>
      </c>
      <c r="W2343" s="142" t="s">
        <v>915</v>
      </c>
      <c r="X2343" s="17">
        <v>572</v>
      </c>
      <c r="Y2343" s="17">
        <v>7</v>
      </c>
      <c r="Z2343" s="24" t="s">
        <v>1026</v>
      </c>
      <c r="AA2343" s="17">
        <v>4</v>
      </c>
    </row>
    <row r="2344" spans="3:27" x14ac:dyDescent="0.25">
      <c r="C2344" s="16"/>
      <c r="D2344" s="16"/>
      <c r="E2344" s="16"/>
      <c r="F2344" s="16"/>
      <c r="G2344" s="16"/>
      <c r="H2344" s="16"/>
      <c r="I2344" s="16"/>
      <c r="N2344" s="17">
        <v>27</v>
      </c>
      <c r="O2344" s="17">
        <v>7</v>
      </c>
      <c r="P2344" s="17">
        <v>2005</v>
      </c>
      <c r="Q2344" s="52" t="s">
        <v>897</v>
      </c>
      <c r="R2344" s="24" t="s">
        <v>1026</v>
      </c>
      <c r="S2344" s="52" t="s">
        <v>264</v>
      </c>
      <c r="T2344" s="17">
        <v>0</v>
      </c>
      <c r="U2344" s="24" t="s">
        <v>1026</v>
      </c>
      <c r="V2344" s="17">
        <v>2</v>
      </c>
      <c r="W2344" s="142" t="s">
        <v>913</v>
      </c>
      <c r="X2344" s="17">
        <v>202</v>
      </c>
      <c r="Y2344" s="17">
        <v>3</v>
      </c>
      <c r="Z2344" s="24" t="s">
        <v>1026</v>
      </c>
      <c r="AA2344" s="17">
        <v>11</v>
      </c>
    </row>
    <row r="2345" spans="3:27" x14ac:dyDescent="0.25">
      <c r="C2345" s="16"/>
      <c r="D2345" s="16"/>
      <c r="E2345" s="16"/>
      <c r="F2345" s="16"/>
      <c r="G2345" s="16"/>
      <c r="H2345" s="16"/>
      <c r="I2345" s="16"/>
      <c r="N2345" s="17">
        <v>27</v>
      </c>
      <c r="O2345" s="17">
        <v>7</v>
      </c>
      <c r="P2345" s="17">
        <v>2005</v>
      </c>
      <c r="Q2345" s="45" t="s">
        <v>181</v>
      </c>
      <c r="R2345" s="24" t="s">
        <v>1026</v>
      </c>
      <c r="S2345" s="45" t="s">
        <v>1029</v>
      </c>
      <c r="T2345" s="17">
        <v>0</v>
      </c>
      <c r="U2345" s="24" t="s">
        <v>1026</v>
      </c>
      <c r="V2345" s="17">
        <v>1</v>
      </c>
      <c r="W2345" s="142" t="s">
        <v>912</v>
      </c>
      <c r="X2345" s="17">
        <v>247</v>
      </c>
      <c r="Y2345" s="17">
        <v>3</v>
      </c>
      <c r="Z2345" s="24" t="s">
        <v>1026</v>
      </c>
      <c r="AA2345" s="17">
        <v>6</v>
      </c>
    </row>
    <row r="2346" spans="3:27" x14ac:dyDescent="0.25">
      <c r="C2346" s="16"/>
      <c r="D2346" s="16"/>
      <c r="E2346" s="16"/>
      <c r="F2346" s="16"/>
      <c r="G2346" s="16"/>
      <c r="H2346" s="16"/>
      <c r="I2346" s="16"/>
      <c r="J2346" s="16"/>
      <c r="K2346" s="16"/>
      <c r="N2346" s="17">
        <v>29</v>
      </c>
      <c r="O2346" s="17">
        <v>7</v>
      </c>
      <c r="P2346" s="17">
        <v>2005</v>
      </c>
      <c r="Q2346" s="52" t="s">
        <v>1241</v>
      </c>
      <c r="R2346" s="24" t="s">
        <v>1026</v>
      </c>
      <c r="S2346" s="52" t="s">
        <v>1041</v>
      </c>
      <c r="T2346" s="17">
        <v>1</v>
      </c>
      <c r="U2346" s="24" t="s">
        <v>1026</v>
      </c>
      <c r="V2346" s="17">
        <v>0</v>
      </c>
      <c r="W2346" s="142" t="s">
        <v>910</v>
      </c>
      <c r="X2346" s="17">
        <v>1045</v>
      </c>
      <c r="Y2346" s="17">
        <v>7</v>
      </c>
      <c r="Z2346" s="24" t="s">
        <v>1026</v>
      </c>
      <c r="AA2346" s="17">
        <v>5</v>
      </c>
    </row>
    <row r="2347" spans="3:27" x14ac:dyDescent="0.25">
      <c r="C2347" s="16"/>
      <c r="D2347" s="16"/>
      <c r="E2347" s="16"/>
      <c r="F2347" s="16"/>
      <c r="G2347" s="16"/>
      <c r="H2347" s="16"/>
      <c r="I2347" s="16"/>
      <c r="J2347" s="16"/>
      <c r="K2347" s="16"/>
      <c r="N2347" s="17">
        <v>29</v>
      </c>
      <c r="O2347" s="17">
        <v>7</v>
      </c>
      <c r="P2347" s="17">
        <v>2005</v>
      </c>
      <c r="Q2347" s="38" t="s">
        <v>3121</v>
      </c>
      <c r="R2347" s="24" t="s">
        <v>1026</v>
      </c>
      <c r="S2347" s="38" t="s">
        <v>392</v>
      </c>
      <c r="T2347" s="17">
        <v>1</v>
      </c>
      <c r="U2347" s="24" t="s">
        <v>1026</v>
      </c>
      <c r="V2347" s="17">
        <v>2</v>
      </c>
      <c r="W2347" s="142" t="s">
        <v>911</v>
      </c>
      <c r="X2347" s="17">
        <v>242</v>
      </c>
      <c r="Y2347" s="17">
        <v>4</v>
      </c>
      <c r="Z2347" s="24" t="s">
        <v>1026</v>
      </c>
      <c r="AA2347" s="17">
        <v>5</v>
      </c>
    </row>
    <row r="2348" spans="3:27" x14ac:dyDescent="0.25">
      <c r="C2348" s="16"/>
      <c r="D2348" s="16"/>
      <c r="E2348" s="16"/>
      <c r="F2348" s="16"/>
      <c r="G2348" s="16"/>
      <c r="H2348" s="16"/>
      <c r="I2348" s="16"/>
      <c r="J2348" s="16"/>
      <c r="K2348" s="16"/>
      <c r="N2348" s="17">
        <v>29</v>
      </c>
      <c r="O2348" s="17">
        <v>7</v>
      </c>
      <c r="P2348" s="17">
        <v>2005</v>
      </c>
      <c r="Q2348" s="38" t="s">
        <v>1029</v>
      </c>
      <c r="R2348" s="24" t="s">
        <v>1026</v>
      </c>
      <c r="S2348" s="38" t="s">
        <v>897</v>
      </c>
      <c r="T2348" s="17">
        <v>2</v>
      </c>
      <c r="U2348" s="24" t="s">
        <v>1026</v>
      </c>
      <c r="V2348" s="17">
        <v>0</v>
      </c>
      <c r="W2348" s="142" t="s">
        <v>909</v>
      </c>
      <c r="X2348" s="17">
        <v>412</v>
      </c>
      <c r="Y2348" s="17">
        <v>15</v>
      </c>
      <c r="Z2348" s="24" t="s">
        <v>1026</v>
      </c>
      <c r="AA2348" s="17">
        <v>4</v>
      </c>
    </row>
    <row r="2349" spans="3:27" x14ac:dyDescent="0.25">
      <c r="C2349" s="16"/>
      <c r="D2349" s="16"/>
      <c r="E2349" s="16"/>
      <c r="F2349" s="16"/>
      <c r="G2349" s="16"/>
      <c r="H2349" s="16"/>
      <c r="I2349" s="16"/>
      <c r="J2349" s="16"/>
      <c r="K2349" s="16"/>
      <c r="N2349" s="17">
        <v>29</v>
      </c>
      <c r="O2349" s="17">
        <v>7</v>
      </c>
      <c r="P2349" s="17">
        <v>2005</v>
      </c>
      <c r="Q2349" s="45" t="s">
        <v>1427</v>
      </c>
      <c r="R2349" s="24" t="s">
        <v>1026</v>
      </c>
      <c r="S2349" s="45" t="s">
        <v>181</v>
      </c>
      <c r="T2349" s="17">
        <v>2</v>
      </c>
      <c r="U2349" s="24" t="s">
        <v>1026</v>
      </c>
      <c r="V2349" s="17">
        <v>0</v>
      </c>
      <c r="W2349" s="142" t="s">
        <v>908</v>
      </c>
      <c r="X2349" s="17">
        <v>287</v>
      </c>
      <c r="Y2349" s="17">
        <v>11</v>
      </c>
      <c r="Z2349" s="24" t="s">
        <v>1026</v>
      </c>
      <c r="AA2349" s="17">
        <v>3</v>
      </c>
    </row>
    <row r="2350" spans="3:27" x14ac:dyDescent="0.25">
      <c r="C2350" s="16"/>
      <c r="D2350" s="16"/>
      <c r="E2350" s="16"/>
      <c r="F2350" s="16"/>
      <c r="G2350" s="16"/>
      <c r="H2350" s="16"/>
      <c r="I2350" s="16"/>
      <c r="J2350" s="16"/>
      <c r="K2350" s="16"/>
      <c r="N2350" s="17">
        <v>31</v>
      </c>
      <c r="O2350" s="17">
        <v>7</v>
      </c>
      <c r="P2350" s="17">
        <v>2005</v>
      </c>
      <c r="Q2350" s="52" t="s">
        <v>1433</v>
      </c>
      <c r="R2350" s="24" t="s">
        <v>1026</v>
      </c>
      <c r="S2350" s="52" t="s">
        <v>1029</v>
      </c>
      <c r="T2350" s="17">
        <v>2</v>
      </c>
      <c r="U2350" s="24" t="s">
        <v>1026</v>
      </c>
      <c r="V2350" s="17">
        <v>0</v>
      </c>
      <c r="W2350" s="142" t="s">
        <v>906</v>
      </c>
      <c r="X2350" s="17">
        <v>677</v>
      </c>
      <c r="Y2350" s="17">
        <v>7</v>
      </c>
      <c r="Z2350" s="24" t="s">
        <v>1026</v>
      </c>
      <c r="AA2350" s="17">
        <v>1</v>
      </c>
    </row>
    <row r="2351" spans="3:27" x14ac:dyDescent="0.25">
      <c r="C2351" s="16"/>
      <c r="D2351" s="16"/>
      <c r="E2351" s="16"/>
      <c r="F2351" s="16"/>
      <c r="G2351" s="16"/>
      <c r="H2351" s="16"/>
      <c r="I2351" s="16"/>
      <c r="J2351" s="16"/>
      <c r="K2351" s="16"/>
      <c r="N2351" s="17">
        <v>31</v>
      </c>
      <c r="O2351" s="17">
        <v>7</v>
      </c>
      <c r="P2351" s="17">
        <v>2005</v>
      </c>
      <c r="Q2351" s="48" t="s">
        <v>392</v>
      </c>
      <c r="R2351" s="24" t="s">
        <v>1026</v>
      </c>
      <c r="S2351" s="48" t="s">
        <v>264</v>
      </c>
      <c r="T2351" s="17">
        <v>1</v>
      </c>
      <c r="U2351" s="24" t="s">
        <v>1026</v>
      </c>
      <c r="V2351" s="17">
        <v>2</v>
      </c>
      <c r="W2351" s="142" t="s">
        <v>905</v>
      </c>
      <c r="X2351" s="17">
        <v>559</v>
      </c>
      <c r="Y2351" s="17">
        <v>9</v>
      </c>
      <c r="Z2351" s="24" t="s">
        <v>1026</v>
      </c>
      <c r="AA2351" s="17">
        <v>7</v>
      </c>
    </row>
    <row r="2352" spans="3:27" x14ac:dyDescent="0.25">
      <c r="C2352" s="16"/>
      <c r="D2352" s="16"/>
      <c r="E2352" s="16"/>
      <c r="F2352" s="16"/>
      <c r="G2352" s="16"/>
      <c r="H2352" s="16"/>
      <c r="I2352" s="16"/>
      <c r="J2352" s="16"/>
      <c r="K2352" s="16"/>
      <c r="N2352" s="17">
        <v>31</v>
      </c>
      <c r="O2352" s="17">
        <v>7</v>
      </c>
      <c r="P2352" s="17">
        <v>2005</v>
      </c>
      <c r="Q2352" s="52" t="s">
        <v>1041</v>
      </c>
      <c r="R2352" s="24" t="s">
        <v>1026</v>
      </c>
      <c r="S2352" s="52" t="s">
        <v>1427</v>
      </c>
      <c r="T2352" s="17">
        <v>2</v>
      </c>
      <c r="U2352" s="24" t="s">
        <v>1026</v>
      </c>
      <c r="V2352" s="17">
        <v>0</v>
      </c>
      <c r="W2352" s="142" t="s">
        <v>903</v>
      </c>
      <c r="X2352" s="17">
        <v>706</v>
      </c>
      <c r="Y2352" s="17">
        <v>11</v>
      </c>
      <c r="Z2352" s="24" t="s">
        <v>1026</v>
      </c>
      <c r="AA2352" s="17">
        <v>1</v>
      </c>
    </row>
    <row r="2353" spans="1:31" x14ac:dyDescent="0.25">
      <c r="C2353" s="16"/>
      <c r="D2353" s="16"/>
      <c r="E2353" s="16"/>
      <c r="F2353" s="16"/>
      <c r="G2353" s="16"/>
      <c r="H2353" s="16"/>
      <c r="I2353" s="16"/>
      <c r="J2353" s="16"/>
      <c r="K2353" s="16"/>
      <c r="N2353" s="17">
        <v>31</v>
      </c>
      <c r="O2353" s="17">
        <v>7</v>
      </c>
      <c r="P2353" s="17">
        <v>2005</v>
      </c>
      <c r="Q2353" s="52" t="s">
        <v>897</v>
      </c>
      <c r="R2353" s="24" t="s">
        <v>1026</v>
      </c>
      <c r="S2353" s="52" t="s">
        <v>564</v>
      </c>
      <c r="T2353" s="17">
        <v>0</v>
      </c>
      <c r="U2353" s="24" t="s">
        <v>1026</v>
      </c>
      <c r="V2353" s="17">
        <v>1</v>
      </c>
      <c r="W2353" s="142" t="s">
        <v>904</v>
      </c>
      <c r="X2353" s="17">
        <v>372</v>
      </c>
      <c r="Y2353" s="17">
        <v>4</v>
      </c>
      <c r="Z2353" s="24" t="s">
        <v>1026</v>
      </c>
      <c r="AA2353" s="17">
        <v>7</v>
      </c>
    </row>
    <row r="2354" spans="1:31" x14ac:dyDescent="0.25">
      <c r="C2354" s="16"/>
      <c r="D2354" s="16"/>
      <c r="E2354" s="16"/>
      <c r="F2354" s="16"/>
      <c r="G2354" s="16"/>
      <c r="H2354" s="16"/>
      <c r="I2354" s="16"/>
      <c r="J2354" s="16"/>
      <c r="K2354" s="16"/>
      <c r="N2354" s="17">
        <v>31</v>
      </c>
      <c r="O2354" s="17">
        <v>7</v>
      </c>
      <c r="P2354" s="17">
        <v>2005</v>
      </c>
      <c r="Q2354" s="45" t="s">
        <v>181</v>
      </c>
      <c r="R2354" s="24" t="s">
        <v>1026</v>
      </c>
      <c r="S2354" s="45" t="s">
        <v>1241</v>
      </c>
      <c r="T2354" s="17">
        <v>0</v>
      </c>
      <c r="U2354" s="24" t="s">
        <v>1026</v>
      </c>
      <c r="V2354" s="17">
        <v>2</v>
      </c>
      <c r="W2354" s="142" t="s">
        <v>907</v>
      </c>
      <c r="X2354" s="17">
        <v>216</v>
      </c>
      <c r="Y2354" s="17">
        <v>11</v>
      </c>
      <c r="Z2354" s="24" t="s">
        <v>1026</v>
      </c>
      <c r="AA2354" s="17">
        <v>27</v>
      </c>
    </row>
    <row r="2355" spans="1:31" x14ac:dyDescent="0.25">
      <c r="C2355" s="16"/>
      <c r="D2355" s="16"/>
      <c r="E2355" s="16"/>
      <c r="F2355" s="16"/>
      <c r="G2355" s="16"/>
      <c r="H2355" s="16"/>
      <c r="I2355" s="16"/>
      <c r="J2355" s="16"/>
      <c r="K2355" s="16"/>
      <c r="N2355" s="17">
        <v>3</v>
      </c>
      <c r="O2355" s="17">
        <v>8</v>
      </c>
      <c r="P2355" s="17">
        <v>2005</v>
      </c>
      <c r="Q2355" s="45" t="s">
        <v>564</v>
      </c>
      <c r="R2355" s="24" t="s">
        <v>1026</v>
      </c>
      <c r="S2355" s="45" t="s">
        <v>181</v>
      </c>
      <c r="T2355" s="17">
        <v>1</v>
      </c>
      <c r="U2355" s="24" t="s">
        <v>1026</v>
      </c>
      <c r="V2355" s="17">
        <v>2</v>
      </c>
      <c r="W2355" s="142" t="s">
        <v>901</v>
      </c>
      <c r="X2355" s="17">
        <v>385</v>
      </c>
      <c r="Y2355" s="17">
        <v>15</v>
      </c>
      <c r="Z2355" s="24" t="s">
        <v>1026</v>
      </c>
      <c r="AA2355" s="17">
        <v>9</v>
      </c>
    </row>
    <row r="2356" spans="1:31" x14ac:dyDescent="0.25">
      <c r="C2356" s="16"/>
      <c r="D2356" s="16"/>
      <c r="E2356" s="16"/>
      <c r="F2356" s="16"/>
      <c r="G2356" s="16"/>
      <c r="H2356" s="16"/>
      <c r="I2356" s="16"/>
      <c r="J2356" s="16"/>
      <c r="K2356" s="16"/>
      <c r="N2356" s="17">
        <v>3</v>
      </c>
      <c r="O2356" s="17">
        <v>8</v>
      </c>
      <c r="P2356" s="17">
        <v>2005</v>
      </c>
      <c r="Q2356" s="52" t="s">
        <v>264</v>
      </c>
      <c r="R2356" s="24" t="s">
        <v>1026</v>
      </c>
      <c r="S2356" s="52" t="s">
        <v>897</v>
      </c>
      <c r="T2356" s="17">
        <v>2</v>
      </c>
      <c r="U2356" s="24" t="s">
        <v>1026</v>
      </c>
      <c r="V2356" s="17">
        <v>0</v>
      </c>
      <c r="W2356" s="142" t="s">
        <v>902</v>
      </c>
      <c r="X2356" s="17">
        <v>430</v>
      </c>
      <c r="Y2356" s="17">
        <v>16</v>
      </c>
      <c r="Z2356" s="24" t="s">
        <v>1026</v>
      </c>
      <c r="AA2356" s="17">
        <v>9</v>
      </c>
    </row>
    <row r="2357" spans="1:31" x14ac:dyDescent="0.25">
      <c r="C2357" s="16"/>
      <c r="D2357" s="16"/>
      <c r="E2357" s="16"/>
      <c r="F2357" s="16"/>
      <c r="G2357" s="16"/>
      <c r="H2357" s="16"/>
      <c r="I2357" s="16"/>
      <c r="J2357" s="16"/>
      <c r="K2357" s="16"/>
      <c r="N2357" s="17">
        <v>3</v>
      </c>
      <c r="O2357" s="17">
        <v>8</v>
      </c>
      <c r="P2357" s="17">
        <v>2005</v>
      </c>
      <c r="Q2357" s="38" t="s">
        <v>3121</v>
      </c>
      <c r="R2357" s="24" t="s">
        <v>1026</v>
      </c>
      <c r="S2357" s="38" t="s">
        <v>1433</v>
      </c>
      <c r="T2357" s="17">
        <v>0</v>
      </c>
      <c r="U2357" s="24" t="s">
        <v>1026</v>
      </c>
      <c r="V2357" s="17">
        <v>1</v>
      </c>
      <c r="W2357" s="142" t="s">
        <v>2911</v>
      </c>
      <c r="X2357" s="17">
        <v>263</v>
      </c>
      <c r="Y2357" s="17">
        <v>5</v>
      </c>
      <c r="Z2357" s="24" t="s">
        <v>1026</v>
      </c>
      <c r="AA2357" s="17">
        <v>7</v>
      </c>
    </row>
    <row r="2358" spans="1:31" x14ac:dyDescent="0.25">
      <c r="C2358" s="16"/>
      <c r="D2358" s="16"/>
      <c r="E2358" s="16"/>
      <c r="F2358" s="16"/>
      <c r="G2358" s="16"/>
      <c r="H2358" s="16"/>
      <c r="I2358" s="16"/>
      <c r="J2358" s="16"/>
      <c r="K2358" s="16"/>
      <c r="N2358" s="17">
        <v>3</v>
      </c>
      <c r="O2358" s="17">
        <v>8</v>
      </c>
      <c r="P2358" s="17">
        <v>2005</v>
      </c>
      <c r="Q2358" s="52" t="s">
        <v>1029</v>
      </c>
      <c r="R2358" s="24" t="s">
        <v>1026</v>
      </c>
      <c r="S2358" s="52" t="s">
        <v>1041</v>
      </c>
      <c r="T2358" s="17">
        <v>0</v>
      </c>
      <c r="U2358" s="24" t="s">
        <v>1026</v>
      </c>
      <c r="V2358" s="17">
        <v>2</v>
      </c>
      <c r="W2358" s="142" t="s">
        <v>900</v>
      </c>
      <c r="X2358" s="17">
        <v>394</v>
      </c>
      <c r="Y2358" s="17">
        <v>3</v>
      </c>
      <c r="Z2358" s="24" t="s">
        <v>1026</v>
      </c>
      <c r="AA2358" s="17">
        <v>21</v>
      </c>
    </row>
    <row r="2359" spans="1:31" x14ac:dyDescent="0.25">
      <c r="C2359" s="16"/>
      <c r="D2359" s="16"/>
      <c r="E2359" s="16"/>
      <c r="F2359" s="16"/>
      <c r="G2359" s="16"/>
      <c r="H2359" s="16"/>
      <c r="I2359" s="16"/>
      <c r="J2359" s="16"/>
      <c r="K2359" s="16"/>
      <c r="N2359" s="17">
        <v>3</v>
      </c>
      <c r="O2359" s="17">
        <v>8</v>
      </c>
      <c r="P2359" s="17">
        <v>2005</v>
      </c>
      <c r="Q2359" s="38" t="s">
        <v>1427</v>
      </c>
      <c r="R2359" s="24" t="s">
        <v>1026</v>
      </c>
      <c r="S2359" s="38" t="s">
        <v>392</v>
      </c>
      <c r="T2359" s="17">
        <v>0</v>
      </c>
      <c r="U2359" s="24" t="s">
        <v>1026</v>
      </c>
      <c r="V2359" s="17">
        <v>2</v>
      </c>
      <c r="W2359" s="142" t="s">
        <v>899</v>
      </c>
      <c r="X2359" s="17">
        <v>305</v>
      </c>
      <c r="Y2359" s="17">
        <v>2</v>
      </c>
      <c r="Z2359" s="24" t="s">
        <v>1026</v>
      </c>
      <c r="AA2359" s="17">
        <v>10</v>
      </c>
    </row>
    <row r="2360" spans="1:31" x14ac:dyDescent="0.25">
      <c r="C2360" s="16"/>
      <c r="D2360" s="16"/>
      <c r="E2360" s="16"/>
      <c r="F2360" s="16"/>
      <c r="G2360" s="16"/>
      <c r="H2360" s="16"/>
      <c r="I2360" s="16"/>
      <c r="J2360" s="16"/>
      <c r="K2360" s="16"/>
      <c r="R2360" s="24"/>
      <c r="S2360" s="19" t="s">
        <v>2</v>
      </c>
      <c r="T2360" s="17">
        <f>SUM(T2250:T2359)</f>
        <v>124</v>
      </c>
      <c r="U2360" s="24" t="s">
        <v>1026</v>
      </c>
      <c r="V2360" s="17">
        <f>SUM(V2250:V2359)</f>
        <v>98</v>
      </c>
      <c r="X2360" s="17">
        <f>SUM(X2250:X2359)</f>
        <v>54848</v>
      </c>
      <c r="Y2360" s="17">
        <f>SUM(Y2250:Y2359)</f>
        <v>901</v>
      </c>
      <c r="Z2360" s="24" t="s">
        <v>1026</v>
      </c>
      <c r="AA2360" s="17">
        <f>SUM(AA2250:AA2359)</f>
        <v>754</v>
      </c>
    </row>
    <row r="2361" spans="1:31" x14ac:dyDescent="0.25">
      <c r="C2361" s="16"/>
      <c r="D2361" s="16"/>
      <c r="E2361" s="16"/>
      <c r="F2361" s="16"/>
      <c r="G2361" s="16"/>
      <c r="H2361" s="16"/>
      <c r="I2361" s="16"/>
      <c r="J2361" s="16"/>
      <c r="K2361" s="16"/>
      <c r="P2361" s="17">
        <f>COUNT(T2250:T2359)</f>
        <v>110</v>
      </c>
      <c r="R2361" s="24"/>
      <c r="S2361" s="19" t="s">
        <v>567</v>
      </c>
      <c r="T2361" s="81">
        <f>PRODUCT(T2360/P2361)</f>
        <v>1.1272727272727272</v>
      </c>
      <c r="U2361" s="24" t="s">
        <v>1026</v>
      </c>
      <c r="V2361" s="81">
        <f>PRODUCT(V2360/P2361)</f>
        <v>0.89090909090909087</v>
      </c>
      <c r="X2361" s="82">
        <f>PRODUCT(X2360/P2361)</f>
        <v>498.61818181818182</v>
      </c>
      <c r="Y2361" s="81">
        <f>PRODUCT(Y2360/P2361)</f>
        <v>8.1909090909090914</v>
      </c>
      <c r="Z2361" s="24" t="s">
        <v>1026</v>
      </c>
      <c r="AA2361" s="81">
        <f>PRODUCT(AA2360/P2361)</f>
        <v>6.8545454545454545</v>
      </c>
    </row>
    <row r="2362" spans="1:31" x14ac:dyDescent="0.25">
      <c r="C2362" s="16"/>
      <c r="D2362" s="16"/>
      <c r="E2362" s="16"/>
      <c r="F2362" s="16"/>
      <c r="G2362" s="16"/>
      <c r="H2362" s="16"/>
      <c r="I2362" s="16"/>
      <c r="J2362" s="16"/>
      <c r="K2362" s="16"/>
      <c r="W2362" s="142"/>
      <c r="X2362" s="120"/>
    </row>
    <row r="2363" spans="1:31" x14ac:dyDescent="0.25">
      <c r="W2363" s="142"/>
      <c r="X2363" s="120"/>
    </row>
    <row r="2364" spans="1:31" s="16" customFormat="1" x14ac:dyDescent="0.25">
      <c r="A2364" s="156"/>
      <c r="B2364" s="155" t="s">
        <v>1058</v>
      </c>
      <c r="C2364" s="156" t="s">
        <v>1032</v>
      </c>
      <c r="D2364" s="156" t="s">
        <v>1033</v>
      </c>
      <c r="E2364" s="156" t="s">
        <v>1034</v>
      </c>
      <c r="F2364" s="156" t="s">
        <v>1030</v>
      </c>
      <c r="G2364" s="156" t="s">
        <v>1039</v>
      </c>
      <c r="H2364" s="156" t="s">
        <v>1040</v>
      </c>
      <c r="I2364" s="155" t="s">
        <v>1028</v>
      </c>
      <c r="J2364" s="156"/>
      <c r="K2364" s="156"/>
      <c r="L2364" s="156" t="s">
        <v>1031</v>
      </c>
      <c r="M2364" s="158"/>
      <c r="N2364" s="156"/>
      <c r="O2364" s="156"/>
      <c r="P2364" s="156"/>
      <c r="Q2364" s="155" t="s">
        <v>1058</v>
      </c>
      <c r="R2364" s="158"/>
      <c r="S2364" s="155"/>
      <c r="T2364" s="156"/>
      <c r="U2364" s="156"/>
      <c r="V2364" s="156"/>
      <c r="W2364" s="157"/>
      <c r="X2364" s="159"/>
      <c r="Y2364" s="156"/>
      <c r="Z2364" s="158"/>
      <c r="AA2364" s="156"/>
      <c r="AC2364" s="14"/>
      <c r="AD2364" s="14"/>
      <c r="AE2364" s="14"/>
    </row>
    <row r="2365" spans="1:31" x14ac:dyDescent="0.25">
      <c r="A2365" s="14">
        <v>1</v>
      </c>
      <c r="B2365" s="20" t="s">
        <v>392</v>
      </c>
      <c r="C2365" s="14">
        <v>7</v>
      </c>
      <c r="D2365" s="14">
        <v>5</v>
      </c>
      <c r="E2365" s="14">
        <v>2</v>
      </c>
      <c r="F2365" s="14">
        <v>0</v>
      </c>
      <c r="G2365" s="14">
        <v>0</v>
      </c>
      <c r="H2365" s="14">
        <v>0</v>
      </c>
      <c r="I2365" s="14">
        <v>107</v>
      </c>
      <c r="J2365" s="74" t="s">
        <v>1026</v>
      </c>
      <c r="K2365" s="14">
        <v>23</v>
      </c>
      <c r="L2365" s="14">
        <f>PRODUCT(D2365*3+E2365*2+F2365+G2365)+6</f>
        <v>25</v>
      </c>
      <c r="N2365" s="17">
        <v>6</v>
      </c>
      <c r="O2365" s="17">
        <v>8</v>
      </c>
      <c r="P2365" s="17">
        <v>2005</v>
      </c>
      <c r="Q2365" s="19" t="s">
        <v>1427</v>
      </c>
      <c r="R2365" s="24" t="s">
        <v>1026</v>
      </c>
      <c r="S2365" s="19" t="s">
        <v>1029</v>
      </c>
      <c r="T2365" s="17">
        <v>0</v>
      </c>
      <c r="U2365" s="24" t="s">
        <v>1026</v>
      </c>
      <c r="V2365" s="17">
        <v>2</v>
      </c>
      <c r="W2365" s="142" t="s">
        <v>990</v>
      </c>
      <c r="X2365" s="17">
        <v>210</v>
      </c>
      <c r="Y2365" s="17">
        <v>4</v>
      </c>
      <c r="Z2365" s="24" t="s">
        <v>1026</v>
      </c>
      <c r="AA2365" s="17">
        <v>10</v>
      </c>
    </row>
    <row r="2366" spans="1:31" x14ac:dyDescent="0.25">
      <c r="A2366" s="14">
        <v>2</v>
      </c>
      <c r="B2366" s="20" t="s">
        <v>1241</v>
      </c>
      <c r="C2366" s="14">
        <v>7</v>
      </c>
      <c r="D2366" s="14">
        <v>4</v>
      </c>
      <c r="E2366" s="14">
        <v>2</v>
      </c>
      <c r="F2366" s="14">
        <v>0</v>
      </c>
      <c r="G2366" s="14">
        <v>1</v>
      </c>
      <c r="H2366" s="14">
        <v>0</v>
      </c>
      <c r="I2366" s="14">
        <v>71</v>
      </c>
      <c r="J2366" s="74" t="s">
        <v>1026</v>
      </c>
      <c r="K2366" s="14">
        <v>36</v>
      </c>
      <c r="L2366" s="14">
        <f>PRODUCT(D2366*3+E2366*2+F2366+G2366)+1</f>
        <v>18</v>
      </c>
      <c r="N2366" s="17">
        <v>7</v>
      </c>
      <c r="O2366" s="17">
        <v>8</v>
      </c>
      <c r="P2366" s="17">
        <v>2005</v>
      </c>
      <c r="Q2366" s="19" t="s">
        <v>1433</v>
      </c>
      <c r="R2366" s="24" t="s">
        <v>1026</v>
      </c>
      <c r="S2366" s="19" t="s">
        <v>264</v>
      </c>
      <c r="T2366" s="17">
        <v>0</v>
      </c>
      <c r="U2366" s="24" t="s">
        <v>1026</v>
      </c>
      <c r="V2366" s="17">
        <v>2</v>
      </c>
      <c r="W2366" s="142" t="s">
        <v>874</v>
      </c>
      <c r="X2366" s="17">
        <v>594</v>
      </c>
      <c r="Y2366" s="17">
        <v>4</v>
      </c>
      <c r="Z2366" s="24" t="s">
        <v>1026</v>
      </c>
      <c r="AA2366" s="17">
        <v>6</v>
      </c>
    </row>
    <row r="2367" spans="1:31" x14ac:dyDescent="0.25">
      <c r="A2367" s="14">
        <v>3</v>
      </c>
      <c r="B2367" s="20" t="s">
        <v>1041</v>
      </c>
      <c r="C2367" s="14">
        <v>7</v>
      </c>
      <c r="D2367" s="14">
        <v>3</v>
      </c>
      <c r="E2367" s="14">
        <v>1</v>
      </c>
      <c r="F2367" s="14">
        <v>0</v>
      </c>
      <c r="G2367" s="14">
        <v>2</v>
      </c>
      <c r="H2367" s="14">
        <v>1</v>
      </c>
      <c r="I2367" s="14">
        <v>54</v>
      </c>
      <c r="J2367" s="74" t="s">
        <v>1026</v>
      </c>
      <c r="K2367" s="14">
        <v>38</v>
      </c>
      <c r="L2367" s="14">
        <f>PRODUCT(D2367*3+E2367*2+F2367+G2367)+5</f>
        <v>18</v>
      </c>
      <c r="N2367" s="17">
        <v>7</v>
      </c>
      <c r="O2367" s="17">
        <v>8</v>
      </c>
      <c r="P2367" s="17">
        <v>2005</v>
      </c>
      <c r="Q2367" s="19" t="s">
        <v>392</v>
      </c>
      <c r="R2367" s="24" t="s">
        <v>1026</v>
      </c>
      <c r="S2367" s="19" t="s">
        <v>1041</v>
      </c>
      <c r="T2367" s="17">
        <v>2</v>
      </c>
      <c r="U2367" s="24" t="s">
        <v>1026</v>
      </c>
      <c r="V2367" s="17">
        <v>1</v>
      </c>
      <c r="W2367" s="142" t="s">
        <v>989</v>
      </c>
      <c r="X2367" s="17">
        <v>431</v>
      </c>
      <c r="Y2367" s="17">
        <v>5</v>
      </c>
      <c r="Z2367" s="24" t="s">
        <v>1026</v>
      </c>
      <c r="AA2367" s="17">
        <v>6</v>
      </c>
    </row>
    <row r="2368" spans="1:31" ht="15.75" thickBot="1" x14ac:dyDescent="0.3">
      <c r="A2368" s="37">
        <v>4</v>
      </c>
      <c r="B2368" s="28" t="s">
        <v>264</v>
      </c>
      <c r="C2368" s="37">
        <v>7</v>
      </c>
      <c r="D2368" s="37">
        <v>3</v>
      </c>
      <c r="E2368" s="37">
        <v>1</v>
      </c>
      <c r="F2368" s="37">
        <v>0</v>
      </c>
      <c r="G2368" s="37">
        <v>1</v>
      </c>
      <c r="H2368" s="37">
        <v>2</v>
      </c>
      <c r="I2368" s="37">
        <v>58</v>
      </c>
      <c r="J2368" s="73" t="s">
        <v>1026</v>
      </c>
      <c r="K2368" s="37">
        <v>67</v>
      </c>
      <c r="L2368" s="37">
        <f>PRODUCT(D2368*3+E2368*2+F2368+G2368)+2</f>
        <v>14</v>
      </c>
      <c r="M2368" s="32"/>
      <c r="N2368" s="17">
        <v>7</v>
      </c>
      <c r="O2368" s="17">
        <v>8</v>
      </c>
      <c r="P2368" s="17">
        <v>2005</v>
      </c>
      <c r="Q2368" s="19" t="s">
        <v>564</v>
      </c>
      <c r="R2368" s="24" t="s">
        <v>1026</v>
      </c>
      <c r="S2368" s="19" t="s">
        <v>1241</v>
      </c>
      <c r="T2368" s="17">
        <v>0</v>
      </c>
      <c r="U2368" s="24" t="s">
        <v>1026</v>
      </c>
      <c r="V2368" s="17">
        <v>2</v>
      </c>
      <c r="W2368" s="142" t="s">
        <v>988</v>
      </c>
      <c r="X2368" s="17">
        <v>326</v>
      </c>
      <c r="Y2368" s="17">
        <v>2</v>
      </c>
      <c r="Z2368" s="24" t="s">
        <v>1026</v>
      </c>
      <c r="AA2368" s="17">
        <v>11</v>
      </c>
    </row>
    <row r="2369" spans="1:27" x14ac:dyDescent="0.25">
      <c r="A2369" s="14">
        <v>5</v>
      </c>
      <c r="B2369" s="20" t="s">
        <v>1433</v>
      </c>
      <c r="C2369" s="14">
        <v>7</v>
      </c>
      <c r="D2369" s="14">
        <v>2</v>
      </c>
      <c r="E2369" s="14">
        <v>2</v>
      </c>
      <c r="F2369" s="14">
        <v>0</v>
      </c>
      <c r="G2369" s="14">
        <v>0</v>
      </c>
      <c r="H2369" s="14">
        <v>3</v>
      </c>
      <c r="I2369" s="14">
        <v>39</v>
      </c>
      <c r="J2369" s="74" t="s">
        <v>1026</v>
      </c>
      <c r="K2369" s="14">
        <v>38</v>
      </c>
      <c r="L2369" s="14">
        <f>PRODUCT(D2369*3+E2369*2+F2369+G2369)+3</f>
        <v>13</v>
      </c>
      <c r="N2369" s="17">
        <v>10</v>
      </c>
      <c r="O2369" s="17">
        <v>8</v>
      </c>
      <c r="P2369" s="17">
        <v>2005</v>
      </c>
      <c r="Q2369" s="19" t="s">
        <v>1041</v>
      </c>
      <c r="R2369" s="24" t="s">
        <v>1026</v>
      </c>
      <c r="S2369" s="19" t="s">
        <v>1433</v>
      </c>
      <c r="T2369" s="17">
        <v>0</v>
      </c>
      <c r="U2369" s="24" t="s">
        <v>1026</v>
      </c>
      <c r="V2369" s="17">
        <v>2</v>
      </c>
      <c r="W2369" s="142" t="s">
        <v>987</v>
      </c>
      <c r="X2369" s="17">
        <v>403</v>
      </c>
      <c r="Y2369" s="17">
        <v>2</v>
      </c>
      <c r="Z2369" s="24" t="s">
        <v>1026</v>
      </c>
      <c r="AA2369" s="17">
        <v>5</v>
      </c>
    </row>
    <row r="2370" spans="1:27" x14ac:dyDescent="0.25">
      <c r="A2370" s="14">
        <v>6</v>
      </c>
      <c r="B2370" s="20" t="s">
        <v>1029</v>
      </c>
      <c r="C2370" s="14">
        <v>7</v>
      </c>
      <c r="D2370" s="14">
        <v>2</v>
      </c>
      <c r="E2370" s="14">
        <v>0</v>
      </c>
      <c r="F2370" s="14">
        <v>0</v>
      </c>
      <c r="G2370" s="14">
        <v>1</v>
      </c>
      <c r="H2370" s="14">
        <v>4</v>
      </c>
      <c r="I2370" s="14">
        <v>51</v>
      </c>
      <c r="J2370" s="74" t="s">
        <v>1026</v>
      </c>
      <c r="K2370" s="14">
        <v>78</v>
      </c>
      <c r="L2370" s="14">
        <f>PRODUCT(D2370*3+E2370*2+F2370+G2370)</f>
        <v>7</v>
      </c>
      <c r="N2370" s="17">
        <v>11</v>
      </c>
      <c r="O2370" s="17">
        <v>8</v>
      </c>
      <c r="P2370" s="17">
        <v>2005</v>
      </c>
      <c r="Q2370" s="19" t="s">
        <v>264</v>
      </c>
      <c r="R2370" s="24" t="s">
        <v>1026</v>
      </c>
      <c r="S2370" s="19" t="s">
        <v>564</v>
      </c>
      <c r="T2370" s="17">
        <v>2</v>
      </c>
      <c r="U2370" s="24" t="s">
        <v>1026</v>
      </c>
      <c r="V2370" s="17">
        <v>0</v>
      </c>
      <c r="W2370" s="142" t="s">
        <v>986</v>
      </c>
      <c r="X2370" s="17">
        <v>370</v>
      </c>
      <c r="Y2370" s="17">
        <v>8</v>
      </c>
      <c r="Z2370" s="24" t="s">
        <v>1026</v>
      </c>
      <c r="AA2370" s="17">
        <v>5</v>
      </c>
    </row>
    <row r="2371" spans="1:27" x14ac:dyDescent="0.25">
      <c r="A2371" s="14">
        <v>7</v>
      </c>
      <c r="B2371" s="20" t="s">
        <v>564</v>
      </c>
      <c r="C2371" s="14">
        <v>7</v>
      </c>
      <c r="D2371" s="14">
        <v>0</v>
      </c>
      <c r="E2371" s="14">
        <v>1</v>
      </c>
      <c r="F2371" s="14">
        <v>0</v>
      </c>
      <c r="G2371" s="14">
        <v>1</v>
      </c>
      <c r="H2371" s="14">
        <v>5</v>
      </c>
      <c r="I2371" s="14">
        <v>22</v>
      </c>
      <c r="J2371" s="74" t="s">
        <v>1026</v>
      </c>
      <c r="K2371" s="14">
        <v>83</v>
      </c>
      <c r="L2371" s="14">
        <f>PRODUCT(D2371*3+E2371*2+F2371+G2371)+1</f>
        <v>4</v>
      </c>
      <c r="N2371" s="17">
        <v>11</v>
      </c>
      <c r="O2371" s="17">
        <v>8</v>
      </c>
      <c r="P2371" s="17">
        <v>2005</v>
      </c>
      <c r="Q2371" s="19" t="s">
        <v>1241</v>
      </c>
      <c r="R2371" s="24" t="s">
        <v>1026</v>
      </c>
      <c r="S2371" s="19" t="s">
        <v>1427</v>
      </c>
      <c r="T2371" s="17">
        <v>2</v>
      </c>
      <c r="U2371" s="24" t="s">
        <v>1026</v>
      </c>
      <c r="V2371" s="17">
        <v>0</v>
      </c>
      <c r="W2371" s="142" t="s">
        <v>985</v>
      </c>
      <c r="X2371" s="17">
        <v>513</v>
      </c>
      <c r="Y2371" s="17">
        <v>13</v>
      </c>
      <c r="Z2371" s="24" t="s">
        <v>1026</v>
      </c>
      <c r="AA2371" s="17">
        <v>4</v>
      </c>
    </row>
    <row r="2372" spans="1:27" x14ac:dyDescent="0.25">
      <c r="A2372" s="14">
        <v>8</v>
      </c>
      <c r="B2372" s="42" t="s">
        <v>1427</v>
      </c>
      <c r="C2372" s="14">
        <v>7</v>
      </c>
      <c r="D2372" s="14">
        <v>0</v>
      </c>
      <c r="E2372" s="14">
        <v>0</v>
      </c>
      <c r="F2372" s="14">
        <v>0</v>
      </c>
      <c r="G2372" s="14">
        <v>2</v>
      </c>
      <c r="H2372" s="14">
        <v>5</v>
      </c>
      <c r="I2372" s="14">
        <v>34</v>
      </c>
      <c r="J2372" s="74" t="s">
        <v>1026</v>
      </c>
      <c r="K2372" s="14">
        <v>73</v>
      </c>
      <c r="L2372" s="14">
        <f>PRODUCT(D2372*3+E2372*2+F2372+G2372)</f>
        <v>2</v>
      </c>
      <c r="N2372" s="17">
        <v>11</v>
      </c>
      <c r="O2372" s="17">
        <v>8</v>
      </c>
      <c r="P2372" s="17">
        <v>2005</v>
      </c>
      <c r="Q2372" s="19" t="s">
        <v>1029</v>
      </c>
      <c r="R2372" s="24" t="s">
        <v>1026</v>
      </c>
      <c r="S2372" s="19" t="s">
        <v>392</v>
      </c>
      <c r="T2372" s="17">
        <v>0</v>
      </c>
      <c r="U2372" s="24" t="s">
        <v>1026</v>
      </c>
      <c r="V2372" s="17">
        <v>2</v>
      </c>
      <c r="W2372" s="142" t="s">
        <v>984</v>
      </c>
      <c r="X2372" s="17">
        <v>286</v>
      </c>
      <c r="Y2372" s="17">
        <v>6</v>
      </c>
      <c r="Z2372" s="24" t="s">
        <v>1026</v>
      </c>
      <c r="AA2372" s="17">
        <v>18</v>
      </c>
    </row>
    <row r="2373" spans="1:27" x14ac:dyDescent="0.25">
      <c r="B2373" s="20"/>
      <c r="C2373" s="14">
        <f t="shared" ref="C2373:H2373" si="44">SUM(C2365:C2372)</f>
        <v>56</v>
      </c>
      <c r="D2373" s="14">
        <f t="shared" si="44"/>
        <v>19</v>
      </c>
      <c r="E2373" s="14">
        <f t="shared" si="44"/>
        <v>9</v>
      </c>
      <c r="F2373" s="14">
        <f t="shared" si="44"/>
        <v>0</v>
      </c>
      <c r="G2373" s="14">
        <f t="shared" si="44"/>
        <v>8</v>
      </c>
      <c r="H2373" s="14">
        <f t="shared" si="44"/>
        <v>20</v>
      </c>
      <c r="I2373" s="14">
        <f>SUM(I2365:I2372)</f>
        <v>436</v>
      </c>
      <c r="J2373" s="74" t="s">
        <v>1026</v>
      </c>
      <c r="K2373" s="14">
        <f>SUM(K2365:K2372)</f>
        <v>436</v>
      </c>
      <c r="L2373" s="14">
        <f>SUM(L2365:L2372)</f>
        <v>101</v>
      </c>
      <c r="N2373" s="17">
        <v>14</v>
      </c>
      <c r="O2373" s="17">
        <v>8</v>
      </c>
      <c r="P2373" s="17">
        <v>2005</v>
      </c>
      <c r="Q2373" s="19" t="s">
        <v>1433</v>
      </c>
      <c r="R2373" s="24" t="s">
        <v>1026</v>
      </c>
      <c r="S2373" s="19" t="s">
        <v>1427</v>
      </c>
      <c r="T2373" s="17">
        <v>2</v>
      </c>
      <c r="U2373" s="24" t="s">
        <v>1026</v>
      </c>
      <c r="V2373" s="17">
        <v>1</v>
      </c>
      <c r="W2373" s="142" t="s">
        <v>982</v>
      </c>
      <c r="X2373" s="17">
        <v>697</v>
      </c>
      <c r="Y2373" s="17">
        <v>6</v>
      </c>
      <c r="Z2373" s="24" t="s">
        <v>1026</v>
      </c>
      <c r="AA2373" s="17">
        <v>4</v>
      </c>
    </row>
    <row r="2374" spans="1:27" x14ac:dyDescent="0.25">
      <c r="N2374" s="17">
        <v>14</v>
      </c>
      <c r="O2374" s="17">
        <v>8</v>
      </c>
      <c r="P2374" s="17">
        <v>2005</v>
      </c>
      <c r="Q2374" s="19" t="s">
        <v>1041</v>
      </c>
      <c r="R2374" s="24" t="s">
        <v>1026</v>
      </c>
      <c r="S2374" s="19" t="s">
        <v>564</v>
      </c>
      <c r="T2374" s="17">
        <v>2</v>
      </c>
      <c r="U2374" s="24" t="s">
        <v>1026</v>
      </c>
      <c r="V2374" s="17">
        <v>0</v>
      </c>
      <c r="W2374" s="142" t="s">
        <v>983</v>
      </c>
      <c r="X2374" s="17">
        <v>450</v>
      </c>
      <c r="Y2374" s="17">
        <v>11</v>
      </c>
      <c r="Z2374" s="24" t="s">
        <v>1026</v>
      </c>
      <c r="AA2374" s="17">
        <v>3</v>
      </c>
    </row>
    <row r="2375" spans="1:27" x14ac:dyDescent="0.25">
      <c r="B2375" s="20" t="s">
        <v>1702</v>
      </c>
      <c r="C2375" s="16"/>
      <c r="D2375" s="16"/>
      <c r="E2375" s="16"/>
      <c r="F2375" s="16"/>
      <c r="G2375" s="16"/>
      <c r="H2375" s="16"/>
      <c r="I2375" s="16"/>
      <c r="J2375" s="16"/>
      <c r="K2375" s="16"/>
      <c r="N2375" s="17">
        <v>14</v>
      </c>
      <c r="O2375" s="17">
        <v>8</v>
      </c>
      <c r="P2375" s="17">
        <v>2005</v>
      </c>
      <c r="Q2375" s="19" t="s">
        <v>264</v>
      </c>
      <c r="R2375" s="24" t="s">
        <v>1026</v>
      </c>
      <c r="S2375" s="19" t="s">
        <v>1029</v>
      </c>
      <c r="T2375" s="17">
        <v>2</v>
      </c>
      <c r="U2375" s="24" t="s">
        <v>1026</v>
      </c>
      <c r="V2375" s="17">
        <v>1</v>
      </c>
      <c r="W2375" s="142" t="s">
        <v>981</v>
      </c>
      <c r="X2375" s="17">
        <v>410</v>
      </c>
      <c r="Y2375" s="17">
        <v>13</v>
      </c>
      <c r="Z2375" s="24" t="s">
        <v>1026</v>
      </c>
      <c r="AA2375" s="17">
        <v>8</v>
      </c>
    </row>
    <row r="2376" spans="1:27" x14ac:dyDescent="0.25">
      <c r="F2376" s="16"/>
      <c r="G2376" s="16"/>
      <c r="H2376" s="16"/>
      <c r="I2376" s="16"/>
      <c r="J2376" s="16"/>
      <c r="K2376" s="16"/>
      <c r="N2376" s="17">
        <v>14</v>
      </c>
      <c r="O2376" s="17">
        <v>8</v>
      </c>
      <c r="P2376" s="17">
        <v>2005</v>
      </c>
      <c r="Q2376" s="19" t="s">
        <v>1241</v>
      </c>
      <c r="R2376" s="24" t="s">
        <v>1026</v>
      </c>
      <c r="S2376" s="19" t="s">
        <v>392</v>
      </c>
      <c r="T2376" s="17">
        <v>1</v>
      </c>
      <c r="U2376" s="24" t="s">
        <v>1026</v>
      </c>
      <c r="V2376" s="17">
        <v>2</v>
      </c>
      <c r="W2376" s="142" t="s">
        <v>1276</v>
      </c>
      <c r="X2376" s="17">
        <v>953</v>
      </c>
      <c r="Y2376" s="17">
        <v>3</v>
      </c>
      <c r="Z2376" s="24" t="s">
        <v>1026</v>
      </c>
      <c r="AA2376" s="17">
        <v>7</v>
      </c>
    </row>
    <row r="2377" spans="1:27" x14ac:dyDescent="0.25">
      <c r="B2377" s="16" t="s">
        <v>1124</v>
      </c>
      <c r="E2377" s="16"/>
      <c r="F2377" s="16"/>
      <c r="G2377" s="16"/>
      <c r="H2377" s="16"/>
      <c r="I2377" s="16"/>
      <c r="J2377" s="16"/>
      <c r="K2377" s="16"/>
      <c r="N2377" s="17">
        <v>18</v>
      </c>
      <c r="O2377" s="17">
        <v>8</v>
      </c>
      <c r="P2377" s="17">
        <v>2005</v>
      </c>
      <c r="Q2377" s="19" t="s">
        <v>1433</v>
      </c>
      <c r="R2377" s="24" t="s">
        <v>1026</v>
      </c>
      <c r="S2377" s="19" t="s">
        <v>1241</v>
      </c>
      <c r="T2377" s="17">
        <v>0</v>
      </c>
      <c r="U2377" s="24" t="s">
        <v>1026</v>
      </c>
      <c r="V2377" s="17">
        <v>1</v>
      </c>
      <c r="W2377" s="142" t="s">
        <v>3040</v>
      </c>
      <c r="X2377" s="17">
        <v>912</v>
      </c>
      <c r="Y2377" s="17">
        <v>4</v>
      </c>
      <c r="Z2377" s="24" t="s">
        <v>1026</v>
      </c>
      <c r="AA2377" s="17">
        <v>5</v>
      </c>
    </row>
    <row r="2378" spans="1:27" x14ac:dyDescent="0.25">
      <c r="A2378" s="14" t="s">
        <v>2150</v>
      </c>
      <c r="B2378" s="20" t="s">
        <v>392</v>
      </c>
      <c r="C2378" s="14">
        <v>6</v>
      </c>
      <c r="E2378" s="16"/>
      <c r="F2378" s="16"/>
      <c r="G2378" s="16"/>
      <c r="H2378" s="16"/>
      <c r="I2378" s="16"/>
      <c r="J2378" s="16"/>
      <c r="K2378" s="16"/>
      <c r="N2378" s="17">
        <v>18</v>
      </c>
      <c r="O2378" s="17">
        <v>8</v>
      </c>
      <c r="P2378" s="17">
        <v>2005</v>
      </c>
      <c r="Q2378" s="52" t="s">
        <v>392</v>
      </c>
      <c r="R2378" s="24" t="s">
        <v>1026</v>
      </c>
      <c r="S2378" s="19" t="s">
        <v>264</v>
      </c>
      <c r="T2378" s="17">
        <v>2</v>
      </c>
      <c r="U2378" s="24" t="s">
        <v>1026</v>
      </c>
      <c r="V2378" s="17">
        <v>0</v>
      </c>
      <c r="W2378" s="142" t="s">
        <v>980</v>
      </c>
      <c r="X2378" s="17">
        <v>665</v>
      </c>
      <c r="Y2378" s="17">
        <v>16</v>
      </c>
      <c r="Z2378" s="24" t="s">
        <v>1026</v>
      </c>
      <c r="AA2378" s="17">
        <v>2</v>
      </c>
    </row>
    <row r="2379" spans="1:27" x14ac:dyDescent="0.25">
      <c r="A2379" s="14" t="s">
        <v>2150</v>
      </c>
      <c r="B2379" s="20" t="s">
        <v>1041</v>
      </c>
      <c r="C2379" s="14">
        <v>5</v>
      </c>
      <c r="E2379" s="16"/>
      <c r="F2379" s="16"/>
      <c r="G2379" s="16"/>
      <c r="H2379" s="16"/>
      <c r="I2379" s="16"/>
      <c r="J2379" s="16"/>
      <c r="K2379" s="16"/>
      <c r="N2379" s="17">
        <v>18</v>
      </c>
      <c r="O2379" s="17">
        <v>8</v>
      </c>
      <c r="P2379" s="17">
        <v>2005</v>
      </c>
      <c r="Q2379" s="19" t="s">
        <v>564</v>
      </c>
      <c r="R2379" s="24" t="s">
        <v>1026</v>
      </c>
      <c r="S2379" s="19" t="s">
        <v>1029</v>
      </c>
      <c r="T2379" s="17">
        <v>0</v>
      </c>
      <c r="U2379" s="24" t="s">
        <v>1026</v>
      </c>
      <c r="V2379" s="17">
        <v>2</v>
      </c>
      <c r="W2379" s="142" t="s">
        <v>3038</v>
      </c>
      <c r="X2379" s="17">
        <v>174</v>
      </c>
      <c r="Y2379" s="17">
        <v>1</v>
      </c>
      <c r="Z2379" s="24" t="s">
        <v>1026</v>
      </c>
      <c r="AA2379" s="17">
        <v>10</v>
      </c>
    </row>
    <row r="2380" spans="1:27" x14ac:dyDescent="0.25">
      <c r="A2380" s="14" t="s">
        <v>2150</v>
      </c>
      <c r="B2380" s="20" t="s">
        <v>1433</v>
      </c>
      <c r="C2380" s="14">
        <v>3</v>
      </c>
      <c r="E2380" s="16"/>
      <c r="F2380" s="16"/>
      <c r="G2380" s="16"/>
      <c r="H2380" s="16"/>
      <c r="I2380" s="16"/>
      <c r="J2380" s="16"/>
      <c r="K2380" s="16"/>
      <c r="N2380" s="17">
        <v>18</v>
      </c>
      <c r="O2380" s="17">
        <v>8</v>
      </c>
      <c r="P2380" s="17">
        <v>2005</v>
      </c>
      <c r="Q2380" s="19" t="s">
        <v>1427</v>
      </c>
      <c r="R2380" s="24" t="s">
        <v>1026</v>
      </c>
      <c r="S2380" s="19" t="s">
        <v>1041</v>
      </c>
      <c r="T2380" s="17">
        <v>0</v>
      </c>
      <c r="U2380" s="24" t="s">
        <v>1026</v>
      </c>
      <c r="V2380" s="17">
        <v>2</v>
      </c>
      <c r="W2380" s="142" t="s">
        <v>3039</v>
      </c>
      <c r="X2380" s="17">
        <v>508</v>
      </c>
      <c r="Y2380" s="17">
        <v>3</v>
      </c>
      <c r="Z2380" s="24" t="s">
        <v>1026</v>
      </c>
      <c r="AA2380" s="17">
        <v>7</v>
      </c>
    </row>
    <row r="2381" spans="1:27" x14ac:dyDescent="0.25">
      <c r="A2381" s="14" t="s">
        <v>2150</v>
      </c>
      <c r="B2381" s="20" t="s">
        <v>264</v>
      </c>
      <c r="C2381" s="14">
        <v>2</v>
      </c>
      <c r="E2381" s="16"/>
      <c r="F2381" s="16"/>
      <c r="G2381" s="16"/>
      <c r="H2381" s="16"/>
      <c r="I2381" s="16"/>
      <c r="J2381" s="16"/>
      <c r="K2381" s="16"/>
      <c r="N2381" s="17">
        <v>20</v>
      </c>
      <c r="O2381" s="17">
        <v>8</v>
      </c>
      <c r="P2381" s="17">
        <v>2005</v>
      </c>
      <c r="Q2381" s="38" t="s">
        <v>392</v>
      </c>
      <c r="R2381" s="24" t="s">
        <v>1026</v>
      </c>
      <c r="S2381" s="38" t="s">
        <v>564</v>
      </c>
      <c r="T2381" s="17">
        <v>2</v>
      </c>
      <c r="U2381" s="24" t="s">
        <v>1026</v>
      </c>
      <c r="V2381" s="17">
        <v>0</v>
      </c>
      <c r="W2381" s="142" t="s">
        <v>3037</v>
      </c>
      <c r="X2381" s="17">
        <v>402</v>
      </c>
      <c r="Y2381" s="17">
        <v>34</v>
      </c>
      <c r="Z2381" s="24" t="s">
        <v>1026</v>
      </c>
      <c r="AA2381" s="17">
        <v>0</v>
      </c>
    </row>
    <row r="2382" spans="1:27" x14ac:dyDescent="0.25">
      <c r="A2382" s="14" t="s">
        <v>2150</v>
      </c>
      <c r="B2382" s="20" t="s">
        <v>1241</v>
      </c>
      <c r="C2382" s="14">
        <v>1</v>
      </c>
      <c r="E2382" s="16"/>
      <c r="F2382" s="16"/>
      <c r="G2382" s="16"/>
      <c r="H2382" s="16"/>
      <c r="I2382" s="16"/>
      <c r="J2382" s="16"/>
      <c r="K2382" s="16"/>
      <c r="N2382" s="17">
        <v>20</v>
      </c>
      <c r="O2382" s="17">
        <v>8</v>
      </c>
      <c r="P2382" s="17">
        <v>2005</v>
      </c>
      <c r="Q2382" s="19" t="s">
        <v>1041</v>
      </c>
      <c r="R2382" s="24" t="s">
        <v>1026</v>
      </c>
      <c r="S2382" s="19" t="s">
        <v>1241</v>
      </c>
      <c r="T2382" s="17">
        <v>1</v>
      </c>
      <c r="U2382" s="24" t="s">
        <v>1026</v>
      </c>
      <c r="V2382" s="17">
        <v>2</v>
      </c>
      <c r="W2382" s="142" t="s">
        <v>3034</v>
      </c>
      <c r="X2382" s="17">
        <v>493</v>
      </c>
      <c r="Y2382" s="17">
        <v>5</v>
      </c>
      <c r="Z2382" s="24" t="s">
        <v>1026</v>
      </c>
      <c r="AA2382" s="17">
        <v>10</v>
      </c>
    </row>
    <row r="2383" spans="1:27" x14ac:dyDescent="0.25">
      <c r="A2383" s="14" t="s">
        <v>2150</v>
      </c>
      <c r="B2383" s="20" t="s">
        <v>564</v>
      </c>
      <c r="C2383" s="14">
        <v>1</v>
      </c>
      <c r="D2383" s="16"/>
      <c r="E2383" s="16"/>
      <c r="F2383" s="16"/>
      <c r="G2383" s="16"/>
      <c r="H2383" s="16"/>
      <c r="I2383" s="16"/>
      <c r="J2383" s="16"/>
      <c r="K2383" s="16"/>
      <c r="N2383" s="17">
        <v>20</v>
      </c>
      <c r="O2383" s="17">
        <v>8</v>
      </c>
      <c r="P2383" s="17">
        <v>2005</v>
      </c>
      <c r="Q2383" s="19" t="s">
        <v>264</v>
      </c>
      <c r="R2383" s="24" t="s">
        <v>1026</v>
      </c>
      <c r="S2383" s="19" t="s">
        <v>1427</v>
      </c>
      <c r="T2383" s="17">
        <v>2</v>
      </c>
      <c r="U2383" s="24" t="s">
        <v>1026</v>
      </c>
      <c r="V2383" s="17">
        <v>0</v>
      </c>
      <c r="W2383" s="142" t="s">
        <v>3035</v>
      </c>
      <c r="X2383" s="17">
        <v>313</v>
      </c>
      <c r="Y2383" s="17">
        <v>15</v>
      </c>
      <c r="Z2383" s="24" t="s">
        <v>1026</v>
      </c>
      <c r="AA2383" s="17">
        <v>10</v>
      </c>
    </row>
    <row r="2384" spans="1:27" x14ac:dyDescent="0.25">
      <c r="A2384" s="14" t="s">
        <v>2150</v>
      </c>
      <c r="B2384" s="42" t="s">
        <v>1427</v>
      </c>
      <c r="C2384" s="14">
        <v>0</v>
      </c>
      <c r="D2384" s="16"/>
      <c r="E2384" s="16"/>
      <c r="F2384" s="16"/>
      <c r="G2384" s="16"/>
      <c r="H2384" s="16"/>
      <c r="I2384" s="16"/>
      <c r="J2384" s="16"/>
      <c r="K2384" s="16"/>
      <c r="N2384" s="17">
        <v>20</v>
      </c>
      <c r="O2384" s="17">
        <v>8</v>
      </c>
      <c r="P2384" s="17">
        <v>2005</v>
      </c>
      <c r="Q2384" s="19" t="s">
        <v>1029</v>
      </c>
      <c r="R2384" s="24" t="s">
        <v>1026</v>
      </c>
      <c r="S2384" s="19" t="s">
        <v>1433</v>
      </c>
      <c r="T2384" s="17">
        <v>0</v>
      </c>
      <c r="U2384" s="24" t="s">
        <v>1026</v>
      </c>
      <c r="V2384" s="17">
        <v>2</v>
      </c>
      <c r="W2384" s="142" t="s">
        <v>3036</v>
      </c>
      <c r="X2384" s="17">
        <v>446</v>
      </c>
      <c r="Y2384" s="17">
        <v>5</v>
      </c>
      <c r="Z2384" s="24" t="s">
        <v>1026</v>
      </c>
      <c r="AA2384" s="17">
        <v>14</v>
      </c>
    </row>
    <row r="2385" spans="1:27" x14ac:dyDescent="0.25">
      <c r="A2385" s="14" t="s">
        <v>2150</v>
      </c>
      <c r="B2385" s="20" t="s">
        <v>1029</v>
      </c>
      <c r="C2385" s="14">
        <v>0</v>
      </c>
      <c r="D2385" s="16"/>
      <c r="E2385" s="16"/>
      <c r="F2385" s="16"/>
      <c r="G2385" s="16"/>
      <c r="H2385" s="16"/>
      <c r="I2385" s="16"/>
      <c r="J2385" s="16"/>
      <c r="K2385" s="16"/>
      <c r="N2385" s="17">
        <v>21</v>
      </c>
      <c r="O2385" s="17">
        <v>8</v>
      </c>
      <c r="P2385" s="17">
        <v>2005</v>
      </c>
      <c r="Q2385" s="19" t="s">
        <v>1433</v>
      </c>
      <c r="R2385" s="24" t="s">
        <v>1026</v>
      </c>
      <c r="S2385" s="19" t="s">
        <v>564</v>
      </c>
      <c r="T2385" s="17">
        <v>2</v>
      </c>
      <c r="U2385" s="24" t="s">
        <v>1026</v>
      </c>
      <c r="V2385" s="17">
        <v>1</v>
      </c>
      <c r="W2385" s="142" t="s">
        <v>3032</v>
      </c>
      <c r="X2385" s="17">
        <v>525</v>
      </c>
      <c r="Y2385" s="17">
        <v>5</v>
      </c>
      <c r="Z2385" s="24" t="s">
        <v>1026</v>
      </c>
      <c r="AA2385" s="17">
        <v>6</v>
      </c>
    </row>
    <row r="2386" spans="1:27" x14ac:dyDescent="0.25">
      <c r="A2386" s="16"/>
      <c r="C2386" s="16"/>
      <c r="D2386" s="16"/>
      <c r="E2386" s="16"/>
      <c r="F2386" s="16"/>
      <c r="G2386" s="16"/>
      <c r="H2386" s="16"/>
      <c r="I2386" s="16"/>
      <c r="J2386" s="16"/>
      <c r="K2386" s="16"/>
      <c r="N2386" s="17">
        <v>21</v>
      </c>
      <c r="O2386" s="17">
        <v>8</v>
      </c>
      <c r="P2386" s="17">
        <v>2005</v>
      </c>
      <c r="Q2386" s="19" t="s">
        <v>264</v>
      </c>
      <c r="R2386" s="24" t="s">
        <v>1026</v>
      </c>
      <c r="S2386" s="19" t="s">
        <v>1241</v>
      </c>
      <c r="T2386" s="17">
        <v>0</v>
      </c>
      <c r="U2386" s="24" t="s">
        <v>1026</v>
      </c>
      <c r="V2386" s="17">
        <v>2</v>
      </c>
      <c r="W2386" s="142" t="s">
        <v>3031</v>
      </c>
      <c r="X2386" s="17">
        <v>365</v>
      </c>
      <c r="Y2386" s="17">
        <v>8</v>
      </c>
      <c r="Z2386" s="24" t="s">
        <v>1026</v>
      </c>
      <c r="AA2386" s="17">
        <v>14</v>
      </c>
    </row>
    <row r="2387" spans="1:27" x14ac:dyDescent="0.25">
      <c r="A2387" s="16"/>
      <c r="C2387" s="16"/>
      <c r="D2387" s="16"/>
      <c r="E2387" s="16"/>
      <c r="F2387" s="16"/>
      <c r="G2387" s="16"/>
      <c r="H2387" s="16"/>
      <c r="I2387" s="16"/>
      <c r="J2387" s="16"/>
      <c r="K2387" s="16"/>
      <c r="N2387" s="17">
        <v>21</v>
      </c>
      <c r="O2387" s="17">
        <v>8</v>
      </c>
      <c r="P2387" s="17">
        <v>2005</v>
      </c>
      <c r="Q2387" s="52" t="s">
        <v>1029</v>
      </c>
      <c r="R2387" s="24" t="s">
        <v>1026</v>
      </c>
      <c r="S2387" s="52" t="s">
        <v>1041</v>
      </c>
      <c r="T2387" s="17">
        <v>0</v>
      </c>
      <c r="U2387" s="24" t="s">
        <v>1026</v>
      </c>
      <c r="V2387" s="17">
        <v>2</v>
      </c>
      <c r="W2387" s="142" t="s">
        <v>3033</v>
      </c>
      <c r="X2387" s="17">
        <v>308</v>
      </c>
      <c r="Y2387" s="17">
        <v>6</v>
      </c>
      <c r="Z2387" s="24" t="s">
        <v>1026</v>
      </c>
      <c r="AA2387" s="17">
        <v>13</v>
      </c>
    </row>
    <row r="2388" spans="1:27" x14ac:dyDescent="0.25">
      <c r="C2388" s="16"/>
      <c r="D2388" s="16"/>
      <c r="E2388" s="16"/>
      <c r="F2388" s="16"/>
      <c r="G2388" s="16"/>
      <c r="H2388" s="16"/>
      <c r="I2388" s="16"/>
      <c r="J2388" s="16"/>
      <c r="K2388" s="16"/>
      <c r="N2388" s="17">
        <v>21</v>
      </c>
      <c r="O2388" s="17">
        <v>8</v>
      </c>
      <c r="P2388" s="17">
        <v>2005</v>
      </c>
      <c r="Q2388" s="19" t="s">
        <v>1427</v>
      </c>
      <c r="R2388" s="24" t="s">
        <v>1026</v>
      </c>
      <c r="S2388" s="19" t="s">
        <v>567</v>
      </c>
      <c r="T2388" s="17">
        <v>0</v>
      </c>
      <c r="U2388" s="24" t="s">
        <v>1026</v>
      </c>
      <c r="V2388" s="17">
        <v>2</v>
      </c>
      <c r="W2388" s="142" t="s">
        <v>3030</v>
      </c>
      <c r="X2388" s="17">
        <v>238</v>
      </c>
      <c r="Y2388" s="17">
        <v>5</v>
      </c>
      <c r="Z2388" s="24" t="s">
        <v>1026</v>
      </c>
      <c r="AA2388" s="17">
        <v>17</v>
      </c>
    </row>
    <row r="2389" spans="1:27" x14ac:dyDescent="0.25">
      <c r="C2389" s="16"/>
      <c r="D2389" s="16"/>
      <c r="E2389" s="16"/>
      <c r="F2389" s="16"/>
      <c r="G2389" s="16"/>
      <c r="H2389" s="16"/>
      <c r="I2389" s="16"/>
      <c r="J2389" s="16"/>
      <c r="K2389" s="16"/>
      <c r="N2389" s="17">
        <v>24</v>
      </c>
      <c r="O2389" s="17">
        <v>8</v>
      </c>
      <c r="P2389" s="17">
        <v>2005</v>
      </c>
      <c r="Q2389" s="19" t="s">
        <v>392</v>
      </c>
      <c r="R2389" s="24" t="s">
        <v>1026</v>
      </c>
      <c r="S2389" s="38" t="s">
        <v>1433</v>
      </c>
      <c r="T2389" s="17">
        <v>2</v>
      </c>
      <c r="U2389" s="24" t="s">
        <v>1026</v>
      </c>
      <c r="V2389" s="17">
        <v>0</v>
      </c>
      <c r="W2389" s="142" t="s">
        <v>1063</v>
      </c>
      <c r="X2389" s="17">
        <v>417</v>
      </c>
      <c r="Y2389" s="17">
        <v>10</v>
      </c>
      <c r="Z2389" s="24" t="s">
        <v>1026</v>
      </c>
      <c r="AA2389" s="17">
        <v>1</v>
      </c>
    </row>
    <row r="2390" spans="1:27" x14ac:dyDescent="0.25">
      <c r="C2390" s="16"/>
      <c r="D2390" s="16"/>
      <c r="E2390" s="16"/>
      <c r="F2390" s="16"/>
      <c r="G2390" s="16"/>
      <c r="H2390" s="16"/>
      <c r="I2390" s="16"/>
      <c r="J2390" s="16"/>
      <c r="K2390" s="16"/>
      <c r="N2390" s="17">
        <v>24</v>
      </c>
      <c r="O2390" s="17">
        <v>8</v>
      </c>
      <c r="P2390" s="17">
        <v>2005</v>
      </c>
      <c r="Q2390" s="19" t="s">
        <v>1041</v>
      </c>
      <c r="R2390" s="24" t="s">
        <v>1026</v>
      </c>
      <c r="S2390" s="19" t="s">
        <v>264</v>
      </c>
      <c r="T2390" s="17">
        <v>2</v>
      </c>
      <c r="U2390" s="24" t="s">
        <v>1026</v>
      </c>
      <c r="V2390" s="17">
        <v>1</v>
      </c>
      <c r="W2390" s="142" t="s">
        <v>1062</v>
      </c>
      <c r="X2390" s="17">
        <v>526</v>
      </c>
      <c r="Y2390" s="17">
        <v>10</v>
      </c>
      <c r="Z2390" s="24" t="s">
        <v>1026</v>
      </c>
      <c r="AA2390" s="17">
        <v>6</v>
      </c>
    </row>
    <row r="2391" spans="1:27" x14ac:dyDescent="0.25">
      <c r="C2391" s="16"/>
      <c r="D2391" s="16"/>
      <c r="E2391" s="16"/>
      <c r="F2391" s="16"/>
      <c r="G2391" s="16"/>
      <c r="H2391" s="16"/>
      <c r="I2391" s="16"/>
      <c r="J2391" s="16"/>
      <c r="K2391" s="16"/>
      <c r="N2391" s="17">
        <v>24</v>
      </c>
      <c r="O2391" s="17">
        <v>8</v>
      </c>
      <c r="P2391" s="17">
        <v>2005</v>
      </c>
      <c r="Q2391" s="19" t="s">
        <v>564</v>
      </c>
      <c r="R2391" s="24" t="s">
        <v>1026</v>
      </c>
      <c r="S2391" s="19" t="s">
        <v>1427</v>
      </c>
      <c r="T2391" s="17">
        <v>2</v>
      </c>
      <c r="U2391" s="24" t="s">
        <v>1026</v>
      </c>
      <c r="V2391" s="17">
        <v>1</v>
      </c>
      <c r="W2391" s="142" t="s">
        <v>1060</v>
      </c>
      <c r="X2391" s="17">
        <v>212</v>
      </c>
      <c r="Y2391" s="17">
        <v>5</v>
      </c>
      <c r="Z2391" s="24" t="s">
        <v>1026</v>
      </c>
      <c r="AA2391" s="17">
        <v>4</v>
      </c>
    </row>
    <row r="2392" spans="1:27" x14ac:dyDescent="0.25">
      <c r="C2392" s="16"/>
      <c r="D2392" s="16"/>
      <c r="E2392" s="16"/>
      <c r="F2392" s="16"/>
      <c r="G2392" s="16"/>
      <c r="H2392" s="16"/>
      <c r="I2392" s="16"/>
      <c r="J2392" s="16"/>
      <c r="K2392" s="16"/>
      <c r="N2392" s="17">
        <v>24</v>
      </c>
      <c r="O2392" s="17">
        <v>8</v>
      </c>
      <c r="P2392" s="17">
        <v>2005</v>
      </c>
      <c r="Q2392" s="19" t="s">
        <v>1241</v>
      </c>
      <c r="R2392" s="24" t="s">
        <v>1026</v>
      </c>
      <c r="S2392" s="19" t="s">
        <v>1029</v>
      </c>
      <c r="T2392" s="17">
        <v>2</v>
      </c>
      <c r="U2392" s="24" t="s">
        <v>1026</v>
      </c>
      <c r="V2392" s="17">
        <v>0</v>
      </c>
      <c r="W2392" s="142" t="s">
        <v>1059</v>
      </c>
      <c r="X2392" s="17">
        <v>1186</v>
      </c>
      <c r="Y2392" s="17">
        <v>15</v>
      </c>
      <c r="Z2392" s="24" t="s">
        <v>1026</v>
      </c>
      <c r="AA2392" s="17">
        <v>6</v>
      </c>
    </row>
    <row r="2393" spans="1:27" x14ac:dyDescent="0.25">
      <c r="C2393" s="16"/>
      <c r="D2393" s="16"/>
      <c r="E2393" s="16"/>
      <c r="F2393" s="16"/>
      <c r="G2393" s="16"/>
      <c r="H2393" s="16"/>
      <c r="I2393" s="16"/>
      <c r="R2393" s="24"/>
      <c r="S2393" s="19" t="s">
        <v>2</v>
      </c>
      <c r="T2393" s="17">
        <f>SUM(T2365:T2392)</f>
        <v>30</v>
      </c>
      <c r="U2393" s="24" t="s">
        <v>1026</v>
      </c>
      <c r="V2393" s="17">
        <f>SUM(V2365:V2392)</f>
        <v>33</v>
      </c>
      <c r="X2393" s="17">
        <f>SUM(X2365:X2392)</f>
        <v>13333</v>
      </c>
      <c r="Y2393" s="17">
        <f>SUM(Y2365:Y2392)</f>
        <v>224</v>
      </c>
      <c r="Z2393" s="24" t="s">
        <v>1026</v>
      </c>
      <c r="AA2393" s="17">
        <f>SUM(AA2365:AA2392)</f>
        <v>212</v>
      </c>
    </row>
    <row r="2394" spans="1:27" x14ac:dyDescent="0.25">
      <c r="C2394" s="16"/>
      <c r="D2394" s="16"/>
      <c r="E2394" s="16"/>
      <c r="F2394" s="16"/>
      <c r="G2394" s="16"/>
      <c r="H2394" s="16"/>
      <c r="I2394" s="16"/>
      <c r="P2394" s="17">
        <f>COUNT(T2365:T2392)</f>
        <v>28</v>
      </c>
      <c r="R2394" s="24"/>
      <c r="S2394" s="19" t="s">
        <v>567</v>
      </c>
      <c r="T2394" s="81">
        <f>PRODUCT(T2393/P2394)</f>
        <v>1.0714285714285714</v>
      </c>
      <c r="U2394" s="24" t="s">
        <v>1026</v>
      </c>
      <c r="V2394" s="81">
        <f>PRODUCT(V2393/P2394)</f>
        <v>1.1785714285714286</v>
      </c>
      <c r="X2394" s="82">
        <f>PRODUCT(X2393/P2394)</f>
        <v>476.17857142857144</v>
      </c>
      <c r="Y2394" s="81">
        <f>PRODUCT(Y2393/P2394)</f>
        <v>8</v>
      </c>
      <c r="Z2394" s="24" t="s">
        <v>1026</v>
      </c>
      <c r="AA2394" s="81">
        <f>PRODUCT(AA2393/P2394)</f>
        <v>7.5714285714285712</v>
      </c>
    </row>
    <row r="2395" spans="1:27" x14ac:dyDescent="0.25">
      <c r="C2395" s="16"/>
      <c r="D2395" s="16"/>
      <c r="E2395" s="16"/>
      <c r="F2395" s="16"/>
      <c r="G2395" s="16"/>
      <c r="H2395" s="16"/>
      <c r="I2395" s="16"/>
      <c r="R2395" s="11"/>
      <c r="T2395" s="24"/>
      <c r="U2395" s="11"/>
      <c r="W2395" s="142"/>
      <c r="Z2395" s="11"/>
    </row>
    <row r="2396" spans="1:27" x14ac:dyDescent="0.25">
      <c r="A2396" s="156"/>
      <c r="B2396" s="154" t="s">
        <v>2582</v>
      </c>
      <c r="C2396" s="154"/>
      <c r="D2396" s="154"/>
      <c r="E2396" s="154"/>
      <c r="F2396" s="154"/>
      <c r="G2396" s="154"/>
      <c r="H2396" s="154"/>
      <c r="I2396" s="154"/>
      <c r="J2396" s="156"/>
      <c r="K2396" s="156"/>
      <c r="L2396" s="156"/>
      <c r="M2396" s="158"/>
      <c r="N2396" s="158"/>
      <c r="O2396" s="158"/>
      <c r="P2396" s="158"/>
      <c r="Q2396" s="154" t="s">
        <v>2582</v>
      </c>
      <c r="R2396" s="165"/>
      <c r="S2396" s="160"/>
      <c r="T2396" s="173"/>
      <c r="U2396" s="165"/>
      <c r="V2396" s="158"/>
      <c r="W2396" s="161"/>
      <c r="X2396" s="158"/>
      <c r="Y2396" s="158"/>
      <c r="Z2396" s="165"/>
      <c r="AA2396" s="158"/>
    </row>
    <row r="2397" spans="1:27" x14ac:dyDescent="0.25">
      <c r="A2397" s="11"/>
      <c r="B2397" s="11"/>
      <c r="C2397" s="11"/>
      <c r="D2397" s="11"/>
      <c r="E2397" s="11"/>
      <c r="F2397" s="11"/>
      <c r="G2397" s="11"/>
      <c r="H2397" s="11"/>
      <c r="I2397" s="11"/>
      <c r="J2397" s="11"/>
      <c r="K2397" s="11"/>
      <c r="L2397" s="11"/>
      <c r="Q2397" s="20" t="s">
        <v>387</v>
      </c>
      <c r="R2397" s="24"/>
      <c r="U2397" s="24"/>
      <c r="W2397" s="142"/>
      <c r="X2397" s="120"/>
      <c r="Z2397" s="24"/>
    </row>
    <row r="2398" spans="1:27" x14ac:dyDescent="0.25">
      <c r="A2398" s="11"/>
      <c r="B2398" s="11"/>
      <c r="C2398" s="11"/>
      <c r="D2398" s="11"/>
      <c r="E2398" s="11"/>
      <c r="F2398" s="11"/>
      <c r="G2398" s="11"/>
      <c r="H2398" s="11"/>
      <c r="I2398" s="11"/>
      <c r="J2398" s="11"/>
      <c r="K2398" s="11"/>
      <c r="L2398" s="11"/>
      <c r="N2398" s="17">
        <v>27</v>
      </c>
      <c r="O2398" s="17">
        <v>8</v>
      </c>
      <c r="P2398" s="17">
        <v>2005</v>
      </c>
      <c r="Q2398" s="20" t="s">
        <v>392</v>
      </c>
      <c r="R2398" s="24" t="s">
        <v>1026</v>
      </c>
      <c r="S2398" s="19" t="s">
        <v>264</v>
      </c>
      <c r="T2398" s="17">
        <v>2</v>
      </c>
      <c r="U2398" s="24" t="s">
        <v>1026</v>
      </c>
      <c r="V2398" s="17">
        <v>0</v>
      </c>
      <c r="W2398" s="142" t="s">
        <v>991</v>
      </c>
      <c r="X2398" s="120">
        <v>511</v>
      </c>
      <c r="Y2398" s="17">
        <v>21</v>
      </c>
      <c r="Z2398" s="24" t="s">
        <v>1026</v>
      </c>
      <c r="AA2398" s="17">
        <v>4</v>
      </c>
    </row>
    <row r="2399" spans="1:27" x14ac:dyDescent="0.25">
      <c r="A2399" s="11"/>
      <c r="B2399" s="11"/>
      <c r="C2399" s="11"/>
      <c r="D2399" s="11"/>
      <c r="E2399" s="11"/>
      <c r="F2399" s="11"/>
      <c r="G2399" s="11"/>
      <c r="H2399" s="11"/>
      <c r="I2399" s="11"/>
      <c r="J2399" s="11"/>
      <c r="K2399" s="11"/>
      <c r="L2399" s="11"/>
      <c r="N2399" s="17">
        <v>28</v>
      </c>
      <c r="O2399" s="17">
        <v>8</v>
      </c>
      <c r="P2399" s="17">
        <v>2005</v>
      </c>
      <c r="Q2399" s="20" t="s">
        <v>264</v>
      </c>
      <c r="R2399" s="24" t="s">
        <v>1026</v>
      </c>
      <c r="S2399" s="19" t="s">
        <v>392</v>
      </c>
      <c r="T2399" s="17">
        <v>2</v>
      </c>
      <c r="U2399" s="24" t="s">
        <v>1026</v>
      </c>
      <c r="V2399" s="17">
        <v>0</v>
      </c>
      <c r="W2399" s="142" t="s">
        <v>992</v>
      </c>
      <c r="X2399" s="120">
        <v>300</v>
      </c>
      <c r="Y2399" s="17">
        <v>14</v>
      </c>
      <c r="Z2399" s="24" t="s">
        <v>1026</v>
      </c>
      <c r="AA2399" s="17">
        <v>6</v>
      </c>
    </row>
    <row r="2400" spans="1:27" x14ac:dyDescent="0.25">
      <c r="A2400" s="11"/>
      <c r="B2400" s="11"/>
      <c r="C2400" s="11"/>
      <c r="D2400" s="11"/>
      <c r="E2400" s="11"/>
      <c r="F2400" s="11"/>
      <c r="G2400" s="11"/>
      <c r="H2400" s="11"/>
      <c r="I2400" s="11"/>
      <c r="J2400" s="11"/>
      <c r="K2400" s="11"/>
      <c r="L2400" s="11"/>
      <c r="N2400" s="17">
        <v>1</v>
      </c>
      <c r="O2400" s="17">
        <v>9</v>
      </c>
      <c r="P2400" s="17">
        <v>2005</v>
      </c>
      <c r="Q2400" s="20" t="s">
        <v>392</v>
      </c>
      <c r="R2400" s="24" t="s">
        <v>1026</v>
      </c>
      <c r="S2400" s="19" t="s">
        <v>264</v>
      </c>
      <c r="T2400" s="17">
        <v>2</v>
      </c>
      <c r="U2400" s="24" t="s">
        <v>1026</v>
      </c>
      <c r="V2400" s="17">
        <v>0</v>
      </c>
      <c r="W2400" s="142" t="s">
        <v>46</v>
      </c>
      <c r="X2400" s="120">
        <v>796</v>
      </c>
      <c r="Y2400" s="17">
        <v>11</v>
      </c>
      <c r="Z2400" s="24" t="s">
        <v>1026</v>
      </c>
      <c r="AA2400" s="17">
        <v>1</v>
      </c>
    </row>
    <row r="2401" spans="1:27" x14ac:dyDescent="0.25">
      <c r="A2401" s="11"/>
      <c r="B2401" s="16" t="s">
        <v>2885</v>
      </c>
      <c r="C2401" s="11"/>
      <c r="D2401" s="11"/>
      <c r="E2401" s="11"/>
      <c r="F2401" s="11"/>
      <c r="G2401" s="11"/>
      <c r="H2401" s="11"/>
      <c r="I2401" s="11"/>
      <c r="J2401" s="11"/>
      <c r="K2401" s="11"/>
      <c r="L2401" s="11"/>
      <c r="N2401" s="17">
        <v>3</v>
      </c>
      <c r="O2401" s="17">
        <v>9</v>
      </c>
      <c r="P2401" s="17">
        <v>2005</v>
      </c>
      <c r="Q2401" s="19" t="s">
        <v>264</v>
      </c>
      <c r="R2401" s="24" t="s">
        <v>1026</v>
      </c>
      <c r="S2401" s="20" t="s">
        <v>392</v>
      </c>
      <c r="T2401" s="17">
        <v>1</v>
      </c>
      <c r="U2401" s="24" t="s">
        <v>1026</v>
      </c>
      <c r="V2401" s="17">
        <v>2</v>
      </c>
      <c r="W2401" s="142" t="s">
        <v>993</v>
      </c>
      <c r="X2401" s="120">
        <v>502</v>
      </c>
      <c r="Y2401" s="17">
        <v>1</v>
      </c>
      <c r="Z2401" s="24" t="s">
        <v>1026</v>
      </c>
      <c r="AA2401" s="17">
        <v>17</v>
      </c>
    </row>
    <row r="2402" spans="1:27" x14ac:dyDescent="0.25">
      <c r="A2402" s="11"/>
      <c r="B2402" s="20"/>
      <c r="C2402" s="11"/>
      <c r="D2402" s="11"/>
      <c r="E2402" s="11"/>
      <c r="F2402" s="11"/>
      <c r="G2402" s="11"/>
      <c r="H2402" s="11"/>
      <c r="I2402" s="11"/>
      <c r="J2402" s="11"/>
      <c r="K2402" s="11"/>
      <c r="L2402" s="11"/>
      <c r="Q2402" s="11"/>
      <c r="R2402" s="11"/>
      <c r="S2402" s="11"/>
      <c r="U2402" s="11"/>
      <c r="W2402" s="142"/>
      <c r="Z2402" s="11"/>
    </row>
    <row r="2403" spans="1:27" x14ac:dyDescent="0.25">
      <c r="A2403" s="11"/>
      <c r="C2403" s="11"/>
      <c r="D2403" s="11"/>
      <c r="E2403" s="11"/>
      <c r="F2403" s="11"/>
      <c r="G2403" s="11"/>
      <c r="H2403" s="11"/>
      <c r="I2403" s="11"/>
      <c r="J2403" s="11"/>
      <c r="K2403" s="11"/>
      <c r="L2403" s="11"/>
      <c r="N2403" s="17">
        <v>27</v>
      </c>
      <c r="O2403" s="17">
        <v>8</v>
      </c>
      <c r="P2403" s="17">
        <v>2005</v>
      </c>
      <c r="Q2403" s="20" t="s">
        <v>1241</v>
      </c>
      <c r="R2403" s="24" t="s">
        <v>1026</v>
      </c>
      <c r="S2403" s="19" t="s">
        <v>1041</v>
      </c>
      <c r="T2403" s="17">
        <v>2</v>
      </c>
      <c r="U2403" s="24" t="s">
        <v>1026</v>
      </c>
      <c r="V2403" s="17">
        <v>1</v>
      </c>
      <c r="W2403" s="142" t="s">
        <v>994</v>
      </c>
      <c r="X2403" s="17">
        <v>925</v>
      </c>
      <c r="Y2403" s="17">
        <v>4</v>
      </c>
      <c r="Z2403" s="24" t="s">
        <v>1026</v>
      </c>
      <c r="AA2403" s="17">
        <v>3</v>
      </c>
    </row>
    <row r="2404" spans="1:27" x14ac:dyDescent="0.25">
      <c r="A2404" s="16"/>
      <c r="C2404" s="16"/>
      <c r="D2404" s="16"/>
      <c r="E2404" s="16"/>
      <c r="F2404" s="16"/>
      <c r="G2404" s="16"/>
      <c r="H2404" s="16"/>
      <c r="I2404" s="16"/>
      <c r="J2404" s="16"/>
      <c r="K2404" s="16"/>
      <c r="L2404" s="16"/>
      <c r="N2404" s="17">
        <v>28</v>
      </c>
      <c r="O2404" s="17">
        <v>8</v>
      </c>
      <c r="P2404" s="17">
        <v>2005</v>
      </c>
      <c r="Q2404" s="19" t="s">
        <v>1041</v>
      </c>
      <c r="R2404" s="24" t="s">
        <v>1026</v>
      </c>
      <c r="S2404" s="20" t="s">
        <v>1241</v>
      </c>
      <c r="T2404" s="17">
        <v>1</v>
      </c>
      <c r="U2404" s="24" t="s">
        <v>1026</v>
      </c>
      <c r="V2404" s="17">
        <v>2</v>
      </c>
      <c r="W2404" s="142" t="s">
        <v>995</v>
      </c>
      <c r="X2404" s="120">
        <v>569</v>
      </c>
      <c r="Y2404" s="17">
        <v>11</v>
      </c>
      <c r="Z2404" s="24" t="s">
        <v>1026</v>
      </c>
      <c r="AA2404" s="17">
        <v>13</v>
      </c>
    </row>
    <row r="2405" spans="1:27" x14ac:dyDescent="0.25">
      <c r="A2405" s="16"/>
      <c r="B2405" s="16" t="s">
        <v>2592</v>
      </c>
      <c r="C2405" s="16"/>
      <c r="D2405" s="16"/>
      <c r="E2405" s="16"/>
      <c r="F2405" s="16"/>
      <c r="G2405" s="16"/>
      <c r="H2405" s="16"/>
      <c r="I2405" s="16"/>
      <c r="J2405" s="16"/>
      <c r="K2405" s="16"/>
      <c r="L2405" s="16"/>
      <c r="N2405" s="17">
        <v>1</v>
      </c>
      <c r="O2405" s="17">
        <v>9</v>
      </c>
      <c r="P2405" s="17">
        <v>2005</v>
      </c>
      <c r="Q2405" s="20" t="s">
        <v>1241</v>
      </c>
      <c r="R2405" s="24" t="s">
        <v>1026</v>
      </c>
      <c r="S2405" s="19" t="s">
        <v>1041</v>
      </c>
      <c r="T2405" s="17">
        <v>2</v>
      </c>
      <c r="U2405" s="24" t="s">
        <v>1026</v>
      </c>
      <c r="V2405" s="17">
        <v>0</v>
      </c>
      <c r="W2405" s="142" t="s">
        <v>221</v>
      </c>
      <c r="X2405" s="120">
        <v>1838</v>
      </c>
      <c r="Y2405" s="17">
        <v>4</v>
      </c>
      <c r="Z2405" s="24" t="s">
        <v>1026</v>
      </c>
      <c r="AA2405" s="17">
        <v>1</v>
      </c>
    </row>
    <row r="2406" spans="1:27" x14ac:dyDescent="0.25">
      <c r="C2406" s="16"/>
      <c r="D2406" s="16"/>
      <c r="E2406" s="16"/>
      <c r="F2406" s="16"/>
      <c r="G2406" s="16"/>
      <c r="H2406" s="16"/>
      <c r="I2406" s="16"/>
      <c r="J2406" s="74"/>
      <c r="Q2406" s="20"/>
      <c r="R2406" s="24"/>
      <c r="U2406" s="24"/>
      <c r="W2406" s="142"/>
      <c r="X2406" s="120"/>
      <c r="Z2406" s="24"/>
    </row>
    <row r="2407" spans="1:27" x14ac:dyDescent="0.25">
      <c r="C2407" s="16"/>
      <c r="D2407" s="16"/>
      <c r="E2407" s="16"/>
      <c r="F2407" s="16"/>
      <c r="G2407" s="16"/>
      <c r="H2407" s="16"/>
      <c r="I2407" s="16"/>
      <c r="Q2407" s="20"/>
      <c r="R2407" s="24"/>
      <c r="U2407" s="24"/>
      <c r="W2407" s="142"/>
      <c r="X2407" s="120"/>
      <c r="Z2407" s="24"/>
    </row>
    <row r="2408" spans="1:27" x14ac:dyDescent="0.25">
      <c r="C2408" s="16"/>
      <c r="D2408" s="16"/>
      <c r="E2408" s="16"/>
      <c r="F2408" s="16"/>
      <c r="G2408" s="16"/>
      <c r="H2408" s="16"/>
      <c r="I2408" s="16"/>
      <c r="Q2408" s="20" t="s">
        <v>388</v>
      </c>
      <c r="W2408" s="142"/>
      <c r="X2408" s="120"/>
    </row>
    <row r="2409" spans="1:27" x14ac:dyDescent="0.25">
      <c r="C2409" s="16"/>
      <c r="D2409" s="16"/>
      <c r="E2409" s="16"/>
      <c r="F2409" s="16"/>
      <c r="G2409" s="16"/>
      <c r="H2409" s="16"/>
      <c r="I2409" s="16"/>
      <c r="N2409" s="17">
        <v>7</v>
      </c>
      <c r="O2409" s="17">
        <v>9</v>
      </c>
      <c r="P2409" s="17">
        <v>2005</v>
      </c>
      <c r="Q2409" s="20" t="s">
        <v>1041</v>
      </c>
      <c r="R2409" s="24" t="s">
        <v>1026</v>
      </c>
      <c r="S2409" s="19" t="s">
        <v>264</v>
      </c>
      <c r="T2409" s="17">
        <v>2</v>
      </c>
      <c r="U2409" s="24" t="s">
        <v>1026</v>
      </c>
      <c r="V2409" s="17">
        <v>1</v>
      </c>
      <c r="W2409" s="142" t="s">
        <v>996</v>
      </c>
      <c r="X2409" s="120">
        <v>520</v>
      </c>
      <c r="Y2409" s="17">
        <v>19</v>
      </c>
      <c r="Z2409" s="24" t="s">
        <v>1026</v>
      </c>
      <c r="AA2409" s="17">
        <v>11</v>
      </c>
    </row>
    <row r="2410" spans="1:27" x14ac:dyDescent="0.25">
      <c r="B2410" s="16" t="s">
        <v>2593</v>
      </c>
      <c r="C2410" s="16"/>
      <c r="D2410" s="16"/>
      <c r="E2410" s="16"/>
      <c r="F2410" s="16"/>
      <c r="G2410" s="16"/>
      <c r="H2410" s="16"/>
      <c r="I2410" s="16"/>
      <c r="N2410" s="17">
        <v>10</v>
      </c>
      <c r="O2410" s="17">
        <v>9</v>
      </c>
      <c r="P2410" s="17">
        <v>2005</v>
      </c>
      <c r="Q2410" s="19" t="s">
        <v>264</v>
      </c>
      <c r="R2410" s="24" t="s">
        <v>1026</v>
      </c>
      <c r="S2410" s="20" t="s">
        <v>1041</v>
      </c>
      <c r="T2410" s="17">
        <v>1</v>
      </c>
      <c r="U2410" s="24" t="s">
        <v>1026</v>
      </c>
      <c r="V2410" s="17">
        <v>2</v>
      </c>
      <c r="W2410" s="142" t="s">
        <v>997</v>
      </c>
      <c r="X2410" s="120">
        <v>506</v>
      </c>
      <c r="Y2410" s="17">
        <v>6</v>
      </c>
      <c r="Z2410" s="24" t="s">
        <v>1026</v>
      </c>
      <c r="AA2410" s="17">
        <v>7</v>
      </c>
    </row>
    <row r="2411" spans="1:27" x14ac:dyDescent="0.25">
      <c r="C2411" s="16"/>
      <c r="D2411" s="16"/>
      <c r="E2411" s="16"/>
      <c r="F2411" s="16"/>
      <c r="G2411" s="16"/>
      <c r="H2411" s="16"/>
      <c r="I2411" s="16"/>
      <c r="R2411" s="24"/>
      <c r="S2411" s="20"/>
      <c r="U2411" s="24"/>
      <c r="W2411" s="142"/>
      <c r="X2411" s="120"/>
      <c r="Z2411" s="24"/>
    </row>
    <row r="2412" spans="1:27" x14ac:dyDescent="0.25">
      <c r="C2412" s="16"/>
      <c r="D2412" s="16"/>
      <c r="E2412" s="16"/>
      <c r="F2412" s="16"/>
      <c r="G2412" s="16"/>
      <c r="H2412" s="16"/>
      <c r="I2412" s="16"/>
      <c r="Q2412" s="20"/>
      <c r="W2412" s="142"/>
      <c r="X2412" s="120"/>
    </row>
    <row r="2413" spans="1:27" x14ac:dyDescent="0.25">
      <c r="C2413" s="16"/>
      <c r="D2413" s="16"/>
      <c r="E2413" s="16"/>
      <c r="F2413" s="16"/>
      <c r="G2413" s="16"/>
      <c r="H2413" s="16"/>
      <c r="I2413" s="16"/>
      <c r="Q2413" s="20" t="s">
        <v>389</v>
      </c>
      <c r="W2413" s="142"/>
      <c r="X2413" s="120"/>
    </row>
    <row r="2414" spans="1:27" x14ac:dyDescent="0.25">
      <c r="C2414" s="16"/>
      <c r="D2414" s="16"/>
      <c r="E2414" s="16"/>
      <c r="F2414" s="16"/>
      <c r="G2414" s="16"/>
      <c r="H2414" s="16"/>
      <c r="I2414" s="16"/>
      <c r="N2414" s="17">
        <v>10</v>
      </c>
      <c r="O2414" s="17">
        <v>9</v>
      </c>
      <c r="P2414" s="17">
        <v>2005</v>
      </c>
      <c r="Q2414" s="20" t="s">
        <v>392</v>
      </c>
      <c r="R2414" s="24" t="s">
        <v>1026</v>
      </c>
      <c r="S2414" s="19" t="s">
        <v>1241</v>
      </c>
      <c r="T2414" s="17">
        <v>1</v>
      </c>
      <c r="U2414" s="24" t="s">
        <v>1026</v>
      </c>
      <c r="V2414" s="17">
        <v>0</v>
      </c>
      <c r="W2414" s="142" t="s">
        <v>1000</v>
      </c>
      <c r="X2414" s="120">
        <v>1318</v>
      </c>
      <c r="Y2414" s="17">
        <v>8</v>
      </c>
      <c r="Z2414" s="24" t="s">
        <v>1026</v>
      </c>
      <c r="AA2414" s="17">
        <v>2</v>
      </c>
    </row>
    <row r="2415" spans="1:27" x14ac:dyDescent="0.25">
      <c r="A2415" s="16"/>
      <c r="C2415" s="16"/>
      <c r="D2415" s="16"/>
      <c r="E2415" s="16"/>
      <c r="F2415" s="16"/>
      <c r="G2415" s="16"/>
      <c r="H2415" s="16"/>
      <c r="I2415" s="16"/>
      <c r="J2415" s="16"/>
      <c r="K2415" s="16"/>
      <c r="L2415" s="16"/>
      <c r="N2415" s="17">
        <v>11</v>
      </c>
      <c r="O2415" s="17">
        <v>9</v>
      </c>
      <c r="P2415" s="17">
        <v>2005</v>
      </c>
      <c r="Q2415" s="20" t="s">
        <v>1241</v>
      </c>
      <c r="R2415" s="24" t="s">
        <v>1026</v>
      </c>
      <c r="S2415" s="19" t="s">
        <v>392</v>
      </c>
      <c r="T2415" s="17">
        <v>1</v>
      </c>
      <c r="U2415" s="24" t="s">
        <v>1026</v>
      </c>
      <c r="V2415" s="17">
        <v>0</v>
      </c>
      <c r="W2415" s="142" t="s">
        <v>1001</v>
      </c>
      <c r="X2415" s="120">
        <v>2196</v>
      </c>
      <c r="Y2415" s="17">
        <v>7</v>
      </c>
      <c r="Z2415" s="24" t="s">
        <v>1026</v>
      </c>
      <c r="AA2415" s="17">
        <v>5</v>
      </c>
    </row>
    <row r="2416" spans="1:27" x14ac:dyDescent="0.25">
      <c r="A2416" s="16"/>
      <c r="C2416" s="16"/>
      <c r="D2416" s="16"/>
      <c r="E2416" s="16"/>
      <c r="F2416" s="16"/>
      <c r="G2416" s="16"/>
      <c r="H2416" s="16"/>
      <c r="I2416" s="16"/>
      <c r="J2416" s="16"/>
      <c r="K2416" s="16"/>
      <c r="L2416" s="16"/>
      <c r="N2416" s="17">
        <v>17</v>
      </c>
      <c r="O2416" s="17">
        <v>9</v>
      </c>
      <c r="P2416" s="17">
        <v>2005</v>
      </c>
      <c r="Q2416" s="20" t="s">
        <v>392</v>
      </c>
      <c r="R2416" s="24" t="s">
        <v>1026</v>
      </c>
      <c r="S2416" s="19" t="s">
        <v>1241</v>
      </c>
      <c r="T2416" s="17">
        <v>1</v>
      </c>
      <c r="U2416" s="24" t="s">
        <v>1026</v>
      </c>
      <c r="V2416" s="17">
        <v>0</v>
      </c>
      <c r="W2416" s="142" t="s">
        <v>1002</v>
      </c>
      <c r="X2416" s="120">
        <v>1111</v>
      </c>
      <c r="Y2416" s="17">
        <v>9</v>
      </c>
      <c r="Z2416" s="24" t="s">
        <v>1026</v>
      </c>
      <c r="AA2416" s="17">
        <v>5</v>
      </c>
    </row>
    <row r="2417" spans="1:27" x14ac:dyDescent="0.25">
      <c r="A2417" s="16"/>
      <c r="B2417" s="16" t="s">
        <v>1091</v>
      </c>
      <c r="C2417" s="16"/>
      <c r="D2417" s="16"/>
      <c r="E2417" s="16"/>
      <c r="F2417" s="16"/>
      <c r="G2417" s="16"/>
      <c r="H2417" s="16"/>
      <c r="I2417" s="16"/>
      <c r="J2417" s="16"/>
      <c r="K2417" s="16"/>
      <c r="L2417" s="16"/>
      <c r="N2417" s="17">
        <v>18</v>
      </c>
      <c r="O2417" s="17">
        <v>9</v>
      </c>
      <c r="P2417" s="17">
        <v>2005</v>
      </c>
      <c r="Q2417" s="19" t="s">
        <v>1241</v>
      </c>
      <c r="R2417" s="24" t="s">
        <v>1026</v>
      </c>
      <c r="S2417" s="20" t="s">
        <v>392</v>
      </c>
      <c r="T2417" s="17">
        <v>0</v>
      </c>
      <c r="U2417" s="24" t="s">
        <v>1026</v>
      </c>
      <c r="V2417" s="17">
        <v>2</v>
      </c>
      <c r="W2417" s="142" t="s">
        <v>1003</v>
      </c>
      <c r="X2417" s="120">
        <v>2142</v>
      </c>
      <c r="Y2417" s="17">
        <v>1</v>
      </c>
      <c r="Z2417" s="24" t="s">
        <v>1026</v>
      </c>
      <c r="AA2417" s="17">
        <v>5</v>
      </c>
    </row>
    <row r="2418" spans="1:27" x14ac:dyDescent="0.25">
      <c r="C2418" s="16"/>
      <c r="D2418" s="16"/>
      <c r="E2418" s="16"/>
      <c r="F2418" s="16"/>
      <c r="G2418" s="16"/>
      <c r="H2418" s="16"/>
      <c r="I2418" s="16"/>
      <c r="J2418" s="74"/>
      <c r="R2418" s="24"/>
      <c r="S2418" s="19" t="s">
        <v>2</v>
      </c>
      <c r="T2418" s="17">
        <f>SUM(T2398:T2417)</f>
        <v>18</v>
      </c>
      <c r="U2418" s="24" t="s">
        <v>1026</v>
      </c>
      <c r="V2418" s="17">
        <f>SUM(V2398:V2417)</f>
        <v>10</v>
      </c>
      <c r="W2418" s="142"/>
      <c r="X2418" s="17">
        <f>SUM(X2398:X2417)</f>
        <v>13234</v>
      </c>
      <c r="Y2418" s="17">
        <f>SUM(Y2398:Y2417)</f>
        <v>116</v>
      </c>
      <c r="Z2418" s="24" t="s">
        <v>1026</v>
      </c>
      <c r="AA2418" s="17">
        <f>SUM(AA2398:AA2417)</f>
        <v>80</v>
      </c>
    </row>
    <row r="2419" spans="1:27" x14ac:dyDescent="0.25">
      <c r="B2419" s="20"/>
      <c r="C2419" s="74"/>
      <c r="D2419" s="20"/>
      <c r="F2419" s="74"/>
      <c r="J2419" s="74"/>
      <c r="P2419" s="17">
        <f>COUNT(T2398:T2417)</f>
        <v>13</v>
      </c>
      <c r="R2419" s="24"/>
      <c r="T2419" s="81">
        <f>PRODUCT(T2418/P2419)</f>
        <v>1.3846153846153846</v>
      </c>
      <c r="U2419" s="24" t="s">
        <v>1026</v>
      </c>
      <c r="V2419" s="81">
        <f>PRODUCT(V2418/P2419)</f>
        <v>0.76923076923076927</v>
      </c>
      <c r="W2419" s="142"/>
      <c r="X2419" s="82">
        <f>PRODUCT(X2418/P2419)</f>
        <v>1018</v>
      </c>
      <c r="Y2419" s="81">
        <f>PRODUCT(Y2418/P2419)</f>
        <v>8.9230769230769234</v>
      </c>
      <c r="Z2419" s="24" t="s">
        <v>1026</v>
      </c>
      <c r="AA2419" s="81">
        <f>PRODUCT(AA2418/P2419)</f>
        <v>6.1538461538461542</v>
      </c>
    </row>
    <row r="2420" spans="1:27" x14ac:dyDescent="0.25">
      <c r="B2420" s="20"/>
      <c r="D2420" s="20"/>
      <c r="J2420" s="74"/>
      <c r="R2420" s="24"/>
      <c r="U2420" s="24"/>
      <c r="W2420" s="142"/>
      <c r="X2420" s="120"/>
      <c r="Z2420" s="24"/>
    </row>
    <row r="2421" spans="1:27" x14ac:dyDescent="0.25">
      <c r="B2421" s="20"/>
      <c r="D2421" s="20"/>
      <c r="W2421" s="142"/>
      <c r="X2421" s="120"/>
    </row>
    <row r="2422" spans="1:27" x14ac:dyDescent="0.25">
      <c r="A2422" s="156"/>
      <c r="B2422" s="155" t="s">
        <v>1004</v>
      </c>
      <c r="C2422" s="156" t="s">
        <v>1032</v>
      </c>
      <c r="D2422" s="156" t="s">
        <v>1033</v>
      </c>
      <c r="E2422" s="156" t="s">
        <v>1034</v>
      </c>
      <c r="F2422" s="156" t="s">
        <v>1030</v>
      </c>
      <c r="G2422" s="156" t="s">
        <v>1039</v>
      </c>
      <c r="H2422" s="156" t="s">
        <v>1040</v>
      </c>
      <c r="I2422" s="155" t="s">
        <v>1028</v>
      </c>
      <c r="J2422" s="156"/>
      <c r="K2422" s="156"/>
      <c r="L2422" s="156" t="s">
        <v>1031</v>
      </c>
      <c r="M2422" s="158"/>
      <c r="N2422" s="158"/>
      <c r="O2422" s="158"/>
      <c r="P2422" s="158"/>
      <c r="Q2422" s="155" t="s">
        <v>1004</v>
      </c>
      <c r="R2422" s="158"/>
      <c r="S2422" s="160"/>
      <c r="T2422" s="158"/>
      <c r="U2422" s="158"/>
      <c r="V2422" s="158"/>
      <c r="W2422" s="161"/>
      <c r="X2422" s="162"/>
      <c r="Y2422" s="158"/>
      <c r="Z2422" s="158"/>
      <c r="AA2422" s="158"/>
    </row>
    <row r="2423" spans="1:27" x14ac:dyDescent="0.25">
      <c r="A2423" s="14">
        <v>1</v>
      </c>
      <c r="B2423" s="63" t="s">
        <v>181</v>
      </c>
      <c r="C2423" s="14">
        <v>6</v>
      </c>
      <c r="D2423" s="14">
        <v>4</v>
      </c>
      <c r="E2423" s="14">
        <v>2</v>
      </c>
      <c r="F2423" s="14">
        <v>0</v>
      </c>
      <c r="G2423" s="14">
        <v>0</v>
      </c>
      <c r="H2423" s="14">
        <v>0</v>
      </c>
      <c r="I2423" s="14">
        <v>56</v>
      </c>
      <c r="J2423" s="74" t="s">
        <v>1026</v>
      </c>
      <c r="K2423" s="14">
        <v>26</v>
      </c>
      <c r="L2423" s="14">
        <f t="shared" ref="L2423:L2429" si="45">PRODUCT(D2423*3+E2423*2+F2423+G2423)</f>
        <v>16</v>
      </c>
      <c r="N2423" s="17">
        <v>16</v>
      </c>
      <c r="O2423" s="17">
        <v>8</v>
      </c>
      <c r="P2423" s="17">
        <v>2005</v>
      </c>
      <c r="Q2423" s="19" t="s">
        <v>3121</v>
      </c>
      <c r="R2423" s="24" t="s">
        <v>1026</v>
      </c>
      <c r="S2423" s="19" t="s">
        <v>2792</v>
      </c>
      <c r="T2423" s="17">
        <v>1</v>
      </c>
      <c r="U2423" s="24" t="s">
        <v>1026</v>
      </c>
      <c r="V2423" s="17">
        <v>0</v>
      </c>
      <c r="W2423" s="142" t="s">
        <v>1699</v>
      </c>
      <c r="X2423" s="17">
        <v>104</v>
      </c>
      <c r="Y2423" s="17">
        <v>7</v>
      </c>
      <c r="Z2423" s="24" t="s">
        <v>1026</v>
      </c>
      <c r="AA2423" s="17">
        <v>1</v>
      </c>
    </row>
    <row r="2424" spans="1:27" x14ac:dyDescent="0.25">
      <c r="A2424" s="14">
        <v>2</v>
      </c>
      <c r="B2424" s="42" t="s">
        <v>3121</v>
      </c>
      <c r="C2424" s="14">
        <v>6</v>
      </c>
      <c r="D2424" s="14">
        <v>3</v>
      </c>
      <c r="E2424" s="14">
        <v>2</v>
      </c>
      <c r="F2424" s="14">
        <v>0</v>
      </c>
      <c r="G2424" s="14">
        <v>0</v>
      </c>
      <c r="H2424" s="14">
        <v>1</v>
      </c>
      <c r="I2424" s="14">
        <v>54</v>
      </c>
      <c r="J2424" s="74" t="s">
        <v>1026</v>
      </c>
      <c r="K2424" s="14">
        <v>25</v>
      </c>
      <c r="L2424" s="14">
        <f t="shared" si="45"/>
        <v>13</v>
      </c>
      <c r="N2424" s="17">
        <v>16</v>
      </c>
      <c r="O2424" s="17">
        <v>8</v>
      </c>
      <c r="P2424" s="17">
        <v>2005</v>
      </c>
      <c r="Q2424" s="19" t="s">
        <v>1</v>
      </c>
      <c r="R2424" s="24" t="s">
        <v>1026</v>
      </c>
      <c r="S2424" s="19" t="s">
        <v>897</v>
      </c>
      <c r="T2424" s="17">
        <v>0</v>
      </c>
      <c r="U2424" s="24" t="s">
        <v>1026</v>
      </c>
      <c r="V2424" s="17">
        <v>2</v>
      </c>
      <c r="W2424" s="142" t="s">
        <v>1697</v>
      </c>
      <c r="X2424" s="17">
        <v>175</v>
      </c>
      <c r="Y2424" s="17">
        <v>0</v>
      </c>
      <c r="Z2424" s="24" t="s">
        <v>1026</v>
      </c>
      <c r="AA2424" s="17">
        <v>7</v>
      </c>
    </row>
    <row r="2425" spans="1:27" x14ac:dyDescent="0.25">
      <c r="A2425" s="14">
        <v>3</v>
      </c>
      <c r="B2425" s="63" t="s">
        <v>897</v>
      </c>
      <c r="C2425" s="14">
        <v>6</v>
      </c>
      <c r="D2425" s="14">
        <v>4</v>
      </c>
      <c r="E2425" s="14">
        <v>0</v>
      </c>
      <c r="F2425" s="14">
        <v>0</v>
      </c>
      <c r="G2425" s="14">
        <v>0</v>
      </c>
      <c r="H2425" s="14">
        <v>2</v>
      </c>
      <c r="I2425" s="14">
        <v>67</v>
      </c>
      <c r="J2425" s="74" t="s">
        <v>1026</v>
      </c>
      <c r="K2425" s="14">
        <v>32</v>
      </c>
      <c r="L2425" s="14">
        <f t="shared" si="45"/>
        <v>12</v>
      </c>
      <c r="N2425" s="17">
        <v>16</v>
      </c>
      <c r="O2425" s="17">
        <v>8</v>
      </c>
      <c r="P2425" s="17">
        <v>2005</v>
      </c>
      <c r="Q2425" s="19" t="s">
        <v>181</v>
      </c>
      <c r="R2425" s="24" t="s">
        <v>1026</v>
      </c>
      <c r="S2425" s="19" t="s">
        <v>1005</v>
      </c>
      <c r="T2425" s="17">
        <v>2</v>
      </c>
      <c r="U2425" s="24" t="s">
        <v>1026</v>
      </c>
      <c r="V2425" s="17">
        <v>0</v>
      </c>
      <c r="W2425" s="142" t="s">
        <v>1698</v>
      </c>
      <c r="X2425" s="17">
        <v>210</v>
      </c>
      <c r="Y2425" s="17">
        <v>9</v>
      </c>
      <c r="Z2425" s="24" t="s">
        <v>1026</v>
      </c>
      <c r="AA2425" s="17">
        <v>0</v>
      </c>
    </row>
    <row r="2426" spans="1:27" ht="15.75" thickBot="1" x14ac:dyDescent="0.3">
      <c r="A2426" s="37">
        <v>4</v>
      </c>
      <c r="B2426" s="28" t="s">
        <v>2792</v>
      </c>
      <c r="C2426" s="37">
        <v>6</v>
      </c>
      <c r="D2426" s="37">
        <v>0</v>
      </c>
      <c r="E2426" s="37">
        <v>3</v>
      </c>
      <c r="F2426" s="37">
        <v>0</v>
      </c>
      <c r="G2426" s="37">
        <v>0</v>
      </c>
      <c r="H2426" s="37">
        <v>3</v>
      </c>
      <c r="I2426" s="37">
        <v>36</v>
      </c>
      <c r="J2426" s="73" t="s">
        <v>1026</v>
      </c>
      <c r="K2426" s="37">
        <v>42</v>
      </c>
      <c r="L2426" s="37">
        <f t="shared" si="45"/>
        <v>6</v>
      </c>
      <c r="M2426" s="32"/>
      <c r="N2426" s="17">
        <v>20</v>
      </c>
      <c r="O2426" s="17">
        <v>8</v>
      </c>
      <c r="P2426" s="17">
        <v>2005</v>
      </c>
      <c r="Q2426" s="19" t="s">
        <v>897</v>
      </c>
      <c r="R2426" s="24" t="s">
        <v>1026</v>
      </c>
      <c r="S2426" s="19" t="s">
        <v>3121</v>
      </c>
      <c r="T2426" s="17">
        <v>0</v>
      </c>
      <c r="U2426" s="24" t="s">
        <v>1026</v>
      </c>
      <c r="V2426" s="17">
        <v>2</v>
      </c>
      <c r="W2426" s="142" t="s">
        <v>1025</v>
      </c>
      <c r="X2426" s="17">
        <v>211</v>
      </c>
      <c r="Y2426" s="17">
        <v>2</v>
      </c>
      <c r="Z2426" s="24" t="s">
        <v>1026</v>
      </c>
      <c r="AA2426" s="17">
        <v>10</v>
      </c>
    </row>
    <row r="2427" spans="1:27" x14ac:dyDescent="0.25">
      <c r="A2427" s="77">
        <v>5</v>
      </c>
      <c r="B2427" s="78" t="s">
        <v>1</v>
      </c>
      <c r="C2427" s="77">
        <v>6</v>
      </c>
      <c r="D2427" s="77">
        <v>0</v>
      </c>
      <c r="E2427" s="77">
        <v>2</v>
      </c>
      <c r="F2427" s="77">
        <v>0</v>
      </c>
      <c r="G2427" s="77">
        <v>1</v>
      </c>
      <c r="H2427" s="77">
        <v>3</v>
      </c>
      <c r="I2427" s="77">
        <v>27</v>
      </c>
      <c r="J2427" s="79" t="s">
        <v>1026</v>
      </c>
      <c r="K2427" s="77">
        <v>45</v>
      </c>
      <c r="L2427" s="14">
        <f t="shared" si="45"/>
        <v>5</v>
      </c>
      <c r="N2427" s="17">
        <v>21</v>
      </c>
      <c r="O2427" s="17">
        <v>8</v>
      </c>
      <c r="P2427" s="17">
        <v>2005</v>
      </c>
      <c r="Q2427" s="38" t="s">
        <v>2792</v>
      </c>
      <c r="R2427" s="24" t="s">
        <v>1026</v>
      </c>
      <c r="S2427" s="38" t="s">
        <v>181</v>
      </c>
      <c r="T2427" s="17">
        <v>0</v>
      </c>
      <c r="U2427" s="24" t="s">
        <v>1026</v>
      </c>
      <c r="V2427" s="17">
        <v>1</v>
      </c>
      <c r="W2427" s="142" t="s">
        <v>1643</v>
      </c>
      <c r="X2427" s="17">
        <v>345</v>
      </c>
      <c r="Y2427" s="17">
        <v>6</v>
      </c>
      <c r="Z2427" s="24" t="s">
        <v>1026</v>
      </c>
      <c r="AA2427" s="17">
        <v>8</v>
      </c>
    </row>
    <row r="2428" spans="1:27" x14ac:dyDescent="0.25">
      <c r="A2428" s="77">
        <v>6</v>
      </c>
      <c r="B2428" s="78" t="s">
        <v>1005</v>
      </c>
      <c r="C2428" s="77">
        <v>6</v>
      </c>
      <c r="D2428" s="77">
        <v>0</v>
      </c>
      <c r="E2428" s="77">
        <v>1</v>
      </c>
      <c r="F2428" s="77">
        <v>0</v>
      </c>
      <c r="G2428" s="77">
        <v>1</v>
      </c>
      <c r="H2428" s="77">
        <v>4</v>
      </c>
      <c r="I2428" s="77">
        <v>32</v>
      </c>
      <c r="J2428" s="74" t="s">
        <v>1026</v>
      </c>
      <c r="K2428" s="77">
        <v>62</v>
      </c>
      <c r="L2428" s="14">
        <f t="shared" si="45"/>
        <v>3</v>
      </c>
      <c r="N2428" s="17">
        <v>21</v>
      </c>
      <c r="O2428" s="17">
        <v>8</v>
      </c>
      <c r="P2428" s="17">
        <v>2005</v>
      </c>
      <c r="Q2428" s="19" t="s">
        <v>1005</v>
      </c>
      <c r="R2428" s="24" t="s">
        <v>1026</v>
      </c>
      <c r="S2428" s="19" t="s">
        <v>1006</v>
      </c>
      <c r="T2428" s="17">
        <v>2</v>
      </c>
      <c r="U2428" s="24" t="s">
        <v>1026</v>
      </c>
      <c r="V2428" s="17">
        <v>1</v>
      </c>
      <c r="W2428" s="142" t="s">
        <v>1024</v>
      </c>
      <c r="X2428" s="17">
        <v>158</v>
      </c>
      <c r="Y2428" s="17">
        <v>8</v>
      </c>
      <c r="Z2428" s="24" t="s">
        <v>1026</v>
      </c>
      <c r="AA2428" s="17">
        <v>7</v>
      </c>
    </row>
    <row r="2429" spans="1:27" x14ac:dyDescent="0.25">
      <c r="A2429" s="77">
        <v>7</v>
      </c>
      <c r="B2429" s="78" t="s">
        <v>1006</v>
      </c>
      <c r="C2429" s="77">
        <v>6</v>
      </c>
      <c r="D2429" s="77">
        <v>0</v>
      </c>
      <c r="E2429" s="77">
        <v>0</v>
      </c>
      <c r="F2429" s="77">
        <v>0</v>
      </c>
      <c r="G2429" s="77">
        <v>3</v>
      </c>
      <c r="H2429" s="77">
        <v>3</v>
      </c>
      <c r="I2429" s="77">
        <v>27</v>
      </c>
      <c r="J2429" s="79" t="s">
        <v>1026</v>
      </c>
      <c r="K2429" s="77">
        <v>67</v>
      </c>
      <c r="L2429" s="14">
        <f t="shared" si="45"/>
        <v>3</v>
      </c>
      <c r="N2429" s="17">
        <v>24</v>
      </c>
      <c r="O2429" s="17">
        <v>8</v>
      </c>
      <c r="P2429" s="17">
        <v>2005</v>
      </c>
      <c r="Q2429" s="19" t="s">
        <v>1006</v>
      </c>
      <c r="R2429" s="24" t="s">
        <v>1026</v>
      </c>
      <c r="S2429" s="19" t="s">
        <v>3121</v>
      </c>
      <c r="T2429" s="17">
        <v>0</v>
      </c>
      <c r="U2429" s="24" t="s">
        <v>1026</v>
      </c>
      <c r="V2429" s="17">
        <v>2</v>
      </c>
      <c r="W2429" s="142" t="s">
        <v>1866</v>
      </c>
      <c r="X2429" s="17">
        <v>173</v>
      </c>
      <c r="Y2429" s="17">
        <v>2</v>
      </c>
      <c r="Z2429" s="24" t="s">
        <v>1026</v>
      </c>
      <c r="AA2429" s="17">
        <v>7</v>
      </c>
    </row>
    <row r="2430" spans="1:27" x14ac:dyDescent="0.25">
      <c r="B2430" s="20"/>
      <c r="C2430" s="14">
        <f t="shared" ref="C2430:H2430" si="46">SUM(C2423:C2429)</f>
        <v>42</v>
      </c>
      <c r="D2430" s="14">
        <f t="shared" si="46"/>
        <v>11</v>
      </c>
      <c r="E2430" s="14">
        <f t="shared" si="46"/>
        <v>10</v>
      </c>
      <c r="F2430" s="14">
        <f t="shared" si="46"/>
        <v>0</v>
      </c>
      <c r="G2430" s="14">
        <f t="shared" si="46"/>
        <v>5</v>
      </c>
      <c r="H2430" s="14">
        <f t="shared" si="46"/>
        <v>16</v>
      </c>
      <c r="I2430" s="14">
        <f>SUM(I2423:I2429)</f>
        <v>299</v>
      </c>
      <c r="J2430" s="74" t="s">
        <v>1026</v>
      </c>
      <c r="K2430" s="14">
        <f>SUM(K2423:K2429)</f>
        <v>299</v>
      </c>
      <c r="L2430" s="14">
        <f>SUM(L2423:L2429)</f>
        <v>58</v>
      </c>
      <c r="N2430" s="17">
        <v>24</v>
      </c>
      <c r="O2430" s="17">
        <v>8</v>
      </c>
      <c r="P2430" s="17">
        <v>2005</v>
      </c>
      <c r="Q2430" s="19" t="s">
        <v>2792</v>
      </c>
      <c r="R2430" s="24" t="s">
        <v>1026</v>
      </c>
      <c r="S2430" s="19" t="s">
        <v>1</v>
      </c>
      <c r="T2430" s="17">
        <v>1</v>
      </c>
      <c r="U2430" s="24" t="s">
        <v>1026</v>
      </c>
      <c r="V2430" s="17">
        <v>0</v>
      </c>
      <c r="W2430" s="142" t="s">
        <v>2326</v>
      </c>
      <c r="X2430" s="17">
        <v>172</v>
      </c>
      <c r="Y2430" s="17">
        <v>8</v>
      </c>
      <c r="Z2430" s="24" t="s">
        <v>1026</v>
      </c>
      <c r="AA2430" s="17">
        <v>6</v>
      </c>
    </row>
    <row r="2431" spans="1:27" x14ac:dyDescent="0.25">
      <c r="B2431" s="20"/>
      <c r="J2431" s="74"/>
      <c r="N2431" s="17">
        <v>24</v>
      </c>
      <c r="O2431" s="17">
        <v>8</v>
      </c>
      <c r="P2431" s="17">
        <v>2005</v>
      </c>
      <c r="Q2431" s="19" t="s">
        <v>1005</v>
      </c>
      <c r="R2431" s="24" t="s">
        <v>1026</v>
      </c>
      <c r="S2431" s="19" t="s">
        <v>897</v>
      </c>
      <c r="T2431" s="17">
        <v>0</v>
      </c>
      <c r="U2431" s="24" t="s">
        <v>1026</v>
      </c>
      <c r="V2431" s="17">
        <v>2</v>
      </c>
      <c r="W2431" s="142" t="s">
        <v>1023</v>
      </c>
      <c r="X2431" s="17">
        <v>173</v>
      </c>
      <c r="Y2431" s="17">
        <v>5</v>
      </c>
      <c r="Z2431" s="24" t="s">
        <v>1026</v>
      </c>
      <c r="AA2431" s="17">
        <v>13</v>
      </c>
    </row>
    <row r="2432" spans="1:27" x14ac:dyDescent="0.25">
      <c r="B2432" s="20" t="s">
        <v>6325</v>
      </c>
      <c r="D2432" s="20"/>
      <c r="E2432" s="20"/>
      <c r="F2432" s="20"/>
      <c r="G2432" s="20"/>
      <c r="H2432" s="20"/>
      <c r="N2432" s="17">
        <v>28</v>
      </c>
      <c r="O2432" s="17">
        <v>8</v>
      </c>
      <c r="P2432" s="17">
        <v>2005</v>
      </c>
      <c r="Q2432" s="38" t="s">
        <v>1006</v>
      </c>
      <c r="R2432" s="24" t="s">
        <v>1026</v>
      </c>
      <c r="S2432" s="38" t="s">
        <v>2792</v>
      </c>
      <c r="T2432" s="17">
        <v>1</v>
      </c>
      <c r="U2432" s="24" t="s">
        <v>1026</v>
      </c>
      <c r="V2432" s="17">
        <v>2</v>
      </c>
      <c r="W2432" s="142" t="s">
        <v>1021</v>
      </c>
      <c r="X2432" s="17">
        <v>193</v>
      </c>
      <c r="Y2432" s="17">
        <v>6</v>
      </c>
      <c r="Z2432" s="24" t="s">
        <v>1026</v>
      </c>
      <c r="AA2432" s="17">
        <v>8</v>
      </c>
    </row>
    <row r="2433" spans="1:27" x14ac:dyDescent="0.25">
      <c r="B2433" s="20" t="s">
        <v>440</v>
      </c>
      <c r="D2433" s="20"/>
      <c r="E2433" s="20"/>
      <c r="F2433" s="20"/>
      <c r="G2433" s="20"/>
      <c r="H2433" s="20"/>
      <c r="N2433" s="17">
        <v>28</v>
      </c>
      <c r="O2433" s="17">
        <v>8</v>
      </c>
      <c r="P2433" s="17">
        <v>2005</v>
      </c>
      <c r="Q2433" s="45" t="s">
        <v>897</v>
      </c>
      <c r="R2433" s="24" t="s">
        <v>1026</v>
      </c>
      <c r="S2433" s="45" t="s">
        <v>181</v>
      </c>
      <c r="T2433" s="17">
        <v>0</v>
      </c>
      <c r="U2433" s="24" t="s">
        <v>1026</v>
      </c>
      <c r="V2433" s="17">
        <v>2</v>
      </c>
      <c r="W2433" s="142" t="s">
        <v>1016</v>
      </c>
      <c r="X2433" s="17">
        <v>226</v>
      </c>
      <c r="Y2433" s="17">
        <v>8</v>
      </c>
      <c r="Z2433" s="24" t="s">
        <v>1026</v>
      </c>
      <c r="AA2433" s="17">
        <v>12</v>
      </c>
    </row>
    <row r="2434" spans="1:27" x14ac:dyDescent="0.25">
      <c r="N2434" s="17">
        <v>28</v>
      </c>
      <c r="O2434" s="17">
        <v>8</v>
      </c>
      <c r="P2434" s="17">
        <v>2005</v>
      </c>
      <c r="Q2434" s="19" t="s">
        <v>1</v>
      </c>
      <c r="R2434" s="24" t="s">
        <v>1026</v>
      </c>
      <c r="S2434" s="19" t="s">
        <v>1005</v>
      </c>
      <c r="T2434" s="17">
        <v>1</v>
      </c>
      <c r="U2434" s="24" t="s">
        <v>1026</v>
      </c>
      <c r="V2434" s="17">
        <v>0</v>
      </c>
      <c r="W2434" s="142" t="s">
        <v>1022</v>
      </c>
      <c r="X2434" s="17">
        <v>150</v>
      </c>
      <c r="Y2434" s="17">
        <v>9</v>
      </c>
      <c r="Z2434" s="24" t="s">
        <v>1026</v>
      </c>
      <c r="AA2434" s="17">
        <v>5</v>
      </c>
    </row>
    <row r="2435" spans="1:27" x14ac:dyDescent="0.25">
      <c r="N2435" s="17">
        <v>31</v>
      </c>
      <c r="O2435" s="17">
        <v>8</v>
      </c>
      <c r="P2435" s="17">
        <v>2005</v>
      </c>
      <c r="Q2435" s="52" t="s">
        <v>3121</v>
      </c>
      <c r="R2435" s="24" t="s">
        <v>1026</v>
      </c>
      <c r="S2435" s="52" t="s">
        <v>1005</v>
      </c>
      <c r="T2435" s="17">
        <v>2</v>
      </c>
      <c r="U2435" s="24" t="s">
        <v>1026</v>
      </c>
      <c r="V2435" s="17">
        <v>1</v>
      </c>
      <c r="W2435" s="142" t="s">
        <v>1015</v>
      </c>
      <c r="X2435" s="17">
        <v>173</v>
      </c>
      <c r="Y2435" s="17">
        <v>14</v>
      </c>
      <c r="Z2435" s="24" t="s">
        <v>1026</v>
      </c>
      <c r="AA2435" s="17">
        <v>10</v>
      </c>
    </row>
    <row r="2436" spans="1:27" x14ac:dyDescent="0.25">
      <c r="N2436" s="17">
        <v>1</v>
      </c>
      <c r="O2436" s="17">
        <v>9</v>
      </c>
      <c r="P2436" s="17">
        <v>2005</v>
      </c>
      <c r="Q2436" s="45" t="s">
        <v>897</v>
      </c>
      <c r="R2436" s="24" t="s">
        <v>1026</v>
      </c>
      <c r="S2436" s="45" t="s">
        <v>1006</v>
      </c>
      <c r="T2436" s="17">
        <v>2</v>
      </c>
      <c r="U2436" s="24" t="s">
        <v>1026</v>
      </c>
      <c r="V2436" s="17">
        <v>0</v>
      </c>
      <c r="W2436" s="142" t="s">
        <v>1014</v>
      </c>
      <c r="X2436" s="17">
        <v>139</v>
      </c>
      <c r="Y2436" s="17">
        <v>26</v>
      </c>
      <c r="Z2436" s="24" t="s">
        <v>1026</v>
      </c>
      <c r="AA2436" s="17">
        <v>2</v>
      </c>
    </row>
    <row r="2437" spans="1:27" x14ac:dyDescent="0.25">
      <c r="N2437" s="17">
        <v>3</v>
      </c>
      <c r="O2437" s="17">
        <v>9</v>
      </c>
      <c r="P2437" s="17">
        <v>2005</v>
      </c>
      <c r="Q2437" s="19" t="s">
        <v>181</v>
      </c>
      <c r="R2437" s="24" t="s">
        <v>1026</v>
      </c>
      <c r="S2437" s="19" t="s">
        <v>1</v>
      </c>
      <c r="T2437" s="17">
        <v>2</v>
      </c>
      <c r="U2437" s="24" t="s">
        <v>1026</v>
      </c>
      <c r="V2437" s="17">
        <v>1</v>
      </c>
      <c r="W2437" s="142" t="s">
        <v>1013</v>
      </c>
      <c r="X2437" s="17">
        <v>185</v>
      </c>
      <c r="Y2437" s="17">
        <v>7</v>
      </c>
      <c r="Z2437" s="24" t="s">
        <v>1026</v>
      </c>
      <c r="AA2437" s="17">
        <v>4</v>
      </c>
    </row>
    <row r="2438" spans="1:27" x14ac:dyDescent="0.25">
      <c r="N2438" s="17">
        <v>4</v>
      </c>
      <c r="O2438" s="17">
        <v>9</v>
      </c>
      <c r="P2438" s="17">
        <v>2005</v>
      </c>
      <c r="Q2438" s="19" t="s">
        <v>1006</v>
      </c>
      <c r="R2438" s="24" t="s">
        <v>1026</v>
      </c>
      <c r="S2438" s="19" t="s">
        <v>181</v>
      </c>
      <c r="T2438" s="17">
        <v>0</v>
      </c>
      <c r="U2438" s="24" t="s">
        <v>1026</v>
      </c>
      <c r="V2438" s="17">
        <v>2</v>
      </c>
      <c r="W2438" s="142" t="s">
        <v>1011</v>
      </c>
      <c r="X2438" s="17">
        <v>181</v>
      </c>
      <c r="Y2438" s="17">
        <v>5</v>
      </c>
      <c r="Z2438" s="24" t="s">
        <v>1026</v>
      </c>
      <c r="AA2438" s="17">
        <v>12</v>
      </c>
    </row>
    <row r="2439" spans="1:27" x14ac:dyDescent="0.25">
      <c r="N2439" s="17">
        <v>4</v>
      </c>
      <c r="O2439" s="17">
        <v>9</v>
      </c>
      <c r="P2439" s="17">
        <v>2005</v>
      </c>
      <c r="Q2439" s="38" t="s">
        <v>2792</v>
      </c>
      <c r="R2439" s="24" t="s">
        <v>1026</v>
      </c>
      <c r="S2439" s="38" t="s">
        <v>897</v>
      </c>
      <c r="T2439" s="17">
        <v>0</v>
      </c>
      <c r="U2439" s="24" t="s">
        <v>1026</v>
      </c>
      <c r="V2439" s="17">
        <v>2</v>
      </c>
      <c r="W2439" s="142" t="s">
        <v>1010</v>
      </c>
      <c r="X2439" s="17">
        <v>205</v>
      </c>
      <c r="Y2439" s="17">
        <v>3</v>
      </c>
      <c r="Z2439" s="24" t="s">
        <v>1026</v>
      </c>
      <c r="AA2439" s="17">
        <v>11</v>
      </c>
    </row>
    <row r="2440" spans="1:27" x14ac:dyDescent="0.25">
      <c r="N2440" s="17">
        <v>4</v>
      </c>
      <c r="O2440" s="17">
        <v>9</v>
      </c>
      <c r="P2440" s="17">
        <v>2005</v>
      </c>
      <c r="Q2440" s="19" t="s">
        <v>3121</v>
      </c>
      <c r="R2440" s="24" t="s">
        <v>1026</v>
      </c>
      <c r="S2440" s="19" t="s">
        <v>1</v>
      </c>
      <c r="T2440" s="17">
        <v>2</v>
      </c>
      <c r="U2440" s="24" t="s">
        <v>1026</v>
      </c>
      <c r="V2440" s="17">
        <v>0</v>
      </c>
      <c r="W2440" s="142" t="s">
        <v>1012</v>
      </c>
      <c r="X2440" s="17">
        <v>123</v>
      </c>
      <c r="Y2440" s="17">
        <v>13</v>
      </c>
      <c r="Z2440" s="24" t="s">
        <v>1026</v>
      </c>
      <c r="AA2440" s="17">
        <v>2</v>
      </c>
    </row>
    <row r="2441" spans="1:27" x14ac:dyDescent="0.25">
      <c r="N2441" s="17">
        <v>10</v>
      </c>
      <c r="O2441" s="17">
        <v>9</v>
      </c>
      <c r="P2441" s="17">
        <v>2005</v>
      </c>
      <c r="Q2441" s="52" t="s">
        <v>1005</v>
      </c>
      <c r="R2441" s="24" t="s">
        <v>1026</v>
      </c>
      <c r="S2441" s="52" t="s">
        <v>2792</v>
      </c>
      <c r="T2441" s="17">
        <v>0</v>
      </c>
      <c r="U2441" s="24" t="s">
        <v>1026</v>
      </c>
      <c r="V2441" s="17">
        <v>1</v>
      </c>
      <c r="W2441" s="142" t="s">
        <v>1008</v>
      </c>
      <c r="X2441" s="17">
        <v>350</v>
      </c>
      <c r="Y2441" s="17">
        <v>4</v>
      </c>
      <c r="Z2441" s="24" t="s">
        <v>1026</v>
      </c>
      <c r="AA2441" s="17">
        <v>10</v>
      </c>
    </row>
    <row r="2442" spans="1:27" x14ac:dyDescent="0.25">
      <c r="N2442" s="17">
        <v>10</v>
      </c>
      <c r="O2442" s="17">
        <v>9</v>
      </c>
      <c r="P2442" s="17">
        <v>2005</v>
      </c>
      <c r="Q2442" s="45" t="s">
        <v>1</v>
      </c>
      <c r="R2442" s="24" t="s">
        <v>1026</v>
      </c>
      <c r="S2442" s="45" t="s">
        <v>1006</v>
      </c>
      <c r="T2442" s="17">
        <v>2</v>
      </c>
      <c r="U2442" s="24" t="s">
        <v>1026</v>
      </c>
      <c r="V2442" s="17">
        <v>1</v>
      </c>
      <c r="W2442" s="142" t="s">
        <v>1009</v>
      </c>
      <c r="X2442" s="17">
        <v>225</v>
      </c>
      <c r="Y2442" s="17">
        <v>6</v>
      </c>
      <c r="Z2442" s="24" t="s">
        <v>1026</v>
      </c>
      <c r="AA2442" s="17">
        <v>5</v>
      </c>
    </row>
    <row r="2443" spans="1:27" x14ac:dyDescent="0.25">
      <c r="N2443" s="17">
        <v>10</v>
      </c>
      <c r="O2443" s="17">
        <v>9</v>
      </c>
      <c r="P2443" s="17">
        <v>2005</v>
      </c>
      <c r="Q2443" s="45" t="s">
        <v>181</v>
      </c>
      <c r="R2443" s="24" t="s">
        <v>1026</v>
      </c>
      <c r="S2443" s="45" t="s">
        <v>3121</v>
      </c>
      <c r="T2443" s="17">
        <v>2</v>
      </c>
      <c r="U2443" s="24" t="s">
        <v>1026</v>
      </c>
      <c r="V2443" s="17">
        <v>0</v>
      </c>
      <c r="W2443" s="142" t="s">
        <v>1007</v>
      </c>
      <c r="X2443" s="17">
        <v>169</v>
      </c>
      <c r="Y2443" s="17">
        <v>8</v>
      </c>
      <c r="Z2443" s="24" t="s">
        <v>1026</v>
      </c>
      <c r="AA2443" s="17">
        <v>3</v>
      </c>
    </row>
    <row r="2444" spans="1:27" x14ac:dyDescent="0.25">
      <c r="R2444" s="24"/>
      <c r="S2444" s="19" t="s">
        <v>2</v>
      </c>
      <c r="T2444" s="17">
        <f>SUM(T2423:T2443)</f>
        <v>20</v>
      </c>
      <c r="U2444" s="24" t="s">
        <v>1026</v>
      </c>
      <c r="V2444" s="17">
        <f>SUM(V2423:V2443)</f>
        <v>22</v>
      </c>
      <c r="W2444" s="142"/>
      <c r="X2444" s="17">
        <f>SUM(X2423:X2443)</f>
        <v>4040</v>
      </c>
      <c r="Y2444" s="17">
        <f>SUM(Y2423:Y2443)</f>
        <v>156</v>
      </c>
      <c r="Z2444" s="24" t="s">
        <v>1026</v>
      </c>
      <c r="AA2444" s="17">
        <f>SUM(AA2423:AA2443)</f>
        <v>143</v>
      </c>
    </row>
    <row r="2445" spans="1:27" x14ac:dyDescent="0.25">
      <c r="P2445" s="17">
        <f>COUNT(T2423:T2443)</f>
        <v>21</v>
      </c>
      <c r="R2445" s="24"/>
      <c r="S2445" s="19" t="s">
        <v>567</v>
      </c>
      <c r="T2445" s="81">
        <f>PRODUCT(T2444/P2445)</f>
        <v>0.95238095238095233</v>
      </c>
      <c r="U2445" s="24" t="s">
        <v>1026</v>
      </c>
      <c r="V2445" s="81">
        <f>PRODUCT(V2444/P2445)</f>
        <v>1.0476190476190477</v>
      </c>
      <c r="W2445" s="142"/>
      <c r="X2445" s="82">
        <f>PRODUCT(X2444/P2445)</f>
        <v>192.38095238095238</v>
      </c>
      <c r="Y2445" s="81">
        <f>PRODUCT(Y2444/P2445)</f>
        <v>7.4285714285714288</v>
      </c>
      <c r="Z2445" s="24" t="s">
        <v>1026</v>
      </c>
      <c r="AA2445" s="81">
        <f>PRODUCT(AA2444/P2445)</f>
        <v>6.8095238095238093</v>
      </c>
    </row>
    <row r="2446" spans="1:27" x14ac:dyDescent="0.25">
      <c r="W2446" s="142"/>
      <c r="X2446" s="120"/>
    </row>
    <row r="2447" spans="1:27" x14ac:dyDescent="0.25">
      <c r="W2447" s="142"/>
      <c r="X2447" s="120"/>
    </row>
    <row r="2448" spans="1:27" x14ac:dyDescent="0.25">
      <c r="A2448" s="21"/>
      <c r="B2448" s="22" t="s">
        <v>1700</v>
      </c>
      <c r="C2448" s="21" t="s">
        <v>1032</v>
      </c>
      <c r="D2448" s="21" t="s">
        <v>1033</v>
      </c>
      <c r="E2448" s="21" t="s">
        <v>1034</v>
      </c>
      <c r="F2448" s="21" t="s">
        <v>1030</v>
      </c>
      <c r="G2448" s="21" t="s">
        <v>1039</v>
      </c>
      <c r="H2448" s="21" t="s">
        <v>1040</v>
      </c>
      <c r="I2448" s="22" t="s">
        <v>1028</v>
      </c>
      <c r="J2448" s="21"/>
      <c r="K2448" s="21"/>
      <c r="L2448" s="21" t="s">
        <v>1031</v>
      </c>
      <c r="M2448" s="33"/>
      <c r="N2448" s="33"/>
      <c r="O2448" s="33"/>
      <c r="P2448" s="33"/>
      <c r="Q2448" s="22" t="s">
        <v>1700</v>
      </c>
      <c r="R2448" s="33"/>
      <c r="S2448" s="35"/>
      <c r="T2448" s="33"/>
      <c r="U2448" s="33"/>
      <c r="V2448" s="33"/>
      <c r="W2448" s="163"/>
      <c r="X2448" s="164"/>
      <c r="Y2448" s="33"/>
      <c r="Z2448" s="33"/>
      <c r="AA2448" s="33"/>
    </row>
    <row r="2449" spans="1:27" x14ac:dyDescent="0.25">
      <c r="A2449" s="14">
        <v>1</v>
      </c>
      <c r="B2449" s="67" t="s">
        <v>392</v>
      </c>
      <c r="C2449" s="14">
        <v>20</v>
      </c>
      <c r="D2449" s="29">
        <v>16</v>
      </c>
      <c r="E2449" s="29">
        <v>1</v>
      </c>
      <c r="F2449" s="29">
        <v>0</v>
      </c>
      <c r="G2449" s="29">
        <v>1</v>
      </c>
      <c r="H2449" s="14">
        <v>2</v>
      </c>
      <c r="I2449" s="14">
        <v>236</v>
      </c>
      <c r="J2449" s="147" t="s">
        <v>1026</v>
      </c>
      <c r="K2449" s="14">
        <v>64</v>
      </c>
      <c r="L2449" s="14">
        <f t="shared" ref="L2449:L2459" si="47">PRODUCT(D2449*3+E2449*2+F2449+G2449)</f>
        <v>51</v>
      </c>
      <c r="N2449" s="17">
        <v>14</v>
      </c>
      <c r="O2449" s="17">
        <v>5</v>
      </c>
      <c r="P2449" s="17">
        <v>2006</v>
      </c>
      <c r="Q2449" s="19" t="s">
        <v>2792</v>
      </c>
      <c r="R2449" s="24" t="s">
        <v>1026</v>
      </c>
      <c r="S2449" s="19" t="s">
        <v>1041</v>
      </c>
      <c r="T2449" s="17">
        <v>0</v>
      </c>
      <c r="U2449" s="24" t="s">
        <v>1026</v>
      </c>
      <c r="V2449" s="17">
        <v>2</v>
      </c>
      <c r="W2449" s="142" t="s">
        <v>476</v>
      </c>
      <c r="X2449" s="17">
        <v>333</v>
      </c>
      <c r="Y2449" s="17">
        <v>2</v>
      </c>
      <c r="Z2449" s="24" t="s">
        <v>1026</v>
      </c>
      <c r="AA2449" s="17">
        <v>12</v>
      </c>
    </row>
    <row r="2450" spans="1:27" x14ac:dyDescent="0.25">
      <c r="A2450" s="14">
        <v>2</v>
      </c>
      <c r="B2450" s="42" t="s">
        <v>1241</v>
      </c>
      <c r="C2450" s="29">
        <v>20</v>
      </c>
      <c r="D2450" s="14">
        <v>13</v>
      </c>
      <c r="E2450" s="29">
        <v>2</v>
      </c>
      <c r="F2450" s="14">
        <v>0</v>
      </c>
      <c r="G2450" s="14">
        <v>1</v>
      </c>
      <c r="H2450" s="14">
        <v>4</v>
      </c>
      <c r="I2450" s="14">
        <v>184</v>
      </c>
      <c r="J2450" s="147" t="s">
        <v>1026</v>
      </c>
      <c r="K2450" s="14">
        <v>113</v>
      </c>
      <c r="L2450" s="14">
        <f t="shared" si="47"/>
        <v>44</v>
      </c>
      <c r="N2450" s="17">
        <v>14</v>
      </c>
      <c r="O2450" s="17">
        <v>5</v>
      </c>
      <c r="P2450" s="17">
        <v>2006</v>
      </c>
      <c r="Q2450" s="19" t="s">
        <v>1241</v>
      </c>
      <c r="R2450" s="24" t="s">
        <v>1026</v>
      </c>
      <c r="S2450" s="19" t="s">
        <v>181</v>
      </c>
      <c r="T2450" s="17">
        <v>2</v>
      </c>
      <c r="U2450" s="24" t="s">
        <v>1026</v>
      </c>
      <c r="V2450" s="17">
        <v>0</v>
      </c>
      <c r="W2450" s="142" t="s">
        <v>2167</v>
      </c>
      <c r="X2450" s="17">
        <v>885</v>
      </c>
      <c r="Y2450" s="17">
        <v>6</v>
      </c>
      <c r="Z2450" s="24" t="s">
        <v>1026</v>
      </c>
      <c r="AA2450" s="17">
        <v>1</v>
      </c>
    </row>
    <row r="2451" spans="1:27" x14ac:dyDescent="0.25">
      <c r="A2451" s="14">
        <v>3</v>
      </c>
      <c r="B2451" s="63" t="s">
        <v>264</v>
      </c>
      <c r="C2451" s="14">
        <v>20</v>
      </c>
      <c r="D2451" s="14">
        <v>9</v>
      </c>
      <c r="E2451" s="29">
        <v>7</v>
      </c>
      <c r="F2451" s="29">
        <v>0</v>
      </c>
      <c r="G2451" s="29">
        <v>2</v>
      </c>
      <c r="H2451" s="14">
        <v>2</v>
      </c>
      <c r="I2451" s="14">
        <v>234</v>
      </c>
      <c r="J2451" s="147" t="s">
        <v>1026</v>
      </c>
      <c r="K2451" s="14">
        <v>118</v>
      </c>
      <c r="L2451" s="14">
        <f t="shared" si="47"/>
        <v>43</v>
      </c>
      <c r="N2451" s="17">
        <v>14</v>
      </c>
      <c r="O2451" s="17">
        <v>5</v>
      </c>
      <c r="P2451" s="17">
        <v>2006</v>
      </c>
      <c r="Q2451" s="19" t="s">
        <v>3121</v>
      </c>
      <c r="R2451" s="24" t="s">
        <v>1026</v>
      </c>
      <c r="S2451" s="19" t="s">
        <v>1427</v>
      </c>
      <c r="T2451" s="17">
        <v>2</v>
      </c>
      <c r="U2451" s="24" t="s">
        <v>1026</v>
      </c>
      <c r="V2451" s="17">
        <v>0</v>
      </c>
      <c r="W2451" s="142" t="s">
        <v>479</v>
      </c>
      <c r="X2451" s="17">
        <v>256</v>
      </c>
      <c r="Y2451" s="17">
        <v>26</v>
      </c>
      <c r="Z2451" s="24" t="s">
        <v>1026</v>
      </c>
      <c r="AA2451" s="17">
        <v>10</v>
      </c>
    </row>
    <row r="2452" spans="1:27" x14ac:dyDescent="0.25">
      <c r="A2452" s="14">
        <v>4</v>
      </c>
      <c r="B2452" s="42" t="s">
        <v>3121</v>
      </c>
      <c r="C2452" s="14">
        <v>20</v>
      </c>
      <c r="D2452" s="14">
        <v>9</v>
      </c>
      <c r="E2452" s="14">
        <v>6</v>
      </c>
      <c r="F2452" s="14">
        <v>0</v>
      </c>
      <c r="G2452" s="14">
        <v>2</v>
      </c>
      <c r="H2452" s="29">
        <v>3</v>
      </c>
      <c r="I2452" s="14">
        <v>209</v>
      </c>
      <c r="J2452" s="147" t="s">
        <v>1026</v>
      </c>
      <c r="K2452" s="14">
        <v>111</v>
      </c>
      <c r="L2452" s="14">
        <f t="shared" si="47"/>
        <v>41</v>
      </c>
      <c r="N2452" s="17">
        <v>14</v>
      </c>
      <c r="O2452" s="17">
        <v>5</v>
      </c>
      <c r="P2452" s="17">
        <v>2006</v>
      </c>
      <c r="Q2452" s="19" t="s">
        <v>1029</v>
      </c>
      <c r="R2452" s="24" t="s">
        <v>1026</v>
      </c>
      <c r="S2452" s="19" t="s">
        <v>392</v>
      </c>
      <c r="T2452" s="17">
        <v>0</v>
      </c>
      <c r="U2452" s="24" t="s">
        <v>1026</v>
      </c>
      <c r="V2452" s="17">
        <v>2</v>
      </c>
      <c r="W2452" s="142" t="s">
        <v>478</v>
      </c>
      <c r="X2452" s="17">
        <v>346</v>
      </c>
      <c r="Y2452" s="17">
        <v>3</v>
      </c>
      <c r="Z2452" s="24" t="s">
        <v>1026</v>
      </c>
      <c r="AA2452" s="17">
        <v>15</v>
      </c>
    </row>
    <row r="2453" spans="1:27" x14ac:dyDescent="0.25">
      <c r="A2453" s="14">
        <v>5</v>
      </c>
      <c r="B2453" s="42" t="s">
        <v>1041</v>
      </c>
      <c r="C2453" s="14">
        <v>20</v>
      </c>
      <c r="D2453" s="14">
        <v>8</v>
      </c>
      <c r="E2453" s="14">
        <v>6</v>
      </c>
      <c r="F2453" s="29">
        <v>0</v>
      </c>
      <c r="G2453" s="29">
        <v>0</v>
      </c>
      <c r="H2453" s="14">
        <v>6</v>
      </c>
      <c r="I2453" s="14">
        <v>199</v>
      </c>
      <c r="J2453" s="147" t="s">
        <v>1026</v>
      </c>
      <c r="K2453" s="14">
        <v>113</v>
      </c>
      <c r="L2453" s="14">
        <f t="shared" si="47"/>
        <v>36</v>
      </c>
      <c r="N2453" s="17">
        <v>14</v>
      </c>
      <c r="O2453" s="17">
        <v>5</v>
      </c>
      <c r="P2453" s="17">
        <v>2006</v>
      </c>
      <c r="Q2453" s="19" t="s">
        <v>897</v>
      </c>
      <c r="R2453" s="24" t="s">
        <v>1026</v>
      </c>
      <c r="S2453" s="19" t="s">
        <v>1433</v>
      </c>
      <c r="T2453" s="17">
        <v>0</v>
      </c>
      <c r="U2453" s="24" t="s">
        <v>1026</v>
      </c>
      <c r="V2453" s="17">
        <v>2</v>
      </c>
      <c r="W2453" s="142" t="s">
        <v>477</v>
      </c>
      <c r="X2453" s="17">
        <v>150</v>
      </c>
      <c r="Y2453" s="17">
        <v>2</v>
      </c>
      <c r="Z2453" s="24" t="s">
        <v>1026</v>
      </c>
      <c r="AA2453" s="17">
        <v>10</v>
      </c>
    </row>
    <row r="2454" spans="1:27" x14ac:dyDescent="0.25">
      <c r="A2454" s="14">
        <v>6</v>
      </c>
      <c r="B2454" s="41" t="s">
        <v>1433</v>
      </c>
      <c r="C2454" s="14">
        <v>20</v>
      </c>
      <c r="D2454" s="14">
        <v>10</v>
      </c>
      <c r="E2454" s="14">
        <v>1</v>
      </c>
      <c r="F2454" s="14">
        <v>0</v>
      </c>
      <c r="G2454" s="14">
        <v>2</v>
      </c>
      <c r="H2454" s="14">
        <v>7</v>
      </c>
      <c r="I2454" s="14">
        <v>178</v>
      </c>
      <c r="J2454" s="147" t="s">
        <v>1026</v>
      </c>
      <c r="K2454" s="14">
        <v>125</v>
      </c>
      <c r="L2454" s="14">
        <f t="shared" si="47"/>
        <v>34</v>
      </c>
      <c r="N2454" s="17">
        <v>16</v>
      </c>
      <c r="O2454" s="17">
        <v>5</v>
      </c>
      <c r="P2454" s="17">
        <v>2006</v>
      </c>
      <c r="Q2454" s="19" t="s">
        <v>1427</v>
      </c>
      <c r="R2454" s="24" t="s">
        <v>1026</v>
      </c>
      <c r="S2454" s="19" t="s">
        <v>1241</v>
      </c>
      <c r="T2454" s="17">
        <v>0</v>
      </c>
      <c r="U2454" s="24" t="s">
        <v>1026</v>
      </c>
      <c r="V2454" s="17">
        <v>2</v>
      </c>
      <c r="W2454" s="142" t="s">
        <v>475</v>
      </c>
      <c r="X2454" s="17">
        <v>120</v>
      </c>
      <c r="Y2454" s="17">
        <v>5</v>
      </c>
      <c r="Z2454" s="24" t="s">
        <v>1026</v>
      </c>
      <c r="AA2454" s="17">
        <v>11</v>
      </c>
    </row>
    <row r="2455" spans="1:27" x14ac:dyDescent="0.25">
      <c r="A2455" s="14">
        <v>7</v>
      </c>
      <c r="B2455" s="42" t="s">
        <v>181</v>
      </c>
      <c r="C2455" s="29">
        <v>20</v>
      </c>
      <c r="D2455" s="29">
        <v>6</v>
      </c>
      <c r="E2455" s="14">
        <v>4</v>
      </c>
      <c r="F2455" s="14">
        <v>0</v>
      </c>
      <c r="G2455" s="14">
        <v>4</v>
      </c>
      <c r="H2455" s="29">
        <v>6</v>
      </c>
      <c r="I2455" s="14">
        <v>146</v>
      </c>
      <c r="J2455" s="147" t="s">
        <v>1026</v>
      </c>
      <c r="K2455" s="14">
        <v>129</v>
      </c>
      <c r="L2455" s="14">
        <f t="shared" si="47"/>
        <v>30</v>
      </c>
      <c r="N2455" s="17">
        <v>17</v>
      </c>
      <c r="O2455" s="17">
        <v>5</v>
      </c>
      <c r="P2455" s="17">
        <v>2006</v>
      </c>
      <c r="Q2455" s="19" t="s">
        <v>1433</v>
      </c>
      <c r="R2455" s="24" t="s">
        <v>1026</v>
      </c>
      <c r="S2455" s="19" t="s">
        <v>3121</v>
      </c>
      <c r="T2455" s="17">
        <v>2</v>
      </c>
      <c r="U2455" s="24" t="s">
        <v>1026</v>
      </c>
      <c r="V2455" s="17">
        <v>1</v>
      </c>
      <c r="W2455" s="142" t="s">
        <v>471</v>
      </c>
      <c r="X2455" s="17">
        <v>367</v>
      </c>
      <c r="Y2455" s="17">
        <v>4</v>
      </c>
      <c r="Z2455" s="24" t="s">
        <v>1026</v>
      </c>
      <c r="AA2455" s="17">
        <v>3</v>
      </c>
    </row>
    <row r="2456" spans="1:27" ht="15.75" thickBot="1" x14ac:dyDescent="0.3">
      <c r="A2456" s="37">
        <v>8</v>
      </c>
      <c r="B2456" s="50" t="s">
        <v>1029</v>
      </c>
      <c r="C2456" s="37">
        <v>20</v>
      </c>
      <c r="D2456" s="37">
        <v>1</v>
      </c>
      <c r="E2456" s="37">
        <v>4</v>
      </c>
      <c r="F2456" s="37">
        <v>0</v>
      </c>
      <c r="G2456" s="37">
        <v>2</v>
      </c>
      <c r="H2456" s="37">
        <v>13</v>
      </c>
      <c r="I2456" s="37">
        <v>111</v>
      </c>
      <c r="J2456" s="148" t="s">
        <v>1026</v>
      </c>
      <c r="K2456" s="37">
        <v>225</v>
      </c>
      <c r="L2456" s="37">
        <f t="shared" si="47"/>
        <v>13</v>
      </c>
      <c r="M2456" s="32"/>
      <c r="N2456" s="17">
        <v>17</v>
      </c>
      <c r="O2456" s="17">
        <v>5</v>
      </c>
      <c r="P2456" s="17">
        <v>2006</v>
      </c>
      <c r="Q2456" s="19" t="s">
        <v>392</v>
      </c>
      <c r="R2456" s="24" t="s">
        <v>1026</v>
      </c>
      <c r="S2456" s="19" t="s">
        <v>2792</v>
      </c>
      <c r="T2456" s="17">
        <v>2</v>
      </c>
      <c r="U2456" s="24" t="s">
        <v>1026</v>
      </c>
      <c r="V2456" s="17">
        <v>0</v>
      </c>
      <c r="W2456" s="142" t="s">
        <v>474</v>
      </c>
      <c r="X2456" s="17">
        <v>268</v>
      </c>
      <c r="Y2456" s="17">
        <v>21</v>
      </c>
      <c r="Z2456" s="24" t="s">
        <v>1026</v>
      </c>
      <c r="AA2456" s="17">
        <v>9</v>
      </c>
    </row>
    <row r="2457" spans="1:27" ht="15.75" thickBot="1" x14ac:dyDescent="0.3">
      <c r="A2457" s="150">
        <v>9</v>
      </c>
      <c r="B2457" s="174" t="s">
        <v>2792</v>
      </c>
      <c r="C2457" s="150">
        <v>20</v>
      </c>
      <c r="D2457" s="150">
        <v>0</v>
      </c>
      <c r="E2457" s="150">
        <v>3</v>
      </c>
      <c r="F2457" s="150">
        <v>0</v>
      </c>
      <c r="G2457" s="150">
        <v>5</v>
      </c>
      <c r="H2457" s="150">
        <v>12</v>
      </c>
      <c r="I2457" s="150">
        <v>119</v>
      </c>
      <c r="J2457" s="175" t="s">
        <v>1026</v>
      </c>
      <c r="K2457" s="150">
        <v>248</v>
      </c>
      <c r="L2457" s="150">
        <f t="shared" si="47"/>
        <v>11</v>
      </c>
      <c r="M2457" s="32"/>
      <c r="N2457" s="17">
        <v>17</v>
      </c>
      <c r="O2457" s="17">
        <v>5</v>
      </c>
      <c r="P2457" s="17">
        <v>2006</v>
      </c>
      <c r="Q2457" s="19" t="s">
        <v>1041</v>
      </c>
      <c r="R2457" s="24" t="s">
        <v>1026</v>
      </c>
      <c r="S2457" s="19" t="s">
        <v>897</v>
      </c>
      <c r="T2457" s="17">
        <v>2</v>
      </c>
      <c r="U2457" s="24" t="s">
        <v>1026</v>
      </c>
      <c r="V2457" s="17">
        <v>0</v>
      </c>
      <c r="W2457" s="142" t="s">
        <v>472</v>
      </c>
      <c r="X2457" s="17">
        <v>289</v>
      </c>
      <c r="Y2457" s="17">
        <v>17</v>
      </c>
      <c r="Z2457" s="24" t="s">
        <v>1026</v>
      </c>
      <c r="AA2457" s="17">
        <v>2</v>
      </c>
    </row>
    <row r="2458" spans="1:27" x14ac:dyDescent="0.25">
      <c r="A2458" s="14">
        <v>10</v>
      </c>
      <c r="B2458" s="63" t="s">
        <v>897</v>
      </c>
      <c r="C2458" s="29">
        <v>20</v>
      </c>
      <c r="D2458" s="29">
        <v>2</v>
      </c>
      <c r="E2458" s="29">
        <v>1</v>
      </c>
      <c r="F2458" s="29">
        <v>0</v>
      </c>
      <c r="G2458" s="29">
        <v>1</v>
      </c>
      <c r="H2458" s="14">
        <v>16</v>
      </c>
      <c r="I2458" s="29">
        <v>85</v>
      </c>
      <c r="J2458" s="170" t="s">
        <v>1026</v>
      </c>
      <c r="K2458" s="29">
        <v>247</v>
      </c>
      <c r="L2458" s="29">
        <f t="shared" si="47"/>
        <v>9</v>
      </c>
      <c r="M2458" s="32"/>
      <c r="N2458" s="17">
        <v>17</v>
      </c>
      <c r="O2458" s="17">
        <v>5</v>
      </c>
      <c r="P2458" s="17">
        <v>2006</v>
      </c>
      <c r="Q2458" s="19" t="s">
        <v>264</v>
      </c>
      <c r="R2458" s="24" t="s">
        <v>1026</v>
      </c>
      <c r="S2458" s="19" t="s">
        <v>1029</v>
      </c>
      <c r="T2458" s="17">
        <v>2</v>
      </c>
      <c r="U2458" s="24" t="s">
        <v>1026</v>
      </c>
      <c r="V2458" s="17">
        <v>0</v>
      </c>
      <c r="W2458" s="142" t="s">
        <v>473</v>
      </c>
      <c r="X2458" s="17">
        <v>327</v>
      </c>
      <c r="Y2458" s="17">
        <v>19</v>
      </c>
      <c r="Z2458" s="24" t="s">
        <v>1026</v>
      </c>
      <c r="AA2458" s="17">
        <v>6</v>
      </c>
    </row>
    <row r="2459" spans="1:27" x14ac:dyDescent="0.25">
      <c r="A2459" s="14">
        <v>11</v>
      </c>
      <c r="B2459" s="63" t="s">
        <v>1427</v>
      </c>
      <c r="C2459" s="29">
        <v>20</v>
      </c>
      <c r="D2459" s="29">
        <v>0</v>
      </c>
      <c r="E2459" s="14">
        <v>1</v>
      </c>
      <c r="F2459" s="14">
        <v>0</v>
      </c>
      <c r="G2459" s="14">
        <v>2</v>
      </c>
      <c r="H2459" s="29">
        <v>17</v>
      </c>
      <c r="I2459" s="29">
        <v>88</v>
      </c>
      <c r="J2459" s="170" t="s">
        <v>1026</v>
      </c>
      <c r="K2459" s="29">
        <v>296</v>
      </c>
      <c r="L2459" s="29">
        <f t="shared" si="47"/>
        <v>4</v>
      </c>
      <c r="M2459" s="32"/>
      <c r="N2459" s="17">
        <v>21</v>
      </c>
      <c r="O2459" s="17">
        <v>5</v>
      </c>
      <c r="P2459" s="17">
        <v>2006</v>
      </c>
      <c r="Q2459" s="19" t="s">
        <v>392</v>
      </c>
      <c r="R2459" s="24" t="s">
        <v>1026</v>
      </c>
      <c r="S2459" s="19" t="s">
        <v>1427</v>
      </c>
      <c r="T2459" s="17">
        <v>2</v>
      </c>
      <c r="U2459" s="24" t="s">
        <v>1026</v>
      </c>
      <c r="V2459" s="17">
        <v>0</v>
      </c>
      <c r="W2459" s="142" t="s">
        <v>468</v>
      </c>
      <c r="X2459" s="17">
        <v>293</v>
      </c>
      <c r="Y2459" s="17">
        <v>17</v>
      </c>
      <c r="Z2459" s="24" t="s">
        <v>1026</v>
      </c>
      <c r="AA2459" s="17">
        <v>0</v>
      </c>
    </row>
    <row r="2460" spans="1:27" x14ac:dyDescent="0.25">
      <c r="B2460" s="42"/>
      <c r="C2460" s="14">
        <f t="shared" ref="C2460:H2460" si="48">SUM(C2449:C2459)</f>
        <v>220</v>
      </c>
      <c r="D2460" s="14">
        <f t="shared" si="48"/>
        <v>74</v>
      </c>
      <c r="E2460" s="14">
        <f t="shared" si="48"/>
        <v>36</v>
      </c>
      <c r="F2460" s="14">
        <f t="shared" si="48"/>
        <v>0</v>
      </c>
      <c r="G2460" s="14">
        <f t="shared" si="48"/>
        <v>22</v>
      </c>
      <c r="H2460" s="14">
        <f t="shared" si="48"/>
        <v>88</v>
      </c>
      <c r="I2460" s="14">
        <f>SUM(I2449:I2459)</f>
        <v>1789</v>
      </c>
      <c r="J2460" s="146" t="s">
        <v>1026</v>
      </c>
      <c r="K2460" s="14">
        <f>SUM(K2449:K2459)</f>
        <v>1789</v>
      </c>
      <c r="L2460" s="14">
        <f>SUM(L2449:L2459)</f>
        <v>316</v>
      </c>
      <c r="N2460" s="17">
        <v>21</v>
      </c>
      <c r="O2460" s="17">
        <v>5</v>
      </c>
      <c r="P2460" s="17">
        <v>2006</v>
      </c>
      <c r="Q2460" s="19" t="s">
        <v>3121</v>
      </c>
      <c r="R2460" s="24" t="s">
        <v>1026</v>
      </c>
      <c r="S2460" s="19" t="s">
        <v>2792</v>
      </c>
      <c r="T2460" s="17">
        <v>2</v>
      </c>
      <c r="U2460" s="24" t="s">
        <v>1026</v>
      </c>
      <c r="V2460" s="17">
        <v>1</v>
      </c>
      <c r="W2460" s="142" t="s">
        <v>470</v>
      </c>
      <c r="X2460" s="17">
        <v>226</v>
      </c>
      <c r="Y2460" s="17">
        <v>11</v>
      </c>
      <c r="Z2460" s="24" t="s">
        <v>1026</v>
      </c>
      <c r="AA2460" s="17">
        <v>8</v>
      </c>
    </row>
    <row r="2461" spans="1:27" x14ac:dyDescent="0.25">
      <c r="J2461" s="147"/>
      <c r="N2461" s="17">
        <v>21</v>
      </c>
      <c r="O2461" s="17">
        <v>5</v>
      </c>
      <c r="P2461" s="17">
        <v>2006</v>
      </c>
      <c r="Q2461" s="19" t="s">
        <v>1029</v>
      </c>
      <c r="R2461" s="24" t="s">
        <v>1026</v>
      </c>
      <c r="S2461" s="19" t="s">
        <v>1041</v>
      </c>
      <c r="T2461" s="17">
        <v>0</v>
      </c>
      <c r="U2461" s="24" t="s">
        <v>1026</v>
      </c>
      <c r="V2461" s="17">
        <v>2</v>
      </c>
      <c r="W2461" s="142" t="s">
        <v>464</v>
      </c>
      <c r="X2461" s="17">
        <v>270</v>
      </c>
      <c r="Y2461" s="17">
        <v>5</v>
      </c>
      <c r="Z2461" s="24" t="s">
        <v>1026</v>
      </c>
      <c r="AA2461" s="17">
        <v>16</v>
      </c>
    </row>
    <row r="2462" spans="1:27" x14ac:dyDescent="0.25">
      <c r="B2462" s="16" t="s">
        <v>5043</v>
      </c>
      <c r="J2462" s="147"/>
      <c r="N2462" s="17">
        <v>21</v>
      </c>
      <c r="O2462" s="17">
        <v>5</v>
      </c>
      <c r="P2462" s="17">
        <v>2006</v>
      </c>
      <c r="Q2462" s="19" t="s">
        <v>897</v>
      </c>
      <c r="R2462" s="24" t="s">
        <v>1026</v>
      </c>
      <c r="S2462" s="19" t="s">
        <v>264</v>
      </c>
      <c r="T2462" s="17">
        <v>0</v>
      </c>
      <c r="U2462" s="24" t="s">
        <v>1026</v>
      </c>
      <c r="V2462" s="17">
        <v>2</v>
      </c>
      <c r="W2462" s="142" t="s">
        <v>1345</v>
      </c>
      <c r="X2462" s="17">
        <v>140</v>
      </c>
      <c r="Y2462" s="17">
        <v>2</v>
      </c>
      <c r="Z2462" s="24" t="s">
        <v>1026</v>
      </c>
      <c r="AA2462" s="17">
        <v>19</v>
      </c>
    </row>
    <row r="2463" spans="1:27" x14ac:dyDescent="0.25">
      <c r="B2463" s="16" t="s">
        <v>701</v>
      </c>
      <c r="J2463" s="147"/>
      <c r="N2463" s="17">
        <v>21</v>
      </c>
      <c r="O2463" s="17">
        <v>5</v>
      </c>
      <c r="P2463" s="17">
        <v>2006</v>
      </c>
      <c r="Q2463" s="19" t="s">
        <v>181</v>
      </c>
      <c r="R2463" s="24" t="s">
        <v>1026</v>
      </c>
      <c r="S2463" s="19" t="s">
        <v>1433</v>
      </c>
      <c r="T2463" s="17">
        <v>0</v>
      </c>
      <c r="U2463" s="24" t="s">
        <v>1026</v>
      </c>
      <c r="V2463" s="17">
        <v>2</v>
      </c>
      <c r="W2463" s="142" t="s">
        <v>469</v>
      </c>
      <c r="X2463" s="17">
        <v>316</v>
      </c>
      <c r="Y2463" s="17">
        <v>9</v>
      </c>
      <c r="Z2463" s="24" t="s">
        <v>1026</v>
      </c>
      <c r="AA2463" s="17">
        <v>14</v>
      </c>
    </row>
    <row r="2464" spans="1:27" x14ac:dyDescent="0.25">
      <c r="J2464" s="147"/>
      <c r="N2464" s="17">
        <v>24</v>
      </c>
      <c r="O2464" s="17">
        <v>5</v>
      </c>
      <c r="P2464" s="17">
        <v>2006</v>
      </c>
      <c r="Q2464" s="19" t="s">
        <v>1241</v>
      </c>
      <c r="R2464" s="24" t="s">
        <v>1026</v>
      </c>
      <c r="S2464" s="19" t="s">
        <v>264</v>
      </c>
      <c r="T2464" s="17">
        <v>2</v>
      </c>
      <c r="U2464" s="24" t="s">
        <v>1026</v>
      </c>
      <c r="V2464" s="17">
        <v>0</v>
      </c>
      <c r="W2464" s="142" t="s">
        <v>1893</v>
      </c>
      <c r="X2464" s="17">
        <v>365</v>
      </c>
      <c r="Y2464" s="17">
        <v>6</v>
      </c>
      <c r="Z2464" s="24" t="s">
        <v>1026</v>
      </c>
      <c r="AA2464" s="17">
        <v>2</v>
      </c>
    </row>
    <row r="2465" spans="10:27" x14ac:dyDescent="0.25">
      <c r="J2465" s="147"/>
      <c r="N2465" s="17">
        <v>24</v>
      </c>
      <c r="O2465" s="17">
        <v>5</v>
      </c>
      <c r="P2465" s="17">
        <v>2006</v>
      </c>
      <c r="Q2465" s="19" t="s">
        <v>1427</v>
      </c>
      <c r="R2465" s="24" t="s">
        <v>1026</v>
      </c>
      <c r="S2465" s="19" t="s">
        <v>181</v>
      </c>
      <c r="T2465" s="17">
        <v>0</v>
      </c>
      <c r="U2465" s="24" t="s">
        <v>1026</v>
      </c>
      <c r="V2465" s="17">
        <v>2</v>
      </c>
      <c r="W2465" s="142" t="s">
        <v>1344</v>
      </c>
      <c r="X2465" s="17">
        <v>140</v>
      </c>
      <c r="Y2465" s="17">
        <v>1</v>
      </c>
      <c r="Z2465" s="24" t="s">
        <v>1026</v>
      </c>
      <c r="AA2465" s="17">
        <v>11</v>
      </c>
    </row>
    <row r="2466" spans="10:27" x14ac:dyDescent="0.25">
      <c r="N2466" s="17">
        <v>25</v>
      </c>
      <c r="O2466" s="17">
        <v>5</v>
      </c>
      <c r="P2466" s="17">
        <v>2006</v>
      </c>
      <c r="Q2466" s="19" t="s">
        <v>1433</v>
      </c>
      <c r="R2466" s="24" t="s">
        <v>1026</v>
      </c>
      <c r="S2466" s="19" t="s">
        <v>392</v>
      </c>
      <c r="T2466" s="17">
        <v>0</v>
      </c>
      <c r="U2466" s="24" t="s">
        <v>1026</v>
      </c>
      <c r="V2466" s="17">
        <v>2</v>
      </c>
      <c r="W2466" s="142" t="s">
        <v>2602</v>
      </c>
      <c r="X2466" s="17">
        <v>515</v>
      </c>
      <c r="Y2466" s="17">
        <v>1</v>
      </c>
      <c r="Z2466" s="24" t="s">
        <v>1026</v>
      </c>
      <c r="AA2466" s="17">
        <v>4</v>
      </c>
    </row>
    <row r="2467" spans="10:27" x14ac:dyDescent="0.25">
      <c r="N2467" s="17">
        <v>25</v>
      </c>
      <c r="O2467" s="17">
        <v>5</v>
      </c>
      <c r="P2467" s="17">
        <v>2006</v>
      </c>
      <c r="Q2467" s="19" t="s">
        <v>2792</v>
      </c>
      <c r="R2467" s="24" t="s">
        <v>1026</v>
      </c>
      <c r="S2467" s="19" t="s">
        <v>1029</v>
      </c>
      <c r="T2467" s="17">
        <v>2</v>
      </c>
      <c r="U2467" s="24" t="s">
        <v>1026</v>
      </c>
      <c r="V2467" s="17">
        <v>1</v>
      </c>
      <c r="W2467" s="142" t="s">
        <v>15</v>
      </c>
      <c r="X2467" s="17">
        <v>281</v>
      </c>
      <c r="Y2467" s="17">
        <v>11</v>
      </c>
      <c r="Z2467" s="24" t="s">
        <v>1026</v>
      </c>
      <c r="AA2467" s="17">
        <v>10</v>
      </c>
    </row>
    <row r="2468" spans="10:27" x14ac:dyDescent="0.25">
      <c r="N2468" s="17">
        <v>25</v>
      </c>
      <c r="O2468" s="17">
        <v>5</v>
      </c>
      <c r="P2468" s="17">
        <v>2006</v>
      </c>
      <c r="Q2468" s="19" t="s">
        <v>1041</v>
      </c>
      <c r="R2468" s="24" t="s">
        <v>1026</v>
      </c>
      <c r="S2468" s="19" t="s">
        <v>3121</v>
      </c>
      <c r="T2468" s="17">
        <v>0</v>
      </c>
      <c r="U2468" s="24" t="s">
        <v>1026</v>
      </c>
      <c r="V2468" s="17">
        <v>2</v>
      </c>
      <c r="W2468" s="142" t="s">
        <v>463</v>
      </c>
      <c r="X2468" s="17">
        <v>457</v>
      </c>
      <c r="Y2468" s="17">
        <v>4</v>
      </c>
      <c r="Z2468" s="24" t="s">
        <v>1026</v>
      </c>
      <c r="AA2468" s="17">
        <v>6</v>
      </c>
    </row>
    <row r="2469" spans="10:27" x14ac:dyDescent="0.25">
      <c r="N2469" s="17">
        <v>27</v>
      </c>
      <c r="O2469" s="17">
        <v>5</v>
      </c>
      <c r="P2469" s="17">
        <v>2006</v>
      </c>
      <c r="Q2469" s="19" t="s">
        <v>264</v>
      </c>
      <c r="R2469" s="24" t="s">
        <v>1026</v>
      </c>
      <c r="S2469" s="19" t="s">
        <v>1041</v>
      </c>
      <c r="T2469" s="17">
        <v>1</v>
      </c>
      <c r="U2469" s="24" t="s">
        <v>1026</v>
      </c>
      <c r="V2469" s="17">
        <v>0</v>
      </c>
      <c r="W2469" s="142" t="s">
        <v>462</v>
      </c>
      <c r="X2469" s="17">
        <v>402</v>
      </c>
      <c r="Y2469" s="17">
        <v>8</v>
      </c>
      <c r="Z2469" s="24" t="s">
        <v>1026</v>
      </c>
      <c r="AA2469" s="17">
        <v>7</v>
      </c>
    </row>
    <row r="2470" spans="10:27" x14ac:dyDescent="0.25">
      <c r="N2470" s="17">
        <v>27</v>
      </c>
      <c r="O2470" s="17">
        <v>5</v>
      </c>
      <c r="P2470" s="17">
        <v>2006</v>
      </c>
      <c r="Q2470" s="19" t="s">
        <v>1029</v>
      </c>
      <c r="R2470" s="24" t="s">
        <v>1026</v>
      </c>
      <c r="S2470" s="19" t="s">
        <v>1241</v>
      </c>
      <c r="T2470" s="17">
        <v>0</v>
      </c>
      <c r="U2470" s="24" t="s">
        <v>1026</v>
      </c>
      <c r="V2470" s="17">
        <v>2</v>
      </c>
      <c r="W2470" s="142" t="s">
        <v>2392</v>
      </c>
      <c r="X2470" s="17">
        <v>264</v>
      </c>
      <c r="Y2470" s="17">
        <v>7</v>
      </c>
      <c r="Z2470" s="24" t="s">
        <v>1026</v>
      </c>
      <c r="AA2470" s="17">
        <v>11</v>
      </c>
    </row>
    <row r="2471" spans="10:27" x14ac:dyDescent="0.25">
      <c r="N2471" s="17">
        <v>28</v>
      </c>
      <c r="O2471" s="17">
        <v>5</v>
      </c>
      <c r="P2471" s="17">
        <v>2006</v>
      </c>
      <c r="Q2471" s="19" t="s">
        <v>1433</v>
      </c>
      <c r="R2471" s="24" t="s">
        <v>1026</v>
      </c>
      <c r="S2471" s="19" t="s">
        <v>1427</v>
      </c>
      <c r="T2471" s="17">
        <v>2</v>
      </c>
      <c r="U2471" s="24" t="s">
        <v>1026</v>
      </c>
      <c r="V2471" s="17">
        <v>0</v>
      </c>
      <c r="W2471" s="142" t="s">
        <v>458</v>
      </c>
      <c r="X2471" s="17">
        <v>467</v>
      </c>
      <c r="Y2471" s="17">
        <v>14</v>
      </c>
      <c r="Z2471" s="24" t="s">
        <v>1026</v>
      </c>
      <c r="AA2471" s="17">
        <v>1</v>
      </c>
    </row>
    <row r="2472" spans="10:27" x14ac:dyDescent="0.25">
      <c r="N2472" s="17">
        <v>28</v>
      </c>
      <c r="O2472" s="17">
        <v>5</v>
      </c>
      <c r="P2472" s="17">
        <v>2006</v>
      </c>
      <c r="Q2472" s="19" t="s">
        <v>2792</v>
      </c>
      <c r="R2472" s="24" t="s">
        <v>1026</v>
      </c>
      <c r="S2472" s="19" t="s">
        <v>897</v>
      </c>
      <c r="T2472" s="17">
        <v>1</v>
      </c>
      <c r="U2472" s="24" t="s">
        <v>1026</v>
      </c>
      <c r="V2472" s="17">
        <v>0</v>
      </c>
      <c r="W2472" s="142" t="s">
        <v>460</v>
      </c>
      <c r="X2472" s="17">
        <v>385</v>
      </c>
      <c r="Y2472" s="17">
        <v>8</v>
      </c>
      <c r="Z2472" s="24" t="s">
        <v>1026</v>
      </c>
      <c r="AA2472" s="17">
        <v>4</v>
      </c>
    </row>
    <row r="2473" spans="10:27" x14ac:dyDescent="0.25">
      <c r="N2473" s="17">
        <v>28</v>
      </c>
      <c r="O2473" s="17">
        <v>5</v>
      </c>
      <c r="P2473" s="17">
        <v>2006</v>
      </c>
      <c r="Q2473" s="19" t="s">
        <v>392</v>
      </c>
      <c r="R2473" s="24" t="s">
        <v>1026</v>
      </c>
      <c r="S2473" s="19" t="s">
        <v>181</v>
      </c>
      <c r="T2473" s="17">
        <v>2</v>
      </c>
      <c r="U2473" s="24" t="s">
        <v>1026</v>
      </c>
      <c r="V2473" s="17">
        <v>1</v>
      </c>
      <c r="W2473" s="142" t="s">
        <v>459</v>
      </c>
      <c r="X2473" s="17">
        <v>403</v>
      </c>
      <c r="Y2473" s="17">
        <v>9</v>
      </c>
      <c r="Z2473" s="24" t="s">
        <v>1026</v>
      </c>
      <c r="AA2473" s="17">
        <v>4</v>
      </c>
    </row>
    <row r="2474" spans="10:27" x14ac:dyDescent="0.25">
      <c r="N2474" s="17">
        <v>28</v>
      </c>
      <c r="O2474" s="17">
        <v>5</v>
      </c>
      <c r="P2474" s="17">
        <v>2006</v>
      </c>
      <c r="Q2474" s="19" t="s">
        <v>3121</v>
      </c>
      <c r="R2474" s="24" t="s">
        <v>1026</v>
      </c>
      <c r="S2474" s="19" t="s">
        <v>1241</v>
      </c>
      <c r="T2474" s="17">
        <v>0</v>
      </c>
      <c r="U2474" s="24" t="s">
        <v>1026</v>
      </c>
      <c r="V2474" s="17">
        <v>2</v>
      </c>
      <c r="W2474" s="142" t="s">
        <v>461</v>
      </c>
      <c r="X2474" s="17">
        <v>288</v>
      </c>
      <c r="Y2474" s="17">
        <v>4</v>
      </c>
      <c r="Z2474" s="24" t="s">
        <v>1026</v>
      </c>
      <c r="AA2474" s="17">
        <v>10</v>
      </c>
    </row>
    <row r="2475" spans="10:27" x14ac:dyDescent="0.25">
      <c r="N2475" s="17">
        <v>31</v>
      </c>
      <c r="O2475" s="17">
        <v>5</v>
      </c>
      <c r="P2475" s="17">
        <v>2006</v>
      </c>
      <c r="Q2475" s="19" t="s">
        <v>264</v>
      </c>
      <c r="R2475" s="24" t="s">
        <v>1026</v>
      </c>
      <c r="S2475" s="19" t="s">
        <v>1433</v>
      </c>
      <c r="T2475" s="17">
        <v>2</v>
      </c>
      <c r="U2475" s="24" t="s">
        <v>1026</v>
      </c>
      <c r="V2475" s="17">
        <v>0</v>
      </c>
      <c r="W2475" s="142" t="s">
        <v>457</v>
      </c>
      <c r="X2475" s="17">
        <v>438</v>
      </c>
      <c r="Y2475" s="17">
        <v>17</v>
      </c>
      <c r="Z2475" s="24" t="s">
        <v>1026</v>
      </c>
      <c r="AA2475" s="17">
        <v>9</v>
      </c>
    </row>
    <row r="2476" spans="10:27" x14ac:dyDescent="0.25">
      <c r="N2476" s="17">
        <v>31</v>
      </c>
      <c r="O2476" s="17">
        <v>5</v>
      </c>
      <c r="P2476" s="17">
        <v>2006</v>
      </c>
      <c r="Q2476" s="19" t="s">
        <v>1241</v>
      </c>
      <c r="R2476" s="24" t="s">
        <v>1026</v>
      </c>
      <c r="S2476" s="19" t="s">
        <v>3121</v>
      </c>
      <c r="T2476" s="17">
        <v>2</v>
      </c>
      <c r="U2476" s="24" t="s">
        <v>1026</v>
      </c>
      <c r="V2476" s="17">
        <v>0</v>
      </c>
      <c r="W2476" s="142" t="s">
        <v>1489</v>
      </c>
      <c r="X2476" s="17">
        <v>906</v>
      </c>
      <c r="Y2476" s="17">
        <v>10</v>
      </c>
      <c r="Z2476" s="24" t="s">
        <v>1026</v>
      </c>
      <c r="AA2476" s="17">
        <v>4</v>
      </c>
    </row>
    <row r="2477" spans="10:27" x14ac:dyDescent="0.25">
      <c r="N2477" s="17">
        <v>31</v>
      </c>
      <c r="O2477" s="17">
        <v>5</v>
      </c>
      <c r="P2477" s="17">
        <v>2006</v>
      </c>
      <c r="Q2477" s="19" t="s">
        <v>897</v>
      </c>
      <c r="R2477" s="24" t="s">
        <v>1026</v>
      </c>
      <c r="S2477" s="19" t="s">
        <v>1427</v>
      </c>
      <c r="T2477" s="17">
        <v>2</v>
      </c>
      <c r="U2477" s="24" t="s">
        <v>1026</v>
      </c>
      <c r="V2477" s="17">
        <v>0</v>
      </c>
      <c r="W2477" s="142" t="s">
        <v>759</v>
      </c>
      <c r="X2477" s="17">
        <v>142</v>
      </c>
      <c r="Y2477" s="17">
        <v>8</v>
      </c>
      <c r="Z2477" s="24" t="s">
        <v>1026</v>
      </c>
      <c r="AA2477" s="17">
        <v>6</v>
      </c>
    </row>
    <row r="2478" spans="10:27" x14ac:dyDescent="0.25">
      <c r="N2478" s="17">
        <v>31</v>
      </c>
      <c r="O2478" s="17">
        <v>5</v>
      </c>
      <c r="P2478" s="17">
        <v>2006</v>
      </c>
      <c r="Q2478" s="19" t="s">
        <v>181</v>
      </c>
      <c r="R2478" s="24" t="s">
        <v>1026</v>
      </c>
      <c r="S2478" s="19" t="s">
        <v>1029</v>
      </c>
      <c r="T2478" s="17">
        <v>2</v>
      </c>
      <c r="U2478" s="24" t="s">
        <v>1026</v>
      </c>
      <c r="V2478" s="17">
        <v>0</v>
      </c>
      <c r="W2478" s="142" t="s">
        <v>456</v>
      </c>
      <c r="X2478" s="17">
        <v>248</v>
      </c>
      <c r="Y2478" s="17">
        <v>14</v>
      </c>
      <c r="Z2478" s="24" t="s">
        <v>1026</v>
      </c>
      <c r="AA2478" s="17">
        <v>7</v>
      </c>
    </row>
    <row r="2479" spans="10:27" x14ac:dyDescent="0.25">
      <c r="N2479" s="17">
        <v>1</v>
      </c>
      <c r="O2479" s="17">
        <v>6</v>
      </c>
      <c r="P2479" s="17">
        <v>2006</v>
      </c>
      <c r="Q2479" s="19" t="s">
        <v>1041</v>
      </c>
      <c r="R2479" s="24" t="s">
        <v>1026</v>
      </c>
      <c r="S2479" s="19" t="s">
        <v>392</v>
      </c>
      <c r="T2479" s="17">
        <v>1</v>
      </c>
      <c r="U2479" s="24" t="s">
        <v>1026</v>
      </c>
      <c r="V2479" s="17">
        <v>0</v>
      </c>
      <c r="W2479" s="142" t="s">
        <v>455</v>
      </c>
      <c r="X2479" s="17">
        <v>355</v>
      </c>
      <c r="Y2479" s="17">
        <v>4</v>
      </c>
      <c r="Z2479" s="24" t="s">
        <v>1026</v>
      </c>
      <c r="AA2479" s="17">
        <v>3</v>
      </c>
    </row>
    <row r="2480" spans="10:27" x14ac:dyDescent="0.25">
      <c r="N2480" s="17">
        <v>6</v>
      </c>
      <c r="O2480" s="17">
        <v>6</v>
      </c>
      <c r="P2480" s="17">
        <v>2006</v>
      </c>
      <c r="Q2480" s="19" t="s">
        <v>1427</v>
      </c>
      <c r="R2480" s="24" t="s">
        <v>1026</v>
      </c>
      <c r="S2480" s="19" t="s">
        <v>1041</v>
      </c>
      <c r="T2480" s="17">
        <v>0</v>
      </c>
      <c r="U2480" s="24" t="s">
        <v>1026</v>
      </c>
      <c r="V2480" s="17">
        <v>2</v>
      </c>
      <c r="W2480" s="142" t="s">
        <v>454</v>
      </c>
      <c r="X2480" s="17">
        <v>243</v>
      </c>
      <c r="Y2480" s="17">
        <v>2</v>
      </c>
      <c r="Z2480" s="24" t="s">
        <v>1026</v>
      </c>
      <c r="AA2480" s="17">
        <v>27</v>
      </c>
    </row>
    <row r="2481" spans="14:27" x14ac:dyDescent="0.25">
      <c r="N2481" s="17">
        <v>7</v>
      </c>
      <c r="O2481" s="17">
        <v>6</v>
      </c>
      <c r="P2481" s="17">
        <v>2006</v>
      </c>
      <c r="Q2481" s="19" t="s">
        <v>1241</v>
      </c>
      <c r="R2481" s="24" t="s">
        <v>1026</v>
      </c>
      <c r="S2481" s="19" t="s">
        <v>2792</v>
      </c>
      <c r="T2481" s="17">
        <v>2</v>
      </c>
      <c r="U2481" s="24" t="s">
        <v>1026</v>
      </c>
      <c r="V2481" s="17">
        <v>0</v>
      </c>
      <c r="W2481" s="142" t="s">
        <v>1080</v>
      </c>
      <c r="X2481" s="17">
        <v>1080</v>
      </c>
      <c r="Y2481" s="17">
        <v>7</v>
      </c>
      <c r="Z2481" s="24" t="s">
        <v>1026</v>
      </c>
      <c r="AA2481" s="17">
        <v>0</v>
      </c>
    </row>
    <row r="2482" spans="14:27" x14ac:dyDescent="0.25">
      <c r="N2482" s="17">
        <v>7</v>
      </c>
      <c r="O2482" s="17">
        <v>6</v>
      </c>
      <c r="P2482" s="17">
        <v>2006</v>
      </c>
      <c r="Q2482" s="19" t="s">
        <v>3121</v>
      </c>
      <c r="R2482" s="24" t="s">
        <v>1026</v>
      </c>
      <c r="S2482" s="19" t="s">
        <v>264</v>
      </c>
      <c r="T2482" s="17">
        <v>1</v>
      </c>
      <c r="U2482" s="24" t="s">
        <v>1026</v>
      </c>
      <c r="V2482" s="17">
        <v>2</v>
      </c>
      <c r="W2482" s="142" t="s">
        <v>453</v>
      </c>
      <c r="X2482" s="17">
        <v>245</v>
      </c>
      <c r="Y2482" s="17">
        <v>5</v>
      </c>
      <c r="Z2482" s="24" t="s">
        <v>1026</v>
      </c>
      <c r="AA2482" s="17">
        <v>8</v>
      </c>
    </row>
    <row r="2483" spans="14:27" x14ac:dyDescent="0.25">
      <c r="N2483" s="17">
        <v>7</v>
      </c>
      <c r="O2483" s="17">
        <v>6</v>
      </c>
      <c r="P2483" s="17">
        <v>2006</v>
      </c>
      <c r="Q2483" s="19" t="s">
        <v>181</v>
      </c>
      <c r="R2483" s="24" t="s">
        <v>1026</v>
      </c>
      <c r="S2483" s="19" t="s">
        <v>897</v>
      </c>
      <c r="T2483" s="17">
        <v>2</v>
      </c>
      <c r="U2483" s="24" t="s">
        <v>1026</v>
      </c>
      <c r="V2483" s="17">
        <v>0</v>
      </c>
      <c r="W2483" s="142" t="s">
        <v>452</v>
      </c>
      <c r="X2483" s="17">
        <v>351</v>
      </c>
      <c r="Y2483" s="17">
        <v>17</v>
      </c>
      <c r="Z2483" s="24" t="s">
        <v>1026</v>
      </c>
      <c r="AA2483" s="17">
        <v>4</v>
      </c>
    </row>
    <row r="2484" spans="14:27" x14ac:dyDescent="0.25">
      <c r="N2484" s="17">
        <v>8</v>
      </c>
      <c r="O2484" s="17">
        <v>6</v>
      </c>
      <c r="P2484" s="17">
        <v>2006</v>
      </c>
      <c r="Q2484" s="19" t="s">
        <v>1029</v>
      </c>
      <c r="R2484" s="24" t="s">
        <v>1026</v>
      </c>
      <c r="S2484" s="19" t="s">
        <v>1427</v>
      </c>
      <c r="T2484" s="17">
        <v>2</v>
      </c>
      <c r="U2484" s="24" t="s">
        <v>1026</v>
      </c>
      <c r="V2484" s="17">
        <v>0</v>
      </c>
      <c r="W2484" s="142" t="s">
        <v>451</v>
      </c>
      <c r="X2484" s="17">
        <v>367</v>
      </c>
      <c r="Y2484" s="17">
        <v>12</v>
      </c>
      <c r="Z2484" s="24" t="s">
        <v>1026</v>
      </c>
      <c r="AA2484" s="17">
        <v>7</v>
      </c>
    </row>
    <row r="2485" spans="14:27" x14ac:dyDescent="0.25">
      <c r="N2485" s="17">
        <v>8</v>
      </c>
      <c r="O2485" s="17">
        <v>6</v>
      </c>
      <c r="P2485" s="17">
        <v>2006</v>
      </c>
      <c r="Q2485" s="19" t="s">
        <v>897</v>
      </c>
      <c r="R2485" s="24" t="s">
        <v>1026</v>
      </c>
      <c r="S2485" s="19" t="s">
        <v>392</v>
      </c>
      <c r="T2485" s="17">
        <v>0</v>
      </c>
      <c r="U2485" s="24" t="s">
        <v>1026</v>
      </c>
      <c r="V2485" s="17">
        <v>2</v>
      </c>
      <c r="W2485" s="142" t="s">
        <v>450</v>
      </c>
      <c r="X2485" s="17">
        <v>217</v>
      </c>
      <c r="Y2485" s="17">
        <v>3</v>
      </c>
      <c r="Z2485" s="24" t="s">
        <v>1026</v>
      </c>
      <c r="AA2485" s="17">
        <v>13</v>
      </c>
    </row>
    <row r="2486" spans="14:27" x14ac:dyDescent="0.25">
      <c r="N2486" s="17">
        <v>10</v>
      </c>
      <c r="O2486" s="17">
        <v>6</v>
      </c>
      <c r="P2486" s="17">
        <v>2006</v>
      </c>
      <c r="Q2486" s="19" t="s">
        <v>3121</v>
      </c>
      <c r="R2486" s="24" t="s">
        <v>1026</v>
      </c>
      <c r="S2486" s="19" t="s">
        <v>1029</v>
      </c>
      <c r="T2486" s="17">
        <v>2</v>
      </c>
      <c r="U2486" s="24" t="s">
        <v>1026</v>
      </c>
      <c r="V2486" s="17">
        <v>0</v>
      </c>
      <c r="W2486" s="142" t="s">
        <v>449</v>
      </c>
      <c r="X2486" s="17">
        <v>257</v>
      </c>
      <c r="Y2486" s="17">
        <v>19</v>
      </c>
      <c r="Z2486" s="24" t="s">
        <v>1026</v>
      </c>
      <c r="AA2486" s="17">
        <v>1</v>
      </c>
    </row>
    <row r="2487" spans="14:27" x14ac:dyDescent="0.25">
      <c r="N2487" s="17">
        <v>11</v>
      </c>
      <c r="O2487" s="17">
        <v>6</v>
      </c>
      <c r="P2487" s="17">
        <v>2006</v>
      </c>
      <c r="Q2487" s="19" t="s">
        <v>2792</v>
      </c>
      <c r="R2487" s="24" t="s">
        <v>1026</v>
      </c>
      <c r="S2487" s="19" t="s">
        <v>181</v>
      </c>
      <c r="T2487" s="17">
        <v>1</v>
      </c>
      <c r="U2487" s="24" t="s">
        <v>1026</v>
      </c>
      <c r="V2487" s="17">
        <v>2</v>
      </c>
      <c r="W2487" s="142" t="s">
        <v>773</v>
      </c>
      <c r="X2487" s="17">
        <v>289</v>
      </c>
      <c r="Y2487" s="17">
        <v>7</v>
      </c>
      <c r="Z2487" s="24" t="s">
        <v>1026</v>
      </c>
      <c r="AA2487" s="17">
        <v>11</v>
      </c>
    </row>
    <row r="2488" spans="14:27" x14ac:dyDescent="0.25">
      <c r="N2488" s="17">
        <v>11</v>
      </c>
      <c r="O2488" s="17">
        <v>6</v>
      </c>
      <c r="P2488" s="17">
        <v>2006</v>
      </c>
      <c r="Q2488" s="19" t="s">
        <v>1041</v>
      </c>
      <c r="R2488" s="24" t="s">
        <v>1026</v>
      </c>
      <c r="S2488" s="19" t="s">
        <v>1433</v>
      </c>
      <c r="T2488" s="17">
        <v>0</v>
      </c>
      <c r="U2488" s="24" t="s">
        <v>1026</v>
      </c>
      <c r="V2488" s="17">
        <v>2</v>
      </c>
      <c r="W2488" s="142" t="s">
        <v>1424</v>
      </c>
      <c r="X2488" s="17">
        <v>396</v>
      </c>
      <c r="Y2488" s="17">
        <v>3</v>
      </c>
      <c r="Z2488" s="24" t="s">
        <v>1026</v>
      </c>
      <c r="AA2488" s="17">
        <v>7</v>
      </c>
    </row>
    <row r="2489" spans="14:27" x14ac:dyDescent="0.25">
      <c r="N2489" s="17">
        <v>11</v>
      </c>
      <c r="O2489" s="17">
        <v>6</v>
      </c>
      <c r="P2489" s="17">
        <v>2006</v>
      </c>
      <c r="Q2489" s="19" t="s">
        <v>264</v>
      </c>
      <c r="R2489" s="24" t="s">
        <v>1026</v>
      </c>
      <c r="S2489" s="19" t="s">
        <v>1427</v>
      </c>
      <c r="T2489" s="17">
        <v>2</v>
      </c>
      <c r="U2489" s="24" t="s">
        <v>1026</v>
      </c>
      <c r="V2489" s="17">
        <v>0</v>
      </c>
      <c r="W2489" s="142" t="s">
        <v>772</v>
      </c>
      <c r="X2489" s="17">
        <v>402</v>
      </c>
      <c r="Y2489" s="17">
        <v>32</v>
      </c>
      <c r="Z2489" s="24" t="s">
        <v>1026</v>
      </c>
      <c r="AA2489" s="17">
        <v>5</v>
      </c>
    </row>
    <row r="2490" spans="14:27" x14ac:dyDescent="0.25">
      <c r="N2490" s="17">
        <v>11</v>
      </c>
      <c r="O2490" s="17">
        <v>6</v>
      </c>
      <c r="P2490" s="17">
        <v>2006</v>
      </c>
      <c r="Q2490" s="19" t="s">
        <v>897</v>
      </c>
      <c r="R2490" s="24" t="s">
        <v>1026</v>
      </c>
      <c r="S2490" s="19" t="s">
        <v>1241</v>
      </c>
      <c r="T2490" s="17">
        <v>0</v>
      </c>
      <c r="U2490" s="24" t="s">
        <v>1026</v>
      </c>
      <c r="V2490" s="17">
        <v>2</v>
      </c>
      <c r="W2490" s="142" t="s">
        <v>1423</v>
      </c>
      <c r="X2490" s="17">
        <v>160</v>
      </c>
      <c r="Y2490" s="17">
        <v>3</v>
      </c>
      <c r="Z2490" s="24" t="s">
        <v>1026</v>
      </c>
      <c r="AA2490" s="17">
        <v>19</v>
      </c>
    </row>
    <row r="2491" spans="14:27" x14ac:dyDescent="0.25">
      <c r="N2491" s="17">
        <v>14</v>
      </c>
      <c r="O2491" s="17">
        <v>6</v>
      </c>
      <c r="P2491" s="17">
        <v>2006</v>
      </c>
      <c r="Q2491" s="19" t="s">
        <v>1433</v>
      </c>
      <c r="R2491" s="24" t="s">
        <v>1026</v>
      </c>
      <c r="S2491" s="19" t="s">
        <v>2792</v>
      </c>
      <c r="T2491" s="17">
        <v>2</v>
      </c>
      <c r="U2491" s="24" t="s">
        <v>1026</v>
      </c>
      <c r="V2491" s="17">
        <v>0</v>
      </c>
      <c r="W2491" s="142" t="s">
        <v>2167</v>
      </c>
      <c r="X2491" s="17">
        <v>267</v>
      </c>
      <c r="Y2491" s="17">
        <v>6</v>
      </c>
      <c r="Z2491" s="24" t="s">
        <v>1026</v>
      </c>
      <c r="AA2491" s="17">
        <v>1</v>
      </c>
    </row>
    <row r="2492" spans="14:27" x14ac:dyDescent="0.25">
      <c r="N2492" s="17">
        <v>14</v>
      </c>
      <c r="O2492" s="17">
        <v>6</v>
      </c>
      <c r="P2492" s="17">
        <v>2006</v>
      </c>
      <c r="Q2492" s="19" t="s">
        <v>392</v>
      </c>
      <c r="R2492" s="24" t="s">
        <v>1026</v>
      </c>
      <c r="S2492" s="19" t="s">
        <v>264</v>
      </c>
      <c r="T2492" s="17">
        <v>2</v>
      </c>
      <c r="U2492" s="24" t="s">
        <v>1026</v>
      </c>
      <c r="V2492" s="17">
        <v>0</v>
      </c>
      <c r="W2492" s="142" t="s">
        <v>1422</v>
      </c>
      <c r="X2492" s="17">
        <v>403</v>
      </c>
      <c r="Y2492" s="17">
        <v>9</v>
      </c>
      <c r="Z2492" s="24" t="s">
        <v>1026</v>
      </c>
      <c r="AA2492" s="17">
        <v>2</v>
      </c>
    </row>
    <row r="2493" spans="14:27" x14ac:dyDescent="0.25">
      <c r="N2493" s="17">
        <v>14</v>
      </c>
      <c r="O2493" s="17">
        <v>6</v>
      </c>
      <c r="P2493" s="17">
        <v>2006</v>
      </c>
      <c r="Q2493" s="19" t="s">
        <v>1041</v>
      </c>
      <c r="R2493" s="24" t="s">
        <v>1026</v>
      </c>
      <c r="S2493" s="19" t="s">
        <v>1241</v>
      </c>
      <c r="T2493" s="17">
        <v>1</v>
      </c>
      <c r="U2493" s="24" t="s">
        <v>1026</v>
      </c>
      <c r="V2493" s="17">
        <v>0</v>
      </c>
      <c r="W2493" s="142" t="s">
        <v>1421</v>
      </c>
      <c r="X2493" s="17">
        <v>417</v>
      </c>
      <c r="Y2493" s="17">
        <v>8</v>
      </c>
      <c r="Z2493" s="24" t="s">
        <v>1026</v>
      </c>
      <c r="AA2493" s="17">
        <v>3</v>
      </c>
    </row>
    <row r="2494" spans="14:27" x14ac:dyDescent="0.25">
      <c r="N2494" s="17">
        <v>14</v>
      </c>
      <c r="O2494" s="17">
        <v>6</v>
      </c>
      <c r="P2494" s="17">
        <v>2006</v>
      </c>
      <c r="Q2494" s="19" t="s">
        <v>897</v>
      </c>
      <c r="R2494" s="24" t="s">
        <v>1026</v>
      </c>
      <c r="S2494" s="19" t="s">
        <v>1029</v>
      </c>
      <c r="T2494" s="17">
        <v>0</v>
      </c>
      <c r="U2494" s="24" t="s">
        <v>1026</v>
      </c>
      <c r="V2494" s="17">
        <v>1</v>
      </c>
      <c r="W2494" s="142" t="s">
        <v>2414</v>
      </c>
      <c r="X2494" s="17">
        <v>165</v>
      </c>
      <c r="Y2494" s="17">
        <v>4</v>
      </c>
      <c r="Z2494" s="24" t="s">
        <v>1026</v>
      </c>
      <c r="AA2494" s="17">
        <v>5</v>
      </c>
    </row>
    <row r="2495" spans="14:27" x14ac:dyDescent="0.25">
      <c r="N2495" s="17">
        <v>14</v>
      </c>
      <c r="O2495" s="17">
        <v>6</v>
      </c>
      <c r="P2495" s="17">
        <v>2006</v>
      </c>
      <c r="Q2495" s="19" t="s">
        <v>181</v>
      </c>
      <c r="R2495" s="24" t="s">
        <v>1026</v>
      </c>
      <c r="S2495" s="19" t="s">
        <v>3121</v>
      </c>
      <c r="T2495" s="17">
        <v>0</v>
      </c>
      <c r="U2495" s="24" t="s">
        <v>1026</v>
      </c>
      <c r="V2495" s="17">
        <v>1</v>
      </c>
      <c r="W2495" s="142" t="s">
        <v>1420</v>
      </c>
      <c r="X2495" s="17">
        <v>287</v>
      </c>
      <c r="Y2495" s="17">
        <v>2</v>
      </c>
      <c r="Z2495" s="24" t="s">
        <v>1026</v>
      </c>
      <c r="AA2495" s="17">
        <v>4</v>
      </c>
    </row>
    <row r="2496" spans="14:27" x14ac:dyDescent="0.25">
      <c r="N2496" s="17">
        <v>16</v>
      </c>
      <c r="O2496" s="17">
        <v>6</v>
      </c>
      <c r="P2496" s="17">
        <v>2006</v>
      </c>
      <c r="Q2496" s="19" t="s">
        <v>1241</v>
      </c>
      <c r="R2496" s="24" t="s">
        <v>1026</v>
      </c>
      <c r="S2496" s="19" t="s">
        <v>392</v>
      </c>
      <c r="T2496" s="17">
        <v>0</v>
      </c>
      <c r="U2496" s="24" t="s">
        <v>1026</v>
      </c>
      <c r="V2496" s="17">
        <v>2</v>
      </c>
      <c r="W2496" s="142" t="s">
        <v>1419</v>
      </c>
      <c r="X2496" s="17">
        <v>1937</v>
      </c>
      <c r="Y2496" s="17">
        <v>3</v>
      </c>
      <c r="Z2496" s="24" t="s">
        <v>1026</v>
      </c>
      <c r="AA2496" s="17">
        <v>9</v>
      </c>
    </row>
    <row r="2497" spans="14:27" x14ac:dyDescent="0.25">
      <c r="N2497" s="17">
        <v>17</v>
      </c>
      <c r="O2497" s="17">
        <v>6</v>
      </c>
      <c r="P2497" s="17">
        <v>2006</v>
      </c>
      <c r="Q2497" s="19" t="s">
        <v>1029</v>
      </c>
      <c r="R2497" s="24" t="s">
        <v>1026</v>
      </c>
      <c r="S2497" s="19" t="s">
        <v>1433</v>
      </c>
      <c r="T2497" s="17">
        <v>0</v>
      </c>
      <c r="U2497" s="24" t="s">
        <v>1026</v>
      </c>
      <c r="V2497" s="17">
        <v>2</v>
      </c>
      <c r="W2497" s="142" t="s">
        <v>163</v>
      </c>
      <c r="X2497" s="17">
        <v>342</v>
      </c>
      <c r="Y2497" s="17">
        <v>6</v>
      </c>
      <c r="Z2497" s="24" t="s">
        <v>1026</v>
      </c>
      <c r="AA2497" s="17">
        <v>13</v>
      </c>
    </row>
    <row r="2498" spans="14:27" x14ac:dyDescent="0.25">
      <c r="N2498" s="17">
        <v>18</v>
      </c>
      <c r="O2498" s="17">
        <v>6</v>
      </c>
      <c r="P2498" s="17">
        <v>2006</v>
      </c>
      <c r="Q2498" s="19" t="s">
        <v>2792</v>
      </c>
      <c r="R2498" s="24" t="s">
        <v>1026</v>
      </c>
      <c r="S2498" s="19" t="s">
        <v>1427</v>
      </c>
      <c r="T2498" s="17">
        <v>1</v>
      </c>
      <c r="U2498" s="24" t="s">
        <v>1026</v>
      </c>
      <c r="V2498" s="17">
        <v>2</v>
      </c>
      <c r="W2498" s="142" t="s">
        <v>1416</v>
      </c>
      <c r="X2498" s="17">
        <v>265</v>
      </c>
      <c r="Y2498" s="17">
        <v>11</v>
      </c>
      <c r="Z2498" s="24" t="s">
        <v>1026</v>
      </c>
      <c r="AA2498" s="17">
        <v>12</v>
      </c>
    </row>
    <row r="2499" spans="14:27" x14ac:dyDescent="0.25">
      <c r="N2499" s="17">
        <v>18</v>
      </c>
      <c r="O2499" s="17">
        <v>6</v>
      </c>
      <c r="P2499" s="17">
        <v>2006</v>
      </c>
      <c r="Q2499" s="19" t="s">
        <v>3121</v>
      </c>
      <c r="R2499" s="24" t="s">
        <v>1026</v>
      </c>
      <c r="S2499" s="19" t="s">
        <v>897</v>
      </c>
      <c r="T2499" s="17">
        <v>1</v>
      </c>
      <c r="U2499" s="24" t="s">
        <v>1026</v>
      </c>
      <c r="V2499" s="17">
        <v>0</v>
      </c>
      <c r="W2499" s="142" t="s">
        <v>1418</v>
      </c>
      <c r="X2499" s="17">
        <v>228</v>
      </c>
      <c r="Y2499" s="17">
        <v>23</v>
      </c>
      <c r="Z2499" s="24" t="s">
        <v>1026</v>
      </c>
      <c r="AA2499" s="17">
        <v>5</v>
      </c>
    </row>
    <row r="2500" spans="14:27" x14ac:dyDescent="0.25">
      <c r="N2500" s="17">
        <v>18</v>
      </c>
      <c r="O2500" s="17">
        <v>6</v>
      </c>
      <c r="P2500" s="17">
        <v>2006</v>
      </c>
      <c r="Q2500" s="19" t="s">
        <v>181</v>
      </c>
      <c r="R2500" s="24" t="s">
        <v>1026</v>
      </c>
      <c r="S2500" s="19" t="s">
        <v>264</v>
      </c>
      <c r="T2500" s="17">
        <v>2</v>
      </c>
      <c r="U2500" s="24" t="s">
        <v>1026</v>
      </c>
      <c r="V2500" s="17">
        <v>1</v>
      </c>
      <c r="W2500" s="142" t="s">
        <v>1417</v>
      </c>
      <c r="X2500" s="17">
        <v>301</v>
      </c>
      <c r="Y2500" s="17">
        <v>8</v>
      </c>
      <c r="Z2500" s="24" t="s">
        <v>1026</v>
      </c>
      <c r="AA2500" s="17">
        <v>4</v>
      </c>
    </row>
    <row r="2501" spans="14:27" x14ac:dyDescent="0.25">
      <c r="N2501" s="17">
        <v>20</v>
      </c>
      <c r="O2501" s="17">
        <v>6</v>
      </c>
      <c r="P2501" s="17">
        <v>2006</v>
      </c>
      <c r="Q2501" s="19" t="s">
        <v>1241</v>
      </c>
      <c r="R2501" s="24" t="s">
        <v>1026</v>
      </c>
      <c r="S2501" s="19" t="s">
        <v>264</v>
      </c>
      <c r="T2501" s="17">
        <v>2</v>
      </c>
      <c r="U2501" s="24" t="s">
        <v>1026</v>
      </c>
      <c r="V2501" s="17">
        <v>0</v>
      </c>
      <c r="W2501" s="142" t="s">
        <v>1415</v>
      </c>
      <c r="X2501" s="17">
        <v>1512</v>
      </c>
      <c r="Y2501" s="17">
        <v>15</v>
      </c>
      <c r="Z2501" s="24" t="s">
        <v>1026</v>
      </c>
      <c r="AA2501" s="17">
        <v>2</v>
      </c>
    </row>
    <row r="2502" spans="14:27" x14ac:dyDescent="0.25">
      <c r="N2502" s="17">
        <v>21</v>
      </c>
      <c r="O2502" s="17">
        <v>6</v>
      </c>
      <c r="P2502" s="17">
        <v>2006</v>
      </c>
      <c r="Q2502" s="19" t="s">
        <v>2792</v>
      </c>
      <c r="R2502" s="24" t="s">
        <v>1026</v>
      </c>
      <c r="S2502" s="19" t="s">
        <v>264</v>
      </c>
      <c r="T2502" s="17">
        <v>0</v>
      </c>
      <c r="U2502" s="24" t="s">
        <v>1026</v>
      </c>
      <c r="V2502" s="17">
        <v>2</v>
      </c>
      <c r="W2502" s="142" t="s">
        <v>1414</v>
      </c>
      <c r="X2502" s="17">
        <v>315</v>
      </c>
      <c r="Y2502" s="17">
        <v>5</v>
      </c>
      <c r="Z2502" s="24" t="s">
        <v>1026</v>
      </c>
      <c r="AA2502" s="17">
        <v>13</v>
      </c>
    </row>
    <row r="2503" spans="14:27" x14ac:dyDescent="0.25">
      <c r="N2503" s="17">
        <v>21</v>
      </c>
      <c r="O2503" s="17">
        <v>6</v>
      </c>
      <c r="P2503" s="17">
        <v>2006</v>
      </c>
      <c r="Q2503" s="19" t="s">
        <v>392</v>
      </c>
      <c r="R2503" s="24" t="s">
        <v>1026</v>
      </c>
      <c r="S2503" s="19" t="s">
        <v>897</v>
      </c>
      <c r="T2503" s="17">
        <v>2</v>
      </c>
      <c r="U2503" s="24" t="s">
        <v>1026</v>
      </c>
      <c r="V2503" s="17">
        <v>0</v>
      </c>
      <c r="W2503" s="142" t="s">
        <v>1413</v>
      </c>
      <c r="X2503" s="17">
        <v>426</v>
      </c>
      <c r="Y2503" s="17">
        <v>20</v>
      </c>
      <c r="Z2503" s="24" t="s">
        <v>1026</v>
      </c>
      <c r="AA2503" s="17">
        <v>1</v>
      </c>
    </row>
    <row r="2504" spans="14:27" x14ac:dyDescent="0.25">
      <c r="N2504" s="17">
        <v>21</v>
      </c>
      <c r="O2504" s="17">
        <v>6</v>
      </c>
      <c r="P2504" s="17">
        <v>2006</v>
      </c>
      <c r="Q2504" s="19" t="s">
        <v>181</v>
      </c>
      <c r="R2504" s="24" t="s">
        <v>1026</v>
      </c>
      <c r="S2504" s="19" t="s">
        <v>1041</v>
      </c>
      <c r="T2504" s="17">
        <v>1</v>
      </c>
      <c r="U2504" s="24" t="s">
        <v>1026</v>
      </c>
      <c r="V2504" s="17">
        <v>2</v>
      </c>
      <c r="W2504" s="142" t="s">
        <v>1663</v>
      </c>
      <c r="X2504" s="17">
        <v>372</v>
      </c>
      <c r="Y2504" s="17">
        <v>6</v>
      </c>
      <c r="Z2504" s="24" t="s">
        <v>1026</v>
      </c>
      <c r="AA2504" s="17">
        <v>7</v>
      </c>
    </row>
    <row r="2505" spans="14:27" x14ac:dyDescent="0.25">
      <c r="N2505" s="17">
        <v>21</v>
      </c>
      <c r="O2505" s="17">
        <v>6</v>
      </c>
      <c r="P2505" s="17">
        <v>2006</v>
      </c>
      <c r="Q2505" s="19" t="s">
        <v>1427</v>
      </c>
      <c r="R2505" s="24" t="s">
        <v>1026</v>
      </c>
      <c r="S2505" s="19" t="s">
        <v>3121</v>
      </c>
      <c r="T2505" s="17">
        <v>0</v>
      </c>
      <c r="U2505" s="24" t="s">
        <v>1026</v>
      </c>
      <c r="V2505" s="17">
        <v>2</v>
      </c>
      <c r="W2505" s="142" t="s">
        <v>1412</v>
      </c>
      <c r="X2505" s="17">
        <v>221</v>
      </c>
      <c r="Y2505" s="17">
        <v>2</v>
      </c>
      <c r="Z2505" s="24" t="s">
        <v>1026</v>
      </c>
      <c r="AA2505" s="17">
        <v>16</v>
      </c>
    </row>
    <row r="2506" spans="14:27" x14ac:dyDescent="0.25">
      <c r="N2506" s="17">
        <v>28</v>
      </c>
      <c r="O2506" s="17">
        <v>6</v>
      </c>
      <c r="P2506" s="17">
        <v>2006</v>
      </c>
      <c r="Q2506" s="19" t="s">
        <v>1433</v>
      </c>
      <c r="R2506" s="24" t="s">
        <v>1026</v>
      </c>
      <c r="S2506" s="19" t="s">
        <v>1241</v>
      </c>
      <c r="T2506" s="17">
        <v>1</v>
      </c>
      <c r="U2506" s="24" t="s">
        <v>1026</v>
      </c>
      <c r="V2506" s="17">
        <v>2</v>
      </c>
      <c r="W2506" s="142" t="s">
        <v>2085</v>
      </c>
      <c r="X2506" s="17">
        <v>704</v>
      </c>
      <c r="Y2506" s="17">
        <v>11</v>
      </c>
      <c r="Z2506" s="24" t="s">
        <v>1026</v>
      </c>
      <c r="AA2506" s="17">
        <v>7</v>
      </c>
    </row>
    <row r="2507" spans="14:27" x14ac:dyDescent="0.25">
      <c r="N2507" s="17">
        <v>28</v>
      </c>
      <c r="O2507" s="17">
        <v>6</v>
      </c>
      <c r="P2507" s="17">
        <v>2006</v>
      </c>
      <c r="Q2507" s="19" t="s">
        <v>1041</v>
      </c>
      <c r="R2507" s="24" t="s">
        <v>1026</v>
      </c>
      <c r="S2507" s="19" t="s">
        <v>181</v>
      </c>
      <c r="T2507" s="17">
        <v>2</v>
      </c>
      <c r="U2507" s="24" t="s">
        <v>1026</v>
      </c>
      <c r="V2507" s="17">
        <v>1</v>
      </c>
      <c r="W2507" s="142" t="s">
        <v>1410</v>
      </c>
      <c r="X2507" s="17">
        <v>322</v>
      </c>
      <c r="Y2507" s="17">
        <v>6</v>
      </c>
      <c r="Z2507" s="24" t="s">
        <v>1026</v>
      </c>
      <c r="AA2507" s="17">
        <v>4</v>
      </c>
    </row>
    <row r="2508" spans="14:27" x14ac:dyDescent="0.25">
      <c r="N2508" s="17">
        <v>28</v>
      </c>
      <c r="O2508" s="17">
        <v>6</v>
      </c>
      <c r="P2508" s="17">
        <v>2006</v>
      </c>
      <c r="Q2508" s="19" t="s">
        <v>264</v>
      </c>
      <c r="R2508" s="24" t="s">
        <v>1026</v>
      </c>
      <c r="S2508" s="19" t="s">
        <v>2792</v>
      </c>
      <c r="T2508" s="17">
        <v>2</v>
      </c>
      <c r="U2508" s="24" t="s">
        <v>1026</v>
      </c>
      <c r="V2508" s="17">
        <v>0</v>
      </c>
      <c r="W2508" s="142" t="s">
        <v>2418</v>
      </c>
      <c r="X2508" s="17">
        <v>480</v>
      </c>
      <c r="Y2508" s="17">
        <v>10</v>
      </c>
      <c r="Z2508" s="24" t="s">
        <v>1026</v>
      </c>
      <c r="AA2508" s="17">
        <v>2</v>
      </c>
    </row>
    <row r="2509" spans="14:27" x14ac:dyDescent="0.25">
      <c r="N2509" s="17">
        <v>29</v>
      </c>
      <c r="O2509" s="17">
        <v>6</v>
      </c>
      <c r="P2509" s="17">
        <v>2006</v>
      </c>
      <c r="Q2509" s="19" t="s">
        <v>3121</v>
      </c>
      <c r="R2509" s="24" t="s">
        <v>1026</v>
      </c>
      <c r="S2509" s="19" t="s">
        <v>392</v>
      </c>
      <c r="T2509" s="17">
        <v>2</v>
      </c>
      <c r="U2509" s="24" t="s">
        <v>1026</v>
      </c>
      <c r="V2509" s="17">
        <v>1</v>
      </c>
      <c r="W2509" s="142" t="s">
        <v>1411</v>
      </c>
      <c r="X2509" s="17">
        <v>545</v>
      </c>
      <c r="Y2509" s="17">
        <v>7</v>
      </c>
      <c r="Z2509" s="24" t="s">
        <v>1026</v>
      </c>
      <c r="AA2509" s="17">
        <v>11</v>
      </c>
    </row>
    <row r="2510" spans="14:27" x14ac:dyDescent="0.25">
      <c r="N2510" s="17">
        <v>5</v>
      </c>
      <c r="O2510" s="17">
        <v>7</v>
      </c>
      <c r="P2510" s="17">
        <v>2006</v>
      </c>
      <c r="Q2510" s="19" t="s">
        <v>1433</v>
      </c>
      <c r="R2510" s="24" t="s">
        <v>1026</v>
      </c>
      <c r="S2510" s="19" t="s">
        <v>264</v>
      </c>
      <c r="T2510" s="17">
        <v>0</v>
      </c>
      <c r="U2510" s="24" t="s">
        <v>1026</v>
      </c>
      <c r="V2510" s="17">
        <v>1</v>
      </c>
      <c r="W2510" s="142" t="s">
        <v>2083</v>
      </c>
      <c r="X2510" s="17">
        <v>582</v>
      </c>
      <c r="Y2510" s="17">
        <v>8</v>
      </c>
      <c r="Z2510" s="24" t="s">
        <v>1026</v>
      </c>
      <c r="AA2510" s="17">
        <v>16</v>
      </c>
    </row>
    <row r="2511" spans="14:27" x14ac:dyDescent="0.25">
      <c r="N2511" s="17">
        <v>5</v>
      </c>
      <c r="O2511" s="17">
        <v>7</v>
      </c>
      <c r="P2511" s="17">
        <v>2006</v>
      </c>
      <c r="Q2511" s="19" t="s">
        <v>392</v>
      </c>
      <c r="R2511" s="24" t="s">
        <v>1026</v>
      </c>
      <c r="S2511" s="19" t="s">
        <v>1041</v>
      </c>
      <c r="T2511" s="17">
        <v>2</v>
      </c>
      <c r="U2511" s="24" t="s">
        <v>1026</v>
      </c>
      <c r="V2511" s="17">
        <v>0</v>
      </c>
      <c r="W2511" s="142" t="s">
        <v>2084</v>
      </c>
      <c r="X2511" s="17">
        <v>679</v>
      </c>
      <c r="Y2511" s="17">
        <v>17</v>
      </c>
      <c r="Z2511" s="24" t="s">
        <v>1026</v>
      </c>
      <c r="AA2511" s="17">
        <v>4</v>
      </c>
    </row>
    <row r="2512" spans="14:27" x14ac:dyDescent="0.25">
      <c r="N2512" s="17">
        <v>5</v>
      </c>
      <c r="O2512" s="17">
        <v>7</v>
      </c>
      <c r="P2512" s="17">
        <v>2006</v>
      </c>
      <c r="Q2512" s="19" t="s">
        <v>1029</v>
      </c>
      <c r="R2512" s="24" t="s">
        <v>1026</v>
      </c>
      <c r="S2512" s="19" t="s">
        <v>181</v>
      </c>
      <c r="T2512" s="17">
        <v>0</v>
      </c>
      <c r="U2512" s="24" t="s">
        <v>1026</v>
      </c>
      <c r="V2512" s="17">
        <v>2</v>
      </c>
      <c r="W2512" s="142" t="s">
        <v>1003</v>
      </c>
      <c r="X2512" s="17">
        <v>362</v>
      </c>
      <c r="Y2512" s="17">
        <v>1</v>
      </c>
      <c r="Z2512" s="24" t="s">
        <v>1026</v>
      </c>
      <c r="AA2512" s="17">
        <v>5</v>
      </c>
    </row>
    <row r="2513" spans="3:27" x14ac:dyDescent="0.25">
      <c r="N2513" s="17">
        <v>5</v>
      </c>
      <c r="O2513" s="17">
        <v>7</v>
      </c>
      <c r="P2513" s="17">
        <v>2006</v>
      </c>
      <c r="Q2513" s="19" t="s">
        <v>1427</v>
      </c>
      <c r="R2513" s="24" t="s">
        <v>1026</v>
      </c>
      <c r="S2513" s="19" t="s">
        <v>897</v>
      </c>
      <c r="T2513" s="17">
        <v>1</v>
      </c>
      <c r="U2513" s="24" t="s">
        <v>1026</v>
      </c>
      <c r="V2513" s="17">
        <v>2</v>
      </c>
      <c r="W2513" s="142" t="s">
        <v>2082</v>
      </c>
      <c r="X2513" s="17">
        <v>219</v>
      </c>
      <c r="Y2513" s="17">
        <v>11</v>
      </c>
      <c r="Z2513" s="24" t="s">
        <v>1026</v>
      </c>
      <c r="AA2513" s="17">
        <v>13</v>
      </c>
    </row>
    <row r="2514" spans="3:27" x14ac:dyDescent="0.25">
      <c r="N2514" s="17">
        <v>8</v>
      </c>
      <c r="O2514" s="17">
        <v>7</v>
      </c>
      <c r="P2514" s="17">
        <v>2006</v>
      </c>
      <c r="Q2514" s="19" t="s">
        <v>1427</v>
      </c>
      <c r="R2514" s="24" t="s">
        <v>1026</v>
      </c>
      <c r="S2514" s="19" t="s">
        <v>1029</v>
      </c>
      <c r="T2514" s="17">
        <v>0</v>
      </c>
      <c r="U2514" s="24" t="s">
        <v>1026</v>
      </c>
      <c r="V2514" s="17">
        <v>1</v>
      </c>
      <c r="W2514" s="142" t="s">
        <v>1193</v>
      </c>
      <c r="X2514" s="17">
        <v>150</v>
      </c>
      <c r="Y2514" s="17">
        <v>4</v>
      </c>
      <c r="Z2514" s="24" t="s">
        <v>1026</v>
      </c>
      <c r="AA2514" s="17">
        <v>7</v>
      </c>
    </row>
    <row r="2515" spans="3:27" x14ac:dyDescent="0.25">
      <c r="N2515" s="17">
        <v>9</v>
      </c>
      <c r="O2515" s="17">
        <v>7</v>
      </c>
      <c r="P2515" s="17">
        <v>2006</v>
      </c>
      <c r="Q2515" s="19" t="s">
        <v>1433</v>
      </c>
      <c r="R2515" s="24" t="s">
        <v>1026</v>
      </c>
      <c r="S2515" s="19" t="s">
        <v>897</v>
      </c>
      <c r="T2515" s="17">
        <v>2</v>
      </c>
      <c r="U2515" s="24" t="s">
        <v>1026</v>
      </c>
      <c r="V2515" s="17">
        <v>0</v>
      </c>
      <c r="W2515" s="142" t="s">
        <v>2079</v>
      </c>
      <c r="X2515" s="17">
        <v>431</v>
      </c>
      <c r="Y2515" s="17">
        <v>21</v>
      </c>
      <c r="Z2515" s="24" t="s">
        <v>1026</v>
      </c>
      <c r="AA2515" s="17">
        <v>2</v>
      </c>
    </row>
    <row r="2516" spans="3:27" x14ac:dyDescent="0.25">
      <c r="N2516" s="17">
        <v>9</v>
      </c>
      <c r="O2516" s="17">
        <v>7</v>
      </c>
      <c r="P2516" s="17">
        <v>2006</v>
      </c>
      <c r="Q2516" s="19" t="s">
        <v>392</v>
      </c>
      <c r="R2516" s="24" t="s">
        <v>1026</v>
      </c>
      <c r="S2516" s="19" t="s">
        <v>3121</v>
      </c>
      <c r="T2516" s="17">
        <v>2</v>
      </c>
      <c r="U2516" s="24" t="s">
        <v>1026</v>
      </c>
      <c r="V2516" s="17">
        <v>0</v>
      </c>
      <c r="W2516" s="142" t="s">
        <v>2078</v>
      </c>
      <c r="X2516" s="17">
        <v>512</v>
      </c>
      <c r="Y2516" s="17">
        <v>8</v>
      </c>
      <c r="Z2516" s="24" t="s">
        <v>1026</v>
      </c>
      <c r="AA2516" s="17">
        <v>4</v>
      </c>
    </row>
    <row r="2517" spans="3:27" x14ac:dyDescent="0.25">
      <c r="N2517" s="17">
        <v>9</v>
      </c>
      <c r="O2517" s="17">
        <v>7</v>
      </c>
      <c r="P2517" s="17">
        <v>2006</v>
      </c>
      <c r="Q2517" s="19" t="s">
        <v>1041</v>
      </c>
      <c r="R2517" s="24" t="s">
        <v>1026</v>
      </c>
      <c r="S2517" s="19" t="s">
        <v>2792</v>
      </c>
      <c r="T2517" s="17">
        <v>2</v>
      </c>
      <c r="U2517" s="24" t="s">
        <v>1026</v>
      </c>
      <c r="V2517" s="17">
        <v>0</v>
      </c>
      <c r="W2517" s="142" t="s">
        <v>2081</v>
      </c>
      <c r="X2517" s="17">
        <v>374</v>
      </c>
      <c r="Y2517" s="17">
        <v>19</v>
      </c>
      <c r="Z2517" s="24" t="s">
        <v>1026</v>
      </c>
      <c r="AA2517" s="17">
        <v>6</v>
      </c>
    </row>
    <row r="2518" spans="3:27" x14ac:dyDescent="0.25">
      <c r="N2518" s="17">
        <v>9</v>
      </c>
      <c r="O2518" s="17">
        <v>7</v>
      </c>
      <c r="P2518" s="17">
        <v>2006</v>
      </c>
      <c r="Q2518" s="19" t="s">
        <v>181</v>
      </c>
      <c r="R2518" s="24" t="s">
        <v>1026</v>
      </c>
      <c r="S2518" s="19" t="s">
        <v>1241</v>
      </c>
      <c r="T2518" s="17">
        <v>1</v>
      </c>
      <c r="U2518" s="24" t="s">
        <v>1026</v>
      </c>
      <c r="V2518" s="17">
        <v>2</v>
      </c>
      <c r="W2518" s="142" t="s">
        <v>2080</v>
      </c>
      <c r="X2518" s="17">
        <v>517</v>
      </c>
      <c r="Y2518" s="17">
        <v>3</v>
      </c>
      <c r="Z2518" s="24" t="s">
        <v>1026</v>
      </c>
      <c r="AA2518" s="17">
        <v>14</v>
      </c>
    </row>
    <row r="2519" spans="3:27" x14ac:dyDescent="0.25">
      <c r="C2519" s="16"/>
      <c r="D2519" s="16"/>
      <c r="E2519" s="16"/>
      <c r="F2519" s="16"/>
      <c r="G2519" s="16"/>
      <c r="H2519" s="16"/>
      <c r="I2519" s="16"/>
      <c r="N2519" s="17">
        <v>12</v>
      </c>
      <c r="O2519" s="17">
        <v>7</v>
      </c>
      <c r="P2519" s="17">
        <v>2006</v>
      </c>
      <c r="Q2519" s="19" t="s">
        <v>2792</v>
      </c>
      <c r="R2519" s="24" t="s">
        <v>1026</v>
      </c>
      <c r="S2519" s="19" t="s">
        <v>392</v>
      </c>
      <c r="T2519" s="17">
        <v>0</v>
      </c>
      <c r="U2519" s="24" t="s">
        <v>1026</v>
      </c>
      <c r="V2519" s="17">
        <v>2</v>
      </c>
      <c r="W2519" s="142" t="s">
        <v>2077</v>
      </c>
      <c r="X2519" s="17">
        <v>320</v>
      </c>
      <c r="Y2519" s="17">
        <v>1</v>
      </c>
      <c r="Z2519" s="24" t="s">
        <v>1026</v>
      </c>
      <c r="AA2519" s="17">
        <v>12</v>
      </c>
    </row>
    <row r="2520" spans="3:27" x14ac:dyDescent="0.25">
      <c r="C2520" s="16"/>
      <c r="D2520" s="16"/>
      <c r="E2520" s="16"/>
      <c r="F2520" s="16"/>
      <c r="G2520" s="16"/>
      <c r="H2520" s="16"/>
      <c r="I2520" s="16"/>
      <c r="N2520" s="17">
        <v>12</v>
      </c>
      <c r="O2520" s="17">
        <v>7</v>
      </c>
      <c r="P2520" s="17">
        <v>2006</v>
      </c>
      <c r="Q2520" s="19" t="s">
        <v>1241</v>
      </c>
      <c r="R2520" s="24" t="s">
        <v>1026</v>
      </c>
      <c r="S2520" s="19" t="s">
        <v>1427</v>
      </c>
      <c r="T2520" s="17">
        <v>2</v>
      </c>
      <c r="U2520" s="24" t="s">
        <v>1026</v>
      </c>
      <c r="V2520" s="17">
        <v>0</v>
      </c>
      <c r="W2520" s="142" t="s">
        <v>2075</v>
      </c>
      <c r="X2520" s="17">
        <v>1214</v>
      </c>
      <c r="Y2520" s="17">
        <v>15</v>
      </c>
      <c r="Z2520" s="24" t="s">
        <v>1026</v>
      </c>
      <c r="AA2520" s="17">
        <v>5</v>
      </c>
    </row>
    <row r="2521" spans="3:27" x14ac:dyDescent="0.25">
      <c r="C2521" s="16"/>
      <c r="D2521" s="16"/>
      <c r="E2521" s="16"/>
      <c r="F2521" s="16"/>
      <c r="G2521" s="16"/>
      <c r="H2521" s="16"/>
      <c r="I2521" s="16"/>
      <c r="N2521" s="17">
        <v>12</v>
      </c>
      <c r="O2521" s="17">
        <v>7</v>
      </c>
      <c r="P2521" s="17">
        <v>2006</v>
      </c>
      <c r="Q2521" s="19" t="s">
        <v>3121</v>
      </c>
      <c r="R2521" s="24" t="s">
        <v>1026</v>
      </c>
      <c r="S2521" s="19" t="s">
        <v>1433</v>
      </c>
      <c r="T2521" s="17">
        <v>2</v>
      </c>
      <c r="U2521" s="24" t="s">
        <v>1026</v>
      </c>
      <c r="V2521" s="17">
        <v>1</v>
      </c>
      <c r="W2521" s="142" t="s">
        <v>2076</v>
      </c>
      <c r="X2521" s="17">
        <v>294</v>
      </c>
      <c r="Y2521" s="17">
        <v>5</v>
      </c>
      <c r="Z2521" s="24" t="s">
        <v>1026</v>
      </c>
      <c r="AA2521" s="17">
        <v>5</v>
      </c>
    </row>
    <row r="2522" spans="3:27" x14ac:dyDescent="0.25">
      <c r="C2522" s="16"/>
      <c r="D2522" s="16"/>
      <c r="E2522" s="16"/>
      <c r="F2522" s="16"/>
      <c r="G2522" s="16"/>
      <c r="H2522" s="16"/>
      <c r="I2522" s="16"/>
      <c r="N2522" s="17">
        <v>12</v>
      </c>
      <c r="O2522" s="17">
        <v>7</v>
      </c>
      <c r="P2522" s="17">
        <v>2006</v>
      </c>
      <c r="Q2522" s="19" t="s">
        <v>1029</v>
      </c>
      <c r="R2522" s="24" t="s">
        <v>1026</v>
      </c>
      <c r="S2522" s="19" t="s">
        <v>264</v>
      </c>
      <c r="T2522" s="17">
        <v>1</v>
      </c>
      <c r="U2522" s="24" t="s">
        <v>1026</v>
      </c>
      <c r="V2522" s="17">
        <v>2</v>
      </c>
      <c r="W2522" s="142" t="s">
        <v>2074</v>
      </c>
      <c r="X2522" s="17">
        <v>381</v>
      </c>
      <c r="Y2522" s="17">
        <v>9</v>
      </c>
      <c r="Z2522" s="24" t="s">
        <v>1026</v>
      </c>
      <c r="AA2522" s="17">
        <v>15</v>
      </c>
    </row>
    <row r="2523" spans="3:27" x14ac:dyDescent="0.25">
      <c r="C2523" s="16"/>
      <c r="D2523" s="16"/>
      <c r="E2523" s="16"/>
      <c r="F2523" s="16"/>
      <c r="G2523" s="16"/>
      <c r="H2523" s="16"/>
      <c r="I2523" s="16"/>
      <c r="N2523" s="17">
        <v>12</v>
      </c>
      <c r="O2523" s="17">
        <v>7</v>
      </c>
      <c r="P2523" s="17">
        <v>2006</v>
      </c>
      <c r="Q2523" s="19" t="s">
        <v>897</v>
      </c>
      <c r="R2523" s="24" t="s">
        <v>1026</v>
      </c>
      <c r="S2523" s="19" t="s">
        <v>1041</v>
      </c>
      <c r="T2523" s="17">
        <v>1</v>
      </c>
      <c r="U2523" s="24" t="s">
        <v>1026</v>
      </c>
      <c r="V2523" s="17">
        <v>2</v>
      </c>
      <c r="W2523" s="142" t="s">
        <v>2073</v>
      </c>
      <c r="X2523" s="17">
        <v>245</v>
      </c>
      <c r="Y2523" s="17">
        <v>4</v>
      </c>
      <c r="Z2523" s="24" t="s">
        <v>1026</v>
      </c>
      <c r="AA2523" s="17">
        <v>5</v>
      </c>
    </row>
    <row r="2524" spans="3:27" x14ac:dyDescent="0.25">
      <c r="C2524" s="16"/>
      <c r="D2524" s="16"/>
      <c r="E2524" s="16"/>
      <c r="F2524" s="16"/>
      <c r="G2524" s="16"/>
      <c r="H2524" s="16"/>
      <c r="I2524" s="16"/>
      <c r="N2524" s="17">
        <v>15</v>
      </c>
      <c r="O2524" s="17">
        <v>7</v>
      </c>
      <c r="P2524" s="17">
        <v>2006</v>
      </c>
      <c r="Q2524" s="19" t="s">
        <v>2792</v>
      </c>
      <c r="R2524" s="24" t="s">
        <v>1026</v>
      </c>
      <c r="S2524" s="19" t="s">
        <v>3121</v>
      </c>
      <c r="T2524" s="17">
        <v>0</v>
      </c>
      <c r="U2524" s="24" t="s">
        <v>1026</v>
      </c>
      <c r="V2524" s="17">
        <v>2</v>
      </c>
      <c r="W2524" s="142" t="s">
        <v>2071</v>
      </c>
      <c r="X2524" s="17">
        <v>214</v>
      </c>
      <c r="Y2524" s="17">
        <v>4</v>
      </c>
      <c r="Z2524" s="24" t="s">
        <v>1026</v>
      </c>
      <c r="AA2524" s="17">
        <v>22</v>
      </c>
    </row>
    <row r="2525" spans="3:27" x14ac:dyDescent="0.25">
      <c r="C2525" s="16"/>
      <c r="D2525" s="16"/>
      <c r="E2525" s="16"/>
      <c r="F2525" s="16"/>
      <c r="G2525" s="16"/>
      <c r="H2525" s="16"/>
      <c r="I2525" s="16"/>
      <c r="N2525" s="17">
        <v>15</v>
      </c>
      <c r="O2525" s="17">
        <v>7</v>
      </c>
      <c r="P2525" s="17">
        <v>2006</v>
      </c>
      <c r="Q2525" s="19" t="s">
        <v>1427</v>
      </c>
      <c r="R2525" s="24" t="s">
        <v>1026</v>
      </c>
      <c r="S2525" s="19" t="s">
        <v>392</v>
      </c>
      <c r="T2525" s="17">
        <v>0</v>
      </c>
      <c r="U2525" s="24" t="s">
        <v>1026</v>
      </c>
      <c r="V2525" s="17">
        <v>2</v>
      </c>
      <c r="W2525" s="142" t="s">
        <v>2072</v>
      </c>
      <c r="X2525" s="17">
        <v>162</v>
      </c>
      <c r="Y2525" s="17">
        <v>0</v>
      </c>
      <c r="Z2525" s="24" t="s">
        <v>1026</v>
      </c>
      <c r="AA2525" s="17">
        <v>19</v>
      </c>
    </row>
    <row r="2526" spans="3:27" x14ac:dyDescent="0.25">
      <c r="C2526" s="16"/>
      <c r="D2526" s="16"/>
      <c r="E2526" s="16"/>
      <c r="F2526" s="16"/>
      <c r="G2526" s="16"/>
      <c r="H2526" s="16"/>
      <c r="I2526" s="16"/>
      <c r="N2526" s="17">
        <v>16</v>
      </c>
      <c r="O2526" s="17">
        <v>7</v>
      </c>
      <c r="P2526" s="17">
        <v>2006</v>
      </c>
      <c r="Q2526" s="19" t="s">
        <v>1433</v>
      </c>
      <c r="R2526" s="24" t="s">
        <v>1026</v>
      </c>
      <c r="S2526" s="19" t="s">
        <v>181</v>
      </c>
      <c r="T2526" s="17">
        <v>0</v>
      </c>
      <c r="U2526" s="24" t="s">
        <v>1026</v>
      </c>
      <c r="V2526" s="17">
        <v>1</v>
      </c>
      <c r="W2526" s="142" t="s">
        <v>2069</v>
      </c>
      <c r="X2526" s="17">
        <v>427</v>
      </c>
      <c r="Y2526" s="17">
        <v>3</v>
      </c>
      <c r="Z2526" s="24" t="s">
        <v>1026</v>
      </c>
      <c r="AA2526" s="17">
        <v>4</v>
      </c>
    </row>
    <row r="2527" spans="3:27" x14ac:dyDescent="0.25">
      <c r="C2527" s="16"/>
      <c r="D2527" s="16"/>
      <c r="E2527" s="16"/>
      <c r="F2527" s="16"/>
      <c r="G2527" s="16"/>
      <c r="H2527" s="16"/>
      <c r="I2527" s="16"/>
      <c r="N2527" s="17">
        <v>16</v>
      </c>
      <c r="O2527" s="17">
        <v>7</v>
      </c>
      <c r="P2527" s="17">
        <v>2006</v>
      </c>
      <c r="Q2527" s="19" t="s">
        <v>1041</v>
      </c>
      <c r="R2527" s="24" t="s">
        <v>1026</v>
      </c>
      <c r="S2527" s="19" t="s">
        <v>1029</v>
      </c>
      <c r="T2527" s="17">
        <v>2</v>
      </c>
      <c r="U2527" s="24" t="s">
        <v>1026</v>
      </c>
      <c r="V2527" s="17">
        <v>0</v>
      </c>
      <c r="W2527" s="142" t="s">
        <v>2070</v>
      </c>
      <c r="X2527" s="17">
        <v>459</v>
      </c>
      <c r="Y2527" s="17">
        <v>18</v>
      </c>
      <c r="Z2527" s="24" t="s">
        <v>1026</v>
      </c>
      <c r="AA2527" s="17">
        <v>3</v>
      </c>
    </row>
    <row r="2528" spans="3:27" x14ac:dyDescent="0.25">
      <c r="C2528" s="16"/>
      <c r="D2528" s="16"/>
      <c r="E2528" s="16"/>
      <c r="F2528" s="16"/>
      <c r="G2528" s="16"/>
      <c r="H2528" s="16"/>
      <c r="I2528" s="16"/>
      <c r="N2528" s="17">
        <v>19</v>
      </c>
      <c r="O2528" s="17">
        <v>7</v>
      </c>
      <c r="P2528" s="17">
        <v>2006</v>
      </c>
      <c r="Q2528" s="19" t="s">
        <v>392</v>
      </c>
      <c r="R2528" s="24" t="s">
        <v>1026</v>
      </c>
      <c r="S2528" s="19" t="s">
        <v>1433</v>
      </c>
      <c r="T2528" s="17">
        <v>2</v>
      </c>
      <c r="U2528" s="24" t="s">
        <v>1026</v>
      </c>
      <c r="V2528" s="17">
        <v>0</v>
      </c>
      <c r="W2528" s="142" t="s">
        <v>2067</v>
      </c>
      <c r="X2528" s="17">
        <v>541</v>
      </c>
      <c r="Y2528" s="17">
        <v>10</v>
      </c>
      <c r="Z2528" s="24" t="s">
        <v>1026</v>
      </c>
      <c r="AA2528" s="17">
        <v>3</v>
      </c>
    </row>
    <row r="2529" spans="3:27" x14ac:dyDescent="0.25">
      <c r="C2529" s="16"/>
      <c r="D2529" s="16"/>
      <c r="E2529" s="16"/>
      <c r="F2529" s="16"/>
      <c r="G2529" s="16"/>
      <c r="H2529" s="16"/>
      <c r="I2529" s="16"/>
      <c r="N2529" s="17">
        <v>19</v>
      </c>
      <c r="O2529" s="17">
        <v>7</v>
      </c>
      <c r="P2529" s="17">
        <v>2006</v>
      </c>
      <c r="Q2529" s="19" t="s">
        <v>264</v>
      </c>
      <c r="R2529" s="24" t="s">
        <v>1026</v>
      </c>
      <c r="S2529" s="19" t="s">
        <v>1241</v>
      </c>
      <c r="T2529" s="17">
        <v>2</v>
      </c>
      <c r="U2529" s="24" t="s">
        <v>1026</v>
      </c>
      <c r="V2529" s="17">
        <v>1</v>
      </c>
      <c r="W2529" s="142" t="s">
        <v>2066</v>
      </c>
      <c r="X2529" s="17">
        <v>371</v>
      </c>
      <c r="Y2529" s="17">
        <v>9</v>
      </c>
      <c r="Z2529" s="24" t="s">
        <v>1026</v>
      </c>
      <c r="AA2529" s="17">
        <v>5</v>
      </c>
    </row>
    <row r="2530" spans="3:27" x14ac:dyDescent="0.25">
      <c r="C2530" s="16"/>
      <c r="D2530" s="16"/>
      <c r="E2530" s="16"/>
      <c r="F2530" s="16"/>
      <c r="G2530" s="16"/>
      <c r="H2530" s="16"/>
      <c r="I2530" s="16"/>
      <c r="N2530" s="17">
        <v>19</v>
      </c>
      <c r="O2530" s="17">
        <v>7</v>
      </c>
      <c r="P2530" s="17">
        <v>2006</v>
      </c>
      <c r="Q2530" s="19" t="s">
        <v>264</v>
      </c>
      <c r="R2530" s="24" t="s">
        <v>1026</v>
      </c>
      <c r="S2530" s="52" t="s">
        <v>3121</v>
      </c>
      <c r="T2530" s="17">
        <v>1</v>
      </c>
      <c r="U2530" s="24" t="s">
        <v>1026</v>
      </c>
      <c r="V2530" s="17">
        <v>2</v>
      </c>
      <c r="W2530" s="142" t="s">
        <v>2068</v>
      </c>
      <c r="X2530" s="17">
        <v>428</v>
      </c>
      <c r="Y2530" s="17">
        <v>4</v>
      </c>
      <c r="Z2530" s="24" t="s">
        <v>1026</v>
      </c>
      <c r="AA2530" s="17">
        <v>10</v>
      </c>
    </row>
    <row r="2531" spans="3:27" x14ac:dyDescent="0.25">
      <c r="C2531" s="16"/>
      <c r="D2531" s="16"/>
      <c r="E2531" s="16"/>
      <c r="F2531" s="16"/>
      <c r="G2531" s="16"/>
      <c r="H2531" s="16"/>
      <c r="I2531" s="16"/>
      <c r="N2531" s="17">
        <v>19</v>
      </c>
      <c r="O2531" s="17">
        <v>7</v>
      </c>
      <c r="P2531" s="17">
        <v>2006</v>
      </c>
      <c r="Q2531" s="19" t="s">
        <v>3121</v>
      </c>
      <c r="R2531" s="24" t="s">
        <v>1026</v>
      </c>
      <c r="S2531" s="19" t="s">
        <v>1041</v>
      </c>
      <c r="T2531" s="17">
        <v>2</v>
      </c>
      <c r="U2531" s="24" t="s">
        <v>1026</v>
      </c>
      <c r="V2531" s="17">
        <v>0</v>
      </c>
      <c r="W2531" s="142" t="s">
        <v>2065</v>
      </c>
      <c r="X2531" s="17">
        <v>525</v>
      </c>
      <c r="Y2531" s="17">
        <v>10</v>
      </c>
      <c r="Z2531" s="24" t="s">
        <v>1026</v>
      </c>
      <c r="AA2531" s="17">
        <v>3</v>
      </c>
    </row>
    <row r="2532" spans="3:27" x14ac:dyDescent="0.25">
      <c r="C2532" s="16"/>
      <c r="D2532" s="16"/>
      <c r="E2532" s="16"/>
      <c r="F2532" s="16"/>
      <c r="G2532" s="16"/>
      <c r="H2532" s="16"/>
      <c r="I2532" s="16"/>
      <c r="N2532" s="17">
        <v>19</v>
      </c>
      <c r="O2532" s="17">
        <v>7</v>
      </c>
      <c r="P2532" s="17">
        <v>2006</v>
      </c>
      <c r="Q2532" s="19" t="s">
        <v>181</v>
      </c>
      <c r="R2532" s="24" t="s">
        <v>1026</v>
      </c>
      <c r="S2532" s="19" t="s">
        <v>1427</v>
      </c>
      <c r="T2532" s="17">
        <v>2</v>
      </c>
      <c r="U2532" s="24" t="s">
        <v>1026</v>
      </c>
      <c r="V2532" s="17">
        <v>0</v>
      </c>
      <c r="W2532" s="142" t="s">
        <v>2064</v>
      </c>
      <c r="X2532" s="17">
        <v>329</v>
      </c>
      <c r="Y2532" s="17">
        <v>14</v>
      </c>
      <c r="Z2532" s="24" t="s">
        <v>1026</v>
      </c>
      <c r="AA2532" s="17">
        <v>4</v>
      </c>
    </row>
    <row r="2533" spans="3:27" x14ac:dyDescent="0.25">
      <c r="C2533" s="16"/>
      <c r="D2533" s="16"/>
      <c r="E2533" s="16"/>
      <c r="F2533" s="16"/>
      <c r="G2533" s="16"/>
      <c r="H2533" s="16"/>
      <c r="I2533" s="16"/>
      <c r="N2533" s="17">
        <v>21</v>
      </c>
      <c r="O2533" s="17">
        <v>7</v>
      </c>
      <c r="P2533" s="17">
        <v>2006</v>
      </c>
      <c r="Q2533" s="19" t="s">
        <v>1029</v>
      </c>
      <c r="R2533" s="24" t="s">
        <v>1026</v>
      </c>
      <c r="S2533" s="19" t="s">
        <v>2792</v>
      </c>
      <c r="T2533" s="17">
        <v>2</v>
      </c>
      <c r="U2533" s="24" t="s">
        <v>1026</v>
      </c>
      <c r="V2533" s="17">
        <v>1</v>
      </c>
      <c r="W2533" s="142" t="s">
        <v>2063</v>
      </c>
      <c r="X2533" s="17">
        <v>256</v>
      </c>
      <c r="Y2533" s="17">
        <v>18</v>
      </c>
      <c r="Z2533" s="24" t="s">
        <v>1026</v>
      </c>
      <c r="AA2533" s="17">
        <v>14</v>
      </c>
    </row>
    <row r="2534" spans="3:27" x14ac:dyDescent="0.25">
      <c r="C2534" s="16"/>
      <c r="D2534" s="16"/>
      <c r="E2534" s="16"/>
      <c r="F2534" s="16"/>
      <c r="G2534" s="16"/>
      <c r="H2534" s="16"/>
      <c r="I2534" s="16"/>
      <c r="N2534" s="17">
        <v>21</v>
      </c>
      <c r="O2534" s="17">
        <v>7</v>
      </c>
      <c r="P2534" s="17">
        <v>2006</v>
      </c>
      <c r="Q2534" s="19" t="s">
        <v>181</v>
      </c>
      <c r="R2534" s="24" t="s">
        <v>1026</v>
      </c>
      <c r="S2534" s="19" t="s">
        <v>392</v>
      </c>
      <c r="T2534" s="17">
        <v>0</v>
      </c>
      <c r="U2534" s="24" t="s">
        <v>1026</v>
      </c>
      <c r="V2534" s="17">
        <v>2</v>
      </c>
      <c r="W2534" s="142" t="s">
        <v>3064</v>
      </c>
      <c r="X2534" s="17">
        <v>390</v>
      </c>
      <c r="Y2534" s="17">
        <v>4</v>
      </c>
      <c r="Z2534" s="24" t="s">
        <v>1026</v>
      </c>
      <c r="AA2534" s="17">
        <v>11</v>
      </c>
    </row>
    <row r="2535" spans="3:27" x14ac:dyDescent="0.25">
      <c r="C2535" s="16"/>
      <c r="D2535" s="16"/>
      <c r="E2535" s="16"/>
      <c r="F2535" s="16"/>
      <c r="G2535" s="16"/>
      <c r="H2535" s="16"/>
      <c r="I2535" s="16"/>
      <c r="N2535" s="17">
        <v>22</v>
      </c>
      <c r="O2535" s="17">
        <v>7</v>
      </c>
      <c r="P2535" s="17">
        <v>2006</v>
      </c>
      <c r="Q2535" s="19" t="s">
        <v>897</v>
      </c>
      <c r="R2535" s="24" t="s">
        <v>1026</v>
      </c>
      <c r="S2535" s="19" t="s">
        <v>2792</v>
      </c>
      <c r="T2535" s="17">
        <v>2</v>
      </c>
      <c r="U2535" s="24" t="s">
        <v>1026</v>
      </c>
      <c r="V2535" s="17">
        <v>0</v>
      </c>
      <c r="W2535" s="142" t="s">
        <v>1734</v>
      </c>
      <c r="X2535" s="17">
        <v>193</v>
      </c>
      <c r="Y2535" s="17">
        <v>11</v>
      </c>
      <c r="Z2535" s="24" t="s">
        <v>1026</v>
      </c>
      <c r="AA2535" s="17">
        <v>3</v>
      </c>
    </row>
    <row r="2536" spans="3:27" x14ac:dyDescent="0.25">
      <c r="C2536" s="16"/>
      <c r="D2536" s="16"/>
      <c r="E2536" s="16"/>
      <c r="F2536" s="16"/>
      <c r="G2536" s="16"/>
      <c r="H2536" s="16"/>
      <c r="I2536" s="16"/>
      <c r="N2536" s="17">
        <v>22</v>
      </c>
      <c r="O2536" s="17">
        <v>7</v>
      </c>
      <c r="P2536" s="17">
        <v>2006</v>
      </c>
      <c r="Q2536" s="19" t="s">
        <v>1427</v>
      </c>
      <c r="R2536" s="24" t="s">
        <v>1026</v>
      </c>
      <c r="S2536" s="19" t="s">
        <v>1433</v>
      </c>
      <c r="T2536" s="17">
        <v>0</v>
      </c>
      <c r="U2536" s="24" t="s">
        <v>1026</v>
      </c>
      <c r="V2536" s="17">
        <v>2</v>
      </c>
      <c r="W2536" s="142" t="s">
        <v>2062</v>
      </c>
      <c r="X2536" s="17">
        <v>134</v>
      </c>
      <c r="Y2536" s="17">
        <v>1</v>
      </c>
      <c r="Z2536" s="24" t="s">
        <v>1026</v>
      </c>
      <c r="AA2536" s="17">
        <v>20</v>
      </c>
    </row>
    <row r="2537" spans="3:27" x14ac:dyDescent="0.25">
      <c r="C2537" s="16"/>
      <c r="D2537" s="16"/>
      <c r="E2537" s="16"/>
      <c r="F2537" s="16"/>
      <c r="G2537" s="16"/>
      <c r="H2537" s="16"/>
      <c r="I2537" s="16"/>
      <c r="N2537" s="17">
        <v>23</v>
      </c>
      <c r="O2537" s="17">
        <v>7</v>
      </c>
      <c r="P2537" s="17">
        <v>2006</v>
      </c>
      <c r="Q2537" s="19" t="s">
        <v>1041</v>
      </c>
      <c r="R2537" s="24" t="s">
        <v>1026</v>
      </c>
      <c r="S2537" s="19" t="s">
        <v>264</v>
      </c>
      <c r="T2537" s="17">
        <v>0</v>
      </c>
      <c r="U2537" s="24" t="s">
        <v>1026</v>
      </c>
      <c r="V2537" s="17">
        <v>2</v>
      </c>
      <c r="W2537" s="142" t="s">
        <v>2061</v>
      </c>
      <c r="X2537" s="17">
        <v>553</v>
      </c>
      <c r="Y2537" s="17">
        <v>9</v>
      </c>
      <c r="Z2537" s="24" t="s">
        <v>1026</v>
      </c>
      <c r="AA2537" s="17">
        <v>15</v>
      </c>
    </row>
    <row r="2538" spans="3:27" x14ac:dyDescent="0.25">
      <c r="C2538" s="16"/>
      <c r="D2538" s="16"/>
      <c r="E2538" s="16"/>
      <c r="F2538" s="16"/>
      <c r="G2538" s="16"/>
      <c r="H2538" s="16"/>
      <c r="I2538" s="16"/>
      <c r="N2538" s="17">
        <v>23</v>
      </c>
      <c r="O2538" s="17">
        <v>7</v>
      </c>
      <c r="P2538" s="17">
        <v>2006</v>
      </c>
      <c r="Q2538" s="19" t="s">
        <v>1241</v>
      </c>
      <c r="R2538" s="24" t="s">
        <v>1026</v>
      </c>
      <c r="S2538" s="19" t="s">
        <v>1029</v>
      </c>
      <c r="T2538" s="17">
        <v>2</v>
      </c>
      <c r="U2538" s="24" t="s">
        <v>1026</v>
      </c>
      <c r="V2538" s="17">
        <v>0</v>
      </c>
      <c r="W2538" s="142" t="s">
        <v>865</v>
      </c>
      <c r="X2538" s="17">
        <v>1048</v>
      </c>
      <c r="Y2538" s="17">
        <v>6</v>
      </c>
      <c r="Z2538" s="24" t="s">
        <v>1026</v>
      </c>
      <c r="AA2538" s="17">
        <v>0</v>
      </c>
    </row>
    <row r="2539" spans="3:27" x14ac:dyDescent="0.25">
      <c r="C2539" s="16"/>
      <c r="D2539" s="16"/>
      <c r="E2539" s="16"/>
      <c r="F2539" s="16"/>
      <c r="G2539" s="16"/>
      <c r="H2539" s="16"/>
      <c r="I2539" s="16"/>
      <c r="N2539" s="17">
        <v>24</v>
      </c>
      <c r="O2539" s="17">
        <v>7</v>
      </c>
      <c r="P2539" s="17">
        <v>2006</v>
      </c>
      <c r="Q2539" s="19" t="s">
        <v>264</v>
      </c>
      <c r="R2539" s="24" t="s">
        <v>1026</v>
      </c>
      <c r="S2539" s="19" t="s">
        <v>897</v>
      </c>
      <c r="T2539" s="17">
        <v>2</v>
      </c>
      <c r="U2539" s="24" t="s">
        <v>1026</v>
      </c>
      <c r="V2539" s="17">
        <v>0</v>
      </c>
      <c r="W2539" s="142" t="s">
        <v>2060</v>
      </c>
      <c r="X2539" s="17">
        <v>431</v>
      </c>
      <c r="Y2539" s="17">
        <v>16</v>
      </c>
      <c r="Z2539" s="24" t="s">
        <v>1026</v>
      </c>
      <c r="AA2539" s="17">
        <v>3</v>
      </c>
    </row>
    <row r="2540" spans="3:27" x14ac:dyDescent="0.25">
      <c r="C2540" s="16"/>
      <c r="D2540" s="16"/>
      <c r="E2540" s="16"/>
      <c r="F2540" s="16"/>
      <c r="G2540" s="16"/>
      <c r="H2540" s="16"/>
      <c r="I2540" s="16"/>
      <c r="N2540" s="17">
        <v>26</v>
      </c>
      <c r="O2540" s="17">
        <v>7</v>
      </c>
      <c r="P2540" s="17">
        <v>2006</v>
      </c>
      <c r="Q2540" s="19" t="s">
        <v>2792</v>
      </c>
      <c r="R2540" s="24" t="s">
        <v>1026</v>
      </c>
      <c r="S2540" s="19" t="s">
        <v>1241</v>
      </c>
      <c r="T2540" s="17">
        <v>0</v>
      </c>
      <c r="U2540" s="24" t="s">
        <v>1026</v>
      </c>
      <c r="V2540" s="17">
        <v>2</v>
      </c>
      <c r="W2540" s="142" t="s">
        <v>2059</v>
      </c>
      <c r="X2540" s="17">
        <v>254</v>
      </c>
      <c r="Y2540" s="17">
        <v>10</v>
      </c>
      <c r="Z2540" s="24" t="s">
        <v>1026</v>
      </c>
      <c r="AA2540" s="17">
        <v>19</v>
      </c>
    </row>
    <row r="2541" spans="3:27" x14ac:dyDescent="0.25">
      <c r="C2541" s="16"/>
      <c r="D2541" s="16"/>
      <c r="E2541" s="16"/>
      <c r="F2541" s="16"/>
      <c r="G2541" s="16"/>
      <c r="H2541" s="16"/>
      <c r="I2541" s="16"/>
      <c r="N2541" s="17">
        <v>26</v>
      </c>
      <c r="O2541" s="17">
        <v>7</v>
      </c>
      <c r="P2541" s="17">
        <v>2006</v>
      </c>
      <c r="Q2541" s="19" t="s">
        <v>392</v>
      </c>
      <c r="R2541" s="24" t="s">
        <v>1026</v>
      </c>
      <c r="S2541" s="19" t="s">
        <v>1029</v>
      </c>
      <c r="T2541" s="17">
        <v>2</v>
      </c>
      <c r="U2541" s="24" t="s">
        <v>1026</v>
      </c>
      <c r="V2541" s="17">
        <v>0</v>
      </c>
      <c r="W2541" s="142" t="s">
        <v>2058</v>
      </c>
      <c r="X2541" s="17">
        <v>1489</v>
      </c>
      <c r="Y2541" s="17">
        <v>8</v>
      </c>
      <c r="Z2541" s="24" t="s">
        <v>1026</v>
      </c>
      <c r="AA2541" s="17">
        <v>0</v>
      </c>
    </row>
    <row r="2542" spans="3:27" x14ac:dyDescent="0.25">
      <c r="C2542" s="16"/>
      <c r="D2542" s="16"/>
      <c r="E2542" s="16"/>
      <c r="F2542" s="16"/>
      <c r="G2542" s="16"/>
      <c r="H2542" s="16"/>
      <c r="I2542" s="16"/>
      <c r="N2542" s="17">
        <v>26</v>
      </c>
      <c r="O2542" s="17">
        <v>7</v>
      </c>
      <c r="P2542" s="17">
        <v>2006</v>
      </c>
      <c r="Q2542" s="52" t="s">
        <v>1041</v>
      </c>
      <c r="R2542" s="24" t="s">
        <v>1026</v>
      </c>
      <c r="S2542" s="38" t="s">
        <v>1427</v>
      </c>
      <c r="T2542" s="17">
        <v>2</v>
      </c>
      <c r="U2542" s="24" t="s">
        <v>1026</v>
      </c>
      <c r="V2542" s="17">
        <v>0</v>
      </c>
      <c r="W2542" s="142" t="s">
        <v>2057</v>
      </c>
      <c r="X2542" s="17">
        <v>437</v>
      </c>
      <c r="Y2542" s="17">
        <v>5</v>
      </c>
      <c r="Z2542" s="24" t="s">
        <v>1026</v>
      </c>
      <c r="AA2542" s="17">
        <v>1</v>
      </c>
    </row>
    <row r="2543" spans="3:27" x14ac:dyDescent="0.25">
      <c r="C2543" s="16"/>
      <c r="D2543" s="16"/>
      <c r="E2543" s="16"/>
      <c r="F2543" s="16"/>
      <c r="G2543" s="16"/>
      <c r="H2543" s="16"/>
      <c r="I2543" s="16"/>
      <c r="N2543" s="17">
        <v>26</v>
      </c>
      <c r="O2543" s="17">
        <v>7</v>
      </c>
      <c r="P2543" s="17">
        <v>2006</v>
      </c>
      <c r="Q2543" s="52" t="s">
        <v>897</v>
      </c>
      <c r="R2543" s="24" t="s">
        <v>1026</v>
      </c>
      <c r="S2543" s="52" t="s">
        <v>181</v>
      </c>
      <c r="T2543" s="17">
        <v>0</v>
      </c>
      <c r="U2543" s="24" t="s">
        <v>1026</v>
      </c>
      <c r="V2543" s="17">
        <v>2</v>
      </c>
      <c r="W2543" s="142" t="s">
        <v>2056</v>
      </c>
      <c r="X2543" s="17">
        <v>187</v>
      </c>
      <c r="Y2543" s="17">
        <v>4</v>
      </c>
      <c r="Z2543" s="24" t="s">
        <v>1026</v>
      </c>
      <c r="AA2543" s="17">
        <v>13</v>
      </c>
    </row>
    <row r="2544" spans="3:27" x14ac:dyDescent="0.25">
      <c r="C2544" s="16"/>
      <c r="D2544" s="16"/>
      <c r="E2544" s="16"/>
      <c r="F2544" s="16"/>
      <c r="G2544" s="16"/>
      <c r="H2544" s="16"/>
      <c r="I2544" s="16"/>
      <c r="N2544" s="17">
        <v>28</v>
      </c>
      <c r="O2544" s="17">
        <v>7</v>
      </c>
      <c r="P2544" s="17">
        <v>2006</v>
      </c>
      <c r="Q2544" s="45" t="s">
        <v>1241</v>
      </c>
      <c r="R2544" s="24" t="s">
        <v>1026</v>
      </c>
      <c r="S2544" s="45" t="s">
        <v>897</v>
      </c>
      <c r="T2544" s="17">
        <v>2</v>
      </c>
      <c r="U2544" s="24" t="s">
        <v>1026</v>
      </c>
      <c r="V2544" s="17">
        <v>0</v>
      </c>
      <c r="W2544" s="142" t="s">
        <v>2055</v>
      </c>
      <c r="X2544" s="17">
        <v>930</v>
      </c>
      <c r="Y2544" s="17">
        <v>8</v>
      </c>
      <c r="Z2544" s="24" t="s">
        <v>1026</v>
      </c>
      <c r="AA2544" s="17">
        <v>3</v>
      </c>
    </row>
    <row r="2545" spans="3:27" x14ac:dyDescent="0.25">
      <c r="C2545" s="16"/>
      <c r="D2545" s="16"/>
      <c r="E2545" s="16"/>
      <c r="F2545" s="16"/>
      <c r="G2545" s="16"/>
      <c r="H2545" s="16"/>
      <c r="I2545" s="16"/>
      <c r="J2545" s="16"/>
      <c r="K2545" s="16"/>
      <c r="N2545" s="17">
        <v>29</v>
      </c>
      <c r="O2545" s="17">
        <v>7</v>
      </c>
      <c r="P2545" s="17">
        <v>2006</v>
      </c>
      <c r="Q2545" s="38" t="s">
        <v>1029</v>
      </c>
      <c r="R2545" s="24" t="s">
        <v>1026</v>
      </c>
      <c r="S2545" s="38" t="s">
        <v>3121</v>
      </c>
      <c r="T2545" s="17">
        <v>0</v>
      </c>
      <c r="U2545" s="24" t="s">
        <v>1026</v>
      </c>
      <c r="V2545" s="17">
        <v>2</v>
      </c>
      <c r="W2545" s="142" t="s">
        <v>2054</v>
      </c>
      <c r="X2545" s="17">
        <v>192</v>
      </c>
      <c r="Y2545" s="17">
        <v>6</v>
      </c>
      <c r="Z2545" s="24" t="s">
        <v>1026</v>
      </c>
      <c r="AA2545" s="17">
        <v>13</v>
      </c>
    </row>
    <row r="2546" spans="3:27" x14ac:dyDescent="0.25">
      <c r="C2546" s="16"/>
      <c r="D2546" s="16"/>
      <c r="E2546" s="16"/>
      <c r="F2546" s="16"/>
      <c r="G2546" s="16"/>
      <c r="H2546" s="16"/>
      <c r="I2546" s="16"/>
      <c r="J2546" s="16"/>
      <c r="K2546" s="16"/>
      <c r="N2546" s="17">
        <v>30</v>
      </c>
      <c r="O2546" s="17">
        <v>7</v>
      </c>
      <c r="P2546" s="17">
        <v>2006</v>
      </c>
      <c r="Q2546" s="45" t="s">
        <v>1433</v>
      </c>
      <c r="R2546" s="24" t="s">
        <v>1026</v>
      </c>
      <c r="S2546" s="52" t="s">
        <v>1041</v>
      </c>
      <c r="T2546" s="17">
        <v>0</v>
      </c>
      <c r="U2546" s="24" t="s">
        <v>1026</v>
      </c>
      <c r="V2546" s="17">
        <v>2</v>
      </c>
      <c r="W2546" s="142" t="s">
        <v>2053</v>
      </c>
      <c r="X2546" s="17">
        <v>525</v>
      </c>
      <c r="Y2546" s="17">
        <v>5</v>
      </c>
      <c r="Z2546" s="24" t="s">
        <v>1026</v>
      </c>
      <c r="AA2546" s="17">
        <v>15</v>
      </c>
    </row>
    <row r="2547" spans="3:27" x14ac:dyDescent="0.25">
      <c r="C2547" s="16"/>
      <c r="D2547" s="16"/>
      <c r="E2547" s="16"/>
      <c r="F2547" s="16"/>
      <c r="G2547" s="16"/>
      <c r="H2547" s="16"/>
      <c r="I2547" s="16"/>
      <c r="J2547" s="16"/>
      <c r="K2547" s="16"/>
      <c r="N2547" s="17">
        <v>30</v>
      </c>
      <c r="O2547" s="17">
        <v>7</v>
      </c>
      <c r="P2547" s="17">
        <v>2006</v>
      </c>
      <c r="Q2547" s="38" t="s">
        <v>181</v>
      </c>
      <c r="R2547" s="24" t="s">
        <v>1026</v>
      </c>
      <c r="S2547" s="38" t="s">
        <v>2792</v>
      </c>
      <c r="T2547" s="17">
        <v>2</v>
      </c>
      <c r="U2547" s="24" t="s">
        <v>1026</v>
      </c>
      <c r="V2547" s="17">
        <v>1</v>
      </c>
      <c r="W2547" s="142" t="s">
        <v>2052</v>
      </c>
      <c r="X2547" s="17">
        <v>315</v>
      </c>
      <c r="Y2547" s="17">
        <v>11</v>
      </c>
      <c r="Z2547" s="24" t="s">
        <v>1026</v>
      </c>
      <c r="AA2547" s="17">
        <v>6</v>
      </c>
    </row>
    <row r="2548" spans="3:27" x14ac:dyDescent="0.25">
      <c r="C2548" s="16"/>
      <c r="D2548" s="16"/>
      <c r="E2548" s="16"/>
      <c r="F2548" s="16"/>
      <c r="G2548" s="16"/>
      <c r="H2548" s="16"/>
      <c r="I2548" s="16"/>
      <c r="J2548" s="16"/>
      <c r="K2548" s="16"/>
      <c r="N2548" s="17">
        <v>30</v>
      </c>
      <c r="O2548" s="17">
        <v>7</v>
      </c>
      <c r="P2548" s="17">
        <v>2006</v>
      </c>
      <c r="Q2548" s="45" t="s">
        <v>1427</v>
      </c>
      <c r="R2548" s="24" t="s">
        <v>1026</v>
      </c>
      <c r="S2548" s="45" t="s">
        <v>264</v>
      </c>
      <c r="T2548" s="17">
        <v>0</v>
      </c>
      <c r="U2548" s="24" t="s">
        <v>1026</v>
      </c>
      <c r="V2548" s="17">
        <v>2</v>
      </c>
      <c r="W2548" s="142" t="s">
        <v>2051</v>
      </c>
      <c r="X2548" s="17">
        <v>144</v>
      </c>
      <c r="Y2548" s="17">
        <v>4</v>
      </c>
      <c r="Z2548" s="24" t="s">
        <v>1026</v>
      </c>
      <c r="AA2548" s="17">
        <v>10</v>
      </c>
    </row>
    <row r="2549" spans="3:27" x14ac:dyDescent="0.25">
      <c r="C2549" s="16"/>
      <c r="D2549" s="16"/>
      <c r="E2549" s="16"/>
      <c r="F2549" s="16"/>
      <c r="G2549" s="16"/>
      <c r="H2549" s="16"/>
      <c r="I2549" s="16"/>
      <c r="J2549" s="16"/>
      <c r="K2549" s="16"/>
      <c r="N2549" s="17">
        <v>2</v>
      </c>
      <c r="O2549" s="17">
        <v>8</v>
      </c>
      <c r="P2549" s="17">
        <v>2006</v>
      </c>
      <c r="Q2549" s="45" t="s">
        <v>2792</v>
      </c>
      <c r="R2549" s="24" t="s">
        <v>1026</v>
      </c>
      <c r="S2549" s="45" t="s">
        <v>1433</v>
      </c>
      <c r="T2549" s="17">
        <v>0</v>
      </c>
      <c r="U2549" s="24" t="s">
        <v>1026</v>
      </c>
      <c r="V2549" s="17">
        <v>2</v>
      </c>
      <c r="W2549" s="142" t="s">
        <v>2050</v>
      </c>
      <c r="X2549" s="17">
        <v>313</v>
      </c>
      <c r="Y2549" s="17">
        <v>3</v>
      </c>
      <c r="Z2549" s="24" t="s">
        <v>1026</v>
      </c>
      <c r="AA2549" s="17">
        <v>12</v>
      </c>
    </row>
    <row r="2550" spans="3:27" x14ac:dyDescent="0.25">
      <c r="C2550" s="16"/>
      <c r="D2550" s="16"/>
      <c r="E2550" s="16"/>
      <c r="F2550" s="16"/>
      <c r="G2550" s="16"/>
      <c r="H2550" s="16"/>
      <c r="I2550" s="16"/>
      <c r="J2550" s="16"/>
      <c r="K2550" s="16"/>
      <c r="N2550" s="17">
        <v>2</v>
      </c>
      <c r="O2550" s="17">
        <v>8</v>
      </c>
      <c r="P2550" s="17">
        <v>2006</v>
      </c>
      <c r="Q2550" s="52" t="s">
        <v>264</v>
      </c>
      <c r="R2550" s="24" t="s">
        <v>1026</v>
      </c>
      <c r="S2550" s="52" t="s">
        <v>392</v>
      </c>
      <c r="T2550" s="17">
        <v>1</v>
      </c>
      <c r="U2550" s="24" t="s">
        <v>1026</v>
      </c>
      <c r="V2550" s="17">
        <v>0</v>
      </c>
      <c r="W2550" s="142" t="s">
        <v>2858</v>
      </c>
      <c r="X2550" s="17">
        <v>1364</v>
      </c>
      <c r="Y2550" s="17">
        <v>6</v>
      </c>
      <c r="Z2550" s="24" t="s">
        <v>1026</v>
      </c>
      <c r="AA2550" s="17">
        <v>3</v>
      </c>
    </row>
    <row r="2551" spans="3:27" x14ac:dyDescent="0.25">
      <c r="C2551" s="16"/>
      <c r="D2551" s="16"/>
      <c r="E2551" s="16"/>
      <c r="F2551" s="16"/>
      <c r="G2551" s="16"/>
      <c r="H2551" s="16"/>
      <c r="I2551" s="16"/>
      <c r="J2551" s="16"/>
      <c r="K2551" s="16"/>
      <c r="N2551" s="17">
        <v>2</v>
      </c>
      <c r="O2551" s="17">
        <v>8</v>
      </c>
      <c r="P2551" s="17">
        <v>2006</v>
      </c>
      <c r="Q2551" s="52" t="s">
        <v>1241</v>
      </c>
      <c r="R2551" s="24" t="s">
        <v>1026</v>
      </c>
      <c r="S2551" s="52" t="s">
        <v>1041</v>
      </c>
      <c r="T2551" s="17">
        <v>0</v>
      </c>
      <c r="U2551" s="24" t="s">
        <v>1026</v>
      </c>
      <c r="V2551" s="17">
        <v>1</v>
      </c>
      <c r="W2551" s="142" t="s">
        <v>2195</v>
      </c>
      <c r="X2551" s="17">
        <v>1431</v>
      </c>
      <c r="Y2551" s="17">
        <v>4</v>
      </c>
      <c r="Z2551" s="24" t="s">
        <v>1026</v>
      </c>
      <c r="AA2551" s="17">
        <v>10</v>
      </c>
    </row>
    <row r="2552" spans="3:27" x14ac:dyDescent="0.25">
      <c r="C2552" s="16"/>
      <c r="D2552" s="16"/>
      <c r="E2552" s="16"/>
      <c r="F2552" s="16"/>
      <c r="G2552" s="16"/>
      <c r="H2552" s="16"/>
      <c r="I2552" s="16"/>
      <c r="J2552" s="16"/>
      <c r="K2552" s="16"/>
      <c r="N2552" s="17">
        <v>2</v>
      </c>
      <c r="O2552" s="17">
        <v>8</v>
      </c>
      <c r="P2552" s="17">
        <v>2006</v>
      </c>
      <c r="Q2552" s="48" t="s">
        <v>3121</v>
      </c>
      <c r="R2552" s="24" t="s">
        <v>1026</v>
      </c>
      <c r="S2552" s="48" t="s">
        <v>181</v>
      </c>
      <c r="T2552" s="17">
        <v>2</v>
      </c>
      <c r="U2552" s="24" t="s">
        <v>1026</v>
      </c>
      <c r="V2552" s="17">
        <v>0</v>
      </c>
      <c r="W2552" s="142" t="s">
        <v>2049</v>
      </c>
      <c r="X2552" s="17">
        <v>363</v>
      </c>
      <c r="Y2552" s="17">
        <v>8</v>
      </c>
      <c r="Z2552" s="24" t="s">
        <v>1026</v>
      </c>
      <c r="AA2552" s="17">
        <v>2</v>
      </c>
    </row>
    <row r="2553" spans="3:27" x14ac:dyDescent="0.25">
      <c r="C2553" s="16"/>
      <c r="D2553" s="16"/>
      <c r="E2553" s="16"/>
      <c r="F2553" s="16"/>
      <c r="G2553" s="16"/>
      <c r="H2553" s="16"/>
      <c r="I2553" s="16"/>
      <c r="J2553" s="16"/>
      <c r="K2553" s="16"/>
      <c r="N2553" s="17">
        <v>2</v>
      </c>
      <c r="O2553" s="17">
        <v>8</v>
      </c>
      <c r="P2553" s="17">
        <v>2006</v>
      </c>
      <c r="Q2553" s="52" t="s">
        <v>1029</v>
      </c>
      <c r="R2553" s="24" t="s">
        <v>1026</v>
      </c>
      <c r="S2553" s="52" t="s">
        <v>897</v>
      </c>
      <c r="T2553" s="17">
        <v>1</v>
      </c>
      <c r="U2553" s="24" t="s">
        <v>1026</v>
      </c>
      <c r="V2553" s="17">
        <v>0</v>
      </c>
      <c r="W2553" s="142" t="s">
        <v>2048</v>
      </c>
      <c r="X2553" s="17">
        <v>347</v>
      </c>
      <c r="Y2553" s="17">
        <v>4</v>
      </c>
      <c r="Z2553" s="24" t="s">
        <v>1026</v>
      </c>
      <c r="AA2553" s="17">
        <v>3</v>
      </c>
    </row>
    <row r="2554" spans="3:27" x14ac:dyDescent="0.25">
      <c r="C2554" s="16"/>
      <c r="D2554" s="16"/>
      <c r="E2554" s="16"/>
      <c r="F2554" s="16"/>
      <c r="G2554" s="16"/>
      <c r="H2554" s="16"/>
      <c r="I2554" s="16"/>
      <c r="J2554" s="16"/>
      <c r="K2554" s="16"/>
      <c r="N2554" s="17">
        <v>6</v>
      </c>
      <c r="O2554" s="17">
        <v>8</v>
      </c>
      <c r="P2554" s="17">
        <v>2006</v>
      </c>
      <c r="Q2554" s="45" t="s">
        <v>1433</v>
      </c>
      <c r="R2554" s="24" t="s">
        <v>1026</v>
      </c>
      <c r="S2554" s="45" t="s">
        <v>1029</v>
      </c>
      <c r="T2554" s="17">
        <v>2</v>
      </c>
      <c r="U2554" s="24" t="s">
        <v>1026</v>
      </c>
      <c r="V2554" s="17">
        <v>0</v>
      </c>
      <c r="W2554" s="142" t="s">
        <v>2045</v>
      </c>
      <c r="X2554" s="17">
        <v>458</v>
      </c>
      <c r="Y2554" s="17">
        <v>10</v>
      </c>
      <c r="Z2554" s="24" t="s">
        <v>1026</v>
      </c>
      <c r="AA2554" s="17">
        <v>1</v>
      </c>
    </row>
    <row r="2555" spans="3:27" x14ac:dyDescent="0.25">
      <c r="C2555" s="16"/>
      <c r="D2555" s="16"/>
      <c r="E2555" s="16"/>
      <c r="F2555" s="16"/>
      <c r="G2555" s="16"/>
      <c r="H2555" s="16"/>
      <c r="I2555" s="16"/>
      <c r="J2555" s="16"/>
      <c r="K2555" s="16"/>
      <c r="N2555" s="17">
        <v>6</v>
      </c>
      <c r="O2555" s="17">
        <v>8</v>
      </c>
      <c r="P2555" s="17">
        <v>2006</v>
      </c>
      <c r="Q2555" s="52" t="s">
        <v>392</v>
      </c>
      <c r="R2555" s="24" t="s">
        <v>1026</v>
      </c>
      <c r="S2555" s="52" t="s">
        <v>1241</v>
      </c>
      <c r="T2555" s="17">
        <v>2</v>
      </c>
      <c r="U2555" s="24" t="s">
        <v>1026</v>
      </c>
      <c r="V2555" s="17">
        <v>0</v>
      </c>
      <c r="W2555" s="142" t="s">
        <v>2046</v>
      </c>
      <c r="X2555" s="17">
        <v>716</v>
      </c>
      <c r="Y2555" s="17">
        <v>17</v>
      </c>
      <c r="Z2555" s="24" t="s">
        <v>1026</v>
      </c>
      <c r="AA2555" s="17">
        <v>5</v>
      </c>
    </row>
    <row r="2556" spans="3:27" x14ac:dyDescent="0.25">
      <c r="C2556" s="16"/>
      <c r="D2556" s="16"/>
      <c r="E2556" s="16"/>
      <c r="F2556" s="16"/>
      <c r="G2556" s="16"/>
      <c r="H2556" s="16"/>
      <c r="I2556" s="16"/>
      <c r="J2556" s="16"/>
      <c r="K2556" s="16"/>
      <c r="N2556" s="17">
        <v>6</v>
      </c>
      <c r="O2556" s="17">
        <v>8</v>
      </c>
      <c r="P2556" s="17">
        <v>2006</v>
      </c>
      <c r="Q2556" s="52" t="s">
        <v>264</v>
      </c>
      <c r="R2556" s="24" t="s">
        <v>1026</v>
      </c>
      <c r="S2556" s="52" t="s">
        <v>181</v>
      </c>
      <c r="T2556" s="17">
        <v>1</v>
      </c>
      <c r="U2556" s="24" t="s">
        <v>1026</v>
      </c>
      <c r="V2556" s="17">
        <v>0</v>
      </c>
      <c r="W2556" s="142" t="s">
        <v>2043</v>
      </c>
      <c r="X2556" s="17">
        <v>333</v>
      </c>
      <c r="Y2556" s="17">
        <v>9</v>
      </c>
      <c r="Z2556" s="24" t="s">
        <v>1026</v>
      </c>
      <c r="AA2556" s="17">
        <v>3</v>
      </c>
    </row>
    <row r="2557" spans="3:27" x14ac:dyDescent="0.25">
      <c r="C2557" s="16"/>
      <c r="D2557" s="16"/>
      <c r="E2557" s="16"/>
      <c r="F2557" s="16"/>
      <c r="G2557" s="16"/>
      <c r="H2557" s="16"/>
      <c r="I2557" s="16"/>
      <c r="J2557" s="16"/>
      <c r="K2557" s="16"/>
      <c r="N2557" s="17">
        <v>6</v>
      </c>
      <c r="O2557" s="17">
        <v>8</v>
      </c>
      <c r="P2557" s="17">
        <v>2006</v>
      </c>
      <c r="Q2557" s="38" t="s">
        <v>897</v>
      </c>
      <c r="R2557" s="24" t="s">
        <v>1026</v>
      </c>
      <c r="S2557" s="38" t="s">
        <v>3121</v>
      </c>
      <c r="T2557" s="17">
        <v>0</v>
      </c>
      <c r="U2557" s="24" t="s">
        <v>1026</v>
      </c>
      <c r="V2557" s="17">
        <v>2</v>
      </c>
      <c r="W2557" s="142" t="s">
        <v>2044</v>
      </c>
      <c r="X2557" s="17">
        <v>145</v>
      </c>
      <c r="Y2557" s="17">
        <v>4</v>
      </c>
      <c r="Z2557" s="24" t="s">
        <v>1026</v>
      </c>
      <c r="AA2557" s="17">
        <v>9</v>
      </c>
    </row>
    <row r="2558" spans="3:27" x14ac:dyDescent="0.25">
      <c r="C2558" s="16"/>
      <c r="D2558" s="16"/>
      <c r="E2558" s="16"/>
      <c r="F2558" s="16"/>
      <c r="G2558" s="16"/>
      <c r="H2558" s="16"/>
      <c r="I2558" s="16"/>
      <c r="J2558" s="16"/>
      <c r="K2558" s="16"/>
      <c r="N2558" s="17">
        <v>6</v>
      </c>
      <c r="O2558" s="17">
        <v>8</v>
      </c>
      <c r="P2558" s="17">
        <v>2006</v>
      </c>
      <c r="Q2558" s="38" t="s">
        <v>1427</v>
      </c>
      <c r="R2558" s="24" t="s">
        <v>1026</v>
      </c>
      <c r="S2558" s="38" t="s">
        <v>2792</v>
      </c>
      <c r="T2558" s="17">
        <v>1</v>
      </c>
      <c r="U2558" s="24" t="s">
        <v>1026</v>
      </c>
      <c r="V2558" s="17">
        <v>2</v>
      </c>
      <c r="W2558" s="142" t="s">
        <v>2047</v>
      </c>
      <c r="X2558" s="17">
        <v>144</v>
      </c>
      <c r="Y2558" s="17">
        <v>7</v>
      </c>
      <c r="Z2558" s="24" t="s">
        <v>1026</v>
      </c>
      <c r="AA2558" s="17">
        <v>8</v>
      </c>
    </row>
    <row r="2559" spans="3:27" x14ac:dyDescent="0.25">
      <c r="C2559" s="16"/>
      <c r="D2559" s="16"/>
      <c r="E2559" s="16"/>
      <c r="F2559" s="16"/>
      <c r="G2559" s="16"/>
      <c r="H2559" s="16"/>
      <c r="I2559" s="16"/>
      <c r="J2559" s="16"/>
      <c r="K2559" s="16"/>
      <c r="R2559" s="24"/>
      <c r="S2559" s="19" t="s">
        <v>2</v>
      </c>
      <c r="T2559" s="17">
        <f>SUM(T2449:T2558)</f>
        <v>121</v>
      </c>
      <c r="U2559" s="24" t="s">
        <v>1026</v>
      </c>
      <c r="V2559" s="17">
        <f>SUM(V2449:V2558)</f>
        <v>107</v>
      </c>
      <c r="X2559" s="17">
        <f>SUM(X2449:X2558)</f>
        <v>46986</v>
      </c>
      <c r="Y2559" s="17">
        <f>SUM(Y2449:Y2558)</f>
        <v>943</v>
      </c>
      <c r="Z2559" s="24" t="s">
        <v>1026</v>
      </c>
      <c r="AA2559" s="17">
        <f>SUM(AA2449:AA2558)</f>
        <v>846</v>
      </c>
    </row>
    <row r="2560" spans="3:27" x14ac:dyDescent="0.25">
      <c r="C2560" s="16"/>
      <c r="D2560" s="16"/>
      <c r="E2560" s="16"/>
      <c r="F2560" s="16"/>
      <c r="G2560" s="16"/>
      <c r="H2560" s="16"/>
      <c r="I2560" s="16"/>
      <c r="J2560" s="16"/>
      <c r="K2560" s="16"/>
      <c r="P2560" s="17">
        <f>COUNT(T2449:T2558)</f>
        <v>110</v>
      </c>
      <c r="R2560" s="24"/>
      <c r="S2560" s="19" t="s">
        <v>567</v>
      </c>
      <c r="T2560" s="81">
        <f>PRODUCT(T2559/P2560)</f>
        <v>1.1000000000000001</v>
      </c>
      <c r="U2560" s="24" t="s">
        <v>1026</v>
      </c>
      <c r="V2560" s="81">
        <f>PRODUCT(V2559/P2560)</f>
        <v>0.97272727272727277</v>
      </c>
      <c r="X2560" s="82">
        <f>PRODUCT(X2559/P2560)</f>
        <v>427.14545454545453</v>
      </c>
      <c r="Y2560" s="81">
        <f>PRODUCT(Y2559/P2560)</f>
        <v>8.5727272727272723</v>
      </c>
      <c r="Z2560" s="24" t="s">
        <v>1026</v>
      </c>
      <c r="AA2560" s="81">
        <f>PRODUCT(AA2559/P2560)</f>
        <v>7.6909090909090905</v>
      </c>
    </row>
    <row r="2561" spans="1:31" x14ac:dyDescent="0.25">
      <c r="C2561" s="16"/>
      <c r="D2561" s="16"/>
      <c r="E2561" s="16"/>
      <c r="F2561" s="16"/>
      <c r="G2561" s="16"/>
      <c r="H2561" s="16"/>
      <c r="I2561" s="16"/>
      <c r="J2561" s="16"/>
      <c r="K2561" s="16"/>
      <c r="W2561" s="142"/>
      <c r="X2561" s="120"/>
    </row>
    <row r="2562" spans="1:31" x14ac:dyDescent="0.25">
      <c r="W2562" s="142"/>
      <c r="X2562" s="120"/>
    </row>
    <row r="2563" spans="1:31" s="16" customFormat="1" x14ac:dyDescent="0.25">
      <c r="A2563" s="156"/>
      <c r="B2563" s="155" t="s">
        <v>480</v>
      </c>
      <c r="C2563" s="156" t="s">
        <v>1032</v>
      </c>
      <c r="D2563" s="156" t="s">
        <v>1033</v>
      </c>
      <c r="E2563" s="156" t="s">
        <v>1034</v>
      </c>
      <c r="F2563" s="156" t="s">
        <v>1030</v>
      </c>
      <c r="G2563" s="156" t="s">
        <v>1039</v>
      </c>
      <c r="H2563" s="156" t="s">
        <v>1040</v>
      </c>
      <c r="I2563" s="155" t="s">
        <v>1028</v>
      </c>
      <c r="J2563" s="156"/>
      <c r="K2563" s="156"/>
      <c r="L2563" s="156" t="s">
        <v>1031</v>
      </c>
      <c r="M2563" s="158"/>
      <c r="N2563" s="156"/>
      <c r="O2563" s="156"/>
      <c r="P2563" s="156"/>
      <c r="Q2563" s="155" t="s">
        <v>480</v>
      </c>
      <c r="R2563" s="158"/>
      <c r="S2563" s="155"/>
      <c r="T2563" s="156"/>
      <c r="U2563" s="156"/>
      <c r="V2563" s="156"/>
      <c r="W2563" s="157"/>
      <c r="X2563" s="159"/>
      <c r="Y2563" s="156"/>
      <c r="Z2563" s="158"/>
      <c r="AA2563" s="156"/>
      <c r="AC2563" s="14"/>
      <c r="AD2563" s="14"/>
      <c r="AE2563" s="14"/>
    </row>
    <row r="2564" spans="1:31" x14ac:dyDescent="0.25">
      <c r="A2564" s="14">
        <v>1</v>
      </c>
      <c r="B2564" s="20" t="s">
        <v>392</v>
      </c>
      <c r="C2564" s="14">
        <v>7</v>
      </c>
      <c r="D2564" s="14">
        <v>3</v>
      </c>
      <c r="E2564" s="14">
        <v>4</v>
      </c>
      <c r="F2564" s="14">
        <v>0</v>
      </c>
      <c r="G2564" s="14">
        <v>0</v>
      </c>
      <c r="H2564" s="14">
        <v>0</v>
      </c>
      <c r="I2564" s="14">
        <v>71</v>
      </c>
      <c r="J2564" s="74" t="s">
        <v>1026</v>
      </c>
      <c r="K2564" s="14">
        <v>30</v>
      </c>
      <c r="L2564" s="14">
        <f>PRODUCT(D2564*3+E2564*2+F2564+G2564)+6</f>
        <v>23</v>
      </c>
      <c r="N2564" s="17">
        <v>9</v>
      </c>
      <c r="O2564" s="17">
        <v>8</v>
      </c>
      <c r="P2564" s="17">
        <v>2006</v>
      </c>
      <c r="Q2564" s="19" t="s">
        <v>392</v>
      </c>
      <c r="R2564" s="24" t="s">
        <v>1026</v>
      </c>
      <c r="S2564" s="19" t="s">
        <v>1241</v>
      </c>
      <c r="T2564" s="17">
        <v>2</v>
      </c>
      <c r="U2564" s="24" t="s">
        <v>1026</v>
      </c>
      <c r="V2564" s="17">
        <v>0</v>
      </c>
      <c r="W2564" s="142" t="s">
        <v>2644</v>
      </c>
      <c r="X2564" s="17">
        <v>589</v>
      </c>
      <c r="Y2564" s="17">
        <v>16</v>
      </c>
      <c r="Z2564" s="24" t="s">
        <v>1026</v>
      </c>
      <c r="AA2564" s="17">
        <v>2</v>
      </c>
    </row>
    <row r="2565" spans="1:31" x14ac:dyDescent="0.25">
      <c r="A2565" s="14">
        <v>2</v>
      </c>
      <c r="B2565" s="20" t="s">
        <v>1241</v>
      </c>
      <c r="C2565" s="14">
        <v>7</v>
      </c>
      <c r="D2565" s="14">
        <v>3</v>
      </c>
      <c r="E2565" s="14">
        <v>2</v>
      </c>
      <c r="F2565" s="14">
        <v>0</v>
      </c>
      <c r="G2565" s="14">
        <v>0</v>
      </c>
      <c r="H2565" s="14">
        <v>2</v>
      </c>
      <c r="I2565" s="14">
        <v>66</v>
      </c>
      <c r="J2565" s="74" t="s">
        <v>1026</v>
      </c>
      <c r="K2565" s="14">
        <v>41</v>
      </c>
      <c r="L2565" s="14">
        <f>PRODUCT(D2565*3+E2565*2+F2565+G2565)+5</f>
        <v>18</v>
      </c>
      <c r="N2565" s="17">
        <v>9</v>
      </c>
      <c r="O2565" s="17">
        <v>8</v>
      </c>
      <c r="P2565" s="17">
        <v>2006</v>
      </c>
      <c r="Q2565" s="19" t="s">
        <v>1041</v>
      </c>
      <c r="R2565" s="24" t="s">
        <v>1026</v>
      </c>
      <c r="S2565" s="19" t="s">
        <v>1433</v>
      </c>
      <c r="T2565" s="17">
        <v>2</v>
      </c>
      <c r="U2565" s="24" t="s">
        <v>1026</v>
      </c>
      <c r="V2565" s="17">
        <v>1</v>
      </c>
      <c r="W2565" s="142" t="s">
        <v>2643</v>
      </c>
      <c r="X2565" s="17">
        <v>474</v>
      </c>
      <c r="Y2565" s="17">
        <v>16</v>
      </c>
      <c r="Z2565" s="24" t="s">
        <v>1026</v>
      </c>
      <c r="AA2565" s="17">
        <v>14</v>
      </c>
    </row>
    <row r="2566" spans="1:31" x14ac:dyDescent="0.25">
      <c r="A2566" s="14">
        <v>3</v>
      </c>
      <c r="B2566" s="20" t="s">
        <v>264</v>
      </c>
      <c r="C2566" s="14">
        <v>7</v>
      </c>
      <c r="D2566" s="14">
        <v>3</v>
      </c>
      <c r="E2566" s="14">
        <v>1</v>
      </c>
      <c r="F2566" s="14">
        <v>0</v>
      </c>
      <c r="G2566" s="14">
        <v>2</v>
      </c>
      <c r="H2566" s="14">
        <v>1</v>
      </c>
      <c r="I2566" s="14">
        <v>63</v>
      </c>
      <c r="J2566" s="74" t="s">
        <v>1026</v>
      </c>
      <c r="K2566" s="14">
        <v>45</v>
      </c>
      <c r="L2566" s="14">
        <f>PRODUCT(D2566*3+E2566*2+F2566+G2566)+3</f>
        <v>16</v>
      </c>
      <c r="N2566" s="17">
        <v>9</v>
      </c>
      <c r="O2566" s="17">
        <v>8</v>
      </c>
      <c r="P2566" s="17">
        <v>2006</v>
      </c>
      <c r="Q2566" s="19" t="s">
        <v>264</v>
      </c>
      <c r="R2566" s="24" t="s">
        <v>1026</v>
      </c>
      <c r="S2566" s="19" t="s">
        <v>3121</v>
      </c>
      <c r="T2566" s="17">
        <v>1</v>
      </c>
      <c r="U2566" s="24" t="s">
        <v>1026</v>
      </c>
      <c r="V2566" s="17">
        <v>2</v>
      </c>
      <c r="W2566" s="142" t="s">
        <v>2642</v>
      </c>
      <c r="X2566" s="17">
        <v>360</v>
      </c>
      <c r="Y2566" s="17">
        <v>8</v>
      </c>
      <c r="Z2566" s="24" t="s">
        <v>1026</v>
      </c>
      <c r="AA2566" s="17">
        <v>7</v>
      </c>
    </row>
    <row r="2567" spans="1:31" ht="15.75" thickBot="1" x14ac:dyDescent="0.3">
      <c r="A2567" s="37">
        <v>4</v>
      </c>
      <c r="B2567" s="28" t="s">
        <v>3121</v>
      </c>
      <c r="C2567" s="37">
        <v>7</v>
      </c>
      <c r="D2567" s="37">
        <v>2</v>
      </c>
      <c r="E2567" s="37">
        <v>2</v>
      </c>
      <c r="F2567" s="37">
        <v>0</v>
      </c>
      <c r="G2567" s="37">
        <v>2</v>
      </c>
      <c r="H2567" s="37">
        <v>1</v>
      </c>
      <c r="I2567" s="37">
        <v>58</v>
      </c>
      <c r="J2567" s="73" t="s">
        <v>1026</v>
      </c>
      <c r="K2567" s="37">
        <v>34</v>
      </c>
      <c r="L2567" s="37">
        <f>PRODUCT(D2567*3+E2567*2+F2567+G2567)+2</f>
        <v>14</v>
      </c>
      <c r="M2567" s="32"/>
      <c r="N2567" s="17">
        <v>9</v>
      </c>
      <c r="O2567" s="17">
        <v>8</v>
      </c>
      <c r="P2567" s="17">
        <v>2006</v>
      </c>
      <c r="Q2567" s="19" t="s">
        <v>181</v>
      </c>
      <c r="R2567" s="24" t="s">
        <v>1026</v>
      </c>
      <c r="S2567" s="19" t="s">
        <v>1029</v>
      </c>
      <c r="T2567" s="17">
        <v>2</v>
      </c>
      <c r="U2567" s="24" t="s">
        <v>1026</v>
      </c>
      <c r="V2567" s="17">
        <v>0</v>
      </c>
      <c r="W2567" s="142" t="s">
        <v>2641</v>
      </c>
      <c r="X2567" s="17">
        <v>295</v>
      </c>
      <c r="Y2567" s="17">
        <v>13</v>
      </c>
      <c r="Z2567" s="24" t="s">
        <v>1026</v>
      </c>
      <c r="AA2567" s="17">
        <v>5</v>
      </c>
    </row>
    <row r="2568" spans="1:31" x14ac:dyDescent="0.25">
      <c r="A2568" s="14">
        <v>5</v>
      </c>
      <c r="B2568" s="20" t="s">
        <v>1041</v>
      </c>
      <c r="C2568" s="14">
        <v>7</v>
      </c>
      <c r="D2568" s="14">
        <v>2</v>
      </c>
      <c r="E2568" s="14">
        <v>3</v>
      </c>
      <c r="F2568" s="14">
        <v>0</v>
      </c>
      <c r="G2568" s="14">
        <v>0</v>
      </c>
      <c r="H2568" s="14">
        <v>2</v>
      </c>
      <c r="I2568" s="14">
        <v>57</v>
      </c>
      <c r="J2568" s="74" t="s">
        <v>1026</v>
      </c>
      <c r="K2568" s="14">
        <v>46</v>
      </c>
      <c r="L2568" s="14">
        <f>PRODUCT(D2568*3+E2568*2+F2568+G2568)+1</f>
        <v>13</v>
      </c>
      <c r="N2568" s="17">
        <v>12</v>
      </c>
      <c r="O2568" s="17">
        <v>8</v>
      </c>
      <c r="P2568" s="17">
        <v>2006</v>
      </c>
      <c r="Q2568" s="19" t="s">
        <v>392</v>
      </c>
      <c r="R2568" s="24" t="s">
        <v>1026</v>
      </c>
      <c r="S2568" s="19" t="s">
        <v>1041</v>
      </c>
      <c r="T2568" s="17">
        <v>1</v>
      </c>
      <c r="U2568" s="24" t="s">
        <v>1026</v>
      </c>
      <c r="V2568" s="17">
        <v>0</v>
      </c>
      <c r="W2568" s="142" t="s">
        <v>2640</v>
      </c>
      <c r="X2568" s="17">
        <v>331</v>
      </c>
      <c r="Y2568" s="17">
        <v>5</v>
      </c>
      <c r="Z2568" s="24" t="s">
        <v>1026</v>
      </c>
      <c r="AA2568" s="17">
        <v>1</v>
      </c>
    </row>
    <row r="2569" spans="1:31" x14ac:dyDescent="0.25">
      <c r="A2569" s="14">
        <v>6</v>
      </c>
      <c r="B2569" s="20" t="s">
        <v>1433</v>
      </c>
      <c r="C2569" s="14">
        <v>7</v>
      </c>
      <c r="D2569" s="14">
        <v>1</v>
      </c>
      <c r="E2569" s="14">
        <v>0</v>
      </c>
      <c r="F2569" s="14">
        <v>0</v>
      </c>
      <c r="G2569" s="14">
        <v>3</v>
      </c>
      <c r="H2569" s="14">
        <v>3</v>
      </c>
      <c r="I2569" s="14">
        <v>48</v>
      </c>
      <c r="J2569" s="74" t="s">
        <v>1026</v>
      </c>
      <c r="K2569" s="14">
        <v>49</v>
      </c>
      <c r="L2569" s="14">
        <f>PRODUCT(D2569*3+E2569*2+F2569+G2569)+1</f>
        <v>7</v>
      </c>
      <c r="N2569" s="17">
        <v>12</v>
      </c>
      <c r="O2569" s="17">
        <v>8</v>
      </c>
      <c r="P2569" s="17">
        <v>2006</v>
      </c>
      <c r="Q2569" s="19" t="s">
        <v>1241</v>
      </c>
      <c r="R2569" s="24" t="s">
        <v>1026</v>
      </c>
      <c r="S2569" s="19" t="s">
        <v>1433</v>
      </c>
      <c r="T2569" s="17">
        <v>1</v>
      </c>
      <c r="U2569" s="24" t="s">
        <v>1026</v>
      </c>
      <c r="V2569" s="17">
        <v>0</v>
      </c>
      <c r="W2569" s="142" t="s">
        <v>2492</v>
      </c>
      <c r="X2569" s="17">
        <v>875</v>
      </c>
      <c r="Y2569" s="17">
        <v>5</v>
      </c>
      <c r="Z2569" s="24" t="s">
        <v>1026</v>
      </c>
      <c r="AA2569" s="17">
        <v>4</v>
      </c>
    </row>
    <row r="2570" spans="1:31" x14ac:dyDescent="0.25">
      <c r="A2570" s="14">
        <v>7</v>
      </c>
      <c r="B2570" s="20" t="s">
        <v>181</v>
      </c>
      <c r="C2570" s="14">
        <v>7</v>
      </c>
      <c r="D2570" s="14">
        <v>1</v>
      </c>
      <c r="E2570" s="14">
        <v>1</v>
      </c>
      <c r="F2570" s="14">
        <v>0</v>
      </c>
      <c r="G2570" s="14">
        <v>0</v>
      </c>
      <c r="H2570" s="14">
        <v>5</v>
      </c>
      <c r="I2570" s="14">
        <v>32</v>
      </c>
      <c r="J2570" s="74" t="s">
        <v>1026</v>
      </c>
      <c r="K2570" s="14">
        <v>56</v>
      </c>
      <c r="L2570" s="14">
        <f>PRODUCT(D2570*3+E2570*2+F2570+G2570)</f>
        <v>5</v>
      </c>
      <c r="N2570" s="17">
        <v>12</v>
      </c>
      <c r="O2570" s="17">
        <v>8</v>
      </c>
      <c r="P2570" s="17">
        <v>2006</v>
      </c>
      <c r="Q2570" s="19" t="s">
        <v>1029</v>
      </c>
      <c r="R2570" s="24" t="s">
        <v>1026</v>
      </c>
      <c r="S2570" s="19" t="s">
        <v>264</v>
      </c>
      <c r="T2570" s="17">
        <v>0</v>
      </c>
      <c r="U2570" s="24" t="s">
        <v>1026</v>
      </c>
      <c r="V2570" s="17">
        <v>2</v>
      </c>
      <c r="W2570" s="142" t="s">
        <v>2639</v>
      </c>
      <c r="X2570" s="17">
        <v>243</v>
      </c>
      <c r="Y2570" s="17">
        <v>3</v>
      </c>
      <c r="Z2570" s="24" t="s">
        <v>1026</v>
      </c>
      <c r="AA2570" s="17">
        <v>10</v>
      </c>
    </row>
    <row r="2571" spans="1:31" x14ac:dyDescent="0.25">
      <c r="A2571" s="14">
        <v>8</v>
      </c>
      <c r="B2571" s="42" t="s">
        <v>1029</v>
      </c>
      <c r="C2571" s="14">
        <v>7</v>
      </c>
      <c r="D2571" s="14">
        <v>0</v>
      </c>
      <c r="E2571" s="14">
        <v>0</v>
      </c>
      <c r="F2571" s="14">
        <v>0</v>
      </c>
      <c r="G2571" s="14">
        <v>0</v>
      </c>
      <c r="H2571" s="14">
        <v>7</v>
      </c>
      <c r="I2571" s="14">
        <v>31</v>
      </c>
      <c r="J2571" s="74" t="s">
        <v>1026</v>
      </c>
      <c r="K2571" s="14">
        <v>125</v>
      </c>
      <c r="L2571" s="14">
        <f>PRODUCT(D2571*3+E2571*2+F2571+G2571)</f>
        <v>0</v>
      </c>
      <c r="N2571" s="17">
        <v>13</v>
      </c>
      <c r="O2571" s="17">
        <v>8</v>
      </c>
      <c r="P2571" s="17">
        <v>2006</v>
      </c>
      <c r="Q2571" s="19" t="s">
        <v>1433</v>
      </c>
      <c r="R2571" s="24" t="s">
        <v>1026</v>
      </c>
      <c r="S2571" s="19" t="s">
        <v>392</v>
      </c>
      <c r="T2571" s="17">
        <v>0</v>
      </c>
      <c r="U2571" s="24" t="s">
        <v>1026</v>
      </c>
      <c r="V2571" s="17">
        <v>1</v>
      </c>
      <c r="W2571" s="142" t="s">
        <v>2632</v>
      </c>
      <c r="X2571" s="17">
        <v>465</v>
      </c>
      <c r="Y2571" s="17">
        <v>6</v>
      </c>
      <c r="Z2571" s="24" t="s">
        <v>1026</v>
      </c>
      <c r="AA2571" s="17">
        <v>8</v>
      </c>
    </row>
    <row r="2572" spans="1:31" x14ac:dyDescent="0.25">
      <c r="B2572" s="20"/>
      <c r="C2572" s="14">
        <f t="shared" ref="C2572:H2572" si="49">SUM(C2564:C2571)</f>
        <v>56</v>
      </c>
      <c r="D2572" s="14">
        <f t="shared" si="49"/>
        <v>15</v>
      </c>
      <c r="E2572" s="14">
        <f t="shared" si="49"/>
        <v>13</v>
      </c>
      <c r="F2572" s="14">
        <f t="shared" si="49"/>
        <v>0</v>
      </c>
      <c r="G2572" s="14">
        <f t="shared" si="49"/>
        <v>7</v>
      </c>
      <c r="H2572" s="14">
        <f t="shared" si="49"/>
        <v>21</v>
      </c>
      <c r="I2572" s="14">
        <f>SUM(I2564:I2571)</f>
        <v>426</v>
      </c>
      <c r="J2572" s="74" t="s">
        <v>1026</v>
      </c>
      <c r="K2572" s="14">
        <f>SUM(K2564:K2571)</f>
        <v>426</v>
      </c>
      <c r="L2572" s="14">
        <f>SUM(L2564:L2571)</f>
        <v>96</v>
      </c>
      <c r="N2572" s="17">
        <v>13</v>
      </c>
      <c r="O2572" s="17">
        <v>8</v>
      </c>
      <c r="P2572" s="17">
        <v>2006</v>
      </c>
      <c r="Q2572" s="19" t="s">
        <v>264</v>
      </c>
      <c r="R2572" s="24" t="s">
        <v>1026</v>
      </c>
      <c r="S2572" s="19" t="s">
        <v>181</v>
      </c>
      <c r="T2572" s="17">
        <v>2</v>
      </c>
      <c r="U2572" s="24" t="s">
        <v>1026</v>
      </c>
      <c r="V2572" s="17">
        <v>0</v>
      </c>
      <c r="W2572" s="297" t="s">
        <v>2630</v>
      </c>
      <c r="X2572" s="17">
        <v>380</v>
      </c>
      <c r="Y2572" s="17">
        <v>14</v>
      </c>
      <c r="Z2572" s="24" t="s">
        <v>1026</v>
      </c>
      <c r="AA2572" s="17">
        <v>6</v>
      </c>
    </row>
    <row r="2573" spans="1:31" x14ac:dyDescent="0.25">
      <c r="N2573" s="17">
        <v>13</v>
      </c>
      <c r="O2573" s="17">
        <v>8</v>
      </c>
      <c r="P2573" s="17">
        <v>2006</v>
      </c>
      <c r="Q2573" s="19" t="s">
        <v>1241</v>
      </c>
      <c r="R2573" s="24" t="s">
        <v>1026</v>
      </c>
      <c r="S2573" s="19" t="s">
        <v>1041</v>
      </c>
      <c r="T2573" s="17">
        <v>0</v>
      </c>
      <c r="U2573" s="24" t="s">
        <v>1026</v>
      </c>
      <c r="V2573" s="17">
        <v>2</v>
      </c>
      <c r="W2573" s="142" t="s">
        <v>2631</v>
      </c>
      <c r="X2573" s="17">
        <v>1018</v>
      </c>
      <c r="Y2573" s="17">
        <v>2</v>
      </c>
      <c r="Z2573" s="24" t="s">
        <v>1026</v>
      </c>
      <c r="AA2573" s="17">
        <v>6</v>
      </c>
    </row>
    <row r="2574" spans="1:31" x14ac:dyDescent="0.25">
      <c r="B2574" s="20" t="s">
        <v>1702</v>
      </c>
      <c r="C2574" s="16"/>
      <c r="D2574" s="16"/>
      <c r="E2574" s="16"/>
      <c r="F2574" s="16"/>
      <c r="G2574" s="16"/>
      <c r="H2574" s="16"/>
      <c r="I2574" s="16"/>
      <c r="J2574" s="16"/>
      <c r="K2574" s="16"/>
      <c r="N2574" s="17">
        <v>13</v>
      </c>
      <c r="O2574" s="17">
        <v>8</v>
      </c>
      <c r="P2574" s="17">
        <v>2006</v>
      </c>
      <c r="Q2574" s="19" t="s">
        <v>3121</v>
      </c>
      <c r="R2574" s="24" t="s">
        <v>1026</v>
      </c>
      <c r="S2574" s="19" t="s">
        <v>1029</v>
      </c>
      <c r="T2574" s="17">
        <v>2</v>
      </c>
      <c r="U2574" s="24" t="s">
        <v>1026</v>
      </c>
      <c r="V2574" s="17">
        <v>0</v>
      </c>
      <c r="W2574" s="142" t="s">
        <v>2638</v>
      </c>
      <c r="X2574" s="17">
        <v>269</v>
      </c>
      <c r="Y2574" s="17">
        <v>23</v>
      </c>
      <c r="Z2574" s="24" t="s">
        <v>1026</v>
      </c>
      <c r="AA2574" s="17">
        <v>1</v>
      </c>
    </row>
    <row r="2575" spans="1:31" x14ac:dyDescent="0.25">
      <c r="H2575" s="16"/>
      <c r="I2575" s="16"/>
      <c r="J2575" s="16"/>
      <c r="K2575" s="16"/>
      <c r="N2575" s="17">
        <v>16</v>
      </c>
      <c r="O2575" s="17">
        <v>8</v>
      </c>
      <c r="P2575" s="17">
        <v>2006</v>
      </c>
      <c r="Q2575" s="52" t="s">
        <v>392</v>
      </c>
      <c r="R2575" s="24" t="s">
        <v>1026</v>
      </c>
      <c r="S2575" s="52" t="s">
        <v>3121</v>
      </c>
      <c r="T2575" s="17">
        <v>2</v>
      </c>
      <c r="U2575" s="24" t="s">
        <v>1026</v>
      </c>
      <c r="V2575" s="17">
        <v>1</v>
      </c>
      <c r="W2575" s="142" t="s">
        <v>2628</v>
      </c>
      <c r="X2575" s="17">
        <v>646</v>
      </c>
      <c r="Y2575" s="17">
        <v>4</v>
      </c>
      <c r="Z2575" s="24" t="s">
        <v>1026</v>
      </c>
      <c r="AA2575" s="17">
        <v>7</v>
      </c>
    </row>
    <row r="2576" spans="1:31" x14ac:dyDescent="0.25">
      <c r="B2576" s="16" t="s">
        <v>1124</v>
      </c>
      <c r="E2576" s="16"/>
      <c r="F2576" s="16"/>
      <c r="G2576" s="16"/>
      <c r="H2576" s="16"/>
      <c r="I2576" s="16"/>
      <c r="J2576" s="16"/>
      <c r="K2576" s="16"/>
      <c r="N2576" s="17">
        <v>16</v>
      </c>
      <c r="O2576" s="17">
        <v>8</v>
      </c>
      <c r="P2576" s="17">
        <v>2006</v>
      </c>
      <c r="Q2576" s="19" t="s">
        <v>1041</v>
      </c>
      <c r="R2576" s="24" t="s">
        <v>1026</v>
      </c>
      <c r="S2576" s="19" t="s">
        <v>1029</v>
      </c>
      <c r="T2576" s="17">
        <v>2</v>
      </c>
      <c r="U2576" s="24" t="s">
        <v>1026</v>
      </c>
      <c r="V2576" s="17">
        <v>0</v>
      </c>
      <c r="W2576" s="142" t="s">
        <v>2627</v>
      </c>
      <c r="X2576" s="17">
        <v>450</v>
      </c>
      <c r="Y2576" s="17">
        <v>18</v>
      </c>
      <c r="Z2576" s="24" t="s">
        <v>1026</v>
      </c>
      <c r="AA2576" s="17">
        <v>5</v>
      </c>
    </row>
    <row r="2577" spans="1:27" x14ac:dyDescent="0.25">
      <c r="A2577" s="14" t="s">
        <v>2149</v>
      </c>
      <c r="B2577" s="67" t="s">
        <v>392</v>
      </c>
      <c r="C2577" s="14">
        <v>6</v>
      </c>
      <c r="E2577" s="16"/>
      <c r="F2577" s="16"/>
      <c r="G2577" s="16"/>
      <c r="H2577" s="16"/>
      <c r="I2577" s="16"/>
      <c r="J2577" s="16"/>
      <c r="K2577" s="16"/>
      <c r="N2577" s="17">
        <v>16</v>
      </c>
      <c r="O2577" s="17">
        <v>8</v>
      </c>
      <c r="P2577" s="17">
        <v>2006</v>
      </c>
      <c r="Q2577" s="19" t="s">
        <v>264</v>
      </c>
      <c r="R2577" s="24" t="s">
        <v>1026</v>
      </c>
      <c r="S2577" s="19" t="s">
        <v>1433</v>
      </c>
      <c r="T2577" s="17">
        <v>2</v>
      </c>
      <c r="U2577" s="24" t="s">
        <v>1026</v>
      </c>
      <c r="V2577" s="17">
        <v>1</v>
      </c>
      <c r="W2577" s="142" t="s">
        <v>3063</v>
      </c>
      <c r="X2577" s="17">
        <v>431</v>
      </c>
      <c r="Y2577" s="17">
        <v>6</v>
      </c>
      <c r="Z2577" s="24" t="s">
        <v>1026</v>
      </c>
      <c r="AA2577" s="17">
        <v>5</v>
      </c>
    </row>
    <row r="2578" spans="1:27" x14ac:dyDescent="0.25">
      <c r="A2578" s="14" t="s">
        <v>2149</v>
      </c>
      <c r="B2578" s="42" t="s">
        <v>1241</v>
      </c>
      <c r="C2578" s="14">
        <v>5</v>
      </c>
      <c r="E2578" s="16"/>
      <c r="F2578" s="16"/>
      <c r="G2578" s="16"/>
      <c r="H2578" s="16"/>
      <c r="I2578" s="16"/>
      <c r="J2578" s="16"/>
      <c r="K2578" s="16"/>
      <c r="N2578" s="17">
        <v>16</v>
      </c>
      <c r="O2578" s="17">
        <v>8</v>
      </c>
      <c r="P2578" s="17">
        <v>2006</v>
      </c>
      <c r="Q2578" s="19" t="s">
        <v>181</v>
      </c>
      <c r="R2578" s="24" t="s">
        <v>1026</v>
      </c>
      <c r="S2578" s="19" t="s">
        <v>1241</v>
      </c>
      <c r="T2578" s="17">
        <v>0</v>
      </c>
      <c r="U2578" s="24" t="s">
        <v>1026</v>
      </c>
      <c r="V2578" s="17">
        <v>2</v>
      </c>
      <c r="W2578" s="297" t="s">
        <v>2629</v>
      </c>
      <c r="X2578" s="17">
        <v>230</v>
      </c>
      <c r="Y2578" s="17">
        <v>2</v>
      </c>
      <c r="Z2578" s="24" t="s">
        <v>1026</v>
      </c>
      <c r="AA2578" s="17">
        <v>8</v>
      </c>
    </row>
    <row r="2579" spans="1:27" x14ac:dyDescent="0.25">
      <c r="A2579" s="14" t="s">
        <v>2149</v>
      </c>
      <c r="B2579" s="63" t="s">
        <v>264</v>
      </c>
      <c r="C2579" s="14">
        <v>3</v>
      </c>
      <c r="E2579" s="16"/>
      <c r="F2579" s="16"/>
      <c r="G2579" s="16"/>
      <c r="H2579" s="16"/>
      <c r="I2579" s="16"/>
      <c r="J2579" s="16"/>
      <c r="K2579" s="16"/>
      <c r="N2579" s="17">
        <v>17</v>
      </c>
      <c r="O2579" s="17">
        <v>8</v>
      </c>
      <c r="P2579" s="17">
        <v>2006</v>
      </c>
      <c r="Q2579" s="19" t="s">
        <v>3121</v>
      </c>
      <c r="R2579" s="24" t="s">
        <v>1026</v>
      </c>
      <c r="S2579" s="19" t="s">
        <v>181</v>
      </c>
      <c r="T2579" s="17">
        <v>2</v>
      </c>
      <c r="U2579" s="24" t="s">
        <v>1026</v>
      </c>
      <c r="V2579" s="17">
        <v>0</v>
      </c>
      <c r="W2579" s="142" t="s">
        <v>2626</v>
      </c>
      <c r="X2579" s="17">
        <v>380</v>
      </c>
      <c r="Y2579" s="17">
        <v>9</v>
      </c>
      <c r="Z2579" s="24" t="s">
        <v>1026</v>
      </c>
      <c r="AA2579" s="17">
        <v>4</v>
      </c>
    </row>
    <row r="2580" spans="1:27" x14ac:dyDescent="0.25">
      <c r="A2580" s="14" t="s">
        <v>2149</v>
      </c>
      <c r="B2580" s="42" t="s">
        <v>3121</v>
      </c>
      <c r="C2580" s="14">
        <v>2</v>
      </c>
      <c r="E2580" s="16"/>
      <c r="F2580" s="16"/>
      <c r="G2580" s="16"/>
      <c r="H2580" s="16"/>
      <c r="I2580" s="16"/>
      <c r="J2580" s="16"/>
      <c r="K2580" s="16"/>
      <c r="N2580" s="17">
        <v>18</v>
      </c>
      <c r="O2580" s="17">
        <v>8</v>
      </c>
      <c r="P2580" s="17">
        <v>2006</v>
      </c>
      <c r="Q2580" s="38" t="s">
        <v>1241</v>
      </c>
      <c r="R2580" s="24" t="s">
        <v>1026</v>
      </c>
      <c r="S2580" s="38" t="s">
        <v>264</v>
      </c>
      <c r="T2580" s="17">
        <v>2</v>
      </c>
      <c r="U2580" s="24" t="s">
        <v>1026</v>
      </c>
      <c r="V2580" s="17">
        <v>1</v>
      </c>
      <c r="W2580" s="142" t="s">
        <v>2625</v>
      </c>
      <c r="X2580" s="17">
        <v>951</v>
      </c>
      <c r="Y2580" s="17">
        <v>5</v>
      </c>
      <c r="Z2580" s="24" t="s">
        <v>1026</v>
      </c>
      <c r="AA2580" s="17">
        <v>4</v>
      </c>
    </row>
    <row r="2581" spans="1:27" x14ac:dyDescent="0.25">
      <c r="A2581" s="14" t="s">
        <v>2149</v>
      </c>
      <c r="B2581" s="42" t="s">
        <v>1041</v>
      </c>
      <c r="C2581" s="14">
        <v>1</v>
      </c>
      <c r="E2581" s="16"/>
      <c r="F2581" s="16"/>
      <c r="G2581" s="16"/>
      <c r="H2581" s="16"/>
      <c r="I2581" s="16"/>
      <c r="J2581" s="16"/>
      <c r="K2581" s="16"/>
      <c r="N2581" s="17">
        <v>19</v>
      </c>
      <c r="O2581" s="17">
        <v>8</v>
      </c>
      <c r="P2581" s="17">
        <v>2006</v>
      </c>
      <c r="Q2581" s="19" t="s">
        <v>1433</v>
      </c>
      <c r="R2581" s="24" t="s">
        <v>1026</v>
      </c>
      <c r="S2581" s="19" t="s">
        <v>181</v>
      </c>
      <c r="T2581" s="17">
        <v>0</v>
      </c>
      <c r="U2581" s="24" t="s">
        <v>1026</v>
      </c>
      <c r="V2581" s="17">
        <v>1</v>
      </c>
      <c r="W2581" s="142" t="s">
        <v>231</v>
      </c>
      <c r="X2581" s="17">
        <v>349</v>
      </c>
      <c r="Y2581" s="17">
        <v>2</v>
      </c>
      <c r="Z2581" s="24" t="s">
        <v>1026</v>
      </c>
      <c r="AA2581" s="17">
        <v>3</v>
      </c>
    </row>
    <row r="2582" spans="1:27" x14ac:dyDescent="0.25">
      <c r="A2582" s="14" t="s">
        <v>2149</v>
      </c>
      <c r="B2582" s="41" t="s">
        <v>1433</v>
      </c>
      <c r="C2582" s="14">
        <v>1</v>
      </c>
      <c r="D2582" s="16"/>
      <c r="E2582" s="16"/>
      <c r="F2582" s="16"/>
      <c r="G2582" s="16"/>
      <c r="H2582" s="16"/>
      <c r="I2582" s="16"/>
      <c r="J2582" s="16"/>
      <c r="K2582" s="16"/>
      <c r="N2582" s="17">
        <v>19</v>
      </c>
      <c r="O2582" s="17">
        <v>8</v>
      </c>
      <c r="P2582" s="17">
        <v>2006</v>
      </c>
      <c r="Q2582" s="19" t="s">
        <v>3121</v>
      </c>
      <c r="R2582" s="24" t="s">
        <v>1026</v>
      </c>
      <c r="S2582" s="19" t="s">
        <v>1041</v>
      </c>
      <c r="T2582" s="17">
        <v>1</v>
      </c>
      <c r="U2582" s="24" t="s">
        <v>1026</v>
      </c>
      <c r="V2582" s="17">
        <v>2</v>
      </c>
      <c r="W2582" s="142" t="s">
        <v>2624</v>
      </c>
      <c r="X2582" s="17">
        <v>497</v>
      </c>
      <c r="Y2582" s="17">
        <v>2</v>
      </c>
      <c r="Z2582" s="24" t="s">
        <v>1026</v>
      </c>
      <c r="AA2582" s="17">
        <v>3</v>
      </c>
    </row>
    <row r="2583" spans="1:27" x14ac:dyDescent="0.25">
      <c r="A2583" s="14" t="s">
        <v>2149</v>
      </c>
      <c r="B2583" s="20" t="s">
        <v>181</v>
      </c>
      <c r="C2583" s="14">
        <v>0</v>
      </c>
      <c r="D2583" s="16"/>
      <c r="E2583" s="16"/>
      <c r="F2583" s="16"/>
      <c r="G2583" s="16"/>
      <c r="H2583" s="16"/>
      <c r="I2583" s="16"/>
      <c r="J2583" s="16"/>
      <c r="K2583" s="16"/>
      <c r="N2583" s="17">
        <v>19</v>
      </c>
      <c r="O2583" s="17">
        <v>8</v>
      </c>
      <c r="P2583" s="17">
        <v>2006</v>
      </c>
      <c r="Q2583" s="19" t="s">
        <v>1029</v>
      </c>
      <c r="R2583" s="24" t="s">
        <v>1026</v>
      </c>
      <c r="S2583" s="19" t="s">
        <v>392</v>
      </c>
      <c r="T2583" s="17">
        <v>0</v>
      </c>
      <c r="U2583" s="24" t="s">
        <v>1026</v>
      </c>
      <c r="V2583" s="17">
        <v>2</v>
      </c>
      <c r="W2583" s="142" t="s">
        <v>2623</v>
      </c>
      <c r="X2583" s="17">
        <v>252</v>
      </c>
      <c r="Y2583" s="17">
        <v>7</v>
      </c>
      <c r="Z2583" s="24" t="s">
        <v>1026</v>
      </c>
      <c r="AA2583" s="17">
        <v>14</v>
      </c>
    </row>
    <row r="2584" spans="1:27" x14ac:dyDescent="0.25">
      <c r="A2584" s="14" t="s">
        <v>2149</v>
      </c>
      <c r="B2584" s="42" t="s">
        <v>1029</v>
      </c>
      <c r="C2584" s="14">
        <v>0</v>
      </c>
      <c r="D2584" s="16"/>
      <c r="E2584" s="16"/>
      <c r="F2584" s="16"/>
      <c r="G2584" s="16"/>
      <c r="H2584" s="16"/>
      <c r="I2584" s="16"/>
      <c r="J2584" s="16"/>
      <c r="K2584" s="16"/>
      <c r="N2584" s="17">
        <v>20</v>
      </c>
      <c r="O2584" s="17">
        <v>8</v>
      </c>
      <c r="P2584" s="17">
        <v>2006</v>
      </c>
      <c r="Q2584" s="19" t="s">
        <v>264</v>
      </c>
      <c r="R2584" s="24" t="s">
        <v>1026</v>
      </c>
      <c r="S2584" s="19" t="s">
        <v>1041</v>
      </c>
      <c r="T2584" s="17">
        <v>2</v>
      </c>
      <c r="U2584" s="24" t="s">
        <v>1026</v>
      </c>
      <c r="V2584" s="17">
        <v>0</v>
      </c>
      <c r="W2584" s="142" t="s">
        <v>2619</v>
      </c>
      <c r="X2584" s="17">
        <v>560</v>
      </c>
      <c r="Y2584" s="17">
        <v>16</v>
      </c>
      <c r="Z2584" s="24" t="s">
        <v>1026</v>
      </c>
      <c r="AA2584" s="17">
        <v>3</v>
      </c>
    </row>
    <row r="2585" spans="1:27" x14ac:dyDescent="0.25">
      <c r="A2585" s="16"/>
      <c r="C2585" s="16"/>
      <c r="D2585" s="16"/>
      <c r="E2585" s="16"/>
      <c r="F2585" s="16"/>
      <c r="G2585" s="16"/>
      <c r="H2585" s="16"/>
      <c r="I2585" s="16"/>
      <c r="J2585" s="16"/>
      <c r="K2585" s="16"/>
      <c r="N2585" s="17">
        <v>20</v>
      </c>
      <c r="O2585" s="17">
        <v>8</v>
      </c>
      <c r="P2585" s="17">
        <v>2006</v>
      </c>
      <c r="Q2585" s="52" t="s">
        <v>3121</v>
      </c>
      <c r="R2585" s="24" t="s">
        <v>1026</v>
      </c>
      <c r="S2585" s="52" t="s">
        <v>1433</v>
      </c>
      <c r="T2585" s="17">
        <v>2</v>
      </c>
      <c r="U2585" s="24" t="s">
        <v>1026</v>
      </c>
      <c r="V2585" s="17">
        <v>1</v>
      </c>
      <c r="W2585" s="142" t="s">
        <v>2622</v>
      </c>
      <c r="X2585" s="17">
        <v>302</v>
      </c>
      <c r="Y2585" s="17">
        <v>9</v>
      </c>
      <c r="Z2585" s="24" t="s">
        <v>1026</v>
      </c>
      <c r="AA2585" s="17">
        <v>9</v>
      </c>
    </row>
    <row r="2586" spans="1:27" x14ac:dyDescent="0.25">
      <c r="A2586" s="16"/>
      <c r="C2586" s="16"/>
      <c r="D2586" s="16"/>
      <c r="E2586" s="16"/>
      <c r="F2586" s="16"/>
      <c r="G2586" s="16"/>
      <c r="H2586" s="16"/>
      <c r="I2586" s="16"/>
      <c r="J2586" s="16"/>
      <c r="K2586" s="16"/>
      <c r="N2586" s="17">
        <v>20</v>
      </c>
      <c r="O2586" s="17">
        <v>8</v>
      </c>
      <c r="P2586" s="17">
        <v>2006</v>
      </c>
      <c r="Q2586" s="19" t="s">
        <v>1029</v>
      </c>
      <c r="R2586" s="24" t="s">
        <v>1026</v>
      </c>
      <c r="S2586" s="19" t="s">
        <v>1241</v>
      </c>
      <c r="T2586" s="17">
        <v>0</v>
      </c>
      <c r="U2586" s="24" t="s">
        <v>1026</v>
      </c>
      <c r="V2586" s="17">
        <v>2</v>
      </c>
      <c r="W2586" s="142" t="s">
        <v>2620</v>
      </c>
      <c r="X2586" s="17">
        <v>311</v>
      </c>
      <c r="Y2586" s="17">
        <v>8</v>
      </c>
      <c r="Z2586" s="24" t="s">
        <v>1026</v>
      </c>
      <c r="AA2586" s="17">
        <v>39</v>
      </c>
    </row>
    <row r="2587" spans="1:27" x14ac:dyDescent="0.25">
      <c r="C2587" s="16"/>
      <c r="D2587" s="16"/>
      <c r="E2587" s="16"/>
      <c r="F2587" s="16"/>
      <c r="G2587" s="16"/>
      <c r="H2587" s="16"/>
      <c r="I2587" s="16"/>
      <c r="J2587" s="16"/>
      <c r="K2587" s="16"/>
      <c r="N2587" s="17">
        <v>20</v>
      </c>
      <c r="O2587" s="17">
        <v>8</v>
      </c>
      <c r="P2587" s="17">
        <v>2006</v>
      </c>
      <c r="Q2587" s="19" t="s">
        <v>181</v>
      </c>
      <c r="R2587" s="24" t="s">
        <v>1026</v>
      </c>
      <c r="S2587" s="19" t="s">
        <v>392</v>
      </c>
      <c r="T2587" s="17">
        <v>0</v>
      </c>
      <c r="U2587" s="24" t="s">
        <v>1026</v>
      </c>
      <c r="V2587" s="17">
        <v>1</v>
      </c>
      <c r="W2587" s="142" t="s">
        <v>2621</v>
      </c>
      <c r="X2587" s="17">
        <v>254</v>
      </c>
      <c r="Y2587" s="17">
        <v>2</v>
      </c>
      <c r="Z2587" s="24" t="s">
        <v>1026</v>
      </c>
      <c r="AA2587" s="17">
        <v>8</v>
      </c>
    </row>
    <row r="2588" spans="1:27" x14ac:dyDescent="0.25">
      <c r="C2588" s="16"/>
      <c r="D2588" s="16"/>
      <c r="E2588" s="16"/>
      <c r="F2588" s="16"/>
      <c r="G2588" s="16"/>
      <c r="H2588" s="16"/>
      <c r="I2588" s="16"/>
      <c r="J2588" s="16"/>
      <c r="K2588" s="16"/>
      <c r="N2588" s="17">
        <v>22</v>
      </c>
      <c r="O2588" s="17">
        <v>8</v>
      </c>
      <c r="P2588" s="17">
        <v>2006</v>
      </c>
      <c r="Q2588" s="19" t="s">
        <v>1433</v>
      </c>
      <c r="R2588" s="24" t="s">
        <v>1026</v>
      </c>
      <c r="S2588" s="19" t="s">
        <v>1029</v>
      </c>
      <c r="T2588" s="17">
        <v>2</v>
      </c>
      <c r="U2588" s="24" t="s">
        <v>1026</v>
      </c>
      <c r="V2588" s="17">
        <v>0</v>
      </c>
      <c r="W2588" s="142" t="s">
        <v>401</v>
      </c>
      <c r="X2588" s="17">
        <v>250</v>
      </c>
      <c r="Y2588" s="17">
        <v>8</v>
      </c>
      <c r="Z2588" s="24" t="s">
        <v>1026</v>
      </c>
      <c r="AA2588" s="17">
        <v>2</v>
      </c>
    </row>
    <row r="2589" spans="1:27" x14ac:dyDescent="0.25">
      <c r="C2589" s="16"/>
      <c r="D2589" s="16"/>
      <c r="E2589" s="16"/>
      <c r="F2589" s="16"/>
      <c r="G2589" s="16"/>
      <c r="H2589" s="16"/>
      <c r="I2589" s="16"/>
      <c r="J2589" s="16"/>
      <c r="K2589" s="16"/>
      <c r="N2589" s="17">
        <v>22</v>
      </c>
      <c r="O2589" s="17">
        <v>8</v>
      </c>
      <c r="P2589" s="17">
        <v>2006</v>
      </c>
      <c r="Q2589" s="38" t="s">
        <v>392</v>
      </c>
      <c r="R2589" s="24" t="s">
        <v>1026</v>
      </c>
      <c r="S2589" s="38" t="s">
        <v>264</v>
      </c>
      <c r="T2589" s="17">
        <v>2</v>
      </c>
      <c r="U2589" s="24" t="s">
        <v>1026</v>
      </c>
      <c r="V2589" s="17">
        <v>0</v>
      </c>
      <c r="W2589" s="142" t="s">
        <v>2618</v>
      </c>
      <c r="X2589" s="17">
        <v>541</v>
      </c>
      <c r="Y2589" s="17">
        <v>16</v>
      </c>
      <c r="Z2589" s="24" t="s">
        <v>1026</v>
      </c>
      <c r="AA2589" s="17">
        <v>5</v>
      </c>
    </row>
    <row r="2590" spans="1:27" x14ac:dyDescent="0.25">
      <c r="C2590" s="16"/>
      <c r="D2590" s="16"/>
      <c r="E2590" s="16"/>
      <c r="F2590" s="16"/>
      <c r="G2590" s="16"/>
      <c r="H2590" s="16"/>
      <c r="I2590" s="16"/>
      <c r="J2590" s="16"/>
      <c r="K2590" s="16"/>
      <c r="N2590" s="17">
        <v>22</v>
      </c>
      <c r="O2590" s="17">
        <v>8</v>
      </c>
      <c r="P2590" s="17">
        <v>2006</v>
      </c>
      <c r="Q2590" s="19" t="s">
        <v>1041</v>
      </c>
      <c r="R2590" s="24" t="s">
        <v>1026</v>
      </c>
      <c r="S2590" s="19" t="s">
        <v>181</v>
      </c>
      <c r="T2590" s="17">
        <v>1</v>
      </c>
      <c r="U2590" s="24" t="s">
        <v>1026</v>
      </c>
      <c r="V2590" s="17">
        <v>0</v>
      </c>
      <c r="W2590" s="142" t="s">
        <v>2617</v>
      </c>
      <c r="X2590" s="17">
        <v>497</v>
      </c>
      <c r="Y2590" s="17">
        <v>10</v>
      </c>
      <c r="Z2590" s="24" t="s">
        <v>1026</v>
      </c>
      <c r="AA2590" s="17">
        <v>2</v>
      </c>
    </row>
    <row r="2591" spans="1:27" x14ac:dyDescent="0.25">
      <c r="C2591" s="16"/>
      <c r="D2591" s="16"/>
      <c r="E2591" s="16"/>
      <c r="F2591" s="16"/>
      <c r="G2591" s="16"/>
      <c r="H2591" s="16"/>
      <c r="I2591" s="16"/>
      <c r="J2591" s="16"/>
      <c r="K2591" s="16"/>
      <c r="N2591" s="17">
        <v>22</v>
      </c>
      <c r="O2591" s="17">
        <v>8</v>
      </c>
      <c r="P2591" s="17">
        <v>2006</v>
      </c>
      <c r="Q2591" s="19" t="s">
        <v>1241</v>
      </c>
      <c r="R2591" s="24" t="s">
        <v>1026</v>
      </c>
      <c r="S2591" s="19" t="s">
        <v>3121</v>
      </c>
      <c r="T2591" s="17">
        <v>2</v>
      </c>
      <c r="U2591" s="24" t="s">
        <v>1026</v>
      </c>
      <c r="V2591" s="17">
        <v>0</v>
      </c>
      <c r="W2591" s="142" t="s">
        <v>2469</v>
      </c>
      <c r="X2591" s="17">
        <v>1092</v>
      </c>
      <c r="Y2591" s="17">
        <v>5</v>
      </c>
      <c r="Z2591" s="24" t="s">
        <v>1026</v>
      </c>
      <c r="AA2591" s="17">
        <v>1</v>
      </c>
    </row>
    <row r="2592" spans="1:27" x14ac:dyDescent="0.25">
      <c r="C2592" s="16"/>
      <c r="D2592" s="16"/>
      <c r="E2592" s="16"/>
      <c r="F2592" s="16"/>
      <c r="G2592" s="16"/>
      <c r="H2592" s="16"/>
      <c r="I2592" s="16"/>
      <c r="R2592" s="24"/>
      <c r="S2592" s="19" t="s">
        <v>2</v>
      </c>
      <c r="T2592" s="17">
        <f>SUM(T2564:T2591)</f>
        <v>35</v>
      </c>
      <c r="U2592" s="24" t="s">
        <v>1026</v>
      </c>
      <c r="V2592" s="17">
        <f>SUM(V2564:V2591)</f>
        <v>22</v>
      </c>
      <c r="W2592" s="142"/>
      <c r="X2592" s="17">
        <f>SUM(X2564:X2591)</f>
        <v>13292</v>
      </c>
      <c r="Y2592" s="17">
        <f>SUM(Y2564:Y2591)</f>
        <v>240</v>
      </c>
      <c r="Z2592" s="24" t="s">
        <v>1026</v>
      </c>
      <c r="AA2592" s="17">
        <f>SUM(AA2564:AA2591)</f>
        <v>186</v>
      </c>
    </row>
    <row r="2593" spans="1:27" x14ac:dyDescent="0.25">
      <c r="C2593" s="16"/>
      <c r="D2593" s="16"/>
      <c r="E2593" s="16"/>
      <c r="F2593" s="16"/>
      <c r="G2593" s="16"/>
      <c r="H2593" s="16"/>
      <c r="I2593" s="16"/>
      <c r="P2593" s="17">
        <f>COUNT(T2564:T2591)</f>
        <v>28</v>
      </c>
      <c r="R2593" s="24"/>
      <c r="S2593" s="19" t="s">
        <v>567</v>
      </c>
      <c r="T2593" s="81">
        <f>PRODUCT(T2592/P2593)</f>
        <v>1.25</v>
      </c>
      <c r="U2593" s="24" t="s">
        <v>1026</v>
      </c>
      <c r="V2593" s="81">
        <f>PRODUCT(V2592/P2593)</f>
        <v>0.7857142857142857</v>
      </c>
      <c r="W2593" s="142"/>
      <c r="X2593" s="82">
        <f>PRODUCT(X2592/P2593)</f>
        <v>474.71428571428572</v>
      </c>
      <c r="Y2593" s="81">
        <f>PRODUCT(Y2592/P2593)</f>
        <v>8.5714285714285712</v>
      </c>
      <c r="Z2593" s="24" t="s">
        <v>1026</v>
      </c>
      <c r="AA2593" s="81">
        <f>PRODUCT(AA2592/P2593)</f>
        <v>6.6428571428571432</v>
      </c>
    </row>
    <row r="2594" spans="1:27" x14ac:dyDescent="0.25">
      <c r="C2594" s="16"/>
      <c r="D2594" s="16"/>
      <c r="E2594" s="16"/>
      <c r="F2594" s="16"/>
      <c r="G2594" s="16"/>
      <c r="H2594" s="16"/>
      <c r="I2594" s="16"/>
      <c r="R2594" s="11"/>
      <c r="T2594" s="24"/>
      <c r="U2594" s="11"/>
      <c r="W2594" s="142"/>
      <c r="Z2594" s="11"/>
    </row>
    <row r="2595" spans="1:27" x14ac:dyDescent="0.25">
      <c r="C2595" s="16"/>
      <c r="D2595" s="16"/>
      <c r="E2595" s="16"/>
      <c r="F2595" s="16"/>
      <c r="G2595" s="16"/>
      <c r="H2595" s="16"/>
      <c r="I2595" s="16"/>
      <c r="R2595" s="11"/>
      <c r="T2595" s="24"/>
      <c r="U2595" s="11"/>
      <c r="W2595" s="142"/>
      <c r="Z2595" s="11"/>
    </row>
    <row r="2596" spans="1:27" x14ac:dyDescent="0.25">
      <c r="A2596" s="156"/>
      <c r="B2596" s="154" t="s">
        <v>2583</v>
      </c>
      <c r="C2596" s="154"/>
      <c r="D2596" s="154"/>
      <c r="E2596" s="154"/>
      <c r="F2596" s="154"/>
      <c r="G2596" s="154"/>
      <c r="H2596" s="154"/>
      <c r="I2596" s="154"/>
      <c r="J2596" s="156"/>
      <c r="K2596" s="156"/>
      <c r="L2596" s="156"/>
      <c r="M2596" s="158"/>
      <c r="N2596" s="158"/>
      <c r="O2596" s="158"/>
      <c r="P2596" s="158"/>
      <c r="Q2596" s="154" t="s">
        <v>2583</v>
      </c>
      <c r="R2596" s="165"/>
      <c r="S2596" s="160"/>
      <c r="T2596" s="173"/>
      <c r="U2596" s="165"/>
      <c r="V2596" s="158"/>
      <c r="W2596" s="161"/>
      <c r="X2596" s="158"/>
      <c r="Y2596" s="158"/>
      <c r="Z2596" s="165"/>
      <c r="AA2596" s="158"/>
    </row>
    <row r="2597" spans="1:27" x14ac:dyDescent="0.25">
      <c r="A2597" s="11"/>
      <c r="B2597" s="11"/>
      <c r="C2597" s="11"/>
      <c r="D2597" s="11"/>
      <c r="E2597" s="11"/>
      <c r="F2597" s="11"/>
      <c r="G2597" s="11"/>
      <c r="H2597" s="11"/>
      <c r="I2597" s="11"/>
      <c r="J2597" s="11"/>
      <c r="K2597" s="11"/>
      <c r="L2597" s="11"/>
      <c r="Q2597" s="20" t="s">
        <v>387</v>
      </c>
      <c r="R2597" s="24"/>
      <c r="U2597" s="24"/>
      <c r="W2597" s="142"/>
      <c r="X2597" s="120"/>
      <c r="Z2597" s="24"/>
    </row>
    <row r="2598" spans="1:27" x14ac:dyDescent="0.25">
      <c r="A2598" s="11"/>
      <c r="B2598" s="11"/>
      <c r="C2598" s="11"/>
      <c r="D2598" s="11"/>
      <c r="E2598" s="11"/>
      <c r="F2598" s="11"/>
      <c r="G2598" s="11"/>
      <c r="H2598" s="11"/>
      <c r="I2598" s="11"/>
      <c r="J2598" s="11"/>
      <c r="K2598" s="11"/>
      <c r="L2598" s="11"/>
      <c r="N2598" s="17">
        <v>24</v>
      </c>
      <c r="O2598" s="17">
        <v>8</v>
      </c>
      <c r="P2598" s="17">
        <v>2006</v>
      </c>
      <c r="Q2598" s="20" t="s">
        <v>392</v>
      </c>
      <c r="R2598" s="24" t="s">
        <v>1026</v>
      </c>
      <c r="S2598" s="19" t="s">
        <v>3121</v>
      </c>
      <c r="T2598" s="17">
        <v>1</v>
      </c>
      <c r="U2598" s="24" t="s">
        <v>1026</v>
      </c>
      <c r="V2598" s="17">
        <v>0</v>
      </c>
      <c r="W2598" s="142" t="s">
        <v>2645</v>
      </c>
      <c r="X2598" s="120">
        <v>796</v>
      </c>
      <c r="Y2598" s="120">
        <v>8</v>
      </c>
      <c r="Z2598" s="24" t="s">
        <v>1026</v>
      </c>
      <c r="AA2598" s="120">
        <v>6</v>
      </c>
    </row>
    <row r="2599" spans="1:27" x14ac:dyDescent="0.25">
      <c r="A2599" s="11"/>
      <c r="B2599" s="11"/>
      <c r="C2599" s="11"/>
      <c r="D2599" s="11"/>
      <c r="E2599" s="11"/>
      <c r="F2599" s="11"/>
      <c r="G2599" s="11"/>
      <c r="H2599" s="11"/>
      <c r="I2599" s="11"/>
      <c r="J2599" s="11"/>
      <c r="K2599" s="11"/>
      <c r="L2599" s="11"/>
      <c r="N2599" s="17">
        <v>26</v>
      </c>
      <c r="O2599" s="17">
        <v>8</v>
      </c>
      <c r="P2599" s="17">
        <v>2006</v>
      </c>
      <c r="Q2599" s="19" t="s">
        <v>3121</v>
      </c>
      <c r="R2599" s="24" t="s">
        <v>1026</v>
      </c>
      <c r="S2599" s="20" t="s">
        <v>392</v>
      </c>
      <c r="T2599" s="17">
        <v>0</v>
      </c>
      <c r="U2599" s="24" t="s">
        <v>1026</v>
      </c>
      <c r="V2599" s="17">
        <v>2</v>
      </c>
      <c r="W2599" s="142" t="s">
        <v>6</v>
      </c>
      <c r="X2599" s="120">
        <v>382</v>
      </c>
      <c r="Y2599" s="120">
        <v>2</v>
      </c>
      <c r="Z2599" s="24" t="s">
        <v>1026</v>
      </c>
      <c r="AA2599" s="120">
        <v>4</v>
      </c>
    </row>
    <row r="2600" spans="1:27" x14ac:dyDescent="0.25">
      <c r="A2600" s="11"/>
      <c r="B2600" s="16" t="s">
        <v>2220</v>
      </c>
      <c r="C2600" s="11"/>
      <c r="D2600" s="11"/>
      <c r="E2600" s="11"/>
      <c r="F2600" s="11"/>
      <c r="G2600" s="11"/>
      <c r="H2600" s="11"/>
      <c r="I2600" s="11"/>
      <c r="J2600" s="11"/>
      <c r="K2600" s="11"/>
      <c r="L2600" s="11"/>
      <c r="N2600" s="17">
        <v>27</v>
      </c>
      <c r="O2600" s="17">
        <v>8</v>
      </c>
      <c r="P2600" s="17">
        <v>2006</v>
      </c>
      <c r="Q2600" s="20" t="s">
        <v>392</v>
      </c>
      <c r="R2600" s="24" t="s">
        <v>1026</v>
      </c>
      <c r="S2600" s="19" t="s">
        <v>3121</v>
      </c>
      <c r="T2600" s="17">
        <v>2</v>
      </c>
      <c r="U2600" s="24" t="s">
        <v>1026</v>
      </c>
      <c r="V2600" s="17">
        <v>1</v>
      </c>
      <c r="W2600" s="142" t="s">
        <v>2646</v>
      </c>
      <c r="X2600" s="120">
        <v>911</v>
      </c>
      <c r="Y2600" s="120">
        <v>16</v>
      </c>
      <c r="Z2600" s="24" t="s">
        <v>1026</v>
      </c>
      <c r="AA2600" s="120">
        <v>2</v>
      </c>
    </row>
    <row r="2601" spans="1:27" x14ac:dyDescent="0.25">
      <c r="A2601" s="11"/>
      <c r="B2601" s="20"/>
      <c r="C2601" s="11"/>
      <c r="D2601" s="11"/>
      <c r="E2601" s="11"/>
      <c r="F2601" s="11"/>
      <c r="G2601" s="11"/>
      <c r="H2601" s="11"/>
      <c r="I2601" s="11"/>
      <c r="J2601" s="11"/>
      <c r="K2601" s="11"/>
      <c r="L2601" s="11"/>
      <c r="Q2601" s="11"/>
      <c r="R2601" s="11"/>
      <c r="S2601" s="11"/>
      <c r="U2601" s="11"/>
      <c r="W2601" s="142"/>
      <c r="Z2601" s="11"/>
    </row>
    <row r="2602" spans="1:27" x14ac:dyDescent="0.25">
      <c r="A2602" s="11"/>
      <c r="C2602" s="11"/>
      <c r="D2602" s="11"/>
      <c r="E2602" s="11"/>
      <c r="F2602" s="11"/>
      <c r="G2602" s="11"/>
      <c r="H2602" s="11"/>
      <c r="I2602" s="11"/>
      <c r="J2602" s="11"/>
      <c r="K2602" s="11"/>
      <c r="L2602" s="11"/>
      <c r="N2602" s="17">
        <v>24</v>
      </c>
      <c r="O2602" s="17">
        <v>8</v>
      </c>
      <c r="P2602" s="17">
        <v>2006</v>
      </c>
      <c r="Q2602" s="19" t="s">
        <v>1241</v>
      </c>
      <c r="R2602" s="24" t="s">
        <v>1026</v>
      </c>
      <c r="S2602" s="20" t="s">
        <v>264</v>
      </c>
      <c r="T2602" s="17">
        <v>0</v>
      </c>
      <c r="U2602" s="24" t="s">
        <v>1026</v>
      </c>
      <c r="V2602" s="17">
        <v>1</v>
      </c>
      <c r="W2602" s="142" t="s">
        <v>2647</v>
      </c>
      <c r="X2602" s="17">
        <v>1230</v>
      </c>
      <c r="Y2602" s="120">
        <v>11</v>
      </c>
      <c r="Z2602" s="24" t="s">
        <v>1026</v>
      </c>
      <c r="AA2602" s="120">
        <v>14</v>
      </c>
    </row>
    <row r="2603" spans="1:27" x14ac:dyDescent="0.25">
      <c r="A2603" s="11"/>
      <c r="C2603" s="11"/>
      <c r="D2603" s="11"/>
      <c r="E2603" s="11"/>
      <c r="F2603" s="11"/>
      <c r="G2603" s="11"/>
      <c r="H2603" s="11"/>
      <c r="I2603" s="11"/>
      <c r="J2603" s="11"/>
      <c r="K2603" s="11"/>
      <c r="L2603" s="11"/>
      <c r="N2603" s="17">
        <v>26</v>
      </c>
      <c r="O2603" s="17">
        <v>8</v>
      </c>
      <c r="P2603" s="17">
        <v>2006</v>
      </c>
      <c r="Q2603" s="20" t="s">
        <v>264</v>
      </c>
      <c r="R2603" s="24" t="s">
        <v>1026</v>
      </c>
      <c r="S2603" s="19" t="s">
        <v>1241</v>
      </c>
      <c r="T2603" s="17">
        <v>2</v>
      </c>
      <c r="U2603" s="24" t="s">
        <v>1026</v>
      </c>
      <c r="V2603" s="17">
        <v>0</v>
      </c>
      <c r="W2603" s="142" t="s">
        <v>2648</v>
      </c>
      <c r="X2603" s="120">
        <v>603</v>
      </c>
      <c r="Y2603" s="120">
        <v>17</v>
      </c>
      <c r="Z2603" s="24" t="s">
        <v>1026</v>
      </c>
      <c r="AA2603" s="120">
        <v>7</v>
      </c>
    </row>
    <row r="2604" spans="1:27" x14ac:dyDescent="0.25">
      <c r="A2604" s="11"/>
      <c r="C2604" s="11"/>
      <c r="D2604" s="11"/>
      <c r="E2604" s="11"/>
      <c r="F2604" s="11"/>
      <c r="G2604" s="11"/>
      <c r="H2604" s="11"/>
      <c r="I2604" s="11"/>
      <c r="J2604" s="11"/>
      <c r="K2604" s="11"/>
      <c r="L2604" s="11"/>
      <c r="N2604" s="17">
        <v>27</v>
      </c>
      <c r="O2604" s="17">
        <v>8</v>
      </c>
      <c r="P2604" s="17">
        <v>2006</v>
      </c>
      <c r="Q2604" s="19" t="s">
        <v>1241</v>
      </c>
      <c r="R2604" s="24" t="s">
        <v>1026</v>
      </c>
      <c r="S2604" s="20" t="s">
        <v>264</v>
      </c>
      <c r="T2604" s="17">
        <v>0</v>
      </c>
      <c r="U2604" s="24" t="s">
        <v>1026</v>
      </c>
      <c r="V2604" s="17">
        <v>2</v>
      </c>
      <c r="W2604" s="142" t="s">
        <v>2649</v>
      </c>
      <c r="X2604" s="120">
        <v>1124</v>
      </c>
      <c r="Y2604" s="120">
        <v>6</v>
      </c>
      <c r="Z2604" s="24" t="s">
        <v>1026</v>
      </c>
      <c r="AA2604" s="120">
        <v>15</v>
      </c>
    </row>
    <row r="2605" spans="1:27" x14ac:dyDescent="0.25">
      <c r="A2605" s="11"/>
      <c r="B2605" s="16" t="s">
        <v>5270</v>
      </c>
      <c r="C2605" s="11"/>
      <c r="D2605" s="11"/>
      <c r="E2605" s="11"/>
      <c r="F2605" s="11"/>
      <c r="G2605" s="11"/>
      <c r="H2605" s="11"/>
      <c r="I2605" s="11"/>
      <c r="J2605" s="11"/>
      <c r="K2605" s="11"/>
      <c r="L2605" s="11"/>
      <c r="Q2605" s="20"/>
      <c r="R2605" s="24"/>
      <c r="U2605" s="24"/>
      <c r="W2605" s="142"/>
      <c r="X2605" s="120"/>
      <c r="Z2605" s="24"/>
    </row>
    <row r="2606" spans="1:27" x14ac:dyDescent="0.25">
      <c r="A2606" s="11"/>
      <c r="C2606" s="11"/>
      <c r="D2606" s="11"/>
      <c r="E2606" s="11"/>
      <c r="F2606" s="11"/>
      <c r="G2606" s="11"/>
      <c r="H2606" s="11"/>
      <c r="I2606" s="11"/>
      <c r="J2606" s="11"/>
      <c r="K2606" s="11"/>
      <c r="L2606" s="11"/>
      <c r="Q2606" s="20"/>
      <c r="R2606" s="24"/>
      <c r="U2606" s="24"/>
      <c r="W2606" s="142"/>
      <c r="X2606" s="120"/>
      <c r="Z2606" s="24"/>
    </row>
    <row r="2607" spans="1:27" x14ac:dyDescent="0.25">
      <c r="A2607" s="11"/>
      <c r="C2607" s="11"/>
      <c r="D2607" s="11"/>
      <c r="E2607" s="11"/>
      <c r="F2607" s="11"/>
      <c r="G2607" s="11"/>
      <c r="H2607" s="11"/>
      <c r="I2607" s="11"/>
      <c r="J2607" s="11"/>
      <c r="K2607" s="11"/>
      <c r="L2607" s="11"/>
      <c r="Q2607" s="20" t="s">
        <v>2584</v>
      </c>
      <c r="W2607" s="142"/>
      <c r="X2607" s="120"/>
    </row>
    <row r="2608" spans="1:27" x14ac:dyDescent="0.25">
      <c r="A2608" s="11"/>
      <c r="C2608" s="11"/>
      <c r="D2608" s="11"/>
      <c r="E2608" s="11"/>
      <c r="F2608" s="11"/>
      <c r="G2608" s="11"/>
      <c r="H2608" s="11"/>
      <c r="I2608" s="11"/>
      <c r="J2608" s="11"/>
      <c r="K2608" s="11"/>
      <c r="L2608" s="11"/>
      <c r="N2608" s="17">
        <v>3</v>
      </c>
      <c r="O2608" s="17">
        <v>9</v>
      </c>
      <c r="P2608" s="17">
        <v>2006</v>
      </c>
      <c r="Q2608" s="20" t="s">
        <v>1241</v>
      </c>
      <c r="R2608" s="24" t="s">
        <v>1026</v>
      </c>
      <c r="S2608" s="19" t="s">
        <v>3121</v>
      </c>
      <c r="T2608" s="17">
        <v>2</v>
      </c>
      <c r="U2608" s="24" t="s">
        <v>1026</v>
      </c>
      <c r="V2608" s="17">
        <v>0</v>
      </c>
      <c r="W2608" s="142" t="s">
        <v>2599</v>
      </c>
      <c r="X2608" s="120">
        <v>1363</v>
      </c>
      <c r="Y2608" s="120">
        <v>5</v>
      </c>
      <c r="Z2608" s="24" t="s">
        <v>1026</v>
      </c>
      <c r="AA2608" s="120">
        <v>3</v>
      </c>
    </row>
    <row r="2609" spans="1:27" x14ac:dyDescent="0.25">
      <c r="B2609" s="16" t="s">
        <v>2591</v>
      </c>
      <c r="C2609" s="16"/>
      <c r="D2609" s="16"/>
      <c r="E2609" s="16"/>
      <c r="F2609" s="16"/>
      <c r="G2609" s="16"/>
      <c r="H2609" s="16"/>
      <c r="I2609" s="16"/>
      <c r="R2609" s="24"/>
      <c r="S2609" s="20"/>
      <c r="U2609" s="24"/>
      <c r="W2609" s="142"/>
      <c r="X2609" s="120"/>
      <c r="Z2609" s="24"/>
    </row>
    <row r="2610" spans="1:27" x14ac:dyDescent="0.25">
      <c r="C2610" s="16"/>
      <c r="D2610" s="16"/>
      <c r="E2610" s="16"/>
      <c r="F2610" s="16"/>
      <c r="G2610" s="16"/>
      <c r="H2610" s="16"/>
      <c r="I2610" s="16"/>
      <c r="R2610" s="24"/>
      <c r="S2610" s="20"/>
      <c r="U2610" s="24"/>
      <c r="W2610" s="142"/>
      <c r="X2610" s="120"/>
      <c r="Z2610" s="24"/>
    </row>
    <row r="2611" spans="1:27" x14ac:dyDescent="0.25">
      <c r="C2611" s="16"/>
      <c r="D2611" s="16"/>
      <c r="E2611" s="16"/>
      <c r="F2611" s="16"/>
      <c r="G2611" s="16"/>
      <c r="H2611" s="16"/>
      <c r="I2611" s="16"/>
      <c r="Q2611" s="20" t="s">
        <v>389</v>
      </c>
      <c r="W2611" s="142"/>
      <c r="X2611" s="120"/>
    </row>
    <row r="2612" spans="1:27" x14ac:dyDescent="0.25">
      <c r="C2612" s="16"/>
      <c r="D2612" s="16"/>
      <c r="E2612" s="16"/>
      <c r="F2612" s="16"/>
      <c r="G2612" s="16"/>
      <c r="H2612" s="16"/>
      <c r="I2612" s="16"/>
      <c r="N2612" s="17">
        <v>3</v>
      </c>
      <c r="O2612" s="17">
        <v>9</v>
      </c>
      <c r="P2612" s="17">
        <v>2006</v>
      </c>
      <c r="Q2612" s="19" t="s">
        <v>392</v>
      </c>
      <c r="R2612" s="24" t="s">
        <v>1026</v>
      </c>
      <c r="S2612" s="20" t="s">
        <v>264</v>
      </c>
      <c r="T2612" s="17">
        <v>1</v>
      </c>
      <c r="U2612" s="24" t="s">
        <v>1026</v>
      </c>
      <c r="V2612" s="17">
        <v>2</v>
      </c>
      <c r="W2612" s="142" t="s">
        <v>2650</v>
      </c>
      <c r="X2612" s="120">
        <v>1411</v>
      </c>
      <c r="Y2612" s="120">
        <v>6</v>
      </c>
      <c r="Z2612" s="24" t="s">
        <v>1026</v>
      </c>
      <c r="AA2612" s="120">
        <v>4</v>
      </c>
    </row>
    <row r="2613" spans="1:27" x14ac:dyDescent="0.25">
      <c r="C2613" s="16"/>
      <c r="D2613" s="16"/>
      <c r="E2613" s="16"/>
      <c r="F2613" s="16"/>
      <c r="G2613" s="16"/>
      <c r="H2613" s="16"/>
      <c r="I2613" s="16"/>
      <c r="N2613" s="17">
        <v>7</v>
      </c>
      <c r="O2613" s="17">
        <v>9</v>
      </c>
      <c r="P2613" s="17">
        <v>2006</v>
      </c>
      <c r="Q2613" s="20" t="s">
        <v>264</v>
      </c>
      <c r="R2613" s="24" t="s">
        <v>1026</v>
      </c>
      <c r="S2613" s="19" t="s">
        <v>392</v>
      </c>
      <c r="T2613" s="17">
        <v>1</v>
      </c>
      <c r="U2613" s="24" t="s">
        <v>1026</v>
      </c>
      <c r="V2613" s="17">
        <v>0</v>
      </c>
      <c r="W2613" s="142" t="s">
        <v>2651</v>
      </c>
      <c r="X2613" s="120">
        <v>2372</v>
      </c>
      <c r="Y2613" s="120">
        <v>7</v>
      </c>
      <c r="Z2613" s="24" t="s">
        <v>1026</v>
      </c>
      <c r="AA2613" s="120">
        <v>4</v>
      </c>
    </row>
    <row r="2614" spans="1:27" x14ac:dyDescent="0.25">
      <c r="C2614" s="16"/>
      <c r="D2614" s="16"/>
      <c r="E2614" s="16"/>
      <c r="F2614" s="16"/>
      <c r="G2614" s="16"/>
      <c r="H2614" s="16"/>
      <c r="I2614" s="16"/>
      <c r="N2614" s="17">
        <v>9</v>
      </c>
      <c r="O2614" s="17">
        <v>9</v>
      </c>
      <c r="P2614" s="17">
        <v>2006</v>
      </c>
      <c r="Q2614" s="20" t="s">
        <v>392</v>
      </c>
      <c r="R2614" s="24" t="s">
        <v>1026</v>
      </c>
      <c r="S2614" s="19" t="s">
        <v>264</v>
      </c>
      <c r="T2614" s="17">
        <v>1</v>
      </c>
      <c r="U2614" s="24" t="s">
        <v>1026</v>
      </c>
      <c r="V2614" s="17">
        <v>0</v>
      </c>
      <c r="W2614" s="142" t="s">
        <v>2652</v>
      </c>
      <c r="X2614" s="120">
        <v>796</v>
      </c>
      <c r="Y2614" s="120">
        <v>7</v>
      </c>
      <c r="Z2614" s="24" t="s">
        <v>1026</v>
      </c>
      <c r="AA2614" s="120">
        <v>2</v>
      </c>
    </row>
    <row r="2615" spans="1:27" x14ac:dyDescent="0.25">
      <c r="A2615" s="16"/>
      <c r="C2615" s="16"/>
      <c r="D2615" s="16"/>
      <c r="E2615" s="16"/>
      <c r="F2615" s="16"/>
      <c r="G2615" s="16"/>
      <c r="H2615" s="16"/>
      <c r="I2615" s="16"/>
      <c r="J2615" s="16"/>
      <c r="K2615" s="16"/>
      <c r="L2615" s="16"/>
      <c r="N2615" s="17">
        <v>10</v>
      </c>
      <c r="O2615" s="17">
        <v>9</v>
      </c>
      <c r="P2615" s="17">
        <v>2006</v>
      </c>
      <c r="Q2615" s="19" t="s">
        <v>264</v>
      </c>
      <c r="R2615" s="24" t="s">
        <v>1026</v>
      </c>
      <c r="S2615" s="20" t="s">
        <v>392</v>
      </c>
      <c r="T2615" s="17">
        <v>0</v>
      </c>
      <c r="U2615" s="24" t="s">
        <v>1026</v>
      </c>
      <c r="V2615" s="17">
        <v>2</v>
      </c>
      <c r="W2615" s="142" t="s">
        <v>2653</v>
      </c>
      <c r="X2615" s="120">
        <v>1216</v>
      </c>
      <c r="Y2615" s="120">
        <v>3</v>
      </c>
      <c r="Z2615" s="24" t="s">
        <v>1026</v>
      </c>
      <c r="AA2615" s="120">
        <v>10</v>
      </c>
    </row>
    <row r="2616" spans="1:27" x14ac:dyDescent="0.25">
      <c r="A2616" s="16"/>
      <c r="B2616" s="16" t="s">
        <v>1092</v>
      </c>
      <c r="C2616" s="16"/>
      <c r="D2616" s="16"/>
      <c r="E2616" s="16"/>
      <c r="F2616" s="16"/>
      <c r="G2616" s="16"/>
      <c r="H2616" s="16"/>
      <c r="I2616" s="16"/>
      <c r="J2616" s="16"/>
      <c r="K2616" s="16"/>
      <c r="L2616" s="16"/>
      <c r="N2616" s="17">
        <v>16</v>
      </c>
      <c r="O2616" s="17">
        <v>9</v>
      </c>
      <c r="P2616" s="17">
        <v>2006</v>
      </c>
      <c r="Q2616" s="20" t="s">
        <v>392</v>
      </c>
      <c r="R2616" s="24" t="s">
        <v>1026</v>
      </c>
      <c r="S2616" s="19" t="s">
        <v>264</v>
      </c>
      <c r="T2616" s="17">
        <v>2</v>
      </c>
      <c r="U2616" s="24" t="s">
        <v>1026</v>
      </c>
      <c r="V2616" s="17">
        <v>0</v>
      </c>
      <c r="W2616" s="142" t="s">
        <v>2654</v>
      </c>
      <c r="X2616" s="120">
        <v>2511</v>
      </c>
      <c r="Y2616" s="120">
        <v>14</v>
      </c>
      <c r="Z2616" s="24" t="s">
        <v>1026</v>
      </c>
      <c r="AA2616" s="120">
        <v>7</v>
      </c>
    </row>
    <row r="2617" spans="1:27" x14ac:dyDescent="0.25">
      <c r="A2617" s="16"/>
      <c r="C2617" s="16"/>
      <c r="D2617" s="16"/>
      <c r="E2617" s="16"/>
      <c r="F2617" s="16"/>
      <c r="G2617" s="16"/>
      <c r="H2617" s="16"/>
      <c r="I2617" s="16"/>
      <c r="J2617" s="16"/>
      <c r="K2617" s="16"/>
      <c r="L2617" s="16"/>
      <c r="R2617" s="24"/>
      <c r="S2617" s="19" t="s">
        <v>2</v>
      </c>
      <c r="T2617" s="17">
        <f>SUM(T2597:T2616)</f>
        <v>12</v>
      </c>
      <c r="U2617" s="24" t="s">
        <v>1026</v>
      </c>
      <c r="V2617" s="17">
        <f>SUM(V2597:V2616)</f>
        <v>10</v>
      </c>
      <c r="W2617" s="142"/>
      <c r="X2617" s="17">
        <f>SUM(X2597:X2616)</f>
        <v>14715</v>
      </c>
      <c r="Y2617" s="17">
        <f>SUM(Y2597:Y2616)</f>
        <v>102</v>
      </c>
      <c r="Z2617" s="24" t="s">
        <v>1026</v>
      </c>
      <c r="AA2617" s="17">
        <f>SUM(AA2597:AA2616)</f>
        <v>78</v>
      </c>
    </row>
    <row r="2618" spans="1:27" x14ac:dyDescent="0.25">
      <c r="C2618" s="16"/>
      <c r="D2618" s="16"/>
      <c r="E2618" s="16"/>
      <c r="F2618" s="16"/>
      <c r="G2618" s="16"/>
      <c r="H2618" s="16"/>
      <c r="I2618" s="16"/>
      <c r="J2618" s="74"/>
      <c r="P2618" s="17">
        <f>COUNT(T2597:T2616)</f>
        <v>12</v>
      </c>
      <c r="R2618" s="24"/>
      <c r="T2618" s="81">
        <f>PRODUCT(T2617/P2618)</f>
        <v>1</v>
      </c>
      <c r="U2618" s="24" t="s">
        <v>1026</v>
      </c>
      <c r="V2618" s="81">
        <f>PRODUCT(V2617/P2618)</f>
        <v>0.83333333333333337</v>
      </c>
      <c r="W2618" s="142"/>
      <c r="X2618" s="82">
        <f>PRODUCT(X2617/P2618)</f>
        <v>1226.25</v>
      </c>
      <c r="Y2618" s="81">
        <f>PRODUCT(Y2617/P2618)</f>
        <v>8.5</v>
      </c>
      <c r="Z2618" s="24" t="s">
        <v>1026</v>
      </c>
      <c r="AA2618" s="81">
        <f>PRODUCT(AA2617/P2618)</f>
        <v>6.5</v>
      </c>
    </row>
    <row r="2619" spans="1:27" x14ac:dyDescent="0.25">
      <c r="B2619" s="20"/>
      <c r="C2619" s="74"/>
      <c r="D2619" s="20"/>
      <c r="F2619" s="74"/>
      <c r="J2619" s="74"/>
      <c r="R2619" s="24"/>
      <c r="U2619" s="24"/>
      <c r="W2619" s="142"/>
      <c r="X2619" s="120"/>
      <c r="Z2619" s="24"/>
    </row>
    <row r="2620" spans="1:27" x14ac:dyDescent="0.25">
      <c r="B2620" s="20"/>
      <c r="D2620" s="20"/>
      <c r="J2620" s="74"/>
      <c r="R2620" s="24"/>
      <c r="U2620" s="24"/>
      <c r="W2620" s="142"/>
      <c r="X2620" s="120"/>
      <c r="Z2620" s="24"/>
    </row>
    <row r="2621" spans="1:27" x14ac:dyDescent="0.25">
      <c r="B2621" s="20"/>
      <c r="D2621" s="20"/>
      <c r="W2621" s="142"/>
      <c r="X2621" s="120"/>
    </row>
    <row r="2622" spans="1:27" x14ac:dyDescent="0.25">
      <c r="A2622" s="156"/>
      <c r="B2622" s="155" t="s">
        <v>2585</v>
      </c>
      <c r="C2622" s="156"/>
      <c r="D2622" s="156"/>
      <c r="E2622" s="156"/>
      <c r="F2622" s="156"/>
      <c r="G2622" s="156"/>
      <c r="H2622" s="156"/>
      <c r="I2622" s="155"/>
      <c r="J2622" s="156"/>
      <c r="K2622" s="156"/>
      <c r="L2622" s="156"/>
      <c r="M2622" s="158"/>
      <c r="N2622" s="158"/>
      <c r="O2622" s="158"/>
      <c r="P2622" s="158"/>
      <c r="Q2622" s="155" t="s">
        <v>2585</v>
      </c>
      <c r="R2622" s="158"/>
      <c r="S2622" s="160"/>
      <c r="T2622" s="158"/>
      <c r="U2622" s="158"/>
      <c r="V2622" s="158"/>
      <c r="W2622" s="161"/>
      <c r="X2622" s="162"/>
      <c r="Y2622" s="158"/>
      <c r="Z2622" s="158"/>
      <c r="AA2622" s="158"/>
    </row>
    <row r="2623" spans="1:27" x14ac:dyDescent="0.25">
      <c r="A2623" s="11"/>
      <c r="B2623" s="20" t="s">
        <v>441</v>
      </c>
      <c r="C2623" s="11"/>
      <c r="D2623" s="11"/>
      <c r="E2623" s="11"/>
      <c r="F2623" s="11"/>
      <c r="G2623" s="11"/>
      <c r="H2623" s="11"/>
      <c r="I2623" s="11"/>
      <c r="J2623" s="11"/>
      <c r="K2623" s="11"/>
      <c r="L2623" s="11"/>
      <c r="N2623" s="17">
        <v>13</v>
      </c>
      <c r="O2623" s="17">
        <v>8</v>
      </c>
      <c r="P2623" s="17">
        <v>2006</v>
      </c>
      <c r="Q2623" s="38" t="s">
        <v>1043</v>
      </c>
      <c r="R2623" s="24" t="s">
        <v>1026</v>
      </c>
      <c r="S2623" s="20" t="s">
        <v>1427</v>
      </c>
      <c r="T2623" s="17">
        <v>0</v>
      </c>
      <c r="U2623" s="24" t="s">
        <v>1026</v>
      </c>
      <c r="V2623" s="17">
        <v>2</v>
      </c>
      <c r="W2623" s="142" t="s">
        <v>2655</v>
      </c>
      <c r="X2623" s="17">
        <v>446</v>
      </c>
      <c r="Y2623" s="17">
        <v>18</v>
      </c>
      <c r="Z2623" s="24" t="s">
        <v>1026</v>
      </c>
      <c r="AA2623" s="17">
        <v>22</v>
      </c>
    </row>
    <row r="2624" spans="1:27" x14ac:dyDescent="0.25">
      <c r="A2624" s="11"/>
      <c r="B2624" s="20" t="s">
        <v>861</v>
      </c>
      <c r="C2624" s="11"/>
      <c r="D2624" s="11"/>
      <c r="E2624" s="11"/>
      <c r="F2624" s="11"/>
      <c r="G2624" s="11"/>
      <c r="H2624" s="11"/>
      <c r="I2624" s="11"/>
      <c r="J2624" s="11"/>
      <c r="K2624" s="11"/>
      <c r="L2624" s="11"/>
      <c r="N2624" s="17">
        <v>19</v>
      </c>
      <c r="O2624" s="17">
        <v>8</v>
      </c>
      <c r="P2624" s="17">
        <v>2006</v>
      </c>
      <c r="Q2624" s="20" t="s">
        <v>1427</v>
      </c>
      <c r="R2624" s="24" t="s">
        <v>1026</v>
      </c>
      <c r="S2624" s="38" t="s">
        <v>1043</v>
      </c>
      <c r="T2624" s="17">
        <v>1</v>
      </c>
      <c r="U2624" s="24" t="s">
        <v>1026</v>
      </c>
      <c r="V2624" s="17">
        <v>0</v>
      </c>
      <c r="W2624" s="142" t="s">
        <v>2894</v>
      </c>
      <c r="X2624" s="17">
        <v>261</v>
      </c>
      <c r="Y2624" s="17">
        <v>10</v>
      </c>
      <c r="Z2624" s="24" t="s">
        <v>1026</v>
      </c>
      <c r="AA2624" s="17">
        <v>9</v>
      </c>
    </row>
    <row r="2625" spans="1:27" x14ac:dyDescent="0.25">
      <c r="A2625" s="11"/>
      <c r="B2625" s="11"/>
      <c r="C2625" s="11"/>
      <c r="D2625" s="11"/>
      <c r="E2625" s="11"/>
      <c r="F2625" s="11"/>
      <c r="G2625" s="11"/>
      <c r="H2625" s="11"/>
      <c r="I2625" s="11"/>
      <c r="J2625" s="11"/>
      <c r="K2625" s="11"/>
      <c r="L2625" s="11"/>
      <c r="R2625" s="24"/>
      <c r="S2625" s="19" t="s">
        <v>2</v>
      </c>
      <c r="T2625" s="17">
        <f>SUM(T2623:T2624)</f>
        <v>1</v>
      </c>
      <c r="U2625" s="24" t="s">
        <v>1026</v>
      </c>
      <c r="V2625" s="17">
        <f>SUM(V2623:V2624)</f>
        <v>2</v>
      </c>
      <c r="W2625" s="142"/>
      <c r="X2625" s="17">
        <f>SUM(X2623:X2624)</f>
        <v>707</v>
      </c>
      <c r="Y2625" s="17">
        <f>SUM(Y2623:Y2624)</f>
        <v>28</v>
      </c>
      <c r="Z2625" s="24" t="s">
        <v>1026</v>
      </c>
      <c r="AA2625" s="17">
        <f>SUM(AA2623:AA2624)</f>
        <v>31</v>
      </c>
    </row>
    <row r="2626" spans="1:27" x14ac:dyDescent="0.25">
      <c r="B2626" s="20"/>
      <c r="J2626" s="74"/>
      <c r="P2626" s="17">
        <f>COUNT(T2623:T2624)</f>
        <v>2</v>
      </c>
      <c r="R2626" s="24"/>
      <c r="T2626" s="81">
        <f>PRODUCT(T2625/P2626)</f>
        <v>0.5</v>
      </c>
      <c r="U2626" s="24" t="s">
        <v>1026</v>
      </c>
      <c r="V2626" s="81">
        <f>PRODUCT(V2625/P2626)</f>
        <v>1</v>
      </c>
      <c r="W2626" s="142"/>
      <c r="X2626" s="82">
        <f>PRODUCT(X2625/P2626)</f>
        <v>353.5</v>
      </c>
      <c r="Y2626" s="81">
        <f>PRODUCT(Y2625/P2626)</f>
        <v>14</v>
      </c>
      <c r="Z2626" s="24" t="s">
        <v>1026</v>
      </c>
      <c r="AA2626" s="81">
        <f>PRODUCT(AA2625/P2626)</f>
        <v>15.5</v>
      </c>
    </row>
    <row r="2627" spans="1:27" x14ac:dyDescent="0.25">
      <c r="B2627" s="20"/>
      <c r="J2627" s="74"/>
      <c r="R2627" s="24"/>
      <c r="T2627" s="81"/>
      <c r="U2627" s="24"/>
      <c r="V2627" s="81"/>
      <c r="W2627" s="142"/>
      <c r="X2627" s="82"/>
      <c r="Y2627" s="81"/>
      <c r="Z2627" s="24"/>
      <c r="AA2627" s="81"/>
    </row>
    <row r="2628" spans="1:27" x14ac:dyDescent="0.25">
      <c r="B2628" s="20"/>
      <c r="D2628" s="20"/>
      <c r="E2628" s="20"/>
      <c r="F2628" s="20"/>
      <c r="G2628" s="20"/>
      <c r="H2628" s="20"/>
      <c r="W2628" s="142"/>
      <c r="X2628" s="120"/>
    </row>
    <row r="2629" spans="1:27" x14ac:dyDescent="0.25">
      <c r="A2629" s="21"/>
      <c r="B2629" s="22" t="s">
        <v>2656</v>
      </c>
      <c r="C2629" s="21" t="s">
        <v>1032</v>
      </c>
      <c r="D2629" s="21" t="s">
        <v>1033</v>
      </c>
      <c r="E2629" s="21" t="s">
        <v>1034</v>
      </c>
      <c r="F2629" s="21" t="s">
        <v>1030</v>
      </c>
      <c r="G2629" s="21" t="s">
        <v>1039</v>
      </c>
      <c r="H2629" s="21" t="s">
        <v>1040</v>
      </c>
      <c r="I2629" s="22" t="s">
        <v>1028</v>
      </c>
      <c r="J2629" s="21"/>
      <c r="K2629" s="21"/>
      <c r="L2629" s="21" t="s">
        <v>1031</v>
      </c>
      <c r="M2629" s="33"/>
      <c r="N2629" s="33"/>
      <c r="O2629" s="33"/>
      <c r="P2629" s="33"/>
      <c r="Q2629" s="22" t="s">
        <v>2656</v>
      </c>
      <c r="R2629" s="33"/>
      <c r="S2629" s="35"/>
      <c r="T2629" s="33"/>
      <c r="U2629" s="33"/>
      <c r="V2629" s="33"/>
      <c r="W2629" s="163"/>
      <c r="X2629" s="164"/>
      <c r="Y2629" s="33"/>
      <c r="Z2629" s="33"/>
      <c r="AA2629" s="33"/>
    </row>
    <row r="2630" spans="1:27" x14ac:dyDescent="0.25">
      <c r="A2630" s="14">
        <v>1</v>
      </c>
      <c r="B2630" s="67" t="s">
        <v>392</v>
      </c>
      <c r="C2630" s="14">
        <v>20</v>
      </c>
      <c r="D2630" s="29">
        <v>16</v>
      </c>
      <c r="E2630" s="29">
        <v>3</v>
      </c>
      <c r="F2630" s="29">
        <v>0</v>
      </c>
      <c r="G2630" s="29">
        <v>1</v>
      </c>
      <c r="H2630" s="14">
        <v>0</v>
      </c>
      <c r="I2630" s="14">
        <v>223</v>
      </c>
      <c r="J2630" s="147" t="s">
        <v>1026</v>
      </c>
      <c r="K2630" s="14">
        <v>63</v>
      </c>
      <c r="L2630" s="14">
        <f t="shared" ref="L2630:L2640" si="50">PRODUCT(D2630*3+E2630*2+F2630+G2630)</f>
        <v>55</v>
      </c>
      <c r="N2630" s="17">
        <v>5</v>
      </c>
      <c r="O2630" s="17">
        <v>8</v>
      </c>
      <c r="P2630" s="17">
        <v>2007</v>
      </c>
      <c r="Q2630" s="38" t="s">
        <v>181</v>
      </c>
      <c r="R2630" s="24" t="s">
        <v>1026</v>
      </c>
      <c r="S2630" s="38" t="s">
        <v>1427</v>
      </c>
      <c r="T2630" s="17">
        <v>2</v>
      </c>
      <c r="U2630" s="24" t="s">
        <v>1026</v>
      </c>
      <c r="V2630" s="17">
        <v>0</v>
      </c>
      <c r="W2630" s="142" t="s">
        <v>1115</v>
      </c>
      <c r="X2630" s="17">
        <v>368</v>
      </c>
      <c r="Y2630" s="17">
        <v>7</v>
      </c>
      <c r="Z2630" s="24" t="s">
        <v>1026</v>
      </c>
      <c r="AA2630" s="17">
        <v>3</v>
      </c>
    </row>
    <row r="2631" spans="1:27" x14ac:dyDescent="0.25">
      <c r="A2631" s="14">
        <v>2</v>
      </c>
      <c r="B2631" s="63" t="s">
        <v>264</v>
      </c>
      <c r="C2631" s="14">
        <v>20</v>
      </c>
      <c r="D2631" s="14">
        <v>9</v>
      </c>
      <c r="E2631" s="29">
        <v>8</v>
      </c>
      <c r="F2631" s="14">
        <v>0</v>
      </c>
      <c r="G2631" s="14">
        <v>2</v>
      </c>
      <c r="H2631" s="14">
        <v>1</v>
      </c>
      <c r="I2631" s="14">
        <v>262</v>
      </c>
      <c r="J2631" s="147" t="s">
        <v>1026</v>
      </c>
      <c r="K2631" s="14">
        <v>87</v>
      </c>
      <c r="L2631" s="14">
        <f t="shared" si="50"/>
        <v>45</v>
      </c>
      <c r="N2631" s="17">
        <v>5</v>
      </c>
      <c r="O2631" s="17">
        <v>8</v>
      </c>
      <c r="P2631" s="17">
        <v>2007</v>
      </c>
      <c r="Q2631" s="52" t="s">
        <v>1433</v>
      </c>
      <c r="R2631" s="24" t="s">
        <v>1026</v>
      </c>
      <c r="S2631" s="52" t="s">
        <v>1043</v>
      </c>
      <c r="T2631" s="17">
        <v>1</v>
      </c>
      <c r="U2631" s="24" t="s">
        <v>1026</v>
      </c>
      <c r="V2631" s="17">
        <v>0</v>
      </c>
      <c r="W2631" s="142" t="s">
        <v>249</v>
      </c>
      <c r="X2631" s="17">
        <v>506</v>
      </c>
      <c r="Y2631" s="17">
        <v>3</v>
      </c>
      <c r="Z2631" s="24" t="s">
        <v>1026</v>
      </c>
      <c r="AA2631" s="17">
        <v>1</v>
      </c>
    </row>
    <row r="2632" spans="1:27" x14ac:dyDescent="0.25">
      <c r="A2632" s="14">
        <v>3</v>
      </c>
      <c r="B2632" s="42" t="s">
        <v>3121</v>
      </c>
      <c r="C2632" s="14">
        <v>20</v>
      </c>
      <c r="D2632" s="14">
        <v>12</v>
      </c>
      <c r="E2632" s="29">
        <v>3</v>
      </c>
      <c r="F2632" s="29">
        <v>0</v>
      </c>
      <c r="G2632" s="29">
        <v>2</v>
      </c>
      <c r="H2632" s="14">
        <v>3</v>
      </c>
      <c r="I2632" s="14">
        <v>210</v>
      </c>
      <c r="J2632" s="147" t="s">
        <v>1026</v>
      </c>
      <c r="K2632" s="14">
        <v>84</v>
      </c>
      <c r="L2632" s="14">
        <f t="shared" si="50"/>
        <v>44</v>
      </c>
      <c r="N2632" s="17">
        <v>5</v>
      </c>
      <c r="O2632" s="17">
        <v>8</v>
      </c>
      <c r="P2632" s="17">
        <v>2007</v>
      </c>
      <c r="Q2632" s="38" t="s">
        <v>1241</v>
      </c>
      <c r="R2632" s="24" t="s">
        <v>1026</v>
      </c>
      <c r="S2632" s="38" t="s">
        <v>264</v>
      </c>
      <c r="T2632" s="17">
        <v>1</v>
      </c>
      <c r="U2632" s="24" t="s">
        <v>1026</v>
      </c>
      <c r="V2632" s="17">
        <v>0</v>
      </c>
      <c r="W2632" s="142" t="s">
        <v>249</v>
      </c>
      <c r="X2632" s="17">
        <v>1325</v>
      </c>
      <c r="Y2632" s="17">
        <v>3</v>
      </c>
      <c r="Z2632" s="24" t="s">
        <v>1026</v>
      </c>
      <c r="AA2632" s="17">
        <v>1</v>
      </c>
    </row>
    <row r="2633" spans="1:27" x14ac:dyDescent="0.25">
      <c r="A2633" s="14">
        <v>4</v>
      </c>
      <c r="B2633" s="42" t="s">
        <v>1241</v>
      </c>
      <c r="C2633" s="29">
        <v>20</v>
      </c>
      <c r="D2633" s="14">
        <v>8</v>
      </c>
      <c r="E2633" s="14">
        <v>7</v>
      </c>
      <c r="F2633" s="14">
        <v>0</v>
      </c>
      <c r="G2633" s="14">
        <v>2</v>
      </c>
      <c r="H2633" s="29">
        <v>3</v>
      </c>
      <c r="I2633" s="14">
        <v>182</v>
      </c>
      <c r="J2633" s="147" t="s">
        <v>1026</v>
      </c>
      <c r="K2633" s="14">
        <v>90</v>
      </c>
      <c r="L2633" s="14">
        <f t="shared" si="50"/>
        <v>40</v>
      </c>
      <c r="N2633" s="17">
        <v>5</v>
      </c>
      <c r="O2633" s="17">
        <v>8</v>
      </c>
      <c r="P2633" s="17">
        <v>2007</v>
      </c>
      <c r="Q2633" s="45" t="s">
        <v>1041</v>
      </c>
      <c r="R2633" s="24" t="s">
        <v>1026</v>
      </c>
      <c r="S2633" s="45" t="s">
        <v>392</v>
      </c>
      <c r="T2633" s="17">
        <v>0</v>
      </c>
      <c r="U2633" s="24" t="s">
        <v>1026</v>
      </c>
      <c r="V2633" s="17">
        <v>2</v>
      </c>
      <c r="W2633" s="142" t="s">
        <v>867</v>
      </c>
      <c r="X2633" s="17">
        <v>755</v>
      </c>
      <c r="Y2633" s="17">
        <v>6</v>
      </c>
      <c r="Z2633" s="24" t="s">
        <v>1026</v>
      </c>
      <c r="AA2633" s="17">
        <v>8</v>
      </c>
    </row>
    <row r="2634" spans="1:27" x14ac:dyDescent="0.25">
      <c r="A2634" s="14">
        <v>5</v>
      </c>
      <c r="B2634" s="42" t="s">
        <v>1041</v>
      </c>
      <c r="C2634" s="14">
        <v>20</v>
      </c>
      <c r="D2634" s="14">
        <v>10</v>
      </c>
      <c r="E2634" s="14">
        <v>2</v>
      </c>
      <c r="F2634" s="29">
        <v>0</v>
      </c>
      <c r="G2634" s="29">
        <v>2</v>
      </c>
      <c r="H2634" s="14">
        <v>6</v>
      </c>
      <c r="I2634" s="14">
        <v>174</v>
      </c>
      <c r="J2634" s="147" t="s">
        <v>1026</v>
      </c>
      <c r="K2634" s="14">
        <v>92</v>
      </c>
      <c r="L2634" s="14">
        <f t="shared" si="50"/>
        <v>36</v>
      </c>
      <c r="N2634" s="17">
        <v>5</v>
      </c>
      <c r="O2634" s="17">
        <v>8</v>
      </c>
      <c r="P2634" s="17">
        <v>2007</v>
      </c>
      <c r="Q2634" s="52" t="s">
        <v>2792</v>
      </c>
      <c r="R2634" s="24" t="s">
        <v>1026</v>
      </c>
      <c r="S2634" s="52" t="s">
        <v>3121</v>
      </c>
      <c r="T2634" s="17">
        <v>0</v>
      </c>
      <c r="U2634" s="24" t="s">
        <v>1026</v>
      </c>
      <c r="V2634" s="17">
        <v>2</v>
      </c>
      <c r="W2634" s="142" t="s">
        <v>2657</v>
      </c>
      <c r="X2634" s="17">
        <v>348</v>
      </c>
      <c r="Y2634" s="17">
        <v>9</v>
      </c>
      <c r="Z2634" s="24" t="s">
        <v>1026</v>
      </c>
      <c r="AA2634" s="17">
        <v>23</v>
      </c>
    </row>
    <row r="2635" spans="1:27" x14ac:dyDescent="0.25">
      <c r="A2635" s="14">
        <v>6</v>
      </c>
      <c r="B2635" s="42" t="s">
        <v>181</v>
      </c>
      <c r="C2635" s="29">
        <v>20</v>
      </c>
      <c r="D2635" s="29">
        <v>6</v>
      </c>
      <c r="E2635" s="14">
        <v>2</v>
      </c>
      <c r="F2635" s="14">
        <v>0</v>
      </c>
      <c r="G2635" s="14">
        <v>2</v>
      </c>
      <c r="H2635" s="14">
        <v>10</v>
      </c>
      <c r="I2635" s="14">
        <v>145</v>
      </c>
      <c r="J2635" s="147" t="s">
        <v>1026</v>
      </c>
      <c r="K2635" s="14">
        <v>174</v>
      </c>
      <c r="L2635" s="14">
        <f t="shared" si="50"/>
        <v>24</v>
      </c>
      <c r="N2635" s="17">
        <v>2</v>
      </c>
      <c r="O2635" s="17">
        <v>8</v>
      </c>
      <c r="P2635" s="17">
        <v>2007</v>
      </c>
      <c r="Q2635" s="52" t="s">
        <v>1427</v>
      </c>
      <c r="R2635" s="24" t="s">
        <v>1026</v>
      </c>
      <c r="S2635" s="52" t="s">
        <v>1029</v>
      </c>
      <c r="T2635" s="17">
        <v>2</v>
      </c>
      <c r="U2635" s="24" t="s">
        <v>1026</v>
      </c>
      <c r="V2635" s="17">
        <v>0</v>
      </c>
      <c r="W2635" s="142" t="s">
        <v>2658</v>
      </c>
      <c r="X2635" s="17">
        <v>206</v>
      </c>
      <c r="Y2635" s="17">
        <v>9</v>
      </c>
      <c r="Z2635" s="24" t="s">
        <v>1026</v>
      </c>
      <c r="AA2635" s="17">
        <v>0</v>
      </c>
    </row>
    <row r="2636" spans="1:27" x14ac:dyDescent="0.25">
      <c r="A2636" s="14">
        <v>7</v>
      </c>
      <c r="B2636" s="41" t="s">
        <v>1427</v>
      </c>
      <c r="C2636" s="14">
        <v>20</v>
      </c>
      <c r="D2636" s="14">
        <v>3</v>
      </c>
      <c r="E2636" s="14">
        <v>6</v>
      </c>
      <c r="F2636" s="14">
        <v>0</v>
      </c>
      <c r="G2636" s="14">
        <v>3</v>
      </c>
      <c r="H2636" s="29">
        <v>8</v>
      </c>
      <c r="I2636" s="14">
        <v>121</v>
      </c>
      <c r="J2636" s="147" t="s">
        <v>1026</v>
      </c>
      <c r="K2636" s="14">
        <v>161</v>
      </c>
      <c r="L2636" s="14">
        <f t="shared" si="50"/>
        <v>24</v>
      </c>
      <c r="N2636" s="17">
        <v>1</v>
      </c>
      <c r="O2636" s="17">
        <v>8</v>
      </c>
      <c r="P2636" s="17">
        <v>2007</v>
      </c>
      <c r="Q2636" s="52" t="s">
        <v>1043</v>
      </c>
      <c r="R2636" s="24" t="s">
        <v>1026</v>
      </c>
      <c r="S2636" s="52" t="s">
        <v>264</v>
      </c>
      <c r="T2636" s="17">
        <v>0</v>
      </c>
      <c r="U2636" s="24" t="s">
        <v>1026</v>
      </c>
      <c r="V2636" s="17">
        <v>1</v>
      </c>
      <c r="W2636" s="142" t="s">
        <v>2659</v>
      </c>
      <c r="X2636" s="17">
        <v>353</v>
      </c>
      <c r="Y2636" s="17">
        <v>3</v>
      </c>
      <c r="Z2636" s="24" t="s">
        <v>1026</v>
      </c>
      <c r="AA2636" s="17">
        <v>12</v>
      </c>
    </row>
    <row r="2637" spans="1:27" ht="15.75" thickBot="1" x14ac:dyDescent="0.3">
      <c r="A2637" s="37">
        <v>8</v>
      </c>
      <c r="B2637" s="50" t="s">
        <v>1433</v>
      </c>
      <c r="C2637" s="37">
        <v>20</v>
      </c>
      <c r="D2637" s="37">
        <v>4</v>
      </c>
      <c r="E2637" s="37">
        <v>3</v>
      </c>
      <c r="F2637" s="37">
        <v>0</v>
      </c>
      <c r="G2637" s="37">
        <v>0</v>
      </c>
      <c r="H2637" s="37">
        <v>13</v>
      </c>
      <c r="I2637" s="37">
        <v>106</v>
      </c>
      <c r="J2637" s="148" t="s">
        <v>1026</v>
      </c>
      <c r="K2637" s="37">
        <v>209</v>
      </c>
      <c r="L2637" s="37">
        <f t="shared" si="50"/>
        <v>18</v>
      </c>
      <c r="M2637" s="32"/>
      <c r="N2637" s="17">
        <v>1</v>
      </c>
      <c r="O2637" s="17">
        <v>8</v>
      </c>
      <c r="P2637" s="17">
        <v>2007</v>
      </c>
      <c r="Q2637" s="48" t="s">
        <v>3121</v>
      </c>
      <c r="R2637" s="24" t="s">
        <v>1026</v>
      </c>
      <c r="S2637" s="48" t="s">
        <v>181</v>
      </c>
      <c r="T2637" s="17">
        <v>2</v>
      </c>
      <c r="U2637" s="24" t="s">
        <v>1026</v>
      </c>
      <c r="V2637" s="17">
        <v>0</v>
      </c>
      <c r="W2637" s="142" t="s">
        <v>2660</v>
      </c>
      <c r="X2637" s="17">
        <v>448</v>
      </c>
      <c r="Y2637" s="17">
        <v>6</v>
      </c>
      <c r="Z2637" s="24" t="s">
        <v>1026</v>
      </c>
      <c r="AA2637" s="17">
        <v>3</v>
      </c>
    </row>
    <row r="2638" spans="1:27" ht="15.75" thickBot="1" x14ac:dyDescent="0.3">
      <c r="A2638" s="150">
        <v>9</v>
      </c>
      <c r="B2638" s="174" t="s">
        <v>1043</v>
      </c>
      <c r="C2638" s="150">
        <v>20</v>
      </c>
      <c r="D2638" s="150">
        <v>0</v>
      </c>
      <c r="E2638" s="150">
        <v>3</v>
      </c>
      <c r="F2638" s="150">
        <v>0</v>
      </c>
      <c r="G2638" s="150">
        <v>4</v>
      </c>
      <c r="H2638" s="150">
        <v>13</v>
      </c>
      <c r="I2638" s="150">
        <v>94</v>
      </c>
      <c r="J2638" s="175" t="s">
        <v>1026</v>
      </c>
      <c r="K2638" s="150">
        <v>253</v>
      </c>
      <c r="L2638" s="150">
        <f t="shared" si="50"/>
        <v>10</v>
      </c>
      <c r="M2638" s="32"/>
      <c r="N2638" s="17">
        <v>31</v>
      </c>
      <c r="O2638" s="17">
        <v>7</v>
      </c>
      <c r="P2638" s="17">
        <v>2007</v>
      </c>
      <c r="Q2638" s="52" t="s">
        <v>1041</v>
      </c>
      <c r="R2638" s="24" t="s">
        <v>1026</v>
      </c>
      <c r="S2638" s="52" t="s">
        <v>1241</v>
      </c>
      <c r="T2638" s="17">
        <v>2</v>
      </c>
      <c r="U2638" s="24" t="s">
        <v>1026</v>
      </c>
      <c r="V2638" s="17">
        <v>0</v>
      </c>
      <c r="W2638" s="142" t="s">
        <v>2908</v>
      </c>
      <c r="X2638" s="17">
        <v>734</v>
      </c>
      <c r="Y2638" s="17">
        <v>2</v>
      </c>
      <c r="Z2638" s="24" t="s">
        <v>1026</v>
      </c>
      <c r="AA2638" s="17">
        <v>0</v>
      </c>
    </row>
    <row r="2639" spans="1:27" x14ac:dyDescent="0.25">
      <c r="A2639" s="14">
        <v>10</v>
      </c>
      <c r="B2639" s="63" t="s">
        <v>1029</v>
      </c>
      <c r="C2639" s="29">
        <v>20</v>
      </c>
      <c r="D2639" s="29">
        <v>1</v>
      </c>
      <c r="E2639" s="29">
        <v>2</v>
      </c>
      <c r="F2639" s="29">
        <v>0</v>
      </c>
      <c r="G2639" s="29">
        <v>2</v>
      </c>
      <c r="H2639" s="14">
        <v>15</v>
      </c>
      <c r="I2639" s="29">
        <v>96</v>
      </c>
      <c r="J2639" s="170" t="s">
        <v>1026</v>
      </c>
      <c r="K2639" s="29">
        <v>225</v>
      </c>
      <c r="L2639" s="29">
        <f t="shared" si="50"/>
        <v>9</v>
      </c>
      <c r="M2639" s="32"/>
      <c r="N2639" s="17">
        <v>31</v>
      </c>
      <c r="O2639" s="17">
        <v>7</v>
      </c>
      <c r="P2639" s="17">
        <v>2007</v>
      </c>
      <c r="Q2639" s="45" t="s">
        <v>392</v>
      </c>
      <c r="R2639" s="24" t="s">
        <v>1026</v>
      </c>
      <c r="S2639" s="45" t="s">
        <v>1433</v>
      </c>
      <c r="T2639" s="17">
        <v>2</v>
      </c>
      <c r="U2639" s="24" t="s">
        <v>1026</v>
      </c>
      <c r="V2639" s="17">
        <v>0</v>
      </c>
      <c r="W2639" s="142" t="s">
        <v>2661</v>
      </c>
      <c r="X2639" s="17">
        <v>236</v>
      </c>
      <c r="Y2639" s="17">
        <v>11</v>
      </c>
      <c r="Z2639" s="24" t="s">
        <v>1026</v>
      </c>
      <c r="AA2639" s="17">
        <v>2</v>
      </c>
    </row>
    <row r="2640" spans="1:27" x14ac:dyDescent="0.25">
      <c r="A2640" s="14">
        <v>11</v>
      </c>
      <c r="B2640" s="63" t="s">
        <v>2792</v>
      </c>
      <c r="C2640" s="29">
        <v>20</v>
      </c>
      <c r="D2640" s="29">
        <v>0</v>
      </c>
      <c r="E2640" s="14">
        <v>2</v>
      </c>
      <c r="F2640" s="14">
        <v>0</v>
      </c>
      <c r="G2640" s="14">
        <v>4</v>
      </c>
      <c r="H2640" s="29">
        <v>14</v>
      </c>
      <c r="I2640" s="29">
        <v>120</v>
      </c>
      <c r="J2640" s="170" t="s">
        <v>1026</v>
      </c>
      <c r="K2640" s="29">
        <v>295</v>
      </c>
      <c r="L2640" s="29">
        <f t="shared" si="50"/>
        <v>8</v>
      </c>
      <c r="M2640" s="32"/>
      <c r="N2640" s="17">
        <v>29</v>
      </c>
      <c r="O2640" s="17">
        <v>7</v>
      </c>
      <c r="P2640" s="17">
        <v>2007</v>
      </c>
      <c r="Q2640" s="45" t="s">
        <v>1427</v>
      </c>
      <c r="R2640" s="24" t="s">
        <v>1026</v>
      </c>
      <c r="S2640" s="45" t="s">
        <v>392</v>
      </c>
      <c r="T2640" s="17">
        <v>0</v>
      </c>
      <c r="U2640" s="24" t="s">
        <v>1026</v>
      </c>
      <c r="V2640" s="17">
        <v>2</v>
      </c>
      <c r="W2640" s="142" t="s">
        <v>2662</v>
      </c>
      <c r="X2640" s="17">
        <v>242</v>
      </c>
      <c r="Y2640" s="17">
        <v>2</v>
      </c>
      <c r="Z2640" s="24" t="s">
        <v>1026</v>
      </c>
      <c r="AA2640" s="17">
        <v>12</v>
      </c>
    </row>
    <row r="2641" spans="2:27" x14ac:dyDescent="0.25">
      <c r="B2641" s="42"/>
      <c r="C2641" s="14">
        <f t="shared" ref="C2641:H2641" si="51">SUM(C2630:C2640)</f>
        <v>220</v>
      </c>
      <c r="D2641" s="14">
        <f t="shared" si="51"/>
        <v>69</v>
      </c>
      <c r="E2641" s="14">
        <f t="shared" si="51"/>
        <v>41</v>
      </c>
      <c r="F2641" s="14">
        <f t="shared" si="51"/>
        <v>0</v>
      </c>
      <c r="G2641" s="14">
        <f t="shared" si="51"/>
        <v>24</v>
      </c>
      <c r="H2641" s="14">
        <f t="shared" si="51"/>
        <v>86</v>
      </c>
      <c r="I2641" s="14">
        <f>SUM(I2630:I2640)</f>
        <v>1733</v>
      </c>
      <c r="J2641" s="146" t="s">
        <v>1026</v>
      </c>
      <c r="K2641" s="14">
        <f>SUM(K2630:K2640)</f>
        <v>1733</v>
      </c>
      <c r="L2641" s="14">
        <f>SUM(L2630:L2640)</f>
        <v>313</v>
      </c>
      <c r="N2641" s="17">
        <v>29</v>
      </c>
      <c r="O2641" s="17">
        <v>7</v>
      </c>
      <c r="P2641" s="17">
        <v>2007</v>
      </c>
      <c r="Q2641" s="38" t="s">
        <v>264</v>
      </c>
      <c r="R2641" s="24" t="s">
        <v>1026</v>
      </c>
      <c r="S2641" s="38" t="s">
        <v>1433</v>
      </c>
      <c r="T2641" s="17">
        <v>2</v>
      </c>
      <c r="U2641" s="24" t="s">
        <v>1026</v>
      </c>
      <c r="V2641" s="17">
        <v>0</v>
      </c>
      <c r="W2641" s="142" t="s">
        <v>2663</v>
      </c>
      <c r="X2641" s="17">
        <v>593</v>
      </c>
      <c r="Y2641" s="17">
        <v>18</v>
      </c>
      <c r="Z2641" s="24" t="s">
        <v>1026</v>
      </c>
      <c r="AA2641" s="17">
        <v>2</v>
      </c>
    </row>
    <row r="2642" spans="2:27" x14ac:dyDescent="0.25">
      <c r="J2642" s="147"/>
      <c r="N2642" s="17">
        <v>29</v>
      </c>
      <c r="O2642" s="17">
        <v>7</v>
      </c>
      <c r="P2642" s="17">
        <v>2007</v>
      </c>
      <c r="Q2642" s="45" t="s">
        <v>181</v>
      </c>
      <c r="R2642" s="24" t="s">
        <v>1026</v>
      </c>
      <c r="S2642" s="52" t="s">
        <v>1241</v>
      </c>
      <c r="T2642" s="17">
        <v>0</v>
      </c>
      <c r="U2642" s="24" t="s">
        <v>1026</v>
      </c>
      <c r="V2642" s="17">
        <v>1</v>
      </c>
      <c r="W2642" s="142" t="s">
        <v>2664</v>
      </c>
      <c r="X2642" s="17">
        <v>360</v>
      </c>
      <c r="Y2642" s="17">
        <v>2</v>
      </c>
      <c r="Z2642" s="24" t="s">
        <v>1026</v>
      </c>
      <c r="AA2642" s="17">
        <v>9</v>
      </c>
    </row>
    <row r="2643" spans="2:27" x14ac:dyDescent="0.25">
      <c r="B2643" s="16" t="s">
        <v>5043</v>
      </c>
      <c r="J2643" s="147"/>
      <c r="N2643" s="17">
        <v>29</v>
      </c>
      <c r="O2643" s="17">
        <v>7</v>
      </c>
      <c r="P2643" s="17">
        <v>2007</v>
      </c>
      <c r="Q2643" s="38" t="s">
        <v>1043</v>
      </c>
      <c r="R2643" s="24" t="s">
        <v>1026</v>
      </c>
      <c r="S2643" s="38" t="s">
        <v>1041</v>
      </c>
      <c r="T2643" s="17">
        <v>0</v>
      </c>
      <c r="U2643" s="24" t="s">
        <v>1026</v>
      </c>
      <c r="V2643" s="17">
        <v>2</v>
      </c>
      <c r="W2643" s="142" t="s">
        <v>2665</v>
      </c>
      <c r="X2643" s="17">
        <v>513</v>
      </c>
      <c r="Y2643" s="17">
        <v>2</v>
      </c>
      <c r="Z2643" s="24" t="s">
        <v>1026</v>
      </c>
      <c r="AA2643" s="17">
        <v>18</v>
      </c>
    </row>
    <row r="2644" spans="2:27" x14ac:dyDescent="0.25">
      <c r="B2644" s="16" t="s">
        <v>701</v>
      </c>
      <c r="J2644" s="147"/>
      <c r="N2644" s="17">
        <v>29</v>
      </c>
      <c r="O2644" s="17">
        <v>7</v>
      </c>
      <c r="P2644" s="17">
        <v>2007</v>
      </c>
      <c r="Q2644" s="45" t="s">
        <v>1029</v>
      </c>
      <c r="R2644" s="24" t="s">
        <v>1026</v>
      </c>
      <c r="S2644" s="45" t="s">
        <v>2792</v>
      </c>
      <c r="T2644" s="17">
        <v>2</v>
      </c>
      <c r="U2644" s="24" t="s">
        <v>1026</v>
      </c>
      <c r="V2644" s="17">
        <v>0</v>
      </c>
      <c r="W2644" s="142" t="s">
        <v>2666</v>
      </c>
      <c r="X2644" s="17">
        <v>332</v>
      </c>
      <c r="Y2644" s="17">
        <v>12</v>
      </c>
      <c r="Z2644" s="24" t="s">
        <v>1026</v>
      </c>
      <c r="AA2644" s="17">
        <v>10</v>
      </c>
    </row>
    <row r="2645" spans="2:27" x14ac:dyDescent="0.25">
      <c r="J2645" s="147"/>
      <c r="N2645" s="17">
        <v>26</v>
      </c>
      <c r="O2645" s="17">
        <v>7</v>
      </c>
      <c r="P2645" s="17">
        <v>2007</v>
      </c>
      <c r="Q2645" s="52" t="s">
        <v>392</v>
      </c>
      <c r="R2645" s="24" t="s">
        <v>1026</v>
      </c>
      <c r="S2645" s="52" t="s">
        <v>264</v>
      </c>
      <c r="T2645" s="17">
        <v>2</v>
      </c>
      <c r="U2645" s="24" t="s">
        <v>1026</v>
      </c>
      <c r="V2645" s="17">
        <v>1</v>
      </c>
      <c r="W2645" s="142" t="s">
        <v>2667</v>
      </c>
      <c r="X2645" s="17">
        <v>876</v>
      </c>
      <c r="Y2645" s="17">
        <v>5</v>
      </c>
      <c r="Z2645" s="24" t="s">
        <v>1026</v>
      </c>
      <c r="AA2645" s="17">
        <v>11</v>
      </c>
    </row>
    <row r="2646" spans="2:27" x14ac:dyDescent="0.25">
      <c r="J2646" s="147"/>
      <c r="N2646" s="17">
        <v>25</v>
      </c>
      <c r="O2646" s="17">
        <v>7</v>
      </c>
      <c r="P2646" s="17">
        <v>2007</v>
      </c>
      <c r="Q2646" s="52" t="s">
        <v>1029</v>
      </c>
      <c r="R2646" s="24" t="s">
        <v>1026</v>
      </c>
      <c r="S2646" s="38" t="s">
        <v>1041</v>
      </c>
      <c r="T2646" s="17">
        <v>0</v>
      </c>
      <c r="U2646" s="24" t="s">
        <v>1026</v>
      </c>
      <c r="V2646" s="17">
        <v>2</v>
      </c>
      <c r="W2646" s="142" t="s">
        <v>2668</v>
      </c>
      <c r="X2646" s="17">
        <v>320</v>
      </c>
      <c r="Y2646" s="17">
        <v>1</v>
      </c>
      <c r="Z2646" s="24" t="s">
        <v>1026</v>
      </c>
      <c r="AA2646" s="17">
        <v>7</v>
      </c>
    </row>
    <row r="2647" spans="2:27" x14ac:dyDescent="0.25">
      <c r="N2647" s="17">
        <v>25</v>
      </c>
      <c r="O2647" s="17">
        <v>7</v>
      </c>
      <c r="P2647" s="17">
        <v>2007</v>
      </c>
      <c r="Q2647" s="19" t="s">
        <v>1433</v>
      </c>
      <c r="R2647" s="24" t="s">
        <v>1026</v>
      </c>
      <c r="S2647" s="19" t="s">
        <v>1427</v>
      </c>
      <c r="T2647" s="17">
        <v>0</v>
      </c>
      <c r="U2647" s="24" t="s">
        <v>1026</v>
      </c>
      <c r="V2647" s="17">
        <v>1</v>
      </c>
      <c r="W2647" s="142" t="s">
        <v>2669</v>
      </c>
      <c r="X2647" s="17">
        <v>487</v>
      </c>
      <c r="Y2647" s="17">
        <v>4</v>
      </c>
      <c r="Z2647" s="24" t="s">
        <v>1026</v>
      </c>
      <c r="AA2647" s="17">
        <v>8</v>
      </c>
    </row>
    <row r="2648" spans="2:27" x14ac:dyDescent="0.25">
      <c r="N2648" s="17">
        <v>25</v>
      </c>
      <c r="O2648" s="17">
        <v>7</v>
      </c>
      <c r="P2648" s="17">
        <v>2007</v>
      </c>
      <c r="Q2648" s="19" t="s">
        <v>2792</v>
      </c>
      <c r="R2648" s="24" t="s">
        <v>1026</v>
      </c>
      <c r="S2648" s="19" t="s">
        <v>1043</v>
      </c>
      <c r="T2648" s="17">
        <v>2</v>
      </c>
      <c r="U2648" s="24" t="s">
        <v>1026</v>
      </c>
      <c r="V2648" s="17">
        <v>1</v>
      </c>
      <c r="W2648" s="142" t="s">
        <v>2670</v>
      </c>
      <c r="X2648" s="17">
        <v>413</v>
      </c>
      <c r="Y2648" s="17">
        <v>12</v>
      </c>
      <c r="Z2648" s="24" t="s">
        <v>1026</v>
      </c>
      <c r="AA2648" s="17">
        <v>6</v>
      </c>
    </row>
    <row r="2649" spans="2:27" x14ac:dyDescent="0.25">
      <c r="N2649" s="17">
        <v>24</v>
      </c>
      <c r="O2649" s="17">
        <v>7</v>
      </c>
      <c r="P2649" s="17">
        <v>2007</v>
      </c>
      <c r="Q2649" s="19" t="s">
        <v>1241</v>
      </c>
      <c r="R2649" s="24" t="s">
        <v>1026</v>
      </c>
      <c r="S2649" s="19" t="s">
        <v>3121</v>
      </c>
      <c r="T2649" s="17">
        <v>1</v>
      </c>
      <c r="U2649" s="24" t="s">
        <v>1026</v>
      </c>
      <c r="V2649" s="17">
        <v>0</v>
      </c>
      <c r="W2649" s="142" t="s">
        <v>2833</v>
      </c>
      <c r="X2649" s="17">
        <v>1002</v>
      </c>
      <c r="Y2649" s="17">
        <v>3</v>
      </c>
      <c r="Z2649" s="24" t="s">
        <v>1026</v>
      </c>
      <c r="AA2649" s="17">
        <v>2</v>
      </c>
    </row>
    <row r="2650" spans="2:27" x14ac:dyDescent="0.25">
      <c r="N2650" s="17">
        <v>22</v>
      </c>
      <c r="O2650" s="17">
        <v>7</v>
      </c>
      <c r="P2650" s="17">
        <v>2007</v>
      </c>
      <c r="Q2650" s="19" t="s">
        <v>1241</v>
      </c>
      <c r="R2650" s="24" t="s">
        <v>1026</v>
      </c>
      <c r="S2650" s="19" t="s">
        <v>1029</v>
      </c>
      <c r="T2650" s="17">
        <v>2</v>
      </c>
      <c r="U2650" s="24" t="s">
        <v>1026</v>
      </c>
      <c r="V2650" s="17">
        <v>0</v>
      </c>
      <c r="W2650" s="142" t="s">
        <v>2671</v>
      </c>
      <c r="X2650" s="17">
        <v>1093</v>
      </c>
      <c r="Y2650" s="17">
        <v>10</v>
      </c>
      <c r="Z2650" s="24" t="s">
        <v>1026</v>
      </c>
      <c r="AA2650" s="17">
        <v>1</v>
      </c>
    </row>
    <row r="2651" spans="2:27" x14ac:dyDescent="0.25">
      <c r="N2651" s="17">
        <v>22</v>
      </c>
      <c r="O2651" s="17">
        <v>7</v>
      </c>
      <c r="P2651" s="17">
        <v>2007</v>
      </c>
      <c r="Q2651" s="19" t="s">
        <v>1041</v>
      </c>
      <c r="R2651" s="24" t="s">
        <v>1026</v>
      </c>
      <c r="S2651" s="19" t="s">
        <v>2792</v>
      </c>
      <c r="T2651" s="17">
        <v>2</v>
      </c>
      <c r="U2651" s="24" t="s">
        <v>1026</v>
      </c>
      <c r="V2651" s="17">
        <v>0</v>
      </c>
      <c r="W2651" s="142" t="s">
        <v>2672</v>
      </c>
      <c r="X2651" s="17">
        <v>370</v>
      </c>
      <c r="Y2651" s="17">
        <v>23</v>
      </c>
      <c r="Z2651" s="24" t="s">
        <v>1026</v>
      </c>
      <c r="AA2651" s="17">
        <v>4</v>
      </c>
    </row>
    <row r="2652" spans="2:27" x14ac:dyDescent="0.25">
      <c r="N2652" s="17">
        <v>22</v>
      </c>
      <c r="O2652" s="17">
        <v>7</v>
      </c>
      <c r="P2652" s="17">
        <v>2007</v>
      </c>
      <c r="Q2652" s="19" t="s">
        <v>3121</v>
      </c>
      <c r="R2652" s="24" t="s">
        <v>1026</v>
      </c>
      <c r="S2652" s="19" t="s">
        <v>392</v>
      </c>
      <c r="T2652" s="17">
        <v>0</v>
      </c>
      <c r="U2652" s="24" t="s">
        <v>1026</v>
      </c>
      <c r="V2652" s="17">
        <v>2</v>
      </c>
      <c r="W2652" s="142" t="s">
        <v>1789</v>
      </c>
      <c r="X2652" s="17">
        <v>613</v>
      </c>
      <c r="Y2652" s="17">
        <v>3</v>
      </c>
      <c r="Z2652" s="24" t="s">
        <v>1026</v>
      </c>
      <c r="AA2652" s="17">
        <v>12</v>
      </c>
    </row>
    <row r="2653" spans="2:27" x14ac:dyDescent="0.25">
      <c r="N2653" s="17">
        <v>21</v>
      </c>
      <c r="O2653" s="17">
        <v>7</v>
      </c>
      <c r="P2653" s="17">
        <v>2007</v>
      </c>
      <c r="Q2653" s="19" t="s">
        <v>181</v>
      </c>
      <c r="R2653" s="24" t="s">
        <v>1026</v>
      </c>
      <c r="S2653" s="19" t="s">
        <v>1433</v>
      </c>
      <c r="T2653" s="17">
        <v>2</v>
      </c>
      <c r="U2653" s="24" t="s">
        <v>1026</v>
      </c>
      <c r="V2653" s="17">
        <v>0</v>
      </c>
      <c r="W2653" s="142" t="s">
        <v>2673</v>
      </c>
      <c r="X2653" s="17">
        <v>347</v>
      </c>
      <c r="Y2653" s="17">
        <v>12</v>
      </c>
      <c r="Z2653" s="24" t="s">
        <v>1026</v>
      </c>
      <c r="AA2653" s="17">
        <v>2</v>
      </c>
    </row>
    <row r="2654" spans="2:27" x14ac:dyDescent="0.25">
      <c r="N2654" s="17">
        <v>20</v>
      </c>
      <c r="O2654" s="17">
        <v>7</v>
      </c>
      <c r="P2654" s="17">
        <v>2007</v>
      </c>
      <c r="Q2654" s="19" t="s">
        <v>1427</v>
      </c>
      <c r="R2654" s="24" t="s">
        <v>1026</v>
      </c>
      <c r="S2654" s="19" t="s">
        <v>3121</v>
      </c>
      <c r="T2654" s="17">
        <v>1</v>
      </c>
      <c r="U2654" s="24" t="s">
        <v>1026</v>
      </c>
      <c r="V2654" s="17">
        <v>2</v>
      </c>
      <c r="W2654" s="142" t="s">
        <v>2674</v>
      </c>
      <c r="X2654" s="17">
        <v>313</v>
      </c>
      <c r="Y2654" s="17">
        <v>4</v>
      </c>
      <c r="Z2654" s="24" t="s">
        <v>1026</v>
      </c>
      <c r="AA2654" s="17">
        <v>17</v>
      </c>
    </row>
    <row r="2655" spans="2:27" x14ac:dyDescent="0.25">
      <c r="N2655" s="17">
        <v>19</v>
      </c>
      <c r="O2655" s="17">
        <v>7</v>
      </c>
      <c r="P2655" s="17">
        <v>2007</v>
      </c>
      <c r="Q2655" s="19" t="s">
        <v>392</v>
      </c>
      <c r="R2655" s="24" t="s">
        <v>1026</v>
      </c>
      <c r="S2655" s="19" t="s">
        <v>1043</v>
      </c>
      <c r="T2655" s="17">
        <v>2</v>
      </c>
      <c r="U2655" s="24" t="s">
        <v>1026</v>
      </c>
      <c r="V2655" s="17">
        <v>0</v>
      </c>
      <c r="W2655" s="142" t="s">
        <v>1863</v>
      </c>
      <c r="X2655" s="17">
        <v>384</v>
      </c>
      <c r="Y2655" s="17">
        <v>16</v>
      </c>
      <c r="Z2655" s="24" t="s">
        <v>1026</v>
      </c>
      <c r="AA2655" s="17">
        <v>1</v>
      </c>
    </row>
    <row r="2656" spans="2:27" x14ac:dyDescent="0.25">
      <c r="N2656" s="17">
        <v>18</v>
      </c>
      <c r="O2656" s="17">
        <v>7</v>
      </c>
      <c r="P2656" s="17">
        <v>2007</v>
      </c>
      <c r="Q2656" s="19" t="s">
        <v>1029</v>
      </c>
      <c r="R2656" s="24" t="s">
        <v>1026</v>
      </c>
      <c r="S2656" s="19" t="s">
        <v>181</v>
      </c>
      <c r="T2656" s="17">
        <v>0</v>
      </c>
      <c r="U2656" s="24" t="s">
        <v>1026</v>
      </c>
      <c r="V2656" s="17">
        <v>2</v>
      </c>
      <c r="W2656" s="142" t="s">
        <v>2675</v>
      </c>
      <c r="X2656" s="17">
        <v>334</v>
      </c>
      <c r="Y2656" s="17">
        <v>3</v>
      </c>
      <c r="Z2656" s="24" t="s">
        <v>1026</v>
      </c>
      <c r="AA2656" s="17">
        <v>10</v>
      </c>
    </row>
    <row r="2657" spans="14:27" x14ac:dyDescent="0.25">
      <c r="N2657" s="17">
        <v>18</v>
      </c>
      <c r="O2657" s="17">
        <v>7</v>
      </c>
      <c r="P2657" s="17">
        <v>2007</v>
      </c>
      <c r="Q2657" s="19" t="s">
        <v>1041</v>
      </c>
      <c r="R2657" s="24" t="s">
        <v>1026</v>
      </c>
      <c r="S2657" s="19" t="s">
        <v>264</v>
      </c>
      <c r="T2657" s="17">
        <v>1</v>
      </c>
      <c r="U2657" s="24" t="s">
        <v>1026</v>
      </c>
      <c r="V2657" s="17">
        <v>2</v>
      </c>
      <c r="W2657" s="142" t="s">
        <v>2676</v>
      </c>
      <c r="X2657" s="17">
        <v>435</v>
      </c>
      <c r="Y2657" s="17">
        <v>8</v>
      </c>
      <c r="Z2657" s="24" t="s">
        <v>1026</v>
      </c>
      <c r="AA2657" s="17">
        <v>7</v>
      </c>
    </row>
    <row r="2658" spans="14:27" x14ac:dyDescent="0.25">
      <c r="N2658" s="17">
        <v>18</v>
      </c>
      <c r="O2658" s="17">
        <v>7</v>
      </c>
      <c r="P2658" s="17">
        <v>2007</v>
      </c>
      <c r="Q2658" s="19" t="s">
        <v>2792</v>
      </c>
      <c r="R2658" s="24" t="s">
        <v>1026</v>
      </c>
      <c r="S2658" s="19" t="s">
        <v>1433</v>
      </c>
      <c r="T2658" s="17">
        <v>1</v>
      </c>
      <c r="U2658" s="24" t="s">
        <v>1026</v>
      </c>
      <c r="V2658" s="17">
        <v>2</v>
      </c>
      <c r="W2658" s="142" t="s">
        <v>2677</v>
      </c>
      <c r="X2658" s="17">
        <v>447</v>
      </c>
      <c r="Y2658" s="17">
        <v>17</v>
      </c>
      <c r="Z2658" s="24" t="s">
        <v>1026</v>
      </c>
      <c r="AA2658" s="17">
        <v>21</v>
      </c>
    </row>
    <row r="2659" spans="14:27" x14ac:dyDescent="0.25">
      <c r="N2659" s="17">
        <v>17</v>
      </c>
      <c r="O2659" s="17">
        <v>7</v>
      </c>
      <c r="P2659" s="17">
        <v>2007</v>
      </c>
      <c r="Q2659" s="19" t="s">
        <v>1427</v>
      </c>
      <c r="R2659" s="24" t="s">
        <v>1026</v>
      </c>
      <c r="S2659" s="19" t="s">
        <v>264</v>
      </c>
      <c r="T2659" s="17">
        <v>1</v>
      </c>
      <c r="U2659" s="24" t="s">
        <v>1026</v>
      </c>
      <c r="V2659" s="17">
        <v>2</v>
      </c>
      <c r="W2659" s="142" t="s">
        <v>2678</v>
      </c>
      <c r="X2659" s="17">
        <v>208</v>
      </c>
      <c r="Y2659" s="17">
        <v>4</v>
      </c>
      <c r="Z2659" s="24" t="s">
        <v>1026</v>
      </c>
      <c r="AA2659" s="17">
        <v>5</v>
      </c>
    </row>
    <row r="2660" spans="14:27" x14ac:dyDescent="0.25">
      <c r="N2660" s="17">
        <v>15</v>
      </c>
      <c r="O2660" s="17">
        <v>7</v>
      </c>
      <c r="P2660" s="17">
        <v>2007</v>
      </c>
      <c r="Q2660" s="19" t="s">
        <v>1427</v>
      </c>
      <c r="R2660" s="24" t="s">
        <v>1026</v>
      </c>
      <c r="S2660" s="52" t="s">
        <v>2792</v>
      </c>
      <c r="T2660" s="17">
        <v>2</v>
      </c>
      <c r="U2660" s="24" t="s">
        <v>1026</v>
      </c>
      <c r="V2660" s="17">
        <v>1</v>
      </c>
      <c r="W2660" s="142" t="s">
        <v>2679</v>
      </c>
      <c r="X2660" s="17">
        <v>162</v>
      </c>
      <c r="Y2660" s="17">
        <v>8</v>
      </c>
      <c r="Z2660" s="24" t="s">
        <v>1026</v>
      </c>
      <c r="AA2660" s="17">
        <v>12</v>
      </c>
    </row>
    <row r="2661" spans="14:27" x14ac:dyDescent="0.25">
      <c r="N2661" s="17">
        <v>15</v>
      </c>
      <c r="O2661" s="17">
        <v>7</v>
      </c>
      <c r="P2661" s="17">
        <v>2007</v>
      </c>
      <c r="Q2661" s="19" t="s">
        <v>1433</v>
      </c>
      <c r="R2661" s="24" t="s">
        <v>1026</v>
      </c>
      <c r="S2661" s="19" t="s">
        <v>1041</v>
      </c>
      <c r="T2661" s="17">
        <v>0</v>
      </c>
      <c r="U2661" s="24" t="s">
        <v>1026</v>
      </c>
      <c r="V2661" s="17">
        <v>2</v>
      </c>
      <c r="W2661" s="142" t="s">
        <v>2680</v>
      </c>
      <c r="X2661" s="17">
        <v>431</v>
      </c>
      <c r="Y2661" s="17">
        <v>2</v>
      </c>
      <c r="Z2661" s="24" t="s">
        <v>1026</v>
      </c>
      <c r="AA2661" s="17">
        <v>5</v>
      </c>
    </row>
    <row r="2662" spans="14:27" x14ac:dyDescent="0.25">
      <c r="N2662" s="17">
        <v>15</v>
      </c>
      <c r="O2662" s="17">
        <v>7</v>
      </c>
      <c r="P2662" s="17">
        <v>2007</v>
      </c>
      <c r="Q2662" s="19" t="s">
        <v>1043</v>
      </c>
      <c r="R2662" s="24" t="s">
        <v>1026</v>
      </c>
      <c r="S2662" s="19" t="s">
        <v>1241</v>
      </c>
      <c r="T2662" s="17">
        <v>1</v>
      </c>
      <c r="U2662" s="24" t="s">
        <v>1026</v>
      </c>
      <c r="V2662" s="17">
        <v>0</v>
      </c>
      <c r="W2662" s="142" t="s">
        <v>2681</v>
      </c>
      <c r="X2662" s="17">
        <v>318</v>
      </c>
      <c r="Y2662" s="17">
        <v>13</v>
      </c>
      <c r="Z2662" s="24" t="s">
        <v>1026</v>
      </c>
      <c r="AA2662" s="17">
        <v>8</v>
      </c>
    </row>
    <row r="2663" spans="14:27" x14ac:dyDescent="0.25">
      <c r="N2663" s="17">
        <v>15</v>
      </c>
      <c r="O2663" s="17">
        <v>7</v>
      </c>
      <c r="P2663" s="17">
        <v>2007</v>
      </c>
      <c r="Q2663" s="19" t="s">
        <v>3121</v>
      </c>
      <c r="R2663" s="24" t="s">
        <v>1026</v>
      </c>
      <c r="S2663" s="19" t="s">
        <v>1029</v>
      </c>
      <c r="T2663" s="17">
        <v>2</v>
      </c>
      <c r="U2663" s="24" t="s">
        <v>1026</v>
      </c>
      <c r="V2663" s="17">
        <v>0</v>
      </c>
      <c r="W2663" s="142" t="s">
        <v>2682</v>
      </c>
      <c r="X2663" s="17">
        <v>237</v>
      </c>
      <c r="Y2663" s="17">
        <v>17</v>
      </c>
      <c r="Z2663" s="24" t="s">
        <v>1026</v>
      </c>
      <c r="AA2663" s="17">
        <v>2</v>
      </c>
    </row>
    <row r="2664" spans="14:27" x14ac:dyDescent="0.25">
      <c r="N2664" s="17">
        <v>13</v>
      </c>
      <c r="O2664" s="17">
        <v>7</v>
      </c>
      <c r="P2664" s="17">
        <v>2007</v>
      </c>
      <c r="Q2664" s="19" t="s">
        <v>1043</v>
      </c>
      <c r="R2664" s="24" t="s">
        <v>1026</v>
      </c>
      <c r="S2664" s="19" t="s">
        <v>3121</v>
      </c>
      <c r="T2664" s="17">
        <v>0</v>
      </c>
      <c r="U2664" s="24" t="s">
        <v>1026</v>
      </c>
      <c r="V2664" s="17">
        <v>2</v>
      </c>
      <c r="W2664" s="142" t="s">
        <v>2683</v>
      </c>
      <c r="X2664" s="17">
        <v>198</v>
      </c>
      <c r="Y2664" s="17">
        <v>1</v>
      </c>
      <c r="Z2664" s="24" t="s">
        <v>1026</v>
      </c>
      <c r="AA2664" s="17">
        <v>17</v>
      </c>
    </row>
    <row r="2665" spans="14:27" x14ac:dyDescent="0.25">
      <c r="N2665" s="17">
        <v>12</v>
      </c>
      <c r="O2665" s="17">
        <v>7</v>
      </c>
      <c r="P2665" s="17">
        <v>2007</v>
      </c>
      <c r="Q2665" s="19" t="s">
        <v>264</v>
      </c>
      <c r="R2665" s="24" t="s">
        <v>1026</v>
      </c>
      <c r="S2665" s="19" t="s">
        <v>3121</v>
      </c>
      <c r="T2665" s="17">
        <v>2</v>
      </c>
      <c r="U2665" s="24" t="s">
        <v>1026</v>
      </c>
      <c r="V2665" s="17">
        <v>1</v>
      </c>
      <c r="W2665" s="142" t="s">
        <v>2684</v>
      </c>
      <c r="X2665" s="17">
        <v>2268</v>
      </c>
      <c r="Y2665" s="17">
        <v>4</v>
      </c>
      <c r="Z2665" s="24" t="s">
        <v>1026</v>
      </c>
      <c r="AA2665" s="17">
        <v>4</v>
      </c>
    </row>
    <row r="2666" spans="14:27" x14ac:dyDescent="0.25">
      <c r="N2666" s="17">
        <v>11</v>
      </c>
      <c r="O2666" s="17">
        <v>7</v>
      </c>
      <c r="P2666" s="17">
        <v>2007</v>
      </c>
      <c r="Q2666" s="19" t="s">
        <v>181</v>
      </c>
      <c r="R2666" s="24" t="s">
        <v>1026</v>
      </c>
      <c r="S2666" s="19" t="s">
        <v>1043</v>
      </c>
      <c r="T2666" s="17">
        <v>2</v>
      </c>
      <c r="U2666" s="24" t="s">
        <v>1026</v>
      </c>
      <c r="V2666" s="17">
        <v>0</v>
      </c>
      <c r="W2666" s="142" t="s">
        <v>2685</v>
      </c>
      <c r="X2666" s="17">
        <v>364</v>
      </c>
      <c r="Y2666" s="17">
        <v>10</v>
      </c>
      <c r="Z2666" s="24" t="s">
        <v>1026</v>
      </c>
      <c r="AA2666" s="17">
        <v>4</v>
      </c>
    </row>
    <row r="2667" spans="14:27" x14ac:dyDescent="0.25">
      <c r="N2667" s="17">
        <v>11</v>
      </c>
      <c r="O2667" s="17">
        <v>7</v>
      </c>
      <c r="P2667" s="17">
        <v>2007</v>
      </c>
      <c r="Q2667" s="19" t="s">
        <v>1029</v>
      </c>
      <c r="R2667" s="24" t="s">
        <v>1026</v>
      </c>
      <c r="S2667" s="19" t="s">
        <v>392</v>
      </c>
      <c r="T2667" s="17">
        <v>0</v>
      </c>
      <c r="U2667" s="24" t="s">
        <v>1026</v>
      </c>
      <c r="V2667" s="17">
        <v>2</v>
      </c>
      <c r="W2667" s="142" t="s">
        <v>2370</v>
      </c>
      <c r="X2667" s="17">
        <v>310</v>
      </c>
      <c r="Y2667" s="17">
        <v>0</v>
      </c>
      <c r="Z2667" s="24" t="s">
        <v>1026</v>
      </c>
      <c r="AA2667" s="17">
        <v>11</v>
      </c>
    </row>
    <row r="2668" spans="14:27" x14ac:dyDescent="0.25">
      <c r="N2668" s="17">
        <v>11</v>
      </c>
      <c r="O2668" s="17">
        <v>7</v>
      </c>
      <c r="P2668" s="17">
        <v>2007</v>
      </c>
      <c r="Q2668" s="19" t="s">
        <v>1241</v>
      </c>
      <c r="R2668" s="24" t="s">
        <v>1026</v>
      </c>
      <c r="S2668" s="19" t="s">
        <v>2792</v>
      </c>
      <c r="T2668" s="17">
        <v>2</v>
      </c>
      <c r="U2668" s="24" t="s">
        <v>1026</v>
      </c>
      <c r="V2668" s="17">
        <v>1</v>
      </c>
      <c r="W2668" s="142" t="s">
        <v>2686</v>
      </c>
      <c r="X2668" s="17">
        <v>1009</v>
      </c>
      <c r="Y2668" s="17">
        <v>11</v>
      </c>
      <c r="Z2668" s="24" t="s">
        <v>1026</v>
      </c>
      <c r="AA2668" s="17">
        <v>7</v>
      </c>
    </row>
    <row r="2669" spans="14:27" x14ac:dyDescent="0.25">
      <c r="N2669" s="17">
        <v>10</v>
      </c>
      <c r="O2669" s="17">
        <v>7</v>
      </c>
      <c r="P2669" s="17">
        <v>2007</v>
      </c>
      <c r="Q2669" s="19" t="s">
        <v>392</v>
      </c>
      <c r="R2669" s="24" t="s">
        <v>1026</v>
      </c>
      <c r="S2669" s="19" t="s">
        <v>1241</v>
      </c>
      <c r="T2669" s="17">
        <v>1</v>
      </c>
      <c r="U2669" s="24" t="s">
        <v>1026</v>
      </c>
      <c r="V2669" s="17">
        <v>0</v>
      </c>
      <c r="W2669" s="142" t="s">
        <v>2687</v>
      </c>
      <c r="X2669" s="17">
        <v>937</v>
      </c>
      <c r="Y2669" s="17">
        <v>16</v>
      </c>
      <c r="Z2669" s="24" t="s">
        <v>1026</v>
      </c>
      <c r="AA2669" s="17">
        <v>3</v>
      </c>
    </row>
    <row r="2670" spans="14:27" x14ac:dyDescent="0.25">
      <c r="N2670" s="17">
        <v>10</v>
      </c>
      <c r="O2670" s="17">
        <v>7</v>
      </c>
      <c r="P2670" s="17">
        <v>2007</v>
      </c>
      <c r="Q2670" s="19" t="s">
        <v>1041</v>
      </c>
      <c r="R2670" s="24" t="s">
        <v>1026</v>
      </c>
      <c r="S2670" s="19" t="s">
        <v>1427</v>
      </c>
      <c r="T2670" s="17">
        <v>2</v>
      </c>
      <c r="U2670" s="24" t="s">
        <v>1026</v>
      </c>
      <c r="V2670" s="17">
        <v>0</v>
      </c>
      <c r="W2670" s="142" t="s">
        <v>2688</v>
      </c>
      <c r="X2670" s="17">
        <v>782</v>
      </c>
      <c r="Y2670" s="17">
        <v>10</v>
      </c>
      <c r="Z2670" s="24" t="s">
        <v>1026</v>
      </c>
      <c r="AA2670" s="17">
        <v>1</v>
      </c>
    </row>
    <row r="2671" spans="14:27" x14ac:dyDescent="0.25">
      <c r="N2671" s="17">
        <v>8</v>
      </c>
      <c r="O2671" s="17">
        <v>7</v>
      </c>
      <c r="P2671" s="17">
        <v>2007</v>
      </c>
      <c r="Q2671" s="19" t="s">
        <v>264</v>
      </c>
      <c r="R2671" s="24" t="s">
        <v>1026</v>
      </c>
      <c r="S2671" s="19" t="s">
        <v>181</v>
      </c>
      <c r="T2671" s="17">
        <v>2</v>
      </c>
      <c r="U2671" s="24" t="s">
        <v>1026</v>
      </c>
      <c r="V2671" s="17">
        <v>0</v>
      </c>
      <c r="W2671" s="142" t="s">
        <v>2689</v>
      </c>
      <c r="X2671" s="17">
        <v>817</v>
      </c>
      <c r="Y2671" s="17">
        <v>24</v>
      </c>
      <c r="Z2671" s="24" t="s">
        <v>1026</v>
      </c>
      <c r="AA2671" s="17">
        <v>2</v>
      </c>
    </row>
    <row r="2672" spans="14:27" x14ac:dyDescent="0.25">
      <c r="N2672" s="17">
        <v>8</v>
      </c>
      <c r="O2672" s="17">
        <v>7</v>
      </c>
      <c r="P2672" s="17">
        <v>2007</v>
      </c>
      <c r="Q2672" s="19" t="s">
        <v>1433</v>
      </c>
      <c r="R2672" s="24" t="s">
        <v>1026</v>
      </c>
      <c r="S2672" s="19" t="s">
        <v>1029</v>
      </c>
      <c r="T2672" s="17">
        <v>2</v>
      </c>
      <c r="U2672" s="24" t="s">
        <v>1026</v>
      </c>
      <c r="V2672" s="17">
        <v>0</v>
      </c>
      <c r="W2672" s="142" t="s">
        <v>944</v>
      </c>
      <c r="X2672" s="17">
        <v>242</v>
      </c>
      <c r="Y2672" s="17">
        <v>6</v>
      </c>
      <c r="Z2672" s="24" t="s">
        <v>1026</v>
      </c>
      <c r="AA2672" s="17">
        <v>1</v>
      </c>
    </row>
    <row r="2673" spans="14:27" x14ac:dyDescent="0.25">
      <c r="N2673" s="17">
        <v>7</v>
      </c>
      <c r="O2673" s="17">
        <v>7</v>
      </c>
      <c r="P2673" s="17">
        <v>2007</v>
      </c>
      <c r="Q2673" s="19" t="s">
        <v>2792</v>
      </c>
      <c r="R2673" s="24" t="s">
        <v>1026</v>
      </c>
      <c r="S2673" s="19" t="s">
        <v>181</v>
      </c>
      <c r="T2673" s="17">
        <v>0</v>
      </c>
      <c r="U2673" s="24" t="s">
        <v>1026</v>
      </c>
      <c r="V2673" s="17">
        <v>2</v>
      </c>
      <c r="W2673" s="142" t="s">
        <v>2690</v>
      </c>
      <c r="X2673" s="17">
        <v>140</v>
      </c>
      <c r="Y2673" s="17">
        <v>2</v>
      </c>
      <c r="Z2673" s="24" t="s">
        <v>1026</v>
      </c>
      <c r="AA2673" s="17">
        <v>11</v>
      </c>
    </row>
    <row r="2674" spans="14:27" x14ac:dyDescent="0.25">
      <c r="N2674" s="17">
        <v>5</v>
      </c>
      <c r="O2674" s="17">
        <v>7</v>
      </c>
      <c r="P2674" s="17">
        <v>2007</v>
      </c>
      <c r="Q2674" s="19" t="s">
        <v>1029</v>
      </c>
      <c r="R2674" s="24" t="s">
        <v>1026</v>
      </c>
      <c r="S2674" s="19" t="s">
        <v>264</v>
      </c>
      <c r="T2674" s="17">
        <v>0</v>
      </c>
      <c r="U2674" s="24" t="s">
        <v>1026</v>
      </c>
      <c r="V2674" s="17">
        <v>2</v>
      </c>
      <c r="W2674" s="142" t="s">
        <v>2691</v>
      </c>
      <c r="X2674" s="17">
        <v>258</v>
      </c>
      <c r="Y2674" s="17">
        <v>5</v>
      </c>
      <c r="Z2674" s="24" t="s">
        <v>1026</v>
      </c>
      <c r="AA2674" s="17">
        <v>16</v>
      </c>
    </row>
    <row r="2675" spans="14:27" x14ac:dyDescent="0.25">
      <c r="N2675" s="17">
        <v>4</v>
      </c>
      <c r="O2675" s="17">
        <v>7</v>
      </c>
      <c r="P2675" s="17">
        <v>2007</v>
      </c>
      <c r="Q2675" s="19" t="s">
        <v>181</v>
      </c>
      <c r="R2675" s="24" t="s">
        <v>1026</v>
      </c>
      <c r="S2675" s="19" t="s">
        <v>1041</v>
      </c>
      <c r="T2675" s="17">
        <v>0</v>
      </c>
      <c r="U2675" s="24" t="s">
        <v>1026</v>
      </c>
      <c r="V2675" s="17">
        <v>1</v>
      </c>
      <c r="W2675" s="142" t="s">
        <v>904</v>
      </c>
      <c r="X2675" s="17">
        <v>329</v>
      </c>
      <c r="Y2675" s="17">
        <v>4</v>
      </c>
      <c r="Z2675" s="24" t="s">
        <v>1026</v>
      </c>
      <c r="AA2675" s="17">
        <v>7</v>
      </c>
    </row>
    <row r="2676" spans="14:27" x14ac:dyDescent="0.25">
      <c r="N2676" s="17">
        <v>4</v>
      </c>
      <c r="O2676" s="17">
        <v>7</v>
      </c>
      <c r="P2676" s="17">
        <v>2007</v>
      </c>
      <c r="Q2676" s="19" t="s">
        <v>1241</v>
      </c>
      <c r="R2676" s="24" t="s">
        <v>1026</v>
      </c>
      <c r="S2676" s="19" t="s">
        <v>1427</v>
      </c>
      <c r="T2676" s="17">
        <v>2</v>
      </c>
      <c r="U2676" s="24" t="s">
        <v>1026</v>
      </c>
      <c r="V2676" s="17">
        <v>0</v>
      </c>
      <c r="W2676" s="142" t="s">
        <v>2692</v>
      </c>
      <c r="X2676" s="17">
        <v>1122</v>
      </c>
      <c r="Y2676" s="17">
        <v>15</v>
      </c>
      <c r="Z2676" s="24" t="s">
        <v>1026</v>
      </c>
      <c r="AA2676" s="17">
        <v>2</v>
      </c>
    </row>
    <row r="2677" spans="14:27" x14ac:dyDescent="0.25">
      <c r="N2677" s="17">
        <v>3</v>
      </c>
      <c r="O2677" s="17">
        <v>7</v>
      </c>
      <c r="P2677" s="17">
        <v>2007</v>
      </c>
      <c r="Q2677" s="19" t="s">
        <v>3121</v>
      </c>
      <c r="R2677" s="24" t="s">
        <v>1026</v>
      </c>
      <c r="S2677" s="19" t="s">
        <v>1433</v>
      </c>
      <c r="T2677" s="17">
        <v>2</v>
      </c>
      <c r="U2677" s="24" t="s">
        <v>1026</v>
      </c>
      <c r="V2677" s="17">
        <v>0</v>
      </c>
      <c r="W2677" s="142" t="s">
        <v>2693</v>
      </c>
      <c r="X2677" s="17">
        <v>501</v>
      </c>
      <c r="Y2677" s="17">
        <v>21</v>
      </c>
      <c r="Z2677" s="24" t="s">
        <v>1026</v>
      </c>
      <c r="AA2677" s="17">
        <v>4</v>
      </c>
    </row>
    <row r="2678" spans="14:27" x14ac:dyDescent="0.25">
      <c r="N2678" s="17">
        <v>3</v>
      </c>
      <c r="O2678" s="17">
        <v>7</v>
      </c>
      <c r="P2678" s="17">
        <v>2007</v>
      </c>
      <c r="Q2678" s="19" t="s">
        <v>2792</v>
      </c>
      <c r="R2678" s="24" t="s">
        <v>1026</v>
      </c>
      <c r="S2678" s="19" t="s">
        <v>392</v>
      </c>
      <c r="T2678" s="17">
        <v>0</v>
      </c>
      <c r="U2678" s="24" t="s">
        <v>1026</v>
      </c>
      <c r="V2678" s="17">
        <v>2</v>
      </c>
      <c r="W2678" s="142" t="s">
        <v>2694</v>
      </c>
      <c r="X2678" s="17">
        <v>327</v>
      </c>
      <c r="Y2678" s="17">
        <v>3</v>
      </c>
      <c r="Z2678" s="24" t="s">
        <v>1026</v>
      </c>
      <c r="AA2678" s="17">
        <v>13</v>
      </c>
    </row>
    <row r="2679" spans="14:27" x14ac:dyDescent="0.25">
      <c r="N2679" s="17">
        <v>3</v>
      </c>
      <c r="O2679" s="17">
        <v>7</v>
      </c>
      <c r="P2679" s="17">
        <v>2007</v>
      </c>
      <c r="Q2679" s="19" t="s">
        <v>1043</v>
      </c>
      <c r="R2679" s="24" t="s">
        <v>1026</v>
      </c>
      <c r="S2679" s="19" t="s">
        <v>1029</v>
      </c>
      <c r="T2679" s="17">
        <v>2</v>
      </c>
      <c r="U2679" s="24" t="s">
        <v>1026</v>
      </c>
      <c r="V2679" s="17">
        <v>1</v>
      </c>
      <c r="W2679" s="142" t="s">
        <v>2696</v>
      </c>
      <c r="X2679" s="17">
        <v>506</v>
      </c>
      <c r="Y2679" s="17">
        <v>10</v>
      </c>
      <c r="Z2679" s="24" t="s">
        <v>1026</v>
      </c>
      <c r="AA2679" s="17">
        <v>10</v>
      </c>
    </row>
    <row r="2680" spans="14:27" x14ac:dyDescent="0.25">
      <c r="N2680" s="17">
        <v>27</v>
      </c>
      <c r="O2680" s="17">
        <v>6</v>
      </c>
      <c r="P2680" s="17">
        <v>2007</v>
      </c>
      <c r="Q2680" s="19" t="s">
        <v>1433</v>
      </c>
      <c r="R2680" s="24" t="s">
        <v>1026</v>
      </c>
      <c r="S2680" s="19" t="s">
        <v>1241</v>
      </c>
      <c r="T2680" s="17">
        <v>0</v>
      </c>
      <c r="U2680" s="24" t="s">
        <v>1026</v>
      </c>
      <c r="V2680" s="17">
        <v>2</v>
      </c>
      <c r="W2680" s="142" t="s">
        <v>2697</v>
      </c>
      <c r="X2680" s="17">
        <v>381</v>
      </c>
      <c r="Y2680" s="17">
        <v>4</v>
      </c>
      <c r="Z2680" s="24" t="s">
        <v>1026</v>
      </c>
      <c r="AA2680" s="17">
        <v>7</v>
      </c>
    </row>
    <row r="2681" spans="14:27" x14ac:dyDescent="0.25">
      <c r="N2681" s="17">
        <v>27</v>
      </c>
      <c r="O2681" s="17">
        <v>6</v>
      </c>
      <c r="P2681" s="17">
        <v>2007</v>
      </c>
      <c r="Q2681" s="19" t="s">
        <v>3121</v>
      </c>
      <c r="R2681" s="24" t="s">
        <v>1026</v>
      </c>
      <c r="S2681" s="19" t="s">
        <v>1041</v>
      </c>
      <c r="T2681" s="17">
        <v>2</v>
      </c>
      <c r="U2681" s="24" t="s">
        <v>1026</v>
      </c>
      <c r="V2681" s="17">
        <v>0</v>
      </c>
      <c r="W2681" s="142" t="s">
        <v>2700</v>
      </c>
      <c r="X2681" s="17">
        <v>647</v>
      </c>
      <c r="Y2681" s="17">
        <v>9</v>
      </c>
      <c r="Z2681" s="24" t="s">
        <v>1026</v>
      </c>
      <c r="AA2681" s="17">
        <v>3</v>
      </c>
    </row>
    <row r="2682" spans="14:27" x14ac:dyDescent="0.25">
      <c r="N2682" s="17">
        <v>27</v>
      </c>
      <c r="O2682" s="17">
        <v>6</v>
      </c>
      <c r="P2682" s="17">
        <v>2007</v>
      </c>
      <c r="Q2682" s="19" t="s">
        <v>264</v>
      </c>
      <c r="R2682" s="24" t="s">
        <v>1026</v>
      </c>
      <c r="S2682" s="19" t="s">
        <v>2792</v>
      </c>
      <c r="T2682" s="17">
        <v>2</v>
      </c>
      <c r="U2682" s="24" t="s">
        <v>1026</v>
      </c>
      <c r="V2682" s="17">
        <v>0</v>
      </c>
      <c r="W2682" s="142" t="s">
        <v>2701</v>
      </c>
      <c r="X2682" s="17">
        <v>367</v>
      </c>
      <c r="Y2682" s="17">
        <v>35</v>
      </c>
      <c r="Z2682" s="24" t="s">
        <v>1026</v>
      </c>
      <c r="AA2682" s="17">
        <v>3</v>
      </c>
    </row>
    <row r="2683" spans="14:27" x14ac:dyDescent="0.25">
      <c r="N2683" s="17">
        <v>27</v>
      </c>
      <c r="O2683" s="17">
        <v>6</v>
      </c>
      <c r="P2683" s="17">
        <v>2007</v>
      </c>
      <c r="Q2683" s="19" t="s">
        <v>392</v>
      </c>
      <c r="R2683" s="24" t="s">
        <v>1026</v>
      </c>
      <c r="S2683" s="19" t="s">
        <v>181</v>
      </c>
      <c r="T2683" s="17">
        <v>2</v>
      </c>
      <c r="U2683" s="24" t="s">
        <v>1026</v>
      </c>
      <c r="V2683" s="17">
        <v>0</v>
      </c>
      <c r="W2683" s="142" t="s">
        <v>2702</v>
      </c>
      <c r="X2683" s="17">
        <v>189</v>
      </c>
      <c r="Y2683" s="17">
        <v>13</v>
      </c>
      <c r="Z2683" s="24" t="s">
        <v>1026</v>
      </c>
      <c r="AA2683" s="17">
        <v>2</v>
      </c>
    </row>
    <row r="2684" spans="14:27" x14ac:dyDescent="0.25">
      <c r="N2684" s="17">
        <v>26</v>
      </c>
      <c r="O2684" s="17">
        <v>6</v>
      </c>
      <c r="P2684" s="17">
        <v>2007</v>
      </c>
      <c r="Q2684" s="19" t="s">
        <v>1029</v>
      </c>
      <c r="R2684" s="24" t="s">
        <v>1026</v>
      </c>
      <c r="S2684" s="19" t="s">
        <v>1043</v>
      </c>
      <c r="T2684" s="17">
        <v>2</v>
      </c>
      <c r="U2684" s="24" t="s">
        <v>1026</v>
      </c>
      <c r="V2684" s="17">
        <v>1</v>
      </c>
      <c r="W2684" s="142" t="s">
        <v>2703</v>
      </c>
      <c r="X2684" s="17">
        <v>913</v>
      </c>
      <c r="Y2684" s="17">
        <v>16</v>
      </c>
      <c r="Z2684" s="24" t="s">
        <v>1026</v>
      </c>
      <c r="AA2684" s="17">
        <v>13</v>
      </c>
    </row>
    <row r="2685" spans="14:27" x14ac:dyDescent="0.25">
      <c r="N2685" s="17">
        <v>20</v>
      </c>
      <c r="O2685" s="17">
        <v>6</v>
      </c>
      <c r="P2685" s="17">
        <v>2007</v>
      </c>
      <c r="Q2685" s="19" t="s">
        <v>181</v>
      </c>
      <c r="R2685" s="24" t="s">
        <v>1026</v>
      </c>
      <c r="S2685" s="19" t="s">
        <v>392</v>
      </c>
      <c r="T2685" s="17">
        <v>0</v>
      </c>
      <c r="U2685" s="24" t="s">
        <v>1026</v>
      </c>
      <c r="V2685" s="17">
        <v>2</v>
      </c>
      <c r="W2685" s="142" t="s">
        <v>2706</v>
      </c>
      <c r="X2685" s="17">
        <v>678</v>
      </c>
      <c r="Y2685" s="17">
        <v>5</v>
      </c>
      <c r="Z2685" s="24" t="s">
        <v>1026</v>
      </c>
      <c r="AA2685" s="17">
        <v>14</v>
      </c>
    </row>
    <row r="2686" spans="14:27" x14ac:dyDescent="0.25">
      <c r="N2686" s="17">
        <v>20</v>
      </c>
      <c r="O2686" s="17">
        <v>6</v>
      </c>
      <c r="P2686" s="17">
        <v>2007</v>
      </c>
      <c r="Q2686" s="19" t="s">
        <v>1241</v>
      </c>
      <c r="R2686" s="24" t="s">
        <v>1026</v>
      </c>
      <c r="S2686" s="19" t="s">
        <v>1433</v>
      </c>
      <c r="T2686" s="17">
        <v>2</v>
      </c>
      <c r="U2686" s="24" t="s">
        <v>1026</v>
      </c>
      <c r="V2686" s="17">
        <v>0</v>
      </c>
      <c r="W2686" s="142" t="s">
        <v>2707</v>
      </c>
      <c r="X2686" s="17">
        <v>1214</v>
      </c>
      <c r="Y2686" s="17">
        <v>18</v>
      </c>
      <c r="Z2686" s="24" t="s">
        <v>1026</v>
      </c>
      <c r="AA2686" s="17">
        <v>3</v>
      </c>
    </row>
    <row r="2687" spans="14:27" x14ac:dyDescent="0.25">
      <c r="N2687" s="17">
        <v>20</v>
      </c>
      <c r="O2687" s="17">
        <v>6</v>
      </c>
      <c r="P2687" s="17">
        <v>2007</v>
      </c>
      <c r="Q2687" s="19" t="s">
        <v>1041</v>
      </c>
      <c r="R2687" s="24" t="s">
        <v>1026</v>
      </c>
      <c r="S2687" s="19" t="s">
        <v>3121</v>
      </c>
      <c r="T2687" s="17">
        <v>0</v>
      </c>
      <c r="U2687" s="24" t="s">
        <v>1026</v>
      </c>
      <c r="V2687" s="17">
        <v>1</v>
      </c>
      <c r="W2687" s="142" t="s">
        <v>2708</v>
      </c>
      <c r="X2687" s="17">
        <v>630</v>
      </c>
      <c r="Y2687" s="17">
        <v>3</v>
      </c>
      <c r="Z2687" s="24" t="s">
        <v>1026</v>
      </c>
      <c r="AA2687" s="17">
        <v>4</v>
      </c>
    </row>
    <row r="2688" spans="14:27" x14ac:dyDescent="0.25">
      <c r="N2688" s="17">
        <v>20</v>
      </c>
      <c r="O2688" s="17">
        <v>6</v>
      </c>
      <c r="P2688" s="17">
        <v>2007</v>
      </c>
      <c r="Q2688" s="19" t="s">
        <v>2792</v>
      </c>
      <c r="R2688" s="24" t="s">
        <v>1026</v>
      </c>
      <c r="S2688" s="19" t="s">
        <v>264</v>
      </c>
      <c r="T2688" s="17">
        <v>0</v>
      </c>
      <c r="U2688" s="24" t="s">
        <v>1026</v>
      </c>
      <c r="V2688" s="17">
        <v>2</v>
      </c>
      <c r="W2688" s="142" t="s">
        <v>2709</v>
      </c>
      <c r="X2688" s="17">
        <v>312</v>
      </c>
      <c r="Y2688" s="17">
        <v>2</v>
      </c>
      <c r="Z2688" s="24" t="s">
        <v>1026</v>
      </c>
      <c r="AA2688" s="17">
        <v>24</v>
      </c>
    </row>
    <row r="2689" spans="3:27" x14ac:dyDescent="0.25">
      <c r="N2689" s="17">
        <v>17</v>
      </c>
      <c r="O2689" s="17">
        <v>6</v>
      </c>
      <c r="P2689" s="17">
        <v>2007</v>
      </c>
      <c r="Q2689" s="19" t="s">
        <v>1427</v>
      </c>
      <c r="R2689" s="24" t="s">
        <v>1026</v>
      </c>
      <c r="S2689" s="19" t="s">
        <v>181</v>
      </c>
      <c r="T2689" s="17">
        <v>1</v>
      </c>
      <c r="U2689" s="24" t="s">
        <v>1026</v>
      </c>
      <c r="V2689" s="17">
        <v>0</v>
      </c>
      <c r="W2689" s="142" t="s">
        <v>1720</v>
      </c>
      <c r="X2689" s="17">
        <v>313</v>
      </c>
      <c r="Y2689" s="17">
        <v>8</v>
      </c>
      <c r="Z2689" s="24" t="s">
        <v>1026</v>
      </c>
      <c r="AA2689" s="17">
        <v>5</v>
      </c>
    </row>
    <row r="2690" spans="3:27" x14ac:dyDescent="0.25">
      <c r="N2690" s="17">
        <v>17</v>
      </c>
      <c r="O2690" s="17">
        <v>6</v>
      </c>
      <c r="P2690" s="17">
        <v>2007</v>
      </c>
      <c r="Q2690" s="19" t="s">
        <v>392</v>
      </c>
      <c r="R2690" s="24" t="s">
        <v>1026</v>
      </c>
      <c r="S2690" s="19" t="s">
        <v>1041</v>
      </c>
      <c r="T2690" s="17">
        <v>2</v>
      </c>
      <c r="U2690" s="24" t="s">
        <v>1026</v>
      </c>
      <c r="V2690" s="17">
        <v>0</v>
      </c>
      <c r="W2690" s="142" t="s">
        <v>2711</v>
      </c>
      <c r="X2690" s="17">
        <v>797</v>
      </c>
      <c r="Y2690" s="17">
        <v>12</v>
      </c>
      <c r="Z2690" s="24" t="s">
        <v>1026</v>
      </c>
      <c r="AA2690" s="17">
        <v>2</v>
      </c>
    </row>
    <row r="2691" spans="3:27" x14ac:dyDescent="0.25">
      <c r="N2691" s="17">
        <v>17</v>
      </c>
      <c r="O2691" s="17">
        <v>6</v>
      </c>
      <c r="P2691" s="17">
        <v>2007</v>
      </c>
      <c r="Q2691" s="19" t="s">
        <v>264</v>
      </c>
      <c r="R2691" s="24" t="s">
        <v>1026</v>
      </c>
      <c r="S2691" s="19" t="s">
        <v>1241</v>
      </c>
      <c r="T2691" s="17">
        <v>2</v>
      </c>
      <c r="U2691" s="24" t="s">
        <v>1026</v>
      </c>
      <c r="V2691" s="17">
        <v>1</v>
      </c>
      <c r="W2691" s="142" t="s">
        <v>2710</v>
      </c>
      <c r="X2691" s="17">
        <v>720</v>
      </c>
      <c r="Y2691" s="17">
        <v>13</v>
      </c>
      <c r="Z2691" s="24" t="s">
        <v>1026</v>
      </c>
      <c r="AA2691" s="17">
        <v>9</v>
      </c>
    </row>
    <row r="2692" spans="3:27" x14ac:dyDescent="0.25">
      <c r="N2692" s="17">
        <v>17</v>
      </c>
      <c r="O2692" s="17">
        <v>6</v>
      </c>
      <c r="P2692" s="17">
        <v>2007</v>
      </c>
      <c r="Q2692" s="19" t="s">
        <v>1043</v>
      </c>
      <c r="R2692" s="24" t="s">
        <v>1026</v>
      </c>
      <c r="S2692" s="19" t="s">
        <v>1433</v>
      </c>
      <c r="T2692" s="17">
        <v>0</v>
      </c>
      <c r="U2692" s="24" t="s">
        <v>1026</v>
      </c>
      <c r="V2692" s="17">
        <v>2</v>
      </c>
      <c r="W2692" s="142" t="s">
        <v>2712</v>
      </c>
      <c r="X2692" s="17">
        <v>412</v>
      </c>
      <c r="Y2692" s="17">
        <v>4</v>
      </c>
      <c r="Z2692" s="24" t="s">
        <v>1026</v>
      </c>
      <c r="AA2692" s="17">
        <v>7</v>
      </c>
    </row>
    <row r="2693" spans="3:27" x14ac:dyDescent="0.25">
      <c r="N2693" s="17">
        <v>16</v>
      </c>
      <c r="O2693" s="17">
        <v>6</v>
      </c>
      <c r="P2693" s="17">
        <v>2007</v>
      </c>
      <c r="Q2693" s="19" t="s">
        <v>3121</v>
      </c>
      <c r="R2693" s="24" t="s">
        <v>1026</v>
      </c>
      <c r="S2693" s="19" t="s">
        <v>2792</v>
      </c>
      <c r="T2693" s="17">
        <v>2</v>
      </c>
      <c r="U2693" s="24" t="s">
        <v>1026</v>
      </c>
      <c r="V2693" s="17">
        <v>0</v>
      </c>
      <c r="W2693" s="142" t="s">
        <v>2713</v>
      </c>
      <c r="X2693" s="17">
        <v>243</v>
      </c>
      <c r="Y2693" s="17">
        <v>14</v>
      </c>
      <c r="Z2693" s="24" t="s">
        <v>1026</v>
      </c>
      <c r="AA2693" s="17">
        <v>3</v>
      </c>
    </row>
    <row r="2694" spans="3:27" x14ac:dyDescent="0.25">
      <c r="N2694" s="17">
        <v>16</v>
      </c>
      <c r="O2694" s="17">
        <v>6</v>
      </c>
      <c r="P2694" s="17">
        <v>2007</v>
      </c>
      <c r="Q2694" s="19" t="s">
        <v>1029</v>
      </c>
      <c r="R2694" s="24" t="s">
        <v>1026</v>
      </c>
      <c r="S2694" s="19" t="s">
        <v>1433</v>
      </c>
      <c r="T2694" s="17">
        <v>0</v>
      </c>
      <c r="U2694" s="24" t="s">
        <v>1026</v>
      </c>
      <c r="V2694" s="17">
        <v>2</v>
      </c>
      <c r="W2694" s="142" t="s">
        <v>463</v>
      </c>
      <c r="X2694" s="17">
        <v>234</v>
      </c>
      <c r="Y2694" s="17">
        <v>4</v>
      </c>
      <c r="Z2694" s="24" t="s">
        <v>1026</v>
      </c>
      <c r="AA2694" s="17">
        <v>6</v>
      </c>
    </row>
    <row r="2695" spans="3:27" x14ac:dyDescent="0.25">
      <c r="N2695" s="17">
        <v>14</v>
      </c>
      <c r="O2695" s="17">
        <v>6</v>
      </c>
      <c r="P2695" s="17">
        <v>2007</v>
      </c>
      <c r="Q2695" s="19" t="s">
        <v>1241</v>
      </c>
      <c r="R2695" s="24" t="s">
        <v>1026</v>
      </c>
      <c r="S2695" s="19" t="s">
        <v>1041</v>
      </c>
      <c r="T2695" s="17">
        <v>1</v>
      </c>
      <c r="U2695" s="24" t="s">
        <v>1026</v>
      </c>
      <c r="V2695" s="17">
        <v>0</v>
      </c>
      <c r="W2695" s="142" t="s">
        <v>2714</v>
      </c>
      <c r="X2695" s="17">
        <v>990</v>
      </c>
      <c r="Y2695" s="17">
        <v>9</v>
      </c>
      <c r="Z2695" s="24" t="s">
        <v>1026</v>
      </c>
      <c r="AA2695" s="17">
        <v>3</v>
      </c>
    </row>
    <row r="2696" spans="3:27" x14ac:dyDescent="0.25">
      <c r="N2696" s="17">
        <v>13</v>
      </c>
      <c r="O2696" s="17">
        <v>6</v>
      </c>
      <c r="P2696" s="17">
        <v>2007</v>
      </c>
      <c r="Q2696" s="19" t="s">
        <v>181</v>
      </c>
      <c r="R2696" s="24" t="s">
        <v>1026</v>
      </c>
      <c r="S2696" s="19" t="s">
        <v>3121</v>
      </c>
      <c r="T2696" s="17">
        <v>0</v>
      </c>
      <c r="U2696" s="24" t="s">
        <v>1026</v>
      </c>
      <c r="V2696" s="17">
        <v>2</v>
      </c>
      <c r="W2696" s="142" t="s">
        <v>2715</v>
      </c>
      <c r="X2696" s="17">
        <v>269</v>
      </c>
      <c r="Y2696" s="17">
        <v>4</v>
      </c>
      <c r="Z2696" s="24" t="s">
        <v>1026</v>
      </c>
      <c r="AA2696" s="17">
        <v>8</v>
      </c>
    </row>
    <row r="2697" spans="3:27" x14ac:dyDescent="0.25">
      <c r="N2697" s="17">
        <v>13</v>
      </c>
      <c r="O2697" s="17">
        <v>6</v>
      </c>
      <c r="P2697" s="17">
        <v>2007</v>
      </c>
      <c r="Q2697" s="19" t="s">
        <v>1029</v>
      </c>
      <c r="R2697" s="24" t="s">
        <v>1026</v>
      </c>
      <c r="S2697" s="19" t="s">
        <v>1427</v>
      </c>
      <c r="T2697" s="17">
        <v>0</v>
      </c>
      <c r="U2697" s="24" t="s">
        <v>1026</v>
      </c>
      <c r="V2697" s="17">
        <v>1</v>
      </c>
      <c r="W2697" s="142" t="s">
        <v>2716</v>
      </c>
      <c r="X2697" s="17">
        <v>231</v>
      </c>
      <c r="Y2697" s="17">
        <v>8</v>
      </c>
      <c r="Z2697" s="24" t="s">
        <v>1026</v>
      </c>
      <c r="AA2697" s="17">
        <v>10</v>
      </c>
    </row>
    <row r="2698" spans="3:27" x14ac:dyDescent="0.25">
      <c r="N2698" s="17">
        <v>13</v>
      </c>
      <c r="O2698" s="17">
        <v>6</v>
      </c>
      <c r="P2698" s="17">
        <v>2007</v>
      </c>
      <c r="Q2698" s="19" t="s">
        <v>1433</v>
      </c>
      <c r="R2698" s="24" t="s">
        <v>1026</v>
      </c>
      <c r="S2698" s="19" t="s">
        <v>392</v>
      </c>
      <c r="T2698" s="17">
        <v>0</v>
      </c>
      <c r="U2698" s="24" t="s">
        <v>1026</v>
      </c>
      <c r="V2698" s="17">
        <v>2</v>
      </c>
      <c r="W2698" s="142" t="s">
        <v>2717</v>
      </c>
      <c r="X2698" s="17">
        <v>375</v>
      </c>
      <c r="Y2698" s="17">
        <v>1</v>
      </c>
      <c r="Z2698" s="24" t="s">
        <v>1026</v>
      </c>
      <c r="AA2698" s="17">
        <v>11</v>
      </c>
    </row>
    <row r="2699" spans="3:27" x14ac:dyDescent="0.25">
      <c r="N2699" s="17">
        <v>13</v>
      </c>
      <c r="O2699" s="17">
        <v>6</v>
      </c>
      <c r="P2699" s="17">
        <v>2007</v>
      </c>
      <c r="Q2699" s="19" t="s">
        <v>264</v>
      </c>
      <c r="R2699" s="24" t="s">
        <v>1026</v>
      </c>
      <c r="S2699" s="19" t="s">
        <v>1043</v>
      </c>
      <c r="T2699" s="17">
        <v>2</v>
      </c>
      <c r="U2699" s="24" t="s">
        <v>1026</v>
      </c>
      <c r="V2699" s="17">
        <v>1</v>
      </c>
      <c r="W2699" s="142" t="s">
        <v>2718</v>
      </c>
      <c r="X2699" s="17">
        <v>534</v>
      </c>
      <c r="Y2699" s="17">
        <v>15</v>
      </c>
      <c r="Z2699" s="24" t="s">
        <v>1026</v>
      </c>
      <c r="AA2699" s="17">
        <v>8</v>
      </c>
    </row>
    <row r="2700" spans="3:27" x14ac:dyDescent="0.25">
      <c r="C2700" s="16"/>
      <c r="D2700" s="16"/>
      <c r="E2700" s="16"/>
      <c r="F2700" s="16"/>
      <c r="G2700" s="16"/>
      <c r="H2700" s="16"/>
      <c r="I2700" s="16"/>
      <c r="N2700" s="17">
        <v>10</v>
      </c>
      <c r="O2700" s="17">
        <v>6</v>
      </c>
      <c r="P2700" s="17">
        <v>2007</v>
      </c>
      <c r="Q2700" s="19" t="s">
        <v>392</v>
      </c>
      <c r="R2700" s="24" t="s">
        <v>1026</v>
      </c>
      <c r="S2700" s="19" t="s">
        <v>1427</v>
      </c>
      <c r="T2700" s="17">
        <v>2</v>
      </c>
      <c r="U2700" s="24" t="s">
        <v>1026</v>
      </c>
      <c r="V2700" s="17">
        <v>0</v>
      </c>
      <c r="W2700" s="142" t="s">
        <v>2067</v>
      </c>
      <c r="X2700" s="17">
        <v>403</v>
      </c>
      <c r="Y2700" s="17">
        <v>10</v>
      </c>
      <c r="Z2700" s="24" t="s">
        <v>1026</v>
      </c>
      <c r="AA2700" s="17">
        <v>3</v>
      </c>
    </row>
    <row r="2701" spans="3:27" x14ac:dyDescent="0.25">
      <c r="C2701" s="16"/>
      <c r="D2701" s="16"/>
      <c r="E2701" s="16"/>
      <c r="F2701" s="16"/>
      <c r="G2701" s="16"/>
      <c r="H2701" s="16"/>
      <c r="I2701" s="16"/>
      <c r="N2701" s="17">
        <v>10</v>
      </c>
      <c r="O2701" s="17">
        <v>6</v>
      </c>
      <c r="P2701" s="17">
        <v>2007</v>
      </c>
      <c r="Q2701" s="19" t="s">
        <v>1433</v>
      </c>
      <c r="R2701" s="24" t="s">
        <v>1026</v>
      </c>
      <c r="S2701" s="19" t="s">
        <v>264</v>
      </c>
      <c r="T2701" s="17">
        <v>0</v>
      </c>
      <c r="U2701" s="24" t="s">
        <v>1026</v>
      </c>
      <c r="V2701" s="17">
        <v>2</v>
      </c>
      <c r="W2701" s="142" t="s">
        <v>2719</v>
      </c>
      <c r="X2701" s="17">
        <v>458</v>
      </c>
      <c r="Y2701" s="17">
        <v>5</v>
      </c>
      <c r="Z2701" s="24" t="s">
        <v>1026</v>
      </c>
      <c r="AA2701" s="17">
        <v>12</v>
      </c>
    </row>
    <row r="2702" spans="3:27" x14ac:dyDescent="0.25">
      <c r="C2702" s="16"/>
      <c r="D2702" s="16"/>
      <c r="E2702" s="16"/>
      <c r="F2702" s="16"/>
      <c r="G2702" s="16"/>
      <c r="H2702" s="16"/>
      <c r="I2702" s="16"/>
      <c r="N2702" s="17">
        <v>10</v>
      </c>
      <c r="O2702" s="17">
        <v>6</v>
      </c>
      <c r="P2702" s="17">
        <v>2007</v>
      </c>
      <c r="Q2702" s="19" t="s">
        <v>1041</v>
      </c>
      <c r="R2702" s="24" t="s">
        <v>1026</v>
      </c>
      <c r="S2702" s="19" t="s">
        <v>1043</v>
      </c>
      <c r="T2702" s="17">
        <v>2</v>
      </c>
      <c r="U2702" s="24" t="s">
        <v>1026</v>
      </c>
      <c r="V2702" s="17">
        <v>0</v>
      </c>
      <c r="W2702" s="142" t="s">
        <v>2720</v>
      </c>
      <c r="X2702" s="17">
        <v>337</v>
      </c>
      <c r="Y2702" s="17">
        <v>8</v>
      </c>
      <c r="Z2702" s="24" t="s">
        <v>1026</v>
      </c>
      <c r="AA2702" s="17">
        <v>1</v>
      </c>
    </row>
    <row r="2703" spans="3:27" x14ac:dyDescent="0.25">
      <c r="C2703" s="16"/>
      <c r="D2703" s="16"/>
      <c r="E2703" s="16"/>
      <c r="F2703" s="16"/>
      <c r="G2703" s="16"/>
      <c r="H2703" s="16"/>
      <c r="I2703" s="16"/>
      <c r="N2703" s="17">
        <v>9</v>
      </c>
      <c r="O2703" s="17">
        <v>6</v>
      </c>
      <c r="P2703" s="17">
        <v>2007</v>
      </c>
      <c r="Q2703" s="19" t="s">
        <v>2792</v>
      </c>
      <c r="R2703" s="24" t="s">
        <v>1026</v>
      </c>
      <c r="S2703" s="19" t="s">
        <v>1029</v>
      </c>
      <c r="T2703" s="17">
        <v>1</v>
      </c>
      <c r="U2703" s="24" t="s">
        <v>1026</v>
      </c>
      <c r="V2703" s="17">
        <v>2</v>
      </c>
      <c r="W2703" s="142" t="s">
        <v>2721</v>
      </c>
      <c r="X2703" s="17">
        <v>253</v>
      </c>
      <c r="Y2703" s="17">
        <v>6</v>
      </c>
      <c r="Z2703" s="24" t="s">
        <v>1026</v>
      </c>
      <c r="AA2703" s="17">
        <v>8</v>
      </c>
    </row>
    <row r="2704" spans="3:27" x14ac:dyDescent="0.25">
      <c r="C2704" s="16"/>
      <c r="D2704" s="16"/>
      <c r="E2704" s="16"/>
      <c r="F2704" s="16"/>
      <c r="G2704" s="16"/>
      <c r="H2704" s="16"/>
      <c r="I2704" s="16"/>
      <c r="N2704" s="17">
        <v>8</v>
      </c>
      <c r="O2704" s="17">
        <v>6</v>
      </c>
      <c r="P2704" s="17">
        <v>2007</v>
      </c>
      <c r="Q2704" s="19" t="s">
        <v>1241</v>
      </c>
      <c r="R2704" s="24" t="s">
        <v>1026</v>
      </c>
      <c r="S2704" s="19" t="s">
        <v>181</v>
      </c>
      <c r="T2704" s="17">
        <v>1</v>
      </c>
      <c r="U2704" s="24" t="s">
        <v>1026</v>
      </c>
      <c r="V2704" s="17">
        <v>0</v>
      </c>
      <c r="W2704" s="142" t="s">
        <v>2722</v>
      </c>
      <c r="X2704" s="17">
        <v>1061</v>
      </c>
      <c r="Y2704" s="17">
        <v>8</v>
      </c>
      <c r="Z2704" s="24" t="s">
        <v>1026</v>
      </c>
      <c r="AA2704" s="17">
        <v>4</v>
      </c>
    </row>
    <row r="2705" spans="3:27" x14ac:dyDescent="0.25">
      <c r="C2705" s="16"/>
      <c r="D2705" s="16"/>
      <c r="E2705" s="16"/>
      <c r="F2705" s="16"/>
      <c r="G2705" s="16"/>
      <c r="H2705" s="16"/>
      <c r="I2705" s="16"/>
      <c r="N2705" s="17">
        <v>7</v>
      </c>
      <c r="O2705" s="17">
        <v>6</v>
      </c>
      <c r="P2705" s="17">
        <v>2007</v>
      </c>
      <c r="Q2705" s="19" t="s">
        <v>1433</v>
      </c>
      <c r="R2705" s="24" t="s">
        <v>1026</v>
      </c>
      <c r="S2705" s="19" t="s">
        <v>181</v>
      </c>
      <c r="T2705" s="17">
        <v>0</v>
      </c>
      <c r="U2705" s="24" t="s">
        <v>1026</v>
      </c>
      <c r="V2705" s="17">
        <v>1</v>
      </c>
      <c r="W2705" s="142" t="s">
        <v>2723</v>
      </c>
      <c r="X2705" s="17">
        <v>372</v>
      </c>
      <c r="Y2705" s="17">
        <v>7</v>
      </c>
      <c r="Z2705" s="24" t="s">
        <v>1026</v>
      </c>
      <c r="AA2705" s="17">
        <v>12</v>
      </c>
    </row>
    <row r="2706" spans="3:27" x14ac:dyDescent="0.25">
      <c r="C2706" s="16"/>
      <c r="D2706" s="16"/>
      <c r="E2706" s="16"/>
      <c r="F2706" s="16"/>
      <c r="G2706" s="16"/>
      <c r="H2706" s="16"/>
      <c r="I2706" s="16"/>
      <c r="N2706" s="17">
        <v>7</v>
      </c>
      <c r="O2706" s="17">
        <v>6</v>
      </c>
      <c r="P2706" s="17">
        <v>2007</v>
      </c>
      <c r="Q2706" s="19" t="s">
        <v>1041</v>
      </c>
      <c r="R2706" s="24" t="s">
        <v>1026</v>
      </c>
      <c r="S2706" s="19" t="s">
        <v>1029</v>
      </c>
      <c r="T2706" s="17">
        <v>2</v>
      </c>
      <c r="U2706" s="24" t="s">
        <v>1026</v>
      </c>
      <c r="V2706" s="17">
        <v>0</v>
      </c>
      <c r="W2706" s="142" t="s">
        <v>2724</v>
      </c>
      <c r="X2706" s="17">
        <v>406</v>
      </c>
      <c r="Y2706" s="17">
        <v>12</v>
      </c>
      <c r="Z2706" s="24" t="s">
        <v>1026</v>
      </c>
      <c r="AA2706" s="17">
        <v>1</v>
      </c>
    </row>
    <row r="2707" spans="3:27" x14ac:dyDescent="0.25">
      <c r="C2707" s="16"/>
      <c r="D2707" s="16"/>
      <c r="E2707" s="16"/>
      <c r="F2707" s="16"/>
      <c r="G2707" s="16"/>
      <c r="H2707" s="16"/>
      <c r="I2707" s="16"/>
      <c r="N2707" s="17">
        <v>6</v>
      </c>
      <c r="O2707" s="17">
        <v>6</v>
      </c>
      <c r="P2707" s="17">
        <v>2007</v>
      </c>
      <c r="Q2707" s="19" t="s">
        <v>1427</v>
      </c>
      <c r="R2707" s="24" t="s">
        <v>1026</v>
      </c>
      <c r="S2707" s="19" t="s">
        <v>1433</v>
      </c>
      <c r="T2707" s="17">
        <v>1</v>
      </c>
      <c r="U2707" s="24" t="s">
        <v>1026</v>
      </c>
      <c r="V2707" s="17">
        <v>2</v>
      </c>
      <c r="W2707" s="142" t="s">
        <v>2725</v>
      </c>
      <c r="X2707" s="17">
        <v>260</v>
      </c>
      <c r="Y2707" s="17">
        <v>15</v>
      </c>
      <c r="Z2707" s="24" t="s">
        <v>1026</v>
      </c>
      <c r="AA2707" s="17">
        <v>12</v>
      </c>
    </row>
    <row r="2708" spans="3:27" x14ac:dyDescent="0.25">
      <c r="C2708" s="16"/>
      <c r="D2708" s="16"/>
      <c r="E2708" s="16"/>
      <c r="F2708" s="16"/>
      <c r="G2708" s="16"/>
      <c r="H2708" s="16"/>
      <c r="I2708" s="16"/>
      <c r="N2708" s="17">
        <v>6</v>
      </c>
      <c r="O2708" s="17">
        <v>6</v>
      </c>
      <c r="P2708" s="17">
        <v>2007</v>
      </c>
      <c r="Q2708" s="19" t="s">
        <v>264</v>
      </c>
      <c r="R2708" s="24" t="s">
        <v>1026</v>
      </c>
      <c r="S2708" s="19" t="s">
        <v>392</v>
      </c>
      <c r="T2708" s="17">
        <v>1</v>
      </c>
      <c r="U2708" s="24" t="s">
        <v>1026</v>
      </c>
      <c r="V2708" s="17">
        <v>2</v>
      </c>
      <c r="W2708" s="142" t="s">
        <v>2726</v>
      </c>
      <c r="X2708" s="17">
        <v>544</v>
      </c>
      <c r="Y2708" s="17">
        <v>5</v>
      </c>
      <c r="Z2708" s="24" t="s">
        <v>1026</v>
      </c>
      <c r="AA2708" s="17">
        <v>4</v>
      </c>
    </row>
    <row r="2709" spans="3:27" x14ac:dyDescent="0.25">
      <c r="C2709" s="16"/>
      <c r="D2709" s="16"/>
      <c r="E2709" s="16"/>
      <c r="F2709" s="16"/>
      <c r="G2709" s="16"/>
      <c r="H2709" s="16"/>
      <c r="I2709" s="16"/>
      <c r="N2709" s="17">
        <v>5</v>
      </c>
      <c r="O2709" s="17">
        <v>6</v>
      </c>
      <c r="P2709" s="17">
        <v>2007</v>
      </c>
      <c r="Q2709" s="19" t="s">
        <v>1043</v>
      </c>
      <c r="R2709" s="24" t="s">
        <v>1026</v>
      </c>
      <c r="S2709" s="19" t="s">
        <v>2792</v>
      </c>
      <c r="T2709" s="17">
        <v>0</v>
      </c>
      <c r="U2709" s="24" t="s">
        <v>1026</v>
      </c>
      <c r="V2709" s="17">
        <v>1</v>
      </c>
      <c r="W2709" s="142" t="s">
        <v>2727</v>
      </c>
      <c r="X2709" s="17">
        <v>443</v>
      </c>
      <c r="Y2709" s="17">
        <v>4</v>
      </c>
      <c r="Z2709" s="24" t="s">
        <v>1026</v>
      </c>
      <c r="AA2709" s="17">
        <v>9</v>
      </c>
    </row>
    <row r="2710" spans="3:27" x14ac:dyDescent="0.25">
      <c r="C2710" s="16"/>
      <c r="D2710" s="16"/>
      <c r="E2710" s="16"/>
      <c r="F2710" s="16"/>
      <c r="G2710" s="16"/>
      <c r="H2710" s="16"/>
      <c r="I2710" s="16"/>
      <c r="N2710" s="17">
        <v>5</v>
      </c>
      <c r="O2710" s="17">
        <v>6</v>
      </c>
      <c r="P2710" s="17">
        <v>2007</v>
      </c>
      <c r="Q2710" s="19" t="s">
        <v>3121</v>
      </c>
      <c r="R2710" s="24" t="s">
        <v>1026</v>
      </c>
      <c r="S2710" s="19" t="s">
        <v>1241</v>
      </c>
      <c r="T2710" s="17">
        <v>1</v>
      </c>
      <c r="U2710" s="24" t="s">
        <v>1026</v>
      </c>
      <c r="V2710" s="17">
        <v>0</v>
      </c>
      <c r="W2710" s="142" t="s">
        <v>2728</v>
      </c>
      <c r="X2710" s="17">
        <v>428</v>
      </c>
      <c r="Y2710" s="17">
        <v>6</v>
      </c>
      <c r="Z2710" s="24" t="s">
        <v>1026</v>
      </c>
      <c r="AA2710" s="17">
        <v>6</v>
      </c>
    </row>
    <row r="2711" spans="3:27" x14ac:dyDescent="0.25">
      <c r="C2711" s="16"/>
      <c r="D2711" s="16"/>
      <c r="E2711" s="16"/>
      <c r="F2711" s="16"/>
      <c r="G2711" s="16"/>
      <c r="H2711" s="16"/>
      <c r="I2711" s="16"/>
      <c r="N2711" s="17">
        <v>4</v>
      </c>
      <c r="O2711" s="17">
        <v>6</v>
      </c>
      <c r="P2711" s="17">
        <v>2007</v>
      </c>
      <c r="Q2711" s="19" t="s">
        <v>1029</v>
      </c>
      <c r="R2711" s="24" t="s">
        <v>1026</v>
      </c>
      <c r="S2711" s="19" t="s">
        <v>1241</v>
      </c>
      <c r="T2711" s="17">
        <v>0</v>
      </c>
      <c r="U2711" s="24" t="s">
        <v>1026</v>
      </c>
      <c r="V2711" s="17">
        <v>2</v>
      </c>
      <c r="W2711" s="142" t="s">
        <v>2729</v>
      </c>
      <c r="X2711" s="17">
        <v>784</v>
      </c>
      <c r="Y2711" s="17">
        <v>5</v>
      </c>
      <c r="Z2711" s="24" t="s">
        <v>1026</v>
      </c>
      <c r="AA2711" s="17">
        <v>17</v>
      </c>
    </row>
    <row r="2712" spans="3:27" x14ac:dyDescent="0.25">
      <c r="C2712" s="16"/>
      <c r="D2712" s="16"/>
      <c r="E2712" s="16"/>
      <c r="F2712" s="16"/>
      <c r="G2712" s="16"/>
      <c r="H2712" s="16"/>
      <c r="I2712" s="16"/>
      <c r="N2712" s="17">
        <v>4</v>
      </c>
      <c r="O2712" s="17">
        <v>6</v>
      </c>
      <c r="P2712" s="17">
        <v>2007</v>
      </c>
      <c r="Q2712" s="19" t="s">
        <v>264</v>
      </c>
      <c r="R2712" s="24" t="s">
        <v>1026</v>
      </c>
      <c r="S2712" s="19" t="s">
        <v>1041</v>
      </c>
      <c r="T2712" s="17">
        <v>1</v>
      </c>
      <c r="U2712" s="24" t="s">
        <v>1026</v>
      </c>
      <c r="V2712" s="17">
        <v>0</v>
      </c>
      <c r="W2712" s="142" t="s">
        <v>2730</v>
      </c>
      <c r="X2712" s="17">
        <v>640</v>
      </c>
      <c r="Y2712" s="17">
        <v>7</v>
      </c>
      <c r="Z2712" s="24" t="s">
        <v>1026</v>
      </c>
      <c r="AA2712" s="17">
        <v>3</v>
      </c>
    </row>
    <row r="2713" spans="3:27" x14ac:dyDescent="0.25">
      <c r="C2713" s="16"/>
      <c r="D2713" s="16"/>
      <c r="E2713" s="16"/>
      <c r="F2713" s="16"/>
      <c r="G2713" s="16"/>
      <c r="H2713" s="16"/>
      <c r="I2713" s="16"/>
      <c r="N2713" s="17">
        <v>3</v>
      </c>
      <c r="O2713" s="17">
        <v>6</v>
      </c>
      <c r="P2713" s="17">
        <v>2007</v>
      </c>
      <c r="Q2713" s="19" t="s">
        <v>1427</v>
      </c>
      <c r="R2713" s="24" t="s">
        <v>1026</v>
      </c>
      <c r="S2713" s="19" t="s">
        <v>1043</v>
      </c>
      <c r="T2713" s="17">
        <v>2</v>
      </c>
      <c r="U2713" s="24" t="s">
        <v>1026</v>
      </c>
      <c r="V2713" s="17">
        <v>0</v>
      </c>
      <c r="W2713" s="142" t="s">
        <v>2731</v>
      </c>
      <c r="X2713" s="17">
        <v>315</v>
      </c>
      <c r="Y2713" s="17">
        <v>13</v>
      </c>
      <c r="Z2713" s="24" t="s">
        <v>1026</v>
      </c>
      <c r="AA2713" s="17">
        <v>3</v>
      </c>
    </row>
    <row r="2714" spans="3:27" x14ac:dyDescent="0.25">
      <c r="C2714" s="16"/>
      <c r="D2714" s="16"/>
      <c r="E2714" s="16"/>
      <c r="F2714" s="16"/>
      <c r="G2714" s="16"/>
      <c r="H2714" s="16"/>
      <c r="I2714" s="16"/>
      <c r="N2714" s="17">
        <v>3</v>
      </c>
      <c r="O2714" s="17">
        <v>6</v>
      </c>
      <c r="P2714" s="17">
        <v>2007</v>
      </c>
      <c r="Q2714" s="19" t="s">
        <v>392</v>
      </c>
      <c r="R2714" s="24" t="s">
        <v>1026</v>
      </c>
      <c r="S2714" s="19" t="s">
        <v>3121</v>
      </c>
      <c r="T2714" s="17">
        <v>2</v>
      </c>
      <c r="U2714" s="24" t="s">
        <v>1026</v>
      </c>
      <c r="V2714" s="17">
        <v>0</v>
      </c>
      <c r="W2714" s="142" t="s">
        <v>2732</v>
      </c>
      <c r="X2714" s="17">
        <v>678</v>
      </c>
      <c r="Y2714" s="17">
        <v>5</v>
      </c>
      <c r="Z2714" s="24" t="s">
        <v>1026</v>
      </c>
      <c r="AA2714" s="17">
        <v>2</v>
      </c>
    </row>
    <row r="2715" spans="3:27" x14ac:dyDescent="0.25">
      <c r="C2715" s="16"/>
      <c r="D2715" s="16"/>
      <c r="E2715" s="16"/>
      <c r="F2715" s="16"/>
      <c r="G2715" s="16"/>
      <c r="H2715" s="16"/>
      <c r="I2715" s="16"/>
      <c r="N2715" s="17">
        <v>3</v>
      </c>
      <c r="O2715" s="17">
        <v>6</v>
      </c>
      <c r="P2715" s="17">
        <v>2007</v>
      </c>
      <c r="Q2715" s="19" t="s">
        <v>2792</v>
      </c>
      <c r="R2715" s="24" t="s">
        <v>1026</v>
      </c>
      <c r="S2715" s="19" t="s">
        <v>1041</v>
      </c>
      <c r="T2715" s="17">
        <v>0</v>
      </c>
      <c r="U2715" s="24" t="s">
        <v>1026</v>
      </c>
      <c r="V2715" s="17">
        <v>2</v>
      </c>
      <c r="W2715" s="142" t="s">
        <v>2733</v>
      </c>
      <c r="X2715" s="17">
        <v>183</v>
      </c>
      <c r="Y2715" s="17">
        <v>1</v>
      </c>
      <c r="Z2715" s="24" t="s">
        <v>1026</v>
      </c>
      <c r="AA2715" s="17">
        <v>13</v>
      </c>
    </row>
    <row r="2716" spans="3:27" x14ac:dyDescent="0.25">
      <c r="C2716" s="16"/>
      <c r="D2716" s="16"/>
      <c r="E2716" s="16"/>
      <c r="F2716" s="16"/>
      <c r="G2716" s="16"/>
      <c r="H2716" s="16"/>
      <c r="I2716" s="16"/>
      <c r="N2716" s="17">
        <v>30</v>
      </c>
      <c r="O2716" s="17">
        <v>5</v>
      </c>
      <c r="P2716" s="17">
        <v>2007</v>
      </c>
      <c r="Q2716" s="19" t="s">
        <v>181</v>
      </c>
      <c r="R2716" s="24" t="s">
        <v>1026</v>
      </c>
      <c r="S2716" s="19" t="s">
        <v>1029</v>
      </c>
      <c r="T2716" s="17">
        <v>2</v>
      </c>
      <c r="U2716" s="24" t="s">
        <v>1026</v>
      </c>
      <c r="V2716" s="17">
        <v>1</v>
      </c>
      <c r="W2716" s="142" t="s">
        <v>2734</v>
      </c>
      <c r="X2716" s="17">
        <v>267</v>
      </c>
      <c r="Y2716" s="17">
        <v>11</v>
      </c>
      <c r="Z2716" s="24" t="s">
        <v>1026</v>
      </c>
      <c r="AA2716" s="17">
        <v>8</v>
      </c>
    </row>
    <row r="2717" spans="3:27" x14ac:dyDescent="0.25">
      <c r="C2717" s="16"/>
      <c r="D2717" s="16"/>
      <c r="E2717" s="16"/>
      <c r="F2717" s="16"/>
      <c r="G2717" s="16"/>
      <c r="H2717" s="16"/>
      <c r="I2717" s="16"/>
      <c r="N2717" s="17">
        <v>30</v>
      </c>
      <c r="O2717" s="17">
        <v>5</v>
      </c>
      <c r="P2717" s="17">
        <v>2007</v>
      </c>
      <c r="Q2717" s="19" t="s">
        <v>1043</v>
      </c>
      <c r="R2717" s="24" t="s">
        <v>1026</v>
      </c>
      <c r="S2717" s="19" t="s">
        <v>392</v>
      </c>
      <c r="T2717" s="17">
        <v>0</v>
      </c>
      <c r="U2717" s="24" t="s">
        <v>1026</v>
      </c>
      <c r="V2717" s="17">
        <v>2</v>
      </c>
      <c r="W2717" s="142" t="s">
        <v>2735</v>
      </c>
      <c r="X2717" s="17">
        <v>186</v>
      </c>
      <c r="Y2717" s="17">
        <v>0</v>
      </c>
      <c r="Z2717" s="24" t="s">
        <v>1026</v>
      </c>
      <c r="AA2717" s="17">
        <v>14</v>
      </c>
    </row>
    <row r="2718" spans="3:27" x14ac:dyDescent="0.25">
      <c r="C2718" s="16"/>
      <c r="D2718" s="16"/>
      <c r="E2718" s="16"/>
      <c r="F2718" s="16"/>
      <c r="G2718" s="16"/>
      <c r="H2718" s="16"/>
      <c r="I2718" s="16"/>
      <c r="N2718" s="17">
        <v>30</v>
      </c>
      <c r="O2718" s="17">
        <v>5</v>
      </c>
      <c r="P2718" s="17">
        <v>2007</v>
      </c>
      <c r="Q2718" s="19" t="s">
        <v>1433</v>
      </c>
      <c r="R2718" s="24" t="s">
        <v>1026</v>
      </c>
      <c r="S2718" s="19" t="s">
        <v>2792</v>
      </c>
      <c r="T2718" s="17">
        <v>2</v>
      </c>
      <c r="U2718" s="24" t="s">
        <v>1026</v>
      </c>
      <c r="V2718" s="17">
        <v>0</v>
      </c>
      <c r="W2718" s="142" t="s">
        <v>2736</v>
      </c>
      <c r="X2718" s="17">
        <v>385</v>
      </c>
      <c r="Y2718" s="17">
        <v>6</v>
      </c>
      <c r="Z2718" s="24" t="s">
        <v>1026</v>
      </c>
      <c r="AA2718" s="17">
        <v>4</v>
      </c>
    </row>
    <row r="2719" spans="3:27" x14ac:dyDescent="0.25">
      <c r="C2719" s="16"/>
      <c r="D2719" s="16"/>
      <c r="E2719" s="16"/>
      <c r="F2719" s="16"/>
      <c r="G2719" s="16"/>
      <c r="H2719" s="16"/>
      <c r="I2719" s="16"/>
      <c r="N2719" s="17">
        <v>30</v>
      </c>
      <c r="O2719" s="17">
        <v>5</v>
      </c>
      <c r="P2719" s="17">
        <v>2007</v>
      </c>
      <c r="Q2719" s="19" t="s">
        <v>3121</v>
      </c>
      <c r="R2719" s="24" t="s">
        <v>1026</v>
      </c>
      <c r="S2719" s="19" t="s">
        <v>1427</v>
      </c>
      <c r="T2719" s="17">
        <v>2</v>
      </c>
      <c r="U2719" s="24" t="s">
        <v>1026</v>
      </c>
      <c r="V2719" s="17">
        <v>0</v>
      </c>
      <c r="W2719" s="142" t="s">
        <v>2660</v>
      </c>
      <c r="X2719" s="17">
        <v>604</v>
      </c>
      <c r="Y2719" s="17">
        <v>6</v>
      </c>
      <c r="Z2719" s="24" t="s">
        <v>1026</v>
      </c>
      <c r="AA2719" s="17">
        <v>3</v>
      </c>
    </row>
    <row r="2720" spans="3:27" x14ac:dyDescent="0.25">
      <c r="C2720" s="16"/>
      <c r="D2720" s="16"/>
      <c r="E2720" s="16"/>
      <c r="F2720" s="16"/>
      <c r="G2720" s="16"/>
      <c r="H2720" s="16"/>
      <c r="I2720" s="16"/>
      <c r="N2720" s="17">
        <v>27</v>
      </c>
      <c r="O2720" s="17">
        <v>5</v>
      </c>
      <c r="P2720" s="17">
        <v>2007</v>
      </c>
      <c r="Q2720" s="19" t="s">
        <v>3121</v>
      </c>
      <c r="R2720" s="24" t="s">
        <v>1026</v>
      </c>
      <c r="S2720" s="19" t="s">
        <v>1043</v>
      </c>
      <c r="T2720" s="17">
        <v>2</v>
      </c>
      <c r="U2720" s="24" t="s">
        <v>1026</v>
      </c>
      <c r="V2720" s="17">
        <v>0</v>
      </c>
      <c r="W2720" s="142" t="s">
        <v>2737</v>
      </c>
      <c r="X2720" s="17">
        <v>332</v>
      </c>
      <c r="Y2720" s="17">
        <v>32</v>
      </c>
      <c r="Z2720" s="24" t="s">
        <v>1026</v>
      </c>
      <c r="AA2720" s="17">
        <v>3</v>
      </c>
    </row>
    <row r="2721" spans="3:27" x14ac:dyDescent="0.25">
      <c r="C2721" s="16"/>
      <c r="D2721" s="16"/>
      <c r="E2721" s="16"/>
      <c r="F2721" s="16"/>
      <c r="G2721" s="16"/>
      <c r="H2721" s="16"/>
      <c r="I2721" s="16"/>
      <c r="N2721" s="17">
        <v>27</v>
      </c>
      <c r="O2721" s="17">
        <v>5</v>
      </c>
      <c r="P2721" s="17">
        <v>2007</v>
      </c>
      <c r="Q2721" s="19" t="s">
        <v>2792</v>
      </c>
      <c r="R2721" s="24" t="s">
        <v>1026</v>
      </c>
      <c r="S2721" s="19" t="s">
        <v>1427</v>
      </c>
      <c r="T2721" s="17">
        <v>0</v>
      </c>
      <c r="U2721" s="24" t="s">
        <v>1026</v>
      </c>
      <c r="V2721" s="17">
        <v>2</v>
      </c>
      <c r="W2721" s="142" t="s">
        <v>2738</v>
      </c>
      <c r="X2721" s="17">
        <v>202</v>
      </c>
      <c r="Y2721" s="17">
        <v>3</v>
      </c>
      <c r="Z2721" s="24" t="s">
        <v>1026</v>
      </c>
      <c r="AA2721" s="17">
        <v>11</v>
      </c>
    </row>
    <row r="2722" spans="3:27" x14ac:dyDescent="0.25">
      <c r="C2722" s="16"/>
      <c r="D2722" s="16"/>
      <c r="E2722" s="16"/>
      <c r="F2722" s="16"/>
      <c r="G2722" s="16"/>
      <c r="H2722" s="16"/>
      <c r="I2722" s="16"/>
      <c r="N2722" s="17">
        <v>27</v>
      </c>
      <c r="O2722" s="17">
        <v>5</v>
      </c>
      <c r="P2722" s="17">
        <v>2007</v>
      </c>
      <c r="Q2722" s="19" t="s">
        <v>181</v>
      </c>
      <c r="R2722" s="24" t="s">
        <v>1026</v>
      </c>
      <c r="S2722" s="19" t="s">
        <v>264</v>
      </c>
      <c r="T2722" s="17">
        <v>0</v>
      </c>
      <c r="U2722" s="24" t="s">
        <v>1026</v>
      </c>
      <c r="V2722" s="17">
        <v>2</v>
      </c>
      <c r="W2722" s="142" t="s">
        <v>2739</v>
      </c>
      <c r="X2722" s="17">
        <v>423</v>
      </c>
      <c r="Y2722" s="17">
        <v>3</v>
      </c>
      <c r="Z2722" s="24" t="s">
        <v>1026</v>
      </c>
      <c r="AA2722" s="17">
        <v>11</v>
      </c>
    </row>
    <row r="2723" spans="3:27" x14ac:dyDescent="0.25">
      <c r="C2723" s="16"/>
      <c r="D2723" s="16"/>
      <c r="E2723" s="16"/>
      <c r="F2723" s="16"/>
      <c r="G2723" s="16"/>
      <c r="H2723" s="16"/>
      <c r="I2723" s="16"/>
      <c r="N2723" s="17">
        <v>26</v>
      </c>
      <c r="O2723" s="17">
        <v>5</v>
      </c>
      <c r="P2723" s="17">
        <v>2007</v>
      </c>
      <c r="Q2723" s="19" t="s">
        <v>1043</v>
      </c>
      <c r="R2723" s="24" t="s">
        <v>1026</v>
      </c>
      <c r="S2723" s="19" t="s">
        <v>1427</v>
      </c>
      <c r="T2723" s="17">
        <v>1</v>
      </c>
      <c r="U2723" s="24" t="s">
        <v>1026</v>
      </c>
      <c r="V2723" s="17">
        <v>2</v>
      </c>
      <c r="W2723" s="142" t="s">
        <v>2740</v>
      </c>
      <c r="X2723" s="17">
        <v>195</v>
      </c>
      <c r="Y2723" s="17">
        <v>5</v>
      </c>
      <c r="Z2723" s="24" t="s">
        <v>1026</v>
      </c>
      <c r="AA2723" s="17">
        <v>9</v>
      </c>
    </row>
    <row r="2724" spans="3:27" x14ac:dyDescent="0.25">
      <c r="C2724" s="16"/>
      <c r="D2724" s="16"/>
      <c r="E2724" s="16"/>
      <c r="F2724" s="16"/>
      <c r="G2724" s="16"/>
      <c r="H2724" s="16"/>
      <c r="I2724" s="16"/>
      <c r="N2724" s="17">
        <v>25</v>
      </c>
      <c r="O2724" s="17">
        <v>5</v>
      </c>
      <c r="P2724" s="17">
        <v>2007</v>
      </c>
      <c r="Q2724" s="19" t="s">
        <v>1241</v>
      </c>
      <c r="R2724" s="24" t="s">
        <v>1026</v>
      </c>
      <c r="S2724" s="19" t="s">
        <v>392</v>
      </c>
      <c r="T2724" s="17">
        <v>2</v>
      </c>
      <c r="U2724" s="24" t="s">
        <v>1026</v>
      </c>
      <c r="V2724" s="17">
        <v>1</v>
      </c>
      <c r="W2724" s="142" t="s">
        <v>2741</v>
      </c>
      <c r="X2724" s="17">
        <v>1226</v>
      </c>
      <c r="Y2724" s="17">
        <v>8</v>
      </c>
      <c r="Z2724" s="24" t="s">
        <v>1026</v>
      </c>
      <c r="AA2724" s="17">
        <v>5</v>
      </c>
    </row>
    <row r="2725" spans="3:27" x14ac:dyDescent="0.25">
      <c r="C2725" s="16"/>
      <c r="D2725" s="16"/>
      <c r="E2725" s="16"/>
      <c r="F2725" s="16"/>
      <c r="G2725" s="16"/>
      <c r="H2725" s="16"/>
      <c r="I2725" s="16"/>
      <c r="N2725" s="17">
        <v>23</v>
      </c>
      <c r="O2725" s="17">
        <v>5</v>
      </c>
      <c r="P2725" s="17">
        <v>2007</v>
      </c>
      <c r="Q2725" s="19" t="s">
        <v>1427</v>
      </c>
      <c r="R2725" s="24" t="s">
        <v>1026</v>
      </c>
      <c r="S2725" s="19" t="s">
        <v>1241</v>
      </c>
      <c r="T2725" s="17">
        <v>0</v>
      </c>
      <c r="U2725" s="24" t="s">
        <v>1026</v>
      </c>
      <c r="V2725" s="17">
        <v>2</v>
      </c>
      <c r="W2725" s="142" t="s">
        <v>2742</v>
      </c>
      <c r="X2725" s="17">
        <v>230</v>
      </c>
      <c r="Y2725" s="17">
        <v>0</v>
      </c>
      <c r="Z2725" s="24" t="s">
        <v>1026</v>
      </c>
      <c r="AA2725" s="17">
        <v>9</v>
      </c>
    </row>
    <row r="2726" spans="3:27" x14ac:dyDescent="0.25">
      <c r="C2726" s="16"/>
      <c r="D2726" s="16"/>
      <c r="E2726" s="16"/>
      <c r="F2726" s="16"/>
      <c r="G2726" s="16"/>
      <c r="H2726" s="16"/>
      <c r="I2726" s="16"/>
      <c r="J2726" s="16"/>
      <c r="K2726" s="16"/>
      <c r="N2726" s="17">
        <v>23</v>
      </c>
      <c r="O2726" s="17">
        <v>5</v>
      </c>
      <c r="P2726" s="17">
        <v>2007</v>
      </c>
      <c r="Q2726" s="19" t="s">
        <v>1433</v>
      </c>
      <c r="R2726" s="24" t="s">
        <v>1026</v>
      </c>
      <c r="S2726" s="19" t="s">
        <v>3121</v>
      </c>
      <c r="T2726" s="17">
        <v>0</v>
      </c>
      <c r="U2726" s="24" t="s">
        <v>1026</v>
      </c>
      <c r="V2726" s="17">
        <v>2</v>
      </c>
      <c r="W2726" s="142" t="s">
        <v>2743</v>
      </c>
      <c r="X2726" s="17">
        <v>468</v>
      </c>
      <c r="Y2726" s="17">
        <v>0</v>
      </c>
      <c r="Z2726" s="24" t="s">
        <v>1026</v>
      </c>
      <c r="AA2726" s="17">
        <v>7</v>
      </c>
    </row>
    <row r="2727" spans="3:27" x14ac:dyDescent="0.25">
      <c r="C2727" s="16"/>
      <c r="D2727" s="16"/>
      <c r="E2727" s="16"/>
      <c r="F2727" s="16"/>
      <c r="G2727" s="16"/>
      <c r="H2727" s="16"/>
      <c r="I2727" s="16"/>
      <c r="J2727" s="16"/>
      <c r="K2727" s="16"/>
      <c r="N2727" s="17">
        <v>23</v>
      </c>
      <c r="O2727" s="17">
        <v>5</v>
      </c>
      <c r="P2727" s="17">
        <v>2007</v>
      </c>
      <c r="Q2727" s="19" t="s">
        <v>264</v>
      </c>
      <c r="R2727" s="24" t="s">
        <v>1026</v>
      </c>
      <c r="S2727" s="19" t="s">
        <v>1029</v>
      </c>
      <c r="T2727" s="17">
        <v>2</v>
      </c>
      <c r="U2727" s="24" t="s">
        <v>1026</v>
      </c>
      <c r="V2727" s="17">
        <v>0</v>
      </c>
      <c r="W2727" s="142" t="s">
        <v>2744</v>
      </c>
      <c r="X2727" s="17">
        <v>441</v>
      </c>
      <c r="Y2727" s="17">
        <v>21</v>
      </c>
      <c r="Z2727" s="24" t="s">
        <v>1026</v>
      </c>
      <c r="AA2727" s="17">
        <v>5</v>
      </c>
    </row>
    <row r="2728" spans="3:27" x14ac:dyDescent="0.25">
      <c r="C2728" s="16"/>
      <c r="D2728" s="16"/>
      <c r="E2728" s="16"/>
      <c r="F2728" s="16"/>
      <c r="G2728" s="16"/>
      <c r="H2728" s="16"/>
      <c r="I2728" s="16"/>
      <c r="J2728" s="16"/>
      <c r="K2728" s="16"/>
      <c r="N2728" s="17">
        <v>22</v>
      </c>
      <c r="O2728" s="17">
        <v>5</v>
      </c>
      <c r="P2728" s="17">
        <v>2007</v>
      </c>
      <c r="Q2728" s="19" t="s">
        <v>392</v>
      </c>
      <c r="R2728" s="24" t="s">
        <v>1026</v>
      </c>
      <c r="S2728" s="19" t="s">
        <v>2792</v>
      </c>
      <c r="T2728" s="17">
        <v>2</v>
      </c>
      <c r="U2728" s="24" t="s">
        <v>1026</v>
      </c>
      <c r="V2728" s="17">
        <v>0</v>
      </c>
      <c r="W2728" s="142" t="s">
        <v>2745</v>
      </c>
      <c r="X2728" s="17">
        <v>487</v>
      </c>
      <c r="Y2728" s="17">
        <v>16</v>
      </c>
      <c r="Z2728" s="24" t="s">
        <v>1026</v>
      </c>
      <c r="AA2728" s="17">
        <v>3</v>
      </c>
    </row>
    <row r="2729" spans="3:27" x14ac:dyDescent="0.25">
      <c r="C2729" s="16"/>
      <c r="D2729" s="16"/>
      <c r="E2729" s="16"/>
      <c r="F2729" s="16"/>
      <c r="G2729" s="16"/>
      <c r="H2729" s="16"/>
      <c r="I2729" s="16"/>
      <c r="J2729" s="16"/>
      <c r="K2729" s="16"/>
      <c r="N2729" s="17">
        <v>22</v>
      </c>
      <c r="O2729" s="17">
        <v>5</v>
      </c>
      <c r="P2729" s="17">
        <v>2007</v>
      </c>
      <c r="Q2729" s="19" t="s">
        <v>1041</v>
      </c>
      <c r="R2729" s="24" t="s">
        <v>1026</v>
      </c>
      <c r="S2729" s="19" t="s">
        <v>181</v>
      </c>
      <c r="T2729" s="17">
        <v>2</v>
      </c>
      <c r="U2729" s="24" t="s">
        <v>1026</v>
      </c>
      <c r="V2729" s="17">
        <v>1</v>
      </c>
      <c r="W2729" s="142" t="s">
        <v>2746</v>
      </c>
      <c r="X2729" s="17">
        <v>468</v>
      </c>
      <c r="Y2729" s="17">
        <v>16</v>
      </c>
      <c r="Z2729" s="24" t="s">
        <v>1026</v>
      </c>
      <c r="AA2729" s="17">
        <v>7</v>
      </c>
    </row>
    <row r="2730" spans="3:27" x14ac:dyDescent="0.25">
      <c r="C2730" s="16"/>
      <c r="D2730" s="16"/>
      <c r="E2730" s="16"/>
      <c r="F2730" s="16"/>
      <c r="G2730" s="16"/>
      <c r="H2730" s="16"/>
      <c r="I2730" s="16"/>
      <c r="J2730" s="16"/>
      <c r="K2730" s="16"/>
      <c r="N2730" s="17">
        <v>20</v>
      </c>
      <c r="O2730" s="17">
        <v>5</v>
      </c>
      <c r="P2730" s="17">
        <v>2007</v>
      </c>
      <c r="Q2730" s="19" t="s">
        <v>1241</v>
      </c>
      <c r="R2730" s="24" t="s">
        <v>1026</v>
      </c>
      <c r="S2730" s="19" t="s">
        <v>1043</v>
      </c>
      <c r="T2730" s="17">
        <v>2</v>
      </c>
      <c r="U2730" s="24" t="s">
        <v>1026</v>
      </c>
      <c r="V2730" s="17">
        <v>0</v>
      </c>
      <c r="W2730" s="142" t="s">
        <v>2747</v>
      </c>
      <c r="X2730" s="17">
        <v>1383</v>
      </c>
      <c r="Y2730" s="17">
        <v>15</v>
      </c>
      <c r="Z2730" s="24" t="s">
        <v>1026</v>
      </c>
      <c r="AA2730" s="17">
        <v>0</v>
      </c>
    </row>
    <row r="2731" spans="3:27" x14ac:dyDescent="0.25">
      <c r="C2731" s="16"/>
      <c r="D2731" s="16"/>
      <c r="E2731" s="16"/>
      <c r="F2731" s="16"/>
      <c r="G2731" s="16"/>
      <c r="H2731" s="16"/>
      <c r="I2731" s="16"/>
      <c r="J2731" s="16"/>
      <c r="K2731" s="16"/>
      <c r="N2731" s="17">
        <v>20</v>
      </c>
      <c r="O2731" s="17">
        <v>5</v>
      </c>
      <c r="P2731" s="17">
        <v>2007</v>
      </c>
      <c r="Q2731" s="19" t="s">
        <v>264</v>
      </c>
      <c r="R2731" s="24" t="s">
        <v>1026</v>
      </c>
      <c r="S2731" s="19" t="s">
        <v>1427</v>
      </c>
      <c r="T2731" s="17">
        <v>2</v>
      </c>
      <c r="U2731" s="24" t="s">
        <v>1026</v>
      </c>
      <c r="V2731" s="17">
        <v>0</v>
      </c>
      <c r="W2731" s="142" t="s">
        <v>2748</v>
      </c>
      <c r="X2731" s="17">
        <v>521</v>
      </c>
      <c r="Y2731" s="17">
        <v>14</v>
      </c>
      <c r="Z2731" s="24" t="s">
        <v>1026</v>
      </c>
      <c r="AA2731" s="17">
        <v>5</v>
      </c>
    </row>
    <row r="2732" spans="3:27" x14ac:dyDescent="0.25">
      <c r="C2732" s="16"/>
      <c r="D2732" s="16"/>
      <c r="E2732" s="16"/>
      <c r="F2732" s="16"/>
      <c r="G2732" s="16"/>
      <c r="H2732" s="16"/>
      <c r="I2732" s="16"/>
      <c r="J2732" s="16"/>
      <c r="K2732" s="16"/>
      <c r="N2732" s="17">
        <v>20</v>
      </c>
      <c r="O2732" s="17">
        <v>5</v>
      </c>
      <c r="P2732" s="17">
        <v>2007</v>
      </c>
      <c r="Q2732" s="19" t="s">
        <v>181</v>
      </c>
      <c r="R2732" s="24" t="s">
        <v>1026</v>
      </c>
      <c r="S2732" s="19" t="s">
        <v>2792</v>
      </c>
      <c r="T2732" s="17">
        <v>2</v>
      </c>
      <c r="U2732" s="24" t="s">
        <v>1026</v>
      </c>
      <c r="V2732" s="17">
        <v>0</v>
      </c>
      <c r="W2732" s="142" t="s">
        <v>2749</v>
      </c>
      <c r="X2732" s="17">
        <v>505</v>
      </c>
      <c r="Y2732" s="17">
        <v>22</v>
      </c>
      <c r="Z2732" s="24" t="s">
        <v>1026</v>
      </c>
      <c r="AA2732" s="17">
        <v>9</v>
      </c>
    </row>
    <row r="2733" spans="3:27" x14ac:dyDescent="0.25">
      <c r="C2733" s="16"/>
      <c r="D2733" s="16"/>
      <c r="E2733" s="16"/>
      <c r="F2733" s="16"/>
      <c r="G2733" s="16"/>
      <c r="H2733" s="16"/>
      <c r="I2733" s="16"/>
      <c r="J2733" s="16"/>
      <c r="K2733" s="16"/>
      <c r="N2733" s="17">
        <v>20</v>
      </c>
      <c r="O2733" s="17">
        <v>5</v>
      </c>
      <c r="P2733" s="17">
        <v>2007</v>
      </c>
      <c r="Q2733" s="19" t="s">
        <v>1029</v>
      </c>
      <c r="R2733" s="24" t="s">
        <v>1026</v>
      </c>
      <c r="S2733" s="19" t="s">
        <v>3121</v>
      </c>
      <c r="T2733" s="17">
        <v>0</v>
      </c>
      <c r="U2733" s="24" t="s">
        <v>1026</v>
      </c>
      <c r="V2733" s="17">
        <v>2</v>
      </c>
      <c r="W2733" s="142" t="s">
        <v>2750</v>
      </c>
      <c r="X2733" s="17">
        <v>293</v>
      </c>
      <c r="Y2733" s="17">
        <v>5</v>
      </c>
      <c r="Z2733" s="24" t="s">
        <v>1026</v>
      </c>
      <c r="AA2733" s="17">
        <v>8</v>
      </c>
    </row>
    <row r="2734" spans="3:27" x14ac:dyDescent="0.25">
      <c r="C2734" s="16"/>
      <c r="D2734" s="16"/>
      <c r="E2734" s="16"/>
      <c r="F2734" s="16"/>
      <c r="G2734" s="16"/>
      <c r="H2734" s="16"/>
      <c r="I2734" s="16"/>
      <c r="J2734" s="16"/>
      <c r="K2734" s="16"/>
      <c r="N2734" s="17">
        <v>20</v>
      </c>
      <c r="O2734" s="17">
        <v>5</v>
      </c>
      <c r="P2734" s="17">
        <v>2007</v>
      </c>
      <c r="Q2734" s="19" t="s">
        <v>1041</v>
      </c>
      <c r="R2734" s="24" t="s">
        <v>1026</v>
      </c>
      <c r="S2734" s="19" t="s">
        <v>1433</v>
      </c>
      <c r="T2734" s="17">
        <v>2</v>
      </c>
      <c r="U2734" s="24" t="s">
        <v>1026</v>
      </c>
      <c r="V2734" s="17">
        <v>0</v>
      </c>
      <c r="W2734" s="142" t="s">
        <v>2751</v>
      </c>
      <c r="X2734" s="17">
        <v>485</v>
      </c>
      <c r="Y2734" s="17">
        <v>21</v>
      </c>
      <c r="Z2734" s="24" t="s">
        <v>1026</v>
      </c>
      <c r="AA2734" s="17">
        <v>9</v>
      </c>
    </row>
    <row r="2735" spans="3:27" x14ac:dyDescent="0.25">
      <c r="C2735" s="16"/>
      <c r="D2735" s="16"/>
      <c r="E2735" s="16"/>
      <c r="F2735" s="16"/>
      <c r="G2735" s="16"/>
      <c r="H2735" s="16"/>
      <c r="I2735" s="16"/>
      <c r="J2735" s="16"/>
      <c r="K2735" s="16"/>
      <c r="N2735" s="17">
        <v>17</v>
      </c>
      <c r="O2735" s="17">
        <v>5</v>
      </c>
      <c r="P2735" s="17">
        <v>2007</v>
      </c>
      <c r="Q2735" s="19" t="s">
        <v>1427</v>
      </c>
      <c r="R2735" s="24" t="s">
        <v>1026</v>
      </c>
      <c r="S2735" s="19" t="s">
        <v>1041</v>
      </c>
      <c r="T2735" s="17">
        <v>2</v>
      </c>
      <c r="U2735" s="24" t="s">
        <v>1026</v>
      </c>
      <c r="V2735" s="17">
        <v>1</v>
      </c>
      <c r="W2735" s="142" t="s">
        <v>2752</v>
      </c>
      <c r="X2735" s="17">
        <v>385</v>
      </c>
      <c r="Y2735" s="17">
        <v>3</v>
      </c>
      <c r="Z2735" s="24" t="s">
        <v>1026</v>
      </c>
      <c r="AA2735" s="17">
        <v>4</v>
      </c>
    </row>
    <row r="2736" spans="3:27" x14ac:dyDescent="0.25">
      <c r="C2736" s="16"/>
      <c r="D2736" s="16"/>
      <c r="E2736" s="16"/>
      <c r="F2736" s="16"/>
      <c r="G2736" s="16"/>
      <c r="H2736" s="16"/>
      <c r="I2736" s="16"/>
      <c r="J2736" s="16"/>
      <c r="K2736" s="16"/>
      <c r="N2736" s="17">
        <v>17</v>
      </c>
      <c r="O2736" s="17">
        <v>5</v>
      </c>
      <c r="P2736" s="17">
        <v>2007</v>
      </c>
      <c r="Q2736" s="19" t="s">
        <v>392</v>
      </c>
      <c r="R2736" s="24" t="s">
        <v>1026</v>
      </c>
      <c r="S2736" s="19" t="s">
        <v>1029</v>
      </c>
      <c r="T2736" s="17">
        <v>2</v>
      </c>
      <c r="U2736" s="24" t="s">
        <v>1026</v>
      </c>
      <c r="V2736" s="17">
        <v>0</v>
      </c>
      <c r="W2736" s="142" t="s">
        <v>2753</v>
      </c>
      <c r="X2736" s="17">
        <v>993</v>
      </c>
      <c r="Y2736" s="17">
        <v>15</v>
      </c>
      <c r="Z2736" s="24" t="s">
        <v>1026</v>
      </c>
      <c r="AA2736" s="17">
        <v>1</v>
      </c>
    </row>
    <row r="2737" spans="1:31" x14ac:dyDescent="0.25">
      <c r="C2737" s="16"/>
      <c r="D2737" s="16"/>
      <c r="E2737" s="16"/>
      <c r="F2737" s="16"/>
      <c r="G2737" s="16"/>
      <c r="H2737" s="16"/>
      <c r="I2737" s="16"/>
      <c r="J2737" s="16"/>
      <c r="K2737" s="16"/>
      <c r="N2737" s="17">
        <v>17</v>
      </c>
      <c r="O2737" s="17">
        <v>5</v>
      </c>
      <c r="P2737" s="17">
        <v>2007</v>
      </c>
      <c r="Q2737" s="19" t="s">
        <v>2792</v>
      </c>
      <c r="R2737" s="24" t="s">
        <v>1026</v>
      </c>
      <c r="S2737" s="19" t="s">
        <v>1241</v>
      </c>
      <c r="T2737" s="17">
        <v>0</v>
      </c>
      <c r="U2737" s="24" t="s">
        <v>1026</v>
      </c>
      <c r="V2737" s="17">
        <v>2</v>
      </c>
      <c r="W2737" s="142" t="s">
        <v>2754</v>
      </c>
      <c r="X2737" s="17">
        <v>292</v>
      </c>
      <c r="Y2737" s="17">
        <v>1</v>
      </c>
      <c r="Z2737" s="24" t="s">
        <v>1026</v>
      </c>
      <c r="AA2737" s="17">
        <v>14</v>
      </c>
    </row>
    <row r="2738" spans="1:31" x14ac:dyDescent="0.25">
      <c r="C2738" s="16"/>
      <c r="D2738" s="16"/>
      <c r="E2738" s="16"/>
      <c r="F2738" s="16"/>
      <c r="G2738" s="16"/>
      <c r="H2738" s="16"/>
      <c r="I2738" s="16"/>
      <c r="J2738" s="16"/>
      <c r="K2738" s="16"/>
      <c r="N2738" s="17">
        <v>17</v>
      </c>
      <c r="O2738" s="17">
        <v>5</v>
      </c>
      <c r="P2738" s="17">
        <v>2007</v>
      </c>
      <c r="Q2738" s="19" t="s">
        <v>1043</v>
      </c>
      <c r="R2738" s="24" t="s">
        <v>1026</v>
      </c>
      <c r="S2738" s="19" t="s">
        <v>181</v>
      </c>
      <c r="T2738" s="17">
        <v>2</v>
      </c>
      <c r="U2738" s="24" t="s">
        <v>1026</v>
      </c>
      <c r="V2738" s="17">
        <v>1</v>
      </c>
      <c r="W2738" s="142" t="s">
        <v>2755</v>
      </c>
      <c r="X2738" s="17">
        <v>402</v>
      </c>
      <c r="Y2738" s="17">
        <v>12</v>
      </c>
      <c r="Z2738" s="24" t="s">
        <v>1026</v>
      </c>
      <c r="AA2738" s="17">
        <v>9</v>
      </c>
    </row>
    <row r="2739" spans="1:31" x14ac:dyDescent="0.25">
      <c r="C2739" s="16"/>
      <c r="D2739" s="16"/>
      <c r="E2739" s="16"/>
      <c r="F2739" s="16"/>
      <c r="G2739" s="16"/>
      <c r="H2739" s="16"/>
      <c r="I2739" s="16"/>
      <c r="J2739" s="16"/>
      <c r="K2739" s="16"/>
      <c r="N2739" s="17">
        <v>14</v>
      </c>
      <c r="O2739" s="17">
        <v>5</v>
      </c>
      <c r="P2739" s="17">
        <v>2007</v>
      </c>
      <c r="Q2739" s="19" t="s">
        <v>3121</v>
      </c>
      <c r="R2739" s="24" t="s">
        <v>1026</v>
      </c>
      <c r="S2739" s="19" t="s">
        <v>264</v>
      </c>
      <c r="T2739" s="17">
        <v>0</v>
      </c>
      <c r="U2739" s="24" t="s">
        <v>1026</v>
      </c>
      <c r="V2739" s="17">
        <v>1</v>
      </c>
      <c r="W2739" s="142" t="s">
        <v>2756</v>
      </c>
      <c r="X2739" s="17">
        <v>326</v>
      </c>
      <c r="Y2739" s="17">
        <v>4</v>
      </c>
      <c r="Z2739" s="24" t="s">
        <v>1026</v>
      </c>
      <c r="AA2739" s="17">
        <v>7</v>
      </c>
    </row>
    <row r="2740" spans="1:31" x14ac:dyDescent="0.25">
      <c r="C2740" s="16"/>
      <c r="D2740" s="16"/>
      <c r="E2740" s="16"/>
      <c r="F2740" s="16"/>
      <c r="G2740" s="16"/>
      <c r="H2740" s="16"/>
      <c r="I2740" s="16"/>
      <c r="J2740" s="16"/>
      <c r="K2740" s="16"/>
      <c r="R2740" s="24"/>
      <c r="S2740" s="19" t="s">
        <v>2</v>
      </c>
      <c r="T2740" s="17">
        <f>SUM(T2630:T2739)</f>
        <v>124</v>
      </c>
      <c r="U2740" s="24" t="s">
        <v>1026</v>
      </c>
      <c r="V2740" s="17">
        <f>SUM(V2630:V2739)</f>
        <v>99</v>
      </c>
      <c r="X2740" s="17">
        <f>SUM(X2630:X2739)</f>
        <v>55732</v>
      </c>
      <c r="Y2740" s="17">
        <f>SUM(Y2630:Y2739)</f>
        <v>955</v>
      </c>
      <c r="Z2740" s="24" t="s">
        <v>1026</v>
      </c>
      <c r="AA2740" s="17">
        <f>SUM(AA2630:AA2739)</f>
        <v>778</v>
      </c>
    </row>
    <row r="2741" spans="1:31" x14ac:dyDescent="0.25">
      <c r="C2741" s="16"/>
      <c r="D2741" s="16"/>
      <c r="E2741" s="16"/>
      <c r="F2741" s="16"/>
      <c r="G2741" s="16"/>
      <c r="H2741" s="16"/>
      <c r="I2741" s="16"/>
      <c r="J2741" s="16"/>
      <c r="K2741" s="16"/>
      <c r="P2741" s="17">
        <f>COUNT(T2630:T2739)</f>
        <v>110</v>
      </c>
      <c r="R2741" s="24"/>
      <c r="S2741" s="19" t="s">
        <v>567</v>
      </c>
      <c r="T2741" s="81">
        <f>PRODUCT(T2740/P2741)</f>
        <v>1.1272727272727272</v>
      </c>
      <c r="U2741" s="24" t="s">
        <v>1026</v>
      </c>
      <c r="V2741" s="81">
        <f>PRODUCT(V2740/P2741)</f>
        <v>0.9</v>
      </c>
      <c r="X2741" s="82">
        <f>PRODUCT(X2740/P2741)</f>
        <v>506.65454545454543</v>
      </c>
      <c r="Y2741" s="81">
        <f>PRODUCT(Y2740/P2741)</f>
        <v>8.6818181818181817</v>
      </c>
      <c r="Z2741" s="24" t="s">
        <v>1026</v>
      </c>
      <c r="AA2741" s="81">
        <f>PRODUCT(AA2740/P2741)</f>
        <v>7.0727272727272723</v>
      </c>
    </row>
    <row r="2742" spans="1:31" x14ac:dyDescent="0.25">
      <c r="C2742" s="16"/>
      <c r="D2742" s="16"/>
      <c r="E2742" s="16"/>
      <c r="F2742" s="16"/>
      <c r="G2742" s="16"/>
      <c r="H2742" s="16"/>
      <c r="I2742" s="16"/>
      <c r="J2742" s="16"/>
      <c r="K2742" s="16"/>
      <c r="W2742" s="142"/>
      <c r="X2742" s="120"/>
    </row>
    <row r="2743" spans="1:31" x14ac:dyDescent="0.25">
      <c r="W2743" s="142"/>
      <c r="X2743" s="120"/>
    </row>
    <row r="2744" spans="1:31" s="16" customFormat="1" x14ac:dyDescent="0.25">
      <c r="A2744" s="156"/>
      <c r="B2744" s="155" t="s">
        <v>2757</v>
      </c>
      <c r="C2744" s="156" t="s">
        <v>1032</v>
      </c>
      <c r="D2744" s="156" t="s">
        <v>1033</v>
      </c>
      <c r="E2744" s="156" t="s">
        <v>1034</v>
      </c>
      <c r="F2744" s="156" t="s">
        <v>1030</v>
      </c>
      <c r="G2744" s="156" t="s">
        <v>1039</v>
      </c>
      <c r="H2744" s="156" t="s">
        <v>1040</v>
      </c>
      <c r="I2744" s="155" t="s">
        <v>1028</v>
      </c>
      <c r="J2744" s="156"/>
      <c r="K2744" s="156"/>
      <c r="L2744" s="156" t="s">
        <v>1031</v>
      </c>
      <c r="M2744" s="158"/>
      <c r="N2744" s="156"/>
      <c r="O2744" s="156"/>
      <c r="P2744" s="156"/>
      <c r="Q2744" s="155" t="s">
        <v>2757</v>
      </c>
      <c r="R2744" s="158"/>
      <c r="S2744" s="155"/>
      <c r="T2744" s="156"/>
      <c r="U2744" s="156"/>
      <c r="V2744" s="156"/>
      <c r="W2744" s="157"/>
      <c r="X2744" s="159"/>
      <c r="Y2744" s="156"/>
      <c r="Z2744" s="158"/>
      <c r="AA2744" s="156"/>
      <c r="AC2744" s="14"/>
      <c r="AD2744" s="14"/>
      <c r="AE2744" s="14"/>
    </row>
    <row r="2745" spans="1:31" x14ac:dyDescent="0.25">
      <c r="A2745" s="14">
        <v>1</v>
      </c>
      <c r="B2745" s="67" t="s">
        <v>392</v>
      </c>
      <c r="C2745" s="14">
        <v>7</v>
      </c>
      <c r="D2745" s="14">
        <v>4</v>
      </c>
      <c r="E2745" s="14">
        <v>1</v>
      </c>
      <c r="F2745" s="14">
        <v>0</v>
      </c>
      <c r="G2745" s="14">
        <v>2</v>
      </c>
      <c r="H2745" s="14">
        <v>0</v>
      </c>
      <c r="I2745" s="14">
        <v>82</v>
      </c>
      <c r="J2745" s="74" t="s">
        <v>1026</v>
      </c>
      <c r="K2745" s="14">
        <v>28</v>
      </c>
      <c r="L2745" s="14">
        <f>PRODUCT(D2745*3+E2745*2+F2745+G2745)+6</f>
        <v>22</v>
      </c>
      <c r="N2745" s="17">
        <v>7</v>
      </c>
      <c r="O2745" s="17">
        <v>8</v>
      </c>
      <c r="P2745" s="17">
        <v>2007</v>
      </c>
      <c r="Q2745" s="19" t="s">
        <v>1241</v>
      </c>
      <c r="R2745" s="24" t="s">
        <v>1026</v>
      </c>
      <c r="S2745" s="19" t="s">
        <v>1427</v>
      </c>
      <c r="T2745" s="17">
        <v>2</v>
      </c>
      <c r="U2745" s="24" t="s">
        <v>1026</v>
      </c>
      <c r="V2745" s="17">
        <v>0</v>
      </c>
      <c r="W2745" s="142" t="s">
        <v>1505</v>
      </c>
      <c r="X2745" s="17">
        <v>250</v>
      </c>
      <c r="Y2745" s="17">
        <v>12</v>
      </c>
      <c r="Z2745" s="24" t="s">
        <v>1026</v>
      </c>
      <c r="AA2745" s="17">
        <v>2</v>
      </c>
    </row>
    <row r="2746" spans="1:31" x14ac:dyDescent="0.25">
      <c r="A2746" s="14">
        <v>2</v>
      </c>
      <c r="B2746" s="42" t="s">
        <v>3121</v>
      </c>
      <c r="C2746" s="14">
        <v>7</v>
      </c>
      <c r="D2746" s="14">
        <v>2</v>
      </c>
      <c r="E2746" s="14">
        <v>3</v>
      </c>
      <c r="F2746" s="14">
        <v>1</v>
      </c>
      <c r="G2746" s="14">
        <v>1</v>
      </c>
      <c r="H2746" s="14">
        <v>0</v>
      </c>
      <c r="I2746" s="14">
        <v>52</v>
      </c>
      <c r="J2746" s="74" t="s">
        <v>1026</v>
      </c>
      <c r="K2746" s="14">
        <v>41</v>
      </c>
      <c r="L2746" s="14">
        <f>PRODUCT(D2746*3+E2746*2+F2746+G2746)+3</f>
        <v>17</v>
      </c>
      <c r="N2746" s="17">
        <v>8</v>
      </c>
      <c r="O2746" s="17">
        <v>8</v>
      </c>
      <c r="P2746" s="17">
        <v>2007</v>
      </c>
      <c r="Q2746" s="19" t="s">
        <v>392</v>
      </c>
      <c r="R2746" s="24" t="s">
        <v>1026</v>
      </c>
      <c r="S2746" s="19" t="s">
        <v>264</v>
      </c>
      <c r="T2746" s="17">
        <v>2</v>
      </c>
      <c r="U2746" s="24" t="s">
        <v>1026</v>
      </c>
      <c r="V2746" s="17">
        <v>0</v>
      </c>
      <c r="W2746" s="142" t="s">
        <v>2759</v>
      </c>
      <c r="X2746" s="17">
        <v>497</v>
      </c>
      <c r="Y2746" s="17">
        <v>20</v>
      </c>
      <c r="Z2746" s="24" t="s">
        <v>1026</v>
      </c>
      <c r="AA2746" s="17">
        <v>13</v>
      </c>
    </row>
    <row r="2747" spans="1:31" x14ac:dyDescent="0.25">
      <c r="A2747" s="14">
        <v>3</v>
      </c>
      <c r="B2747" s="42" t="s">
        <v>1241</v>
      </c>
      <c r="C2747" s="14">
        <v>7</v>
      </c>
      <c r="D2747" s="14">
        <v>3</v>
      </c>
      <c r="E2747" s="14">
        <v>2</v>
      </c>
      <c r="F2747" s="14">
        <v>0</v>
      </c>
      <c r="G2747" s="14">
        <v>0</v>
      </c>
      <c r="H2747" s="14">
        <v>2</v>
      </c>
      <c r="I2747" s="14">
        <v>61</v>
      </c>
      <c r="J2747" s="74" t="s">
        <v>1026</v>
      </c>
      <c r="K2747" s="14">
        <v>52</v>
      </c>
      <c r="L2747" s="14">
        <f>PRODUCT(D2747*3+E2747*2+F2747+G2747)</f>
        <v>13</v>
      </c>
      <c r="N2747" s="17">
        <v>8</v>
      </c>
      <c r="O2747" s="17">
        <v>8</v>
      </c>
      <c r="P2747" s="17">
        <v>2007</v>
      </c>
      <c r="Q2747" s="19" t="s">
        <v>1041</v>
      </c>
      <c r="R2747" s="24" t="s">
        <v>1026</v>
      </c>
      <c r="S2747" s="19" t="s">
        <v>181</v>
      </c>
      <c r="T2747" s="17">
        <v>2</v>
      </c>
      <c r="U2747" s="24" t="s">
        <v>1026</v>
      </c>
      <c r="V2747" s="17">
        <v>0</v>
      </c>
      <c r="W2747" s="142" t="s">
        <v>1115</v>
      </c>
      <c r="X2747" s="17">
        <v>1092</v>
      </c>
      <c r="Y2747" s="17">
        <v>7</v>
      </c>
      <c r="Z2747" s="24" t="s">
        <v>1026</v>
      </c>
      <c r="AA2747" s="17">
        <v>3</v>
      </c>
    </row>
    <row r="2748" spans="1:31" ht="15.75" thickBot="1" x14ac:dyDescent="0.3">
      <c r="A2748" s="37">
        <v>4</v>
      </c>
      <c r="B2748" s="55" t="s">
        <v>264</v>
      </c>
      <c r="C2748" s="37">
        <v>7</v>
      </c>
      <c r="D2748" s="37">
        <v>1</v>
      </c>
      <c r="E2748" s="37">
        <v>3</v>
      </c>
      <c r="F2748" s="37">
        <v>1</v>
      </c>
      <c r="G2748" s="37">
        <v>1</v>
      </c>
      <c r="H2748" s="37">
        <v>1</v>
      </c>
      <c r="I2748" s="37">
        <v>68</v>
      </c>
      <c r="J2748" s="73" t="s">
        <v>1026</v>
      </c>
      <c r="K2748" s="37">
        <v>60</v>
      </c>
      <c r="L2748" s="37">
        <f>PRODUCT(D2748*3+E2748*2+F2748+G2748)</f>
        <v>11</v>
      </c>
      <c r="M2748" s="32"/>
      <c r="N2748" s="17">
        <v>9</v>
      </c>
      <c r="O2748" s="17">
        <v>8</v>
      </c>
      <c r="P2748" s="17">
        <v>2007</v>
      </c>
      <c r="Q2748" s="38" t="s">
        <v>3121</v>
      </c>
      <c r="R2748" s="24" t="s">
        <v>1026</v>
      </c>
      <c r="S2748" s="38" t="s">
        <v>1241</v>
      </c>
      <c r="T2748" s="17">
        <v>1</v>
      </c>
      <c r="U2748" s="24" t="s">
        <v>1026</v>
      </c>
      <c r="V2748" s="17">
        <v>0</v>
      </c>
      <c r="W2748" s="142" t="s">
        <v>2758</v>
      </c>
      <c r="X2748" s="17">
        <v>541</v>
      </c>
      <c r="Y2748" s="17">
        <v>7</v>
      </c>
      <c r="Z2748" s="24" t="s">
        <v>1026</v>
      </c>
      <c r="AA2748" s="17">
        <v>6</v>
      </c>
    </row>
    <row r="2749" spans="1:31" x14ac:dyDescent="0.25">
      <c r="A2749" s="14">
        <v>5</v>
      </c>
      <c r="B2749" s="42" t="s">
        <v>181</v>
      </c>
      <c r="C2749" s="14">
        <v>7</v>
      </c>
      <c r="D2749" s="14">
        <v>1</v>
      </c>
      <c r="E2749" s="14">
        <v>2</v>
      </c>
      <c r="F2749" s="14">
        <v>0</v>
      </c>
      <c r="G2749" s="14">
        <v>2</v>
      </c>
      <c r="H2749" s="14">
        <v>2</v>
      </c>
      <c r="I2749" s="14">
        <v>46</v>
      </c>
      <c r="J2749" s="74" t="s">
        <v>1026</v>
      </c>
      <c r="K2749" s="14">
        <v>46</v>
      </c>
      <c r="L2749" s="14">
        <f>PRODUCT(D2749*3+E2749*2+F2749+G2749)+1</f>
        <v>10</v>
      </c>
      <c r="N2749" s="17">
        <v>12</v>
      </c>
      <c r="O2749" s="17">
        <v>8</v>
      </c>
      <c r="P2749" s="17">
        <v>2007</v>
      </c>
      <c r="Q2749" s="19" t="s">
        <v>392</v>
      </c>
      <c r="R2749" s="24" t="s">
        <v>1026</v>
      </c>
      <c r="S2749" s="19" t="s">
        <v>1041</v>
      </c>
      <c r="T2749" s="17">
        <v>1</v>
      </c>
      <c r="U2749" s="24" t="s">
        <v>1026</v>
      </c>
      <c r="V2749" s="17">
        <v>0</v>
      </c>
      <c r="W2749" s="142" t="s">
        <v>2761</v>
      </c>
      <c r="X2749" s="17">
        <v>560</v>
      </c>
      <c r="Y2749" s="17">
        <v>4</v>
      </c>
      <c r="Z2749" s="24" t="s">
        <v>1026</v>
      </c>
      <c r="AA2749" s="17">
        <v>1</v>
      </c>
    </row>
    <row r="2750" spans="1:31" x14ac:dyDescent="0.25">
      <c r="A2750" s="14">
        <v>6</v>
      </c>
      <c r="B2750" s="42" t="s">
        <v>1041</v>
      </c>
      <c r="C2750" s="14">
        <v>7</v>
      </c>
      <c r="D2750" s="14">
        <v>2</v>
      </c>
      <c r="E2750" s="14">
        <v>1</v>
      </c>
      <c r="F2750" s="14">
        <v>0</v>
      </c>
      <c r="G2750" s="14">
        <v>0</v>
      </c>
      <c r="H2750" s="14">
        <v>4</v>
      </c>
      <c r="I2750" s="14">
        <v>51</v>
      </c>
      <c r="J2750" s="74" t="s">
        <v>1026</v>
      </c>
      <c r="K2750" s="14">
        <v>40</v>
      </c>
      <c r="L2750" s="14">
        <f>PRODUCT(D2750*3+E2750*2+F2750+G2750)</f>
        <v>8</v>
      </c>
      <c r="N2750" s="17">
        <v>12</v>
      </c>
      <c r="O2750" s="17">
        <v>8</v>
      </c>
      <c r="P2750" s="17">
        <v>2007</v>
      </c>
      <c r="Q2750" s="19" t="s">
        <v>264</v>
      </c>
      <c r="R2750" s="24" t="s">
        <v>1026</v>
      </c>
      <c r="S2750" s="19" t="s">
        <v>181</v>
      </c>
      <c r="T2750" s="17">
        <v>1</v>
      </c>
      <c r="U2750" s="24" t="s">
        <v>1026</v>
      </c>
      <c r="V2750" s="17">
        <v>0</v>
      </c>
      <c r="W2750" s="142" t="s">
        <v>2762</v>
      </c>
      <c r="X2750" s="17">
        <v>311</v>
      </c>
      <c r="Y2750" s="17">
        <v>8</v>
      </c>
      <c r="Z2750" s="24" t="s">
        <v>1026</v>
      </c>
      <c r="AA2750" s="17">
        <v>5</v>
      </c>
    </row>
    <row r="2751" spans="1:31" x14ac:dyDescent="0.25">
      <c r="A2751" s="14">
        <v>7</v>
      </c>
      <c r="B2751" s="20" t="s">
        <v>1433</v>
      </c>
      <c r="C2751" s="14">
        <v>7</v>
      </c>
      <c r="D2751" s="14">
        <v>0</v>
      </c>
      <c r="E2751" s="14">
        <v>2</v>
      </c>
      <c r="F2751" s="14">
        <v>0</v>
      </c>
      <c r="G2751" s="14">
        <v>0</v>
      </c>
      <c r="H2751" s="14">
        <v>5</v>
      </c>
      <c r="I2751" s="14">
        <v>25</v>
      </c>
      <c r="J2751" s="74" t="s">
        <v>1026</v>
      </c>
      <c r="K2751" s="14">
        <v>68</v>
      </c>
      <c r="L2751" s="14">
        <f>PRODUCT(D2751*3+E2751*2+F2751+G2751)</f>
        <v>4</v>
      </c>
      <c r="N2751" s="17">
        <v>12</v>
      </c>
      <c r="O2751" s="17">
        <v>8</v>
      </c>
      <c r="P2751" s="17">
        <v>2007</v>
      </c>
      <c r="Q2751" s="19" t="s">
        <v>1433</v>
      </c>
      <c r="R2751" s="24" t="s">
        <v>1026</v>
      </c>
      <c r="S2751" s="19" t="s">
        <v>3121</v>
      </c>
      <c r="T2751" s="17">
        <v>0</v>
      </c>
      <c r="U2751" s="24" t="s">
        <v>1026</v>
      </c>
      <c r="V2751" s="17">
        <v>2</v>
      </c>
      <c r="W2751" s="142" t="s">
        <v>2763</v>
      </c>
      <c r="X2751" s="17">
        <v>254</v>
      </c>
      <c r="Y2751" s="17">
        <v>1</v>
      </c>
      <c r="Z2751" s="24" t="s">
        <v>1026</v>
      </c>
      <c r="AA2751" s="17">
        <v>10</v>
      </c>
    </row>
    <row r="2752" spans="1:31" x14ac:dyDescent="0.25">
      <c r="A2752" s="14">
        <v>8</v>
      </c>
      <c r="B2752" s="41" t="s">
        <v>1427</v>
      </c>
      <c r="C2752" s="14">
        <v>7</v>
      </c>
      <c r="D2752" s="14">
        <v>0</v>
      </c>
      <c r="E2752" s="14">
        <v>0</v>
      </c>
      <c r="F2752" s="14">
        <v>0</v>
      </c>
      <c r="G2752" s="14">
        <v>2</v>
      </c>
      <c r="H2752" s="14">
        <v>5</v>
      </c>
      <c r="I2752" s="14">
        <v>25</v>
      </c>
      <c r="J2752" s="74" t="s">
        <v>1026</v>
      </c>
      <c r="K2752" s="14">
        <v>75</v>
      </c>
      <c r="L2752" s="14">
        <f>PRODUCT(D2752*3+E2752*2+F2752+G2752)</f>
        <v>2</v>
      </c>
      <c r="N2752" s="17">
        <v>15</v>
      </c>
      <c r="O2752" s="17">
        <v>8</v>
      </c>
      <c r="P2752" s="17">
        <v>2007</v>
      </c>
      <c r="Q2752" s="52" t="s">
        <v>264</v>
      </c>
      <c r="R2752" s="24" t="s">
        <v>1026</v>
      </c>
      <c r="S2752" s="52" t="s">
        <v>1041</v>
      </c>
      <c r="T2752" s="17">
        <v>1</v>
      </c>
      <c r="U2752" s="24" t="s">
        <v>1026</v>
      </c>
      <c r="V2752" s="17">
        <v>0</v>
      </c>
      <c r="W2752" s="142" t="s">
        <v>2764</v>
      </c>
      <c r="X2752" s="17">
        <v>302</v>
      </c>
      <c r="Y2752" s="17">
        <v>11</v>
      </c>
      <c r="Z2752" s="24" t="s">
        <v>1026</v>
      </c>
      <c r="AA2752" s="17">
        <v>9</v>
      </c>
    </row>
    <row r="2753" spans="1:27" x14ac:dyDescent="0.25">
      <c r="B2753" s="20"/>
      <c r="C2753" s="14">
        <f t="shared" ref="C2753:H2753" si="52">SUM(C2745:C2752)</f>
        <v>56</v>
      </c>
      <c r="D2753" s="14">
        <f t="shared" si="52"/>
        <v>13</v>
      </c>
      <c r="E2753" s="14">
        <f t="shared" si="52"/>
        <v>14</v>
      </c>
      <c r="F2753" s="14">
        <f t="shared" si="52"/>
        <v>2</v>
      </c>
      <c r="G2753" s="14">
        <f t="shared" si="52"/>
        <v>8</v>
      </c>
      <c r="H2753" s="14">
        <f t="shared" si="52"/>
        <v>19</v>
      </c>
      <c r="I2753" s="14">
        <f>SUM(I2745:I2752)</f>
        <v>410</v>
      </c>
      <c r="J2753" s="74" t="s">
        <v>1026</v>
      </c>
      <c r="K2753" s="14">
        <f>SUM(K2745:K2752)</f>
        <v>410</v>
      </c>
      <c r="L2753" s="14">
        <f>SUM(L2745:L2752)</f>
        <v>87</v>
      </c>
      <c r="N2753" s="17">
        <v>15</v>
      </c>
      <c r="O2753" s="17">
        <v>8</v>
      </c>
      <c r="P2753" s="17">
        <v>2007</v>
      </c>
      <c r="Q2753" s="19" t="s">
        <v>3121</v>
      </c>
      <c r="R2753" s="24" t="s">
        <v>1026</v>
      </c>
      <c r="S2753" s="19" t="s">
        <v>1427</v>
      </c>
      <c r="T2753" s="17">
        <v>2</v>
      </c>
      <c r="U2753" s="24" t="s">
        <v>1026</v>
      </c>
      <c r="V2753" s="17">
        <v>0</v>
      </c>
      <c r="W2753" s="142" t="s">
        <v>2765</v>
      </c>
      <c r="X2753" s="17">
        <v>252</v>
      </c>
      <c r="Y2753" s="17">
        <v>17</v>
      </c>
      <c r="Z2753" s="24" t="s">
        <v>1026</v>
      </c>
      <c r="AA2753" s="17">
        <v>2</v>
      </c>
    </row>
    <row r="2754" spans="1:27" x14ac:dyDescent="0.25">
      <c r="N2754" s="17">
        <v>15</v>
      </c>
      <c r="O2754" s="17">
        <v>8</v>
      </c>
      <c r="P2754" s="17">
        <v>2007</v>
      </c>
      <c r="Q2754" s="19" t="s">
        <v>1241</v>
      </c>
      <c r="R2754" s="24" t="s">
        <v>1026</v>
      </c>
      <c r="S2754" s="19" t="s">
        <v>1433</v>
      </c>
      <c r="T2754" s="17">
        <v>2</v>
      </c>
      <c r="U2754" s="24" t="s">
        <v>1026</v>
      </c>
      <c r="V2754" s="17">
        <v>0</v>
      </c>
      <c r="W2754" s="142" t="s">
        <v>2766</v>
      </c>
      <c r="X2754" s="17">
        <v>497</v>
      </c>
      <c r="Y2754" s="17">
        <v>8</v>
      </c>
      <c r="Z2754" s="24" t="s">
        <v>1026</v>
      </c>
      <c r="AA2754" s="17">
        <v>3</v>
      </c>
    </row>
    <row r="2755" spans="1:27" x14ac:dyDescent="0.25">
      <c r="B2755" s="20" t="s">
        <v>1702</v>
      </c>
      <c r="C2755" s="16"/>
      <c r="D2755" s="16"/>
      <c r="E2755" s="16"/>
      <c r="F2755" s="16"/>
      <c r="G2755" s="16"/>
      <c r="H2755" s="16"/>
      <c r="I2755" s="16"/>
      <c r="J2755" s="16"/>
      <c r="K2755" s="16"/>
      <c r="N2755" s="17">
        <v>15</v>
      </c>
      <c r="O2755" s="17">
        <v>8</v>
      </c>
      <c r="P2755" s="17">
        <v>2007</v>
      </c>
      <c r="Q2755" s="19" t="s">
        <v>181</v>
      </c>
      <c r="R2755" s="24" t="s">
        <v>1026</v>
      </c>
      <c r="S2755" s="19" t="s">
        <v>392</v>
      </c>
      <c r="T2755" s="17">
        <v>2</v>
      </c>
      <c r="U2755" s="24" t="s">
        <v>1026</v>
      </c>
      <c r="V2755" s="17">
        <v>1</v>
      </c>
      <c r="W2755" s="142" t="s">
        <v>2767</v>
      </c>
      <c r="X2755" s="17">
        <v>349</v>
      </c>
      <c r="Y2755" s="17">
        <v>2</v>
      </c>
      <c r="Z2755" s="24" t="s">
        <v>1026</v>
      </c>
      <c r="AA2755" s="17">
        <v>6</v>
      </c>
    </row>
    <row r="2756" spans="1:27" x14ac:dyDescent="0.25">
      <c r="E2756" s="16"/>
      <c r="F2756" s="16"/>
      <c r="G2756" s="16"/>
      <c r="H2756" s="16"/>
      <c r="I2756" s="16"/>
      <c r="J2756" s="16"/>
      <c r="K2756" s="16"/>
      <c r="N2756" s="17">
        <v>18</v>
      </c>
      <c r="O2756" s="17">
        <v>8</v>
      </c>
      <c r="P2756" s="17">
        <v>2007</v>
      </c>
      <c r="Q2756" s="38" t="s">
        <v>3121</v>
      </c>
      <c r="R2756" s="24" t="s">
        <v>1026</v>
      </c>
      <c r="S2756" s="38" t="s">
        <v>181</v>
      </c>
      <c r="T2756" s="17">
        <v>2</v>
      </c>
      <c r="U2756" s="24" t="s">
        <v>1026</v>
      </c>
      <c r="V2756" s="17">
        <v>1</v>
      </c>
      <c r="W2756" s="142" t="s">
        <v>2768</v>
      </c>
      <c r="X2756" s="17">
        <v>951</v>
      </c>
      <c r="Y2756" s="17">
        <v>5</v>
      </c>
      <c r="Z2756" s="24" t="s">
        <v>1026</v>
      </c>
      <c r="AA2756" s="17">
        <v>5</v>
      </c>
    </row>
    <row r="2757" spans="1:27" x14ac:dyDescent="0.25">
      <c r="B2757" s="16" t="s">
        <v>1124</v>
      </c>
      <c r="E2757" s="16"/>
      <c r="F2757" s="16"/>
      <c r="G2757" s="16"/>
      <c r="H2757" s="16"/>
      <c r="I2757" s="16"/>
      <c r="J2757" s="16"/>
      <c r="K2757" s="16"/>
      <c r="N2757" s="17">
        <v>18</v>
      </c>
      <c r="O2757" s="17">
        <v>8</v>
      </c>
      <c r="P2757" s="17">
        <v>2007</v>
      </c>
      <c r="Q2757" s="19" t="s">
        <v>1427</v>
      </c>
      <c r="R2757" s="24" t="s">
        <v>1026</v>
      </c>
      <c r="S2757" s="19" t="s">
        <v>1433</v>
      </c>
      <c r="T2757" s="17">
        <v>1</v>
      </c>
      <c r="U2757" s="24" t="s">
        <v>1026</v>
      </c>
      <c r="V2757" s="17">
        <v>2</v>
      </c>
      <c r="W2757" s="142" t="s">
        <v>2769</v>
      </c>
      <c r="X2757" s="17">
        <v>380</v>
      </c>
      <c r="Y2757" s="17">
        <v>5</v>
      </c>
      <c r="Z2757" s="24" t="s">
        <v>1026</v>
      </c>
      <c r="AA2757" s="17">
        <v>5</v>
      </c>
    </row>
    <row r="2758" spans="1:27" x14ac:dyDescent="0.25">
      <c r="A2758" s="14" t="s">
        <v>2149</v>
      </c>
      <c r="B2758" s="67" t="s">
        <v>392</v>
      </c>
      <c r="C2758" s="14">
        <v>5</v>
      </c>
      <c r="E2758" s="16"/>
      <c r="F2758" s="16"/>
      <c r="G2758" s="16"/>
      <c r="H2758" s="16"/>
      <c r="I2758" s="16"/>
      <c r="J2758" s="16"/>
      <c r="K2758" s="16"/>
      <c r="N2758" s="17">
        <v>19</v>
      </c>
      <c r="O2758" s="17">
        <v>8</v>
      </c>
      <c r="P2758" s="17">
        <v>2007</v>
      </c>
      <c r="Q2758" s="19" t="s">
        <v>392</v>
      </c>
      <c r="R2758" s="24" t="s">
        <v>1026</v>
      </c>
      <c r="S2758" s="19" t="s">
        <v>1241</v>
      </c>
      <c r="T2758" s="17">
        <v>2</v>
      </c>
      <c r="U2758" s="24" t="s">
        <v>1026</v>
      </c>
      <c r="V2758" s="17">
        <v>0</v>
      </c>
      <c r="W2758" s="142" t="s">
        <v>2770</v>
      </c>
      <c r="X2758" s="17">
        <v>450</v>
      </c>
      <c r="Y2758" s="17">
        <v>19</v>
      </c>
      <c r="Z2758" s="24" t="s">
        <v>1026</v>
      </c>
      <c r="AA2758" s="17">
        <v>3</v>
      </c>
    </row>
    <row r="2759" spans="1:27" x14ac:dyDescent="0.25">
      <c r="A2759" s="14" t="s">
        <v>2149</v>
      </c>
      <c r="B2759" s="63" t="s">
        <v>264</v>
      </c>
      <c r="C2759" s="14">
        <v>4</v>
      </c>
      <c r="E2759" s="16"/>
      <c r="F2759" s="16"/>
      <c r="G2759" s="16"/>
      <c r="H2759" s="16"/>
      <c r="I2759" s="16"/>
      <c r="J2759" s="16"/>
      <c r="K2759" s="16"/>
      <c r="N2759" s="17">
        <v>19</v>
      </c>
      <c r="O2759" s="17">
        <v>8</v>
      </c>
      <c r="P2759" s="17">
        <v>2007</v>
      </c>
      <c r="Q2759" s="19" t="s">
        <v>1041</v>
      </c>
      <c r="R2759" s="24" t="s">
        <v>1026</v>
      </c>
      <c r="S2759" s="19" t="s">
        <v>1433</v>
      </c>
      <c r="T2759" s="17">
        <v>0</v>
      </c>
      <c r="U2759" s="24" t="s">
        <v>1026</v>
      </c>
      <c r="V2759" s="17">
        <v>1</v>
      </c>
      <c r="W2759" s="142" t="s">
        <v>736</v>
      </c>
      <c r="X2759" s="17">
        <v>431</v>
      </c>
      <c r="Y2759" s="17">
        <v>7</v>
      </c>
      <c r="Z2759" s="24" t="s">
        <v>1026</v>
      </c>
      <c r="AA2759" s="17">
        <v>9</v>
      </c>
    </row>
    <row r="2760" spans="1:27" x14ac:dyDescent="0.25">
      <c r="A2760" s="14" t="s">
        <v>2149</v>
      </c>
      <c r="B2760" s="42" t="s">
        <v>3121</v>
      </c>
      <c r="C2760" s="14">
        <v>3</v>
      </c>
      <c r="E2760" s="16"/>
      <c r="F2760" s="16"/>
      <c r="G2760" s="16"/>
      <c r="H2760" s="16"/>
      <c r="I2760" s="16"/>
      <c r="J2760" s="16"/>
      <c r="K2760" s="16"/>
      <c r="N2760" s="17">
        <v>19</v>
      </c>
      <c r="O2760" s="17">
        <v>8</v>
      </c>
      <c r="P2760" s="17">
        <v>2007</v>
      </c>
      <c r="Q2760" s="52" t="s">
        <v>1427</v>
      </c>
      <c r="R2760" s="24" t="s">
        <v>1026</v>
      </c>
      <c r="S2760" s="52" t="s">
        <v>264</v>
      </c>
      <c r="T2760" s="17">
        <v>1</v>
      </c>
      <c r="U2760" s="24" t="s">
        <v>1026</v>
      </c>
      <c r="V2760" s="17">
        <v>2</v>
      </c>
      <c r="W2760" s="142" t="s">
        <v>1337</v>
      </c>
      <c r="X2760" s="17">
        <v>646</v>
      </c>
      <c r="Y2760" s="17">
        <v>5</v>
      </c>
      <c r="Z2760" s="24" t="s">
        <v>1026</v>
      </c>
      <c r="AA2760" s="17">
        <v>11</v>
      </c>
    </row>
    <row r="2761" spans="1:27" x14ac:dyDescent="0.25">
      <c r="A2761" s="14" t="s">
        <v>2149</v>
      </c>
      <c r="B2761" s="42" t="s">
        <v>1241</v>
      </c>
      <c r="C2761" s="14">
        <v>2</v>
      </c>
      <c r="E2761" s="16"/>
      <c r="F2761" s="16"/>
      <c r="G2761" s="16"/>
      <c r="H2761" s="16"/>
      <c r="I2761" s="16"/>
      <c r="J2761" s="16"/>
      <c r="K2761" s="16"/>
      <c r="N2761" s="17">
        <v>21</v>
      </c>
      <c r="O2761" s="17">
        <v>8</v>
      </c>
      <c r="P2761" s="17">
        <v>2007</v>
      </c>
      <c r="Q2761" s="19" t="s">
        <v>1433</v>
      </c>
      <c r="R2761" s="24" t="s">
        <v>1026</v>
      </c>
      <c r="S2761" s="19" t="s">
        <v>392</v>
      </c>
      <c r="T2761" s="17">
        <v>0</v>
      </c>
      <c r="U2761" s="24" t="s">
        <v>1026</v>
      </c>
      <c r="V2761" s="17">
        <v>2</v>
      </c>
      <c r="W2761" s="297" t="s">
        <v>219</v>
      </c>
      <c r="X2761" s="17">
        <v>230</v>
      </c>
      <c r="Y2761" s="17">
        <v>1</v>
      </c>
      <c r="Z2761" s="24" t="s">
        <v>1026</v>
      </c>
      <c r="AA2761" s="17">
        <v>13</v>
      </c>
    </row>
    <row r="2762" spans="1:27" x14ac:dyDescent="0.25">
      <c r="A2762" s="14" t="s">
        <v>2149</v>
      </c>
      <c r="B2762" s="42" t="s">
        <v>1041</v>
      </c>
      <c r="C2762" s="14">
        <v>1</v>
      </c>
      <c r="D2762" s="16"/>
      <c r="E2762" s="16"/>
      <c r="F2762" s="16"/>
      <c r="G2762" s="16"/>
      <c r="H2762" s="16"/>
      <c r="I2762" s="16"/>
      <c r="J2762" s="16"/>
      <c r="K2762" s="16"/>
      <c r="N2762" s="17">
        <v>22</v>
      </c>
      <c r="O2762" s="17">
        <v>8</v>
      </c>
      <c r="P2762" s="17">
        <v>2007</v>
      </c>
      <c r="Q2762" s="19" t="s">
        <v>264</v>
      </c>
      <c r="R2762" s="24" t="s">
        <v>1026</v>
      </c>
      <c r="S2762" s="19" t="s">
        <v>3121</v>
      </c>
      <c r="T2762" s="17">
        <v>1</v>
      </c>
      <c r="U2762" s="24" t="s">
        <v>1026</v>
      </c>
      <c r="V2762" s="17">
        <v>1</v>
      </c>
      <c r="W2762" s="297" t="s">
        <v>2032</v>
      </c>
      <c r="X2762" s="17">
        <v>380</v>
      </c>
      <c r="Y2762" s="17">
        <v>4</v>
      </c>
      <c r="Z2762" s="24" t="s">
        <v>1026</v>
      </c>
      <c r="AA2762" s="17">
        <v>4</v>
      </c>
    </row>
    <row r="2763" spans="1:27" x14ac:dyDescent="0.25">
      <c r="A2763" s="14" t="s">
        <v>2149</v>
      </c>
      <c r="B2763" s="42" t="s">
        <v>181</v>
      </c>
      <c r="C2763" s="14">
        <v>1</v>
      </c>
      <c r="D2763" s="16"/>
      <c r="E2763" s="16"/>
      <c r="F2763" s="16"/>
      <c r="G2763" s="16"/>
      <c r="H2763" s="16"/>
      <c r="I2763" s="16"/>
      <c r="J2763" s="16"/>
      <c r="K2763" s="16"/>
      <c r="N2763" s="17">
        <v>22</v>
      </c>
      <c r="O2763" s="17">
        <v>8</v>
      </c>
      <c r="P2763" s="17">
        <v>2007</v>
      </c>
      <c r="Q2763" s="19" t="s">
        <v>1241</v>
      </c>
      <c r="R2763" s="24" t="s">
        <v>1026</v>
      </c>
      <c r="S2763" s="19" t="s">
        <v>1041</v>
      </c>
      <c r="T2763" s="17">
        <v>2</v>
      </c>
      <c r="U2763" s="24" t="s">
        <v>1026</v>
      </c>
      <c r="V2763" s="17">
        <v>0</v>
      </c>
      <c r="W2763" s="142" t="s">
        <v>2033</v>
      </c>
      <c r="X2763" s="17">
        <v>1018</v>
      </c>
      <c r="Y2763" s="17">
        <v>4</v>
      </c>
      <c r="Z2763" s="24" t="s">
        <v>1026</v>
      </c>
      <c r="AA2763" s="17">
        <v>2</v>
      </c>
    </row>
    <row r="2764" spans="1:27" x14ac:dyDescent="0.25">
      <c r="A2764" s="14" t="s">
        <v>2149</v>
      </c>
      <c r="B2764" s="20" t="s">
        <v>1433</v>
      </c>
      <c r="C2764" s="14">
        <v>0</v>
      </c>
      <c r="D2764" s="16"/>
      <c r="E2764" s="16"/>
      <c r="F2764" s="16"/>
      <c r="G2764" s="16"/>
      <c r="H2764" s="16"/>
      <c r="I2764" s="16"/>
      <c r="J2764" s="16"/>
      <c r="K2764" s="16"/>
      <c r="N2764" s="17">
        <v>23</v>
      </c>
      <c r="O2764" s="17">
        <v>8</v>
      </c>
      <c r="P2764" s="17">
        <v>2007</v>
      </c>
      <c r="Q2764" s="19" t="s">
        <v>181</v>
      </c>
      <c r="R2764" s="24" t="s">
        <v>1026</v>
      </c>
      <c r="S2764" s="19" t="s">
        <v>1427</v>
      </c>
      <c r="T2764" s="17">
        <v>2</v>
      </c>
      <c r="U2764" s="24" t="s">
        <v>1026</v>
      </c>
      <c r="V2764" s="17">
        <v>0</v>
      </c>
      <c r="W2764" s="142" t="s">
        <v>2197</v>
      </c>
      <c r="X2764" s="17">
        <v>465</v>
      </c>
      <c r="Y2764" s="17">
        <v>8</v>
      </c>
      <c r="Z2764" s="24" t="s">
        <v>1026</v>
      </c>
      <c r="AA2764" s="17">
        <v>3</v>
      </c>
    </row>
    <row r="2765" spans="1:27" x14ac:dyDescent="0.25">
      <c r="A2765" s="14" t="s">
        <v>2149</v>
      </c>
      <c r="B2765" s="41" t="s">
        <v>1427</v>
      </c>
      <c r="C2765" s="14">
        <v>0</v>
      </c>
      <c r="D2765" s="16"/>
      <c r="E2765" s="16"/>
      <c r="F2765" s="16"/>
      <c r="G2765" s="16"/>
      <c r="H2765" s="16"/>
      <c r="I2765" s="16"/>
      <c r="J2765" s="16"/>
      <c r="K2765" s="16"/>
      <c r="N2765" s="17">
        <v>25</v>
      </c>
      <c r="O2765" s="17">
        <v>8</v>
      </c>
      <c r="P2765" s="17">
        <v>2007</v>
      </c>
      <c r="Q2765" s="19" t="s">
        <v>1427</v>
      </c>
      <c r="R2765" s="24" t="s">
        <v>1026</v>
      </c>
      <c r="S2765" s="19" t="s">
        <v>392</v>
      </c>
      <c r="T2765" s="17">
        <v>0</v>
      </c>
      <c r="U2765" s="24" t="s">
        <v>1026</v>
      </c>
      <c r="V2765" s="17">
        <v>2</v>
      </c>
      <c r="W2765" s="142" t="s">
        <v>2034</v>
      </c>
      <c r="X2765" s="17">
        <v>269</v>
      </c>
      <c r="Y2765" s="17">
        <v>3</v>
      </c>
      <c r="Z2765" s="24" t="s">
        <v>1026</v>
      </c>
      <c r="AA2765" s="17">
        <v>12</v>
      </c>
    </row>
    <row r="2766" spans="1:27" x14ac:dyDescent="0.25">
      <c r="A2766" s="16"/>
      <c r="C2766" s="16"/>
      <c r="D2766" s="16"/>
      <c r="E2766" s="16"/>
      <c r="F2766" s="16"/>
      <c r="G2766" s="16"/>
      <c r="H2766" s="16"/>
      <c r="I2766" s="16"/>
      <c r="J2766" s="16"/>
      <c r="K2766" s="16"/>
      <c r="N2766" s="17">
        <v>26</v>
      </c>
      <c r="O2766" s="17">
        <v>8</v>
      </c>
      <c r="P2766" s="17">
        <v>2007</v>
      </c>
      <c r="Q2766" s="19" t="s">
        <v>3121</v>
      </c>
      <c r="R2766" s="24" t="s">
        <v>1026</v>
      </c>
      <c r="S2766" s="19" t="s">
        <v>1041</v>
      </c>
      <c r="T2766" s="17">
        <v>1</v>
      </c>
      <c r="U2766" s="24" t="s">
        <v>1026</v>
      </c>
      <c r="V2766" s="17">
        <v>2</v>
      </c>
      <c r="W2766" s="142" t="s">
        <v>2035</v>
      </c>
      <c r="X2766" s="17">
        <v>243</v>
      </c>
      <c r="Y2766" s="17">
        <v>4</v>
      </c>
      <c r="Z2766" s="24" t="s">
        <v>1026</v>
      </c>
      <c r="AA2766" s="17">
        <v>15</v>
      </c>
    </row>
    <row r="2767" spans="1:27" x14ac:dyDescent="0.25">
      <c r="A2767" s="16"/>
      <c r="C2767" s="16"/>
      <c r="D2767" s="16"/>
      <c r="E2767" s="16"/>
      <c r="F2767" s="16"/>
      <c r="G2767" s="16"/>
      <c r="H2767" s="16"/>
      <c r="I2767" s="16"/>
      <c r="J2767" s="16"/>
      <c r="K2767" s="16"/>
      <c r="N2767" s="17">
        <v>26</v>
      </c>
      <c r="O2767" s="17">
        <v>8</v>
      </c>
      <c r="P2767" s="17">
        <v>2007</v>
      </c>
      <c r="Q2767" s="19" t="s">
        <v>1241</v>
      </c>
      <c r="R2767" s="24" t="s">
        <v>1026</v>
      </c>
      <c r="S2767" s="19" t="s">
        <v>181</v>
      </c>
      <c r="T2767" s="17">
        <v>2</v>
      </c>
      <c r="U2767" s="24" t="s">
        <v>1026</v>
      </c>
      <c r="V2767" s="17">
        <v>1</v>
      </c>
      <c r="W2767" s="142" t="s">
        <v>2036</v>
      </c>
      <c r="X2767" s="17">
        <v>875</v>
      </c>
      <c r="Y2767" s="17">
        <v>15</v>
      </c>
      <c r="Z2767" s="24" t="s">
        <v>1026</v>
      </c>
      <c r="AA2767" s="17">
        <v>11</v>
      </c>
    </row>
    <row r="2768" spans="1:27" x14ac:dyDescent="0.25">
      <c r="C2768" s="16"/>
      <c r="D2768" s="16"/>
      <c r="E2768" s="16"/>
      <c r="F2768" s="16"/>
      <c r="G2768" s="16"/>
      <c r="H2768" s="16"/>
      <c r="I2768" s="16"/>
      <c r="J2768" s="16"/>
      <c r="K2768" s="16"/>
      <c r="N2768" s="17">
        <v>26</v>
      </c>
      <c r="O2768" s="17">
        <v>8</v>
      </c>
      <c r="P2768" s="17">
        <v>2007</v>
      </c>
      <c r="Q2768" s="19" t="s">
        <v>1433</v>
      </c>
      <c r="R2768" s="24" t="s">
        <v>1026</v>
      </c>
      <c r="S2768" s="19" t="s">
        <v>264</v>
      </c>
      <c r="T2768" s="17">
        <v>0</v>
      </c>
      <c r="U2768" s="24" t="s">
        <v>1026</v>
      </c>
      <c r="V2768" s="17">
        <v>2</v>
      </c>
      <c r="W2768" s="142" t="s">
        <v>2037</v>
      </c>
      <c r="X2768" s="17">
        <v>331</v>
      </c>
      <c r="Y2768" s="17">
        <v>4</v>
      </c>
      <c r="Z2768" s="24" t="s">
        <v>1026</v>
      </c>
      <c r="AA2768" s="17">
        <v>13</v>
      </c>
    </row>
    <row r="2769" spans="1:27" x14ac:dyDescent="0.25">
      <c r="C2769" s="16"/>
      <c r="D2769" s="16"/>
      <c r="E2769" s="16"/>
      <c r="F2769" s="16"/>
      <c r="G2769" s="16"/>
      <c r="H2769" s="16"/>
      <c r="I2769" s="16"/>
      <c r="J2769" s="16"/>
      <c r="K2769" s="16"/>
      <c r="N2769" s="17">
        <v>29</v>
      </c>
      <c r="O2769" s="17">
        <v>8</v>
      </c>
      <c r="P2769" s="17">
        <v>2007</v>
      </c>
      <c r="Q2769" s="19" t="s">
        <v>392</v>
      </c>
      <c r="R2769" s="24" t="s">
        <v>1026</v>
      </c>
      <c r="S2769" s="19" t="s">
        <v>3121</v>
      </c>
      <c r="T2769" s="17">
        <v>1</v>
      </c>
      <c r="U2769" s="24" t="s">
        <v>1026</v>
      </c>
      <c r="V2769" s="17">
        <v>2</v>
      </c>
      <c r="W2769" s="142" t="s">
        <v>2038</v>
      </c>
      <c r="X2769" s="17">
        <v>295</v>
      </c>
      <c r="Y2769" s="17">
        <v>8</v>
      </c>
      <c r="Z2769" s="24" t="s">
        <v>1026</v>
      </c>
      <c r="AA2769" s="17">
        <v>5</v>
      </c>
    </row>
    <row r="2770" spans="1:27" x14ac:dyDescent="0.25">
      <c r="C2770" s="16"/>
      <c r="D2770" s="16"/>
      <c r="E2770" s="16"/>
      <c r="F2770" s="16"/>
      <c r="G2770" s="16"/>
      <c r="H2770" s="16"/>
      <c r="I2770" s="16"/>
      <c r="J2770" s="16"/>
      <c r="K2770" s="16"/>
      <c r="N2770" s="17">
        <v>29</v>
      </c>
      <c r="O2770" s="17">
        <v>8</v>
      </c>
      <c r="P2770" s="17">
        <v>2007</v>
      </c>
      <c r="Q2770" s="19" t="s">
        <v>264</v>
      </c>
      <c r="R2770" s="24" t="s">
        <v>1026</v>
      </c>
      <c r="S2770" s="19" t="s">
        <v>1241</v>
      </c>
      <c r="T2770" s="17">
        <v>1</v>
      </c>
      <c r="U2770" s="24" t="s">
        <v>1026</v>
      </c>
      <c r="V2770" s="17">
        <v>2</v>
      </c>
      <c r="W2770" s="142" t="s">
        <v>2039</v>
      </c>
      <c r="X2770" s="17">
        <v>360</v>
      </c>
      <c r="Y2770" s="17">
        <v>8</v>
      </c>
      <c r="Z2770" s="24" t="s">
        <v>1026</v>
      </c>
      <c r="AA2770" s="17">
        <v>13</v>
      </c>
    </row>
    <row r="2771" spans="1:27" x14ac:dyDescent="0.25">
      <c r="C2771" s="16"/>
      <c r="D2771" s="16"/>
      <c r="E2771" s="16"/>
      <c r="F2771" s="16"/>
      <c r="G2771" s="16"/>
      <c r="H2771" s="16"/>
      <c r="I2771" s="16"/>
      <c r="J2771" s="16"/>
      <c r="K2771" s="16"/>
      <c r="N2771" s="17">
        <v>29</v>
      </c>
      <c r="O2771" s="17">
        <v>8</v>
      </c>
      <c r="P2771" s="17">
        <v>2007</v>
      </c>
      <c r="Q2771" s="19" t="s">
        <v>1041</v>
      </c>
      <c r="R2771" s="24" t="s">
        <v>1026</v>
      </c>
      <c r="S2771" s="19" t="s">
        <v>1427</v>
      </c>
      <c r="T2771" s="17">
        <v>2</v>
      </c>
      <c r="U2771" s="24" t="s">
        <v>1026</v>
      </c>
      <c r="V2771" s="17">
        <v>0</v>
      </c>
      <c r="W2771" s="142" t="s">
        <v>1647</v>
      </c>
      <c r="X2771" s="17">
        <v>474</v>
      </c>
      <c r="Y2771" s="17">
        <v>10</v>
      </c>
      <c r="Z2771" s="24" t="s">
        <v>1026</v>
      </c>
      <c r="AA2771" s="17">
        <v>5</v>
      </c>
    </row>
    <row r="2772" spans="1:27" x14ac:dyDescent="0.25">
      <c r="C2772" s="16"/>
      <c r="D2772" s="16"/>
      <c r="E2772" s="16"/>
      <c r="F2772" s="16"/>
      <c r="G2772" s="16"/>
      <c r="H2772" s="16"/>
      <c r="I2772" s="16"/>
      <c r="J2772" s="16"/>
      <c r="K2772" s="16"/>
      <c r="N2772" s="17">
        <v>29</v>
      </c>
      <c r="O2772" s="17">
        <v>8</v>
      </c>
      <c r="P2772" s="17">
        <v>2007</v>
      </c>
      <c r="Q2772" s="19" t="s">
        <v>181</v>
      </c>
      <c r="R2772" s="24" t="s">
        <v>1026</v>
      </c>
      <c r="S2772" s="19" t="s">
        <v>1433</v>
      </c>
      <c r="T2772" s="17">
        <v>1</v>
      </c>
      <c r="U2772" s="24" t="s">
        <v>1026</v>
      </c>
      <c r="V2772" s="17">
        <v>0</v>
      </c>
      <c r="W2772" s="142" t="s">
        <v>1648</v>
      </c>
      <c r="X2772" s="17">
        <v>589</v>
      </c>
      <c r="Y2772" s="17">
        <v>12</v>
      </c>
      <c r="Z2772" s="24" t="s">
        <v>1026</v>
      </c>
      <c r="AA2772" s="17">
        <v>2</v>
      </c>
    </row>
    <row r="2773" spans="1:27" x14ac:dyDescent="0.25">
      <c r="C2773" s="16"/>
      <c r="D2773" s="16"/>
      <c r="E2773" s="16"/>
      <c r="F2773" s="16"/>
      <c r="G2773" s="16"/>
      <c r="H2773" s="16"/>
      <c r="I2773" s="16"/>
      <c r="R2773" s="24"/>
      <c r="S2773" s="19" t="s">
        <v>2</v>
      </c>
      <c r="T2773" s="17">
        <f>SUM(T2745:T2772)</f>
        <v>35</v>
      </c>
      <c r="U2773" s="24" t="s">
        <v>1026</v>
      </c>
      <c r="V2773" s="17">
        <f>SUM(V2745:V2772)</f>
        <v>23</v>
      </c>
      <c r="W2773" s="142"/>
      <c r="X2773" s="17">
        <f>SUM(X2745:X2772)</f>
        <v>13292</v>
      </c>
      <c r="Y2773" s="17">
        <f>SUM(Y2745:Y2772)</f>
        <v>219</v>
      </c>
      <c r="Z2773" s="24" t="s">
        <v>1026</v>
      </c>
      <c r="AA2773" s="17">
        <f>SUM(AA2745:AA2772)</f>
        <v>191</v>
      </c>
    </row>
    <row r="2774" spans="1:27" x14ac:dyDescent="0.25">
      <c r="C2774" s="16"/>
      <c r="D2774" s="16"/>
      <c r="E2774" s="16"/>
      <c r="F2774" s="16"/>
      <c r="G2774" s="16"/>
      <c r="H2774" s="16"/>
      <c r="I2774" s="16"/>
      <c r="P2774" s="17">
        <f>COUNT(T2745:T2772)</f>
        <v>28</v>
      </c>
      <c r="R2774" s="24"/>
      <c r="S2774" s="19" t="s">
        <v>567</v>
      </c>
      <c r="T2774" s="81">
        <f>PRODUCT(T2773/P2774)</f>
        <v>1.25</v>
      </c>
      <c r="U2774" s="24" t="s">
        <v>1026</v>
      </c>
      <c r="V2774" s="81">
        <f>PRODUCT(V2773/P2774)</f>
        <v>0.8214285714285714</v>
      </c>
      <c r="W2774" s="142"/>
      <c r="X2774" s="82">
        <f>PRODUCT(X2773/P2774)</f>
        <v>474.71428571428572</v>
      </c>
      <c r="Y2774" s="81">
        <f>PRODUCT(Y2773/P2774)</f>
        <v>7.8214285714285712</v>
      </c>
      <c r="Z2774" s="24" t="s">
        <v>1026</v>
      </c>
      <c r="AA2774" s="81">
        <f>PRODUCT(AA2773/P2774)</f>
        <v>6.8214285714285712</v>
      </c>
    </row>
    <row r="2775" spans="1:27" x14ac:dyDescent="0.25">
      <c r="C2775" s="16"/>
      <c r="D2775" s="16"/>
      <c r="E2775" s="16"/>
      <c r="F2775" s="16"/>
      <c r="G2775" s="16"/>
      <c r="H2775" s="16"/>
      <c r="I2775" s="16"/>
      <c r="R2775" s="11"/>
      <c r="T2775" s="24"/>
      <c r="U2775" s="11"/>
      <c r="W2775" s="142"/>
      <c r="Z2775" s="11"/>
    </row>
    <row r="2776" spans="1:27" x14ac:dyDescent="0.25">
      <c r="C2776" s="16"/>
      <c r="D2776" s="16"/>
      <c r="E2776" s="16"/>
      <c r="F2776" s="16"/>
      <c r="G2776" s="16"/>
      <c r="H2776" s="16"/>
      <c r="I2776" s="16"/>
      <c r="R2776" s="11"/>
      <c r="T2776" s="24"/>
      <c r="U2776" s="11"/>
      <c r="W2776" s="142"/>
      <c r="Z2776" s="11"/>
    </row>
    <row r="2777" spans="1:27" x14ac:dyDescent="0.25">
      <c r="A2777" s="156"/>
      <c r="B2777" s="154" t="s">
        <v>2586</v>
      </c>
      <c r="C2777" s="154"/>
      <c r="D2777" s="154"/>
      <c r="E2777" s="154"/>
      <c r="F2777" s="154"/>
      <c r="G2777" s="154"/>
      <c r="H2777" s="154"/>
      <c r="I2777" s="154"/>
      <c r="J2777" s="156"/>
      <c r="K2777" s="156"/>
      <c r="L2777" s="156"/>
      <c r="M2777" s="158"/>
      <c r="N2777" s="158"/>
      <c r="O2777" s="158"/>
      <c r="P2777" s="158"/>
      <c r="Q2777" s="154" t="s">
        <v>2586</v>
      </c>
      <c r="R2777" s="165"/>
      <c r="S2777" s="160"/>
      <c r="T2777" s="173"/>
      <c r="U2777" s="165"/>
      <c r="V2777" s="158"/>
      <c r="W2777" s="161"/>
      <c r="X2777" s="158"/>
      <c r="Y2777" s="158"/>
      <c r="Z2777" s="165"/>
      <c r="AA2777" s="158"/>
    </row>
    <row r="2778" spans="1:27" x14ac:dyDescent="0.25">
      <c r="A2778" s="11"/>
      <c r="B2778" s="11"/>
      <c r="C2778" s="11"/>
      <c r="D2778" s="11"/>
      <c r="E2778" s="11"/>
      <c r="F2778" s="11"/>
      <c r="G2778" s="11"/>
      <c r="H2778" s="11"/>
      <c r="I2778" s="11"/>
      <c r="J2778" s="11"/>
      <c r="K2778" s="11"/>
      <c r="L2778" s="11"/>
      <c r="Q2778" s="20" t="s">
        <v>387</v>
      </c>
      <c r="R2778" s="24"/>
      <c r="U2778" s="24"/>
      <c r="W2778" s="142"/>
      <c r="X2778" s="120"/>
      <c r="Z2778" s="24"/>
    </row>
    <row r="2779" spans="1:27" x14ac:dyDescent="0.25">
      <c r="A2779" s="11"/>
      <c r="B2779" s="11"/>
      <c r="C2779" s="11"/>
      <c r="D2779" s="11"/>
      <c r="E2779" s="11"/>
      <c r="F2779" s="11"/>
      <c r="G2779" s="11"/>
      <c r="H2779" s="11"/>
      <c r="I2779" s="11"/>
      <c r="J2779" s="11"/>
      <c r="K2779" s="11"/>
      <c r="L2779" s="11"/>
      <c r="N2779" s="17">
        <v>2</v>
      </c>
      <c r="O2779" s="17">
        <v>9</v>
      </c>
      <c r="P2779" s="17">
        <v>2007</v>
      </c>
      <c r="Q2779" s="20" t="s">
        <v>392</v>
      </c>
      <c r="R2779" s="24" t="s">
        <v>1026</v>
      </c>
      <c r="S2779" s="19" t="s">
        <v>264</v>
      </c>
      <c r="T2779" s="17">
        <v>2</v>
      </c>
      <c r="U2779" s="24" t="s">
        <v>1026</v>
      </c>
      <c r="V2779" s="17">
        <v>0</v>
      </c>
      <c r="W2779" s="142" t="s">
        <v>2057</v>
      </c>
      <c r="X2779" s="120">
        <v>402</v>
      </c>
      <c r="Y2779" s="17">
        <v>5</v>
      </c>
      <c r="Z2779" s="24" t="s">
        <v>1026</v>
      </c>
      <c r="AA2779" s="17">
        <v>1</v>
      </c>
    </row>
    <row r="2780" spans="1:27" x14ac:dyDescent="0.25">
      <c r="A2780" s="11"/>
      <c r="B2780" s="11"/>
      <c r="C2780" s="11"/>
      <c r="D2780" s="11"/>
      <c r="E2780" s="11"/>
      <c r="F2780" s="11"/>
      <c r="G2780" s="11"/>
      <c r="H2780" s="11"/>
      <c r="I2780" s="11"/>
      <c r="J2780" s="11"/>
      <c r="K2780" s="11"/>
      <c r="L2780" s="11"/>
      <c r="N2780" s="17">
        <v>5</v>
      </c>
      <c r="O2780" s="17">
        <v>9</v>
      </c>
      <c r="P2780" s="17">
        <v>2007</v>
      </c>
      <c r="Q2780" s="19" t="s">
        <v>264</v>
      </c>
      <c r="R2780" s="24" t="s">
        <v>1026</v>
      </c>
      <c r="S2780" s="20" t="s">
        <v>392</v>
      </c>
      <c r="T2780" s="17">
        <v>0</v>
      </c>
      <c r="U2780" s="24" t="s">
        <v>1026</v>
      </c>
      <c r="V2780" s="17">
        <v>1</v>
      </c>
      <c r="W2780" s="142" t="s">
        <v>1456</v>
      </c>
      <c r="X2780" s="120">
        <v>654</v>
      </c>
      <c r="Y2780" s="17">
        <v>3</v>
      </c>
      <c r="Z2780" s="24" t="s">
        <v>1026</v>
      </c>
      <c r="AA2780" s="17">
        <v>5</v>
      </c>
    </row>
    <row r="2781" spans="1:27" x14ac:dyDescent="0.25">
      <c r="A2781" s="11"/>
      <c r="B2781" s="16" t="s">
        <v>2220</v>
      </c>
      <c r="C2781" s="11"/>
      <c r="D2781" s="11"/>
      <c r="E2781" s="11"/>
      <c r="F2781" s="11"/>
      <c r="G2781" s="11"/>
      <c r="H2781" s="11"/>
      <c r="I2781" s="11"/>
      <c r="J2781" s="11"/>
      <c r="K2781" s="11"/>
      <c r="L2781" s="11"/>
      <c r="N2781" s="17">
        <v>8</v>
      </c>
      <c r="O2781" s="17">
        <v>9</v>
      </c>
      <c r="P2781" s="17">
        <v>2007</v>
      </c>
      <c r="Q2781" s="20" t="s">
        <v>392</v>
      </c>
      <c r="R2781" s="24" t="s">
        <v>1026</v>
      </c>
      <c r="S2781" s="19" t="s">
        <v>264</v>
      </c>
      <c r="T2781" s="17">
        <v>2</v>
      </c>
      <c r="U2781" s="24" t="s">
        <v>1026</v>
      </c>
      <c r="V2781" s="17">
        <v>0</v>
      </c>
      <c r="W2781" s="142" t="s">
        <v>1652</v>
      </c>
      <c r="X2781" s="120">
        <v>571</v>
      </c>
      <c r="Y2781" s="17">
        <v>7</v>
      </c>
      <c r="Z2781" s="24" t="s">
        <v>1026</v>
      </c>
      <c r="AA2781" s="17">
        <v>0</v>
      </c>
    </row>
    <row r="2782" spans="1:27" x14ac:dyDescent="0.25">
      <c r="A2782" s="11"/>
      <c r="B2782" s="20"/>
      <c r="C2782" s="11"/>
      <c r="D2782" s="11"/>
      <c r="E2782" s="11"/>
      <c r="F2782" s="11"/>
      <c r="G2782" s="11"/>
      <c r="H2782" s="11"/>
      <c r="I2782" s="11"/>
      <c r="J2782" s="11"/>
      <c r="K2782" s="11"/>
      <c r="L2782" s="11"/>
      <c r="Q2782" s="11"/>
      <c r="R2782" s="11"/>
      <c r="S2782" s="11"/>
      <c r="U2782" s="11"/>
      <c r="W2782" s="142"/>
      <c r="Z2782" s="11"/>
    </row>
    <row r="2783" spans="1:27" x14ac:dyDescent="0.25">
      <c r="A2783" s="11"/>
      <c r="C2783" s="11"/>
      <c r="D2783" s="11"/>
      <c r="E2783" s="11"/>
      <c r="F2783" s="11"/>
      <c r="G2783" s="11"/>
      <c r="H2783" s="11"/>
      <c r="I2783" s="11"/>
      <c r="J2783" s="11"/>
      <c r="K2783" s="11"/>
      <c r="L2783" s="11"/>
      <c r="N2783" s="17">
        <v>2</v>
      </c>
      <c r="O2783" s="17">
        <v>9</v>
      </c>
      <c r="P2783" s="17">
        <v>2007</v>
      </c>
      <c r="Q2783" s="20" t="s">
        <v>3121</v>
      </c>
      <c r="R2783" s="24" t="s">
        <v>1026</v>
      </c>
      <c r="S2783" s="19" t="s">
        <v>1241</v>
      </c>
      <c r="T2783" s="17">
        <v>2</v>
      </c>
      <c r="U2783" s="24" t="s">
        <v>1026</v>
      </c>
      <c r="V2783" s="17">
        <v>0</v>
      </c>
      <c r="W2783" s="142" t="s">
        <v>1649</v>
      </c>
      <c r="X2783" s="17">
        <v>456</v>
      </c>
      <c r="Y2783" s="17">
        <v>5</v>
      </c>
      <c r="Z2783" s="24" t="s">
        <v>1026</v>
      </c>
      <c r="AA2783" s="17">
        <v>0</v>
      </c>
    </row>
    <row r="2784" spans="1:27" x14ac:dyDescent="0.25">
      <c r="A2784" s="11"/>
      <c r="C2784" s="11"/>
      <c r="D2784" s="11"/>
      <c r="E2784" s="11"/>
      <c r="F2784" s="11"/>
      <c r="G2784" s="11"/>
      <c r="H2784" s="11"/>
      <c r="I2784" s="11"/>
      <c r="J2784" s="11"/>
      <c r="K2784" s="11"/>
      <c r="L2784" s="11"/>
      <c r="N2784" s="17">
        <v>5</v>
      </c>
      <c r="O2784" s="17">
        <v>9</v>
      </c>
      <c r="P2784" s="17">
        <v>2007</v>
      </c>
      <c r="Q2784" s="19" t="s">
        <v>1241</v>
      </c>
      <c r="R2784" s="24" t="s">
        <v>1026</v>
      </c>
      <c r="S2784" s="20" t="s">
        <v>3121</v>
      </c>
      <c r="T2784" s="17">
        <v>1</v>
      </c>
      <c r="U2784" s="24" t="s">
        <v>1026</v>
      </c>
      <c r="V2784" s="17">
        <v>2</v>
      </c>
      <c r="W2784" s="142" t="s">
        <v>1650</v>
      </c>
      <c r="X2784" s="120">
        <v>964</v>
      </c>
      <c r="Y2784" s="17">
        <v>4</v>
      </c>
      <c r="Z2784" s="24" t="s">
        <v>1026</v>
      </c>
      <c r="AA2784" s="17">
        <v>5</v>
      </c>
    </row>
    <row r="2785" spans="1:27" x14ac:dyDescent="0.25">
      <c r="A2785" s="16"/>
      <c r="C2785" s="16"/>
      <c r="D2785" s="16"/>
      <c r="E2785" s="16"/>
      <c r="F2785" s="16"/>
      <c r="G2785" s="16"/>
      <c r="H2785" s="16"/>
      <c r="I2785" s="16"/>
      <c r="J2785" s="16"/>
      <c r="K2785" s="16"/>
      <c r="L2785" s="16"/>
      <c r="N2785" s="17">
        <v>8</v>
      </c>
      <c r="O2785" s="17">
        <v>9</v>
      </c>
      <c r="P2785" s="17">
        <v>2007</v>
      </c>
      <c r="Q2785" s="20" t="s">
        <v>3121</v>
      </c>
      <c r="R2785" s="24" t="s">
        <v>1026</v>
      </c>
      <c r="S2785" s="19" t="s">
        <v>1241</v>
      </c>
      <c r="T2785" s="17">
        <v>2</v>
      </c>
      <c r="U2785" s="24" t="s">
        <v>1026</v>
      </c>
      <c r="V2785" s="17">
        <v>1</v>
      </c>
      <c r="W2785" s="142" t="s">
        <v>1651</v>
      </c>
      <c r="X2785" s="120">
        <v>625</v>
      </c>
      <c r="Y2785" s="17">
        <v>5</v>
      </c>
      <c r="Z2785" s="24" t="s">
        <v>1026</v>
      </c>
      <c r="AA2785" s="17">
        <v>4</v>
      </c>
    </row>
    <row r="2786" spans="1:27" x14ac:dyDescent="0.25">
      <c r="A2786" s="16"/>
      <c r="B2786" s="16" t="s">
        <v>6326</v>
      </c>
      <c r="C2786" s="16"/>
      <c r="D2786" s="16"/>
      <c r="E2786" s="16"/>
      <c r="F2786" s="16"/>
      <c r="G2786" s="16"/>
      <c r="H2786" s="16"/>
      <c r="I2786" s="16"/>
      <c r="J2786" s="16"/>
      <c r="K2786" s="16"/>
      <c r="L2786" s="16"/>
      <c r="Q2786" s="20"/>
      <c r="R2786" s="24"/>
      <c r="U2786" s="24"/>
      <c r="W2786" s="142"/>
      <c r="X2786" s="120"/>
      <c r="Z2786" s="24"/>
    </row>
    <row r="2787" spans="1:27" x14ac:dyDescent="0.25">
      <c r="C2787" s="16"/>
      <c r="D2787" s="16"/>
      <c r="E2787" s="16"/>
      <c r="F2787" s="16"/>
      <c r="G2787" s="16"/>
      <c r="H2787" s="16"/>
      <c r="I2787" s="16"/>
      <c r="J2787" s="74"/>
      <c r="Q2787" s="20"/>
      <c r="R2787" s="24"/>
      <c r="U2787" s="24"/>
      <c r="W2787" s="142"/>
      <c r="X2787" s="120"/>
      <c r="Z2787" s="24"/>
    </row>
    <row r="2788" spans="1:27" x14ac:dyDescent="0.25">
      <c r="C2788" s="16"/>
      <c r="D2788" s="16"/>
      <c r="E2788" s="16"/>
      <c r="F2788" s="16"/>
      <c r="G2788" s="16"/>
      <c r="H2788" s="16"/>
      <c r="I2788" s="16"/>
      <c r="Q2788" s="20" t="s">
        <v>2584</v>
      </c>
      <c r="W2788" s="142"/>
      <c r="X2788" s="120"/>
    </row>
    <row r="2789" spans="1:27" x14ac:dyDescent="0.25">
      <c r="C2789" s="16"/>
      <c r="D2789" s="16"/>
      <c r="E2789" s="16"/>
      <c r="F2789" s="16"/>
      <c r="G2789" s="16"/>
      <c r="H2789" s="16"/>
      <c r="I2789" s="16"/>
      <c r="N2789" s="17">
        <v>15</v>
      </c>
      <c r="O2789" s="17">
        <v>9</v>
      </c>
      <c r="P2789" s="17">
        <v>2007</v>
      </c>
      <c r="Q2789" s="19" t="s">
        <v>1241</v>
      </c>
      <c r="R2789" s="24" t="s">
        <v>1026</v>
      </c>
      <c r="S2789" s="20" t="s">
        <v>264</v>
      </c>
      <c r="T2789" s="17">
        <v>0</v>
      </c>
      <c r="U2789" s="24" t="s">
        <v>1026</v>
      </c>
      <c r="V2789" s="17">
        <v>2</v>
      </c>
      <c r="W2789" s="142" t="s">
        <v>1717</v>
      </c>
      <c r="X2789" s="120">
        <v>659</v>
      </c>
      <c r="Y2789" s="17">
        <v>3</v>
      </c>
      <c r="Z2789" s="24" t="s">
        <v>1026</v>
      </c>
      <c r="AA2789" s="17">
        <v>11</v>
      </c>
    </row>
    <row r="2790" spans="1:27" x14ac:dyDescent="0.25">
      <c r="B2790" s="16" t="s">
        <v>2590</v>
      </c>
      <c r="C2790" s="16"/>
      <c r="D2790" s="16"/>
      <c r="E2790" s="16"/>
      <c r="F2790" s="16"/>
      <c r="G2790" s="16"/>
      <c r="H2790" s="16"/>
      <c r="I2790" s="16"/>
      <c r="N2790" s="17">
        <v>16</v>
      </c>
      <c r="O2790" s="17">
        <v>9</v>
      </c>
      <c r="P2790" s="17">
        <v>2007</v>
      </c>
      <c r="Q2790" s="20" t="s">
        <v>264</v>
      </c>
      <c r="R2790" s="24" t="s">
        <v>1026</v>
      </c>
      <c r="S2790" s="19" t="s">
        <v>1241</v>
      </c>
      <c r="T2790" s="17">
        <v>2</v>
      </c>
      <c r="U2790" s="24" t="s">
        <v>1026</v>
      </c>
      <c r="V2790" s="17">
        <v>0</v>
      </c>
      <c r="W2790" s="142" t="s">
        <v>1657</v>
      </c>
      <c r="X2790" s="120">
        <v>497</v>
      </c>
      <c r="Y2790" s="17">
        <v>19</v>
      </c>
      <c r="Z2790" s="24" t="s">
        <v>1026</v>
      </c>
      <c r="AA2790" s="17">
        <v>14</v>
      </c>
    </row>
    <row r="2791" spans="1:27" x14ac:dyDescent="0.25">
      <c r="C2791" s="16"/>
      <c r="D2791" s="16"/>
      <c r="E2791" s="16"/>
      <c r="F2791" s="16"/>
      <c r="G2791" s="16"/>
      <c r="H2791" s="16"/>
      <c r="I2791" s="16"/>
      <c r="R2791" s="24"/>
      <c r="S2791" s="20"/>
      <c r="U2791" s="24"/>
      <c r="W2791" s="142"/>
      <c r="X2791" s="120"/>
      <c r="Z2791" s="24"/>
    </row>
    <row r="2792" spans="1:27" x14ac:dyDescent="0.25">
      <c r="C2792" s="16"/>
      <c r="D2792" s="16"/>
      <c r="E2792" s="16"/>
      <c r="F2792" s="16"/>
      <c r="G2792" s="16"/>
      <c r="H2792" s="16"/>
      <c r="I2792" s="16"/>
      <c r="R2792" s="24"/>
      <c r="S2792" s="20"/>
      <c r="U2792" s="24"/>
      <c r="W2792" s="142"/>
      <c r="X2792" s="120"/>
      <c r="Z2792" s="24"/>
    </row>
    <row r="2793" spans="1:27" x14ac:dyDescent="0.25">
      <c r="C2793" s="16"/>
      <c r="D2793" s="16"/>
      <c r="E2793" s="16"/>
      <c r="F2793" s="16"/>
      <c r="G2793" s="16"/>
      <c r="H2793" s="16"/>
      <c r="I2793" s="16"/>
      <c r="Q2793" s="20" t="s">
        <v>389</v>
      </c>
      <c r="W2793" s="142"/>
      <c r="X2793" s="120"/>
    </row>
    <row r="2794" spans="1:27" x14ac:dyDescent="0.25">
      <c r="C2794" s="16"/>
      <c r="D2794" s="16"/>
      <c r="E2794" s="16"/>
      <c r="F2794" s="16"/>
      <c r="G2794" s="16"/>
      <c r="H2794" s="16"/>
      <c r="I2794" s="16"/>
      <c r="N2794" s="17">
        <v>13</v>
      </c>
      <c r="O2794" s="17">
        <v>9</v>
      </c>
      <c r="P2794" s="17">
        <v>2007</v>
      </c>
      <c r="Q2794" s="20" t="s">
        <v>392</v>
      </c>
      <c r="R2794" s="24" t="s">
        <v>1026</v>
      </c>
      <c r="S2794" s="19" t="s">
        <v>3121</v>
      </c>
      <c r="T2794" s="17">
        <v>1</v>
      </c>
      <c r="U2794" s="24" t="s">
        <v>1026</v>
      </c>
      <c r="V2794" s="17">
        <v>0</v>
      </c>
      <c r="W2794" s="142" t="s">
        <v>1205</v>
      </c>
      <c r="X2794" s="120">
        <v>712</v>
      </c>
      <c r="Y2794" s="17">
        <v>4</v>
      </c>
      <c r="Z2794" s="24" t="s">
        <v>1026</v>
      </c>
      <c r="AA2794" s="17">
        <v>2</v>
      </c>
    </row>
    <row r="2795" spans="1:27" x14ac:dyDescent="0.25">
      <c r="C2795" s="16"/>
      <c r="D2795" s="16"/>
      <c r="E2795" s="16"/>
      <c r="F2795" s="16"/>
      <c r="G2795" s="16"/>
      <c r="H2795" s="16"/>
      <c r="I2795" s="16"/>
      <c r="N2795" s="17">
        <v>15</v>
      </c>
      <c r="O2795" s="17">
        <v>9</v>
      </c>
      <c r="P2795" s="17">
        <v>2007</v>
      </c>
      <c r="Q2795" s="19" t="s">
        <v>3121</v>
      </c>
      <c r="R2795" s="24" t="s">
        <v>1026</v>
      </c>
      <c r="S2795" s="20" t="s">
        <v>392</v>
      </c>
      <c r="T2795" s="17">
        <v>0</v>
      </c>
      <c r="U2795" s="24" t="s">
        <v>1026</v>
      </c>
      <c r="V2795" s="17">
        <v>1</v>
      </c>
      <c r="W2795" s="142" t="s">
        <v>1656</v>
      </c>
      <c r="X2795" s="120">
        <v>684</v>
      </c>
      <c r="Y2795" s="17">
        <v>4</v>
      </c>
      <c r="Z2795" s="24" t="s">
        <v>1026</v>
      </c>
      <c r="AA2795" s="17">
        <v>5</v>
      </c>
    </row>
    <row r="2796" spans="1:27" x14ac:dyDescent="0.25">
      <c r="B2796" s="16" t="s">
        <v>2221</v>
      </c>
      <c r="C2796" s="16"/>
      <c r="D2796" s="16"/>
      <c r="E2796" s="16"/>
      <c r="F2796" s="16"/>
      <c r="G2796" s="16"/>
      <c r="H2796" s="16"/>
      <c r="I2796" s="16"/>
      <c r="N2796" s="17">
        <v>16</v>
      </c>
      <c r="O2796" s="17">
        <v>9</v>
      </c>
      <c r="P2796" s="17">
        <v>2007</v>
      </c>
      <c r="Q2796" s="20" t="s">
        <v>392</v>
      </c>
      <c r="R2796" s="24" t="s">
        <v>1026</v>
      </c>
      <c r="S2796" s="19" t="s">
        <v>3121</v>
      </c>
      <c r="T2796" s="17">
        <v>2</v>
      </c>
      <c r="U2796" s="24" t="s">
        <v>1026</v>
      </c>
      <c r="V2796" s="17">
        <v>0</v>
      </c>
      <c r="W2796" s="142" t="s">
        <v>1878</v>
      </c>
      <c r="X2796" s="120">
        <v>1316</v>
      </c>
      <c r="Y2796" s="17">
        <v>6</v>
      </c>
      <c r="Z2796" s="24" t="s">
        <v>1026</v>
      </c>
      <c r="AA2796" s="17">
        <v>4</v>
      </c>
    </row>
    <row r="2797" spans="1:27" x14ac:dyDescent="0.25">
      <c r="A2797" s="16"/>
      <c r="C2797" s="16"/>
      <c r="D2797" s="16"/>
      <c r="E2797" s="16"/>
      <c r="F2797" s="16"/>
      <c r="G2797" s="16"/>
      <c r="H2797" s="16"/>
      <c r="I2797" s="16"/>
      <c r="J2797" s="16"/>
      <c r="K2797" s="16"/>
      <c r="L2797" s="16"/>
      <c r="R2797" s="24"/>
      <c r="S2797" s="19" t="s">
        <v>2</v>
      </c>
      <c r="T2797" s="17">
        <f>SUM(T2778:T2796)</f>
        <v>14</v>
      </c>
      <c r="U2797" s="24" t="s">
        <v>1026</v>
      </c>
      <c r="V2797" s="17">
        <f>SUM(V2778:V2796)</f>
        <v>7</v>
      </c>
      <c r="W2797" s="142"/>
      <c r="X2797" s="17">
        <f>SUM(X2778:X2796)</f>
        <v>7540</v>
      </c>
      <c r="Y2797" s="17">
        <f>SUM(Y2779:Y2796)</f>
        <v>65</v>
      </c>
      <c r="Z2797" s="24" t="s">
        <v>1026</v>
      </c>
      <c r="AA2797" s="17">
        <f>SUM(AA2779:AA2796)</f>
        <v>51</v>
      </c>
    </row>
    <row r="2798" spans="1:27" x14ac:dyDescent="0.25">
      <c r="C2798" s="16"/>
      <c r="D2798" s="16"/>
      <c r="E2798" s="16"/>
      <c r="F2798" s="16"/>
      <c r="G2798" s="16"/>
      <c r="H2798" s="16"/>
      <c r="I2798" s="16"/>
      <c r="J2798" s="74"/>
      <c r="P2798" s="17">
        <f>COUNT(T2778:T2796)</f>
        <v>11</v>
      </c>
      <c r="R2798" s="24"/>
      <c r="S2798" s="19" t="s">
        <v>567</v>
      </c>
      <c r="T2798" s="81">
        <f>PRODUCT(T2797/P2798)</f>
        <v>1.2727272727272727</v>
      </c>
      <c r="U2798" s="24" t="s">
        <v>1026</v>
      </c>
      <c r="V2798" s="81">
        <f>PRODUCT(V2797/P2798)</f>
        <v>0.63636363636363635</v>
      </c>
      <c r="W2798" s="142"/>
      <c r="X2798" s="82">
        <f>PRODUCT(X2797/P2798)</f>
        <v>685.4545454545455</v>
      </c>
      <c r="Y2798" s="81">
        <f>PRODUCT(Y2797/P2798)</f>
        <v>5.9090909090909092</v>
      </c>
      <c r="Z2798" s="24" t="s">
        <v>1026</v>
      </c>
      <c r="AA2798" s="81">
        <f>PRODUCT(AA2797/P2798)</f>
        <v>4.6363636363636367</v>
      </c>
    </row>
    <row r="2799" spans="1:27" x14ac:dyDescent="0.25">
      <c r="B2799" s="20"/>
      <c r="C2799" s="74"/>
      <c r="D2799" s="20"/>
      <c r="F2799" s="74"/>
      <c r="J2799" s="74"/>
      <c r="R2799" s="24"/>
      <c r="U2799" s="24"/>
      <c r="W2799" s="142"/>
      <c r="X2799" s="120"/>
      <c r="Z2799" s="24"/>
    </row>
    <row r="2800" spans="1:27" x14ac:dyDescent="0.25">
      <c r="B2800" s="20"/>
      <c r="D2800" s="20"/>
      <c r="J2800" s="74"/>
      <c r="R2800" s="24"/>
      <c r="U2800" s="24"/>
      <c r="W2800" s="142"/>
      <c r="X2800" s="120"/>
      <c r="Z2800" s="24"/>
    </row>
    <row r="2801" spans="1:27" x14ac:dyDescent="0.25">
      <c r="B2801" s="20"/>
      <c r="D2801" s="20"/>
      <c r="W2801" s="142"/>
      <c r="X2801" s="120"/>
    </row>
    <row r="2802" spans="1:27" x14ac:dyDescent="0.25">
      <c r="A2802" s="156"/>
      <c r="B2802" s="155" t="s">
        <v>1201</v>
      </c>
      <c r="C2802" s="156"/>
      <c r="D2802" s="156"/>
      <c r="E2802" s="156"/>
      <c r="F2802" s="156"/>
      <c r="G2802" s="156"/>
      <c r="H2802" s="156"/>
      <c r="I2802" s="155"/>
      <c r="J2802" s="156"/>
      <c r="K2802" s="156"/>
      <c r="L2802" s="156"/>
      <c r="M2802" s="158"/>
      <c r="N2802" s="158"/>
      <c r="O2802" s="158"/>
      <c r="P2802" s="158"/>
      <c r="Q2802" s="155" t="s">
        <v>1201</v>
      </c>
      <c r="R2802" s="158"/>
      <c r="S2802" s="160"/>
      <c r="T2802" s="158"/>
      <c r="U2802" s="158"/>
      <c r="V2802" s="158"/>
      <c r="W2802" s="161"/>
      <c r="X2802" s="162"/>
      <c r="Y2802" s="158"/>
      <c r="Z2802" s="158"/>
      <c r="AA2802" s="158"/>
    </row>
    <row r="2803" spans="1:27" x14ac:dyDescent="0.25">
      <c r="A2803" s="11"/>
      <c r="C2803" s="11"/>
      <c r="D2803" s="11"/>
      <c r="E2803" s="11"/>
      <c r="F2803" s="11"/>
      <c r="G2803" s="11"/>
      <c r="H2803" s="11"/>
      <c r="I2803" s="11"/>
      <c r="J2803" s="11"/>
      <c r="K2803" s="11"/>
      <c r="L2803" s="11"/>
      <c r="N2803" s="17">
        <v>15</v>
      </c>
      <c r="O2803" s="17">
        <v>8</v>
      </c>
      <c r="P2803" s="17">
        <v>2007</v>
      </c>
      <c r="Q2803" s="20" t="s">
        <v>1029</v>
      </c>
      <c r="R2803" s="24" t="s">
        <v>1026</v>
      </c>
      <c r="S2803" s="19" t="s">
        <v>564</v>
      </c>
      <c r="T2803" s="17">
        <v>2</v>
      </c>
      <c r="U2803" s="24" t="s">
        <v>1026</v>
      </c>
      <c r="V2803" s="17">
        <v>0</v>
      </c>
      <c r="W2803" s="142" t="s">
        <v>1653</v>
      </c>
      <c r="X2803" s="120">
        <v>437</v>
      </c>
      <c r="Y2803" s="17">
        <v>19</v>
      </c>
      <c r="Z2803" s="24" t="s">
        <v>1026</v>
      </c>
      <c r="AA2803" s="17">
        <v>1</v>
      </c>
    </row>
    <row r="2804" spans="1:27" x14ac:dyDescent="0.25">
      <c r="A2804" s="11"/>
      <c r="B2804" s="16" t="s">
        <v>1872</v>
      </c>
      <c r="C2804" s="11"/>
      <c r="D2804" s="11"/>
      <c r="E2804" s="11"/>
      <c r="F2804" s="11"/>
      <c r="G2804" s="11"/>
      <c r="H2804" s="11"/>
      <c r="I2804" s="11"/>
      <c r="J2804" s="11"/>
      <c r="K2804" s="11"/>
      <c r="L2804" s="11"/>
      <c r="N2804" s="17">
        <v>18</v>
      </c>
      <c r="O2804" s="17">
        <v>8</v>
      </c>
      <c r="P2804" s="17">
        <v>2007</v>
      </c>
      <c r="Q2804" s="19" t="s">
        <v>564</v>
      </c>
      <c r="R2804" s="24" t="s">
        <v>1026</v>
      </c>
      <c r="S2804" s="20" t="s">
        <v>1029</v>
      </c>
      <c r="T2804" s="17">
        <v>0</v>
      </c>
      <c r="U2804" s="24" t="s">
        <v>1026</v>
      </c>
      <c r="V2804" s="17">
        <v>2</v>
      </c>
      <c r="W2804" s="142" t="s">
        <v>1654</v>
      </c>
      <c r="X2804" s="17">
        <v>197</v>
      </c>
      <c r="Y2804" s="17">
        <v>2</v>
      </c>
      <c r="Z2804" s="24" t="s">
        <v>1026</v>
      </c>
      <c r="AA2804" s="17">
        <v>11</v>
      </c>
    </row>
    <row r="2805" spans="1:27" x14ac:dyDescent="0.25">
      <c r="A2805" s="11"/>
      <c r="C2805" s="11"/>
      <c r="D2805" s="11"/>
      <c r="E2805" s="11"/>
      <c r="F2805" s="11"/>
      <c r="G2805" s="11"/>
      <c r="H2805" s="11"/>
      <c r="I2805" s="11"/>
      <c r="J2805" s="11"/>
      <c r="K2805" s="11"/>
      <c r="L2805" s="11"/>
      <c r="Q2805" s="38"/>
      <c r="R2805" s="24"/>
      <c r="U2805" s="24"/>
      <c r="W2805" s="142"/>
      <c r="Z2805" s="24"/>
    </row>
    <row r="2806" spans="1:27" x14ac:dyDescent="0.25">
      <c r="A2806" s="11"/>
      <c r="C2806" s="11"/>
      <c r="D2806" s="11"/>
      <c r="E2806" s="11"/>
      <c r="F2806" s="11"/>
      <c r="G2806" s="11"/>
      <c r="H2806" s="11"/>
      <c r="I2806" s="11"/>
      <c r="J2806" s="11"/>
      <c r="K2806" s="11"/>
      <c r="L2806" s="11"/>
      <c r="N2806" s="17">
        <v>15</v>
      </c>
      <c r="O2806" s="17">
        <v>8</v>
      </c>
      <c r="P2806" s="17">
        <v>2007</v>
      </c>
      <c r="Q2806" s="41" t="s">
        <v>1</v>
      </c>
      <c r="R2806" s="24" t="s">
        <v>1026</v>
      </c>
      <c r="S2806" s="19" t="s">
        <v>2792</v>
      </c>
      <c r="T2806" s="17">
        <v>2</v>
      </c>
      <c r="U2806" s="24" t="s">
        <v>1026</v>
      </c>
      <c r="V2806" s="17">
        <v>0</v>
      </c>
      <c r="W2806" s="142" t="s">
        <v>2122</v>
      </c>
      <c r="X2806" s="17">
        <v>550</v>
      </c>
      <c r="Y2806" s="17">
        <v>9</v>
      </c>
      <c r="Z2806" s="24" t="s">
        <v>1026</v>
      </c>
      <c r="AA2806" s="17">
        <v>5</v>
      </c>
    </row>
    <row r="2807" spans="1:27" x14ac:dyDescent="0.25">
      <c r="A2807" s="11"/>
      <c r="B2807" s="16" t="s">
        <v>4421</v>
      </c>
      <c r="C2807" s="11"/>
      <c r="D2807" s="11"/>
      <c r="E2807" s="11"/>
      <c r="F2807" s="11"/>
      <c r="G2807" s="11"/>
      <c r="H2807" s="11"/>
      <c r="I2807" s="11"/>
      <c r="J2807" s="11"/>
      <c r="K2807" s="11"/>
      <c r="L2807" s="11"/>
      <c r="N2807" s="17">
        <v>18</v>
      </c>
      <c r="O2807" s="17">
        <v>8</v>
      </c>
      <c r="P2807" s="17">
        <v>2007</v>
      </c>
      <c r="Q2807" s="20" t="s">
        <v>2792</v>
      </c>
      <c r="R2807" s="24" t="s">
        <v>1026</v>
      </c>
      <c r="S2807" s="38" t="s">
        <v>1</v>
      </c>
      <c r="T2807" s="17">
        <v>1</v>
      </c>
      <c r="U2807" s="24" t="s">
        <v>1026</v>
      </c>
      <c r="V2807" s="17">
        <v>0</v>
      </c>
      <c r="W2807" s="142" t="s">
        <v>2730</v>
      </c>
      <c r="X2807" s="17">
        <v>420</v>
      </c>
      <c r="Y2807" s="17">
        <v>7</v>
      </c>
      <c r="Z2807" s="24" t="s">
        <v>1026</v>
      </c>
      <c r="AA2807" s="17">
        <v>3</v>
      </c>
    </row>
    <row r="2808" spans="1:27" x14ac:dyDescent="0.25">
      <c r="A2808" s="16"/>
      <c r="B2808" s="16" t="s">
        <v>1202</v>
      </c>
      <c r="C2808" s="16"/>
      <c r="D2808" s="16"/>
      <c r="E2808" s="16"/>
      <c r="F2808" s="16"/>
      <c r="G2808" s="16"/>
      <c r="H2808" s="16"/>
      <c r="I2808" s="16"/>
      <c r="J2808" s="16"/>
      <c r="K2808" s="16"/>
      <c r="L2808" s="16"/>
      <c r="N2808" s="17">
        <v>19</v>
      </c>
      <c r="O2808" s="17">
        <v>8</v>
      </c>
      <c r="P2808" s="17">
        <v>2007</v>
      </c>
      <c r="Q2808" s="41" t="s">
        <v>1</v>
      </c>
      <c r="R2808" s="24" t="s">
        <v>1026</v>
      </c>
      <c r="S2808" s="19" t="s">
        <v>2792</v>
      </c>
      <c r="T2808" s="17">
        <v>1</v>
      </c>
      <c r="U2808" s="24" t="s">
        <v>1026</v>
      </c>
      <c r="V2808" s="17">
        <v>0</v>
      </c>
      <c r="W2808" s="142" t="s">
        <v>1655</v>
      </c>
      <c r="X2808" s="17">
        <v>585</v>
      </c>
      <c r="Y2808" s="17">
        <v>9</v>
      </c>
      <c r="Z2808" s="24" t="s">
        <v>1026</v>
      </c>
      <c r="AA2808" s="17">
        <v>5</v>
      </c>
    </row>
    <row r="2809" spans="1:27" x14ac:dyDescent="0.25">
      <c r="A2809" s="16"/>
      <c r="C2809" s="16"/>
      <c r="D2809" s="16"/>
      <c r="E2809" s="16"/>
      <c r="F2809" s="16"/>
      <c r="G2809" s="16"/>
      <c r="H2809" s="16"/>
      <c r="I2809" s="16"/>
      <c r="J2809" s="16"/>
      <c r="K2809" s="16"/>
      <c r="L2809" s="16"/>
      <c r="R2809" s="24"/>
      <c r="S2809" s="19" t="s">
        <v>2</v>
      </c>
      <c r="T2809" s="17">
        <f>SUM(T2803:T2808)</f>
        <v>6</v>
      </c>
      <c r="U2809" s="24" t="s">
        <v>1026</v>
      </c>
      <c r="V2809" s="17">
        <f>SUM(V2803:V2808)</f>
        <v>2</v>
      </c>
      <c r="W2809" s="142"/>
      <c r="X2809" s="17">
        <f>SUM(X2803:X2808)</f>
        <v>2189</v>
      </c>
      <c r="Y2809" s="17">
        <f>SUM(Y2803:Y2808)</f>
        <v>46</v>
      </c>
      <c r="Z2809" s="24" t="s">
        <v>1026</v>
      </c>
      <c r="AA2809" s="17">
        <f>SUM(AA2803:AA2808)</f>
        <v>25</v>
      </c>
    </row>
    <row r="2810" spans="1:27" x14ac:dyDescent="0.25">
      <c r="A2810" s="16"/>
      <c r="C2810" s="16"/>
      <c r="D2810" s="16"/>
      <c r="E2810" s="16"/>
      <c r="F2810" s="16"/>
      <c r="G2810" s="16"/>
      <c r="H2810" s="16"/>
      <c r="I2810" s="16"/>
      <c r="J2810" s="16"/>
      <c r="K2810" s="16"/>
      <c r="L2810" s="42"/>
      <c r="M2810" s="32"/>
      <c r="P2810" s="17">
        <f>COUNT(T2803:T2808)</f>
        <v>5</v>
      </c>
      <c r="R2810" s="24"/>
      <c r="S2810" s="19" t="s">
        <v>567</v>
      </c>
      <c r="T2810" s="81">
        <f>PRODUCT(T2809/P2810)</f>
        <v>1.2</v>
      </c>
      <c r="U2810" s="24" t="s">
        <v>1026</v>
      </c>
      <c r="V2810" s="81">
        <f>PRODUCT(V2809/P2810)</f>
        <v>0.4</v>
      </c>
      <c r="W2810" s="142"/>
      <c r="X2810" s="82">
        <f>PRODUCT(X2809/P2810)</f>
        <v>437.8</v>
      </c>
      <c r="Y2810" s="81">
        <f>PRODUCT(Y2809/P2810)</f>
        <v>9.1999999999999993</v>
      </c>
      <c r="Z2810" s="24" t="s">
        <v>1026</v>
      </c>
      <c r="AA2810" s="81">
        <f>PRODUCT(AA2809/P2810)</f>
        <v>5</v>
      </c>
    </row>
    <row r="2811" spans="1:27" x14ac:dyDescent="0.25">
      <c r="A2811" s="16"/>
      <c r="C2811" s="16"/>
      <c r="D2811" s="16"/>
      <c r="E2811" s="16"/>
      <c r="F2811" s="16"/>
      <c r="G2811" s="16"/>
      <c r="H2811" s="16"/>
      <c r="I2811" s="16"/>
      <c r="J2811" s="16"/>
      <c r="K2811" s="16"/>
      <c r="L2811" s="42"/>
      <c r="M2811" s="32"/>
      <c r="R2811" s="24"/>
      <c r="T2811" s="81"/>
      <c r="U2811" s="24"/>
      <c r="V2811" s="81"/>
      <c r="W2811" s="142"/>
      <c r="X2811" s="82"/>
      <c r="Y2811" s="81"/>
      <c r="Z2811" s="24"/>
      <c r="AA2811" s="81"/>
    </row>
    <row r="2812" spans="1:27" x14ac:dyDescent="0.25">
      <c r="A2812" s="16"/>
      <c r="C2812" s="16"/>
      <c r="D2812" s="16"/>
      <c r="E2812" s="16"/>
      <c r="F2812" s="16"/>
      <c r="G2812" s="16"/>
      <c r="H2812" s="16"/>
      <c r="I2812" s="16"/>
      <c r="J2812" s="16"/>
      <c r="K2812" s="16"/>
      <c r="L2812" s="16"/>
      <c r="W2812" s="142"/>
      <c r="X2812" s="120"/>
    </row>
    <row r="2813" spans="1:27" x14ac:dyDescent="0.25">
      <c r="A2813" s="16"/>
      <c r="C2813" s="16"/>
      <c r="D2813" s="16"/>
      <c r="E2813" s="16"/>
      <c r="F2813" s="16"/>
      <c r="G2813" s="16"/>
      <c r="H2813" s="16"/>
      <c r="I2813" s="16"/>
      <c r="J2813" s="16"/>
      <c r="K2813" s="16"/>
      <c r="L2813" s="16"/>
      <c r="W2813" s="142"/>
      <c r="X2813" s="120"/>
    </row>
    <row r="2814" spans="1:27" x14ac:dyDescent="0.25">
      <c r="A2814" s="21"/>
      <c r="B2814" s="22" t="s">
        <v>1500</v>
      </c>
      <c r="C2814" s="21" t="s">
        <v>1032</v>
      </c>
      <c r="D2814" s="21" t="s">
        <v>1033</v>
      </c>
      <c r="E2814" s="21" t="s">
        <v>1034</v>
      </c>
      <c r="F2814" s="21" t="s">
        <v>1030</v>
      </c>
      <c r="G2814" s="21" t="s">
        <v>1039</v>
      </c>
      <c r="H2814" s="21" t="s">
        <v>1040</v>
      </c>
      <c r="I2814" s="22" t="s">
        <v>1028</v>
      </c>
      <c r="J2814" s="21"/>
      <c r="K2814" s="21"/>
      <c r="L2814" s="21" t="s">
        <v>1031</v>
      </c>
      <c r="M2814" s="33"/>
      <c r="N2814" s="33"/>
      <c r="O2814" s="33"/>
      <c r="P2814" s="33"/>
      <c r="Q2814" s="22" t="s">
        <v>1500</v>
      </c>
      <c r="R2814" s="33"/>
      <c r="S2814" s="35"/>
      <c r="T2814" s="33"/>
      <c r="U2814" s="33"/>
      <c r="V2814" s="33"/>
      <c r="W2814" s="163"/>
      <c r="X2814" s="33"/>
      <c r="Y2814" s="33"/>
      <c r="Z2814" s="33"/>
      <c r="AA2814" s="33"/>
    </row>
    <row r="2815" spans="1:27" x14ac:dyDescent="0.25">
      <c r="A2815" s="14">
        <v>1</v>
      </c>
      <c r="B2815" s="42" t="s">
        <v>3121</v>
      </c>
      <c r="C2815" s="14">
        <v>20</v>
      </c>
      <c r="D2815" s="29">
        <v>12</v>
      </c>
      <c r="E2815" s="29">
        <v>6</v>
      </c>
      <c r="F2815" s="29">
        <v>0</v>
      </c>
      <c r="G2815" s="29">
        <v>1</v>
      </c>
      <c r="H2815" s="14">
        <v>1</v>
      </c>
      <c r="I2815" s="14">
        <v>190</v>
      </c>
      <c r="J2815" s="147" t="s">
        <v>1026</v>
      </c>
      <c r="K2815" s="14">
        <v>65</v>
      </c>
      <c r="L2815" s="14">
        <v>49</v>
      </c>
      <c r="N2815" s="17">
        <v>14</v>
      </c>
      <c r="O2815" s="17">
        <v>5</v>
      </c>
      <c r="P2815" s="17">
        <v>2008</v>
      </c>
      <c r="Q2815" s="52" t="s">
        <v>3121</v>
      </c>
      <c r="R2815" s="24" t="s">
        <v>1026</v>
      </c>
      <c r="S2815" s="48" t="s">
        <v>392</v>
      </c>
      <c r="T2815" s="17">
        <v>2</v>
      </c>
      <c r="U2815" s="24" t="s">
        <v>1026</v>
      </c>
      <c r="V2815" s="17">
        <v>1</v>
      </c>
      <c r="W2815" s="142" t="s">
        <v>1640</v>
      </c>
      <c r="X2815" s="17">
        <v>404</v>
      </c>
      <c r="Y2815" s="17">
        <v>1</v>
      </c>
      <c r="Z2815" s="24" t="s">
        <v>1026</v>
      </c>
      <c r="AA2815" s="17">
        <v>7</v>
      </c>
    </row>
    <row r="2816" spans="1:27" x14ac:dyDescent="0.25">
      <c r="A2816" s="14">
        <v>2</v>
      </c>
      <c r="B2816" s="67" t="s">
        <v>392</v>
      </c>
      <c r="C2816" s="14">
        <v>20</v>
      </c>
      <c r="D2816" s="29">
        <v>14</v>
      </c>
      <c r="E2816" s="29">
        <v>2</v>
      </c>
      <c r="F2816" s="29">
        <v>0</v>
      </c>
      <c r="G2816" s="29">
        <v>1</v>
      </c>
      <c r="H2816" s="14">
        <v>3</v>
      </c>
      <c r="I2816" s="14">
        <v>157</v>
      </c>
      <c r="J2816" s="147" t="s">
        <v>1026</v>
      </c>
      <c r="K2816" s="14">
        <v>47</v>
      </c>
      <c r="L2816" s="14">
        <v>47</v>
      </c>
      <c r="N2816" s="17">
        <v>14</v>
      </c>
      <c r="O2816" s="17">
        <v>5</v>
      </c>
      <c r="P2816" s="17">
        <v>2008</v>
      </c>
      <c r="Q2816" s="45" t="s">
        <v>1029</v>
      </c>
      <c r="R2816" s="24" t="s">
        <v>1026</v>
      </c>
      <c r="S2816" s="52" t="s">
        <v>1043</v>
      </c>
      <c r="T2816" s="17">
        <v>1</v>
      </c>
      <c r="U2816" s="24" t="s">
        <v>1026</v>
      </c>
      <c r="V2816" s="17">
        <v>2</v>
      </c>
      <c r="W2816" s="142" t="s">
        <v>1639</v>
      </c>
      <c r="X2816" s="17">
        <v>426</v>
      </c>
      <c r="Y2816" s="17">
        <v>9</v>
      </c>
      <c r="Z2816" s="24" t="s">
        <v>1026</v>
      </c>
      <c r="AA2816" s="17">
        <v>6</v>
      </c>
    </row>
    <row r="2817" spans="1:27" x14ac:dyDescent="0.25">
      <c r="A2817" s="14">
        <v>3</v>
      </c>
      <c r="B2817" s="42" t="s">
        <v>1241</v>
      </c>
      <c r="C2817" s="14">
        <v>20</v>
      </c>
      <c r="D2817" s="29">
        <v>10</v>
      </c>
      <c r="E2817" s="29">
        <v>8</v>
      </c>
      <c r="F2817" s="29">
        <v>0</v>
      </c>
      <c r="G2817" s="29">
        <v>0</v>
      </c>
      <c r="H2817" s="14">
        <v>2</v>
      </c>
      <c r="I2817" s="14">
        <v>162</v>
      </c>
      <c r="J2817" s="147" t="s">
        <v>1026</v>
      </c>
      <c r="K2817" s="14">
        <v>67</v>
      </c>
      <c r="L2817" s="14">
        <v>46</v>
      </c>
      <c r="N2817" s="17">
        <v>14</v>
      </c>
      <c r="O2817" s="17">
        <v>5</v>
      </c>
      <c r="P2817" s="17">
        <v>2008</v>
      </c>
      <c r="Q2817" s="45" t="s">
        <v>1</v>
      </c>
      <c r="R2817" s="24" t="s">
        <v>1026</v>
      </c>
      <c r="S2817" s="48" t="s">
        <v>1433</v>
      </c>
      <c r="T2817" s="17">
        <v>1</v>
      </c>
      <c r="U2817" s="24" t="s">
        <v>1026</v>
      </c>
      <c r="V2817" s="17">
        <v>2</v>
      </c>
      <c r="W2817" s="142" t="s">
        <v>1638</v>
      </c>
      <c r="X2817" s="17">
        <v>389</v>
      </c>
      <c r="Y2817" s="17">
        <v>10</v>
      </c>
      <c r="Z2817" s="24" t="s">
        <v>1026</v>
      </c>
      <c r="AA2817" s="17">
        <v>6</v>
      </c>
    </row>
    <row r="2818" spans="1:27" x14ac:dyDescent="0.25">
      <c r="A2818" s="14">
        <v>4</v>
      </c>
      <c r="B2818" s="63" t="s">
        <v>264</v>
      </c>
      <c r="C2818" s="14">
        <v>20</v>
      </c>
      <c r="D2818" s="29">
        <v>9</v>
      </c>
      <c r="E2818" s="29">
        <v>3</v>
      </c>
      <c r="F2818" s="29">
        <v>0</v>
      </c>
      <c r="G2818" s="29">
        <v>5</v>
      </c>
      <c r="H2818" s="14">
        <v>3</v>
      </c>
      <c r="I2818" s="14">
        <v>183</v>
      </c>
      <c r="J2818" s="147" t="s">
        <v>1026</v>
      </c>
      <c r="K2818" s="14">
        <v>111</v>
      </c>
      <c r="L2818" s="14">
        <v>38</v>
      </c>
      <c r="N2818" s="17">
        <v>14</v>
      </c>
      <c r="O2818" s="17">
        <v>5</v>
      </c>
      <c r="P2818" s="17">
        <v>2008</v>
      </c>
      <c r="Q2818" s="52" t="s">
        <v>181</v>
      </c>
      <c r="R2818" s="24" t="s">
        <v>1026</v>
      </c>
      <c r="S2818" s="52" t="s">
        <v>1041</v>
      </c>
      <c r="T2818" s="17">
        <v>1</v>
      </c>
      <c r="U2818" s="24" t="s">
        <v>1026</v>
      </c>
      <c r="V2818" s="17">
        <v>2</v>
      </c>
      <c r="W2818" s="142" t="s">
        <v>1637</v>
      </c>
      <c r="X2818" s="17">
        <v>375</v>
      </c>
      <c r="Y2818" s="17">
        <v>4</v>
      </c>
      <c r="Z2818" s="24" t="s">
        <v>1026</v>
      </c>
      <c r="AA2818" s="17">
        <v>5</v>
      </c>
    </row>
    <row r="2819" spans="1:27" x14ac:dyDescent="0.25">
      <c r="A2819" s="14">
        <v>5</v>
      </c>
      <c r="B2819" s="42" t="s">
        <v>1041</v>
      </c>
      <c r="C2819" s="14">
        <v>20</v>
      </c>
      <c r="D2819" s="29">
        <v>5</v>
      </c>
      <c r="E2819" s="29">
        <v>8</v>
      </c>
      <c r="F2819" s="29">
        <v>0</v>
      </c>
      <c r="G2819" s="29">
        <v>3</v>
      </c>
      <c r="H2819" s="14">
        <v>4</v>
      </c>
      <c r="I2819" s="14">
        <v>136</v>
      </c>
      <c r="J2819" s="147" t="s">
        <v>1026</v>
      </c>
      <c r="K2819" s="14">
        <v>88</v>
      </c>
      <c r="L2819" s="14">
        <v>34</v>
      </c>
      <c r="N2819" s="17">
        <v>14</v>
      </c>
      <c r="O2819" s="17">
        <v>5</v>
      </c>
      <c r="P2819" s="17">
        <v>2008</v>
      </c>
      <c r="Q2819" s="38" t="s">
        <v>1427</v>
      </c>
      <c r="R2819" s="24" t="s">
        <v>1026</v>
      </c>
      <c r="S2819" s="52" t="s">
        <v>1241</v>
      </c>
      <c r="T2819" s="17">
        <v>0</v>
      </c>
      <c r="U2819" s="24" t="s">
        <v>1026</v>
      </c>
      <c r="V2819" s="17">
        <v>2</v>
      </c>
      <c r="W2819" s="142" t="s">
        <v>1636</v>
      </c>
      <c r="X2819" s="17">
        <v>240</v>
      </c>
      <c r="Y2819" s="17">
        <v>1</v>
      </c>
      <c r="Z2819" s="24" t="s">
        <v>1026</v>
      </c>
      <c r="AA2819" s="17">
        <v>12</v>
      </c>
    </row>
    <row r="2820" spans="1:27" x14ac:dyDescent="0.25">
      <c r="A2820" s="14">
        <v>6</v>
      </c>
      <c r="B2820" s="42" t="s">
        <v>181</v>
      </c>
      <c r="C2820" s="14">
        <v>20</v>
      </c>
      <c r="D2820" s="29">
        <v>4</v>
      </c>
      <c r="E2820" s="29">
        <v>3</v>
      </c>
      <c r="F2820" s="29">
        <v>0</v>
      </c>
      <c r="G2820" s="29">
        <v>3</v>
      </c>
      <c r="H2820" s="14">
        <v>10</v>
      </c>
      <c r="I2820" s="14">
        <v>99</v>
      </c>
      <c r="J2820" s="147" t="s">
        <v>1026</v>
      </c>
      <c r="K2820" s="14">
        <v>164</v>
      </c>
      <c r="L2820" s="14">
        <v>21</v>
      </c>
      <c r="N2820" s="17">
        <v>17</v>
      </c>
      <c r="O2820" s="17">
        <v>5</v>
      </c>
      <c r="P2820" s="17">
        <v>2008</v>
      </c>
      <c r="Q2820" s="48" t="s">
        <v>1433</v>
      </c>
      <c r="R2820" s="24" t="s">
        <v>1026</v>
      </c>
      <c r="S2820" s="52" t="s">
        <v>181</v>
      </c>
      <c r="T2820" s="17">
        <v>1</v>
      </c>
      <c r="U2820" s="24" t="s">
        <v>1026</v>
      </c>
      <c r="V2820" s="17">
        <v>0</v>
      </c>
      <c r="W2820" s="142" t="s">
        <v>1944</v>
      </c>
      <c r="X2820" s="17">
        <v>315</v>
      </c>
      <c r="Y2820" s="17">
        <v>4</v>
      </c>
      <c r="Z2820" s="24" t="s">
        <v>1026</v>
      </c>
      <c r="AA2820" s="17">
        <v>1</v>
      </c>
    </row>
    <row r="2821" spans="1:27" x14ac:dyDescent="0.25">
      <c r="A2821" s="14">
        <v>7</v>
      </c>
      <c r="B2821" s="67" t="s">
        <v>1433</v>
      </c>
      <c r="C2821" s="14">
        <v>20</v>
      </c>
      <c r="D2821" s="29">
        <v>2</v>
      </c>
      <c r="E2821" s="29">
        <v>6</v>
      </c>
      <c r="F2821" s="29">
        <v>0</v>
      </c>
      <c r="G2821" s="29">
        <v>1</v>
      </c>
      <c r="H2821" s="14">
        <v>11</v>
      </c>
      <c r="I2821" s="14">
        <v>111</v>
      </c>
      <c r="J2821" s="147" t="s">
        <v>1026</v>
      </c>
      <c r="K2821" s="14">
        <v>165</v>
      </c>
      <c r="L2821" s="14">
        <v>19</v>
      </c>
      <c r="N2821" s="17">
        <v>17</v>
      </c>
      <c r="O2821" s="17">
        <v>5</v>
      </c>
      <c r="P2821" s="17">
        <v>2008</v>
      </c>
      <c r="Q2821" s="19" t="s">
        <v>1029</v>
      </c>
      <c r="R2821" s="24" t="s">
        <v>1026</v>
      </c>
      <c r="S2821" s="45" t="s">
        <v>1</v>
      </c>
      <c r="T2821" s="17">
        <v>0</v>
      </c>
      <c r="U2821" s="24" t="s">
        <v>1026</v>
      </c>
      <c r="V2821" s="17">
        <v>2</v>
      </c>
      <c r="W2821" s="142" t="s">
        <v>208</v>
      </c>
      <c r="X2821" s="17">
        <v>406</v>
      </c>
      <c r="Y2821" s="17">
        <v>6</v>
      </c>
      <c r="Z2821" s="24" t="s">
        <v>1026</v>
      </c>
      <c r="AA2821" s="17">
        <v>8</v>
      </c>
    </row>
    <row r="2822" spans="1:27" ht="15.75" thickBot="1" x14ac:dyDescent="0.3">
      <c r="A2822" s="37">
        <v>8</v>
      </c>
      <c r="B2822" s="55" t="s">
        <v>1029</v>
      </c>
      <c r="C2822" s="37">
        <v>20</v>
      </c>
      <c r="D2822" s="37">
        <v>2</v>
      </c>
      <c r="E2822" s="37">
        <v>5</v>
      </c>
      <c r="F2822" s="37">
        <v>0</v>
      </c>
      <c r="G2822" s="37">
        <v>3</v>
      </c>
      <c r="H2822" s="37">
        <v>10</v>
      </c>
      <c r="I2822" s="37">
        <v>116</v>
      </c>
      <c r="J2822" s="148" t="s">
        <v>1026</v>
      </c>
      <c r="K2822" s="37">
        <v>182</v>
      </c>
      <c r="L2822" s="14">
        <v>19</v>
      </c>
      <c r="N2822" s="17">
        <v>17</v>
      </c>
      <c r="O2822" s="17">
        <v>5</v>
      </c>
      <c r="P2822" s="17">
        <v>2008</v>
      </c>
      <c r="Q2822" s="52" t="s">
        <v>1041</v>
      </c>
      <c r="R2822" s="24" t="s">
        <v>1026</v>
      </c>
      <c r="S2822" s="45" t="s">
        <v>264</v>
      </c>
      <c r="T2822" s="17">
        <v>1</v>
      </c>
      <c r="U2822" s="24" t="s">
        <v>1026</v>
      </c>
      <c r="V2822" s="17">
        <v>2</v>
      </c>
      <c r="W2822" s="142" t="s">
        <v>1945</v>
      </c>
      <c r="X2822" s="17">
        <v>241</v>
      </c>
      <c r="Y2822" s="17">
        <v>8</v>
      </c>
      <c r="Z2822" s="24" t="s">
        <v>1026</v>
      </c>
      <c r="AA2822" s="17">
        <v>7</v>
      </c>
    </row>
    <row r="2823" spans="1:27" x14ac:dyDescent="0.25">
      <c r="A2823" s="14">
        <v>9</v>
      </c>
      <c r="B2823" s="41" t="s">
        <v>1427</v>
      </c>
      <c r="C2823" s="14">
        <v>20</v>
      </c>
      <c r="D2823" s="29">
        <v>3</v>
      </c>
      <c r="E2823" s="29">
        <v>2</v>
      </c>
      <c r="F2823" s="29">
        <v>0</v>
      </c>
      <c r="G2823" s="29">
        <v>4</v>
      </c>
      <c r="H2823" s="14">
        <v>11</v>
      </c>
      <c r="I2823" s="14">
        <v>112</v>
      </c>
      <c r="J2823" s="147" t="s">
        <v>1026</v>
      </c>
      <c r="K2823" s="14">
        <v>175</v>
      </c>
      <c r="L2823" s="14">
        <f>PRODUCT(D2823*3+E2823*2+F2823+G2823)</f>
        <v>17</v>
      </c>
      <c r="N2823" s="17">
        <v>18</v>
      </c>
      <c r="O2823" s="17">
        <v>5</v>
      </c>
      <c r="P2823" s="17">
        <v>2008</v>
      </c>
      <c r="Q2823" s="48" t="s">
        <v>392</v>
      </c>
      <c r="R2823" s="24" t="s">
        <v>1026</v>
      </c>
      <c r="S2823" s="38" t="s">
        <v>1427</v>
      </c>
      <c r="T2823" s="17">
        <v>2</v>
      </c>
      <c r="U2823" s="24" t="s">
        <v>1026</v>
      </c>
      <c r="V2823" s="17">
        <v>0</v>
      </c>
      <c r="W2823" s="142" t="s">
        <v>1038</v>
      </c>
      <c r="X2823" s="17">
        <v>241</v>
      </c>
      <c r="Y2823" s="17">
        <v>11</v>
      </c>
      <c r="Z2823" s="24" t="s">
        <v>1026</v>
      </c>
      <c r="AA2823" s="17">
        <v>0</v>
      </c>
    </row>
    <row r="2824" spans="1:27" x14ac:dyDescent="0.25">
      <c r="A2824" s="14">
        <v>10</v>
      </c>
      <c r="B2824" s="63" t="s">
        <v>1</v>
      </c>
      <c r="C2824" s="14">
        <v>20</v>
      </c>
      <c r="D2824" s="29">
        <v>2</v>
      </c>
      <c r="E2824" s="29">
        <v>3</v>
      </c>
      <c r="F2824" s="29">
        <v>0</v>
      </c>
      <c r="G2824" s="29">
        <v>3</v>
      </c>
      <c r="H2824" s="14">
        <v>12</v>
      </c>
      <c r="I2824" s="14">
        <v>96</v>
      </c>
      <c r="J2824" s="147" t="s">
        <v>1026</v>
      </c>
      <c r="K2824" s="14">
        <v>149</v>
      </c>
      <c r="L2824" s="14">
        <f>PRODUCT(D2824*3+E2824*2+F2824+G2824)</f>
        <v>15</v>
      </c>
      <c r="N2824" s="17">
        <v>18</v>
      </c>
      <c r="O2824" s="17">
        <v>5</v>
      </c>
      <c r="P2824" s="17">
        <v>2008</v>
      </c>
      <c r="Q2824" s="52" t="s">
        <v>1241</v>
      </c>
      <c r="R2824" s="24" t="s">
        <v>1026</v>
      </c>
      <c r="S2824" s="19" t="s">
        <v>181</v>
      </c>
      <c r="T2824" s="17">
        <v>2</v>
      </c>
      <c r="U2824" s="24" t="s">
        <v>1026</v>
      </c>
      <c r="V2824" s="17">
        <v>0</v>
      </c>
      <c r="W2824" s="142" t="s">
        <v>1197</v>
      </c>
      <c r="X2824" s="17">
        <v>826</v>
      </c>
      <c r="Y2824" s="17">
        <v>12</v>
      </c>
      <c r="Z2824" s="24" t="s">
        <v>1026</v>
      </c>
      <c r="AA2824" s="17">
        <v>1</v>
      </c>
    </row>
    <row r="2825" spans="1:27" x14ac:dyDescent="0.25">
      <c r="A2825" s="14">
        <v>11</v>
      </c>
      <c r="B2825" s="42" t="s">
        <v>1043</v>
      </c>
      <c r="C2825" s="14">
        <v>20</v>
      </c>
      <c r="D2825" s="29">
        <v>0</v>
      </c>
      <c r="E2825" s="29">
        <v>1</v>
      </c>
      <c r="F2825" s="29">
        <v>0</v>
      </c>
      <c r="G2825" s="29">
        <v>3</v>
      </c>
      <c r="H2825" s="14">
        <v>16</v>
      </c>
      <c r="I2825" s="14">
        <v>66</v>
      </c>
      <c r="J2825" s="147" t="s">
        <v>1026</v>
      </c>
      <c r="K2825" s="14">
        <v>215</v>
      </c>
      <c r="L2825" s="14">
        <v>5</v>
      </c>
      <c r="N2825" s="17">
        <v>18</v>
      </c>
      <c r="O2825" s="17">
        <v>5</v>
      </c>
      <c r="P2825" s="17">
        <v>2008</v>
      </c>
      <c r="Q2825" s="52" t="s">
        <v>1043</v>
      </c>
      <c r="R2825" s="24" t="s">
        <v>1026</v>
      </c>
      <c r="S2825" s="19" t="s">
        <v>1</v>
      </c>
      <c r="T2825" s="17">
        <v>0</v>
      </c>
      <c r="U2825" s="24" t="s">
        <v>1026</v>
      </c>
      <c r="V2825" s="17">
        <v>2</v>
      </c>
      <c r="W2825" s="142" t="s">
        <v>1088</v>
      </c>
      <c r="X2825" s="17">
        <v>150</v>
      </c>
      <c r="Y2825" s="17">
        <v>4</v>
      </c>
      <c r="Z2825" s="24" t="s">
        <v>1026</v>
      </c>
      <c r="AA2825" s="17">
        <v>7</v>
      </c>
    </row>
    <row r="2826" spans="1:27" x14ac:dyDescent="0.25">
      <c r="C2826" s="14">
        <f t="shared" ref="C2826:L2826" si="53">SUM(C2815:C2825)</f>
        <v>220</v>
      </c>
      <c r="D2826" s="14">
        <f t="shared" si="53"/>
        <v>63</v>
      </c>
      <c r="E2826" s="14">
        <f t="shared" si="53"/>
        <v>47</v>
      </c>
      <c r="F2826" s="14">
        <f t="shared" si="53"/>
        <v>0</v>
      </c>
      <c r="G2826" s="14">
        <f t="shared" si="53"/>
        <v>27</v>
      </c>
      <c r="H2826" s="14">
        <f t="shared" si="53"/>
        <v>83</v>
      </c>
      <c r="I2826" s="29">
        <f t="shared" si="53"/>
        <v>1428</v>
      </c>
      <c r="J2826" s="147" t="s">
        <v>1026</v>
      </c>
      <c r="K2826" s="14">
        <f t="shared" si="53"/>
        <v>1428</v>
      </c>
      <c r="L2826" s="14">
        <f t="shared" si="53"/>
        <v>310</v>
      </c>
      <c r="N2826" s="17">
        <v>20</v>
      </c>
      <c r="O2826" s="17">
        <v>5</v>
      </c>
      <c r="P2826" s="17">
        <v>2008</v>
      </c>
      <c r="Q2826" s="19" t="s">
        <v>1</v>
      </c>
      <c r="R2826" s="24" t="s">
        <v>1026</v>
      </c>
      <c r="S2826" s="45" t="s">
        <v>264</v>
      </c>
      <c r="T2826" s="17">
        <v>0</v>
      </c>
      <c r="U2826" s="24" t="s">
        <v>1026</v>
      </c>
      <c r="V2826" s="17">
        <v>1</v>
      </c>
      <c r="W2826" s="142" t="s">
        <v>2470</v>
      </c>
      <c r="X2826" s="17">
        <v>450</v>
      </c>
      <c r="Y2826" s="17">
        <v>3</v>
      </c>
      <c r="Z2826" s="24" t="s">
        <v>1026</v>
      </c>
      <c r="AA2826" s="17">
        <v>4</v>
      </c>
    </row>
    <row r="2827" spans="1:27" x14ac:dyDescent="0.25">
      <c r="N2827" s="17">
        <v>21</v>
      </c>
      <c r="O2827" s="17">
        <v>5</v>
      </c>
      <c r="P2827" s="17">
        <v>2008</v>
      </c>
      <c r="Q2827" s="19" t="s">
        <v>392</v>
      </c>
      <c r="R2827" s="24" t="s">
        <v>1026</v>
      </c>
      <c r="S2827" s="19" t="s">
        <v>1043</v>
      </c>
      <c r="T2827" s="17">
        <v>2</v>
      </c>
      <c r="U2827" s="24" t="s">
        <v>1026</v>
      </c>
      <c r="V2827" s="17">
        <v>0</v>
      </c>
      <c r="W2827" s="142" t="s">
        <v>1017</v>
      </c>
      <c r="X2827" s="17">
        <v>328</v>
      </c>
      <c r="Y2827" s="17">
        <v>16</v>
      </c>
      <c r="Z2827" s="24" t="s">
        <v>1026</v>
      </c>
      <c r="AA2827" s="17">
        <v>2</v>
      </c>
    </row>
    <row r="2828" spans="1:27" x14ac:dyDescent="0.25">
      <c r="B2828" s="16" t="s">
        <v>5043</v>
      </c>
      <c r="N2828" s="17">
        <v>21</v>
      </c>
      <c r="O2828" s="17">
        <v>5</v>
      </c>
      <c r="P2828" s="17">
        <v>2008</v>
      </c>
      <c r="Q2828" s="19" t="s">
        <v>1241</v>
      </c>
      <c r="R2828" s="24" t="s">
        <v>1026</v>
      </c>
      <c r="S2828" s="19" t="s">
        <v>1041</v>
      </c>
      <c r="T2828" s="17">
        <v>2</v>
      </c>
      <c r="U2828" s="24" t="s">
        <v>1026</v>
      </c>
      <c r="V2828" s="17">
        <v>1</v>
      </c>
      <c r="W2828" s="142" t="s">
        <v>1018</v>
      </c>
      <c r="X2828" s="17">
        <v>961</v>
      </c>
      <c r="Y2828" s="17">
        <v>6</v>
      </c>
      <c r="Z2828" s="24" t="s">
        <v>1026</v>
      </c>
      <c r="AA2828" s="17">
        <v>7</v>
      </c>
    </row>
    <row r="2829" spans="1:27" x14ac:dyDescent="0.25">
      <c r="N2829" s="17">
        <v>21</v>
      </c>
      <c r="O2829" s="17">
        <v>5</v>
      </c>
      <c r="P2829" s="17">
        <v>2008</v>
      </c>
      <c r="Q2829" s="19" t="s">
        <v>1433</v>
      </c>
      <c r="R2829" s="24" t="s">
        <v>1026</v>
      </c>
      <c r="S2829" s="52" t="s">
        <v>3121</v>
      </c>
      <c r="T2829" s="17">
        <v>0</v>
      </c>
      <c r="U2829" s="24" t="s">
        <v>1026</v>
      </c>
      <c r="V2829" s="17">
        <v>1</v>
      </c>
      <c r="W2829" s="142" t="s">
        <v>1019</v>
      </c>
      <c r="X2829" s="17">
        <v>356</v>
      </c>
      <c r="Y2829" s="17">
        <v>6</v>
      </c>
      <c r="Z2829" s="24" t="s">
        <v>1026</v>
      </c>
      <c r="AA2829" s="17">
        <v>9</v>
      </c>
    </row>
    <row r="2830" spans="1:27" x14ac:dyDescent="0.25">
      <c r="N2830" s="17">
        <v>21</v>
      </c>
      <c r="O2830" s="17">
        <v>5</v>
      </c>
      <c r="P2830" s="17">
        <v>2008</v>
      </c>
      <c r="Q2830" s="19" t="s">
        <v>1427</v>
      </c>
      <c r="R2830" s="24" t="s">
        <v>1026</v>
      </c>
      <c r="S2830" s="19" t="s">
        <v>1029</v>
      </c>
      <c r="T2830" s="17">
        <v>1</v>
      </c>
      <c r="U2830" s="24" t="s">
        <v>1026</v>
      </c>
      <c r="V2830" s="17">
        <v>2</v>
      </c>
      <c r="W2830" s="142" t="s">
        <v>1020</v>
      </c>
      <c r="X2830" s="17">
        <v>200</v>
      </c>
      <c r="Y2830" s="17">
        <v>7</v>
      </c>
      <c r="Z2830" s="24" t="s">
        <v>1026</v>
      </c>
      <c r="AA2830" s="17">
        <v>7</v>
      </c>
    </row>
    <row r="2831" spans="1:27" x14ac:dyDescent="0.25">
      <c r="N2831" s="17">
        <v>24</v>
      </c>
      <c r="O2831" s="17">
        <v>5</v>
      </c>
      <c r="P2831" s="17">
        <v>2008</v>
      </c>
      <c r="Q2831" s="45" t="s">
        <v>264</v>
      </c>
      <c r="R2831" s="24" t="s">
        <v>1026</v>
      </c>
      <c r="S2831" s="19" t="s">
        <v>1427</v>
      </c>
      <c r="T2831" s="17">
        <v>1</v>
      </c>
      <c r="U2831" s="24" t="s">
        <v>1026</v>
      </c>
      <c r="V2831" s="17">
        <v>2</v>
      </c>
      <c r="W2831" s="142" t="s">
        <v>2813</v>
      </c>
      <c r="X2831" s="17">
        <v>447</v>
      </c>
      <c r="Y2831" s="17">
        <v>13</v>
      </c>
      <c r="Z2831" s="24" t="s">
        <v>1026</v>
      </c>
      <c r="AA2831" s="17">
        <v>9</v>
      </c>
    </row>
    <row r="2832" spans="1:27" x14ac:dyDescent="0.25">
      <c r="N2832" s="17">
        <v>24</v>
      </c>
      <c r="O2832" s="17">
        <v>5</v>
      </c>
      <c r="P2832" s="17">
        <v>2008</v>
      </c>
      <c r="Q2832" s="19" t="s">
        <v>1043</v>
      </c>
      <c r="R2832" s="24" t="s">
        <v>1026</v>
      </c>
      <c r="S2832" s="19" t="s">
        <v>1241</v>
      </c>
      <c r="T2832" s="17">
        <v>0</v>
      </c>
      <c r="U2832" s="24" t="s">
        <v>1026</v>
      </c>
      <c r="V2832" s="17">
        <v>2</v>
      </c>
      <c r="W2832" s="142" t="s">
        <v>2814</v>
      </c>
      <c r="X2832" s="17">
        <v>230</v>
      </c>
      <c r="Y2832" s="17">
        <v>3</v>
      </c>
      <c r="Z2832" s="24" t="s">
        <v>1026</v>
      </c>
      <c r="AA2832" s="17">
        <v>16</v>
      </c>
    </row>
    <row r="2833" spans="14:27" x14ac:dyDescent="0.25">
      <c r="N2833" s="17">
        <v>25</v>
      </c>
      <c r="O2833" s="17">
        <v>5</v>
      </c>
      <c r="P2833" s="17">
        <v>2008</v>
      </c>
      <c r="Q2833" s="19" t="s">
        <v>264</v>
      </c>
      <c r="R2833" s="24" t="s">
        <v>1026</v>
      </c>
      <c r="S2833" s="19" t="s">
        <v>181</v>
      </c>
      <c r="T2833" s="17">
        <v>2</v>
      </c>
      <c r="U2833" s="24" t="s">
        <v>1026</v>
      </c>
      <c r="V2833" s="17">
        <v>0</v>
      </c>
      <c r="W2833" s="142" t="s">
        <v>2013</v>
      </c>
      <c r="X2833" s="17">
        <v>544</v>
      </c>
      <c r="Y2833" s="17">
        <v>15</v>
      </c>
      <c r="Z2833" s="24" t="s">
        <v>1026</v>
      </c>
      <c r="AA2833" s="17">
        <v>7</v>
      </c>
    </row>
    <row r="2834" spans="14:27" x14ac:dyDescent="0.25">
      <c r="N2834" s="17">
        <v>25</v>
      </c>
      <c r="O2834" s="17">
        <v>5</v>
      </c>
      <c r="P2834" s="17">
        <v>2008</v>
      </c>
      <c r="Q2834" s="19" t="s">
        <v>1041</v>
      </c>
      <c r="R2834" s="24" t="s">
        <v>1026</v>
      </c>
      <c r="S2834" s="48" t="s">
        <v>392</v>
      </c>
      <c r="T2834" s="17">
        <v>0</v>
      </c>
      <c r="U2834" s="24" t="s">
        <v>1026</v>
      </c>
      <c r="V2834" s="17">
        <v>2</v>
      </c>
      <c r="W2834" s="142" t="s">
        <v>2012</v>
      </c>
      <c r="X2834" s="17">
        <v>302</v>
      </c>
      <c r="Y2834" s="17">
        <v>2</v>
      </c>
      <c r="Z2834" s="24" t="s">
        <v>1026</v>
      </c>
      <c r="AA2834" s="17">
        <v>6</v>
      </c>
    </row>
    <row r="2835" spans="14:27" x14ac:dyDescent="0.25">
      <c r="N2835" s="17">
        <v>25</v>
      </c>
      <c r="O2835" s="17">
        <v>5</v>
      </c>
      <c r="P2835" s="17">
        <v>2008</v>
      </c>
      <c r="Q2835" s="19" t="s">
        <v>1029</v>
      </c>
      <c r="R2835" s="24" t="s">
        <v>1026</v>
      </c>
      <c r="S2835" s="19" t="s">
        <v>1241</v>
      </c>
      <c r="T2835" s="17">
        <v>0</v>
      </c>
      <c r="U2835" s="24" t="s">
        <v>1026</v>
      </c>
      <c r="V2835" s="17">
        <v>2</v>
      </c>
      <c r="W2835" s="142" t="s">
        <v>2386</v>
      </c>
      <c r="X2835" s="17">
        <v>268</v>
      </c>
      <c r="Y2835" s="17">
        <v>0</v>
      </c>
      <c r="Z2835" s="24" t="s">
        <v>1026</v>
      </c>
      <c r="AA2835" s="17">
        <v>13</v>
      </c>
    </row>
    <row r="2836" spans="14:27" x14ac:dyDescent="0.25">
      <c r="N2836" s="17">
        <v>25</v>
      </c>
      <c r="O2836" s="17">
        <v>5</v>
      </c>
      <c r="P2836" s="17">
        <v>2008</v>
      </c>
      <c r="Q2836" s="19" t="s">
        <v>1043</v>
      </c>
      <c r="R2836" s="24" t="s">
        <v>1026</v>
      </c>
      <c r="S2836" s="19" t="s">
        <v>1427</v>
      </c>
      <c r="T2836" s="17">
        <v>0</v>
      </c>
      <c r="U2836" s="24" t="s">
        <v>1026</v>
      </c>
      <c r="V2836" s="17">
        <v>2</v>
      </c>
      <c r="W2836" s="142" t="s">
        <v>2387</v>
      </c>
      <c r="X2836" s="17">
        <v>281</v>
      </c>
      <c r="Y2836" s="17">
        <v>4</v>
      </c>
      <c r="Z2836" s="24" t="s">
        <v>1026</v>
      </c>
      <c r="AA2836" s="17">
        <v>10</v>
      </c>
    </row>
    <row r="2837" spans="14:27" x14ac:dyDescent="0.25">
      <c r="N2837" s="17">
        <v>28</v>
      </c>
      <c r="O2837" s="17">
        <v>5</v>
      </c>
      <c r="P2837" s="17">
        <v>2008</v>
      </c>
      <c r="Q2837" s="19" t="s">
        <v>392</v>
      </c>
      <c r="R2837" s="24" t="s">
        <v>1026</v>
      </c>
      <c r="S2837" s="19" t="s">
        <v>264</v>
      </c>
      <c r="T2837" s="17">
        <v>0</v>
      </c>
      <c r="U2837" s="24" t="s">
        <v>1026</v>
      </c>
      <c r="V2837" s="17">
        <v>2</v>
      </c>
      <c r="W2837" s="142" t="s">
        <v>70</v>
      </c>
      <c r="X2837" s="17">
        <v>611</v>
      </c>
      <c r="Y2837" s="17">
        <v>2</v>
      </c>
      <c r="Z2837" s="24" t="s">
        <v>1026</v>
      </c>
      <c r="AA2837" s="17">
        <v>4</v>
      </c>
    </row>
    <row r="2838" spans="14:27" x14ac:dyDescent="0.25">
      <c r="N2838" s="17">
        <v>28</v>
      </c>
      <c r="O2838" s="17">
        <v>5</v>
      </c>
      <c r="P2838" s="17">
        <v>2008</v>
      </c>
      <c r="Q2838" s="19" t="s">
        <v>1241</v>
      </c>
      <c r="R2838" s="24" t="s">
        <v>1026</v>
      </c>
      <c r="S2838" s="19" t="s">
        <v>1</v>
      </c>
      <c r="T2838" s="17">
        <v>2</v>
      </c>
      <c r="U2838" s="24" t="s">
        <v>1026</v>
      </c>
      <c r="V2838" s="17">
        <v>0</v>
      </c>
      <c r="W2838" s="142" t="s">
        <v>2704</v>
      </c>
      <c r="X2838" s="17">
        <v>1204</v>
      </c>
      <c r="Y2838" s="17">
        <v>7</v>
      </c>
      <c r="Z2838" s="24" t="s">
        <v>1026</v>
      </c>
      <c r="AA2838" s="17">
        <v>0</v>
      </c>
    </row>
    <row r="2839" spans="14:27" x14ac:dyDescent="0.25">
      <c r="N2839" s="17">
        <v>28</v>
      </c>
      <c r="O2839" s="17">
        <v>5</v>
      </c>
      <c r="P2839" s="17">
        <v>2008</v>
      </c>
      <c r="Q2839" s="19" t="s">
        <v>3121</v>
      </c>
      <c r="R2839" s="24" t="s">
        <v>1026</v>
      </c>
      <c r="S2839" s="19" t="s">
        <v>1041</v>
      </c>
      <c r="T2839" s="17">
        <v>0</v>
      </c>
      <c r="U2839" s="24" t="s">
        <v>1026</v>
      </c>
      <c r="V2839" s="17">
        <v>1</v>
      </c>
      <c r="W2839" s="142" t="s">
        <v>2705</v>
      </c>
      <c r="X2839" s="17">
        <v>561</v>
      </c>
      <c r="Y2839" s="17">
        <v>4</v>
      </c>
      <c r="Z2839" s="24" t="s">
        <v>1026</v>
      </c>
      <c r="AA2839" s="17">
        <v>6</v>
      </c>
    </row>
    <row r="2840" spans="14:27" x14ac:dyDescent="0.25">
      <c r="N2840" s="17">
        <v>28</v>
      </c>
      <c r="O2840" s="17">
        <v>5</v>
      </c>
      <c r="P2840" s="17">
        <v>2008</v>
      </c>
      <c r="Q2840" s="19" t="s">
        <v>181</v>
      </c>
      <c r="R2840" s="24" t="s">
        <v>1026</v>
      </c>
      <c r="S2840" s="19" t="s">
        <v>1043</v>
      </c>
      <c r="T2840" s="17">
        <v>2</v>
      </c>
      <c r="U2840" s="24" t="s">
        <v>1026</v>
      </c>
      <c r="V2840" s="17">
        <v>0</v>
      </c>
      <c r="W2840" s="142" t="s">
        <v>1362</v>
      </c>
      <c r="X2840" s="17">
        <v>342</v>
      </c>
      <c r="Y2840" s="17">
        <v>9</v>
      </c>
      <c r="Z2840" s="24" t="s">
        <v>1026</v>
      </c>
      <c r="AA2840" s="17">
        <v>2</v>
      </c>
    </row>
    <row r="2841" spans="14:27" x14ac:dyDescent="0.25">
      <c r="N2841" s="17">
        <v>29</v>
      </c>
      <c r="O2841" s="17">
        <v>5</v>
      </c>
      <c r="P2841" s="17">
        <v>2008</v>
      </c>
      <c r="Q2841" s="19" t="s">
        <v>1427</v>
      </c>
      <c r="R2841" s="24" t="s">
        <v>1026</v>
      </c>
      <c r="S2841" s="19" t="s">
        <v>1433</v>
      </c>
      <c r="T2841" s="17">
        <v>2</v>
      </c>
      <c r="U2841" s="24" t="s">
        <v>1026</v>
      </c>
      <c r="V2841" s="17">
        <v>0</v>
      </c>
      <c r="W2841" s="142" t="s">
        <v>1797</v>
      </c>
      <c r="X2841" s="17">
        <v>250</v>
      </c>
      <c r="Y2841" s="17">
        <v>13</v>
      </c>
      <c r="Z2841" s="24" t="s">
        <v>1026</v>
      </c>
      <c r="AA2841" s="17">
        <v>5</v>
      </c>
    </row>
    <row r="2842" spans="14:27" x14ac:dyDescent="0.25">
      <c r="N2842" s="17">
        <v>1</v>
      </c>
      <c r="O2842" s="17">
        <v>6</v>
      </c>
      <c r="P2842" s="17">
        <v>2008</v>
      </c>
      <c r="Q2842" s="19" t="s">
        <v>1433</v>
      </c>
      <c r="R2842" s="24" t="s">
        <v>1026</v>
      </c>
      <c r="S2842" s="19" t="s">
        <v>392</v>
      </c>
      <c r="T2842" s="17">
        <v>0</v>
      </c>
      <c r="U2842" s="24" t="s">
        <v>1026</v>
      </c>
      <c r="V2842" s="17">
        <v>2</v>
      </c>
      <c r="W2842" s="142" t="s">
        <v>109</v>
      </c>
      <c r="X2842" s="17">
        <v>534</v>
      </c>
      <c r="Y2842" s="17">
        <v>2</v>
      </c>
      <c r="Z2842" s="24" t="s">
        <v>1026</v>
      </c>
      <c r="AA2842" s="17">
        <v>10</v>
      </c>
    </row>
    <row r="2843" spans="14:27" x14ac:dyDescent="0.25">
      <c r="N2843" s="17">
        <v>1</v>
      </c>
      <c r="O2843" s="17">
        <v>6</v>
      </c>
      <c r="P2843" s="17">
        <v>2008</v>
      </c>
      <c r="Q2843" s="19" t="s">
        <v>1</v>
      </c>
      <c r="R2843" s="24" t="s">
        <v>1026</v>
      </c>
      <c r="S2843" s="19" t="s">
        <v>1041</v>
      </c>
      <c r="T2843" s="17">
        <v>0</v>
      </c>
      <c r="U2843" s="24" t="s">
        <v>1026</v>
      </c>
      <c r="V2843" s="17">
        <v>2</v>
      </c>
      <c r="W2843" s="142" t="s">
        <v>110</v>
      </c>
      <c r="X2843" s="17">
        <v>471</v>
      </c>
      <c r="Y2843" s="17">
        <v>1</v>
      </c>
      <c r="Z2843" s="24" t="s">
        <v>1026</v>
      </c>
      <c r="AA2843" s="17">
        <v>5</v>
      </c>
    </row>
    <row r="2844" spans="14:27" x14ac:dyDescent="0.25">
      <c r="N2844" s="17">
        <v>3</v>
      </c>
      <c r="O2844" s="17">
        <v>6</v>
      </c>
      <c r="P2844" s="17">
        <v>2008</v>
      </c>
      <c r="Q2844" s="19" t="s">
        <v>1241</v>
      </c>
      <c r="R2844" s="24" t="s">
        <v>1026</v>
      </c>
      <c r="S2844" s="19" t="s">
        <v>3121</v>
      </c>
      <c r="T2844" s="17">
        <v>2</v>
      </c>
      <c r="U2844" s="24" t="s">
        <v>1026</v>
      </c>
      <c r="V2844" s="17">
        <v>1</v>
      </c>
      <c r="W2844" s="142" t="s">
        <v>289</v>
      </c>
      <c r="X2844" s="17">
        <v>1827</v>
      </c>
      <c r="Y2844" s="17">
        <v>6</v>
      </c>
      <c r="Z2844" s="24" t="s">
        <v>1026</v>
      </c>
      <c r="AA2844" s="17">
        <v>2</v>
      </c>
    </row>
    <row r="2845" spans="14:27" x14ac:dyDescent="0.25">
      <c r="N2845" s="17">
        <v>4</v>
      </c>
      <c r="O2845" s="17">
        <v>6</v>
      </c>
      <c r="P2845" s="17">
        <v>2008</v>
      </c>
      <c r="Q2845" s="19" t="s">
        <v>392</v>
      </c>
      <c r="R2845" s="24" t="s">
        <v>1026</v>
      </c>
      <c r="S2845" s="19" t="s">
        <v>1</v>
      </c>
      <c r="T2845" s="17">
        <v>2</v>
      </c>
      <c r="U2845" s="24" t="s">
        <v>1026</v>
      </c>
      <c r="V2845" s="17">
        <v>0</v>
      </c>
      <c r="W2845" s="142" t="s">
        <v>1713</v>
      </c>
      <c r="X2845" s="17">
        <v>508</v>
      </c>
      <c r="Y2845" s="17">
        <v>13</v>
      </c>
      <c r="Z2845" s="24" t="s">
        <v>1026</v>
      </c>
      <c r="AA2845" s="17">
        <v>4</v>
      </c>
    </row>
    <row r="2846" spans="14:27" x14ac:dyDescent="0.25">
      <c r="N2846" s="17">
        <v>4</v>
      </c>
      <c r="O2846" s="17">
        <v>6</v>
      </c>
      <c r="P2846" s="17">
        <v>2008</v>
      </c>
      <c r="Q2846" s="19" t="s">
        <v>264</v>
      </c>
      <c r="R2846" s="24" t="s">
        <v>1026</v>
      </c>
      <c r="S2846" s="19" t="s">
        <v>1043</v>
      </c>
      <c r="T2846" s="17">
        <v>2</v>
      </c>
      <c r="U2846" s="24" t="s">
        <v>1026</v>
      </c>
      <c r="V2846" s="17">
        <v>0</v>
      </c>
      <c r="W2846" s="142" t="s">
        <v>1714</v>
      </c>
      <c r="X2846" s="17">
        <v>601</v>
      </c>
      <c r="Y2846" s="17">
        <v>23</v>
      </c>
      <c r="Z2846" s="24" t="s">
        <v>1026</v>
      </c>
      <c r="AA2846" s="17">
        <v>1</v>
      </c>
    </row>
    <row r="2847" spans="14:27" x14ac:dyDescent="0.25">
      <c r="N2847" s="17">
        <v>4</v>
      </c>
      <c r="O2847" s="17">
        <v>6</v>
      </c>
      <c r="P2847" s="17">
        <v>2008</v>
      </c>
      <c r="Q2847" s="19" t="s">
        <v>1041</v>
      </c>
      <c r="R2847" s="24" t="s">
        <v>1026</v>
      </c>
      <c r="S2847" s="19" t="s">
        <v>1427</v>
      </c>
      <c r="T2847" s="17">
        <v>2</v>
      </c>
      <c r="U2847" s="24" t="s">
        <v>1026</v>
      </c>
      <c r="V2847" s="17">
        <v>1</v>
      </c>
      <c r="W2847" s="142" t="s">
        <v>1715</v>
      </c>
      <c r="X2847" s="17">
        <v>402</v>
      </c>
      <c r="Y2847" s="17">
        <v>7</v>
      </c>
      <c r="Z2847" s="24" t="s">
        <v>1026</v>
      </c>
      <c r="AA2847" s="17">
        <v>5</v>
      </c>
    </row>
    <row r="2848" spans="14:27" x14ac:dyDescent="0.25">
      <c r="N2848" s="17">
        <v>4</v>
      </c>
      <c r="O2848" s="17">
        <v>6</v>
      </c>
      <c r="P2848" s="17">
        <v>2008</v>
      </c>
      <c r="Q2848" s="19" t="s">
        <v>181</v>
      </c>
      <c r="R2848" s="24" t="s">
        <v>1026</v>
      </c>
      <c r="S2848" s="19" t="s">
        <v>1029</v>
      </c>
      <c r="T2848" s="17">
        <v>1</v>
      </c>
      <c r="U2848" s="24" t="s">
        <v>1026</v>
      </c>
      <c r="V2848" s="17">
        <v>2</v>
      </c>
      <c r="W2848" s="142" t="s">
        <v>1277</v>
      </c>
      <c r="X2848" s="17">
        <v>427</v>
      </c>
      <c r="Y2848" s="17">
        <v>12</v>
      </c>
      <c r="Z2848" s="24" t="s">
        <v>1026</v>
      </c>
      <c r="AA2848" s="17">
        <v>9</v>
      </c>
    </row>
    <row r="2849" spans="14:27" x14ac:dyDescent="0.25">
      <c r="N2849" s="17">
        <v>6</v>
      </c>
      <c r="O2849" s="17">
        <v>6</v>
      </c>
      <c r="P2849" s="17">
        <v>2008</v>
      </c>
      <c r="Q2849" s="19" t="s">
        <v>1427</v>
      </c>
      <c r="R2849" s="24" t="s">
        <v>1026</v>
      </c>
      <c r="S2849" s="19" t="s">
        <v>181</v>
      </c>
      <c r="T2849" s="17">
        <v>2</v>
      </c>
      <c r="U2849" s="24" t="s">
        <v>1026</v>
      </c>
      <c r="V2849" s="17">
        <v>1</v>
      </c>
      <c r="W2849" s="142" t="s">
        <v>2695</v>
      </c>
      <c r="X2849" s="17">
        <v>273</v>
      </c>
      <c r="Y2849" s="17">
        <v>10</v>
      </c>
      <c r="Z2849" s="24" t="s">
        <v>1026</v>
      </c>
      <c r="AA2849" s="17">
        <v>6</v>
      </c>
    </row>
    <row r="2850" spans="14:27" x14ac:dyDescent="0.25">
      <c r="N2850" s="17">
        <v>7</v>
      </c>
      <c r="O2850" s="17">
        <v>6</v>
      </c>
      <c r="P2850" s="17">
        <v>2008</v>
      </c>
      <c r="Q2850" s="19" t="s">
        <v>264</v>
      </c>
      <c r="R2850" s="24" t="s">
        <v>1026</v>
      </c>
      <c r="S2850" s="19" t="s">
        <v>1241</v>
      </c>
      <c r="T2850" s="17">
        <v>1</v>
      </c>
      <c r="U2850" s="24" t="s">
        <v>1026</v>
      </c>
      <c r="V2850" s="17">
        <v>2</v>
      </c>
      <c r="W2850" s="142" t="s">
        <v>1779</v>
      </c>
      <c r="X2850" s="17">
        <v>2350</v>
      </c>
      <c r="Y2850" s="17">
        <v>6</v>
      </c>
      <c r="Z2850" s="24" t="s">
        <v>1026</v>
      </c>
      <c r="AA2850" s="17">
        <v>14</v>
      </c>
    </row>
    <row r="2851" spans="14:27" x14ac:dyDescent="0.25">
      <c r="N2851" s="17">
        <v>7</v>
      </c>
      <c r="O2851" s="17">
        <v>6</v>
      </c>
      <c r="P2851" s="17">
        <v>2008</v>
      </c>
      <c r="Q2851" s="19" t="s">
        <v>1029</v>
      </c>
      <c r="R2851" s="24" t="s">
        <v>1026</v>
      </c>
      <c r="S2851" s="19" t="s">
        <v>1433</v>
      </c>
      <c r="T2851" s="17">
        <v>0</v>
      </c>
      <c r="U2851" s="24" t="s">
        <v>1026</v>
      </c>
      <c r="V2851" s="17">
        <v>1</v>
      </c>
      <c r="W2851" s="142" t="s">
        <v>1781</v>
      </c>
      <c r="X2851" s="17">
        <v>316</v>
      </c>
      <c r="Y2851" s="17">
        <v>6</v>
      </c>
      <c r="Z2851" s="24" t="s">
        <v>1026</v>
      </c>
      <c r="AA2851" s="17">
        <v>10</v>
      </c>
    </row>
    <row r="2852" spans="14:27" x14ac:dyDescent="0.25">
      <c r="N2852" s="17">
        <v>7</v>
      </c>
      <c r="O2852" s="17">
        <v>6</v>
      </c>
      <c r="P2852" s="17">
        <v>2008</v>
      </c>
      <c r="Q2852" s="19" t="s">
        <v>1</v>
      </c>
      <c r="R2852" s="24" t="s">
        <v>1026</v>
      </c>
      <c r="S2852" s="19" t="s">
        <v>181</v>
      </c>
      <c r="T2852" s="17">
        <v>1</v>
      </c>
      <c r="U2852" s="24" t="s">
        <v>1026</v>
      </c>
      <c r="V2852" s="17">
        <v>2</v>
      </c>
      <c r="W2852" s="142" t="s">
        <v>1780</v>
      </c>
      <c r="X2852" s="17">
        <v>230</v>
      </c>
      <c r="Y2852" s="17">
        <v>9</v>
      </c>
      <c r="Z2852" s="24" t="s">
        <v>1026</v>
      </c>
      <c r="AA2852" s="17">
        <v>7</v>
      </c>
    </row>
    <row r="2853" spans="14:27" x14ac:dyDescent="0.25">
      <c r="N2853" s="17">
        <v>8</v>
      </c>
      <c r="O2853" s="17">
        <v>6</v>
      </c>
      <c r="P2853" s="17">
        <v>2008</v>
      </c>
      <c r="Q2853" s="19" t="s">
        <v>3121</v>
      </c>
      <c r="R2853" s="24" t="s">
        <v>1026</v>
      </c>
      <c r="S2853" s="19" t="s">
        <v>1029</v>
      </c>
      <c r="T2853" s="17">
        <v>2</v>
      </c>
      <c r="U2853" s="24" t="s">
        <v>1026</v>
      </c>
      <c r="V2853" s="17">
        <v>0</v>
      </c>
      <c r="W2853" s="142" t="s">
        <v>1782</v>
      </c>
      <c r="X2853" s="17">
        <v>344</v>
      </c>
      <c r="Y2853" s="17">
        <v>19</v>
      </c>
      <c r="Z2853" s="24" t="s">
        <v>1026</v>
      </c>
      <c r="AA2853" s="17">
        <v>0</v>
      </c>
    </row>
    <row r="2854" spans="14:27" x14ac:dyDescent="0.25">
      <c r="N2854" s="17">
        <v>8</v>
      </c>
      <c r="O2854" s="17">
        <v>6</v>
      </c>
      <c r="P2854" s="17">
        <v>2008</v>
      </c>
      <c r="Q2854" s="19" t="s">
        <v>1043</v>
      </c>
      <c r="R2854" s="24" t="s">
        <v>1026</v>
      </c>
      <c r="S2854" s="19" t="s">
        <v>1433</v>
      </c>
      <c r="T2854" s="17">
        <v>0</v>
      </c>
      <c r="U2854" s="24" t="s">
        <v>1026</v>
      </c>
      <c r="V2854" s="17">
        <v>2</v>
      </c>
      <c r="W2854" s="142" t="s">
        <v>1783</v>
      </c>
      <c r="X2854" s="17">
        <v>243</v>
      </c>
      <c r="Y2854" s="17">
        <v>4</v>
      </c>
      <c r="Z2854" s="24" t="s">
        <v>1026</v>
      </c>
      <c r="AA2854" s="17">
        <v>8</v>
      </c>
    </row>
    <row r="2855" spans="14:27" x14ac:dyDescent="0.25">
      <c r="N2855" s="17">
        <v>10</v>
      </c>
      <c r="O2855" s="17">
        <v>6</v>
      </c>
      <c r="P2855" s="17">
        <v>2008</v>
      </c>
      <c r="Q2855" s="19" t="s">
        <v>1041</v>
      </c>
      <c r="R2855" s="24" t="s">
        <v>1026</v>
      </c>
      <c r="S2855" s="19" t="s">
        <v>1043</v>
      </c>
      <c r="T2855" s="17">
        <v>2</v>
      </c>
      <c r="U2855" s="24" t="s">
        <v>1026</v>
      </c>
      <c r="V2855" s="17">
        <v>0</v>
      </c>
      <c r="W2855" s="142" t="s">
        <v>222</v>
      </c>
      <c r="X2855" s="17">
        <v>476</v>
      </c>
      <c r="Y2855" s="17">
        <v>16</v>
      </c>
      <c r="Z2855" s="24" t="s">
        <v>1026</v>
      </c>
      <c r="AA2855" s="17">
        <v>0</v>
      </c>
    </row>
    <row r="2856" spans="14:27" x14ac:dyDescent="0.25">
      <c r="N2856" s="17">
        <v>11</v>
      </c>
      <c r="O2856" s="17">
        <v>6</v>
      </c>
      <c r="P2856" s="17">
        <v>2008</v>
      </c>
      <c r="Q2856" s="19" t="s">
        <v>1433</v>
      </c>
      <c r="R2856" s="24" t="s">
        <v>1026</v>
      </c>
      <c r="S2856" s="19" t="s">
        <v>1241</v>
      </c>
      <c r="T2856" s="17">
        <v>0</v>
      </c>
      <c r="U2856" s="24" t="s">
        <v>1026</v>
      </c>
      <c r="V2856" s="17">
        <v>1</v>
      </c>
      <c r="W2856" s="142" t="s">
        <v>2148</v>
      </c>
      <c r="X2856" s="17">
        <v>536</v>
      </c>
      <c r="Y2856" s="17">
        <v>3</v>
      </c>
      <c r="Z2856" s="24" t="s">
        <v>1026</v>
      </c>
      <c r="AA2856" s="17">
        <v>8</v>
      </c>
    </row>
    <row r="2857" spans="14:27" x14ac:dyDescent="0.25">
      <c r="N2857" s="17">
        <v>11</v>
      </c>
      <c r="O2857" s="17">
        <v>6</v>
      </c>
      <c r="P2857" s="17">
        <v>2008</v>
      </c>
      <c r="Q2857" s="19" t="s">
        <v>1029</v>
      </c>
      <c r="R2857" s="24" t="s">
        <v>1026</v>
      </c>
      <c r="S2857" s="19" t="s">
        <v>264</v>
      </c>
      <c r="T2857" s="17">
        <v>1</v>
      </c>
      <c r="U2857" s="24" t="s">
        <v>1026</v>
      </c>
      <c r="V2857" s="17">
        <v>0</v>
      </c>
      <c r="W2857" s="142" t="s">
        <v>2376</v>
      </c>
      <c r="X2857" s="17">
        <v>348</v>
      </c>
      <c r="Y2857" s="17">
        <v>15</v>
      </c>
      <c r="Z2857" s="24" t="s">
        <v>1026</v>
      </c>
      <c r="AA2857" s="17">
        <v>11</v>
      </c>
    </row>
    <row r="2858" spans="14:27" x14ac:dyDescent="0.25">
      <c r="N2858" s="17">
        <v>11</v>
      </c>
      <c r="O2858" s="17">
        <v>6</v>
      </c>
      <c r="P2858" s="17">
        <v>2008</v>
      </c>
      <c r="Q2858" s="19" t="s">
        <v>181</v>
      </c>
      <c r="R2858" s="24" t="s">
        <v>1026</v>
      </c>
      <c r="S2858" s="19" t="s">
        <v>392</v>
      </c>
      <c r="T2858" s="17">
        <v>0</v>
      </c>
      <c r="U2858" s="24" t="s">
        <v>1026</v>
      </c>
      <c r="V2858" s="17">
        <v>2</v>
      </c>
      <c r="W2858" s="142" t="s">
        <v>2377</v>
      </c>
      <c r="X2858" s="17">
        <v>279</v>
      </c>
      <c r="Y2858" s="17">
        <v>1</v>
      </c>
      <c r="Z2858" s="24" t="s">
        <v>1026</v>
      </c>
      <c r="AA2858" s="17">
        <v>5</v>
      </c>
    </row>
    <row r="2859" spans="14:27" x14ac:dyDescent="0.25">
      <c r="N2859" s="17">
        <v>11</v>
      </c>
      <c r="O2859" s="17">
        <v>6</v>
      </c>
      <c r="P2859" s="17">
        <v>2008</v>
      </c>
      <c r="Q2859" s="19" t="s">
        <v>1427</v>
      </c>
      <c r="R2859" s="24" t="s">
        <v>1026</v>
      </c>
      <c r="S2859" s="19" t="s">
        <v>3121</v>
      </c>
      <c r="T2859" s="17">
        <v>0</v>
      </c>
      <c r="U2859" s="24" t="s">
        <v>1026</v>
      </c>
      <c r="V2859" s="17">
        <v>2</v>
      </c>
      <c r="W2859" s="142" t="s">
        <v>2378</v>
      </c>
      <c r="X2859" s="17">
        <v>285</v>
      </c>
      <c r="Y2859" s="17">
        <v>3</v>
      </c>
      <c r="Z2859" s="24" t="s">
        <v>1026</v>
      </c>
      <c r="AA2859" s="17">
        <v>9</v>
      </c>
    </row>
    <row r="2860" spans="14:27" x14ac:dyDescent="0.25">
      <c r="N2860" s="17">
        <v>14</v>
      </c>
      <c r="O2860" s="17">
        <v>6</v>
      </c>
      <c r="P2860" s="17">
        <v>2008</v>
      </c>
      <c r="Q2860" s="19" t="s">
        <v>1041</v>
      </c>
      <c r="R2860" s="24" t="s">
        <v>1026</v>
      </c>
      <c r="S2860" s="19" t="s">
        <v>1433</v>
      </c>
      <c r="T2860" s="17">
        <v>2</v>
      </c>
      <c r="U2860" s="24" t="s">
        <v>1026</v>
      </c>
      <c r="V2860" s="17">
        <v>0</v>
      </c>
      <c r="W2860" s="142" t="s">
        <v>1428</v>
      </c>
      <c r="X2860" s="17">
        <v>312</v>
      </c>
      <c r="Y2860" s="17">
        <v>11</v>
      </c>
      <c r="Z2860" s="24" t="s">
        <v>1026</v>
      </c>
      <c r="AA2860" s="17">
        <v>4</v>
      </c>
    </row>
    <row r="2861" spans="14:27" x14ac:dyDescent="0.25">
      <c r="N2861" s="17">
        <v>14</v>
      </c>
      <c r="O2861" s="17">
        <v>6</v>
      </c>
      <c r="P2861" s="17">
        <v>2008</v>
      </c>
      <c r="Q2861" s="19" t="s">
        <v>1</v>
      </c>
      <c r="R2861" s="24" t="s">
        <v>1026</v>
      </c>
      <c r="S2861" s="19" t="s">
        <v>1427</v>
      </c>
      <c r="T2861" s="17">
        <v>2</v>
      </c>
      <c r="U2861" s="24" t="s">
        <v>1026</v>
      </c>
      <c r="V2861" s="17">
        <v>1</v>
      </c>
      <c r="W2861" s="142" t="s">
        <v>1429</v>
      </c>
      <c r="X2861" s="17">
        <v>279</v>
      </c>
      <c r="Y2861" s="17">
        <v>9</v>
      </c>
      <c r="Z2861" s="24" t="s">
        <v>1026</v>
      </c>
      <c r="AA2861" s="17">
        <v>4</v>
      </c>
    </row>
    <row r="2862" spans="14:27" x14ac:dyDescent="0.25">
      <c r="N2862" s="17">
        <v>14</v>
      </c>
      <c r="O2862" s="17">
        <v>6</v>
      </c>
      <c r="P2862" s="17">
        <v>2008</v>
      </c>
      <c r="Q2862" s="19" t="s">
        <v>1043</v>
      </c>
      <c r="R2862" s="24" t="s">
        <v>1026</v>
      </c>
      <c r="S2862" s="19" t="s">
        <v>3121</v>
      </c>
      <c r="T2862" s="17">
        <v>0</v>
      </c>
      <c r="U2862" s="24" t="s">
        <v>1026</v>
      </c>
      <c r="V2862" s="17">
        <v>2</v>
      </c>
      <c r="W2862" s="142" t="s">
        <v>763</v>
      </c>
      <c r="X2862" s="17">
        <v>233</v>
      </c>
      <c r="Y2862" s="17">
        <v>8</v>
      </c>
      <c r="Z2862" s="24" t="s">
        <v>1026</v>
      </c>
      <c r="AA2862" s="17">
        <v>12</v>
      </c>
    </row>
    <row r="2863" spans="14:27" x14ac:dyDescent="0.25">
      <c r="N2863" s="17">
        <v>15</v>
      </c>
      <c r="O2863" s="17">
        <v>6</v>
      </c>
      <c r="P2863" s="17">
        <v>2008</v>
      </c>
      <c r="Q2863" s="19" t="s">
        <v>392</v>
      </c>
      <c r="R2863" s="24" t="s">
        <v>1026</v>
      </c>
      <c r="S2863" s="19" t="s">
        <v>1029</v>
      </c>
      <c r="T2863" s="17">
        <v>2</v>
      </c>
      <c r="U2863" s="24" t="s">
        <v>1026</v>
      </c>
      <c r="V2863" s="17">
        <v>0</v>
      </c>
      <c r="W2863" s="142" t="s">
        <v>999</v>
      </c>
      <c r="X2863" s="17">
        <v>297</v>
      </c>
      <c r="Y2863" s="17">
        <v>5</v>
      </c>
      <c r="Z2863" s="24" t="s">
        <v>1026</v>
      </c>
      <c r="AA2863" s="17">
        <v>1</v>
      </c>
    </row>
    <row r="2864" spans="14:27" x14ac:dyDescent="0.25">
      <c r="N2864" s="17">
        <v>15</v>
      </c>
      <c r="O2864" s="17">
        <v>6</v>
      </c>
      <c r="P2864" s="17">
        <v>2008</v>
      </c>
      <c r="Q2864" s="19" t="s">
        <v>264</v>
      </c>
      <c r="R2864" s="24" t="s">
        <v>1026</v>
      </c>
      <c r="S2864" s="19" t="s">
        <v>3121</v>
      </c>
      <c r="T2864" s="17">
        <v>1</v>
      </c>
      <c r="U2864" s="24" t="s">
        <v>1026</v>
      </c>
      <c r="V2864" s="17">
        <v>2</v>
      </c>
      <c r="W2864" s="142" t="s">
        <v>2633</v>
      </c>
      <c r="X2864" s="17">
        <v>465</v>
      </c>
      <c r="Y2864" s="17">
        <v>2</v>
      </c>
      <c r="Z2864" s="24" t="s">
        <v>1026</v>
      </c>
      <c r="AA2864" s="17">
        <v>2</v>
      </c>
    </row>
    <row r="2865" spans="14:27" x14ac:dyDescent="0.25">
      <c r="N2865" s="17">
        <v>15</v>
      </c>
      <c r="O2865" s="17">
        <v>6</v>
      </c>
      <c r="P2865" s="17">
        <v>2008</v>
      </c>
      <c r="Q2865" s="19" t="s">
        <v>181</v>
      </c>
      <c r="R2865" s="24" t="s">
        <v>1026</v>
      </c>
      <c r="S2865" s="19" t="s">
        <v>1433</v>
      </c>
      <c r="T2865" s="17">
        <v>2</v>
      </c>
      <c r="U2865" s="24" t="s">
        <v>1026</v>
      </c>
      <c r="V2865" s="17">
        <v>0</v>
      </c>
      <c r="W2865" s="142" t="s">
        <v>998</v>
      </c>
      <c r="X2865" s="17">
        <v>280</v>
      </c>
      <c r="Y2865" s="17">
        <v>7</v>
      </c>
      <c r="Z2865" s="24" t="s">
        <v>1026</v>
      </c>
      <c r="AA2865" s="17">
        <v>4</v>
      </c>
    </row>
    <row r="2866" spans="14:27" x14ac:dyDescent="0.25">
      <c r="N2866" s="17">
        <v>18</v>
      </c>
      <c r="O2866" s="17">
        <v>6</v>
      </c>
      <c r="P2866" s="17">
        <v>2008</v>
      </c>
      <c r="Q2866" s="19" t="s">
        <v>1241</v>
      </c>
      <c r="R2866" s="24" t="s">
        <v>1026</v>
      </c>
      <c r="S2866" s="19" t="s">
        <v>392</v>
      </c>
      <c r="T2866" s="17">
        <v>1</v>
      </c>
      <c r="U2866" s="24" t="s">
        <v>1026</v>
      </c>
      <c r="V2866" s="17">
        <v>0</v>
      </c>
      <c r="W2866" s="142" t="s">
        <v>21</v>
      </c>
      <c r="X2866" s="17">
        <v>1250</v>
      </c>
      <c r="Y2866" s="17">
        <v>2</v>
      </c>
      <c r="Z2866" s="24" t="s">
        <v>1026</v>
      </c>
      <c r="AA2866" s="17">
        <v>1</v>
      </c>
    </row>
    <row r="2867" spans="14:27" x14ac:dyDescent="0.25">
      <c r="N2867" s="17">
        <v>18</v>
      </c>
      <c r="O2867" s="17">
        <v>6</v>
      </c>
      <c r="P2867" s="17">
        <v>2008</v>
      </c>
      <c r="Q2867" s="19" t="s">
        <v>3121</v>
      </c>
      <c r="R2867" s="24" t="s">
        <v>1026</v>
      </c>
      <c r="S2867" s="19" t="s">
        <v>1</v>
      </c>
      <c r="T2867" s="17">
        <v>2</v>
      </c>
      <c r="U2867" s="24" t="s">
        <v>1026</v>
      </c>
      <c r="V2867" s="17">
        <v>1</v>
      </c>
      <c r="W2867" s="142" t="s">
        <v>2634</v>
      </c>
      <c r="X2867" s="17">
        <v>263</v>
      </c>
      <c r="Y2867" s="17">
        <v>21</v>
      </c>
      <c r="Z2867" s="24" t="s">
        <v>1026</v>
      </c>
      <c r="AA2867" s="17">
        <v>5</v>
      </c>
    </row>
    <row r="2868" spans="14:27" x14ac:dyDescent="0.25">
      <c r="N2868" s="17">
        <v>18</v>
      </c>
      <c r="O2868" s="17">
        <v>6</v>
      </c>
      <c r="P2868" s="17">
        <v>2008</v>
      </c>
      <c r="Q2868" s="19" t="s">
        <v>1433</v>
      </c>
      <c r="R2868" s="24" t="s">
        <v>1026</v>
      </c>
      <c r="S2868" s="19" t="s">
        <v>264</v>
      </c>
      <c r="T2868" s="17">
        <v>0</v>
      </c>
      <c r="U2868" s="24" t="s">
        <v>1026</v>
      </c>
      <c r="V2868" s="17">
        <v>2</v>
      </c>
      <c r="W2868" s="142" t="s">
        <v>2635</v>
      </c>
      <c r="X2868" s="17">
        <v>324</v>
      </c>
      <c r="Y2868" s="17">
        <v>4</v>
      </c>
      <c r="Z2868" s="24" t="s">
        <v>1026</v>
      </c>
      <c r="AA2868" s="17">
        <v>11</v>
      </c>
    </row>
    <row r="2869" spans="14:27" x14ac:dyDescent="0.25">
      <c r="N2869" s="17">
        <v>18</v>
      </c>
      <c r="O2869" s="17">
        <v>6</v>
      </c>
      <c r="P2869" s="17">
        <v>2008</v>
      </c>
      <c r="Q2869" s="19" t="s">
        <v>1029</v>
      </c>
      <c r="R2869" s="24" t="s">
        <v>1026</v>
      </c>
      <c r="S2869" s="19" t="s">
        <v>1041</v>
      </c>
      <c r="T2869" s="17">
        <v>1</v>
      </c>
      <c r="U2869" s="24" t="s">
        <v>1026</v>
      </c>
      <c r="V2869" s="17">
        <v>2</v>
      </c>
      <c r="W2869" s="142" t="s">
        <v>2636</v>
      </c>
      <c r="X2869" s="17">
        <v>392</v>
      </c>
      <c r="Y2869" s="17">
        <v>6</v>
      </c>
      <c r="Z2869" s="24" t="s">
        <v>1026</v>
      </c>
      <c r="AA2869" s="17">
        <v>12</v>
      </c>
    </row>
    <row r="2870" spans="14:27" x14ac:dyDescent="0.25">
      <c r="N2870" s="17">
        <v>18</v>
      </c>
      <c r="O2870" s="17">
        <v>6</v>
      </c>
      <c r="P2870" s="17">
        <v>2008</v>
      </c>
      <c r="Q2870" s="19" t="s">
        <v>1427</v>
      </c>
      <c r="R2870" s="24" t="s">
        <v>1026</v>
      </c>
      <c r="S2870" s="19" t="s">
        <v>1043</v>
      </c>
      <c r="T2870" s="17">
        <v>2</v>
      </c>
      <c r="U2870" s="24" t="s">
        <v>1026</v>
      </c>
      <c r="V2870" s="17">
        <v>0</v>
      </c>
      <c r="W2870" s="142" t="s">
        <v>2637</v>
      </c>
      <c r="X2870" s="17">
        <v>125</v>
      </c>
      <c r="Y2870" s="17">
        <v>4</v>
      </c>
      <c r="Z2870" s="24" t="s">
        <v>1026</v>
      </c>
      <c r="AA2870" s="17">
        <v>0</v>
      </c>
    </row>
    <row r="2871" spans="14:27" x14ac:dyDescent="0.25">
      <c r="N2871" s="17">
        <v>1</v>
      </c>
      <c r="O2871" s="17">
        <v>7</v>
      </c>
      <c r="P2871" s="17">
        <v>2008</v>
      </c>
      <c r="Q2871" s="19" t="s">
        <v>1043</v>
      </c>
      <c r="R2871" s="24" t="s">
        <v>1026</v>
      </c>
      <c r="S2871" s="19" t="s">
        <v>1029</v>
      </c>
      <c r="T2871" s="17">
        <v>0</v>
      </c>
      <c r="U2871" s="24" t="s">
        <v>1026</v>
      </c>
      <c r="V2871" s="17">
        <v>2</v>
      </c>
      <c r="W2871" s="142" t="s">
        <v>1035</v>
      </c>
      <c r="X2871" s="17">
        <v>839</v>
      </c>
      <c r="Y2871" s="17">
        <v>6</v>
      </c>
      <c r="Z2871" s="24" t="s">
        <v>1026</v>
      </c>
      <c r="AA2871" s="17">
        <v>12</v>
      </c>
    </row>
    <row r="2872" spans="14:27" x14ac:dyDescent="0.25">
      <c r="N2872" s="17">
        <v>2</v>
      </c>
      <c r="O2872" s="17">
        <v>7</v>
      </c>
      <c r="P2872" s="17">
        <v>2008</v>
      </c>
      <c r="Q2872" s="19" t="s">
        <v>392</v>
      </c>
      <c r="R2872" s="24" t="s">
        <v>1026</v>
      </c>
      <c r="S2872" s="19" t="s">
        <v>3121</v>
      </c>
      <c r="T2872" s="17">
        <v>0</v>
      </c>
      <c r="U2872" s="24" t="s">
        <v>1026</v>
      </c>
      <c r="V2872" s="17">
        <v>1</v>
      </c>
      <c r="W2872" s="142" t="s">
        <v>832</v>
      </c>
      <c r="X2872" s="17">
        <v>663</v>
      </c>
      <c r="Y2872" s="17">
        <v>3</v>
      </c>
      <c r="Z2872" s="24" t="s">
        <v>1026</v>
      </c>
      <c r="AA2872" s="17">
        <v>5</v>
      </c>
    </row>
    <row r="2873" spans="14:27" x14ac:dyDescent="0.25">
      <c r="N2873" s="17">
        <v>2</v>
      </c>
      <c r="O2873" s="17">
        <v>7</v>
      </c>
      <c r="P2873" s="17">
        <v>2008</v>
      </c>
      <c r="Q2873" s="19" t="s">
        <v>1041</v>
      </c>
      <c r="R2873" s="24" t="s">
        <v>1026</v>
      </c>
      <c r="S2873" s="19" t="s">
        <v>181</v>
      </c>
      <c r="T2873" s="17">
        <v>2</v>
      </c>
      <c r="U2873" s="24" t="s">
        <v>1026</v>
      </c>
      <c r="V2873" s="17">
        <v>0</v>
      </c>
      <c r="W2873" s="142" t="s">
        <v>1036</v>
      </c>
      <c r="X2873" s="17">
        <v>462</v>
      </c>
      <c r="Y2873" s="17">
        <v>6</v>
      </c>
      <c r="Z2873" s="24" t="s">
        <v>1026</v>
      </c>
      <c r="AA2873" s="17">
        <v>1</v>
      </c>
    </row>
    <row r="2874" spans="14:27" x14ac:dyDescent="0.25">
      <c r="N2874" s="17">
        <v>2</v>
      </c>
      <c r="O2874" s="17">
        <v>7</v>
      </c>
      <c r="P2874" s="17">
        <v>2008</v>
      </c>
      <c r="Q2874" s="19" t="s">
        <v>1241</v>
      </c>
      <c r="R2874" s="24" t="s">
        <v>1026</v>
      </c>
      <c r="S2874" s="19" t="s">
        <v>1427</v>
      </c>
      <c r="T2874" s="17">
        <v>2</v>
      </c>
      <c r="U2874" s="24" t="s">
        <v>1026</v>
      </c>
      <c r="V2874" s="17">
        <v>0</v>
      </c>
      <c r="W2874" s="142" t="s">
        <v>545</v>
      </c>
      <c r="X2874" s="17">
        <v>1268</v>
      </c>
      <c r="Y2874" s="17">
        <v>8</v>
      </c>
      <c r="Z2874" s="24" t="s">
        <v>1026</v>
      </c>
      <c r="AA2874" s="17">
        <v>6</v>
      </c>
    </row>
    <row r="2875" spans="14:27" x14ac:dyDescent="0.25">
      <c r="N2875" s="17">
        <v>2</v>
      </c>
      <c r="O2875" s="17">
        <v>7</v>
      </c>
      <c r="P2875" s="17">
        <v>2008</v>
      </c>
      <c r="Q2875" s="19" t="s">
        <v>1433</v>
      </c>
      <c r="R2875" s="24" t="s">
        <v>1026</v>
      </c>
      <c r="S2875" s="19" t="s">
        <v>1</v>
      </c>
      <c r="T2875" s="17">
        <v>1</v>
      </c>
      <c r="U2875" s="24" t="s">
        <v>1026</v>
      </c>
      <c r="V2875" s="17">
        <v>0</v>
      </c>
      <c r="W2875" s="142" t="s">
        <v>1037</v>
      </c>
      <c r="X2875" s="17">
        <v>520</v>
      </c>
      <c r="Y2875" s="17">
        <v>5</v>
      </c>
      <c r="Z2875" s="24" t="s">
        <v>1026</v>
      </c>
      <c r="AA2875" s="17">
        <v>1</v>
      </c>
    </row>
    <row r="2876" spans="14:27" x14ac:dyDescent="0.25">
      <c r="N2876" s="17">
        <v>4</v>
      </c>
      <c r="O2876" s="17">
        <v>7</v>
      </c>
      <c r="P2876" s="17">
        <v>2008</v>
      </c>
      <c r="Q2876" s="19" t="s">
        <v>1427</v>
      </c>
      <c r="R2876" s="24" t="s">
        <v>1026</v>
      </c>
      <c r="S2876" s="19" t="s">
        <v>392</v>
      </c>
      <c r="T2876" s="17">
        <v>0</v>
      </c>
      <c r="U2876" s="24" t="s">
        <v>1026</v>
      </c>
      <c r="V2876" s="17">
        <v>2</v>
      </c>
      <c r="W2876" s="142" t="s">
        <v>207</v>
      </c>
      <c r="X2876" s="17">
        <v>317</v>
      </c>
      <c r="Y2876" s="17">
        <v>1</v>
      </c>
      <c r="Z2876" s="24" t="s">
        <v>1026</v>
      </c>
      <c r="AA2876" s="17">
        <v>10</v>
      </c>
    </row>
    <row r="2877" spans="14:27" x14ac:dyDescent="0.25">
      <c r="N2877" s="17">
        <v>5</v>
      </c>
      <c r="O2877" s="17">
        <v>7</v>
      </c>
      <c r="P2877" s="17">
        <v>2008</v>
      </c>
      <c r="Q2877" s="19" t="s">
        <v>1</v>
      </c>
      <c r="R2877" s="24" t="s">
        <v>1026</v>
      </c>
      <c r="S2877" s="19" t="s">
        <v>1029</v>
      </c>
      <c r="T2877" s="17">
        <v>0</v>
      </c>
      <c r="U2877" s="24" t="s">
        <v>1026</v>
      </c>
      <c r="V2877" s="17">
        <v>1</v>
      </c>
      <c r="W2877" s="142" t="s">
        <v>206</v>
      </c>
      <c r="X2877" s="17">
        <v>303</v>
      </c>
      <c r="Y2877" s="17">
        <v>8</v>
      </c>
      <c r="Z2877" s="24" t="s">
        <v>1026</v>
      </c>
      <c r="AA2877" s="17">
        <v>10</v>
      </c>
    </row>
    <row r="2878" spans="14:27" x14ac:dyDescent="0.25">
      <c r="N2878" s="17">
        <v>6</v>
      </c>
      <c r="O2878" s="17">
        <v>7</v>
      </c>
      <c r="P2878" s="17">
        <v>2008</v>
      </c>
      <c r="Q2878" s="19" t="s">
        <v>264</v>
      </c>
      <c r="R2878" s="24" t="s">
        <v>1026</v>
      </c>
      <c r="S2878" s="19" t="s">
        <v>1041</v>
      </c>
      <c r="T2878" s="17">
        <v>1</v>
      </c>
      <c r="U2878" s="24" t="s">
        <v>1026</v>
      </c>
      <c r="V2878" s="17">
        <v>2</v>
      </c>
      <c r="W2878" s="142" t="s">
        <v>467</v>
      </c>
      <c r="X2878" s="17">
        <v>762</v>
      </c>
      <c r="Y2878" s="17">
        <v>9</v>
      </c>
      <c r="Z2878" s="24" t="s">
        <v>1026</v>
      </c>
      <c r="AA2878" s="17">
        <v>3</v>
      </c>
    </row>
    <row r="2879" spans="14:27" x14ac:dyDescent="0.25">
      <c r="N2879" s="17">
        <v>6</v>
      </c>
      <c r="O2879" s="17">
        <v>7</v>
      </c>
      <c r="P2879" s="17">
        <v>2008</v>
      </c>
      <c r="Q2879" s="19" t="s">
        <v>3121</v>
      </c>
      <c r="R2879" s="24" t="s">
        <v>1026</v>
      </c>
      <c r="S2879" s="19" t="s">
        <v>1043</v>
      </c>
      <c r="T2879" s="17">
        <v>2</v>
      </c>
      <c r="U2879" s="24" t="s">
        <v>1026</v>
      </c>
      <c r="V2879" s="17">
        <v>0</v>
      </c>
      <c r="W2879" s="142" t="s">
        <v>466</v>
      </c>
      <c r="X2879" s="17">
        <v>230</v>
      </c>
      <c r="Y2879" s="17">
        <v>11</v>
      </c>
      <c r="Z2879" s="24" t="s">
        <v>1026</v>
      </c>
      <c r="AA2879" s="17">
        <v>1</v>
      </c>
    </row>
    <row r="2880" spans="14:27" x14ac:dyDescent="0.25">
      <c r="N2880" s="17">
        <v>6</v>
      </c>
      <c r="O2880" s="17">
        <v>7</v>
      </c>
      <c r="P2880" s="17">
        <v>2008</v>
      </c>
      <c r="Q2880" s="19" t="s">
        <v>1433</v>
      </c>
      <c r="R2880" s="24" t="s">
        <v>1026</v>
      </c>
      <c r="S2880" s="19" t="s">
        <v>1029</v>
      </c>
      <c r="T2880" s="17">
        <v>0</v>
      </c>
      <c r="U2880" s="24" t="s">
        <v>1026</v>
      </c>
      <c r="V2880" s="17">
        <v>1</v>
      </c>
      <c r="W2880" s="142" t="s">
        <v>932</v>
      </c>
      <c r="X2880" s="17">
        <v>409</v>
      </c>
      <c r="Y2880" s="17">
        <v>5</v>
      </c>
      <c r="Z2880" s="24" t="s">
        <v>1026</v>
      </c>
      <c r="AA2880" s="17">
        <v>6</v>
      </c>
    </row>
    <row r="2881" spans="14:27" x14ac:dyDescent="0.25">
      <c r="N2881" s="17">
        <v>6</v>
      </c>
      <c r="O2881" s="17">
        <v>7</v>
      </c>
      <c r="P2881" s="17">
        <v>2008</v>
      </c>
      <c r="Q2881" s="19" t="s">
        <v>181</v>
      </c>
      <c r="R2881" s="24" t="s">
        <v>1026</v>
      </c>
      <c r="S2881" s="19" t="s">
        <v>1241</v>
      </c>
      <c r="T2881" s="17">
        <v>2</v>
      </c>
      <c r="U2881" s="24" t="s">
        <v>1026</v>
      </c>
      <c r="V2881" s="17">
        <v>0</v>
      </c>
      <c r="W2881" s="142" t="s">
        <v>465</v>
      </c>
      <c r="X2881" s="17">
        <v>282</v>
      </c>
      <c r="Y2881" s="17">
        <v>1</v>
      </c>
      <c r="Z2881" s="24" t="s">
        <v>1026</v>
      </c>
      <c r="AA2881" s="17">
        <v>12</v>
      </c>
    </row>
    <row r="2882" spans="14:27" x14ac:dyDescent="0.25">
      <c r="N2882" s="17">
        <v>9</v>
      </c>
      <c r="O2882" s="17">
        <v>7</v>
      </c>
      <c r="P2882" s="17">
        <v>2008</v>
      </c>
      <c r="Q2882" s="19" t="s">
        <v>264</v>
      </c>
      <c r="R2882" s="24" t="s">
        <v>1026</v>
      </c>
      <c r="S2882" s="19" t="s">
        <v>1</v>
      </c>
      <c r="T2882" s="17">
        <v>2</v>
      </c>
      <c r="U2882" s="24" t="s">
        <v>1026</v>
      </c>
      <c r="V2882" s="17">
        <v>0</v>
      </c>
      <c r="W2882" s="142" t="s">
        <v>1631</v>
      </c>
      <c r="X2882" s="17">
        <v>866</v>
      </c>
      <c r="Y2882" s="17">
        <v>9</v>
      </c>
      <c r="Z2882" s="24" t="s">
        <v>1026</v>
      </c>
      <c r="AA2882" s="17">
        <v>2</v>
      </c>
    </row>
    <row r="2883" spans="14:27" x14ac:dyDescent="0.25">
      <c r="N2883" s="17">
        <v>9</v>
      </c>
      <c r="O2883" s="17">
        <v>7</v>
      </c>
      <c r="P2883" s="17">
        <v>2008</v>
      </c>
      <c r="Q2883" s="19" t="s">
        <v>1041</v>
      </c>
      <c r="R2883" s="24" t="s">
        <v>1026</v>
      </c>
      <c r="S2883" s="19" t="s">
        <v>1241</v>
      </c>
      <c r="T2883" s="17">
        <v>0</v>
      </c>
      <c r="U2883" s="24" t="s">
        <v>1026</v>
      </c>
      <c r="V2883" s="17">
        <v>1</v>
      </c>
      <c r="W2883" s="142" t="s">
        <v>1630</v>
      </c>
      <c r="X2883" s="17">
        <v>589</v>
      </c>
      <c r="Y2883" s="17">
        <v>1</v>
      </c>
      <c r="Z2883" s="24" t="s">
        <v>1026</v>
      </c>
      <c r="AA2883" s="17">
        <v>1</v>
      </c>
    </row>
    <row r="2884" spans="14:27" x14ac:dyDescent="0.25">
      <c r="N2884" s="17">
        <v>9</v>
      </c>
      <c r="O2884" s="17">
        <v>7</v>
      </c>
      <c r="P2884" s="17">
        <v>2008</v>
      </c>
      <c r="Q2884" s="19" t="s">
        <v>3121</v>
      </c>
      <c r="R2884" s="24" t="s">
        <v>1026</v>
      </c>
      <c r="S2884" s="19" t="s">
        <v>1433</v>
      </c>
      <c r="T2884" s="17">
        <v>2</v>
      </c>
      <c r="U2884" s="24" t="s">
        <v>1026</v>
      </c>
      <c r="V2884" s="17">
        <v>0</v>
      </c>
      <c r="W2884" s="142" t="s">
        <v>1629</v>
      </c>
      <c r="X2884" s="17">
        <v>286</v>
      </c>
      <c r="Y2884" s="17">
        <v>19</v>
      </c>
      <c r="Z2884" s="24" t="s">
        <v>1026</v>
      </c>
      <c r="AA2884" s="17">
        <v>3</v>
      </c>
    </row>
    <row r="2885" spans="14:27" x14ac:dyDescent="0.25">
      <c r="N2885" s="17">
        <v>9</v>
      </c>
      <c r="O2885" s="17">
        <v>7</v>
      </c>
      <c r="P2885" s="17">
        <v>2008</v>
      </c>
      <c r="Q2885" s="19" t="s">
        <v>1029</v>
      </c>
      <c r="R2885" s="24" t="s">
        <v>1026</v>
      </c>
      <c r="S2885" s="19" t="s">
        <v>1427</v>
      </c>
      <c r="T2885" s="17">
        <v>2</v>
      </c>
      <c r="U2885" s="24" t="s">
        <v>1026</v>
      </c>
      <c r="V2885" s="17">
        <v>0</v>
      </c>
      <c r="W2885" s="142" t="s">
        <v>1628</v>
      </c>
      <c r="X2885" s="17">
        <v>419</v>
      </c>
      <c r="Y2885" s="17">
        <v>15</v>
      </c>
      <c r="Z2885" s="24" t="s">
        <v>1026</v>
      </c>
      <c r="AA2885" s="17">
        <v>3</v>
      </c>
    </row>
    <row r="2886" spans="14:27" x14ac:dyDescent="0.25">
      <c r="N2886" s="17">
        <v>9</v>
      </c>
      <c r="O2886" s="17">
        <v>7</v>
      </c>
      <c r="P2886" s="17">
        <v>2008</v>
      </c>
      <c r="Q2886" s="19" t="s">
        <v>1043</v>
      </c>
      <c r="R2886" s="24" t="s">
        <v>1026</v>
      </c>
      <c r="S2886" s="19" t="s">
        <v>392</v>
      </c>
      <c r="T2886" s="17">
        <v>0</v>
      </c>
      <c r="U2886" s="24" t="s">
        <v>1026</v>
      </c>
      <c r="V2886" s="17">
        <v>2</v>
      </c>
      <c r="W2886" s="142" t="s">
        <v>1627</v>
      </c>
      <c r="X2886" s="17">
        <v>316</v>
      </c>
      <c r="Y2886" s="17">
        <v>3</v>
      </c>
      <c r="Z2886" s="24" t="s">
        <v>1026</v>
      </c>
      <c r="AA2886" s="17">
        <v>10</v>
      </c>
    </row>
    <row r="2887" spans="14:27" x14ac:dyDescent="0.25">
      <c r="N2887" s="17">
        <v>11</v>
      </c>
      <c r="O2887" s="17">
        <v>7</v>
      </c>
      <c r="P2887" s="17">
        <v>2008</v>
      </c>
      <c r="Q2887" s="19" t="s">
        <v>1241</v>
      </c>
      <c r="R2887" s="24" t="s">
        <v>1026</v>
      </c>
      <c r="S2887" s="19" t="s">
        <v>1043</v>
      </c>
      <c r="T2887" s="17">
        <v>2</v>
      </c>
      <c r="U2887" s="24" t="s">
        <v>1026</v>
      </c>
      <c r="V2887" s="17">
        <v>0</v>
      </c>
      <c r="W2887" s="142" t="s">
        <v>2984</v>
      </c>
      <c r="X2887" s="17">
        <v>924</v>
      </c>
      <c r="Y2887" s="17">
        <v>10</v>
      </c>
      <c r="Z2887" s="24" t="s">
        <v>1026</v>
      </c>
      <c r="AA2887" s="17">
        <v>5</v>
      </c>
    </row>
    <row r="2888" spans="14:27" x14ac:dyDescent="0.25">
      <c r="N2888" s="17">
        <v>12</v>
      </c>
      <c r="O2888" s="17">
        <v>7</v>
      </c>
      <c r="P2888" s="17">
        <v>2008</v>
      </c>
      <c r="Q2888" s="19" t="s">
        <v>1</v>
      </c>
      <c r="R2888" s="24" t="s">
        <v>1026</v>
      </c>
      <c r="S2888" s="19" t="s">
        <v>1043</v>
      </c>
      <c r="T2888" s="17">
        <v>1</v>
      </c>
      <c r="U2888" s="24" t="s">
        <v>1026</v>
      </c>
      <c r="V2888" s="17">
        <v>0</v>
      </c>
      <c r="W2888" s="142" t="s">
        <v>2983</v>
      </c>
      <c r="X2888" s="17">
        <v>201</v>
      </c>
      <c r="Y2888" s="17">
        <v>9</v>
      </c>
      <c r="Z2888" s="24" t="s">
        <v>1026</v>
      </c>
      <c r="AA2888" s="17">
        <v>2</v>
      </c>
    </row>
    <row r="2889" spans="14:27" x14ac:dyDescent="0.25">
      <c r="N2889" s="17">
        <v>13</v>
      </c>
      <c r="O2889" s="17">
        <v>7</v>
      </c>
      <c r="P2889" s="17">
        <v>2008</v>
      </c>
      <c r="Q2889" s="19" t="s">
        <v>392</v>
      </c>
      <c r="R2889" s="24" t="s">
        <v>1026</v>
      </c>
      <c r="S2889" s="19" t="s">
        <v>1041</v>
      </c>
      <c r="T2889" s="17">
        <v>2</v>
      </c>
      <c r="U2889" s="24" t="s">
        <v>1026</v>
      </c>
      <c r="V2889" s="17">
        <v>0</v>
      </c>
      <c r="W2889" s="142" t="s">
        <v>2599</v>
      </c>
      <c r="X2889" s="17">
        <v>786</v>
      </c>
      <c r="Y2889" s="17">
        <v>5</v>
      </c>
      <c r="Z2889" s="24" t="s">
        <v>1026</v>
      </c>
      <c r="AA2889" s="17">
        <v>3</v>
      </c>
    </row>
    <row r="2890" spans="14:27" x14ac:dyDescent="0.25">
      <c r="N2890" s="17">
        <v>13</v>
      </c>
      <c r="O2890" s="17">
        <v>7</v>
      </c>
      <c r="P2890" s="17">
        <v>2008</v>
      </c>
      <c r="Q2890" s="19" t="s">
        <v>1029</v>
      </c>
      <c r="R2890" s="24" t="s">
        <v>1026</v>
      </c>
      <c r="S2890" s="19" t="s">
        <v>3121</v>
      </c>
      <c r="T2890" s="17">
        <v>0</v>
      </c>
      <c r="U2890" s="24" t="s">
        <v>1026</v>
      </c>
      <c r="V2890" s="17">
        <v>2</v>
      </c>
      <c r="W2890" s="142" t="s">
        <v>2982</v>
      </c>
      <c r="X2890" s="17">
        <v>416</v>
      </c>
      <c r="Y2890" s="17">
        <v>0</v>
      </c>
      <c r="Z2890" s="24" t="s">
        <v>1026</v>
      </c>
      <c r="AA2890" s="17">
        <v>12</v>
      </c>
    </row>
    <row r="2891" spans="14:27" x14ac:dyDescent="0.25">
      <c r="N2891" s="17">
        <v>15</v>
      </c>
      <c r="O2891" s="17">
        <v>7</v>
      </c>
      <c r="P2891" s="17">
        <v>2008</v>
      </c>
      <c r="Q2891" s="19" t="s">
        <v>1</v>
      </c>
      <c r="R2891" s="24" t="s">
        <v>1026</v>
      </c>
      <c r="S2891" s="19" t="s">
        <v>1241</v>
      </c>
      <c r="T2891" s="17">
        <v>0</v>
      </c>
      <c r="U2891" s="24" t="s">
        <v>1026</v>
      </c>
      <c r="V2891" s="17">
        <v>2</v>
      </c>
      <c r="W2891" s="142" t="s">
        <v>889</v>
      </c>
      <c r="X2891" s="17">
        <v>433</v>
      </c>
      <c r="Y2891" s="17">
        <v>0</v>
      </c>
      <c r="Z2891" s="24" t="s">
        <v>1026</v>
      </c>
      <c r="AA2891" s="17">
        <v>10</v>
      </c>
    </row>
    <row r="2892" spans="14:27" x14ac:dyDescent="0.25">
      <c r="N2892" s="17">
        <v>16</v>
      </c>
      <c r="O2892" s="17">
        <v>7</v>
      </c>
      <c r="P2892" s="17">
        <v>2008</v>
      </c>
      <c r="Q2892" s="19" t="s">
        <v>264</v>
      </c>
      <c r="R2892" s="24" t="s">
        <v>1026</v>
      </c>
      <c r="S2892" s="19" t="s">
        <v>392</v>
      </c>
      <c r="T2892" s="17">
        <v>0</v>
      </c>
      <c r="U2892" s="24" t="s">
        <v>1026</v>
      </c>
      <c r="V2892" s="17">
        <v>1</v>
      </c>
      <c r="W2892" s="142" t="s">
        <v>2261</v>
      </c>
      <c r="X2892" s="17">
        <v>735</v>
      </c>
      <c r="Y2892" s="17">
        <v>2</v>
      </c>
      <c r="Z2892" s="24" t="s">
        <v>1026</v>
      </c>
      <c r="AA2892" s="17">
        <v>4</v>
      </c>
    </row>
    <row r="2893" spans="14:27" x14ac:dyDescent="0.25">
      <c r="N2893" s="17">
        <v>16</v>
      </c>
      <c r="O2893" s="17">
        <v>7</v>
      </c>
      <c r="P2893" s="17">
        <v>2008</v>
      </c>
      <c r="Q2893" s="19" t="s">
        <v>1041</v>
      </c>
      <c r="R2893" s="24" t="s">
        <v>1026</v>
      </c>
      <c r="S2893" s="19" t="s">
        <v>3121</v>
      </c>
      <c r="T2893" s="17">
        <v>0</v>
      </c>
      <c r="U2893" s="24" t="s">
        <v>1026</v>
      </c>
      <c r="V2893" s="17">
        <v>1</v>
      </c>
      <c r="W2893" s="142" t="s">
        <v>1198</v>
      </c>
      <c r="X2893" s="17">
        <v>706</v>
      </c>
      <c r="Y2893" s="17">
        <v>4</v>
      </c>
      <c r="Z2893" s="24" t="s">
        <v>1026</v>
      </c>
      <c r="AA2893" s="17">
        <v>5</v>
      </c>
    </row>
    <row r="2894" spans="14:27" x14ac:dyDescent="0.25">
      <c r="N2894" s="17">
        <v>16</v>
      </c>
      <c r="O2894" s="17">
        <v>7</v>
      </c>
      <c r="P2894" s="17">
        <v>2008</v>
      </c>
      <c r="Q2894" s="19" t="s">
        <v>1433</v>
      </c>
      <c r="R2894" s="24" t="s">
        <v>1026</v>
      </c>
      <c r="S2894" s="19" t="s">
        <v>1427</v>
      </c>
      <c r="T2894" s="17">
        <v>1</v>
      </c>
      <c r="U2894" s="24" t="s">
        <v>1026</v>
      </c>
      <c r="V2894" s="17">
        <v>0</v>
      </c>
      <c r="W2894" s="142" t="s">
        <v>2262</v>
      </c>
      <c r="X2894" s="17">
        <v>410</v>
      </c>
      <c r="Y2894" s="17">
        <v>7</v>
      </c>
      <c r="Z2894" s="24" t="s">
        <v>1026</v>
      </c>
      <c r="AA2894" s="17">
        <v>2</v>
      </c>
    </row>
    <row r="2895" spans="14:27" x14ac:dyDescent="0.25">
      <c r="N2895" s="17">
        <v>17</v>
      </c>
      <c r="O2895" s="17">
        <v>7</v>
      </c>
      <c r="P2895" s="17">
        <v>2008</v>
      </c>
      <c r="Q2895" s="19" t="s">
        <v>1043</v>
      </c>
      <c r="R2895" s="24" t="s">
        <v>1026</v>
      </c>
      <c r="S2895" s="19" t="s">
        <v>181</v>
      </c>
      <c r="T2895" s="17">
        <v>1</v>
      </c>
      <c r="U2895" s="24" t="s">
        <v>1026</v>
      </c>
      <c r="V2895" s="17">
        <v>2</v>
      </c>
      <c r="W2895" s="142" t="s">
        <v>764</v>
      </c>
      <c r="X2895" s="17">
        <v>251</v>
      </c>
      <c r="Y2895" s="17">
        <v>3</v>
      </c>
      <c r="Z2895" s="24" t="s">
        <v>1026</v>
      </c>
      <c r="AA2895" s="17">
        <v>8</v>
      </c>
    </row>
    <row r="2896" spans="14:27" x14ac:dyDescent="0.25">
      <c r="N2896" s="17">
        <v>20</v>
      </c>
      <c r="O2896" s="17">
        <v>7</v>
      </c>
      <c r="P2896" s="17">
        <v>2008</v>
      </c>
      <c r="Q2896" s="19" t="s">
        <v>1241</v>
      </c>
      <c r="R2896" s="24" t="s">
        <v>1026</v>
      </c>
      <c r="S2896" s="19" t="s">
        <v>1029</v>
      </c>
      <c r="T2896" s="17">
        <v>2</v>
      </c>
      <c r="U2896" s="24" t="s">
        <v>1026</v>
      </c>
      <c r="V2896" s="17">
        <v>1</v>
      </c>
      <c r="W2896" s="142" t="s">
        <v>1288</v>
      </c>
      <c r="X2896" s="17">
        <v>1055</v>
      </c>
      <c r="Y2896" s="17">
        <v>5</v>
      </c>
      <c r="Z2896" s="24" t="s">
        <v>1026</v>
      </c>
      <c r="AA2896" s="17">
        <v>5</v>
      </c>
    </row>
    <row r="2897" spans="14:27" x14ac:dyDescent="0.25">
      <c r="N2897" s="17">
        <v>20</v>
      </c>
      <c r="O2897" s="17">
        <v>7</v>
      </c>
      <c r="P2897" s="17">
        <v>2008</v>
      </c>
      <c r="Q2897" s="19" t="s">
        <v>1</v>
      </c>
      <c r="R2897" s="24" t="s">
        <v>1026</v>
      </c>
      <c r="S2897" s="19" t="s">
        <v>392</v>
      </c>
      <c r="T2897" s="17">
        <v>0</v>
      </c>
      <c r="U2897" s="24" t="s">
        <v>1026</v>
      </c>
      <c r="V2897" s="17">
        <v>2</v>
      </c>
      <c r="W2897" s="142" t="s">
        <v>1866</v>
      </c>
      <c r="X2897" s="17">
        <v>1310</v>
      </c>
      <c r="Y2897" s="17">
        <v>2</v>
      </c>
      <c r="Z2897" s="24" t="s">
        <v>1026</v>
      </c>
      <c r="AA2897" s="17">
        <v>7</v>
      </c>
    </row>
    <row r="2898" spans="14:27" x14ac:dyDescent="0.25">
      <c r="N2898" s="17">
        <v>20</v>
      </c>
      <c r="O2898" s="17">
        <v>7</v>
      </c>
      <c r="P2898" s="17">
        <v>2008</v>
      </c>
      <c r="Q2898" s="19" t="s">
        <v>181</v>
      </c>
      <c r="R2898" s="24" t="s">
        <v>1026</v>
      </c>
      <c r="S2898" s="19" t="s">
        <v>3121</v>
      </c>
      <c r="T2898" s="17">
        <v>0</v>
      </c>
      <c r="U2898" s="24" t="s">
        <v>1026</v>
      </c>
      <c r="V2898" s="17">
        <v>2</v>
      </c>
      <c r="W2898" s="142" t="s">
        <v>2760</v>
      </c>
      <c r="X2898" s="17">
        <v>395</v>
      </c>
      <c r="Y2898" s="17">
        <v>1</v>
      </c>
      <c r="Z2898" s="24" t="s">
        <v>1026</v>
      </c>
      <c r="AA2898" s="17">
        <v>15</v>
      </c>
    </row>
    <row r="2899" spans="14:27" x14ac:dyDescent="0.25">
      <c r="N2899" s="17">
        <v>23</v>
      </c>
      <c r="O2899" s="17">
        <v>7</v>
      </c>
      <c r="P2899" s="17">
        <v>2008</v>
      </c>
      <c r="Q2899" s="19" t="s">
        <v>3121</v>
      </c>
      <c r="R2899" s="24" t="s">
        <v>1026</v>
      </c>
      <c r="S2899" s="19" t="s">
        <v>1241</v>
      </c>
      <c r="T2899" s="17">
        <v>2</v>
      </c>
      <c r="U2899" s="24" t="s">
        <v>1026</v>
      </c>
      <c r="V2899" s="17">
        <v>0</v>
      </c>
      <c r="W2899" s="142" t="s">
        <v>2147</v>
      </c>
      <c r="X2899" s="17">
        <v>596</v>
      </c>
      <c r="Y2899" s="17">
        <v>7</v>
      </c>
      <c r="Z2899" s="24" t="s">
        <v>1026</v>
      </c>
      <c r="AA2899" s="17">
        <v>0</v>
      </c>
    </row>
    <row r="2900" spans="14:27" x14ac:dyDescent="0.25">
      <c r="N2900" s="17">
        <v>23</v>
      </c>
      <c r="O2900" s="17">
        <v>7</v>
      </c>
      <c r="P2900" s="17">
        <v>2008</v>
      </c>
      <c r="Q2900" s="19" t="s">
        <v>1029</v>
      </c>
      <c r="R2900" s="24" t="s">
        <v>1026</v>
      </c>
      <c r="S2900" s="19" t="s">
        <v>181</v>
      </c>
      <c r="T2900" s="17">
        <v>0</v>
      </c>
      <c r="U2900" s="24" t="s">
        <v>1026</v>
      </c>
      <c r="V2900" s="17">
        <v>2</v>
      </c>
      <c r="W2900" s="142" t="s">
        <v>2146</v>
      </c>
      <c r="X2900" s="17">
        <v>464</v>
      </c>
      <c r="Y2900" s="17">
        <v>2</v>
      </c>
      <c r="Z2900" s="24" t="s">
        <v>1026</v>
      </c>
      <c r="AA2900" s="17">
        <v>7</v>
      </c>
    </row>
    <row r="2901" spans="14:27" x14ac:dyDescent="0.25">
      <c r="N2901" s="17">
        <v>23</v>
      </c>
      <c r="O2901" s="17">
        <v>7</v>
      </c>
      <c r="P2901" s="17">
        <v>2008</v>
      </c>
      <c r="Q2901" s="19" t="s">
        <v>1043</v>
      </c>
      <c r="R2901" s="24" t="s">
        <v>1026</v>
      </c>
      <c r="S2901" s="19" t="s">
        <v>264</v>
      </c>
      <c r="T2901" s="17">
        <v>1</v>
      </c>
      <c r="U2901" s="24" t="s">
        <v>1026</v>
      </c>
      <c r="V2901" s="17">
        <v>2</v>
      </c>
      <c r="W2901" s="142" t="s">
        <v>2145</v>
      </c>
      <c r="X2901" s="17">
        <v>265</v>
      </c>
      <c r="Y2901" s="17">
        <v>5</v>
      </c>
      <c r="Z2901" s="24" t="s">
        <v>1026</v>
      </c>
      <c r="AA2901" s="17">
        <v>9</v>
      </c>
    </row>
    <row r="2902" spans="14:27" x14ac:dyDescent="0.25">
      <c r="N2902" s="17">
        <v>23</v>
      </c>
      <c r="O2902" s="17">
        <v>7</v>
      </c>
      <c r="P2902" s="17">
        <v>2008</v>
      </c>
      <c r="Q2902" s="19" t="s">
        <v>1427</v>
      </c>
      <c r="R2902" s="24" t="s">
        <v>1026</v>
      </c>
      <c r="S2902" s="19" t="s">
        <v>1041</v>
      </c>
      <c r="T2902" s="17">
        <v>1</v>
      </c>
      <c r="U2902" s="24" t="s">
        <v>1026</v>
      </c>
      <c r="V2902" s="17">
        <v>2</v>
      </c>
      <c r="W2902" s="142" t="s">
        <v>2144</v>
      </c>
      <c r="X2902" s="17">
        <v>460</v>
      </c>
      <c r="Y2902" s="17">
        <v>6</v>
      </c>
      <c r="Z2902" s="24" t="s">
        <v>1026</v>
      </c>
      <c r="AA2902" s="17">
        <v>7</v>
      </c>
    </row>
    <row r="2903" spans="14:27" x14ac:dyDescent="0.25">
      <c r="N2903" s="17">
        <v>24</v>
      </c>
      <c r="O2903" s="17">
        <v>7</v>
      </c>
      <c r="P2903" s="17">
        <v>2008</v>
      </c>
      <c r="Q2903" s="19" t="s">
        <v>392</v>
      </c>
      <c r="R2903" s="24" t="s">
        <v>1026</v>
      </c>
      <c r="S2903" s="19" t="s">
        <v>1433</v>
      </c>
      <c r="T2903" s="17">
        <v>2</v>
      </c>
      <c r="U2903" s="24" t="s">
        <v>1026</v>
      </c>
      <c r="V2903" s="17">
        <v>1</v>
      </c>
      <c r="W2903" s="142" t="s">
        <v>7</v>
      </c>
      <c r="X2903" s="17">
        <v>711</v>
      </c>
      <c r="Y2903" s="17">
        <v>9</v>
      </c>
      <c r="Z2903" s="24" t="s">
        <v>1026</v>
      </c>
      <c r="AA2903" s="17">
        <v>5</v>
      </c>
    </row>
    <row r="2904" spans="14:27" x14ac:dyDescent="0.25">
      <c r="N2904" s="17">
        <v>25</v>
      </c>
      <c r="O2904" s="17">
        <v>7</v>
      </c>
      <c r="P2904" s="17">
        <v>2008</v>
      </c>
      <c r="Q2904" s="19" t="s">
        <v>1241</v>
      </c>
      <c r="R2904" s="24" t="s">
        <v>1026</v>
      </c>
      <c r="S2904" s="19" t="s">
        <v>264</v>
      </c>
      <c r="T2904" s="17">
        <v>2</v>
      </c>
      <c r="U2904" s="24" t="s">
        <v>1026</v>
      </c>
      <c r="V2904" s="17">
        <v>1</v>
      </c>
      <c r="W2904" s="142" t="s">
        <v>2093</v>
      </c>
      <c r="X2904" s="17">
        <v>1069</v>
      </c>
      <c r="Y2904" s="17">
        <v>6</v>
      </c>
      <c r="Z2904" s="24" t="s">
        <v>1026</v>
      </c>
      <c r="AA2904" s="17">
        <v>3</v>
      </c>
    </row>
    <row r="2905" spans="14:27" x14ac:dyDescent="0.25">
      <c r="N2905" s="17">
        <v>26</v>
      </c>
      <c r="O2905" s="17">
        <v>7</v>
      </c>
      <c r="P2905" s="17">
        <v>2008</v>
      </c>
      <c r="Q2905" s="19" t="s">
        <v>1041</v>
      </c>
      <c r="R2905" s="24" t="s">
        <v>1026</v>
      </c>
      <c r="S2905" s="19" t="s">
        <v>1</v>
      </c>
      <c r="T2905" s="17">
        <v>1</v>
      </c>
      <c r="U2905" s="24" t="s">
        <v>1026</v>
      </c>
      <c r="V2905" s="17">
        <v>0</v>
      </c>
      <c r="W2905" s="142" t="s">
        <v>2640</v>
      </c>
      <c r="X2905" s="17">
        <v>358</v>
      </c>
      <c r="Y2905" s="17">
        <v>5</v>
      </c>
      <c r="Z2905" s="24" t="s">
        <v>1026</v>
      </c>
      <c r="AA2905" s="17">
        <v>1</v>
      </c>
    </row>
    <row r="2906" spans="14:27" x14ac:dyDescent="0.25">
      <c r="N2906" s="17">
        <v>26</v>
      </c>
      <c r="O2906" s="17">
        <v>7</v>
      </c>
      <c r="P2906" s="17">
        <v>2008</v>
      </c>
      <c r="Q2906" s="19" t="s">
        <v>3121</v>
      </c>
      <c r="R2906" s="24" t="s">
        <v>1026</v>
      </c>
      <c r="S2906" s="19" t="s">
        <v>264</v>
      </c>
      <c r="T2906" s="17">
        <v>2</v>
      </c>
      <c r="U2906" s="24" t="s">
        <v>1026</v>
      </c>
      <c r="V2906" s="17">
        <v>0</v>
      </c>
      <c r="W2906" s="142" t="s">
        <v>636</v>
      </c>
      <c r="X2906" s="17">
        <v>501</v>
      </c>
      <c r="Y2906" s="17">
        <v>5</v>
      </c>
      <c r="Z2906" s="24" t="s">
        <v>1026</v>
      </c>
      <c r="AA2906" s="17">
        <v>0</v>
      </c>
    </row>
    <row r="2907" spans="14:27" x14ac:dyDescent="0.25">
      <c r="N2907" s="17">
        <v>27</v>
      </c>
      <c r="O2907" s="17">
        <v>7</v>
      </c>
      <c r="P2907" s="17">
        <v>2008</v>
      </c>
      <c r="Q2907" s="19" t="s">
        <v>1433</v>
      </c>
      <c r="R2907" s="24" t="s">
        <v>1026</v>
      </c>
      <c r="S2907" s="19" t="s">
        <v>1043</v>
      </c>
      <c r="T2907" s="17">
        <v>2</v>
      </c>
      <c r="U2907" s="24" t="s">
        <v>1026</v>
      </c>
      <c r="V2907" s="17">
        <v>0</v>
      </c>
      <c r="W2907" s="142" t="s">
        <v>2396</v>
      </c>
      <c r="X2907" s="17">
        <v>424</v>
      </c>
      <c r="Y2907" s="17">
        <v>7</v>
      </c>
      <c r="Z2907" s="24" t="s">
        <v>1026</v>
      </c>
      <c r="AA2907" s="17">
        <v>1</v>
      </c>
    </row>
    <row r="2908" spans="14:27" x14ac:dyDescent="0.25">
      <c r="N2908" s="17">
        <v>27</v>
      </c>
      <c r="O2908" s="17">
        <v>7</v>
      </c>
      <c r="P2908" s="17">
        <v>2008</v>
      </c>
      <c r="Q2908" s="19" t="s">
        <v>181</v>
      </c>
      <c r="R2908" s="24" t="s">
        <v>1026</v>
      </c>
      <c r="S2908" s="19" t="s">
        <v>1</v>
      </c>
      <c r="T2908" s="17">
        <v>1</v>
      </c>
      <c r="U2908" s="24" t="s">
        <v>1026</v>
      </c>
      <c r="V2908" s="17">
        <v>0</v>
      </c>
      <c r="W2908" s="142" t="s">
        <v>637</v>
      </c>
      <c r="X2908" s="17">
        <v>370</v>
      </c>
      <c r="Y2908" s="17">
        <v>6</v>
      </c>
      <c r="Z2908" s="24" t="s">
        <v>1026</v>
      </c>
      <c r="AA2908" s="17">
        <v>4</v>
      </c>
    </row>
    <row r="2909" spans="14:27" x14ac:dyDescent="0.25">
      <c r="N2909" s="17">
        <v>29</v>
      </c>
      <c r="O2909" s="17">
        <v>7</v>
      </c>
      <c r="P2909" s="17">
        <v>2008</v>
      </c>
      <c r="Q2909" s="19" t="s">
        <v>392</v>
      </c>
      <c r="R2909" s="24" t="s">
        <v>1026</v>
      </c>
      <c r="S2909" s="19" t="s">
        <v>181</v>
      </c>
      <c r="T2909" s="17">
        <v>2</v>
      </c>
      <c r="U2909" s="24" t="s">
        <v>1026</v>
      </c>
      <c r="V2909" s="17">
        <v>0</v>
      </c>
      <c r="W2909" s="142" t="s">
        <v>1157</v>
      </c>
      <c r="X2909" s="17">
        <v>693</v>
      </c>
      <c r="Y2909" s="17">
        <v>14</v>
      </c>
      <c r="Z2909" s="24" t="s">
        <v>1026</v>
      </c>
      <c r="AA2909" s="17">
        <v>5</v>
      </c>
    </row>
    <row r="2910" spans="14:27" x14ac:dyDescent="0.25">
      <c r="N2910" s="17">
        <v>30</v>
      </c>
      <c r="O2910" s="17">
        <v>7</v>
      </c>
      <c r="P2910" s="17">
        <v>2008</v>
      </c>
      <c r="Q2910" s="19" t="s">
        <v>264</v>
      </c>
      <c r="R2910" s="24" t="s">
        <v>1026</v>
      </c>
      <c r="S2910" s="19" t="s">
        <v>1029</v>
      </c>
      <c r="T2910" s="17">
        <v>2</v>
      </c>
      <c r="U2910" s="24" t="s">
        <v>1026</v>
      </c>
      <c r="V2910" s="17">
        <v>0</v>
      </c>
      <c r="W2910" s="142" t="s">
        <v>2899</v>
      </c>
      <c r="X2910" s="17">
        <v>601</v>
      </c>
      <c r="Y2910" s="17">
        <v>11</v>
      </c>
      <c r="Z2910" s="24" t="s">
        <v>1026</v>
      </c>
      <c r="AA2910" s="17">
        <v>4</v>
      </c>
    </row>
    <row r="2911" spans="14:27" x14ac:dyDescent="0.25">
      <c r="N2911" s="17">
        <v>30</v>
      </c>
      <c r="O2911" s="17">
        <v>7</v>
      </c>
      <c r="P2911" s="17">
        <v>2008</v>
      </c>
      <c r="Q2911" s="19" t="s">
        <v>1241</v>
      </c>
      <c r="R2911" s="24" t="s">
        <v>1026</v>
      </c>
      <c r="S2911" s="19" t="s">
        <v>1433</v>
      </c>
      <c r="T2911" s="17">
        <v>2</v>
      </c>
      <c r="U2911" s="24" t="s">
        <v>1026</v>
      </c>
      <c r="V2911" s="17">
        <v>0</v>
      </c>
      <c r="W2911" s="142" t="s">
        <v>2898</v>
      </c>
      <c r="X2911" s="17">
        <v>1640</v>
      </c>
      <c r="Y2911" s="17">
        <v>13</v>
      </c>
      <c r="Z2911" s="24" t="s">
        <v>1026</v>
      </c>
      <c r="AA2911" s="17">
        <v>5</v>
      </c>
    </row>
    <row r="2912" spans="14:27" x14ac:dyDescent="0.25">
      <c r="N2912" s="17">
        <v>30</v>
      </c>
      <c r="O2912" s="17">
        <v>7</v>
      </c>
      <c r="P2912" s="17">
        <v>2008</v>
      </c>
      <c r="Q2912" s="19" t="s">
        <v>3121</v>
      </c>
      <c r="R2912" s="24" t="s">
        <v>1026</v>
      </c>
      <c r="S2912" s="19" t="s">
        <v>1427</v>
      </c>
      <c r="T2912" s="17">
        <v>2</v>
      </c>
      <c r="U2912" s="24" t="s">
        <v>1026</v>
      </c>
      <c r="V2912" s="17">
        <v>0</v>
      </c>
      <c r="W2912" s="142" t="s">
        <v>2897</v>
      </c>
      <c r="X2912" s="17">
        <v>493</v>
      </c>
      <c r="Y2912" s="17">
        <v>14</v>
      </c>
      <c r="Z2912" s="24" t="s">
        <v>1026</v>
      </c>
      <c r="AA2912" s="17">
        <v>6</v>
      </c>
    </row>
    <row r="2913" spans="14:27" x14ac:dyDescent="0.25">
      <c r="N2913" s="17">
        <v>30</v>
      </c>
      <c r="O2913" s="17">
        <v>7</v>
      </c>
      <c r="P2913" s="17">
        <v>2008</v>
      </c>
      <c r="Q2913" s="19" t="s">
        <v>1043</v>
      </c>
      <c r="R2913" s="24" t="s">
        <v>1026</v>
      </c>
      <c r="S2913" s="19" t="s">
        <v>1041</v>
      </c>
      <c r="T2913" s="17">
        <v>1</v>
      </c>
      <c r="U2913" s="24" t="s">
        <v>1026</v>
      </c>
      <c r="V2913" s="17">
        <v>2</v>
      </c>
      <c r="W2913" s="142" t="s">
        <v>2896</v>
      </c>
      <c r="X2913" s="17">
        <v>385</v>
      </c>
      <c r="Y2913" s="17">
        <v>6</v>
      </c>
      <c r="Z2913" s="24" t="s">
        <v>1026</v>
      </c>
      <c r="AA2913" s="17">
        <v>9</v>
      </c>
    </row>
    <row r="2914" spans="14:27" x14ac:dyDescent="0.25">
      <c r="N2914" s="17">
        <v>1</v>
      </c>
      <c r="O2914" s="17">
        <v>8</v>
      </c>
      <c r="P2914" s="17">
        <v>2008</v>
      </c>
      <c r="Q2914" s="19" t="s">
        <v>1427</v>
      </c>
      <c r="R2914" s="24" t="s">
        <v>1026</v>
      </c>
      <c r="S2914" s="19" t="s">
        <v>264</v>
      </c>
      <c r="T2914" s="17">
        <v>0</v>
      </c>
      <c r="U2914" s="24" t="s">
        <v>1026</v>
      </c>
      <c r="V2914" s="17">
        <v>2</v>
      </c>
      <c r="W2914" s="142" t="s">
        <v>246</v>
      </c>
      <c r="X2914" s="17">
        <v>251</v>
      </c>
      <c r="Y2914" s="17">
        <v>6</v>
      </c>
      <c r="Z2914" s="24" t="s">
        <v>1026</v>
      </c>
      <c r="AA2914" s="17">
        <v>9</v>
      </c>
    </row>
    <row r="2915" spans="14:27" x14ac:dyDescent="0.25">
      <c r="N2915" s="17">
        <v>2</v>
      </c>
      <c r="O2915" s="17">
        <v>8</v>
      </c>
      <c r="P2915" s="17">
        <v>2008</v>
      </c>
      <c r="Q2915" s="19" t="s">
        <v>181</v>
      </c>
      <c r="R2915" s="24" t="s">
        <v>1026</v>
      </c>
      <c r="S2915" s="19" t="s">
        <v>264</v>
      </c>
      <c r="T2915" s="17">
        <v>0</v>
      </c>
      <c r="U2915" s="24" t="s">
        <v>1026</v>
      </c>
      <c r="V2915" s="17">
        <v>2</v>
      </c>
      <c r="W2915" s="142" t="s">
        <v>1061</v>
      </c>
      <c r="X2915" s="17">
        <v>296</v>
      </c>
      <c r="Y2915" s="17">
        <v>2</v>
      </c>
      <c r="Z2915" s="24" t="s">
        <v>1026</v>
      </c>
      <c r="AA2915" s="17">
        <v>17</v>
      </c>
    </row>
    <row r="2916" spans="14:27" x14ac:dyDescent="0.25">
      <c r="N2916" s="17">
        <v>3</v>
      </c>
      <c r="O2916" s="17">
        <v>8</v>
      </c>
      <c r="P2916" s="17">
        <v>2008</v>
      </c>
      <c r="Q2916" s="19" t="s">
        <v>3121</v>
      </c>
      <c r="R2916" s="24" t="s">
        <v>1026</v>
      </c>
      <c r="S2916" s="19" t="s">
        <v>181</v>
      </c>
      <c r="T2916" s="17">
        <v>2</v>
      </c>
      <c r="U2916" s="24" t="s">
        <v>1026</v>
      </c>
      <c r="V2916" s="17">
        <v>0</v>
      </c>
      <c r="W2916" s="142" t="s">
        <v>1293</v>
      </c>
      <c r="X2916" s="17">
        <v>341</v>
      </c>
      <c r="Y2916" s="17">
        <v>10</v>
      </c>
      <c r="Z2916" s="24" t="s">
        <v>1026</v>
      </c>
      <c r="AA2916" s="17">
        <v>2</v>
      </c>
    </row>
    <row r="2917" spans="14:27" x14ac:dyDescent="0.25">
      <c r="N2917" s="17">
        <v>3</v>
      </c>
      <c r="O2917" s="17">
        <v>8</v>
      </c>
      <c r="P2917" s="17">
        <v>2008</v>
      </c>
      <c r="Q2917" s="19" t="s">
        <v>1433</v>
      </c>
      <c r="R2917" s="24" t="s">
        <v>1026</v>
      </c>
      <c r="S2917" s="19" t="s">
        <v>1041</v>
      </c>
      <c r="T2917" s="17">
        <v>1</v>
      </c>
      <c r="U2917" s="24" t="s">
        <v>1026</v>
      </c>
      <c r="V2917" s="17">
        <v>0</v>
      </c>
      <c r="W2917" s="142" t="s">
        <v>1294</v>
      </c>
      <c r="X2917" s="17">
        <v>245</v>
      </c>
      <c r="Y2917" s="17">
        <v>9</v>
      </c>
      <c r="Z2917" s="24" t="s">
        <v>1026</v>
      </c>
      <c r="AA2917" s="17">
        <v>6</v>
      </c>
    </row>
    <row r="2918" spans="14:27" x14ac:dyDescent="0.25">
      <c r="N2918" s="17">
        <v>3</v>
      </c>
      <c r="O2918" s="17">
        <v>8</v>
      </c>
      <c r="P2918" s="17">
        <v>2008</v>
      </c>
      <c r="Q2918" s="19" t="s">
        <v>1029</v>
      </c>
      <c r="R2918" s="24" t="s">
        <v>1026</v>
      </c>
      <c r="S2918" s="19" t="s">
        <v>392</v>
      </c>
      <c r="T2918" s="17">
        <v>0</v>
      </c>
      <c r="U2918" s="24" t="s">
        <v>1026</v>
      </c>
      <c r="V2918" s="17">
        <v>2</v>
      </c>
      <c r="W2918" s="142" t="s">
        <v>1295</v>
      </c>
      <c r="X2918" s="17">
        <v>267</v>
      </c>
      <c r="Y2918" s="17">
        <v>1</v>
      </c>
      <c r="Z2918" s="24" t="s">
        <v>1026</v>
      </c>
      <c r="AA2918" s="17">
        <v>9</v>
      </c>
    </row>
    <row r="2919" spans="14:27" x14ac:dyDescent="0.25">
      <c r="N2919" s="17">
        <v>3</v>
      </c>
      <c r="O2919" s="17">
        <v>8</v>
      </c>
      <c r="P2919" s="17">
        <v>2008</v>
      </c>
      <c r="Q2919" s="19" t="s">
        <v>1427</v>
      </c>
      <c r="R2919" s="24" t="s">
        <v>1026</v>
      </c>
      <c r="S2919" s="19" t="s">
        <v>1</v>
      </c>
      <c r="T2919" s="17">
        <v>0</v>
      </c>
      <c r="U2919" s="24" t="s">
        <v>1026</v>
      </c>
      <c r="V2919" s="17">
        <v>1</v>
      </c>
      <c r="W2919" s="142" t="s">
        <v>1296</v>
      </c>
      <c r="X2919" s="17">
        <v>200</v>
      </c>
      <c r="Y2919" s="17">
        <v>10</v>
      </c>
      <c r="Z2919" s="24" t="s">
        <v>1026</v>
      </c>
      <c r="AA2919" s="17">
        <v>11</v>
      </c>
    </row>
    <row r="2920" spans="14:27" x14ac:dyDescent="0.25">
      <c r="N2920" s="17">
        <v>6</v>
      </c>
      <c r="O2920" s="17">
        <v>8</v>
      </c>
      <c r="P2920" s="17">
        <v>2008</v>
      </c>
      <c r="Q2920" s="19" t="s">
        <v>392</v>
      </c>
      <c r="R2920" s="24" t="s">
        <v>1026</v>
      </c>
      <c r="S2920" s="19" t="s">
        <v>1241</v>
      </c>
      <c r="T2920" s="17">
        <v>2</v>
      </c>
      <c r="U2920" s="24" t="s">
        <v>1026</v>
      </c>
      <c r="V2920" s="17">
        <v>0</v>
      </c>
      <c r="W2920" s="142" t="s">
        <v>1392</v>
      </c>
      <c r="X2920" s="17">
        <v>912</v>
      </c>
      <c r="Y2920" s="17">
        <v>10</v>
      </c>
      <c r="Z2920" s="24" t="s">
        <v>1026</v>
      </c>
      <c r="AA2920" s="17">
        <v>1</v>
      </c>
    </row>
    <row r="2921" spans="14:27" x14ac:dyDescent="0.25">
      <c r="N2921" s="17">
        <v>6</v>
      </c>
      <c r="O2921" s="17">
        <v>8</v>
      </c>
      <c r="P2921" s="17">
        <v>2008</v>
      </c>
      <c r="Q2921" s="19" t="s">
        <v>264</v>
      </c>
      <c r="R2921" s="24" t="s">
        <v>1026</v>
      </c>
      <c r="S2921" s="19" t="s">
        <v>1433</v>
      </c>
      <c r="T2921" s="17">
        <v>2</v>
      </c>
      <c r="U2921" s="24" t="s">
        <v>1026</v>
      </c>
      <c r="V2921" s="17">
        <v>0</v>
      </c>
      <c r="W2921" s="142" t="s">
        <v>1393</v>
      </c>
      <c r="X2921" s="17">
        <v>662</v>
      </c>
      <c r="Y2921" s="17">
        <v>18</v>
      </c>
      <c r="Z2921" s="24" t="s">
        <v>1026</v>
      </c>
      <c r="AA2921" s="17">
        <v>9</v>
      </c>
    </row>
    <row r="2922" spans="14:27" x14ac:dyDescent="0.25">
      <c r="N2922" s="17">
        <v>6</v>
      </c>
      <c r="O2922" s="17">
        <v>8</v>
      </c>
      <c r="P2922" s="17">
        <v>2008</v>
      </c>
      <c r="Q2922" s="19" t="s">
        <v>1041</v>
      </c>
      <c r="R2922" s="24" t="s">
        <v>1026</v>
      </c>
      <c r="S2922" s="19" t="s">
        <v>1029</v>
      </c>
      <c r="T2922" s="17">
        <v>2</v>
      </c>
      <c r="U2922" s="24" t="s">
        <v>1026</v>
      </c>
      <c r="V2922" s="17">
        <v>0</v>
      </c>
      <c r="W2922" s="142" t="s">
        <v>1394</v>
      </c>
      <c r="X2922" s="17">
        <v>457</v>
      </c>
      <c r="Y2922" s="17">
        <v>13</v>
      </c>
      <c r="Z2922" s="24" t="s">
        <v>1026</v>
      </c>
      <c r="AA2922" s="17">
        <v>2</v>
      </c>
    </row>
    <row r="2923" spans="14:27" x14ac:dyDescent="0.25">
      <c r="N2923" s="17">
        <v>6</v>
      </c>
      <c r="O2923" s="17">
        <v>8</v>
      </c>
      <c r="P2923" s="17">
        <v>2008</v>
      </c>
      <c r="Q2923" s="19" t="s">
        <v>1</v>
      </c>
      <c r="R2923" s="24" t="s">
        <v>1026</v>
      </c>
      <c r="S2923" s="19" t="s">
        <v>3121</v>
      </c>
      <c r="T2923" s="17">
        <v>0</v>
      </c>
      <c r="U2923" s="24" t="s">
        <v>1026</v>
      </c>
      <c r="V2923" s="17">
        <v>2</v>
      </c>
      <c r="W2923" s="142" t="s">
        <v>2430</v>
      </c>
      <c r="X2923" s="17">
        <v>411</v>
      </c>
      <c r="Y2923" s="17">
        <v>2</v>
      </c>
      <c r="Z2923" s="24" t="s">
        <v>1026</v>
      </c>
      <c r="AA2923" s="17">
        <v>8</v>
      </c>
    </row>
    <row r="2924" spans="14:27" x14ac:dyDescent="0.25">
      <c r="N2924" s="17">
        <v>6</v>
      </c>
      <c r="O2924" s="17">
        <v>8</v>
      </c>
      <c r="P2924" s="17">
        <v>2008</v>
      </c>
      <c r="Q2924" s="19" t="s">
        <v>181</v>
      </c>
      <c r="R2924" s="24" t="s">
        <v>1026</v>
      </c>
      <c r="S2924" s="19" t="s">
        <v>1427</v>
      </c>
      <c r="T2924" s="17">
        <v>2</v>
      </c>
      <c r="U2924" s="24" t="s">
        <v>1026</v>
      </c>
      <c r="V2924" s="17">
        <v>0</v>
      </c>
      <c r="W2924" s="142" t="s">
        <v>1395</v>
      </c>
      <c r="X2924" s="17">
        <v>384</v>
      </c>
      <c r="Y2924" s="17">
        <v>11</v>
      </c>
      <c r="Z2924" s="24" t="s">
        <v>1026</v>
      </c>
      <c r="AA2924" s="17">
        <v>6</v>
      </c>
    </row>
    <row r="2925" spans="14:27" x14ac:dyDescent="0.25">
      <c r="R2925" s="24"/>
      <c r="S2925" s="19" t="s">
        <v>2</v>
      </c>
      <c r="T2925" s="17">
        <f>SUM(T2815:T2924)</f>
        <v>117</v>
      </c>
      <c r="U2925" s="24" t="s">
        <v>1026</v>
      </c>
      <c r="V2925" s="17">
        <f>SUM(V2815:V2924)</f>
        <v>108</v>
      </c>
      <c r="X2925" s="17">
        <f>SUM(X2815:X2924)</f>
        <v>55627</v>
      </c>
      <c r="Y2925" s="17">
        <f>SUM(Y2815:Y2924)</f>
        <v>781</v>
      </c>
      <c r="Z2925" s="24" t="s">
        <v>1026</v>
      </c>
      <c r="AA2925" s="17">
        <f>SUM(AA2815:AA2924)</f>
        <v>647</v>
      </c>
    </row>
    <row r="2926" spans="14:27" x14ac:dyDescent="0.25">
      <c r="P2926" s="17">
        <f>COUNT(T2815:T2924)</f>
        <v>110</v>
      </c>
      <c r="R2926" s="24"/>
      <c r="S2926" s="19" t="s">
        <v>567</v>
      </c>
      <c r="T2926" s="81">
        <f>PRODUCT(T2925/P2926)</f>
        <v>1.0636363636363637</v>
      </c>
      <c r="U2926" s="24" t="s">
        <v>1026</v>
      </c>
      <c r="V2926" s="81">
        <f>PRODUCT(V2925/P2926)</f>
        <v>0.98181818181818181</v>
      </c>
      <c r="X2926" s="82">
        <f>PRODUCT(X2925/P2926)</f>
        <v>505.7</v>
      </c>
      <c r="Y2926" s="81">
        <f>PRODUCT(Y2925/P2926)</f>
        <v>7.1</v>
      </c>
      <c r="Z2926" s="24" t="s">
        <v>1026</v>
      </c>
      <c r="AA2926" s="81">
        <f>PRODUCT(AA2925/P2926)</f>
        <v>5.8818181818181818</v>
      </c>
    </row>
    <row r="2927" spans="14:27" x14ac:dyDescent="0.25">
      <c r="W2927" s="142"/>
    </row>
    <row r="2928" spans="14:27" x14ac:dyDescent="0.25">
      <c r="W2928" s="142"/>
    </row>
    <row r="2929" spans="1:27" x14ac:dyDescent="0.25">
      <c r="A2929" s="156"/>
      <c r="B2929" s="155" t="s">
        <v>2018</v>
      </c>
      <c r="C2929" s="156" t="s">
        <v>1032</v>
      </c>
      <c r="D2929" s="156" t="s">
        <v>1033</v>
      </c>
      <c r="E2929" s="156" t="s">
        <v>1034</v>
      </c>
      <c r="F2929" s="156" t="s">
        <v>1030</v>
      </c>
      <c r="G2929" s="156" t="s">
        <v>1039</v>
      </c>
      <c r="H2929" s="156" t="s">
        <v>1040</v>
      </c>
      <c r="I2929" s="155" t="s">
        <v>1028</v>
      </c>
      <c r="J2929" s="156"/>
      <c r="K2929" s="156"/>
      <c r="L2929" s="156" t="s">
        <v>1031</v>
      </c>
      <c r="M2929" s="158"/>
      <c r="N2929" s="156"/>
      <c r="O2929" s="156"/>
      <c r="P2929" s="156"/>
      <c r="Q2929" s="155" t="s">
        <v>2018</v>
      </c>
      <c r="R2929" s="158"/>
      <c r="S2929" s="155"/>
      <c r="T2929" s="156"/>
      <c r="U2929" s="156"/>
      <c r="V2929" s="156"/>
      <c r="W2929" s="157"/>
      <c r="X2929" s="159"/>
      <c r="Y2929" s="156"/>
      <c r="Z2929" s="158"/>
      <c r="AA2929" s="156"/>
    </row>
    <row r="2930" spans="1:27" x14ac:dyDescent="0.25">
      <c r="A2930" s="14">
        <v>1</v>
      </c>
      <c r="B2930" s="67" t="s">
        <v>392</v>
      </c>
      <c r="C2930" s="14">
        <v>7</v>
      </c>
      <c r="D2930" s="14">
        <v>3</v>
      </c>
      <c r="E2930" s="14">
        <v>3</v>
      </c>
      <c r="F2930" s="14">
        <v>0</v>
      </c>
      <c r="G2930" s="14">
        <v>1</v>
      </c>
      <c r="H2930" s="14">
        <v>0</v>
      </c>
      <c r="I2930" s="14">
        <v>67</v>
      </c>
      <c r="J2930" s="74" t="s">
        <v>1026</v>
      </c>
      <c r="K2930" s="14">
        <v>38</v>
      </c>
      <c r="L2930" s="14">
        <v>20</v>
      </c>
      <c r="N2930" s="17">
        <v>10</v>
      </c>
      <c r="O2930" s="17">
        <v>8</v>
      </c>
      <c r="P2930" s="17">
        <v>2008</v>
      </c>
      <c r="Q2930" s="19" t="s">
        <v>1433</v>
      </c>
      <c r="R2930" s="24" t="s">
        <v>1026</v>
      </c>
      <c r="S2930" s="19" t="s">
        <v>1029</v>
      </c>
      <c r="T2930" s="17">
        <v>2</v>
      </c>
      <c r="U2930" s="24" t="s">
        <v>1026</v>
      </c>
      <c r="V2930" s="17">
        <v>1</v>
      </c>
      <c r="W2930" s="142" t="s">
        <v>648</v>
      </c>
      <c r="X2930" s="17">
        <v>344</v>
      </c>
      <c r="Y2930" s="17">
        <v>5</v>
      </c>
      <c r="Z2930" s="24" t="s">
        <v>1026</v>
      </c>
      <c r="AA2930" s="17">
        <v>5</v>
      </c>
    </row>
    <row r="2931" spans="1:27" x14ac:dyDescent="0.25">
      <c r="A2931" s="14">
        <v>2</v>
      </c>
      <c r="B2931" s="42" t="s">
        <v>3121</v>
      </c>
      <c r="C2931" s="14">
        <v>7</v>
      </c>
      <c r="D2931" s="14">
        <v>3</v>
      </c>
      <c r="E2931" s="14">
        <v>2</v>
      </c>
      <c r="F2931" s="14">
        <v>0</v>
      </c>
      <c r="G2931" s="14">
        <v>2</v>
      </c>
      <c r="H2931" s="14">
        <v>0</v>
      </c>
      <c r="I2931" s="14">
        <v>49</v>
      </c>
      <c r="J2931" s="74" t="s">
        <v>1026</v>
      </c>
      <c r="K2931" s="14">
        <v>37</v>
      </c>
      <c r="L2931" s="14">
        <v>20</v>
      </c>
      <c r="N2931" s="17">
        <v>10</v>
      </c>
      <c r="O2931" s="17">
        <v>8</v>
      </c>
      <c r="P2931" s="17">
        <v>2008</v>
      </c>
      <c r="Q2931" s="19" t="s">
        <v>1041</v>
      </c>
      <c r="R2931" s="24" t="s">
        <v>1026</v>
      </c>
      <c r="S2931" s="19" t="s">
        <v>181</v>
      </c>
      <c r="T2931" s="17">
        <v>2</v>
      </c>
      <c r="U2931" s="24" t="s">
        <v>1026</v>
      </c>
      <c r="V2931" s="17">
        <v>0</v>
      </c>
      <c r="W2931" s="142" t="s">
        <v>1099</v>
      </c>
      <c r="X2931" s="17">
        <v>407</v>
      </c>
      <c r="Y2931" s="17">
        <v>9</v>
      </c>
      <c r="Z2931" s="24" t="s">
        <v>1026</v>
      </c>
      <c r="AA2931" s="17">
        <v>0</v>
      </c>
    </row>
    <row r="2932" spans="1:27" x14ac:dyDescent="0.25">
      <c r="A2932" s="14">
        <v>3</v>
      </c>
      <c r="B2932" s="42" t="s">
        <v>1241</v>
      </c>
      <c r="C2932" s="14">
        <v>7</v>
      </c>
      <c r="D2932" s="14">
        <v>2</v>
      </c>
      <c r="E2932" s="14">
        <v>2</v>
      </c>
      <c r="F2932" s="14">
        <v>0</v>
      </c>
      <c r="G2932" s="14">
        <v>2</v>
      </c>
      <c r="H2932" s="14">
        <v>1</v>
      </c>
      <c r="I2932" s="14">
        <v>48</v>
      </c>
      <c r="J2932" s="74" t="s">
        <v>1026</v>
      </c>
      <c r="K2932" s="14">
        <v>35</v>
      </c>
      <c r="L2932" s="14">
        <v>15</v>
      </c>
      <c r="N2932" s="17">
        <v>10</v>
      </c>
      <c r="O2932" s="17">
        <v>8</v>
      </c>
      <c r="P2932" s="17">
        <v>2008</v>
      </c>
      <c r="Q2932" s="19" t="s">
        <v>1241</v>
      </c>
      <c r="R2932" s="24" t="s">
        <v>1026</v>
      </c>
      <c r="S2932" s="19" t="s">
        <v>264</v>
      </c>
      <c r="T2932" s="17">
        <v>2</v>
      </c>
      <c r="U2932" s="24" t="s">
        <v>1026</v>
      </c>
      <c r="V2932" s="17">
        <v>0</v>
      </c>
      <c r="W2932" s="142" t="s">
        <v>2369</v>
      </c>
      <c r="X2932" s="17">
        <v>1131</v>
      </c>
      <c r="Y2932" s="17">
        <v>10</v>
      </c>
      <c r="Z2932" s="24" t="s">
        <v>1026</v>
      </c>
      <c r="AA2932" s="17">
        <v>2</v>
      </c>
    </row>
    <row r="2933" spans="1:27" ht="15.75" thickBot="1" x14ac:dyDescent="0.3">
      <c r="A2933" s="14">
        <v>4</v>
      </c>
      <c r="B2933" s="36" t="s">
        <v>1041</v>
      </c>
      <c r="C2933" s="37">
        <v>7</v>
      </c>
      <c r="D2933" s="37">
        <v>3</v>
      </c>
      <c r="E2933" s="37">
        <v>1</v>
      </c>
      <c r="F2933" s="37">
        <v>0</v>
      </c>
      <c r="G2933" s="37">
        <v>2</v>
      </c>
      <c r="H2933" s="37">
        <v>1</v>
      </c>
      <c r="I2933" s="37">
        <v>48</v>
      </c>
      <c r="J2933" s="73" t="s">
        <v>1026</v>
      </c>
      <c r="K2933" s="37">
        <v>23</v>
      </c>
      <c r="L2933" s="37">
        <v>14</v>
      </c>
      <c r="M2933" s="32"/>
      <c r="N2933" s="17">
        <v>10</v>
      </c>
      <c r="O2933" s="17">
        <v>8</v>
      </c>
      <c r="P2933" s="17">
        <v>2008</v>
      </c>
      <c r="Q2933" s="19" t="s">
        <v>3121</v>
      </c>
      <c r="R2933" s="24" t="s">
        <v>1026</v>
      </c>
      <c r="S2933" s="19" t="s">
        <v>392</v>
      </c>
      <c r="T2933" s="17">
        <v>1</v>
      </c>
      <c r="U2933" s="24" t="s">
        <v>1026</v>
      </c>
      <c r="V2933" s="17">
        <v>2</v>
      </c>
      <c r="W2933" s="142" t="s">
        <v>2368</v>
      </c>
      <c r="X2933" s="17">
        <v>627</v>
      </c>
      <c r="Y2933" s="17">
        <v>8</v>
      </c>
      <c r="Z2933" s="24" t="s">
        <v>1026</v>
      </c>
      <c r="AA2933" s="17">
        <v>9</v>
      </c>
    </row>
    <row r="2934" spans="1:27" x14ac:dyDescent="0.25">
      <c r="A2934" s="14">
        <v>5</v>
      </c>
      <c r="B2934" s="63" t="s">
        <v>264</v>
      </c>
      <c r="C2934" s="14">
        <v>7</v>
      </c>
      <c r="D2934" s="14">
        <v>3</v>
      </c>
      <c r="E2934" s="14">
        <v>0</v>
      </c>
      <c r="F2934" s="14">
        <v>0</v>
      </c>
      <c r="G2934" s="14">
        <v>0</v>
      </c>
      <c r="H2934" s="14">
        <v>4</v>
      </c>
      <c r="I2934" s="14">
        <v>40</v>
      </c>
      <c r="J2934" s="74" t="s">
        <v>1026</v>
      </c>
      <c r="K2934" s="14">
        <v>38</v>
      </c>
      <c r="L2934" s="14">
        <v>11</v>
      </c>
      <c r="N2934" s="17">
        <v>13</v>
      </c>
      <c r="O2934" s="17">
        <v>8</v>
      </c>
      <c r="P2934" s="17">
        <v>2008</v>
      </c>
      <c r="Q2934" s="19" t="s">
        <v>392</v>
      </c>
      <c r="R2934" s="24" t="s">
        <v>1026</v>
      </c>
      <c r="S2934" s="19" t="s">
        <v>181</v>
      </c>
      <c r="T2934" s="17">
        <v>2</v>
      </c>
      <c r="U2934" s="24" t="s">
        <v>1026</v>
      </c>
      <c r="V2934" s="17">
        <v>0</v>
      </c>
      <c r="W2934" s="142" t="s">
        <v>1932</v>
      </c>
      <c r="X2934" s="17">
        <v>402</v>
      </c>
      <c r="Y2934" s="17">
        <v>20</v>
      </c>
      <c r="Z2934" s="24" t="s">
        <v>1026</v>
      </c>
      <c r="AA2934" s="17">
        <v>8</v>
      </c>
    </row>
    <row r="2935" spans="1:27" x14ac:dyDescent="0.25">
      <c r="A2935" s="14">
        <v>6</v>
      </c>
      <c r="B2935" s="67" t="s">
        <v>1433</v>
      </c>
      <c r="C2935" s="14">
        <v>7</v>
      </c>
      <c r="D2935" s="14">
        <v>0</v>
      </c>
      <c r="E2935" s="14">
        <v>3</v>
      </c>
      <c r="F2935" s="14">
        <v>0</v>
      </c>
      <c r="G2935" s="14">
        <v>0</v>
      </c>
      <c r="H2935" s="14">
        <v>4</v>
      </c>
      <c r="I2935" s="14">
        <v>27</v>
      </c>
      <c r="J2935" s="74" t="s">
        <v>1026</v>
      </c>
      <c r="K2935" s="14">
        <v>54</v>
      </c>
      <c r="L2935" s="14">
        <v>6</v>
      </c>
      <c r="N2935" s="17">
        <v>13</v>
      </c>
      <c r="O2935" s="17">
        <v>8</v>
      </c>
      <c r="P2935" s="17">
        <v>2008</v>
      </c>
      <c r="Q2935" s="19" t="s">
        <v>264</v>
      </c>
      <c r="R2935" s="24" t="s">
        <v>1026</v>
      </c>
      <c r="S2935" s="19" t="s">
        <v>1433</v>
      </c>
      <c r="T2935" s="17">
        <v>2</v>
      </c>
      <c r="U2935" s="24" t="s">
        <v>1026</v>
      </c>
      <c r="V2935" s="17">
        <v>0</v>
      </c>
      <c r="W2935" s="142" t="s">
        <v>361</v>
      </c>
      <c r="X2935" s="17">
        <v>328</v>
      </c>
      <c r="Y2935" s="17">
        <v>10</v>
      </c>
      <c r="Z2935" s="24" t="s">
        <v>1026</v>
      </c>
      <c r="AA2935" s="17">
        <v>4</v>
      </c>
    </row>
    <row r="2936" spans="1:27" x14ac:dyDescent="0.25">
      <c r="A2936" s="14">
        <v>7</v>
      </c>
      <c r="B2936" s="42" t="s">
        <v>181</v>
      </c>
      <c r="C2936" s="14">
        <v>7</v>
      </c>
      <c r="D2936" s="14">
        <v>0</v>
      </c>
      <c r="E2936" s="14">
        <v>2</v>
      </c>
      <c r="F2936" s="14">
        <v>0</v>
      </c>
      <c r="G2936" s="14">
        <v>1</v>
      </c>
      <c r="H2936" s="14">
        <v>4</v>
      </c>
      <c r="I2936" s="14">
        <v>35</v>
      </c>
      <c r="J2936" s="74" t="s">
        <v>1026</v>
      </c>
      <c r="K2936" s="14">
        <v>68</v>
      </c>
      <c r="L2936" s="14">
        <v>6</v>
      </c>
      <c r="N2936" s="17">
        <v>13</v>
      </c>
      <c r="O2936" s="17">
        <v>8</v>
      </c>
      <c r="P2936" s="17">
        <v>2008</v>
      </c>
      <c r="Q2936" s="19" t="s">
        <v>3121</v>
      </c>
      <c r="R2936" s="24" t="s">
        <v>1026</v>
      </c>
      <c r="S2936" s="19" t="s">
        <v>1041</v>
      </c>
      <c r="T2936" s="17">
        <v>2</v>
      </c>
      <c r="U2936" s="24" t="s">
        <v>1026</v>
      </c>
      <c r="V2936" s="17">
        <v>1</v>
      </c>
      <c r="W2936" s="142" t="s">
        <v>1463</v>
      </c>
      <c r="X2936" s="17">
        <v>607</v>
      </c>
      <c r="Y2936" s="17">
        <v>7</v>
      </c>
      <c r="Z2936" s="24" t="s">
        <v>1026</v>
      </c>
      <c r="AA2936" s="17">
        <v>12</v>
      </c>
    </row>
    <row r="2937" spans="1:27" x14ac:dyDescent="0.25">
      <c r="A2937" s="14">
        <v>8</v>
      </c>
      <c r="B2937" s="63" t="s">
        <v>1029</v>
      </c>
      <c r="C2937" s="14">
        <v>7</v>
      </c>
      <c r="D2937" s="14">
        <v>0</v>
      </c>
      <c r="E2937" s="14">
        <v>1</v>
      </c>
      <c r="F2937" s="14">
        <v>0</v>
      </c>
      <c r="G2937" s="14">
        <v>3</v>
      </c>
      <c r="H2937" s="14">
        <v>3</v>
      </c>
      <c r="I2937" s="14">
        <v>29</v>
      </c>
      <c r="J2937" s="74" t="s">
        <v>1026</v>
      </c>
      <c r="K2937" s="14">
        <v>50</v>
      </c>
      <c r="L2937" s="14">
        <v>5</v>
      </c>
      <c r="N2937" s="17">
        <v>13</v>
      </c>
      <c r="O2937" s="17">
        <v>8</v>
      </c>
      <c r="P2937" s="17">
        <v>2008</v>
      </c>
      <c r="Q2937" s="19" t="s">
        <v>1029</v>
      </c>
      <c r="R2937" s="24" t="s">
        <v>1026</v>
      </c>
      <c r="S2937" s="19" t="s">
        <v>1241</v>
      </c>
      <c r="T2937" s="17">
        <v>2</v>
      </c>
      <c r="U2937" s="24" t="s">
        <v>1026</v>
      </c>
      <c r="V2937" s="17">
        <v>1</v>
      </c>
      <c r="W2937" s="142" t="s">
        <v>432</v>
      </c>
      <c r="X2937" s="17">
        <v>237</v>
      </c>
      <c r="Y2937" s="17">
        <v>4</v>
      </c>
      <c r="Z2937" s="24" t="s">
        <v>1026</v>
      </c>
      <c r="AA2937" s="17">
        <v>4</v>
      </c>
    </row>
    <row r="2938" spans="1:27" x14ac:dyDescent="0.25">
      <c r="B2938" s="20"/>
      <c r="C2938" s="14">
        <f t="shared" ref="C2938:H2938" si="54">SUM(C2930:C2937)</f>
        <v>56</v>
      </c>
      <c r="D2938" s="14">
        <f t="shared" si="54"/>
        <v>14</v>
      </c>
      <c r="E2938" s="14">
        <f t="shared" si="54"/>
        <v>14</v>
      </c>
      <c r="F2938" s="14">
        <f t="shared" si="54"/>
        <v>0</v>
      </c>
      <c r="G2938" s="14">
        <f t="shared" si="54"/>
        <v>11</v>
      </c>
      <c r="H2938" s="14">
        <f t="shared" si="54"/>
        <v>17</v>
      </c>
      <c r="I2938" s="14">
        <f>SUM(I2930:I2937)</f>
        <v>343</v>
      </c>
      <c r="J2938" s="74" t="s">
        <v>1026</v>
      </c>
      <c r="K2938" s="14">
        <f>SUM(K2930:K2937)</f>
        <v>343</v>
      </c>
      <c r="L2938" s="14">
        <f>SUM(L2930:L2937)</f>
        <v>97</v>
      </c>
      <c r="N2938" s="17">
        <v>16</v>
      </c>
      <c r="O2938" s="17">
        <v>8</v>
      </c>
      <c r="P2938" s="17">
        <v>2008</v>
      </c>
      <c r="Q2938" s="19" t="s">
        <v>1041</v>
      </c>
      <c r="R2938" s="24" t="s">
        <v>1026</v>
      </c>
      <c r="S2938" s="19" t="s">
        <v>1029</v>
      </c>
      <c r="T2938" s="17">
        <v>2</v>
      </c>
      <c r="U2938" s="24" t="s">
        <v>1026</v>
      </c>
      <c r="V2938" s="17">
        <v>1</v>
      </c>
      <c r="W2938" s="142" t="s">
        <v>994</v>
      </c>
      <c r="X2938" s="17">
        <v>316</v>
      </c>
      <c r="Y2938" s="17">
        <v>3</v>
      </c>
      <c r="Z2938" s="24" t="s">
        <v>1026</v>
      </c>
      <c r="AA2938" s="17">
        <v>3</v>
      </c>
    </row>
    <row r="2939" spans="1:27" x14ac:dyDescent="0.25">
      <c r="N2939" s="17">
        <v>17</v>
      </c>
      <c r="O2939" s="17">
        <v>8</v>
      </c>
      <c r="P2939" s="17">
        <v>2008</v>
      </c>
      <c r="Q2939" s="19" t="s">
        <v>392</v>
      </c>
      <c r="R2939" s="24" t="s">
        <v>1026</v>
      </c>
      <c r="S2939" s="19" t="s">
        <v>1041</v>
      </c>
      <c r="T2939" s="17">
        <v>2</v>
      </c>
      <c r="U2939" s="24" t="s">
        <v>1026</v>
      </c>
      <c r="V2939" s="17">
        <v>1</v>
      </c>
      <c r="W2939" s="142" t="s">
        <v>1237</v>
      </c>
      <c r="X2939" s="17">
        <v>382</v>
      </c>
      <c r="Y2939" s="17">
        <v>4</v>
      </c>
      <c r="Z2939" s="24" t="s">
        <v>1026</v>
      </c>
      <c r="AA2939" s="17">
        <v>4</v>
      </c>
    </row>
    <row r="2940" spans="1:27" x14ac:dyDescent="0.25">
      <c r="B2940" s="20" t="s">
        <v>700</v>
      </c>
      <c r="N2940" s="17">
        <v>17</v>
      </c>
      <c r="O2940" s="17">
        <v>8</v>
      </c>
      <c r="P2940" s="17">
        <v>2008</v>
      </c>
      <c r="Q2940" s="19" t="s">
        <v>264</v>
      </c>
      <c r="R2940" s="24" t="s">
        <v>1026</v>
      </c>
      <c r="S2940" s="19" t="s">
        <v>1029</v>
      </c>
      <c r="T2940" s="17">
        <v>2</v>
      </c>
      <c r="U2940" s="24" t="s">
        <v>1026</v>
      </c>
      <c r="V2940" s="17">
        <v>0</v>
      </c>
      <c r="W2940" s="142" t="s">
        <v>1238</v>
      </c>
      <c r="X2940" s="17">
        <v>465</v>
      </c>
      <c r="Y2940" s="17">
        <v>9</v>
      </c>
      <c r="Z2940" s="24" t="s">
        <v>1026</v>
      </c>
      <c r="AA2940" s="17">
        <v>4</v>
      </c>
    </row>
    <row r="2941" spans="1:27" x14ac:dyDescent="0.25">
      <c r="N2941" s="17">
        <v>17</v>
      </c>
      <c r="O2941" s="17">
        <v>8</v>
      </c>
      <c r="P2941" s="17">
        <v>2008</v>
      </c>
      <c r="Q2941" s="19" t="s">
        <v>1241</v>
      </c>
      <c r="R2941" s="24" t="s">
        <v>1026</v>
      </c>
      <c r="S2941" s="19" t="s">
        <v>1433</v>
      </c>
      <c r="T2941" s="17">
        <v>2</v>
      </c>
      <c r="U2941" s="24" t="s">
        <v>1026</v>
      </c>
      <c r="V2941" s="17">
        <v>0</v>
      </c>
      <c r="W2941" s="142" t="s">
        <v>1113</v>
      </c>
      <c r="X2941" s="17">
        <v>785</v>
      </c>
      <c r="Y2941" s="17">
        <v>11</v>
      </c>
      <c r="Z2941" s="24" t="s">
        <v>1026</v>
      </c>
      <c r="AA2941" s="17">
        <v>1</v>
      </c>
    </row>
    <row r="2942" spans="1:27" x14ac:dyDescent="0.25">
      <c r="A2942" s="11"/>
      <c r="B2942" s="42" t="s">
        <v>3121</v>
      </c>
      <c r="C2942" s="14">
        <v>5</v>
      </c>
      <c r="N2942" s="17">
        <v>17</v>
      </c>
      <c r="O2942" s="17">
        <v>8</v>
      </c>
      <c r="P2942" s="17">
        <v>2008</v>
      </c>
      <c r="Q2942" s="19" t="s">
        <v>181</v>
      </c>
      <c r="R2942" s="24" t="s">
        <v>1026</v>
      </c>
      <c r="S2942" s="19" t="s">
        <v>3121</v>
      </c>
      <c r="T2942" s="17">
        <v>0</v>
      </c>
      <c r="U2942" s="24" t="s">
        <v>1026</v>
      </c>
      <c r="V2942" s="17">
        <v>2</v>
      </c>
      <c r="W2942" s="142" t="s">
        <v>1236</v>
      </c>
      <c r="X2942" s="17">
        <v>447</v>
      </c>
      <c r="Y2942" s="17">
        <v>2</v>
      </c>
      <c r="Z2942" s="24" t="s">
        <v>1026</v>
      </c>
      <c r="AA2942" s="17">
        <v>8</v>
      </c>
    </row>
    <row r="2943" spans="1:27" x14ac:dyDescent="0.25">
      <c r="A2943" s="11"/>
      <c r="B2943" s="67" t="s">
        <v>392</v>
      </c>
      <c r="C2943" s="14">
        <v>4</v>
      </c>
      <c r="N2943" s="17">
        <v>20</v>
      </c>
      <c r="O2943" s="17">
        <v>8</v>
      </c>
      <c r="P2943" s="17">
        <v>2008</v>
      </c>
      <c r="Q2943" s="19" t="s">
        <v>1433</v>
      </c>
      <c r="R2943" s="24" t="s">
        <v>1026</v>
      </c>
      <c r="S2943" s="19" t="s">
        <v>392</v>
      </c>
      <c r="T2943" s="17">
        <v>0</v>
      </c>
      <c r="U2943" s="24" t="s">
        <v>1026</v>
      </c>
      <c r="V2943" s="17">
        <v>2</v>
      </c>
      <c r="W2943" s="142" t="s">
        <v>2453</v>
      </c>
      <c r="X2943" s="17">
        <v>440</v>
      </c>
      <c r="Y2943" s="17">
        <v>7</v>
      </c>
      <c r="Z2943" s="24" t="s">
        <v>1026</v>
      </c>
      <c r="AA2943" s="17">
        <v>10</v>
      </c>
    </row>
    <row r="2944" spans="1:27" x14ac:dyDescent="0.25">
      <c r="A2944" s="11"/>
      <c r="B2944" s="42" t="s">
        <v>1241</v>
      </c>
      <c r="C2944" s="14">
        <v>3</v>
      </c>
      <c r="N2944" s="17">
        <v>20</v>
      </c>
      <c r="O2944" s="17">
        <v>8</v>
      </c>
      <c r="P2944" s="17">
        <v>2008</v>
      </c>
      <c r="Q2944" s="19" t="s">
        <v>1241</v>
      </c>
      <c r="R2944" s="24" t="s">
        <v>1026</v>
      </c>
      <c r="S2944" s="19" t="s">
        <v>181</v>
      </c>
      <c r="T2944" s="17">
        <v>1</v>
      </c>
      <c r="U2944" s="24" t="s">
        <v>1026</v>
      </c>
      <c r="V2944" s="17">
        <v>2</v>
      </c>
      <c r="W2944" s="142" t="s">
        <v>2452</v>
      </c>
      <c r="X2944" s="17">
        <v>663</v>
      </c>
      <c r="Y2944" s="17">
        <v>9</v>
      </c>
      <c r="Z2944" s="24" t="s">
        <v>1026</v>
      </c>
      <c r="AA2944" s="17">
        <v>7</v>
      </c>
    </row>
    <row r="2945" spans="1:27" x14ac:dyDescent="0.25">
      <c r="A2945" s="11"/>
      <c r="B2945" s="63" t="s">
        <v>264</v>
      </c>
      <c r="C2945" s="14">
        <v>2</v>
      </c>
      <c r="N2945" s="17">
        <v>20</v>
      </c>
      <c r="O2945" s="17">
        <v>8</v>
      </c>
      <c r="P2945" s="17">
        <v>2008</v>
      </c>
      <c r="Q2945" s="19" t="s">
        <v>3121</v>
      </c>
      <c r="R2945" s="24" t="s">
        <v>1026</v>
      </c>
      <c r="S2945" s="19" t="s">
        <v>264</v>
      </c>
      <c r="T2945" s="17">
        <v>1</v>
      </c>
      <c r="U2945" s="24" t="s">
        <v>1026</v>
      </c>
      <c r="V2945" s="17">
        <v>0</v>
      </c>
      <c r="W2945" s="142" t="s">
        <v>2833</v>
      </c>
      <c r="X2945" s="17">
        <v>332</v>
      </c>
      <c r="Y2945" s="17">
        <v>3</v>
      </c>
      <c r="Z2945" s="24" t="s">
        <v>1026</v>
      </c>
      <c r="AA2945" s="17">
        <v>2</v>
      </c>
    </row>
    <row r="2946" spans="1:27" x14ac:dyDescent="0.25">
      <c r="A2946" s="11"/>
      <c r="B2946" s="42" t="s">
        <v>1041</v>
      </c>
      <c r="C2946" s="14">
        <v>1</v>
      </c>
      <c r="N2946" s="17">
        <v>21</v>
      </c>
      <c r="O2946" s="17">
        <v>8</v>
      </c>
      <c r="P2946" s="17">
        <v>2008</v>
      </c>
      <c r="Q2946" s="19" t="s">
        <v>264</v>
      </c>
      <c r="R2946" s="24" t="s">
        <v>1026</v>
      </c>
      <c r="S2946" s="19" t="s">
        <v>1041</v>
      </c>
      <c r="T2946" s="17">
        <v>0</v>
      </c>
      <c r="U2946" s="24" t="s">
        <v>1026</v>
      </c>
      <c r="V2946" s="17">
        <v>2</v>
      </c>
      <c r="W2946" s="142" t="s">
        <v>1515</v>
      </c>
      <c r="X2946" s="17">
        <v>731</v>
      </c>
      <c r="Y2946" s="17">
        <v>2</v>
      </c>
      <c r="Z2946" s="24" t="s">
        <v>1026</v>
      </c>
      <c r="AA2946" s="17">
        <v>8</v>
      </c>
    </row>
    <row r="2947" spans="1:27" x14ac:dyDescent="0.25">
      <c r="A2947" s="11"/>
      <c r="B2947" s="42" t="s">
        <v>181</v>
      </c>
      <c r="C2947" s="14">
        <v>1</v>
      </c>
      <c r="N2947" s="17">
        <v>23</v>
      </c>
      <c r="O2947" s="17">
        <v>8</v>
      </c>
      <c r="P2947" s="17">
        <v>2008</v>
      </c>
      <c r="Q2947" s="19" t="s">
        <v>392</v>
      </c>
      <c r="R2947" s="24" t="s">
        <v>1026</v>
      </c>
      <c r="S2947" s="19" t="s">
        <v>1241</v>
      </c>
      <c r="T2947" s="17">
        <v>1</v>
      </c>
      <c r="U2947" s="24" t="s">
        <v>1026</v>
      </c>
      <c r="V2947" s="17">
        <v>2</v>
      </c>
      <c r="W2947" s="142" t="s">
        <v>1426</v>
      </c>
      <c r="X2947" s="17">
        <v>437</v>
      </c>
      <c r="Y2947" s="17">
        <v>6</v>
      </c>
      <c r="Z2947" s="24" t="s">
        <v>1026</v>
      </c>
      <c r="AA2947" s="17">
        <v>3</v>
      </c>
    </row>
    <row r="2948" spans="1:27" x14ac:dyDescent="0.25">
      <c r="A2948" s="11"/>
      <c r="B2948" s="67" t="s">
        <v>1433</v>
      </c>
      <c r="C2948" s="14">
        <v>0</v>
      </c>
      <c r="N2948" s="17">
        <v>23</v>
      </c>
      <c r="O2948" s="17">
        <v>8</v>
      </c>
      <c r="P2948" s="17">
        <v>2008</v>
      </c>
      <c r="Q2948" s="19" t="s">
        <v>1029</v>
      </c>
      <c r="R2948" s="24" t="s">
        <v>1026</v>
      </c>
      <c r="S2948" s="19" t="s">
        <v>3121</v>
      </c>
      <c r="T2948" s="17">
        <v>0</v>
      </c>
      <c r="U2948" s="24" t="s">
        <v>1026</v>
      </c>
      <c r="V2948" s="17">
        <v>2</v>
      </c>
      <c r="W2948" s="142" t="s">
        <v>475</v>
      </c>
      <c r="X2948" s="17">
        <v>256</v>
      </c>
      <c r="Y2948" s="17">
        <v>5</v>
      </c>
      <c r="Z2948" s="24" t="s">
        <v>1026</v>
      </c>
      <c r="AA2948" s="17">
        <v>11</v>
      </c>
    </row>
    <row r="2949" spans="1:27" x14ac:dyDescent="0.25">
      <c r="A2949" s="11"/>
      <c r="B2949" s="63" t="s">
        <v>1029</v>
      </c>
      <c r="C2949" s="14">
        <v>0</v>
      </c>
      <c r="N2949" s="17">
        <v>23</v>
      </c>
      <c r="O2949" s="17">
        <v>8</v>
      </c>
      <c r="P2949" s="17">
        <v>2008</v>
      </c>
      <c r="Q2949" s="19" t="s">
        <v>181</v>
      </c>
      <c r="R2949" s="24" t="s">
        <v>1026</v>
      </c>
      <c r="S2949" s="19" t="s">
        <v>1433</v>
      </c>
      <c r="T2949" s="17">
        <v>1</v>
      </c>
      <c r="U2949" s="24" t="s">
        <v>1026</v>
      </c>
      <c r="V2949" s="17">
        <v>2</v>
      </c>
      <c r="W2949" s="142" t="s">
        <v>1425</v>
      </c>
      <c r="X2949" s="17">
        <v>303</v>
      </c>
      <c r="Y2949" s="17">
        <v>9</v>
      </c>
      <c r="Z2949" s="24" t="s">
        <v>1026</v>
      </c>
      <c r="AA2949" s="17">
        <v>7</v>
      </c>
    </row>
    <row r="2950" spans="1:27" x14ac:dyDescent="0.25">
      <c r="N2950" s="17">
        <v>24</v>
      </c>
      <c r="O2950" s="17">
        <v>8</v>
      </c>
      <c r="P2950" s="17">
        <v>2008</v>
      </c>
      <c r="Q2950" s="19" t="s">
        <v>1433</v>
      </c>
      <c r="R2950" s="24" t="s">
        <v>1026</v>
      </c>
      <c r="S2950" s="19" t="s">
        <v>3121</v>
      </c>
      <c r="T2950" s="17">
        <v>2</v>
      </c>
      <c r="U2950" s="24" t="s">
        <v>1026</v>
      </c>
      <c r="V2950" s="17">
        <v>1</v>
      </c>
      <c r="W2950" s="142" t="s">
        <v>1048</v>
      </c>
      <c r="X2950" s="17">
        <v>326</v>
      </c>
      <c r="Y2950" s="17">
        <v>2</v>
      </c>
      <c r="Z2950" s="24" t="s">
        <v>1026</v>
      </c>
      <c r="AA2950" s="17">
        <v>2</v>
      </c>
    </row>
    <row r="2951" spans="1:27" x14ac:dyDescent="0.25">
      <c r="N2951" s="17">
        <v>24</v>
      </c>
      <c r="O2951" s="17">
        <v>8</v>
      </c>
      <c r="P2951" s="17">
        <v>2008</v>
      </c>
      <c r="Q2951" s="19" t="s">
        <v>264</v>
      </c>
      <c r="R2951" s="24" t="s">
        <v>1026</v>
      </c>
      <c r="S2951" s="19" t="s">
        <v>181</v>
      </c>
      <c r="T2951" s="17">
        <v>2</v>
      </c>
      <c r="U2951" s="24" t="s">
        <v>1026</v>
      </c>
      <c r="V2951" s="17">
        <v>0</v>
      </c>
      <c r="W2951" s="142" t="s">
        <v>2475</v>
      </c>
      <c r="X2951" s="17">
        <v>381</v>
      </c>
      <c r="Y2951" s="17">
        <v>11</v>
      </c>
      <c r="Z2951" s="24" t="s">
        <v>1026</v>
      </c>
      <c r="AA2951" s="17">
        <v>4</v>
      </c>
    </row>
    <row r="2952" spans="1:27" x14ac:dyDescent="0.25">
      <c r="N2952" s="17">
        <v>24</v>
      </c>
      <c r="O2952" s="17">
        <v>8</v>
      </c>
      <c r="P2952" s="17">
        <v>2008</v>
      </c>
      <c r="Q2952" s="19" t="s">
        <v>1241</v>
      </c>
      <c r="R2952" s="24" t="s">
        <v>1026</v>
      </c>
      <c r="S2952" s="19" t="s">
        <v>1041</v>
      </c>
      <c r="T2952" s="17">
        <v>1</v>
      </c>
      <c r="U2952" s="24" t="s">
        <v>1026</v>
      </c>
      <c r="V2952" s="17">
        <v>0</v>
      </c>
      <c r="W2952" s="142" t="s">
        <v>2015</v>
      </c>
      <c r="X2952" s="17">
        <v>1079</v>
      </c>
      <c r="Y2952" s="17">
        <v>6</v>
      </c>
      <c r="Z2952" s="24" t="s">
        <v>1026</v>
      </c>
      <c r="AA2952" s="17">
        <v>5</v>
      </c>
    </row>
    <row r="2953" spans="1:27" x14ac:dyDescent="0.25">
      <c r="N2953" s="17">
        <v>24</v>
      </c>
      <c r="O2953" s="17">
        <v>8</v>
      </c>
      <c r="P2953" s="17">
        <v>2008</v>
      </c>
      <c r="Q2953" s="19" t="s">
        <v>1029</v>
      </c>
      <c r="R2953" s="24" t="s">
        <v>1026</v>
      </c>
      <c r="S2953" s="19" t="s">
        <v>392</v>
      </c>
      <c r="T2953" s="17">
        <v>0</v>
      </c>
      <c r="U2953" s="24" t="s">
        <v>1026</v>
      </c>
      <c r="V2953" s="17">
        <v>2</v>
      </c>
      <c r="W2953" s="142" t="s">
        <v>1047</v>
      </c>
      <c r="X2953" s="17">
        <v>383</v>
      </c>
      <c r="Y2953" s="17">
        <v>4</v>
      </c>
      <c r="Z2953" s="24" t="s">
        <v>1026</v>
      </c>
      <c r="AA2953" s="17">
        <v>13</v>
      </c>
    </row>
    <row r="2954" spans="1:27" x14ac:dyDescent="0.25">
      <c r="N2954" s="17">
        <v>27</v>
      </c>
      <c r="O2954" s="17">
        <v>8</v>
      </c>
      <c r="P2954" s="17">
        <v>2008</v>
      </c>
      <c r="Q2954" s="19" t="s">
        <v>392</v>
      </c>
      <c r="R2954" s="24" t="s">
        <v>1026</v>
      </c>
      <c r="S2954" s="19" t="s">
        <v>264</v>
      </c>
      <c r="T2954" s="17">
        <v>1</v>
      </c>
      <c r="U2954" s="24" t="s">
        <v>1026</v>
      </c>
      <c r="V2954" s="17">
        <v>0</v>
      </c>
      <c r="W2954" s="142" t="s">
        <v>500</v>
      </c>
      <c r="X2954" s="17">
        <v>495</v>
      </c>
      <c r="Y2954" s="17">
        <v>5</v>
      </c>
      <c r="Z2954" s="24" t="s">
        <v>1026</v>
      </c>
      <c r="AA2954" s="17">
        <v>4</v>
      </c>
    </row>
    <row r="2955" spans="1:27" x14ac:dyDescent="0.25">
      <c r="N2955" s="17">
        <v>27</v>
      </c>
      <c r="O2955" s="17">
        <v>8</v>
      </c>
      <c r="P2955" s="17">
        <v>2008</v>
      </c>
      <c r="Q2955" s="19" t="s">
        <v>1041</v>
      </c>
      <c r="R2955" s="24" t="s">
        <v>1026</v>
      </c>
      <c r="S2955" s="19" t="s">
        <v>1433</v>
      </c>
      <c r="T2955" s="17">
        <v>2</v>
      </c>
      <c r="U2955" s="24" t="s">
        <v>1026</v>
      </c>
      <c r="V2955" s="17">
        <v>0</v>
      </c>
      <c r="W2955" s="142" t="s">
        <v>323</v>
      </c>
      <c r="X2955" s="17">
        <v>555</v>
      </c>
      <c r="Y2955" s="17">
        <v>7</v>
      </c>
      <c r="Z2955" s="24" t="s">
        <v>1026</v>
      </c>
      <c r="AA2955" s="17">
        <v>1</v>
      </c>
    </row>
    <row r="2956" spans="1:27" x14ac:dyDescent="0.25">
      <c r="N2956" s="17">
        <v>27</v>
      </c>
      <c r="O2956" s="17">
        <v>8</v>
      </c>
      <c r="P2956" s="17">
        <v>2008</v>
      </c>
      <c r="Q2956" s="19" t="s">
        <v>3121</v>
      </c>
      <c r="R2956" s="24" t="s">
        <v>1026</v>
      </c>
      <c r="S2956" s="19" t="s">
        <v>1241</v>
      </c>
      <c r="T2956" s="17">
        <v>2</v>
      </c>
      <c r="U2956" s="24" t="s">
        <v>1026</v>
      </c>
      <c r="V2956" s="17">
        <v>0</v>
      </c>
      <c r="W2956" s="142" t="s">
        <v>499</v>
      </c>
      <c r="X2956" s="17">
        <v>544</v>
      </c>
      <c r="Y2956" s="17">
        <v>10</v>
      </c>
      <c r="Z2956" s="24" t="s">
        <v>1026</v>
      </c>
      <c r="AA2956" s="17">
        <v>5</v>
      </c>
    </row>
    <row r="2957" spans="1:27" x14ac:dyDescent="0.25">
      <c r="N2957" s="17">
        <v>27</v>
      </c>
      <c r="O2957" s="17">
        <v>8</v>
      </c>
      <c r="P2957" s="17">
        <v>2008</v>
      </c>
      <c r="Q2957" s="19" t="s">
        <v>181</v>
      </c>
      <c r="R2957" s="24" t="s">
        <v>1026</v>
      </c>
      <c r="S2957" s="11" t="s">
        <v>1029</v>
      </c>
      <c r="T2957" s="17">
        <v>2</v>
      </c>
      <c r="U2957" s="24" t="s">
        <v>1026</v>
      </c>
      <c r="V2957" s="17">
        <v>1</v>
      </c>
      <c r="W2957" s="142" t="s">
        <v>2014</v>
      </c>
      <c r="X2957" s="17">
        <v>272</v>
      </c>
      <c r="Y2957" s="17">
        <v>5</v>
      </c>
      <c r="Z2957" s="24" t="s">
        <v>1026</v>
      </c>
      <c r="AA2957" s="17">
        <v>4</v>
      </c>
    </row>
    <row r="2958" spans="1:27" x14ac:dyDescent="0.25">
      <c r="R2958" s="24"/>
      <c r="S2958" s="19" t="s">
        <v>2</v>
      </c>
      <c r="T2958" s="17">
        <f>SUM(T2930:T2957)</f>
        <v>39</v>
      </c>
      <c r="U2958" s="24" t="s">
        <v>1026</v>
      </c>
      <c r="V2958" s="17">
        <f>SUM(V2930:V2957)</f>
        <v>25</v>
      </c>
      <c r="W2958" s="142"/>
      <c r="X2958" s="17">
        <f>SUM(X2930:X2957)</f>
        <v>13675</v>
      </c>
      <c r="Y2958" s="17">
        <f>SUM(Y2930:Y2957)</f>
        <v>193</v>
      </c>
      <c r="Z2958" s="24" t="s">
        <v>1026</v>
      </c>
      <c r="AA2958" s="17">
        <f>SUM(AA2930:AA2957)</f>
        <v>150</v>
      </c>
    </row>
    <row r="2959" spans="1:27" x14ac:dyDescent="0.25">
      <c r="P2959" s="17">
        <f>COUNT(T2930:T2957)</f>
        <v>28</v>
      </c>
      <c r="R2959" s="24"/>
      <c r="S2959" s="19" t="s">
        <v>567</v>
      </c>
      <c r="T2959" s="81">
        <f>PRODUCT(T2958/P2959)</f>
        <v>1.3928571428571428</v>
      </c>
      <c r="U2959" s="24" t="s">
        <v>1026</v>
      </c>
      <c r="V2959" s="81">
        <f>PRODUCT(V2958/P2959)</f>
        <v>0.8928571428571429</v>
      </c>
      <c r="W2959" s="142"/>
      <c r="X2959" s="82">
        <f>PRODUCT(X2958/P2959)</f>
        <v>488.39285714285717</v>
      </c>
      <c r="Y2959" s="81">
        <f>PRODUCT(Y2958/P2959)</f>
        <v>6.8928571428571432</v>
      </c>
      <c r="Z2959" s="24" t="s">
        <v>1026</v>
      </c>
      <c r="AA2959" s="81">
        <f>PRODUCT(AA2958/P2959)</f>
        <v>5.3571428571428568</v>
      </c>
    </row>
    <row r="2960" spans="1:27" x14ac:dyDescent="0.25">
      <c r="W2960" s="142"/>
    </row>
    <row r="2961" spans="1:27" x14ac:dyDescent="0.25">
      <c r="W2961" s="142"/>
    </row>
    <row r="2962" spans="1:27" x14ac:dyDescent="0.25">
      <c r="A2962" s="156"/>
      <c r="B2962" s="155" t="s">
        <v>1203</v>
      </c>
      <c r="C2962" s="165"/>
      <c r="D2962" s="165"/>
      <c r="E2962" s="165"/>
      <c r="F2962" s="165"/>
      <c r="G2962" s="165"/>
      <c r="H2962" s="165"/>
      <c r="I2962" s="165"/>
      <c r="J2962" s="165"/>
      <c r="K2962" s="165"/>
      <c r="L2962" s="165"/>
      <c r="M2962" s="158"/>
      <c r="N2962" s="158"/>
      <c r="O2962" s="158"/>
      <c r="P2962" s="158"/>
      <c r="Q2962" s="155" t="s">
        <v>1203</v>
      </c>
      <c r="R2962" s="158"/>
      <c r="S2962" s="160"/>
      <c r="T2962" s="158"/>
      <c r="U2962" s="158"/>
      <c r="V2962" s="158"/>
      <c r="W2962" s="303"/>
      <c r="X2962" s="158"/>
      <c r="Y2962" s="158"/>
      <c r="Z2962" s="158"/>
      <c r="AA2962" s="158"/>
    </row>
    <row r="2963" spans="1:27" x14ac:dyDescent="0.25">
      <c r="A2963" s="11"/>
      <c r="C2963" s="11"/>
      <c r="D2963" s="11"/>
      <c r="E2963" s="11"/>
      <c r="F2963" s="11"/>
      <c r="G2963" s="11"/>
      <c r="H2963" s="11"/>
      <c r="I2963" s="11"/>
      <c r="J2963" s="11"/>
      <c r="K2963" s="11"/>
      <c r="L2963" s="11"/>
      <c r="Q2963" s="20" t="s">
        <v>1443</v>
      </c>
      <c r="R2963" s="24"/>
      <c r="U2963" s="24"/>
      <c r="W2963" s="142"/>
      <c r="X2963" s="120"/>
      <c r="Z2963" s="24"/>
    </row>
    <row r="2964" spans="1:27" x14ac:dyDescent="0.25">
      <c r="A2964" s="11"/>
      <c r="C2964" s="11"/>
      <c r="D2964" s="11"/>
      <c r="E2964" s="11"/>
      <c r="F2964" s="11"/>
      <c r="G2964" s="11"/>
      <c r="H2964" s="11"/>
      <c r="I2964" s="11"/>
      <c r="J2964" s="11"/>
      <c r="K2964" s="11"/>
      <c r="L2964" s="11"/>
      <c r="N2964" s="17">
        <v>29</v>
      </c>
      <c r="O2964" s="17">
        <v>8</v>
      </c>
      <c r="P2964" s="17">
        <v>2008</v>
      </c>
      <c r="Q2964" s="19" t="s">
        <v>3121</v>
      </c>
      <c r="R2964" s="24" t="s">
        <v>1026</v>
      </c>
      <c r="S2964" s="20" t="s">
        <v>1241</v>
      </c>
      <c r="T2964" s="17">
        <v>0</v>
      </c>
      <c r="U2964" s="24" t="s">
        <v>1026</v>
      </c>
      <c r="V2964" s="17">
        <v>2</v>
      </c>
      <c r="W2964" s="142" t="s">
        <v>1104</v>
      </c>
      <c r="X2964" s="120">
        <v>464</v>
      </c>
      <c r="Y2964" s="17">
        <v>0</v>
      </c>
      <c r="Z2964" s="24" t="s">
        <v>1026</v>
      </c>
      <c r="AA2964" s="17">
        <v>7</v>
      </c>
    </row>
    <row r="2965" spans="1:27" x14ac:dyDescent="0.25">
      <c r="A2965" s="11"/>
      <c r="C2965" s="11"/>
      <c r="D2965" s="11"/>
      <c r="E2965" s="11"/>
      <c r="F2965" s="11"/>
      <c r="G2965" s="11"/>
      <c r="H2965" s="11"/>
      <c r="I2965" s="11"/>
      <c r="J2965" s="11"/>
      <c r="K2965" s="11"/>
      <c r="L2965" s="11"/>
      <c r="N2965" s="17">
        <v>31</v>
      </c>
      <c r="O2965" s="17">
        <v>8</v>
      </c>
      <c r="P2965" s="17">
        <v>2008</v>
      </c>
      <c r="Q2965" s="19" t="s">
        <v>1241</v>
      </c>
      <c r="R2965" s="24" t="s">
        <v>1026</v>
      </c>
      <c r="S2965" s="20" t="s">
        <v>3121</v>
      </c>
      <c r="T2965" s="17">
        <v>1</v>
      </c>
      <c r="U2965" s="24" t="s">
        <v>1026</v>
      </c>
      <c r="V2965" s="17">
        <v>2</v>
      </c>
      <c r="W2965" s="142" t="s">
        <v>254</v>
      </c>
      <c r="X2965" s="120">
        <v>1336</v>
      </c>
      <c r="Y2965" s="17">
        <v>7</v>
      </c>
      <c r="Z2965" s="24" t="s">
        <v>1026</v>
      </c>
      <c r="AA2965" s="17">
        <v>10</v>
      </c>
    </row>
    <row r="2966" spans="1:27" x14ac:dyDescent="0.25">
      <c r="A2966" s="11"/>
      <c r="C2966" s="11"/>
      <c r="D2966" s="11"/>
      <c r="E2966" s="11"/>
      <c r="F2966" s="11"/>
      <c r="G2966" s="11"/>
      <c r="H2966" s="11"/>
      <c r="I2966" s="11"/>
      <c r="J2966" s="11"/>
      <c r="K2966" s="11"/>
      <c r="L2966" s="11"/>
      <c r="N2966" s="17">
        <v>3</v>
      </c>
      <c r="O2966" s="17">
        <v>9</v>
      </c>
      <c r="P2966" s="17">
        <v>2008</v>
      </c>
      <c r="Q2966" s="19" t="s">
        <v>3121</v>
      </c>
      <c r="R2966" s="24" t="s">
        <v>1026</v>
      </c>
      <c r="S2966" s="20" t="s">
        <v>1241</v>
      </c>
      <c r="T2966" s="17">
        <v>0</v>
      </c>
      <c r="U2966" s="24" t="s">
        <v>1026</v>
      </c>
      <c r="V2966" s="17">
        <v>2</v>
      </c>
      <c r="W2966" s="142" t="s">
        <v>1453</v>
      </c>
      <c r="X2966" s="120">
        <v>333</v>
      </c>
      <c r="Y2966" s="17">
        <v>0</v>
      </c>
      <c r="Z2966" s="24" t="s">
        <v>1026</v>
      </c>
      <c r="AA2966" s="17">
        <v>6</v>
      </c>
    </row>
    <row r="2967" spans="1:27" x14ac:dyDescent="0.25">
      <c r="B2967" s="16" t="s">
        <v>2299</v>
      </c>
      <c r="C2967" s="11"/>
      <c r="D2967" s="11"/>
      <c r="E2967" s="11"/>
      <c r="F2967" s="11"/>
      <c r="G2967" s="11"/>
      <c r="H2967" s="11"/>
      <c r="I2967" s="11"/>
      <c r="J2967" s="11"/>
      <c r="K2967" s="11"/>
      <c r="L2967" s="11"/>
      <c r="N2967" s="17">
        <v>6</v>
      </c>
      <c r="O2967" s="17">
        <v>9</v>
      </c>
      <c r="P2967" s="17">
        <v>2008</v>
      </c>
      <c r="Q2967" s="20" t="s">
        <v>1241</v>
      </c>
      <c r="R2967" s="24" t="s">
        <v>1026</v>
      </c>
      <c r="S2967" s="19" t="s">
        <v>3121</v>
      </c>
      <c r="T2967" s="17">
        <v>2</v>
      </c>
      <c r="U2967" s="24" t="s">
        <v>1026</v>
      </c>
      <c r="V2967" s="17">
        <v>1</v>
      </c>
      <c r="W2967" s="142" t="s">
        <v>2040</v>
      </c>
      <c r="X2967" s="120">
        <v>1222</v>
      </c>
      <c r="Y2967" s="17">
        <v>9</v>
      </c>
      <c r="Z2967" s="24" t="s">
        <v>1026</v>
      </c>
      <c r="AA2967" s="17">
        <v>5</v>
      </c>
    </row>
    <row r="2968" spans="1:27" x14ac:dyDescent="0.25">
      <c r="B2968" s="20"/>
      <c r="C2968" s="11"/>
      <c r="D2968" s="11"/>
      <c r="E2968" s="11"/>
      <c r="F2968" s="11"/>
      <c r="G2968" s="11"/>
      <c r="H2968" s="11"/>
      <c r="I2968" s="11"/>
      <c r="J2968" s="11"/>
      <c r="K2968" s="11"/>
      <c r="L2968" s="11"/>
      <c r="Q2968" s="11"/>
      <c r="R2968" s="11"/>
      <c r="S2968" s="11"/>
      <c r="U2968" s="11"/>
      <c r="W2968" s="142"/>
      <c r="Z2968" s="11"/>
    </row>
    <row r="2969" spans="1:27" x14ac:dyDescent="0.25">
      <c r="C2969" s="16"/>
      <c r="D2969" s="16"/>
      <c r="E2969" s="16"/>
      <c r="F2969" s="16"/>
      <c r="G2969" s="16"/>
      <c r="H2969" s="16"/>
      <c r="I2969" s="16"/>
      <c r="J2969" s="16"/>
      <c r="K2969" s="16"/>
      <c r="L2969" s="16"/>
      <c r="N2969" s="17">
        <v>30</v>
      </c>
      <c r="O2969" s="17">
        <v>8</v>
      </c>
      <c r="P2969" s="17">
        <v>2008</v>
      </c>
      <c r="Q2969" s="20" t="s">
        <v>392</v>
      </c>
      <c r="R2969" s="24" t="s">
        <v>1026</v>
      </c>
      <c r="S2969" s="19" t="s">
        <v>1041</v>
      </c>
      <c r="T2969" s="17">
        <v>2</v>
      </c>
      <c r="U2969" s="24" t="s">
        <v>1026</v>
      </c>
      <c r="V2969" s="17">
        <v>0</v>
      </c>
      <c r="W2969" s="142" t="s">
        <v>1741</v>
      </c>
      <c r="X2969" s="17">
        <v>519</v>
      </c>
      <c r="Y2969" s="17">
        <v>10</v>
      </c>
      <c r="Z2969" s="24" t="s">
        <v>1026</v>
      </c>
      <c r="AA2969" s="17">
        <v>0</v>
      </c>
    </row>
    <row r="2970" spans="1:27" x14ac:dyDescent="0.25">
      <c r="C2970" s="16"/>
      <c r="D2970" s="16"/>
      <c r="E2970" s="16"/>
      <c r="F2970" s="16"/>
      <c r="G2970" s="16"/>
      <c r="H2970" s="16"/>
      <c r="I2970" s="16"/>
      <c r="J2970" s="16"/>
      <c r="K2970" s="16"/>
      <c r="L2970" s="16"/>
      <c r="N2970" s="17">
        <v>31</v>
      </c>
      <c r="O2970" s="17">
        <v>8</v>
      </c>
      <c r="P2970" s="17">
        <v>2008</v>
      </c>
      <c r="Q2970" s="20" t="s">
        <v>1041</v>
      </c>
      <c r="R2970" s="24" t="s">
        <v>1026</v>
      </c>
      <c r="S2970" s="19" t="s">
        <v>392</v>
      </c>
      <c r="T2970" s="17">
        <v>2</v>
      </c>
      <c r="U2970" s="24" t="s">
        <v>1026</v>
      </c>
      <c r="V2970" s="17">
        <v>0</v>
      </c>
      <c r="W2970" s="142" t="s">
        <v>1292</v>
      </c>
      <c r="X2970" s="120">
        <v>624</v>
      </c>
      <c r="Y2970" s="17">
        <v>6</v>
      </c>
      <c r="Z2970" s="24" t="s">
        <v>1026</v>
      </c>
      <c r="AA2970" s="17">
        <v>2</v>
      </c>
    </row>
    <row r="2971" spans="1:27" x14ac:dyDescent="0.25">
      <c r="C2971" s="16"/>
      <c r="D2971" s="16"/>
      <c r="E2971" s="16"/>
      <c r="F2971" s="16"/>
      <c r="G2971" s="16"/>
      <c r="H2971" s="16"/>
      <c r="I2971" s="16"/>
      <c r="J2971" s="16"/>
      <c r="K2971" s="16"/>
      <c r="L2971" s="16"/>
      <c r="N2971" s="17">
        <v>3</v>
      </c>
      <c r="O2971" s="17">
        <v>9</v>
      </c>
      <c r="P2971" s="17">
        <v>2008</v>
      </c>
      <c r="Q2971" s="20" t="s">
        <v>392</v>
      </c>
      <c r="R2971" s="24" t="s">
        <v>1026</v>
      </c>
      <c r="S2971" s="19" t="s">
        <v>1041</v>
      </c>
      <c r="T2971" s="17">
        <v>2</v>
      </c>
      <c r="U2971" s="24" t="s">
        <v>1026</v>
      </c>
      <c r="V2971" s="17">
        <v>0</v>
      </c>
      <c r="W2971" s="142" t="s">
        <v>881</v>
      </c>
      <c r="X2971" s="120">
        <v>385</v>
      </c>
      <c r="Y2971" s="17">
        <v>15</v>
      </c>
      <c r="Z2971" s="24" t="s">
        <v>1026</v>
      </c>
      <c r="AA2971" s="17">
        <v>4</v>
      </c>
    </row>
    <row r="2972" spans="1:27" x14ac:dyDescent="0.25">
      <c r="B2972" s="16" t="s">
        <v>2885</v>
      </c>
      <c r="C2972" s="16"/>
      <c r="D2972" s="16"/>
      <c r="E2972" s="16"/>
      <c r="F2972" s="16"/>
      <c r="G2972" s="16"/>
      <c r="H2972" s="16"/>
      <c r="I2972" s="16"/>
      <c r="J2972" s="16"/>
      <c r="K2972" s="16"/>
      <c r="L2972" s="16"/>
      <c r="N2972" s="17">
        <v>6</v>
      </c>
      <c r="O2972" s="17">
        <v>9</v>
      </c>
      <c r="P2972" s="17">
        <v>2008</v>
      </c>
      <c r="Q2972" s="19" t="s">
        <v>1041</v>
      </c>
      <c r="R2972" s="24" t="s">
        <v>1026</v>
      </c>
      <c r="S2972" s="20" t="s">
        <v>392</v>
      </c>
      <c r="T2972" s="17">
        <v>0</v>
      </c>
      <c r="U2972" s="24" t="s">
        <v>1026</v>
      </c>
      <c r="V2972" s="17">
        <v>2</v>
      </c>
      <c r="W2972" s="142" t="s">
        <v>2433</v>
      </c>
      <c r="X2972" s="120">
        <v>554</v>
      </c>
      <c r="Y2972" s="17">
        <v>1</v>
      </c>
      <c r="Z2972" s="24" t="s">
        <v>1026</v>
      </c>
      <c r="AA2972" s="17">
        <v>11</v>
      </c>
    </row>
    <row r="2973" spans="1:27" x14ac:dyDescent="0.25">
      <c r="C2973" s="16"/>
      <c r="D2973" s="16"/>
      <c r="E2973" s="16"/>
      <c r="F2973" s="16"/>
      <c r="G2973" s="16"/>
      <c r="H2973" s="16"/>
      <c r="I2973" s="16"/>
      <c r="J2973" s="16"/>
      <c r="K2973" s="16"/>
      <c r="L2973" s="16"/>
      <c r="R2973" s="24"/>
      <c r="U2973" s="24"/>
      <c r="W2973" s="142"/>
      <c r="X2973" s="120"/>
      <c r="Z2973" s="24"/>
    </row>
    <row r="2974" spans="1:27" x14ac:dyDescent="0.25">
      <c r="C2974" s="16"/>
      <c r="D2974" s="16"/>
      <c r="E2974" s="16"/>
      <c r="F2974" s="16"/>
      <c r="G2974" s="16"/>
      <c r="H2974" s="16"/>
      <c r="I2974" s="16"/>
      <c r="J2974" s="16"/>
      <c r="K2974" s="16"/>
      <c r="L2974" s="16"/>
      <c r="Q2974" s="20" t="s">
        <v>1109</v>
      </c>
      <c r="W2974" s="142"/>
      <c r="X2974" s="120"/>
    </row>
    <row r="2975" spans="1:27" x14ac:dyDescent="0.25">
      <c r="C2975" s="16"/>
      <c r="D2975" s="16"/>
      <c r="E2975" s="16"/>
      <c r="F2975" s="16"/>
      <c r="G2975" s="16"/>
      <c r="H2975" s="16"/>
      <c r="I2975" s="16"/>
      <c r="J2975" s="16"/>
      <c r="K2975" s="16"/>
      <c r="L2975" s="16"/>
      <c r="N2975" s="17">
        <v>9</v>
      </c>
      <c r="O2975" s="17">
        <v>9</v>
      </c>
      <c r="P2975" s="17">
        <v>2008</v>
      </c>
      <c r="Q2975" s="19" t="s">
        <v>3121</v>
      </c>
      <c r="R2975" s="24" t="s">
        <v>1026</v>
      </c>
      <c r="S2975" s="20" t="s">
        <v>1041</v>
      </c>
      <c r="T2975" s="17">
        <v>1</v>
      </c>
      <c r="U2975" s="24" t="s">
        <v>1026</v>
      </c>
      <c r="V2975" s="17">
        <v>2</v>
      </c>
      <c r="W2975" s="142" t="s">
        <v>2017</v>
      </c>
      <c r="X2975" s="120">
        <v>535</v>
      </c>
      <c r="Y2975" s="17">
        <v>2</v>
      </c>
      <c r="Z2975" s="24" t="s">
        <v>1026</v>
      </c>
      <c r="AA2975" s="17">
        <v>5</v>
      </c>
    </row>
    <row r="2976" spans="1:27" x14ac:dyDescent="0.25">
      <c r="B2976" s="16" t="s">
        <v>2298</v>
      </c>
      <c r="C2976" s="16"/>
      <c r="D2976" s="16"/>
      <c r="E2976" s="16"/>
      <c r="F2976" s="16"/>
      <c r="G2976" s="16"/>
      <c r="H2976" s="16"/>
      <c r="I2976" s="16"/>
      <c r="J2976" s="16"/>
      <c r="K2976" s="16"/>
      <c r="L2976" s="16"/>
      <c r="N2976" s="17">
        <v>13</v>
      </c>
      <c r="O2976" s="17">
        <v>9</v>
      </c>
      <c r="P2976" s="17">
        <v>2008</v>
      </c>
      <c r="Q2976" s="20" t="s">
        <v>1041</v>
      </c>
      <c r="R2976" s="24" t="s">
        <v>1026</v>
      </c>
      <c r="S2976" s="19" t="s">
        <v>3121</v>
      </c>
      <c r="T2976" s="17">
        <v>2</v>
      </c>
      <c r="U2976" s="24" t="s">
        <v>1026</v>
      </c>
      <c r="V2976" s="17">
        <v>1</v>
      </c>
      <c r="W2976" s="142" t="s">
        <v>1343</v>
      </c>
      <c r="X2976" s="120">
        <v>663</v>
      </c>
      <c r="Y2976" s="17">
        <v>3</v>
      </c>
      <c r="Z2976" s="24" t="s">
        <v>1026</v>
      </c>
      <c r="AA2976" s="17">
        <v>3</v>
      </c>
    </row>
    <row r="2977" spans="1:27" x14ac:dyDescent="0.25">
      <c r="C2977" s="16"/>
      <c r="D2977" s="16"/>
      <c r="E2977" s="16"/>
      <c r="F2977" s="16"/>
      <c r="G2977" s="16"/>
      <c r="H2977" s="16"/>
      <c r="I2977" s="16"/>
      <c r="J2977" s="16"/>
      <c r="K2977" s="16"/>
      <c r="L2977" s="16"/>
      <c r="R2977" s="24"/>
      <c r="U2977" s="24"/>
      <c r="W2977" s="142"/>
      <c r="X2977" s="120"/>
      <c r="Z2977" s="24"/>
    </row>
    <row r="2978" spans="1:27" x14ac:dyDescent="0.25">
      <c r="C2978" s="16"/>
      <c r="D2978" s="16"/>
      <c r="E2978" s="16"/>
      <c r="F2978" s="16"/>
      <c r="G2978" s="16"/>
      <c r="H2978" s="16"/>
      <c r="I2978" s="16"/>
      <c r="J2978" s="16"/>
      <c r="K2978" s="16"/>
      <c r="L2978" s="16"/>
      <c r="R2978" s="24"/>
      <c r="U2978" s="24"/>
      <c r="W2978" s="142"/>
      <c r="X2978" s="120"/>
      <c r="Z2978" s="24"/>
    </row>
    <row r="2979" spans="1:27" x14ac:dyDescent="0.25">
      <c r="C2979" s="16"/>
      <c r="D2979" s="16"/>
      <c r="E2979" s="16"/>
      <c r="F2979" s="16"/>
      <c r="G2979" s="16"/>
      <c r="H2979" s="16"/>
      <c r="I2979" s="16"/>
      <c r="J2979" s="16"/>
      <c r="K2979" s="16"/>
      <c r="L2979" s="16"/>
      <c r="Q2979" s="20" t="s">
        <v>62</v>
      </c>
      <c r="W2979" s="142"/>
      <c r="X2979" s="120"/>
    </row>
    <row r="2980" spans="1:27" x14ac:dyDescent="0.25">
      <c r="C2980" s="16"/>
      <c r="D2980" s="16"/>
      <c r="E2980" s="16"/>
      <c r="F2980" s="16"/>
      <c r="G2980" s="16"/>
      <c r="H2980" s="16"/>
      <c r="I2980" s="16"/>
      <c r="J2980" s="16"/>
      <c r="K2980" s="16"/>
      <c r="L2980" s="16"/>
      <c r="N2980" s="17">
        <v>10</v>
      </c>
      <c r="O2980" s="17">
        <v>9</v>
      </c>
      <c r="P2980" s="17">
        <v>2008</v>
      </c>
      <c r="Q2980" s="20" t="s">
        <v>392</v>
      </c>
      <c r="R2980" s="24" t="s">
        <v>1026</v>
      </c>
      <c r="S2980" s="19" t="s">
        <v>1241</v>
      </c>
      <c r="T2980" s="17">
        <v>2</v>
      </c>
      <c r="U2980" s="24" t="s">
        <v>1026</v>
      </c>
      <c r="V2980" s="17">
        <v>0</v>
      </c>
      <c r="W2980" s="142" t="s">
        <v>1175</v>
      </c>
      <c r="X2980" s="120">
        <v>1209</v>
      </c>
      <c r="Y2980" s="17">
        <v>10</v>
      </c>
      <c r="Z2980" s="24" t="s">
        <v>1026</v>
      </c>
      <c r="AA2980" s="17">
        <v>0</v>
      </c>
    </row>
    <row r="2981" spans="1:27" x14ac:dyDescent="0.25">
      <c r="C2981" s="16"/>
      <c r="D2981" s="16"/>
      <c r="E2981" s="16"/>
      <c r="F2981" s="16"/>
      <c r="G2981" s="16"/>
      <c r="H2981" s="16"/>
      <c r="I2981" s="16"/>
      <c r="J2981" s="16"/>
      <c r="K2981" s="16"/>
      <c r="L2981" s="16"/>
      <c r="N2981" s="17">
        <v>13</v>
      </c>
      <c r="O2981" s="17">
        <v>9</v>
      </c>
      <c r="P2981" s="17">
        <v>2008</v>
      </c>
      <c r="Q2981" s="19" t="s">
        <v>1241</v>
      </c>
      <c r="R2981" s="24" t="s">
        <v>1026</v>
      </c>
      <c r="S2981" s="20" t="s">
        <v>392</v>
      </c>
      <c r="T2981" s="17">
        <v>1</v>
      </c>
      <c r="U2981" s="24" t="s">
        <v>1026</v>
      </c>
      <c r="V2981" s="17">
        <v>2</v>
      </c>
      <c r="W2981" s="142" t="s">
        <v>1712</v>
      </c>
      <c r="X2981" s="120">
        <v>1263</v>
      </c>
      <c r="Y2981" s="17">
        <v>5</v>
      </c>
      <c r="Z2981" s="24" t="s">
        <v>1026</v>
      </c>
      <c r="AA2981" s="17">
        <v>8</v>
      </c>
    </row>
    <row r="2982" spans="1:27" x14ac:dyDescent="0.25">
      <c r="B2982" s="16" t="s">
        <v>2221</v>
      </c>
      <c r="C2982" s="16"/>
      <c r="D2982" s="16"/>
      <c r="E2982" s="16"/>
      <c r="F2982" s="16"/>
      <c r="G2982" s="16"/>
      <c r="H2982" s="16"/>
      <c r="I2982" s="16"/>
      <c r="J2982" s="16"/>
      <c r="K2982" s="16"/>
      <c r="L2982" s="16"/>
      <c r="N2982" s="17">
        <v>14</v>
      </c>
      <c r="O2982" s="17">
        <v>9</v>
      </c>
      <c r="P2982" s="17">
        <v>2008</v>
      </c>
      <c r="Q2982" s="20" t="s">
        <v>392</v>
      </c>
      <c r="R2982" s="24" t="s">
        <v>1026</v>
      </c>
      <c r="S2982" s="19" t="s">
        <v>1241</v>
      </c>
      <c r="T2982" s="17">
        <v>2</v>
      </c>
      <c r="U2982" s="24" t="s">
        <v>1026</v>
      </c>
      <c r="V2982" s="17">
        <v>0</v>
      </c>
      <c r="W2982" s="142" t="s">
        <v>1342</v>
      </c>
      <c r="X2982" s="120">
        <v>1575</v>
      </c>
      <c r="Y2982" s="17">
        <v>13</v>
      </c>
      <c r="Z2982" s="24" t="s">
        <v>1026</v>
      </c>
      <c r="AA2982" s="17">
        <v>3</v>
      </c>
    </row>
    <row r="2983" spans="1:27" x14ac:dyDescent="0.25">
      <c r="C2983" s="16"/>
      <c r="D2983" s="16"/>
      <c r="E2983" s="16"/>
      <c r="F2983" s="16"/>
      <c r="G2983" s="16"/>
      <c r="H2983" s="16"/>
      <c r="I2983" s="16"/>
      <c r="J2983" s="16"/>
      <c r="K2983" s="16"/>
      <c r="L2983" s="16"/>
      <c r="R2983" s="24"/>
      <c r="S2983" s="19" t="s">
        <v>2</v>
      </c>
      <c r="T2983" s="17">
        <f>SUM(T2963:T2982)</f>
        <v>17</v>
      </c>
      <c r="U2983" s="24" t="s">
        <v>1026</v>
      </c>
      <c r="V2983" s="17">
        <f>SUM(V2963:V2982)</f>
        <v>14</v>
      </c>
      <c r="W2983" s="142"/>
      <c r="X2983" s="17">
        <f>SUM(X2963:X2982)</f>
        <v>10682</v>
      </c>
      <c r="Y2983" s="17">
        <f>SUM(Y2964:Y2982)</f>
        <v>81</v>
      </c>
      <c r="Z2983" s="24" t="s">
        <v>1026</v>
      </c>
      <c r="AA2983" s="17">
        <f>SUM(AA2964:AA2982)</f>
        <v>64</v>
      </c>
    </row>
    <row r="2984" spans="1:27" x14ac:dyDescent="0.25">
      <c r="C2984" s="16"/>
      <c r="D2984" s="16"/>
      <c r="E2984" s="16"/>
      <c r="F2984" s="16"/>
      <c r="G2984" s="16"/>
      <c r="H2984" s="16"/>
      <c r="I2984" s="16"/>
      <c r="J2984" s="16"/>
      <c r="K2984" s="16"/>
      <c r="L2984" s="16"/>
      <c r="P2984" s="17">
        <f>COUNT(T2963:T2982)</f>
        <v>13</v>
      </c>
      <c r="R2984" s="24"/>
      <c r="S2984" s="19" t="s">
        <v>567</v>
      </c>
      <c r="T2984" s="81">
        <f>PRODUCT(T2983/P2984)</f>
        <v>1.3076923076923077</v>
      </c>
      <c r="U2984" s="24" t="s">
        <v>1026</v>
      </c>
      <c r="V2984" s="81">
        <f>PRODUCT(V2983/P2984)</f>
        <v>1.0769230769230769</v>
      </c>
      <c r="W2984" s="142"/>
      <c r="X2984" s="82">
        <f>PRODUCT(X2983/P2984)</f>
        <v>821.69230769230774</v>
      </c>
      <c r="Y2984" s="81">
        <f>PRODUCT(Y2983/P2984)</f>
        <v>6.2307692307692308</v>
      </c>
      <c r="Z2984" s="24" t="s">
        <v>1026</v>
      </c>
      <c r="AA2984" s="81">
        <f>PRODUCT(AA2983/P2984)</f>
        <v>4.9230769230769234</v>
      </c>
    </row>
    <row r="2985" spans="1:27" x14ac:dyDescent="0.25">
      <c r="A2985" s="16"/>
      <c r="C2985" s="16"/>
      <c r="D2985" s="16"/>
      <c r="E2985" s="16"/>
      <c r="F2985" s="16"/>
      <c r="G2985" s="16"/>
      <c r="H2985" s="16"/>
      <c r="I2985" s="16"/>
      <c r="J2985" s="16"/>
      <c r="K2985" s="16"/>
      <c r="L2985" s="16"/>
      <c r="Q2985" s="11"/>
      <c r="W2985" s="142"/>
    </row>
    <row r="2986" spans="1:27" x14ac:dyDescent="0.25">
      <c r="A2986" s="16"/>
      <c r="C2986" s="16"/>
      <c r="D2986" s="16"/>
      <c r="E2986" s="16"/>
      <c r="F2986" s="16"/>
      <c r="G2986" s="16"/>
      <c r="H2986" s="16"/>
      <c r="I2986" s="16"/>
      <c r="J2986" s="16"/>
      <c r="K2986" s="16"/>
      <c r="L2986" s="16"/>
      <c r="Q2986" s="11"/>
      <c r="W2986" s="142"/>
    </row>
    <row r="2987" spans="1:27" x14ac:dyDescent="0.25">
      <c r="A2987" s="21"/>
      <c r="B2987" s="22" t="s">
        <v>89</v>
      </c>
      <c r="C2987" s="21" t="s">
        <v>1032</v>
      </c>
      <c r="D2987" s="21" t="s">
        <v>1033</v>
      </c>
      <c r="E2987" s="21" t="s">
        <v>1034</v>
      </c>
      <c r="F2987" s="21" t="s">
        <v>1030</v>
      </c>
      <c r="G2987" s="21" t="s">
        <v>1039</v>
      </c>
      <c r="H2987" s="21" t="s">
        <v>1040</v>
      </c>
      <c r="I2987" s="22" t="s">
        <v>1028</v>
      </c>
      <c r="J2987" s="21"/>
      <c r="K2987" s="21"/>
      <c r="L2987" s="21" t="s">
        <v>1031</v>
      </c>
      <c r="M2987" s="33"/>
      <c r="N2987" s="33"/>
      <c r="O2987" s="33"/>
      <c r="P2987" s="33"/>
      <c r="Q2987" s="22" t="s">
        <v>89</v>
      </c>
      <c r="R2987" s="33"/>
      <c r="S2987" s="35"/>
      <c r="T2987" s="33"/>
      <c r="U2987" s="33"/>
      <c r="V2987" s="33"/>
      <c r="W2987" s="163"/>
      <c r="X2987" s="33"/>
      <c r="Y2987" s="33"/>
      <c r="Z2987" s="33"/>
      <c r="AA2987" s="33"/>
    </row>
    <row r="2988" spans="1:27" x14ac:dyDescent="0.25">
      <c r="A2988" s="14">
        <v>1</v>
      </c>
      <c r="B2988" s="67" t="s">
        <v>392</v>
      </c>
      <c r="C2988" s="14">
        <v>24</v>
      </c>
      <c r="D2988" s="14">
        <v>16</v>
      </c>
      <c r="E2988" s="14">
        <v>6</v>
      </c>
      <c r="F2988" s="14">
        <v>0</v>
      </c>
      <c r="G2988" s="14">
        <v>1</v>
      </c>
      <c r="H2988" s="14">
        <v>1</v>
      </c>
      <c r="I2988" s="29">
        <v>255</v>
      </c>
      <c r="J2988" s="147" t="s">
        <v>1026</v>
      </c>
      <c r="K2988" s="14">
        <v>68</v>
      </c>
      <c r="L2988" s="14">
        <v>61</v>
      </c>
      <c r="M2988" s="17" t="s">
        <v>3142</v>
      </c>
      <c r="N2988" s="17">
        <v>13</v>
      </c>
      <c r="O2988" s="17">
        <v>5</v>
      </c>
      <c r="P2988" s="17">
        <v>2009</v>
      </c>
      <c r="Q2988" s="19" t="s">
        <v>264</v>
      </c>
      <c r="S2988" s="19" t="s">
        <v>392</v>
      </c>
      <c r="T2988" s="17">
        <v>0</v>
      </c>
      <c r="U2988" s="24" t="s">
        <v>1026</v>
      </c>
      <c r="V2988" s="17">
        <v>1</v>
      </c>
      <c r="W2988" s="142" t="s">
        <v>846</v>
      </c>
      <c r="X2988" s="17">
        <v>826</v>
      </c>
      <c r="Y2988" s="17">
        <v>7</v>
      </c>
      <c r="Z2988" s="24" t="s">
        <v>1026</v>
      </c>
      <c r="AA2988" s="17">
        <v>8</v>
      </c>
    </row>
    <row r="2989" spans="1:27" x14ac:dyDescent="0.25">
      <c r="A2989" s="14">
        <v>2</v>
      </c>
      <c r="B2989" s="42" t="s">
        <v>1041</v>
      </c>
      <c r="C2989" s="14">
        <v>24</v>
      </c>
      <c r="D2989" s="14">
        <v>15</v>
      </c>
      <c r="E2989" s="14">
        <v>4</v>
      </c>
      <c r="F2989" s="14">
        <v>0</v>
      </c>
      <c r="G2989" s="14">
        <v>2</v>
      </c>
      <c r="H2989" s="14">
        <v>3</v>
      </c>
      <c r="I2989" s="29">
        <v>186</v>
      </c>
      <c r="J2989" s="147" t="s">
        <v>1026</v>
      </c>
      <c r="K2989" s="14">
        <v>72</v>
      </c>
      <c r="L2989" s="14">
        <v>55</v>
      </c>
      <c r="M2989" s="17" t="s">
        <v>3142</v>
      </c>
      <c r="N2989" s="17">
        <v>13</v>
      </c>
      <c r="O2989" s="17">
        <v>5</v>
      </c>
      <c r="P2989" s="17">
        <v>2009</v>
      </c>
      <c r="Q2989" s="19" t="s">
        <v>1041</v>
      </c>
      <c r="S2989" s="19" t="s">
        <v>1427</v>
      </c>
      <c r="T2989" s="17">
        <v>2</v>
      </c>
      <c r="U2989" s="24" t="s">
        <v>1026</v>
      </c>
      <c r="V2989" s="17">
        <v>0</v>
      </c>
      <c r="W2989" s="142" t="s">
        <v>2720</v>
      </c>
      <c r="X2989" s="17">
        <v>601</v>
      </c>
      <c r="Y2989" s="17">
        <v>8</v>
      </c>
      <c r="Z2989" s="24" t="s">
        <v>1026</v>
      </c>
      <c r="AA2989" s="17">
        <v>1</v>
      </c>
    </row>
    <row r="2990" spans="1:27" x14ac:dyDescent="0.25">
      <c r="A2990" s="14">
        <v>3</v>
      </c>
      <c r="B2990" s="42" t="s">
        <v>3121</v>
      </c>
      <c r="C2990" s="14">
        <v>24</v>
      </c>
      <c r="D2990" s="14">
        <v>14</v>
      </c>
      <c r="E2990" s="14">
        <v>5</v>
      </c>
      <c r="F2990" s="14">
        <v>0</v>
      </c>
      <c r="G2990" s="14">
        <v>2</v>
      </c>
      <c r="H2990" s="14">
        <v>3</v>
      </c>
      <c r="I2990" s="29">
        <v>220</v>
      </c>
      <c r="J2990" s="147" t="s">
        <v>1026</v>
      </c>
      <c r="K2990" s="14">
        <v>92</v>
      </c>
      <c r="L2990" s="14">
        <v>54</v>
      </c>
      <c r="M2990" s="17" t="s">
        <v>3142</v>
      </c>
      <c r="N2990" s="17">
        <v>13</v>
      </c>
      <c r="O2990" s="17">
        <v>5</v>
      </c>
      <c r="P2990" s="17">
        <v>2009</v>
      </c>
      <c r="Q2990" s="19" t="s">
        <v>90</v>
      </c>
      <c r="S2990" s="19" t="s">
        <v>181</v>
      </c>
      <c r="T2990" s="17">
        <v>2</v>
      </c>
      <c r="U2990" s="24" t="s">
        <v>1026</v>
      </c>
      <c r="V2990" s="17">
        <v>0</v>
      </c>
      <c r="W2990" s="142" t="s">
        <v>1896</v>
      </c>
      <c r="X2990" s="17">
        <v>360</v>
      </c>
      <c r="Y2990" s="17">
        <v>5</v>
      </c>
      <c r="Z2990" s="24" t="s">
        <v>1026</v>
      </c>
      <c r="AA2990" s="17">
        <v>2</v>
      </c>
    </row>
    <row r="2991" spans="1:27" x14ac:dyDescent="0.25">
      <c r="A2991" s="14">
        <v>4</v>
      </c>
      <c r="B2991" s="42" t="s">
        <v>1241</v>
      </c>
      <c r="C2991" s="14">
        <v>24</v>
      </c>
      <c r="D2991" s="14">
        <v>14</v>
      </c>
      <c r="E2991" s="14">
        <v>3</v>
      </c>
      <c r="F2991" s="14">
        <v>0</v>
      </c>
      <c r="G2991" s="14">
        <v>3</v>
      </c>
      <c r="H2991" s="14">
        <v>4</v>
      </c>
      <c r="I2991" s="29">
        <v>213</v>
      </c>
      <c r="J2991" s="147" t="s">
        <v>1026</v>
      </c>
      <c r="K2991" s="14">
        <v>85</v>
      </c>
      <c r="L2991" s="14">
        <v>51</v>
      </c>
      <c r="M2991" s="17" t="s">
        <v>3142</v>
      </c>
      <c r="N2991" s="17">
        <v>13</v>
      </c>
      <c r="O2991" s="17">
        <v>5</v>
      </c>
      <c r="P2991" s="17">
        <v>2009</v>
      </c>
      <c r="Q2991" s="19" t="s">
        <v>3121</v>
      </c>
      <c r="S2991" s="19" t="s">
        <v>1241</v>
      </c>
      <c r="T2991" s="17">
        <v>0</v>
      </c>
      <c r="U2991" s="24" t="s">
        <v>1026</v>
      </c>
      <c r="V2991" s="17">
        <v>2</v>
      </c>
      <c r="W2991" s="142" t="s">
        <v>476</v>
      </c>
      <c r="X2991" s="17">
        <v>448</v>
      </c>
      <c r="Y2991" s="17">
        <v>2</v>
      </c>
      <c r="Z2991" s="24" t="s">
        <v>1026</v>
      </c>
      <c r="AA2991" s="17">
        <v>12</v>
      </c>
    </row>
    <row r="2992" spans="1:27" x14ac:dyDescent="0.25">
      <c r="A2992" s="14">
        <v>5</v>
      </c>
      <c r="B2992" s="63" t="s">
        <v>264</v>
      </c>
      <c r="C2992" s="14">
        <v>24</v>
      </c>
      <c r="D2992" s="14">
        <v>7</v>
      </c>
      <c r="E2992" s="14">
        <v>7</v>
      </c>
      <c r="F2992" s="14">
        <v>0</v>
      </c>
      <c r="G2992" s="14">
        <v>3</v>
      </c>
      <c r="H2992" s="14">
        <v>7</v>
      </c>
      <c r="I2992" s="29">
        <v>157</v>
      </c>
      <c r="J2992" s="147" t="s">
        <v>1026</v>
      </c>
      <c r="K2992" s="14">
        <v>127</v>
      </c>
      <c r="L2992" s="14">
        <v>38</v>
      </c>
      <c r="M2992" s="17" t="s">
        <v>3142</v>
      </c>
      <c r="N2992" s="17">
        <v>13</v>
      </c>
      <c r="O2992" s="17">
        <v>5</v>
      </c>
      <c r="P2992" s="17">
        <v>2009</v>
      </c>
      <c r="Q2992" s="19" t="s">
        <v>1</v>
      </c>
      <c r="S2992" s="19" t="s">
        <v>1433</v>
      </c>
      <c r="T2992" s="17">
        <v>0</v>
      </c>
      <c r="U2992" s="24" t="s">
        <v>1026</v>
      </c>
      <c r="V2992" s="17">
        <v>2</v>
      </c>
      <c r="W2992" s="142" t="s">
        <v>847</v>
      </c>
      <c r="X2992" s="17">
        <v>383</v>
      </c>
      <c r="Y2992" s="17">
        <v>2</v>
      </c>
      <c r="Z2992" s="24" t="s">
        <v>1026</v>
      </c>
      <c r="AA2992" s="17">
        <v>10</v>
      </c>
    </row>
    <row r="2993" spans="1:27" x14ac:dyDescent="0.25">
      <c r="A2993" s="14">
        <v>6</v>
      </c>
      <c r="B2993" s="16" t="s">
        <v>90</v>
      </c>
      <c r="C2993" s="14">
        <v>24</v>
      </c>
      <c r="D2993" s="14">
        <v>7</v>
      </c>
      <c r="E2993" s="14">
        <v>7</v>
      </c>
      <c r="F2993" s="14">
        <v>0</v>
      </c>
      <c r="G2993" s="14">
        <v>2</v>
      </c>
      <c r="H2993" s="14">
        <v>8</v>
      </c>
      <c r="I2993" s="29">
        <v>170</v>
      </c>
      <c r="J2993" s="147" t="s">
        <v>1026</v>
      </c>
      <c r="K2993" s="14">
        <v>159</v>
      </c>
      <c r="L2993" s="14">
        <v>37</v>
      </c>
      <c r="M2993" s="17" t="s">
        <v>3142</v>
      </c>
      <c r="N2993" s="17">
        <v>13</v>
      </c>
      <c r="O2993" s="17">
        <v>5</v>
      </c>
      <c r="P2993" s="17">
        <v>2009</v>
      </c>
      <c r="Q2993" s="19" t="s">
        <v>1043</v>
      </c>
      <c r="S2993" s="11" t="s">
        <v>1029</v>
      </c>
      <c r="T2993" s="17">
        <v>1</v>
      </c>
      <c r="U2993" s="24" t="s">
        <v>1026</v>
      </c>
      <c r="V2993" s="17">
        <v>0</v>
      </c>
      <c r="W2993" s="142" t="s">
        <v>910</v>
      </c>
      <c r="X2993" s="17">
        <v>382</v>
      </c>
      <c r="Y2993" s="17">
        <v>7</v>
      </c>
      <c r="Z2993" s="24" t="s">
        <v>1026</v>
      </c>
      <c r="AA2993" s="17">
        <v>5</v>
      </c>
    </row>
    <row r="2994" spans="1:27" x14ac:dyDescent="0.25">
      <c r="A2994" s="14">
        <v>7</v>
      </c>
      <c r="B2994" s="42" t="s">
        <v>1043</v>
      </c>
      <c r="C2994" s="14">
        <v>24</v>
      </c>
      <c r="D2994" s="14">
        <v>5</v>
      </c>
      <c r="E2994" s="14">
        <v>7</v>
      </c>
      <c r="F2994" s="14">
        <v>0</v>
      </c>
      <c r="G2994" s="14">
        <v>1</v>
      </c>
      <c r="H2994" s="14">
        <v>11</v>
      </c>
      <c r="I2994" s="29">
        <v>118</v>
      </c>
      <c r="J2994" s="147" t="s">
        <v>1026</v>
      </c>
      <c r="K2994" s="14">
        <v>184</v>
      </c>
      <c r="L2994" s="14">
        <v>30</v>
      </c>
      <c r="M2994" s="17" t="s">
        <v>3027</v>
      </c>
      <c r="N2994" s="17">
        <v>16</v>
      </c>
      <c r="O2994" s="17">
        <v>5</v>
      </c>
      <c r="P2994" s="17">
        <v>2009</v>
      </c>
      <c r="Q2994" s="19" t="s">
        <v>3121</v>
      </c>
      <c r="S2994" s="19" t="s">
        <v>392</v>
      </c>
      <c r="T2994" s="17">
        <v>1</v>
      </c>
      <c r="U2994" s="24" t="s">
        <v>1026</v>
      </c>
      <c r="V2994" s="17">
        <v>2</v>
      </c>
      <c r="W2994" s="142" t="s">
        <v>1446</v>
      </c>
      <c r="X2994" s="17">
        <v>357</v>
      </c>
      <c r="Y2994" s="17">
        <v>8</v>
      </c>
      <c r="Z2994" s="24" t="s">
        <v>1026</v>
      </c>
      <c r="AA2994" s="17">
        <v>7</v>
      </c>
    </row>
    <row r="2995" spans="1:27" ht="15.75" thickBot="1" x14ac:dyDescent="0.3">
      <c r="A2995" s="37">
        <v>8</v>
      </c>
      <c r="B2995" s="50" t="s">
        <v>1433</v>
      </c>
      <c r="C2995" s="37">
        <v>24</v>
      </c>
      <c r="D2995" s="37">
        <v>4</v>
      </c>
      <c r="E2995" s="37">
        <v>5</v>
      </c>
      <c r="F2995" s="37">
        <v>0</v>
      </c>
      <c r="G2995" s="37">
        <v>1</v>
      </c>
      <c r="H2995" s="37">
        <v>14</v>
      </c>
      <c r="I2995" s="37">
        <v>83</v>
      </c>
      <c r="J2995" s="148" t="s">
        <v>1026</v>
      </c>
      <c r="K2995" s="37">
        <v>145</v>
      </c>
      <c r="L2995" s="37">
        <v>23</v>
      </c>
      <c r="M2995" s="32" t="s">
        <v>3027</v>
      </c>
      <c r="N2995" s="17">
        <v>16</v>
      </c>
      <c r="O2995" s="17">
        <v>5</v>
      </c>
      <c r="P2995" s="17">
        <v>2009</v>
      </c>
      <c r="Q2995" s="19" t="s">
        <v>181</v>
      </c>
      <c r="S2995" s="19" t="s">
        <v>264</v>
      </c>
      <c r="T2995" s="17">
        <v>0</v>
      </c>
      <c r="U2995" s="24" t="s">
        <v>1026</v>
      </c>
      <c r="V2995" s="17">
        <v>1</v>
      </c>
      <c r="W2995" s="142" t="s">
        <v>1447</v>
      </c>
      <c r="X2995" s="17">
        <v>430</v>
      </c>
      <c r="Y2995" s="17">
        <v>1</v>
      </c>
      <c r="Z2995" s="24" t="s">
        <v>1026</v>
      </c>
      <c r="AA2995" s="17">
        <v>11</v>
      </c>
    </row>
    <row r="2996" spans="1:27" x14ac:dyDescent="0.25">
      <c r="A2996" s="29">
        <v>9</v>
      </c>
      <c r="B2996" s="41" t="s">
        <v>1427</v>
      </c>
      <c r="C2996" s="14">
        <v>24</v>
      </c>
      <c r="D2996" s="14">
        <v>1</v>
      </c>
      <c r="E2996" s="14">
        <v>4</v>
      </c>
      <c r="F2996" s="14">
        <v>0</v>
      </c>
      <c r="G2996" s="14">
        <v>5</v>
      </c>
      <c r="H2996" s="14">
        <v>14</v>
      </c>
      <c r="I2996" s="29">
        <v>91</v>
      </c>
      <c r="J2996" s="147" t="s">
        <v>1026</v>
      </c>
      <c r="K2996" s="14">
        <v>209</v>
      </c>
      <c r="L2996" s="14">
        <v>16</v>
      </c>
      <c r="M2996" s="17" t="s">
        <v>3027</v>
      </c>
      <c r="N2996" s="17">
        <v>16</v>
      </c>
      <c r="O2996" s="17">
        <v>5</v>
      </c>
      <c r="P2996" s="17">
        <v>2009</v>
      </c>
      <c r="Q2996" s="19" t="s">
        <v>1241</v>
      </c>
      <c r="S2996" s="19" t="s">
        <v>1043</v>
      </c>
      <c r="T2996" s="17">
        <v>1</v>
      </c>
      <c r="U2996" s="24" t="s">
        <v>1026</v>
      </c>
      <c r="V2996" s="17">
        <v>2</v>
      </c>
      <c r="W2996" s="142" t="s">
        <v>1448</v>
      </c>
      <c r="X2996" s="17">
        <v>1302</v>
      </c>
      <c r="Y2996" s="17">
        <v>15</v>
      </c>
      <c r="Z2996" s="24" t="s">
        <v>1026</v>
      </c>
      <c r="AA2996" s="17">
        <v>4</v>
      </c>
    </row>
    <row r="2997" spans="1:27" x14ac:dyDescent="0.25">
      <c r="A2997" s="14">
        <v>10</v>
      </c>
      <c r="B2997" s="63" t="s">
        <v>1</v>
      </c>
      <c r="C2997" s="14">
        <v>24</v>
      </c>
      <c r="D2997" s="14">
        <v>2</v>
      </c>
      <c r="E2997" s="14">
        <v>3</v>
      </c>
      <c r="F2997" s="14">
        <v>0</v>
      </c>
      <c r="G2997" s="14">
        <v>3</v>
      </c>
      <c r="H2997" s="14">
        <v>16</v>
      </c>
      <c r="I2997" s="29">
        <v>82</v>
      </c>
      <c r="J2997" s="147" t="s">
        <v>1026</v>
      </c>
      <c r="K2997" s="14">
        <v>174</v>
      </c>
      <c r="L2997" s="14">
        <v>15</v>
      </c>
      <c r="M2997" s="17" t="s">
        <v>3011</v>
      </c>
      <c r="N2997" s="17">
        <v>17</v>
      </c>
      <c r="O2997" s="17">
        <v>5</v>
      </c>
      <c r="P2997" s="17">
        <v>2009</v>
      </c>
      <c r="Q2997" s="19" t="s">
        <v>90</v>
      </c>
      <c r="S2997" s="19" t="s">
        <v>264</v>
      </c>
      <c r="T2997" s="17">
        <v>1</v>
      </c>
      <c r="U2997" s="24" t="s">
        <v>1026</v>
      </c>
      <c r="V2997" s="17">
        <v>2</v>
      </c>
      <c r="W2997" s="142" t="s">
        <v>2546</v>
      </c>
      <c r="X2997" s="17">
        <v>316</v>
      </c>
      <c r="Y2997" s="17">
        <v>8</v>
      </c>
      <c r="Z2997" s="24" t="s">
        <v>1026</v>
      </c>
      <c r="AA2997" s="17">
        <v>13</v>
      </c>
    </row>
    <row r="2998" spans="1:27" x14ac:dyDescent="0.25">
      <c r="A2998" s="14">
        <v>11</v>
      </c>
      <c r="B2998" s="42" t="s">
        <v>181</v>
      </c>
      <c r="C2998" s="14">
        <v>24</v>
      </c>
      <c r="D2998" s="14">
        <v>2</v>
      </c>
      <c r="E2998" s="14">
        <v>3</v>
      </c>
      <c r="F2998" s="14">
        <v>0</v>
      </c>
      <c r="G2998" s="14">
        <v>2</v>
      </c>
      <c r="H2998" s="14">
        <v>17</v>
      </c>
      <c r="I2998" s="29">
        <v>94</v>
      </c>
      <c r="J2998" s="147" t="s">
        <v>1026</v>
      </c>
      <c r="K2998" s="14">
        <v>227</v>
      </c>
      <c r="L2998" s="14">
        <v>14</v>
      </c>
      <c r="M2998" s="17" t="s">
        <v>3011</v>
      </c>
      <c r="N2998" s="17">
        <v>17</v>
      </c>
      <c r="O2998" s="17">
        <v>5</v>
      </c>
      <c r="P2998" s="17">
        <v>2009</v>
      </c>
      <c r="Q2998" s="19" t="s">
        <v>1427</v>
      </c>
      <c r="S2998" s="19" t="s">
        <v>1029</v>
      </c>
      <c r="T2998" s="17">
        <v>1</v>
      </c>
      <c r="U2998" s="24" t="s">
        <v>1026</v>
      </c>
      <c r="V2998" s="17">
        <v>2</v>
      </c>
      <c r="W2998" s="142" t="s">
        <v>2547</v>
      </c>
      <c r="X2998" s="17">
        <v>271</v>
      </c>
      <c r="Y2998" s="17">
        <v>5</v>
      </c>
      <c r="Z2998" s="24" t="s">
        <v>1026</v>
      </c>
      <c r="AA2998" s="17">
        <v>4</v>
      </c>
    </row>
    <row r="2999" spans="1:27" x14ac:dyDescent="0.25">
      <c r="A2999" s="14">
        <v>12</v>
      </c>
      <c r="B2999" s="63" t="s">
        <v>1029</v>
      </c>
      <c r="C2999" s="14">
        <v>24</v>
      </c>
      <c r="D2999" s="14">
        <v>1</v>
      </c>
      <c r="E2999" s="14">
        <v>2</v>
      </c>
      <c r="F2999" s="14">
        <v>0</v>
      </c>
      <c r="G2999" s="14">
        <v>5</v>
      </c>
      <c r="H2999" s="14">
        <v>16</v>
      </c>
      <c r="I2999" s="29">
        <v>89</v>
      </c>
      <c r="J2999" s="147" t="s">
        <v>1026</v>
      </c>
      <c r="K2999" s="14">
        <v>216</v>
      </c>
      <c r="L2999" s="14">
        <v>12</v>
      </c>
      <c r="M2999" s="17" t="s">
        <v>3011</v>
      </c>
      <c r="N2999" s="17">
        <v>17</v>
      </c>
      <c r="O2999" s="17">
        <v>5</v>
      </c>
      <c r="P2999" s="17">
        <v>2009</v>
      </c>
      <c r="Q2999" s="19" t="s">
        <v>1433</v>
      </c>
      <c r="S2999" s="19" t="s">
        <v>1043</v>
      </c>
      <c r="T2999" s="17">
        <v>0</v>
      </c>
      <c r="U2999" s="24" t="s">
        <v>1026</v>
      </c>
      <c r="V2999" s="17">
        <v>2</v>
      </c>
      <c r="W2999" s="142" t="s">
        <v>1730</v>
      </c>
      <c r="X2999" s="17">
        <v>501</v>
      </c>
      <c r="Y2999" s="17">
        <v>2</v>
      </c>
      <c r="Z2999" s="24" t="s">
        <v>1026</v>
      </c>
      <c r="AA2999" s="17">
        <v>4</v>
      </c>
    </row>
    <row r="3000" spans="1:27" x14ac:dyDescent="0.25">
      <c r="A3000" s="16"/>
      <c r="C3000" s="14">
        <f t="shared" ref="C3000:H3000" si="55">SUM(C2988:C2999)</f>
        <v>288</v>
      </c>
      <c r="D3000" s="14">
        <f t="shared" si="55"/>
        <v>88</v>
      </c>
      <c r="E3000" s="14">
        <f t="shared" si="55"/>
        <v>56</v>
      </c>
      <c r="F3000" s="14">
        <f t="shared" si="55"/>
        <v>0</v>
      </c>
      <c r="G3000" s="14">
        <f t="shared" si="55"/>
        <v>30</v>
      </c>
      <c r="H3000" s="14">
        <f t="shared" si="55"/>
        <v>114</v>
      </c>
      <c r="I3000" s="14">
        <f>SUM(I2988:I2999)</f>
        <v>1758</v>
      </c>
      <c r="J3000" s="147" t="s">
        <v>1026</v>
      </c>
      <c r="K3000" s="14">
        <f>SUM(K2988:K2999)</f>
        <v>1758</v>
      </c>
      <c r="L3000" s="14">
        <f>SUM(L2988:L2999)</f>
        <v>406</v>
      </c>
      <c r="M3000" s="17" t="s">
        <v>3011</v>
      </c>
      <c r="N3000" s="17">
        <v>17</v>
      </c>
      <c r="O3000" s="17">
        <v>5</v>
      </c>
      <c r="P3000" s="17">
        <v>2009</v>
      </c>
      <c r="Q3000" s="19" t="s">
        <v>1</v>
      </c>
      <c r="S3000" s="19" t="s">
        <v>3121</v>
      </c>
      <c r="T3000" s="17">
        <v>0</v>
      </c>
      <c r="U3000" s="24" t="s">
        <v>1026</v>
      </c>
      <c r="V3000" s="17">
        <v>1</v>
      </c>
      <c r="W3000" s="142" t="s">
        <v>2548</v>
      </c>
      <c r="X3000" s="17">
        <v>212</v>
      </c>
      <c r="Y3000" s="17">
        <v>0</v>
      </c>
      <c r="Z3000" s="24" t="s">
        <v>1026</v>
      </c>
      <c r="AA3000" s="17">
        <v>7</v>
      </c>
    </row>
    <row r="3001" spans="1:27" x14ac:dyDescent="0.25">
      <c r="A3001" s="16"/>
      <c r="C3001" s="16"/>
      <c r="D3001" s="16"/>
      <c r="E3001" s="16"/>
      <c r="F3001" s="16"/>
      <c r="G3001" s="16"/>
      <c r="H3001" s="16"/>
      <c r="I3001" s="16"/>
      <c r="J3001" s="16"/>
      <c r="K3001" s="16"/>
      <c r="L3001" s="16"/>
      <c r="M3001" s="17" t="s">
        <v>3144</v>
      </c>
      <c r="N3001" s="17">
        <v>19</v>
      </c>
      <c r="O3001" s="17">
        <v>5</v>
      </c>
      <c r="P3001" s="17">
        <v>2009</v>
      </c>
      <c r="Q3001" s="19" t="s">
        <v>392</v>
      </c>
      <c r="S3001" s="19" t="s">
        <v>1041</v>
      </c>
      <c r="T3001" s="17">
        <v>1</v>
      </c>
      <c r="U3001" s="24" t="s">
        <v>1026</v>
      </c>
      <c r="V3001" s="17">
        <v>0</v>
      </c>
      <c r="W3001" s="142" t="s">
        <v>1172</v>
      </c>
      <c r="X3001" s="17">
        <v>513</v>
      </c>
      <c r="Y3001" s="17">
        <v>8</v>
      </c>
      <c r="Z3001" s="24" t="s">
        <v>1026</v>
      </c>
      <c r="AA3001" s="17">
        <v>7</v>
      </c>
    </row>
    <row r="3002" spans="1:27" x14ac:dyDescent="0.25">
      <c r="A3002" s="16"/>
      <c r="B3002" s="176" t="s">
        <v>369</v>
      </c>
      <c r="C3002" s="16"/>
      <c r="D3002" s="16"/>
      <c r="E3002" s="16"/>
      <c r="F3002" s="16"/>
      <c r="G3002" s="16"/>
      <c r="H3002" s="16"/>
      <c r="I3002" s="16"/>
      <c r="J3002" s="16"/>
      <c r="K3002" s="16"/>
      <c r="L3002" s="16"/>
      <c r="M3002" s="17" t="s">
        <v>3142</v>
      </c>
      <c r="N3002" s="17">
        <v>20</v>
      </c>
      <c r="O3002" s="17">
        <v>5</v>
      </c>
      <c r="P3002" s="17">
        <v>2009</v>
      </c>
      <c r="Q3002" s="19" t="s">
        <v>3121</v>
      </c>
      <c r="S3002" s="19" t="s">
        <v>181</v>
      </c>
      <c r="T3002" s="17">
        <v>2</v>
      </c>
      <c r="U3002" s="24" t="s">
        <v>1026</v>
      </c>
      <c r="V3002" s="17">
        <v>0</v>
      </c>
      <c r="W3002" s="142" t="s">
        <v>1876</v>
      </c>
      <c r="X3002" s="17">
        <v>378</v>
      </c>
      <c r="Y3002" s="17">
        <v>12</v>
      </c>
      <c r="Z3002" s="24" t="s">
        <v>1026</v>
      </c>
      <c r="AA3002" s="17">
        <v>2</v>
      </c>
    </row>
    <row r="3003" spans="1:27" x14ac:dyDescent="0.25">
      <c r="A3003" s="16"/>
      <c r="B3003" s="176" t="s">
        <v>5016</v>
      </c>
      <c r="C3003" s="16"/>
      <c r="D3003" s="16"/>
      <c r="E3003" s="16"/>
      <c r="F3003" s="16"/>
      <c r="G3003" s="16"/>
      <c r="H3003" s="16"/>
      <c r="I3003" s="16"/>
      <c r="J3003" s="16"/>
      <c r="K3003" s="16"/>
      <c r="L3003" s="16"/>
      <c r="M3003" s="17" t="s">
        <v>3142</v>
      </c>
      <c r="N3003" s="17">
        <v>20</v>
      </c>
      <c r="O3003" s="17">
        <v>5</v>
      </c>
      <c r="P3003" s="17">
        <v>2009</v>
      </c>
      <c r="Q3003" s="19" t="s">
        <v>1241</v>
      </c>
      <c r="S3003" s="19" t="s">
        <v>1427</v>
      </c>
      <c r="T3003" s="17">
        <v>2</v>
      </c>
      <c r="U3003" s="24" t="s">
        <v>1026</v>
      </c>
      <c r="V3003" s="17">
        <v>0</v>
      </c>
      <c r="W3003" s="142" t="s">
        <v>2912</v>
      </c>
      <c r="X3003" s="17">
        <v>1006</v>
      </c>
      <c r="Y3003" s="17">
        <v>7</v>
      </c>
      <c r="Z3003" s="24" t="s">
        <v>1026</v>
      </c>
      <c r="AA3003" s="17">
        <v>3</v>
      </c>
    </row>
    <row r="3004" spans="1:27" x14ac:dyDescent="0.25">
      <c r="A3004" s="16"/>
      <c r="C3004" s="16"/>
      <c r="D3004" s="16"/>
      <c r="E3004" s="16"/>
      <c r="F3004" s="16"/>
      <c r="G3004" s="16"/>
      <c r="H3004" s="16"/>
      <c r="I3004" s="16"/>
      <c r="J3004" s="16"/>
      <c r="K3004" s="16"/>
      <c r="L3004" s="16"/>
      <c r="M3004" s="17" t="s">
        <v>3141</v>
      </c>
      <c r="N3004" s="17">
        <v>21</v>
      </c>
      <c r="O3004" s="17">
        <v>5</v>
      </c>
      <c r="P3004" s="17">
        <v>2009</v>
      </c>
      <c r="Q3004" s="19" t="s">
        <v>1029</v>
      </c>
      <c r="S3004" s="19" t="s">
        <v>392</v>
      </c>
      <c r="T3004" s="17">
        <v>0</v>
      </c>
      <c r="U3004" s="24" t="s">
        <v>1026</v>
      </c>
      <c r="V3004" s="17">
        <v>2</v>
      </c>
      <c r="W3004" s="142" t="s">
        <v>2581</v>
      </c>
      <c r="X3004" s="17">
        <v>276</v>
      </c>
      <c r="Y3004" s="17">
        <v>1</v>
      </c>
      <c r="Z3004" s="24" t="s">
        <v>1026</v>
      </c>
      <c r="AA3004" s="17">
        <v>23</v>
      </c>
    </row>
    <row r="3005" spans="1:27" x14ac:dyDescent="0.25">
      <c r="A3005" s="16"/>
      <c r="C3005" s="16"/>
      <c r="D3005" s="16"/>
      <c r="E3005" s="16"/>
      <c r="F3005" s="16"/>
      <c r="G3005" s="16"/>
      <c r="H3005" s="16"/>
      <c r="I3005" s="16"/>
      <c r="J3005" s="16"/>
      <c r="K3005" s="16"/>
      <c r="L3005" s="16"/>
      <c r="M3005" s="17" t="s">
        <v>3141</v>
      </c>
      <c r="N3005" s="17">
        <v>21</v>
      </c>
      <c r="O3005" s="17">
        <v>5</v>
      </c>
      <c r="P3005" s="17">
        <v>2009</v>
      </c>
      <c r="Q3005" s="19" t="s">
        <v>1433</v>
      </c>
      <c r="S3005" s="19" t="s">
        <v>1427</v>
      </c>
      <c r="T3005" s="17">
        <v>2</v>
      </c>
      <c r="U3005" s="24" t="s">
        <v>1026</v>
      </c>
      <c r="V3005" s="17">
        <v>0</v>
      </c>
      <c r="W3005" s="142" t="s">
        <v>2596</v>
      </c>
      <c r="X3005" s="17">
        <v>333</v>
      </c>
      <c r="Y3005" s="17">
        <v>6</v>
      </c>
      <c r="Z3005" s="24" t="s">
        <v>1026</v>
      </c>
      <c r="AA3005" s="17">
        <v>1</v>
      </c>
    </row>
    <row r="3006" spans="1:27" x14ac:dyDescent="0.25">
      <c r="A3006" s="16"/>
      <c r="C3006" s="16"/>
      <c r="D3006" s="16"/>
      <c r="E3006" s="16"/>
      <c r="F3006" s="16"/>
      <c r="G3006" s="16"/>
      <c r="H3006" s="16"/>
      <c r="I3006" s="16"/>
      <c r="J3006" s="16"/>
      <c r="K3006" s="16"/>
      <c r="L3006" s="16"/>
      <c r="M3006" s="17" t="s">
        <v>3141</v>
      </c>
      <c r="N3006" s="17">
        <v>21</v>
      </c>
      <c r="O3006" s="17">
        <v>5</v>
      </c>
      <c r="P3006" s="17">
        <v>2009</v>
      </c>
      <c r="Q3006" s="19" t="s">
        <v>264</v>
      </c>
      <c r="S3006" s="19" t="s">
        <v>181</v>
      </c>
      <c r="T3006" s="17">
        <v>2</v>
      </c>
      <c r="U3006" s="24" t="s">
        <v>1026</v>
      </c>
      <c r="V3006" s="17">
        <v>0</v>
      </c>
      <c r="W3006" s="142" t="s">
        <v>2580</v>
      </c>
      <c r="X3006" s="17">
        <v>650</v>
      </c>
      <c r="Y3006" s="17">
        <v>12</v>
      </c>
      <c r="Z3006" s="24" t="s">
        <v>1026</v>
      </c>
      <c r="AA3006" s="17">
        <v>1</v>
      </c>
    </row>
    <row r="3007" spans="1:27" x14ac:dyDescent="0.25">
      <c r="A3007" s="16"/>
      <c r="C3007" s="16"/>
      <c r="D3007" s="16"/>
      <c r="E3007" s="16"/>
      <c r="F3007" s="16"/>
      <c r="G3007" s="16"/>
      <c r="H3007" s="16"/>
      <c r="I3007" s="16"/>
      <c r="J3007" s="16"/>
      <c r="K3007" s="16"/>
      <c r="L3007" s="16"/>
      <c r="M3007" s="17" t="s">
        <v>3027</v>
      </c>
      <c r="N3007" s="17">
        <v>23</v>
      </c>
      <c r="O3007" s="17">
        <v>5</v>
      </c>
      <c r="P3007" s="17">
        <v>2009</v>
      </c>
      <c r="Q3007" s="19" t="s">
        <v>1043</v>
      </c>
      <c r="S3007" s="19" t="s">
        <v>1</v>
      </c>
      <c r="T3007" s="17">
        <v>2</v>
      </c>
      <c r="U3007" s="24" t="s">
        <v>1026</v>
      </c>
      <c r="V3007" s="17">
        <v>1</v>
      </c>
      <c r="W3007" s="142" t="s">
        <v>396</v>
      </c>
      <c r="X3007" s="17">
        <v>536</v>
      </c>
      <c r="Y3007" s="17">
        <v>12</v>
      </c>
      <c r="Z3007" s="24" t="s">
        <v>1026</v>
      </c>
      <c r="AA3007" s="17">
        <v>6</v>
      </c>
    </row>
    <row r="3008" spans="1:27" x14ac:dyDescent="0.25">
      <c r="A3008" s="16"/>
      <c r="C3008" s="16"/>
      <c r="D3008" s="16"/>
      <c r="E3008" s="16"/>
      <c r="F3008" s="16"/>
      <c r="G3008" s="16"/>
      <c r="H3008" s="16"/>
      <c r="I3008" s="16"/>
      <c r="J3008" s="16"/>
      <c r="K3008" s="16"/>
      <c r="L3008" s="16"/>
      <c r="M3008" s="17" t="s">
        <v>3011</v>
      </c>
      <c r="N3008" s="17">
        <v>24</v>
      </c>
      <c r="O3008" s="17">
        <v>5</v>
      </c>
      <c r="P3008" s="17">
        <v>2009</v>
      </c>
      <c r="Q3008" s="19" t="s">
        <v>1029</v>
      </c>
      <c r="S3008" s="19" t="s">
        <v>1</v>
      </c>
      <c r="T3008" s="17">
        <v>2</v>
      </c>
      <c r="U3008" s="24" t="s">
        <v>1026</v>
      </c>
      <c r="V3008" s="17">
        <v>0</v>
      </c>
      <c r="W3008" s="142" t="s">
        <v>393</v>
      </c>
      <c r="X3008" s="17">
        <v>158</v>
      </c>
      <c r="Y3008" s="17">
        <v>7</v>
      </c>
      <c r="Z3008" s="24" t="s">
        <v>1026</v>
      </c>
      <c r="AA3008" s="17">
        <v>4</v>
      </c>
    </row>
    <row r="3009" spans="1:27" x14ac:dyDescent="0.25">
      <c r="A3009" s="16"/>
      <c r="C3009" s="16"/>
      <c r="D3009" s="16"/>
      <c r="E3009" s="16"/>
      <c r="F3009" s="16"/>
      <c r="G3009" s="16"/>
      <c r="H3009" s="16"/>
      <c r="I3009" s="16"/>
      <c r="J3009" s="16"/>
      <c r="K3009" s="16"/>
      <c r="L3009" s="16"/>
      <c r="M3009" s="17" t="s">
        <v>3011</v>
      </c>
      <c r="N3009" s="17">
        <v>24</v>
      </c>
      <c r="O3009" s="17">
        <v>5</v>
      </c>
      <c r="P3009" s="17">
        <v>2009</v>
      </c>
      <c r="Q3009" s="19" t="s">
        <v>181</v>
      </c>
      <c r="S3009" s="19" t="s">
        <v>1241</v>
      </c>
      <c r="T3009" s="17">
        <v>0</v>
      </c>
      <c r="U3009" s="24" t="s">
        <v>1026</v>
      </c>
      <c r="V3009" s="17">
        <v>2</v>
      </c>
      <c r="W3009" s="142" t="s">
        <v>2760</v>
      </c>
      <c r="X3009" s="17">
        <v>223</v>
      </c>
      <c r="Y3009" s="17">
        <v>1</v>
      </c>
      <c r="Z3009" s="24" t="s">
        <v>1026</v>
      </c>
      <c r="AA3009" s="17">
        <v>15</v>
      </c>
    </row>
    <row r="3010" spans="1:27" x14ac:dyDescent="0.25">
      <c r="A3010" s="16"/>
      <c r="C3010" s="16"/>
      <c r="D3010" s="16"/>
      <c r="E3010" s="16"/>
      <c r="F3010" s="16"/>
      <c r="G3010" s="16"/>
      <c r="H3010" s="16"/>
      <c r="I3010" s="16"/>
      <c r="J3010" s="16"/>
      <c r="K3010" s="16"/>
      <c r="L3010" s="16"/>
      <c r="M3010" s="17" t="s">
        <v>3011</v>
      </c>
      <c r="N3010" s="17">
        <v>24</v>
      </c>
      <c r="O3010" s="17">
        <v>5</v>
      </c>
      <c r="P3010" s="17">
        <v>2009</v>
      </c>
      <c r="Q3010" s="19" t="s">
        <v>3121</v>
      </c>
      <c r="S3010" s="19" t="s">
        <v>1433</v>
      </c>
      <c r="T3010" s="17">
        <v>1</v>
      </c>
      <c r="U3010" s="24" t="s">
        <v>1026</v>
      </c>
      <c r="V3010" s="17">
        <v>2</v>
      </c>
      <c r="W3010" s="142" t="s">
        <v>394</v>
      </c>
      <c r="X3010" s="17">
        <v>301</v>
      </c>
      <c r="Y3010" s="17">
        <v>6</v>
      </c>
      <c r="Z3010" s="24" t="s">
        <v>1026</v>
      </c>
      <c r="AA3010" s="17">
        <v>3</v>
      </c>
    </row>
    <row r="3011" spans="1:27" x14ac:dyDescent="0.25">
      <c r="A3011" s="16"/>
      <c r="C3011" s="16"/>
      <c r="D3011" s="16"/>
      <c r="E3011" s="16"/>
      <c r="F3011" s="16"/>
      <c r="G3011" s="16"/>
      <c r="H3011" s="16"/>
      <c r="I3011" s="16"/>
      <c r="J3011" s="16"/>
      <c r="K3011" s="16"/>
      <c r="L3011" s="16"/>
      <c r="M3011" s="17" t="s">
        <v>3011</v>
      </c>
      <c r="N3011" s="17">
        <v>24</v>
      </c>
      <c r="O3011" s="17">
        <v>5</v>
      </c>
      <c r="P3011" s="17">
        <v>2009</v>
      </c>
      <c r="Q3011" s="19" t="s">
        <v>1427</v>
      </c>
      <c r="S3011" s="19" t="s">
        <v>264</v>
      </c>
      <c r="T3011" s="17">
        <v>0</v>
      </c>
      <c r="U3011" s="24" t="s">
        <v>1026</v>
      </c>
      <c r="V3011" s="17">
        <v>2</v>
      </c>
      <c r="W3011" s="142" t="s">
        <v>395</v>
      </c>
      <c r="X3011" s="17">
        <v>184</v>
      </c>
      <c r="Y3011" s="17">
        <v>6</v>
      </c>
      <c r="Z3011" s="24" t="s">
        <v>1026</v>
      </c>
      <c r="AA3011" s="17">
        <v>10</v>
      </c>
    </row>
    <row r="3012" spans="1:27" x14ac:dyDescent="0.25">
      <c r="A3012" s="16"/>
      <c r="C3012" s="16"/>
      <c r="D3012" s="16"/>
      <c r="E3012" s="16"/>
      <c r="F3012" s="16"/>
      <c r="G3012" s="16"/>
      <c r="H3012" s="16"/>
      <c r="I3012" s="16"/>
      <c r="J3012" s="16"/>
      <c r="K3012" s="16"/>
      <c r="L3012" s="16"/>
      <c r="M3012" s="17" t="s">
        <v>3011</v>
      </c>
      <c r="N3012" s="17">
        <v>24</v>
      </c>
      <c r="O3012" s="17">
        <v>5</v>
      </c>
      <c r="P3012" s="17">
        <v>2009</v>
      </c>
      <c r="Q3012" s="19" t="s">
        <v>392</v>
      </c>
      <c r="S3012" s="19" t="s">
        <v>90</v>
      </c>
      <c r="T3012" s="17">
        <v>2</v>
      </c>
      <c r="U3012" s="24" t="s">
        <v>1026</v>
      </c>
      <c r="V3012" s="17">
        <v>0</v>
      </c>
      <c r="W3012" s="142" t="s">
        <v>1189</v>
      </c>
      <c r="X3012" s="17">
        <v>538</v>
      </c>
      <c r="Y3012" s="17">
        <v>11</v>
      </c>
      <c r="Z3012" s="24" t="s">
        <v>1026</v>
      </c>
      <c r="AA3012" s="17">
        <v>3</v>
      </c>
    </row>
    <row r="3013" spans="1:27" x14ac:dyDescent="0.25">
      <c r="A3013" s="16"/>
      <c r="C3013" s="16"/>
      <c r="D3013" s="16"/>
      <c r="E3013" s="16"/>
      <c r="F3013" s="16"/>
      <c r="G3013" s="16"/>
      <c r="H3013" s="16"/>
      <c r="I3013" s="16"/>
      <c r="J3013" s="16"/>
      <c r="K3013" s="16"/>
      <c r="L3013" s="16"/>
      <c r="M3013" s="17" t="s">
        <v>3144</v>
      </c>
      <c r="N3013" s="17">
        <v>26</v>
      </c>
      <c r="O3013" s="17">
        <v>5</v>
      </c>
      <c r="P3013" s="17">
        <v>2009</v>
      </c>
      <c r="Q3013" s="19" t="s">
        <v>392</v>
      </c>
      <c r="S3013" s="19" t="s">
        <v>1433</v>
      </c>
      <c r="T3013" s="17">
        <v>2</v>
      </c>
      <c r="U3013" s="24" t="s">
        <v>1026</v>
      </c>
      <c r="V3013" s="17">
        <v>0</v>
      </c>
      <c r="W3013" s="142" t="s">
        <v>1208</v>
      </c>
      <c r="X3013" s="17">
        <v>486</v>
      </c>
      <c r="Y3013" s="17">
        <v>11</v>
      </c>
      <c r="Z3013" s="24" t="s">
        <v>1026</v>
      </c>
      <c r="AA3013" s="17">
        <v>2</v>
      </c>
    </row>
    <row r="3014" spans="1:27" x14ac:dyDescent="0.25">
      <c r="A3014" s="16"/>
      <c r="C3014" s="16"/>
      <c r="D3014" s="16"/>
      <c r="E3014" s="16"/>
      <c r="F3014" s="16"/>
      <c r="G3014" s="16"/>
      <c r="H3014" s="16"/>
      <c r="I3014" s="16"/>
      <c r="J3014" s="16"/>
      <c r="K3014" s="16"/>
      <c r="L3014" s="16"/>
      <c r="M3014" s="17" t="s">
        <v>3144</v>
      </c>
      <c r="N3014" s="17">
        <v>26</v>
      </c>
      <c r="O3014" s="17">
        <v>5</v>
      </c>
      <c r="P3014" s="17">
        <v>2009</v>
      </c>
      <c r="Q3014" s="19" t="s">
        <v>90</v>
      </c>
      <c r="S3014" s="19" t="s">
        <v>1427</v>
      </c>
      <c r="T3014" s="17">
        <v>2</v>
      </c>
      <c r="U3014" s="24" t="s">
        <v>1026</v>
      </c>
      <c r="V3014" s="17">
        <v>0</v>
      </c>
      <c r="W3014" s="142" t="s">
        <v>1392</v>
      </c>
      <c r="X3014" s="17">
        <v>248</v>
      </c>
      <c r="Y3014" s="17">
        <v>10</v>
      </c>
      <c r="Z3014" s="24" t="s">
        <v>1026</v>
      </c>
      <c r="AA3014" s="17">
        <v>1</v>
      </c>
    </row>
    <row r="3015" spans="1:27" x14ac:dyDescent="0.25">
      <c r="A3015" s="16"/>
      <c r="C3015" s="16"/>
      <c r="D3015" s="16"/>
      <c r="E3015" s="16"/>
      <c r="F3015" s="16"/>
      <c r="G3015" s="16"/>
      <c r="H3015" s="16"/>
      <c r="I3015" s="16"/>
      <c r="J3015" s="16"/>
      <c r="K3015" s="16"/>
      <c r="L3015" s="16"/>
      <c r="M3015" s="17" t="s">
        <v>3144</v>
      </c>
      <c r="N3015" s="17">
        <v>26</v>
      </c>
      <c r="O3015" s="17">
        <v>5</v>
      </c>
      <c r="P3015" s="17">
        <v>2009</v>
      </c>
      <c r="Q3015" s="19" t="s">
        <v>1041</v>
      </c>
      <c r="S3015" s="19" t="s">
        <v>1043</v>
      </c>
      <c r="T3015" s="17">
        <v>2</v>
      </c>
      <c r="U3015" s="24" t="s">
        <v>1026</v>
      </c>
      <c r="V3015" s="17">
        <v>0</v>
      </c>
      <c r="W3015" s="142" t="s">
        <v>1459</v>
      </c>
      <c r="X3015" s="17">
        <v>759</v>
      </c>
      <c r="Y3015" s="17">
        <v>15</v>
      </c>
      <c r="Z3015" s="24" t="s">
        <v>1026</v>
      </c>
      <c r="AA3015" s="17">
        <v>3</v>
      </c>
    </row>
    <row r="3016" spans="1:27" x14ac:dyDescent="0.25">
      <c r="A3016" s="16"/>
      <c r="C3016" s="16"/>
      <c r="D3016" s="16"/>
      <c r="E3016" s="16"/>
      <c r="F3016" s="16"/>
      <c r="G3016" s="16"/>
      <c r="H3016" s="16"/>
      <c r="I3016" s="16"/>
      <c r="J3016" s="16"/>
      <c r="K3016" s="16"/>
      <c r="L3016" s="16"/>
      <c r="M3016" s="17" t="s">
        <v>3142</v>
      </c>
      <c r="N3016" s="17">
        <v>27</v>
      </c>
      <c r="O3016" s="17">
        <v>5</v>
      </c>
      <c r="P3016" s="17">
        <v>2009</v>
      </c>
      <c r="Q3016" s="19" t="s">
        <v>264</v>
      </c>
      <c r="S3016" s="19" t="s">
        <v>1029</v>
      </c>
      <c r="T3016" s="17">
        <v>2</v>
      </c>
      <c r="U3016" s="24" t="s">
        <v>1026</v>
      </c>
      <c r="V3016" s="17">
        <v>0</v>
      </c>
      <c r="W3016" s="142" t="s">
        <v>2057</v>
      </c>
      <c r="X3016" s="17">
        <v>632</v>
      </c>
      <c r="Y3016" s="17">
        <v>5</v>
      </c>
      <c r="Z3016" s="24" t="s">
        <v>1026</v>
      </c>
      <c r="AA3016" s="17">
        <v>1</v>
      </c>
    </row>
    <row r="3017" spans="1:27" x14ac:dyDescent="0.25">
      <c r="A3017" s="16"/>
      <c r="C3017" s="16"/>
      <c r="D3017" s="16"/>
      <c r="E3017" s="16"/>
      <c r="F3017" s="16"/>
      <c r="G3017" s="16"/>
      <c r="H3017" s="16"/>
      <c r="I3017" s="16"/>
      <c r="J3017" s="16"/>
      <c r="K3017" s="16"/>
      <c r="L3017" s="16"/>
      <c r="M3017" s="17" t="s">
        <v>3142</v>
      </c>
      <c r="N3017" s="17">
        <v>27</v>
      </c>
      <c r="O3017" s="17">
        <v>5</v>
      </c>
      <c r="P3017" s="17">
        <v>2009</v>
      </c>
      <c r="Q3017" s="19" t="s">
        <v>1241</v>
      </c>
      <c r="S3017" s="19" t="s">
        <v>1</v>
      </c>
      <c r="T3017" s="17">
        <v>2</v>
      </c>
      <c r="U3017" s="24" t="s">
        <v>1026</v>
      </c>
      <c r="V3017" s="17">
        <v>0</v>
      </c>
      <c r="W3017" s="142" t="s">
        <v>983</v>
      </c>
      <c r="X3017" s="17">
        <v>1039</v>
      </c>
      <c r="Y3017" s="17">
        <v>11</v>
      </c>
      <c r="Z3017" s="24" t="s">
        <v>1026</v>
      </c>
      <c r="AA3017" s="17">
        <v>3</v>
      </c>
    </row>
    <row r="3018" spans="1:27" x14ac:dyDescent="0.25">
      <c r="A3018" s="16"/>
      <c r="C3018" s="16"/>
      <c r="D3018" s="16"/>
      <c r="E3018" s="16"/>
      <c r="F3018" s="16"/>
      <c r="G3018" s="16"/>
      <c r="H3018" s="16"/>
      <c r="I3018" s="16"/>
      <c r="J3018" s="16"/>
      <c r="K3018" s="16"/>
      <c r="L3018" s="16"/>
      <c r="M3018" s="17" t="s">
        <v>3142</v>
      </c>
      <c r="N3018" s="17">
        <v>27</v>
      </c>
      <c r="O3018" s="17">
        <v>5</v>
      </c>
      <c r="P3018" s="17">
        <v>2009</v>
      </c>
      <c r="Q3018" s="19" t="s">
        <v>181</v>
      </c>
      <c r="S3018" s="19" t="s">
        <v>1043</v>
      </c>
      <c r="T3018" s="17">
        <v>2</v>
      </c>
      <c r="U3018" s="24" t="s">
        <v>1026</v>
      </c>
      <c r="V3018" s="17">
        <v>0</v>
      </c>
      <c r="W3018" s="142" t="s">
        <v>1200</v>
      </c>
      <c r="X3018" s="17">
        <v>237</v>
      </c>
      <c r="Y3018" s="17">
        <v>15</v>
      </c>
      <c r="Z3018" s="24" t="s">
        <v>1026</v>
      </c>
      <c r="AA3018" s="17">
        <v>3</v>
      </c>
    </row>
    <row r="3019" spans="1:27" x14ac:dyDescent="0.25">
      <c r="A3019" s="16"/>
      <c r="C3019" s="16"/>
      <c r="D3019" s="16"/>
      <c r="E3019" s="16"/>
      <c r="F3019" s="16"/>
      <c r="G3019" s="16"/>
      <c r="H3019" s="16"/>
      <c r="I3019" s="16"/>
      <c r="J3019" s="16"/>
      <c r="K3019" s="16"/>
      <c r="L3019" s="16"/>
      <c r="M3019" s="17" t="s">
        <v>3141</v>
      </c>
      <c r="N3019" s="17">
        <v>28</v>
      </c>
      <c r="O3019" s="17">
        <v>5</v>
      </c>
      <c r="P3019" s="17">
        <v>2009</v>
      </c>
      <c r="Q3019" s="19" t="s">
        <v>3121</v>
      </c>
      <c r="S3019" s="19" t="s">
        <v>1041</v>
      </c>
      <c r="T3019" s="17">
        <v>1</v>
      </c>
      <c r="U3019" s="24" t="s">
        <v>1026</v>
      </c>
      <c r="V3019" s="17">
        <v>0</v>
      </c>
      <c r="W3019" s="142" t="s">
        <v>887</v>
      </c>
      <c r="X3019" s="17">
        <v>585</v>
      </c>
      <c r="Y3019" s="17">
        <v>6</v>
      </c>
      <c r="Z3019" s="24" t="s">
        <v>1026</v>
      </c>
      <c r="AA3019" s="17">
        <v>3</v>
      </c>
    </row>
    <row r="3020" spans="1:27" x14ac:dyDescent="0.25">
      <c r="A3020" s="16"/>
      <c r="C3020" s="16"/>
      <c r="D3020" s="16"/>
      <c r="E3020" s="16"/>
      <c r="F3020" s="16"/>
      <c r="G3020" s="16"/>
      <c r="H3020" s="16"/>
      <c r="I3020" s="16"/>
      <c r="J3020" s="16"/>
      <c r="K3020" s="16"/>
      <c r="L3020" s="16"/>
      <c r="M3020" s="17" t="s">
        <v>3011</v>
      </c>
      <c r="N3020" s="17">
        <v>31</v>
      </c>
      <c r="O3020" s="17">
        <v>5</v>
      </c>
      <c r="P3020" s="17">
        <v>2009</v>
      </c>
      <c r="Q3020" s="19" t="s">
        <v>90</v>
      </c>
      <c r="S3020" s="19" t="s">
        <v>3121</v>
      </c>
      <c r="T3020" s="17">
        <v>0</v>
      </c>
      <c r="U3020" s="24" t="s">
        <v>1026</v>
      </c>
      <c r="V3020" s="17">
        <v>2</v>
      </c>
      <c r="W3020" s="142" t="s">
        <v>1900</v>
      </c>
      <c r="X3020" s="17">
        <v>352</v>
      </c>
      <c r="Y3020" s="17">
        <v>9</v>
      </c>
      <c r="Z3020" s="24" t="s">
        <v>1026</v>
      </c>
      <c r="AA3020" s="17">
        <v>20</v>
      </c>
    </row>
    <row r="3021" spans="1:27" x14ac:dyDescent="0.25">
      <c r="A3021" s="16"/>
      <c r="C3021" s="16"/>
      <c r="D3021" s="16"/>
      <c r="E3021" s="16"/>
      <c r="F3021" s="16"/>
      <c r="G3021" s="16"/>
      <c r="H3021" s="16"/>
      <c r="I3021" s="16"/>
      <c r="J3021" s="16"/>
      <c r="K3021" s="16"/>
      <c r="L3021" s="16"/>
      <c r="M3021" s="17" t="s">
        <v>3011</v>
      </c>
      <c r="N3021" s="17">
        <v>31</v>
      </c>
      <c r="O3021" s="17">
        <v>5</v>
      </c>
      <c r="P3021" s="17">
        <v>2009</v>
      </c>
      <c r="Q3021" s="19" t="s">
        <v>1427</v>
      </c>
      <c r="S3021" s="19" t="s">
        <v>392</v>
      </c>
      <c r="T3021" s="17">
        <v>0</v>
      </c>
      <c r="U3021" s="24" t="s">
        <v>1026</v>
      </c>
      <c r="V3021" s="17">
        <v>2</v>
      </c>
      <c r="W3021" s="142" t="s">
        <v>1899</v>
      </c>
      <c r="X3021" s="17">
        <v>176</v>
      </c>
      <c r="Y3021" s="17">
        <v>1</v>
      </c>
      <c r="Z3021" s="24" t="s">
        <v>1026</v>
      </c>
      <c r="AA3021" s="17">
        <v>8</v>
      </c>
    </row>
    <row r="3022" spans="1:27" x14ac:dyDescent="0.25">
      <c r="A3022" s="16"/>
      <c r="C3022" s="16"/>
      <c r="D3022" s="16"/>
      <c r="E3022" s="16"/>
      <c r="F3022" s="16"/>
      <c r="G3022" s="16"/>
      <c r="H3022" s="16"/>
      <c r="I3022" s="16"/>
      <c r="J3022" s="16"/>
      <c r="K3022" s="16"/>
      <c r="L3022" s="16"/>
      <c r="M3022" s="17" t="s">
        <v>3011</v>
      </c>
      <c r="N3022" s="17">
        <v>31</v>
      </c>
      <c r="O3022" s="17">
        <v>5</v>
      </c>
      <c r="P3022" s="17">
        <v>2009</v>
      </c>
      <c r="Q3022" s="19" t="s">
        <v>1043</v>
      </c>
      <c r="S3022" s="19" t="s">
        <v>264</v>
      </c>
      <c r="T3022" s="17">
        <v>0</v>
      </c>
      <c r="U3022" s="24" t="s">
        <v>1026</v>
      </c>
      <c r="V3022" s="17">
        <v>2</v>
      </c>
      <c r="W3022" s="142" t="s">
        <v>1898</v>
      </c>
      <c r="X3022" s="17">
        <v>563</v>
      </c>
      <c r="Y3022" s="17">
        <v>0</v>
      </c>
      <c r="Z3022" s="24" t="s">
        <v>1026</v>
      </c>
      <c r="AA3022" s="17">
        <v>4</v>
      </c>
    </row>
    <row r="3023" spans="1:27" x14ac:dyDescent="0.25">
      <c r="A3023" s="16"/>
      <c r="C3023" s="16"/>
      <c r="D3023" s="16"/>
      <c r="E3023" s="16"/>
      <c r="F3023" s="16"/>
      <c r="G3023" s="16"/>
      <c r="H3023" s="16"/>
      <c r="I3023" s="16"/>
      <c r="J3023" s="16"/>
      <c r="K3023" s="16"/>
      <c r="L3023" s="16"/>
      <c r="M3023" s="17" t="s">
        <v>3011</v>
      </c>
      <c r="N3023" s="17">
        <v>31</v>
      </c>
      <c r="O3023" s="17">
        <v>5</v>
      </c>
      <c r="P3023" s="17">
        <v>2009</v>
      </c>
      <c r="Q3023" s="19" t="s">
        <v>1029</v>
      </c>
      <c r="S3023" s="19" t="s">
        <v>1041</v>
      </c>
      <c r="T3023" s="17">
        <v>0</v>
      </c>
      <c r="U3023" s="24" t="s">
        <v>1026</v>
      </c>
      <c r="V3023" s="17">
        <v>2</v>
      </c>
      <c r="W3023" s="142" t="s">
        <v>1496</v>
      </c>
      <c r="X3023" s="17">
        <v>296</v>
      </c>
      <c r="Y3023" s="17">
        <v>2</v>
      </c>
      <c r="Z3023" s="24" t="s">
        <v>1026</v>
      </c>
      <c r="AA3023" s="17">
        <v>9</v>
      </c>
    </row>
    <row r="3024" spans="1:27" x14ac:dyDescent="0.25">
      <c r="A3024" s="16"/>
      <c r="C3024" s="16"/>
      <c r="D3024" s="16"/>
      <c r="E3024" s="16"/>
      <c r="F3024" s="16"/>
      <c r="G3024" s="16"/>
      <c r="H3024" s="16"/>
      <c r="I3024" s="16"/>
      <c r="J3024" s="16"/>
      <c r="K3024" s="16"/>
      <c r="L3024" s="16"/>
      <c r="M3024" s="17" t="s">
        <v>3142</v>
      </c>
      <c r="N3024" s="17">
        <v>3</v>
      </c>
      <c r="O3024" s="17">
        <v>6</v>
      </c>
      <c r="P3024" s="17">
        <v>2009</v>
      </c>
      <c r="Q3024" s="19" t="s">
        <v>392</v>
      </c>
      <c r="S3024" s="19" t="s">
        <v>1043</v>
      </c>
      <c r="T3024" s="17">
        <v>2</v>
      </c>
      <c r="U3024" s="24" t="s">
        <v>1026</v>
      </c>
      <c r="V3024" s="17">
        <v>0</v>
      </c>
      <c r="W3024" s="142" t="s">
        <v>2574</v>
      </c>
      <c r="X3024" s="17">
        <v>780</v>
      </c>
      <c r="Y3024" s="17">
        <v>15</v>
      </c>
      <c r="Z3024" s="24" t="s">
        <v>1026</v>
      </c>
      <c r="AA3024" s="17">
        <v>1</v>
      </c>
    </row>
    <row r="3025" spans="1:27" x14ac:dyDescent="0.25">
      <c r="A3025" s="16"/>
      <c r="C3025" s="16"/>
      <c r="D3025" s="16"/>
      <c r="E3025" s="16"/>
      <c r="F3025" s="16"/>
      <c r="G3025" s="16"/>
      <c r="H3025" s="16"/>
      <c r="I3025" s="16"/>
      <c r="J3025" s="16"/>
      <c r="K3025" s="16"/>
      <c r="L3025" s="16"/>
      <c r="M3025" s="17" t="s">
        <v>3142</v>
      </c>
      <c r="N3025" s="17">
        <v>3</v>
      </c>
      <c r="O3025" s="17">
        <v>6</v>
      </c>
      <c r="P3025" s="17">
        <v>2009</v>
      </c>
      <c r="Q3025" s="19" t="s">
        <v>264</v>
      </c>
      <c r="S3025" s="19" t="s">
        <v>3121</v>
      </c>
      <c r="T3025" s="17">
        <v>0</v>
      </c>
      <c r="U3025" s="24" t="s">
        <v>1026</v>
      </c>
      <c r="V3025" s="17">
        <v>2</v>
      </c>
      <c r="W3025" s="142" t="s">
        <v>1484</v>
      </c>
      <c r="X3025" s="17">
        <v>525</v>
      </c>
      <c r="Y3025" s="17">
        <v>3</v>
      </c>
      <c r="Z3025" s="24" t="s">
        <v>1026</v>
      </c>
      <c r="AA3025" s="17">
        <v>12</v>
      </c>
    </row>
    <row r="3026" spans="1:27" x14ac:dyDescent="0.25">
      <c r="A3026" s="16"/>
      <c r="C3026" s="16"/>
      <c r="D3026" s="16"/>
      <c r="E3026" s="16"/>
      <c r="F3026" s="16"/>
      <c r="G3026" s="16"/>
      <c r="H3026" s="16"/>
      <c r="I3026" s="16"/>
      <c r="J3026" s="16"/>
      <c r="K3026" s="16"/>
      <c r="L3026" s="16"/>
      <c r="M3026" s="17" t="s">
        <v>3142</v>
      </c>
      <c r="N3026" s="17">
        <v>3</v>
      </c>
      <c r="O3026" s="17">
        <v>6</v>
      </c>
      <c r="P3026" s="17">
        <v>2009</v>
      </c>
      <c r="Q3026" s="19" t="s">
        <v>1041</v>
      </c>
      <c r="S3026" s="19" t="s">
        <v>1</v>
      </c>
      <c r="T3026" s="17">
        <v>2</v>
      </c>
      <c r="U3026" s="24" t="s">
        <v>1026</v>
      </c>
      <c r="V3026" s="17">
        <v>0</v>
      </c>
      <c r="W3026" s="142" t="s">
        <v>1876</v>
      </c>
      <c r="X3026" s="17">
        <v>364</v>
      </c>
      <c r="Y3026" s="17">
        <v>12</v>
      </c>
      <c r="Z3026" s="24" t="s">
        <v>1026</v>
      </c>
      <c r="AA3026" s="17">
        <v>2</v>
      </c>
    </row>
    <row r="3027" spans="1:27" x14ac:dyDescent="0.25">
      <c r="A3027" s="16"/>
      <c r="C3027" s="16"/>
      <c r="D3027" s="16"/>
      <c r="E3027" s="16"/>
      <c r="F3027" s="16"/>
      <c r="G3027" s="16"/>
      <c r="H3027" s="16"/>
      <c r="I3027" s="16"/>
      <c r="J3027" s="16"/>
      <c r="K3027" s="16"/>
      <c r="L3027" s="16"/>
      <c r="M3027" s="17" t="s">
        <v>3142</v>
      </c>
      <c r="N3027" s="17">
        <v>3</v>
      </c>
      <c r="O3027" s="17">
        <v>6</v>
      </c>
      <c r="P3027" s="17">
        <v>2009</v>
      </c>
      <c r="Q3027" s="19" t="s">
        <v>1433</v>
      </c>
      <c r="S3027" s="19" t="s">
        <v>1241</v>
      </c>
      <c r="T3027" s="17">
        <v>0</v>
      </c>
      <c r="U3027" s="24" t="s">
        <v>1026</v>
      </c>
      <c r="V3027" s="17">
        <v>2</v>
      </c>
      <c r="W3027" s="142" t="s">
        <v>2576</v>
      </c>
      <c r="X3027" s="17">
        <v>535</v>
      </c>
      <c r="Y3027" s="17">
        <v>2</v>
      </c>
      <c r="Z3027" s="24" t="s">
        <v>1026</v>
      </c>
      <c r="AA3027" s="17">
        <v>7</v>
      </c>
    </row>
    <row r="3028" spans="1:27" x14ac:dyDescent="0.25">
      <c r="A3028" s="16"/>
      <c r="C3028" s="16"/>
      <c r="D3028" s="16"/>
      <c r="E3028" s="16"/>
      <c r="F3028" s="16"/>
      <c r="G3028" s="16"/>
      <c r="H3028" s="16"/>
      <c r="I3028" s="16"/>
      <c r="J3028" s="16"/>
      <c r="K3028" s="16"/>
      <c r="L3028" s="16"/>
      <c r="M3028" s="17" t="s">
        <v>3142</v>
      </c>
      <c r="N3028" s="17">
        <v>3</v>
      </c>
      <c r="O3028" s="17">
        <v>6</v>
      </c>
      <c r="P3028" s="17">
        <v>2009</v>
      </c>
      <c r="Q3028" s="19" t="s">
        <v>181</v>
      </c>
      <c r="S3028" s="19" t="s">
        <v>1427</v>
      </c>
      <c r="T3028" s="17">
        <v>2</v>
      </c>
      <c r="U3028" s="24" t="s">
        <v>1026</v>
      </c>
      <c r="V3028" s="17">
        <v>1</v>
      </c>
      <c r="W3028" s="142" t="s">
        <v>2575</v>
      </c>
      <c r="X3028" s="17">
        <v>275</v>
      </c>
      <c r="Y3028" s="17">
        <v>7</v>
      </c>
      <c r="Z3028" s="24" t="s">
        <v>1026</v>
      </c>
      <c r="AA3028" s="17">
        <v>12</v>
      </c>
    </row>
    <row r="3029" spans="1:27" x14ac:dyDescent="0.25">
      <c r="A3029" s="16"/>
      <c r="C3029" s="16"/>
      <c r="D3029" s="16"/>
      <c r="E3029" s="16"/>
      <c r="F3029" s="16"/>
      <c r="G3029" s="16"/>
      <c r="H3029" s="16"/>
      <c r="I3029" s="16"/>
      <c r="J3029" s="16"/>
      <c r="K3029" s="16"/>
      <c r="L3029" s="16"/>
      <c r="M3029" s="17" t="s">
        <v>3143</v>
      </c>
      <c r="N3029" s="17">
        <v>5</v>
      </c>
      <c r="O3029" s="17">
        <v>6</v>
      </c>
      <c r="P3029" s="17">
        <v>2009</v>
      </c>
      <c r="Q3029" s="19" t="s">
        <v>1241</v>
      </c>
      <c r="S3029" s="19" t="s">
        <v>90</v>
      </c>
      <c r="T3029" s="17">
        <v>0</v>
      </c>
      <c r="U3029" s="24" t="s">
        <v>1026</v>
      </c>
      <c r="V3029" s="17">
        <v>1</v>
      </c>
      <c r="W3029" s="142" t="s">
        <v>1180</v>
      </c>
      <c r="X3029" s="17">
        <v>785</v>
      </c>
      <c r="Y3029" s="17">
        <v>4</v>
      </c>
      <c r="Z3029" s="24" t="s">
        <v>1026</v>
      </c>
      <c r="AA3029" s="17">
        <v>8</v>
      </c>
    </row>
    <row r="3030" spans="1:27" x14ac:dyDescent="0.25">
      <c r="A3030" s="16"/>
      <c r="C3030" s="16"/>
      <c r="D3030" s="16"/>
      <c r="E3030" s="16"/>
      <c r="F3030" s="16"/>
      <c r="G3030" s="16"/>
      <c r="H3030" s="16"/>
      <c r="I3030" s="16"/>
      <c r="J3030" s="16"/>
      <c r="K3030" s="16"/>
      <c r="L3030" s="16"/>
      <c r="M3030" s="17" t="s">
        <v>3027</v>
      </c>
      <c r="N3030" s="17">
        <v>6</v>
      </c>
      <c r="O3030" s="17">
        <v>6</v>
      </c>
      <c r="P3030" s="17">
        <v>2009</v>
      </c>
      <c r="Q3030" s="19" t="s">
        <v>1433</v>
      </c>
      <c r="S3030" s="19" t="s">
        <v>90</v>
      </c>
      <c r="T3030" s="17">
        <v>2</v>
      </c>
      <c r="U3030" s="24" t="s">
        <v>1026</v>
      </c>
      <c r="V3030" s="17">
        <v>0</v>
      </c>
      <c r="W3030" s="142" t="s">
        <v>870</v>
      </c>
      <c r="X3030" s="17">
        <v>218</v>
      </c>
      <c r="Y3030" s="17">
        <v>6</v>
      </c>
      <c r="Z3030" s="24" t="s">
        <v>1026</v>
      </c>
      <c r="AA3030" s="17">
        <v>3</v>
      </c>
    </row>
    <row r="3031" spans="1:27" x14ac:dyDescent="0.25">
      <c r="A3031" s="16"/>
      <c r="C3031" s="16"/>
      <c r="D3031" s="16"/>
      <c r="E3031" s="16"/>
      <c r="F3031" s="16"/>
      <c r="G3031" s="16"/>
      <c r="H3031" s="16"/>
      <c r="I3031" s="16"/>
      <c r="J3031" s="16"/>
      <c r="K3031" s="16"/>
      <c r="L3031" s="16"/>
      <c r="M3031" s="17" t="s">
        <v>3027</v>
      </c>
      <c r="N3031" s="17">
        <v>6</v>
      </c>
      <c r="O3031" s="17">
        <v>6</v>
      </c>
      <c r="P3031" s="17">
        <v>2009</v>
      </c>
      <c r="Q3031" s="19" t="s">
        <v>1</v>
      </c>
      <c r="S3031" s="19" t="s">
        <v>181</v>
      </c>
      <c r="T3031" s="17">
        <v>2</v>
      </c>
      <c r="U3031" s="24" t="s">
        <v>1026</v>
      </c>
      <c r="V3031" s="17">
        <v>0</v>
      </c>
      <c r="W3031" s="142" t="s">
        <v>2396</v>
      </c>
      <c r="X3031" s="17">
        <v>195</v>
      </c>
      <c r="Y3031" s="17">
        <v>7</v>
      </c>
      <c r="Z3031" s="24" t="s">
        <v>1026</v>
      </c>
      <c r="AA3031" s="17">
        <v>1</v>
      </c>
    </row>
    <row r="3032" spans="1:27" x14ac:dyDescent="0.25">
      <c r="A3032" s="16"/>
      <c r="C3032" s="16"/>
      <c r="D3032" s="16"/>
      <c r="E3032" s="16"/>
      <c r="F3032" s="16"/>
      <c r="G3032" s="16"/>
      <c r="H3032" s="16"/>
      <c r="I3032" s="16"/>
      <c r="J3032" s="16"/>
      <c r="K3032" s="16"/>
      <c r="L3032" s="16"/>
      <c r="M3032" s="17" t="s">
        <v>3011</v>
      </c>
      <c r="N3032" s="17">
        <v>7</v>
      </c>
      <c r="O3032" s="17">
        <v>6</v>
      </c>
      <c r="P3032" s="17">
        <v>2009</v>
      </c>
      <c r="Q3032" s="19" t="s">
        <v>1029</v>
      </c>
      <c r="S3032" s="19" t="s">
        <v>3121</v>
      </c>
      <c r="T3032" s="17">
        <v>0</v>
      </c>
      <c r="U3032" s="24" t="s">
        <v>1026</v>
      </c>
      <c r="V3032" s="17">
        <v>2</v>
      </c>
      <c r="W3032" s="142" t="s">
        <v>1867</v>
      </c>
      <c r="X3032" s="17">
        <v>145</v>
      </c>
      <c r="Y3032" s="17">
        <v>1</v>
      </c>
      <c r="Z3032" s="24" t="s">
        <v>1026</v>
      </c>
      <c r="AA3032" s="17">
        <v>14</v>
      </c>
    </row>
    <row r="3033" spans="1:27" x14ac:dyDescent="0.25">
      <c r="A3033" s="16"/>
      <c r="C3033" s="16"/>
      <c r="D3033" s="16"/>
      <c r="E3033" s="16"/>
      <c r="F3033" s="16"/>
      <c r="G3033" s="16"/>
      <c r="H3033" s="16"/>
      <c r="I3033" s="16"/>
      <c r="J3033" s="16"/>
      <c r="K3033" s="16"/>
      <c r="L3033" s="16"/>
      <c r="M3033" s="17" t="s">
        <v>3011</v>
      </c>
      <c r="N3033" s="17">
        <v>7</v>
      </c>
      <c r="O3033" s="17">
        <v>6</v>
      </c>
      <c r="P3033" s="17">
        <v>2009</v>
      </c>
      <c r="Q3033" s="19" t="s">
        <v>1427</v>
      </c>
      <c r="S3033" s="19" t="s">
        <v>1043</v>
      </c>
      <c r="T3033" s="17">
        <v>0</v>
      </c>
      <c r="U3033" s="24" t="s">
        <v>1026</v>
      </c>
      <c r="V3033" s="17">
        <v>1</v>
      </c>
      <c r="W3033" s="142" t="s">
        <v>1868</v>
      </c>
      <c r="X3033" s="17">
        <v>148</v>
      </c>
      <c r="Y3033" s="17">
        <v>4</v>
      </c>
      <c r="Z3033" s="24" t="s">
        <v>1026</v>
      </c>
      <c r="AA3033" s="17">
        <v>5</v>
      </c>
    </row>
    <row r="3034" spans="1:27" x14ac:dyDescent="0.25">
      <c r="A3034" s="16"/>
      <c r="C3034" s="16"/>
      <c r="D3034" s="16"/>
      <c r="E3034" s="16"/>
      <c r="F3034" s="16"/>
      <c r="G3034" s="16"/>
      <c r="H3034" s="16"/>
      <c r="I3034" s="16"/>
      <c r="J3034" s="16"/>
      <c r="K3034" s="16"/>
      <c r="L3034" s="16"/>
      <c r="M3034" s="17" t="s">
        <v>3011</v>
      </c>
      <c r="N3034" s="17">
        <v>7</v>
      </c>
      <c r="O3034" s="17">
        <v>6</v>
      </c>
      <c r="P3034" s="17">
        <v>2009</v>
      </c>
      <c r="Q3034" s="19" t="s">
        <v>1433</v>
      </c>
      <c r="S3034" s="19" t="s">
        <v>181</v>
      </c>
      <c r="T3034" s="17">
        <v>2</v>
      </c>
      <c r="U3034" s="24" t="s">
        <v>1026</v>
      </c>
      <c r="V3034" s="17">
        <v>0</v>
      </c>
      <c r="W3034" s="142" t="s">
        <v>2197</v>
      </c>
      <c r="X3034" s="17">
        <v>422</v>
      </c>
      <c r="Y3034" s="17">
        <v>8</v>
      </c>
      <c r="Z3034" s="24" t="s">
        <v>1026</v>
      </c>
      <c r="AA3034" s="17">
        <v>3</v>
      </c>
    </row>
    <row r="3035" spans="1:27" x14ac:dyDescent="0.25">
      <c r="A3035" s="16"/>
      <c r="C3035" s="16"/>
      <c r="D3035" s="16"/>
      <c r="E3035" s="16"/>
      <c r="F3035" s="16"/>
      <c r="G3035" s="16"/>
      <c r="H3035" s="16"/>
      <c r="I3035" s="16"/>
      <c r="J3035" s="16"/>
      <c r="K3035" s="16"/>
      <c r="L3035" s="16"/>
      <c r="M3035" s="17" t="s">
        <v>3011</v>
      </c>
      <c r="N3035" s="17">
        <v>7</v>
      </c>
      <c r="O3035" s="17">
        <v>6</v>
      </c>
      <c r="P3035" s="17">
        <v>2009</v>
      </c>
      <c r="Q3035" s="19" t="s">
        <v>1</v>
      </c>
      <c r="S3035" s="19" t="s">
        <v>90</v>
      </c>
      <c r="T3035" s="17">
        <v>0</v>
      </c>
      <c r="U3035" s="24" t="s">
        <v>1026</v>
      </c>
      <c r="V3035" s="17">
        <v>2</v>
      </c>
      <c r="W3035" s="142" t="s">
        <v>1460</v>
      </c>
      <c r="X3035" s="17">
        <v>265</v>
      </c>
      <c r="Y3035" s="17">
        <v>1</v>
      </c>
      <c r="Z3035" s="24" t="s">
        <v>1026</v>
      </c>
      <c r="AA3035" s="17">
        <v>6</v>
      </c>
    </row>
    <row r="3036" spans="1:27" x14ac:dyDescent="0.25">
      <c r="A3036" s="16"/>
      <c r="C3036" s="16"/>
      <c r="D3036" s="16"/>
      <c r="E3036" s="16"/>
      <c r="F3036" s="16"/>
      <c r="G3036" s="16"/>
      <c r="H3036" s="16"/>
      <c r="I3036" s="16"/>
      <c r="J3036" s="16"/>
      <c r="K3036" s="16"/>
      <c r="L3036" s="16"/>
      <c r="M3036" s="17" t="s">
        <v>3011</v>
      </c>
      <c r="N3036" s="17">
        <v>7</v>
      </c>
      <c r="O3036" s="17">
        <v>6</v>
      </c>
      <c r="P3036" s="17">
        <v>2009</v>
      </c>
      <c r="Q3036" s="19" t="s">
        <v>392</v>
      </c>
      <c r="S3036" s="19" t="s">
        <v>1241</v>
      </c>
      <c r="T3036" s="17">
        <v>2</v>
      </c>
      <c r="U3036" s="24" t="s">
        <v>1026</v>
      </c>
      <c r="V3036" s="17">
        <v>1</v>
      </c>
      <c r="W3036" s="142" t="s">
        <v>2076</v>
      </c>
      <c r="X3036" s="17">
        <v>804</v>
      </c>
      <c r="Y3036" s="17">
        <v>5</v>
      </c>
      <c r="Z3036" s="24" t="s">
        <v>1026</v>
      </c>
      <c r="AA3036" s="17">
        <v>5</v>
      </c>
    </row>
    <row r="3037" spans="1:27" x14ac:dyDescent="0.25">
      <c r="A3037" s="16"/>
      <c r="C3037" s="16"/>
      <c r="D3037" s="16"/>
      <c r="E3037" s="16"/>
      <c r="F3037" s="16"/>
      <c r="G3037" s="16"/>
      <c r="H3037" s="16"/>
      <c r="I3037" s="16"/>
      <c r="J3037" s="16"/>
      <c r="K3037" s="16"/>
      <c r="L3037" s="16"/>
      <c r="M3037" s="17" t="s">
        <v>3011</v>
      </c>
      <c r="N3037" s="17">
        <v>7</v>
      </c>
      <c r="O3037" s="17">
        <v>6</v>
      </c>
      <c r="P3037" s="17">
        <v>2009</v>
      </c>
      <c r="Q3037" s="19" t="s">
        <v>264</v>
      </c>
      <c r="S3037" s="19" t="s">
        <v>1041</v>
      </c>
      <c r="T3037" s="17">
        <v>1</v>
      </c>
      <c r="U3037" s="24" t="s">
        <v>1026</v>
      </c>
      <c r="V3037" s="17">
        <v>2</v>
      </c>
      <c r="W3037" s="142" t="s">
        <v>1461</v>
      </c>
      <c r="X3037" s="17">
        <v>580</v>
      </c>
      <c r="Y3037" s="17">
        <v>3</v>
      </c>
      <c r="Z3037" s="24" t="s">
        <v>1026</v>
      </c>
      <c r="AA3037" s="17">
        <v>3</v>
      </c>
    </row>
    <row r="3038" spans="1:27" x14ac:dyDescent="0.25">
      <c r="A3038" s="16"/>
      <c r="C3038" s="16"/>
      <c r="D3038" s="16"/>
      <c r="E3038" s="16"/>
      <c r="F3038" s="16"/>
      <c r="G3038" s="16"/>
      <c r="H3038" s="16"/>
      <c r="I3038" s="16"/>
      <c r="J3038" s="16"/>
      <c r="K3038" s="16"/>
      <c r="L3038" s="16"/>
      <c r="M3038" s="17" t="s">
        <v>3144</v>
      </c>
      <c r="N3038" s="17">
        <v>9</v>
      </c>
      <c r="O3038" s="17">
        <v>6</v>
      </c>
      <c r="P3038" s="17">
        <v>2009</v>
      </c>
      <c r="Q3038" s="19" t="s">
        <v>181</v>
      </c>
      <c r="S3038" s="19" t="s">
        <v>392</v>
      </c>
      <c r="T3038" s="17">
        <v>0</v>
      </c>
      <c r="U3038" s="24" t="s">
        <v>1026</v>
      </c>
      <c r="V3038" s="17">
        <v>2</v>
      </c>
      <c r="W3038" s="142" t="s">
        <v>2982</v>
      </c>
      <c r="X3038" s="17">
        <v>246</v>
      </c>
      <c r="Y3038" s="17">
        <v>0</v>
      </c>
      <c r="Z3038" s="24" t="s">
        <v>1026</v>
      </c>
      <c r="AA3038" s="17">
        <v>12</v>
      </c>
    </row>
    <row r="3039" spans="1:27" x14ac:dyDescent="0.25">
      <c r="A3039" s="16"/>
      <c r="C3039" s="16"/>
      <c r="D3039" s="16"/>
      <c r="E3039" s="16"/>
      <c r="F3039" s="16"/>
      <c r="G3039" s="16"/>
      <c r="H3039" s="16"/>
      <c r="I3039" s="16"/>
      <c r="J3039" s="16"/>
      <c r="K3039" s="16"/>
      <c r="L3039" s="16"/>
      <c r="M3039" s="17" t="s">
        <v>3142</v>
      </c>
      <c r="N3039" s="17">
        <v>10</v>
      </c>
      <c r="O3039" s="17">
        <v>6</v>
      </c>
      <c r="P3039" s="17">
        <v>2009</v>
      </c>
      <c r="Q3039" s="19" t="s">
        <v>1041</v>
      </c>
      <c r="S3039" s="19" t="s">
        <v>1433</v>
      </c>
      <c r="T3039" s="17">
        <v>2</v>
      </c>
      <c r="U3039" s="24" t="s">
        <v>1026</v>
      </c>
      <c r="V3039" s="17">
        <v>0</v>
      </c>
      <c r="W3039" s="142" t="s">
        <v>377</v>
      </c>
      <c r="X3039" s="17">
        <v>503</v>
      </c>
      <c r="Y3039" s="17">
        <v>12</v>
      </c>
      <c r="Z3039" s="24" t="s">
        <v>1026</v>
      </c>
      <c r="AA3039" s="17">
        <v>2</v>
      </c>
    </row>
    <row r="3040" spans="1:27" x14ac:dyDescent="0.25">
      <c r="A3040" s="16"/>
      <c r="C3040" s="16"/>
      <c r="D3040" s="16"/>
      <c r="E3040" s="16"/>
      <c r="F3040" s="16"/>
      <c r="G3040" s="16"/>
      <c r="H3040" s="16"/>
      <c r="I3040" s="16"/>
      <c r="J3040" s="16"/>
      <c r="K3040" s="16"/>
      <c r="L3040" s="16"/>
      <c r="M3040" s="17" t="s">
        <v>3142</v>
      </c>
      <c r="N3040" s="17">
        <v>10</v>
      </c>
      <c r="O3040" s="17">
        <v>6</v>
      </c>
      <c r="P3040" s="17">
        <v>2009</v>
      </c>
      <c r="Q3040" s="19" t="s">
        <v>90</v>
      </c>
      <c r="S3040" s="19" t="s">
        <v>1029</v>
      </c>
      <c r="T3040" s="17">
        <v>2</v>
      </c>
      <c r="U3040" s="24" t="s">
        <v>1026</v>
      </c>
      <c r="V3040" s="17">
        <v>0</v>
      </c>
      <c r="W3040" s="142" t="s">
        <v>376</v>
      </c>
      <c r="X3040" s="17">
        <v>241</v>
      </c>
      <c r="Y3040" s="17">
        <v>10</v>
      </c>
      <c r="Z3040" s="24" t="s">
        <v>1026</v>
      </c>
      <c r="AA3040" s="17">
        <v>6</v>
      </c>
    </row>
    <row r="3041" spans="1:27" x14ac:dyDescent="0.25">
      <c r="A3041" s="16"/>
      <c r="C3041" s="16"/>
      <c r="D3041" s="16"/>
      <c r="E3041" s="16"/>
      <c r="F3041" s="16"/>
      <c r="G3041" s="16"/>
      <c r="H3041" s="16"/>
      <c r="I3041" s="16"/>
      <c r="J3041" s="16"/>
      <c r="K3041" s="16"/>
      <c r="L3041" s="16"/>
      <c r="M3041" s="17" t="s">
        <v>3142</v>
      </c>
      <c r="N3041" s="17">
        <v>10</v>
      </c>
      <c r="O3041" s="17">
        <v>6</v>
      </c>
      <c r="P3041" s="17">
        <v>2009</v>
      </c>
      <c r="Q3041" s="19" t="s">
        <v>1</v>
      </c>
      <c r="S3041" s="19" t="s">
        <v>264</v>
      </c>
      <c r="T3041" s="17">
        <v>0</v>
      </c>
      <c r="U3041" s="24" t="s">
        <v>1026</v>
      </c>
      <c r="V3041" s="17">
        <v>1</v>
      </c>
      <c r="W3041" s="142" t="s">
        <v>375</v>
      </c>
      <c r="X3041" s="17">
        <v>224</v>
      </c>
      <c r="Y3041" s="17">
        <v>2</v>
      </c>
      <c r="Z3041" s="24" t="s">
        <v>1026</v>
      </c>
      <c r="AA3041" s="17">
        <v>3</v>
      </c>
    </row>
    <row r="3042" spans="1:27" x14ac:dyDescent="0.25">
      <c r="A3042" s="16"/>
      <c r="C3042" s="16"/>
      <c r="D3042" s="16"/>
      <c r="E3042" s="16"/>
      <c r="F3042" s="16"/>
      <c r="G3042" s="16"/>
      <c r="H3042" s="16"/>
      <c r="I3042" s="16"/>
      <c r="J3042" s="16"/>
      <c r="K3042" s="16"/>
      <c r="L3042" s="16"/>
      <c r="M3042" s="17" t="s">
        <v>3142</v>
      </c>
      <c r="N3042" s="17">
        <v>10</v>
      </c>
      <c r="O3042" s="17">
        <v>6</v>
      </c>
      <c r="P3042" s="17">
        <v>2009</v>
      </c>
      <c r="Q3042" s="19" t="s">
        <v>1043</v>
      </c>
      <c r="S3042" s="19" t="s">
        <v>3121</v>
      </c>
      <c r="T3042" s="17">
        <v>0</v>
      </c>
      <c r="U3042" s="24" t="s">
        <v>1026</v>
      </c>
      <c r="V3042" s="17">
        <v>2</v>
      </c>
      <c r="W3042" s="142" t="s">
        <v>374</v>
      </c>
      <c r="X3042" s="17">
        <v>401</v>
      </c>
      <c r="Y3042" s="17">
        <v>0</v>
      </c>
      <c r="Z3042" s="24" t="s">
        <v>1026</v>
      </c>
      <c r="AA3042" s="17">
        <v>11</v>
      </c>
    </row>
    <row r="3043" spans="1:27" x14ac:dyDescent="0.25">
      <c r="A3043" s="16"/>
      <c r="C3043" s="16"/>
      <c r="D3043" s="16"/>
      <c r="E3043" s="16"/>
      <c r="F3043" s="16"/>
      <c r="G3043" s="16"/>
      <c r="H3043" s="16"/>
      <c r="I3043" s="16"/>
      <c r="J3043" s="16"/>
      <c r="K3043" s="16"/>
      <c r="L3043" s="16"/>
      <c r="M3043" s="17" t="s">
        <v>3143</v>
      </c>
      <c r="N3043" s="17">
        <v>12</v>
      </c>
      <c r="O3043" s="17">
        <v>6</v>
      </c>
      <c r="P3043" s="17">
        <v>2009</v>
      </c>
      <c r="Q3043" s="19" t="s">
        <v>1241</v>
      </c>
      <c r="S3043" s="19" t="s">
        <v>1029</v>
      </c>
      <c r="T3043" s="17">
        <v>2</v>
      </c>
      <c r="U3043" s="24" t="s">
        <v>1026</v>
      </c>
      <c r="V3043" s="17">
        <v>0</v>
      </c>
      <c r="W3043" s="142" t="s">
        <v>126</v>
      </c>
      <c r="X3043" s="17">
        <v>961</v>
      </c>
      <c r="Y3043" s="17">
        <v>8</v>
      </c>
      <c r="Z3043" s="24" t="s">
        <v>1026</v>
      </c>
      <c r="AA3043" s="17">
        <v>1</v>
      </c>
    </row>
    <row r="3044" spans="1:27" x14ac:dyDescent="0.25">
      <c r="A3044" s="16"/>
      <c r="C3044" s="16"/>
      <c r="D3044" s="16"/>
      <c r="E3044" s="16"/>
      <c r="F3044" s="16"/>
      <c r="G3044" s="16"/>
      <c r="H3044" s="16"/>
      <c r="I3044" s="16"/>
      <c r="J3044" s="16"/>
      <c r="K3044" s="16"/>
      <c r="L3044" s="16"/>
      <c r="M3044" s="17" t="s">
        <v>3027</v>
      </c>
      <c r="N3044" s="17">
        <v>13</v>
      </c>
      <c r="O3044" s="17">
        <v>6</v>
      </c>
      <c r="P3044" s="17">
        <v>2009</v>
      </c>
      <c r="Q3044" s="19" t="s">
        <v>1433</v>
      </c>
      <c r="S3044" s="19" t="s">
        <v>1029</v>
      </c>
      <c r="T3044" s="17">
        <v>2</v>
      </c>
      <c r="U3044" s="24" t="s">
        <v>1026</v>
      </c>
      <c r="V3044" s="17">
        <v>1</v>
      </c>
      <c r="W3044" s="142" t="s">
        <v>1772</v>
      </c>
      <c r="X3044" s="17">
        <v>434</v>
      </c>
      <c r="Y3044" s="17">
        <v>5</v>
      </c>
      <c r="Z3044" s="24" t="s">
        <v>1026</v>
      </c>
      <c r="AA3044" s="17">
        <v>2</v>
      </c>
    </row>
    <row r="3045" spans="1:27" x14ac:dyDescent="0.25">
      <c r="A3045" s="16"/>
      <c r="C3045" s="16"/>
      <c r="D3045" s="16"/>
      <c r="E3045" s="16"/>
      <c r="F3045" s="16"/>
      <c r="G3045" s="16"/>
      <c r="H3045" s="16"/>
      <c r="I3045" s="16"/>
      <c r="J3045" s="16"/>
      <c r="K3045" s="16"/>
      <c r="L3045" s="16"/>
      <c r="M3045" s="17" t="s">
        <v>3027</v>
      </c>
      <c r="N3045" s="17">
        <v>13</v>
      </c>
      <c r="O3045" s="17">
        <v>6</v>
      </c>
      <c r="P3045" s="17">
        <v>2009</v>
      </c>
      <c r="Q3045" s="19" t="s">
        <v>181</v>
      </c>
      <c r="S3045" s="19" t="s">
        <v>1041</v>
      </c>
      <c r="T3045" s="17">
        <v>0</v>
      </c>
      <c r="U3045" s="24" t="s">
        <v>1026</v>
      </c>
      <c r="V3045" s="17">
        <v>2</v>
      </c>
      <c r="W3045" s="142" t="s">
        <v>1771</v>
      </c>
      <c r="X3045" s="17">
        <v>603</v>
      </c>
      <c r="Y3045" s="17">
        <v>1</v>
      </c>
      <c r="Z3045" s="24" t="s">
        <v>1026</v>
      </c>
      <c r="AA3045" s="17">
        <v>14</v>
      </c>
    </row>
    <row r="3046" spans="1:27" x14ac:dyDescent="0.25">
      <c r="A3046" s="16"/>
      <c r="C3046" s="16"/>
      <c r="D3046" s="16"/>
      <c r="E3046" s="16"/>
      <c r="F3046" s="16"/>
      <c r="G3046" s="16"/>
      <c r="H3046" s="16"/>
      <c r="I3046" s="16"/>
      <c r="J3046" s="16"/>
      <c r="K3046" s="16"/>
      <c r="L3046" s="16"/>
      <c r="M3046" s="17" t="s">
        <v>3011</v>
      </c>
      <c r="N3046" s="17">
        <v>14</v>
      </c>
      <c r="O3046" s="17">
        <v>6</v>
      </c>
      <c r="P3046" s="17">
        <v>2009</v>
      </c>
      <c r="Q3046" s="19" t="s">
        <v>90</v>
      </c>
      <c r="S3046" s="19" t="s">
        <v>1041</v>
      </c>
      <c r="T3046" s="17">
        <v>0</v>
      </c>
      <c r="U3046" s="24" t="s">
        <v>1026</v>
      </c>
      <c r="V3046" s="17">
        <v>2</v>
      </c>
      <c r="W3046" s="142" t="s">
        <v>1898</v>
      </c>
      <c r="X3046" s="17">
        <v>255</v>
      </c>
      <c r="Y3046" s="17">
        <v>0</v>
      </c>
      <c r="Z3046" s="24" t="s">
        <v>1026</v>
      </c>
      <c r="AA3046" s="17">
        <v>4</v>
      </c>
    </row>
    <row r="3047" spans="1:27" x14ac:dyDescent="0.25">
      <c r="A3047" s="16"/>
      <c r="C3047" s="16"/>
      <c r="D3047" s="16"/>
      <c r="E3047" s="16"/>
      <c r="F3047" s="16"/>
      <c r="G3047" s="16"/>
      <c r="H3047" s="16"/>
      <c r="I3047" s="16"/>
      <c r="J3047" s="16"/>
      <c r="K3047" s="16"/>
      <c r="L3047" s="16"/>
      <c r="M3047" s="17" t="s">
        <v>3011</v>
      </c>
      <c r="N3047" s="17">
        <v>14</v>
      </c>
      <c r="O3047" s="17">
        <v>6</v>
      </c>
      <c r="P3047" s="17">
        <v>2009</v>
      </c>
      <c r="Q3047" s="19" t="s">
        <v>1427</v>
      </c>
      <c r="S3047" s="19" t="s">
        <v>1</v>
      </c>
      <c r="T3047" s="17">
        <v>1</v>
      </c>
      <c r="U3047" s="24" t="s">
        <v>1026</v>
      </c>
      <c r="V3047" s="17">
        <v>0</v>
      </c>
      <c r="W3047" s="142" t="s">
        <v>1382</v>
      </c>
      <c r="X3047" s="17">
        <v>186</v>
      </c>
      <c r="Y3047" s="17">
        <v>6</v>
      </c>
      <c r="Z3047" s="24" t="s">
        <v>1026</v>
      </c>
      <c r="AA3047" s="17">
        <v>2</v>
      </c>
    </row>
    <row r="3048" spans="1:27" x14ac:dyDescent="0.25">
      <c r="A3048" s="16"/>
      <c r="C3048" s="16"/>
      <c r="D3048" s="16"/>
      <c r="E3048" s="16"/>
      <c r="F3048" s="16"/>
      <c r="G3048" s="16"/>
      <c r="H3048" s="16"/>
      <c r="I3048" s="16"/>
      <c r="J3048" s="16"/>
      <c r="K3048" s="16"/>
      <c r="L3048" s="16"/>
      <c r="M3048" s="17" t="s">
        <v>3011</v>
      </c>
      <c r="N3048" s="17">
        <v>14</v>
      </c>
      <c r="O3048" s="17">
        <v>6</v>
      </c>
      <c r="P3048" s="17">
        <v>2009</v>
      </c>
      <c r="Q3048" s="19" t="s">
        <v>264</v>
      </c>
      <c r="S3048" s="19" t="s">
        <v>1241</v>
      </c>
      <c r="T3048" s="17">
        <v>1</v>
      </c>
      <c r="U3048" s="24" t="s">
        <v>1026</v>
      </c>
      <c r="V3048" s="17">
        <v>0</v>
      </c>
      <c r="W3048" s="142" t="s">
        <v>1108</v>
      </c>
      <c r="X3048" s="17">
        <v>585</v>
      </c>
      <c r="Y3048" s="17">
        <v>5</v>
      </c>
      <c r="Z3048" s="24" t="s">
        <v>1026</v>
      </c>
      <c r="AA3048" s="17">
        <v>2</v>
      </c>
    </row>
    <row r="3049" spans="1:27" x14ac:dyDescent="0.25">
      <c r="A3049" s="16"/>
      <c r="C3049" s="16"/>
      <c r="D3049" s="16"/>
      <c r="E3049" s="16"/>
      <c r="F3049" s="16"/>
      <c r="G3049" s="16"/>
      <c r="H3049" s="16"/>
      <c r="I3049" s="16"/>
      <c r="J3049" s="16"/>
      <c r="K3049" s="16"/>
      <c r="L3049" s="16"/>
      <c r="M3049" s="17" t="s">
        <v>3144</v>
      </c>
      <c r="N3049" s="17">
        <v>16</v>
      </c>
      <c r="O3049" s="17">
        <v>6</v>
      </c>
      <c r="P3049" s="17">
        <v>2009</v>
      </c>
      <c r="Q3049" s="19" t="s">
        <v>1241</v>
      </c>
      <c r="S3049" s="19" t="s">
        <v>1041</v>
      </c>
      <c r="T3049" s="17">
        <v>2</v>
      </c>
      <c r="U3049" s="24" t="s">
        <v>1026</v>
      </c>
      <c r="V3049" s="17">
        <v>0</v>
      </c>
      <c r="W3049" s="142" t="s">
        <v>1055</v>
      </c>
      <c r="X3049" s="17">
        <v>661</v>
      </c>
      <c r="Y3049" s="17">
        <v>5</v>
      </c>
      <c r="Z3049" s="24" t="s">
        <v>1026</v>
      </c>
      <c r="AA3049" s="17">
        <v>2</v>
      </c>
    </row>
    <row r="3050" spans="1:27" x14ac:dyDescent="0.25">
      <c r="A3050" s="16"/>
      <c r="C3050" s="16"/>
      <c r="D3050" s="16"/>
      <c r="E3050" s="16"/>
      <c r="F3050" s="16"/>
      <c r="G3050" s="16"/>
      <c r="H3050" s="16"/>
      <c r="I3050" s="16"/>
      <c r="J3050" s="16"/>
      <c r="K3050" s="16"/>
      <c r="L3050" s="16"/>
      <c r="M3050" s="17" t="s">
        <v>3142</v>
      </c>
      <c r="N3050" s="17">
        <v>17</v>
      </c>
      <c r="O3050" s="17">
        <v>6</v>
      </c>
      <c r="P3050" s="17">
        <v>2009</v>
      </c>
      <c r="Q3050" s="19" t="s">
        <v>1433</v>
      </c>
      <c r="S3050" s="19" t="s">
        <v>264</v>
      </c>
      <c r="T3050" s="17">
        <v>1</v>
      </c>
      <c r="U3050" s="24" t="s">
        <v>1026</v>
      </c>
      <c r="V3050" s="17">
        <v>0</v>
      </c>
      <c r="W3050" s="142" t="s">
        <v>330</v>
      </c>
      <c r="X3050" s="17">
        <v>470</v>
      </c>
      <c r="Y3050" s="17">
        <v>3</v>
      </c>
      <c r="Z3050" s="24" t="s">
        <v>1026</v>
      </c>
      <c r="AA3050" s="17">
        <v>1</v>
      </c>
    </row>
    <row r="3051" spans="1:27" x14ac:dyDescent="0.25">
      <c r="A3051" s="16"/>
      <c r="C3051" s="16"/>
      <c r="D3051" s="16"/>
      <c r="E3051" s="16"/>
      <c r="F3051" s="16"/>
      <c r="G3051" s="16"/>
      <c r="H3051" s="16"/>
      <c r="I3051" s="16"/>
      <c r="J3051" s="16"/>
      <c r="K3051" s="16"/>
      <c r="L3051" s="16"/>
      <c r="M3051" s="17" t="s">
        <v>3142</v>
      </c>
      <c r="N3051" s="17">
        <v>17</v>
      </c>
      <c r="O3051" s="17">
        <v>6</v>
      </c>
      <c r="P3051" s="17">
        <v>2009</v>
      </c>
      <c r="Q3051" s="19" t="s">
        <v>1029</v>
      </c>
      <c r="S3051" s="19" t="s">
        <v>181</v>
      </c>
      <c r="T3051" s="17">
        <v>1</v>
      </c>
      <c r="U3051" s="24" t="s">
        <v>1026</v>
      </c>
      <c r="V3051" s="17">
        <v>2</v>
      </c>
      <c r="W3051" s="142" t="s">
        <v>329</v>
      </c>
      <c r="X3051" s="17">
        <v>210</v>
      </c>
      <c r="Y3051" s="17">
        <v>2</v>
      </c>
      <c r="Z3051" s="24" t="s">
        <v>1026</v>
      </c>
      <c r="AA3051" s="17">
        <v>9</v>
      </c>
    </row>
    <row r="3052" spans="1:27" x14ac:dyDescent="0.25">
      <c r="A3052" s="16"/>
      <c r="C3052" s="16"/>
      <c r="D3052" s="16"/>
      <c r="E3052" s="16"/>
      <c r="F3052" s="16"/>
      <c r="G3052" s="16"/>
      <c r="H3052" s="16"/>
      <c r="I3052" s="16"/>
      <c r="J3052" s="16"/>
      <c r="K3052" s="16"/>
      <c r="L3052" s="16"/>
      <c r="M3052" s="17" t="s">
        <v>3142</v>
      </c>
      <c r="N3052" s="17">
        <v>17</v>
      </c>
      <c r="O3052" s="17">
        <v>6</v>
      </c>
      <c r="P3052" s="17">
        <v>2009</v>
      </c>
      <c r="Q3052" s="19" t="s">
        <v>1043</v>
      </c>
      <c r="S3052" s="19" t="s">
        <v>90</v>
      </c>
      <c r="T3052" s="17">
        <v>1</v>
      </c>
      <c r="U3052" s="24" t="s">
        <v>1026</v>
      </c>
      <c r="V3052" s="17">
        <v>0</v>
      </c>
      <c r="W3052" s="142" t="s">
        <v>331</v>
      </c>
      <c r="X3052" s="17">
        <v>304</v>
      </c>
      <c r="Y3052" s="17">
        <v>7</v>
      </c>
      <c r="Z3052" s="24" t="s">
        <v>1026</v>
      </c>
      <c r="AA3052" s="17">
        <v>6</v>
      </c>
    </row>
    <row r="3053" spans="1:27" x14ac:dyDescent="0.25">
      <c r="A3053" s="16"/>
      <c r="C3053" s="16"/>
      <c r="D3053" s="16"/>
      <c r="E3053" s="16"/>
      <c r="F3053" s="16"/>
      <c r="G3053" s="16"/>
      <c r="H3053" s="16"/>
      <c r="I3053" s="16"/>
      <c r="J3053" s="16"/>
      <c r="K3053" s="16"/>
      <c r="L3053" s="16"/>
      <c r="M3053" s="17" t="s">
        <v>3142</v>
      </c>
      <c r="N3053" s="17">
        <v>17</v>
      </c>
      <c r="O3053" s="17">
        <v>6</v>
      </c>
      <c r="P3053" s="17">
        <v>2009</v>
      </c>
      <c r="Q3053" s="19" t="s">
        <v>1427</v>
      </c>
      <c r="S3053" s="19" t="s">
        <v>3121</v>
      </c>
      <c r="T3053" s="17">
        <v>0</v>
      </c>
      <c r="U3053" s="24" t="s">
        <v>1026</v>
      </c>
      <c r="V3053" s="17">
        <v>2</v>
      </c>
      <c r="W3053" s="142" t="s">
        <v>2662</v>
      </c>
      <c r="X3053" s="17">
        <v>220</v>
      </c>
      <c r="Y3053" s="17">
        <v>2</v>
      </c>
      <c r="Z3053" s="24" t="s">
        <v>1026</v>
      </c>
      <c r="AA3053" s="17">
        <v>12</v>
      </c>
    </row>
    <row r="3054" spans="1:27" x14ac:dyDescent="0.25">
      <c r="A3054" s="16"/>
      <c r="C3054" s="16"/>
      <c r="D3054" s="16"/>
      <c r="E3054" s="16"/>
      <c r="F3054" s="16"/>
      <c r="G3054" s="16"/>
      <c r="H3054" s="16"/>
      <c r="I3054" s="16"/>
      <c r="J3054" s="16"/>
      <c r="K3054" s="16"/>
      <c r="L3054" s="16"/>
      <c r="M3054" s="17" t="s">
        <v>3142</v>
      </c>
      <c r="N3054" s="17">
        <v>24</v>
      </c>
      <c r="O3054" s="17">
        <v>6</v>
      </c>
      <c r="P3054" s="17">
        <v>2009</v>
      </c>
      <c r="Q3054" s="19" t="s">
        <v>1041</v>
      </c>
      <c r="S3054" s="19" t="s">
        <v>1241</v>
      </c>
      <c r="T3054" s="17">
        <v>2</v>
      </c>
      <c r="U3054" s="24" t="s">
        <v>1026</v>
      </c>
      <c r="V3054" s="17">
        <v>1</v>
      </c>
      <c r="W3054" s="142" t="s">
        <v>3138</v>
      </c>
      <c r="X3054" s="17">
        <v>653</v>
      </c>
      <c r="Y3054" s="17">
        <v>9</v>
      </c>
      <c r="Z3054" s="24" t="s">
        <v>1026</v>
      </c>
      <c r="AA3054" s="17">
        <v>7</v>
      </c>
    </row>
    <row r="3055" spans="1:27" x14ac:dyDescent="0.25">
      <c r="A3055" s="16"/>
      <c r="C3055" s="16"/>
      <c r="D3055" s="16"/>
      <c r="E3055" s="16"/>
      <c r="F3055" s="16"/>
      <c r="G3055" s="16"/>
      <c r="H3055" s="16"/>
      <c r="I3055" s="16"/>
      <c r="J3055" s="16"/>
      <c r="K3055" s="16"/>
      <c r="L3055" s="16"/>
      <c r="M3055" s="17" t="s">
        <v>3142</v>
      </c>
      <c r="N3055" s="17">
        <v>24</v>
      </c>
      <c r="O3055" s="17">
        <v>6</v>
      </c>
      <c r="P3055" s="17">
        <v>2009</v>
      </c>
      <c r="Q3055" s="19" t="s">
        <v>90</v>
      </c>
      <c r="S3055" s="19" t="s">
        <v>1043</v>
      </c>
      <c r="T3055" s="17">
        <v>2</v>
      </c>
      <c r="U3055" s="24" t="s">
        <v>1026</v>
      </c>
      <c r="V3055" s="17">
        <v>0</v>
      </c>
      <c r="W3055" s="142" t="s">
        <v>3137</v>
      </c>
      <c r="X3055" s="17">
        <v>455</v>
      </c>
      <c r="Y3055" s="17">
        <v>16</v>
      </c>
      <c r="Z3055" s="24" t="s">
        <v>1026</v>
      </c>
      <c r="AA3055" s="17">
        <v>5</v>
      </c>
    </row>
    <row r="3056" spans="1:27" x14ac:dyDescent="0.25">
      <c r="A3056" s="16"/>
      <c r="C3056" s="16"/>
      <c r="D3056" s="16"/>
      <c r="E3056" s="16"/>
      <c r="F3056" s="16"/>
      <c r="G3056" s="16"/>
      <c r="H3056" s="16"/>
      <c r="I3056" s="16"/>
      <c r="J3056" s="16"/>
      <c r="K3056" s="16"/>
      <c r="L3056" s="16"/>
      <c r="M3056" s="17" t="s">
        <v>3142</v>
      </c>
      <c r="N3056" s="17">
        <v>24</v>
      </c>
      <c r="O3056" s="17">
        <v>6</v>
      </c>
      <c r="P3056" s="17">
        <v>2009</v>
      </c>
      <c r="Q3056" s="19" t="s">
        <v>264</v>
      </c>
      <c r="S3056" s="19" t="s">
        <v>1433</v>
      </c>
      <c r="T3056" s="17">
        <v>2</v>
      </c>
      <c r="U3056" s="24" t="s">
        <v>1026</v>
      </c>
      <c r="V3056" s="17">
        <v>0</v>
      </c>
      <c r="W3056" s="142" t="s">
        <v>3139</v>
      </c>
      <c r="X3056" s="17">
        <v>718</v>
      </c>
      <c r="Y3056" s="17">
        <v>15</v>
      </c>
      <c r="Z3056" s="24" t="s">
        <v>1026</v>
      </c>
      <c r="AA3056" s="17">
        <v>3</v>
      </c>
    </row>
    <row r="3057" spans="1:27" x14ac:dyDescent="0.25">
      <c r="A3057" s="16"/>
      <c r="C3057" s="16"/>
      <c r="D3057" s="16"/>
      <c r="E3057" s="16"/>
      <c r="F3057" s="16"/>
      <c r="G3057" s="16"/>
      <c r="H3057" s="16"/>
      <c r="I3057" s="16"/>
      <c r="J3057" s="16"/>
      <c r="K3057" s="16"/>
      <c r="L3057" s="16"/>
      <c r="M3057" s="17" t="s">
        <v>3142</v>
      </c>
      <c r="N3057" s="17">
        <v>24</v>
      </c>
      <c r="O3057" s="17">
        <v>6</v>
      </c>
      <c r="P3057" s="17">
        <v>2009</v>
      </c>
      <c r="Q3057" s="19" t="s">
        <v>3121</v>
      </c>
      <c r="S3057" s="19" t="s">
        <v>1427</v>
      </c>
      <c r="T3057" s="17">
        <v>2</v>
      </c>
      <c r="U3057" s="24" t="s">
        <v>1026</v>
      </c>
      <c r="V3057" s="17">
        <v>0</v>
      </c>
      <c r="W3057" s="142" t="s">
        <v>3136</v>
      </c>
      <c r="X3057" s="17">
        <v>407</v>
      </c>
      <c r="Y3057" s="17">
        <v>25</v>
      </c>
      <c r="Z3057" s="24" t="s">
        <v>1026</v>
      </c>
      <c r="AA3057" s="17">
        <v>2</v>
      </c>
    </row>
    <row r="3058" spans="1:27" x14ac:dyDescent="0.25">
      <c r="A3058" s="16"/>
      <c r="C3058" s="16"/>
      <c r="D3058" s="16"/>
      <c r="E3058" s="16"/>
      <c r="F3058" s="16"/>
      <c r="G3058" s="16"/>
      <c r="H3058" s="16"/>
      <c r="I3058" s="16"/>
      <c r="J3058" s="16"/>
      <c r="K3058" s="16"/>
      <c r="L3058" s="16"/>
      <c r="M3058" s="17" t="s">
        <v>3142</v>
      </c>
      <c r="N3058" s="17">
        <v>24</v>
      </c>
      <c r="O3058" s="17">
        <v>6</v>
      </c>
      <c r="P3058" s="17">
        <v>2009</v>
      </c>
      <c r="Q3058" s="19" t="s">
        <v>1</v>
      </c>
      <c r="S3058" s="19" t="s">
        <v>392</v>
      </c>
      <c r="T3058" s="17">
        <v>0</v>
      </c>
      <c r="U3058" s="24" t="s">
        <v>1026</v>
      </c>
      <c r="V3058" s="17">
        <v>2</v>
      </c>
      <c r="W3058" s="142" t="s">
        <v>3135</v>
      </c>
      <c r="X3058" s="17">
        <v>256</v>
      </c>
      <c r="Y3058" s="17">
        <v>1</v>
      </c>
      <c r="Z3058" s="24" t="s">
        <v>1026</v>
      </c>
      <c r="AA3058" s="17">
        <v>11</v>
      </c>
    </row>
    <row r="3059" spans="1:27" x14ac:dyDescent="0.25">
      <c r="A3059" s="16"/>
      <c r="C3059" s="16"/>
      <c r="D3059" s="16"/>
      <c r="E3059" s="16"/>
      <c r="F3059" s="16"/>
      <c r="G3059" s="16"/>
      <c r="H3059" s="16"/>
      <c r="I3059" s="16"/>
      <c r="J3059" s="16"/>
      <c r="K3059" s="16"/>
      <c r="L3059" s="16"/>
      <c r="M3059" s="17" t="s">
        <v>3142</v>
      </c>
      <c r="N3059" s="17">
        <v>24</v>
      </c>
      <c r="O3059" s="17">
        <v>6</v>
      </c>
      <c r="P3059" s="17">
        <v>2009</v>
      </c>
      <c r="Q3059" s="19" t="s">
        <v>181</v>
      </c>
      <c r="S3059" s="19" t="s">
        <v>1029</v>
      </c>
      <c r="T3059" s="17">
        <v>1</v>
      </c>
      <c r="U3059" s="24" t="s">
        <v>1026</v>
      </c>
      <c r="V3059" s="17">
        <v>0</v>
      </c>
      <c r="W3059" s="142" t="s">
        <v>3134</v>
      </c>
      <c r="X3059" s="17">
        <v>444</v>
      </c>
      <c r="Y3059" s="17">
        <v>11</v>
      </c>
      <c r="Z3059" s="24" t="s">
        <v>1026</v>
      </c>
      <c r="AA3059" s="17">
        <v>10</v>
      </c>
    </row>
    <row r="3060" spans="1:27" x14ac:dyDescent="0.25">
      <c r="A3060" s="16"/>
      <c r="C3060" s="16"/>
      <c r="D3060" s="16"/>
      <c r="E3060" s="16"/>
      <c r="F3060" s="16"/>
      <c r="G3060" s="16"/>
      <c r="H3060" s="16"/>
      <c r="I3060" s="16"/>
      <c r="J3060" s="16"/>
      <c r="K3060" s="16"/>
      <c r="L3060" s="16"/>
      <c r="M3060" s="17" t="s">
        <v>3141</v>
      </c>
      <c r="N3060" s="17">
        <v>25</v>
      </c>
      <c r="O3060" s="17">
        <v>6</v>
      </c>
      <c r="P3060" s="17">
        <v>2009</v>
      </c>
      <c r="Q3060" s="19" t="s">
        <v>392</v>
      </c>
      <c r="S3060" s="19" t="s">
        <v>1</v>
      </c>
      <c r="T3060" s="17">
        <v>2</v>
      </c>
      <c r="U3060" s="24" t="s">
        <v>1026</v>
      </c>
      <c r="V3060" s="17">
        <v>0</v>
      </c>
      <c r="W3060" s="142" t="s">
        <v>3140</v>
      </c>
      <c r="X3060" s="17">
        <v>468</v>
      </c>
      <c r="Y3060" s="17">
        <v>15</v>
      </c>
      <c r="Z3060" s="24" t="s">
        <v>1026</v>
      </c>
      <c r="AA3060" s="17">
        <v>4</v>
      </c>
    </row>
    <row r="3061" spans="1:27" x14ac:dyDescent="0.25">
      <c r="A3061" s="16"/>
      <c r="C3061" s="16"/>
      <c r="D3061" s="16"/>
      <c r="E3061" s="16"/>
      <c r="F3061" s="16"/>
      <c r="G3061" s="16"/>
      <c r="H3061" s="16"/>
      <c r="I3061" s="16"/>
      <c r="J3061" s="16"/>
      <c r="K3061" s="16"/>
      <c r="L3061" s="16"/>
      <c r="M3061" s="17" t="s">
        <v>3144</v>
      </c>
      <c r="N3061" s="17">
        <v>30</v>
      </c>
      <c r="O3061" s="17">
        <v>6</v>
      </c>
      <c r="P3061" s="17">
        <v>2009</v>
      </c>
      <c r="Q3061" s="19" t="s">
        <v>1029</v>
      </c>
      <c r="S3061" s="19" t="s">
        <v>1043</v>
      </c>
      <c r="T3061" s="17">
        <v>1</v>
      </c>
      <c r="U3061" s="24" t="s">
        <v>1026</v>
      </c>
      <c r="V3061" s="17">
        <v>2</v>
      </c>
      <c r="W3061" s="142" t="s">
        <v>3146</v>
      </c>
      <c r="X3061" s="17">
        <v>1580</v>
      </c>
      <c r="Y3061" s="17">
        <v>8</v>
      </c>
      <c r="Z3061" s="24" t="s">
        <v>1026</v>
      </c>
      <c r="AA3061" s="17">
        <v>13</v>
      </c>
    </row>
    <row r="3062" spans="1:27" x14ac:dyDescent="0.25">
      <c r="A3062" s="16"/>
      <c r="C3062" s="16"/>
      <c r="D3062" s="16"/>
      <c r="E3062" s="16"/>
      <c r="F3062" s="16"/>
      <c r="G3062" s="16"/>
      <c r="H3062" s="16"/>
      <c r="I3062" s="16"/>
      <c r="J3062" s="16"/>
      <c r="K3062" s="16"/>
      <c r="L3062" s="16"/>
      <c r="M3062" s="17" t="s">
        <v>3142</v>
      </c>
      <c r="N3062" s="17">
        <v>1</v>
      </c>
      <c r="O3062" s="17">
        <v>7</v>
      </c>
      <c r="P3062" s="17">
        <v>2009</v>
      </c>
      <c r="Q3062" s="19" t="s">
        <v>3121</v>
      </c>
      <c r="S3062" s="19" t="s">
        <v>1241</v>
      </c>
      <c r="T3062" s="17">
        <v>2</v>
      </c>
      <c r="U3062" s="24" t="s">
        <v>1026</v>
      </c>
      <c r="V3062" s="17">
        <v>0</v>
      </c>
      <c r="W3062" s="142" t="s">
        <v>3150</v>
      </c>
      <c r="X3062" s="17">
        <v>470</v>
      </c>
      <c r="Y3062" s="17">
        <v>9</v>
      </c>
      <c r="Z3062" s="24" t="s">
        <v>1026</v>
      </c>
      <c r="AA3062" s="17">
        <v>2</v>
      </c>
    </row>
    <row r="3063" spans="1:27" x14ac:dyDescent="0.25">
      <c r="A3063" s="16"/>
      <c r="C3063" s="16"/>
      <c r="D3063" s="16"/>
      <c r="E3063" s="16"/>
      <c r="F3063" s="16"/>
      <c r="G3063" s="16"/>
      <c r="H3063" s="16"/>
      <c r="I3063" s="16"/>
      <c r="J3063" s="16"/>
      <c r="K3063" s="16"/>
      <c r="L3063" s="16"/>
      <c r="M3063" s="17" t="s">
        <v>3142</v>
      </c>
      <c r="N3063" s="17">
        <v>1</v>
      </c>
      <c r="O3063" s="17">
        <v>7</v>
      </c>
      <c r="P3063" s="17">
        <v>2009</v>
      </c>
      <c r="Q3063" s="19" t="s">
        <v>392</v>
      </c>
      <c r="S3063" s="19" t="s">
        <v>264</v>
      </c>
      <c r="T3063" s="17">
        <v>2</v>
      </c>
      <c r="U3063" s="24" t="s">
        <v>1026</v>
      </c>
      <c r="V3063" s="17">
        <v>0</v>
      </c>
      <c r="W3063" s="142" t="s">
        <v>3149</v>
      </c>
      <c r="X3063" s="17">
        <v>784</v>
      </c>
      <c r="Y3063" s="17">
        <v>11</v>
      </c>
      <c r="Z3063" s="24" t="s">
        <v>1026</v>
      </c>
      <c r="AA3063" s="17">
        <v>4</v>
      </c>
    </row>
    <row r="3064" spans="1:27" x14ac:dyDescent="0.25">
      <c r="A3064" s="16"/>
      <c r="C3064" s="16"/>
      <c r="D3064" s="16"/>
      <c r="E3064" s="16"/>
      <c r="F3064" s="16"/>
      <c r="G3064" s="16"/>
      <c r="H3064" s="16"/>
      <c r="I3064" s="16"/>
      <c r="J3064" s="16"/>
      <c r="K3064" s="16"/>
      <c r="L3064" s="16"/>
      <c r="M3064" s="17" t="s">
        <v>3142</v>
      </c>
      <c r="N3064" s="17">
        <v>1</v>
      </c>
      <c r="O3064" s="17">
        <v>7</v>
      </c>
      <c r="P3064" s="17">
        <v>2009</v>
      </c>
      <c r="Q3064" s="19" t="s">
        <v>1433</v>
      </c>
      <c r="S3064" s="19" t="s">
        <v>1</v>
      </c>
      <c r="T3064" s="17">
        <v>1</v>
      </c>
      <c r="U3064" s="24" t="s">
        <v>1026</v>
      </c>
      <c r="V3064" s="17">
        <v>0</v>
      </c>
      <c r="W3064" s="142" t="s">
        <v>3148</v>
      </c>
      <c r="X3064" s="17">
        <v>486</v>
      </c>
      <c r="Y3064" s="17">
        <v>6</v>
      </c>
      <c r="Z3064" s="24" t="s">
        <v>1026</v>
      </c>
      <c r="AA3064" s="17">
        <v>4</v>
      </c>
    </row>
    <row r="3065" spans="1:27" x14ac:dyDescent="0.25">
      <c r="A3065" s="16"/>
      <c r="C3065" s="16"/>
      <c r="D3065" s="16"/>
      <c r="E3065" s="16"/>
      <c r="F3065" s="16"/>
      <c r="G3065" s="16"/>
      <c r="H3065" s="16"/>
      <c r="I3065" s="16"/>
      <c r="J3065" s="16"/>
      <c r="K3065" s="16"/>
      <c r="L3065" s="16"/>
      <c r="M3065" s="17" t="s">
        <v>3142</v>
      </c>
      <c r="N3065" s="17">
        <v>1</v>
      </c>
      <c r="O3065" s="17">
        <v>7</v>
      </c>
      <c r="P3065" s="17">
        <v>2009</v>
      </c>
      <c r="Q3065" s="19" t="s">
        <v>181</v>
      </c>
      <c r="S3065" s="19" t="s">
        <v>90</v>
      </c>
      <c r="T3065" s="17">
        <v>0</v>
      </c>
      <c r="U3065" s="24" t="s">
        <v>1026</v>
      </c>
      <c r="V3065" s="17">
        <v>2</v>
      </c>
      <c r="W3065" s="142" t="s">
        <v>1479</v>
      </c>
      <c r="X3065" s="17">
        <v>414</v>
      </c>
      <c r="Y3065" s="17">
        <v>4</v>
      </c>
      <c r="Z3065" s="24" t="s">
        <v>1026</v>
      </c>
      <c r="AA3065" s="17">
        <v>8</v>
      </c>
    </row>
    <row r="3066" spans="1:27" x14ac:dyDescent="0.25">
      <c r="A3066" s="16"/>
      <c r="C3066" s="16"/>
      <c r="D3066" s="16"/>
      <c r="E3066" s="16"/>
      <c r="F3066" s="16"/>
      <c r="G3066" s="16"/>
      <c r="H3066" s="16"/>
      <c r="I3066" s="16"/>
      <c r="J3066" s="16"/>
      <c r="K3066" s="16"/>
      <c r="L3066" s="16"/>
      <c r="M3066" s="17" t="s">
        <v>3142</v>
      </c>
      <c r="N3066" s="17">
        <v>1</v>
      </c>
      <c r="O3066" s="17">
        <v>7</v>
      </c>
      <c r="P3066" s="17">
        <v>2009</v>
      </c>
      <c r="Q3066" s="19" t="s">
        <v>1427</v>
      </c>
      <c r="S3066" s="19" t="s">
        <v>1041</v>
      </c>
      <c r="T3066" s="17">
        <v>0</v>
      </c>
      <c r="U3066" s="24" t="s">
        <v>1026</v>
      </c>
      <c r="V3066" s="17">
        <v>2</v>
      </c>
      <c r="W3066" s="142" t="s">
        <v>3147</v>
      </c>
      <c r="X3066" s="17">
        <v>331</v>
      </c>
      <c r="Y3066" s="17">
        <v>1</v>
      </c>
      <c r="Z3066" s="24" t="s">
        <v>1026</v>
      </c>
      <c r="AA3066" s="17">
        <v>7</v>
      </c>
    </row>
    <row r="3067" spans="1:27" x14ac:dyDescent="0.25">
      <c r="A3067" s="16"/>
      <c r="C3067" s="16"/>
      <c r="D3067" s="16"/>
      <c r="E3067" s="16"/>
      <c r="F3067" s="16"/>
      <c r="G3067" s="16"/>
      <c r="H3067" s="16"/>
      <c r="I3067" s="16"/>
      <c r="J3067" s="16"/>
      <c r="K3067" s="16"/>
      <c r="L3067" s="16"/>
      <c r="M3067" s="17" t="s">
        <v>3143</v>
      </c>
      <c r="N3067" s="17">
        <v>3</v>
      </c>
      <c r="O3067" s="17">
        <v>7</v>
      </c>
      <c r="P3067" s="17">
        <v>2009</v>
      </c>
      <c r="Q3067" s="19" t="s">
        <v>1241</v>
      </c>
      <c r="S3067" s="19" t="s">
        <v>3121</v>
      </c>
      <c r="T3067" s="17">
        <v>1</v>
      </c>
      <c r="U3067" s="24" t="s">
        <v>1026</v>
      </c>
      <c r="V3067" s="17">
        <v>0</v>
      </c>
      <c r="W3067" s="142" t="s">
        <v>3155</v>
      </c>
      <c r="X3067" s="17">
        <v>1047</v>
      </c>
      <c r="Y3067" s="17">
        <v>10</v>
      </c>
      <c r="Z3067" s="24" t="s">
        <v>1026</v>
      </c>
      <c r="AA3067" s="17">
        <v>7</v>
      </c>
    </row>
    <row r="3068" spans="1:27" x14ac:dyDescent="0.25">
      <c r="A3068" s="16"/>
      <c r="C3068" s="16"/>
      <c r="D3068" s="16"/>
      <c r="E3068" s="16"/>
      <c r="F3068" s="16"/>
      <c r="G3068" s="16"/>
      <c r="H3068" s="16"/>
      <c r="I3068" s="16"/>
      <c r="J3068" s="16"/>
      <c r="K3068" s="16"/>
      <c r="L3068" s="16"/>
      <c r="M3068" s="17" t="s">
        <v>3011</v>
      </c>
      <c r="N3068" s="17">
        <v>5</v>
      </c>
      <c r="O3068" s="17">
        <v>7</v>
      </c>
      <c r="P3068" s="17">
        <v>2009</v>
      </c>
      <c r="Q3068" s="19" t="s">
        <v>1043</v>
      </c>
      <c r="S3068" s="19" t="s">
        <v>1433</v>
      </c>
      <c r="T3068" s="17">
        <v>2</v>
      </c>
      <c r="U3068" s="24" t="s">
        <v>1026</v>
      </c>
      <c r="V3068" s="17">
        <v>0</v>
      </c>
      <c r="W3068" s="142" t="s">
        <v>3157</v>
      </c>
      <c r="X3068" s="17">
        <v>368</v>
      </c>
      <c r="Y3068" s="17">
        <v>5</v>
      </c>
      <c r="Z3068" s="24" t="s">
        <v>1026</v>
      </c>
      <c r="AA3068" s="17">
        <v>0</v>
      </c>
    </row>
    <row r="3069" spans="1:27" x14ac:dyDescent="0.25">
      <c r="A3069" s="16"/>
      <c r="C3069" s="16"/>
      <c r="D3069" s="16"/>
      <c r="E3069" s="16"/>
      <c r="F3069" s="16"/>
      <c r="G3069" s="16"/>
      <c r="H3069" s="16"/>
      <c r="I3069" s="16"/>
      <c r="J3069" s="16"/>
      <c r="K3069" s="16"/>
      <c r="L3069" s="16"/>
      <c r="M3069" s="17" t="s">
        <v>3011</v>
      </c>
      <c r="N3069" s="17">
        <v>5</v>
      </c>
      <c r="O3069" s="17">
        <v>7</v>
      </c>
      <c r="P3069" s="17">
        <v>2009</v>
      </c>
      <c r="Q3069" s="19" t="s">
        <v>1041</v>
      </c>
      <c r="S3069" s="19" t="s">
        <v>392</v>
      </c>
      <c r="T3069" s="17">
        <v>1</v>
      </c>
      <c r="U3069" s="24" t="s">
        <v>1026</v>
      </c>
      <c r="V3069" s="17">
        <v>0</v>
      </c>
      <c r="W3069" s="142" t="s">
        <v>3158</v>
      </c>
      <c r="X3069" s="17">
        <v>706</v>
      </c>
      <c r="Y3069" s="17">
        <v>1</v>
      </c>
      <c r="Z3069" s="24" t="s">
        <v>1026</v>
      </c>
      <c r="AA3069" s="17">
        <v>0</v>
      </c>
    </row>
    <row r="3070" spans="1:27" x14ac:dyDescent="0.25">
      <c r="A3070" s="16"/>
      <c r="C3070" s="16"/>
      <c r="D3070" s="16"/>
      <c r="E3070" s="16"/>
      <c r="F3070" s="16"/>
      <c r="G3070" s="16"/>
      <c r="H3070" s="16"/>
      <c r="I3070" s="16"/>
      <c r="J3070" s="16"/>
      <c r="K3070" s="16"/>
      <c r="L3070" s="16"/>
      <c r="M3070" s="17" t="s">
        <v>3011</v>
      </c>
      <c r="N3070" s="17">
        <v>5</v>
      </c>
      <c r="O3070" s="17">
        <v>7</v>
      </c>
      <c r="P3070" s="17">
        <v>2009</v>
      </c>
      <c r="Q3070" s="19" t="s">
        <v>264</v>
      </c>
      <c r="S3070" s="19" t="s">
        <v>90</v>
      </c>
      <c r="T3070" s="17">
        <v>0</v>
      </c>
      <c r="U3070" s="24" t="s">
        <v>1026</v>
      </c>
      <c r="V3070" s="17">
        <v>1</v>
      </c>
      <c r="W3070" s="142" t="s">
        <v>3159</v>
      </c>
      <c r="X3070" s="17">
        <v>815</v>
      </c>
      <c r="Y3070" s="17">
        <v>5</v>
      </c>
      <c r="Z3070" s="24" t="s">
        <v>1026</v>
      </c>
      <c r="AA3070" s="17">
        <v>10</v>
      </c>
    </row>
    <row r="3071" spans="1:27" x14ac:dyDescent="0.25">
      <c r="A3071" s="16"/>
      <c r="C3071" s="16"/>
      <c r="D3071" s="16"/>
      <c r="E3071" s="16"/>
      <c r="F3071" s="16"/>
      <c r="G3071" s="16"/>
      <c r="H3071" s="16"/>
      <c r="I3071" s="16"/>
      <c r="J3071" s="16"/>
      <c r="K3071" s="16"/>
      <c r="L3071" s="16"/>
      <c r="M3071" s="17" t="s">
        <v>3144</v>
      </c>
      <c r="N3071" s="17">
        <v>7</v>
      </c>
      <c r="O3071" s="17">
        <v>7</v>
      </c>
      <c r="P3071" s="17">
        <v>2009</v>
      </c>
      <c r="Q3071" s="19" t="s">
        <v>3121</v>
      </c>
      <c r="S3071" s="19" t="s">
        <v>264</v>
      </c>
      <c r="T3071" s="17">
        <v>2</v>
      </c>
      <c r="U3071" s="24" t="s">
        <v>1026</v>
      </c>
      <c r="V3071" s="17">
        <v>1</v>
      </c>
      <c r="W3071" s="142" t="s">
        <v>3174</v>
      </c>
      <c r="X3071" s="17">
        <v>491</v>
      </c>
      <c r="Y3071" s="17">
        <v>12</v>
      </c>
      <c r="Z3071" s="24" t="s">
        <v>1026</v>
      </c>
      <c r="AA3071" s="17">
        <v>9</v>
      </c>
    </row>
    <row r="3072" spans="1:27" x14ac:dyDescent="0.25">
      <c r="A3072" s="16"/>
      <c r="C3072" s="16"/>
      <c r="D3072" s="16"/>
      <c r="E3072" s="16"/>
      <c r="F3072" s="16"/>
      <c r="G3072" s="16"/>
      <c r="H3072" s="16"/>
      <c r="I3072" s="16"/>
      <c r="J3072" s="16"/>
      <c r="K3072" s="16"/>
      <c r="L3072" s="16"/>
      <c r="M3072" s="17" t="s">
        <v>3142</v>
      </c>
      <c r="N3072" s="17">
        <v>8</v>
      </c>
      <c r="O3072" s="17">
        <v>7</v>
      </c>
      <c r="P3072" s="17">
        <v>2009</v>
      </c>
      <c r="Q3072" s="19" t="s">
        <v>90</v>
      </c>
      <c r="S3072" s="19" t="s">
        <v>181</v>
      </c>
      <c r="T3072" s="17">
        <v>2</v>
      </c>
      <c r="U3072" s="24" t="s">
        <v>1026</v>
      </c>
      <c r="V3072" s="17">
        <v>1</v>
      </c>
      <c r="W3072" s="142" t="s">
        <v>3178</v>
      </c>
      <c r="X3072" s="17">
        <v>510</v>
      </c>
      <c r="Y3072" s="17">
        <v>9</v>
      </c>
      <c r="Z3072" s="24" t="s">
        <v>1026</v>
      </c>
      <c r="AA3072" s="17">
        <v>4</v>
      </c>
    </row>
    <row r="3073" spans="1:27" x14ac:dyDescent="0.25">
      <c r="A3073" s="16"/>
      <c r="C3073" s="16"/>
      <c r="D3073" s="16"/>
      <c r="E3073" s="16"/>
      <c r="F3073" s="16"/>
      <c r="G3073" s="16"/>
      <c r="H3073" s="16"/>
      <c r="I3073" s="16"/>
      <c r="J3073" s="16"/>
      <c r="K3073" s="16"/>
      <c r="L3073" s="16"/>
      <c r="M3073" s="17" t="s">
        <v>3142</v>
      </c>
      <c r="N3073" s="17">
        <v>8</v>
      </c>
      <c r="O3073" s="17">
        <v>7</v>
      </c>
      <c r="P3073" s="17">
        <v>2009</v>
      </c>
      <c r="Q3073" s="19" t="s">
        <v>1</v>
      </c>
      <c r="S3073" s="19" t="s">
        <v>1433</v>
      </c>
      <c r="T3073" s="17">
        <v>2</v>
      </c>
      <c r="U3073" s="24" t="s">
        <v>1026</v>
      </c>
      <c r="V3073" s="17">
        <v>1</v>
      </c>
      <c r="W3073" s="172" t="s">
        <v>3177</v>
      </c>
      <c r="X3073" s="17">
        <v>305</v>
      </c>
      <c r="Y3073" s="17">
        <v>5</v>
      </c>
      <c r="Z3073" s="24" t="s">
        <v>1026</v>
      </c>
      <c r="AA3073" s="17">
        <v>7</v>
      </c>
    </row>
    <row r="3074" spans="1:27" x14ac:dyDescent="0.25">
      <c r="A3074" s="16"/>
      <c r="C3074" s="16"/>
      <c r="D3074" s="16"/>
      <c r="E3074" s="16"/>
      <c r="F3074" s="16"/>
      <c r="G3074" s="16"/>
      <c r="H3074" s="16"/>
      <c r="I3074" s="16"/>
      <c r="J3074" s="16"/>
      <c r="K3074" s="16"/>
      <c r="L3074" s="16"/>
      <c r="M3074" s="17" t="s">
        <v>3142</v>
      </c>
      <c r="N3074" s="17">
        <v>8</v>
      </c>
      <c r="O3074" s="17">
        <v>7</v>
      </c>
      <c r="P3074" s="17">
        <v>2009</v>
      </c>
      <c r="Q3074" s="19" t="s">
        <v>1043</v>
      </c>
      <c r="S3074" s="19" t="s">
        <v>1029</v>
      </c>
      <c r="T3074" s="17">
        <v>1</v>
      </c>
      <c r="U3074" s="24" t="s">
        <v>1026</v>
      </c>
      <c r="V3074" s="17">
        <v>0</v>
      </c>
      <c r="W3074" s="142" t="s">
        <v>3176</v>
      </c>
      <c r="X3074" s="17">
        <v>511</v>
      </c>
      <c r="Y3074" s="17">
        <v>1</v>
      </c>
      <c r="Z3074" s="24" t="s">
        <v>1026</v>
      </c>
      <c r="AA3074" s="17">
        <v>0</v>
      </c>
    </row>
    <row r="3075" spans="1:27" x14ac:dyDescent="0.25">
      <c r="A3075" s="16"/>
      <c r="C3075" s="16"/>
      <c r="D3075" s="16"/>
      <c r="E3075" s="16"/>
      <c r="F3075" s="16"/>
      <c r="G3075" s="16"/>
      <c r="H3075" s="16"/>
      <c r="I3075" s="16"/>
      <c r="J3075" s="16"/>
      <c r="K3075" s="16"/>
      <c r="L3075" s="16"/>
      <c r="M3075" s="17" t="s">
        <v>3142</v>
      </c>
      <c r="N3075" s="17">
        <v>8</v>
      </c>
      <c r="O3075" s="17">
        <v>7</v>
      </c>
      <c r="P3075" s="17">
        <v>2009</v>
      </c>
      <c r="Q3075" s="19" t="s">
        <v>1427</v>
      </c>
      <c r="S3075" s="19" t="s">
        <v>1041</v>
      </c>
      <c r="T3075" s="17">
        <v>1</v>
      </c>
      <c r="U3075" s="24" t="s">
        <v>1026</v>
      </c>
      <c r="V3075" s="17">
        <v>2</v>
      </c>
      <c r="W3075" s="142" t="s">
        <v>3175</v>
      </c>
      <c r="X3075" s="17">
        <v>265</v>
      </c>
      <c r="Y3075" s="17">
        <v>2</v>
      </c>
      <c r="Z3075" s="24" t="s">
        <v>1026</v>
      </c>
      <c r="AA3075" s="17">
        <v>10</v>
      </c>
    </row>
    <row r="3076" spans="1:27" x14ac:dyDescent="0.25">
      <c r="A3076" s="16"/>
      <c r="C3076" s="16"/>
      <c r="D3076" s="16"/>
      <c r="E3076" s="16"/>
      <c r="M3076" s="17" t="s">
        <v>3141</v>
      </c>
      <c r="N3076" s="17">
        <v>9</v>
      </c>
      <c r="O3076" s="17">
        <v>7</v>
      </c>
      <c r="P3076" s="17">
        <v>2009</v>
      </c>
      <c r="Q3076" s="19" t="s">
        <v>264</v>
      </c>
      <c r="S3076" s="19" t="s">
        <v>392</v>
      </c>
      <c r="T3076" s="17">
        <v>0</v>
      </c>
      <c r="U3076" s="24" t="s">
        <v>1026</v>
      </c>
      <c r="V3076" s="17">
        <v>2</v>
      </c>
      <c r="W3076" s="142" t="s">
        <v>930</v>
      </c>
      <c r="X3076" s="17">
        <v>1009</v>
      </c>
      <c r="Y3076" s="17">
        <v>2</v>
      </c>
      <c r="Z3076" s="24" t="s">
        <v>1026</v>
      </c>
      <c r="AA3076" s="17">
        <v>6</v>
      </c>
    </row>
    <row r="3077" spans="1:27" x14ac:dyDescent="0.25">
      <c r="A3077" s="16"/>
      <c r="C3077" s="16"/>
      <c r="D3077" s="16"/>
      <c r="E3077" s="16"/>
      <c r="M3077" s="17" t="s">
        <v>3143</v>
      </c>
      <c r="N3077" s="17">
        <v>10</v>
      </c>
      <c r="O3077" s="17">
        <v>7</v>
      </c>
      <c r="P3077" s="17">
        <v>2009</v>
      </c>
      <c r="Q3077" s="19" t="s">
        <v>1241</v>
      </c>
      <c r="S3077" s="19" t="s">
        <v>3121</v>
      </c>
      <c r="T3077" s="17">
        <v>0</v>
      </c>
      <c r="U3077" s="24" t="s">
        <v>1026</v>
      </c>
      <c r="V3077" s="17">
        <v>1</v>
      </c>
      <c r="W3077" s="142" t="s">
        <v>3183</v>
      </c>
      <c r="X3077" s="17">
        <v>1163</v>
      </c>
      <c r="Y3077" s="17">
        <v>7</v>
      </c>
      <c r="Z3077" s="24" t="s">
        <v>1026</v>
      </c>
      <c r="AA3077" s="17">
        <v>9</v>
      </c>
    </row>
    <row r="3078" spans="1:27" x14ac:dyDescent="0.25">
      <c r="A3078" s="16"/>
      <c r="C3078" s="16"/>
      <c r="D3078" s="16"/>
      <c r="E3078" s="16"/>
      <c r="M3078" s="17" t="s">
        <v>3027</v>
      </c>
      <c r="N3078" s="17">
        <v>11</v>
      </c>
      <c r="O3078" s="17">
        <v>7</v>
      </c>
      <c r="P3078" s="17">
        <v>2009</v>
      </c>
      <c r="Q3078" s="19" t="s">
        <v>1427</v>
      </c>
      <c r="S3078" s="19" t="s">
        <v>1433</v>
      </c>
      <c r="T3078" s="17">
        <v>1</v>
      </c>
      <c r="U3078" s="24" t="s">
        <v>1026</v>
      </c>
      <c r="V3078" s="17">
        <v>0</v>
      </c>
      <c r="W3078" s="142" t="s">
        <v>1794</v>
      </c>
      <c r="X3078" s="17">
        <v>157</v>
      </c>
      <c r="Y3078" s="17">
        <v>7</v>
      </c>
      <c r="Z3078" s="24" t="s">
        <v>1026</v>
      </c>
      <c r="AA3078" s="17">
        <v>2</v>
      </c>
    </row>
    <row r="3079" spans="1:27" x14ac:dyDescent="0.25">
      <c r="A3079" s="16"/>
      <c r="C3079" s="16"/>
      <c r="D3079" s="16"/>
      <c r="E3079" s="16"/>
      <c r="M3079" s="17" t="s">
        <v>3011</v>
      </c>
      <c r="N3079" s="17">
        <v>12</v>
      </c>
      <c r="O3079" s="17">
        <v>7</v>
      </c>
      <c r="P3079" s="17">
        <v>2009</v>
      </c>
      <c r="Q3079" s="19" t="s">
        <v>1041</v>
      </c>
      <c r="S3079" s="19" t="s">
        <v>1029</v>
      </c>
      <c r="T3079" s="17">
        <v>2</v>
      </c>
      <c r="U3079" s="24" t="s">
        <v>1026</v>
      </c>
      <c r="V3079" s="17">
        <v>0</v>
      </c>
      <c r="W3079" s="142" t="s">
        <v>3300</v>
      </c>
      <c r="X3079" s="17">
        <v>380</v>
      </c>
      <c r="Y3079" s="17">
        <v>11</v>
      </c>
      <c r="Z3079" s="24" t="s">
        <v>1026</v>
      </c>
      <c r="AA3079" s="17">
        <v>2</v>
      </c>
    </row>
    <row r="3080" spans="1:27" x14ac:dyDescent="0.25">
      <c r="A3080" s="16"/>
      <c r="C3080" s="16"/>
      <c r="D3080" s="16"/>
      <c r="E3080" s="16"/>
      <c r="M3080" s="17" t="s">
        <v>3011</v>
      </c>
      <c r="N3080" s="17">
        <v>12</v>
      </c>
      <c r="O3080" s="17">
        <v>7</v>
      </c>
      <c r="P3080" s="17">
        <v>2009</v>
      </c>
      <c r="Q3080" s="19" t="s">
        <v>90</v>
      </c>
      <c r="S3080" s="19" t="s">
        <v>1241</v>
      </c>
      <c r="T3080" s="17">
        <v>0</v>
      </c>
      <c r="U3080" s="24" t="s">
        <v>1026</v>
      </c>
      <c r="V3080" s="17">
        <v>2</v>
      </c>
      <c r="W3080" s="142" t="s">
        <v>3301</v>
      </c>
      <c r="X3080" s="17">
        <v>371</v>
      </c>
      <c r="Y3080" s="17">
        <v>4</v>
      </c>
      <c r="Z3080" s="24" t="s">
        <v>1026</v>
      </c>
      <c r="AA3080" s="17">
        <v>11</v>
      </c>
    </row>
    <row r="3081" spans="1:27" x14ac:dyDescent="0.25">
      <c r="A3081" s="16"/>
      <c r="C3081" s="16"/>
      <c r="D3081" s="16"/>
      <c r="E3081" s="16"/>
      <c r="M3081" s="17" t="s">
        <v>3011</v>
      </c>
      <c r="N3081" s="17">
        <v>12</v>
      </c>
      <c r="O3081" s="17">
        <v>7</v>
      </c>
      <c r="P3081" s="17">
        <v>2009</v>
      </c>
      <c r="Q3081" s="19" t="s">
        <v>1</v>
      </c>
      <c r="S3081" s="19" t="s">
        <v>1043</v>
      </c>
      <c r="T3081" s="17">
        <v>2</v>
      </c>
      <c r="U3081" s="24" t="s">
        <v>1026</v>
      </c>
      <c r="V3081" s="17">
        <v>0</v>
      </c>
      <c r="W3081" s="142" t="s">
        <v>3302</v>
      </c>
      <c r="X3081" s="17">
        <v>184</v>
      </c>
      <c r="Y3081" s="17">
        <v>9</v>
      </c>
      <c r="Z3081" s="24" t="s">
        <v>1026</v>
      </c>
      <c r="AA3081" s="17">
        <v>6</v>
      </c>
    </row>
    <row r="3082" spans="1:27" x14ac:dyDescent="0.25">
      <c r="A3082" s="16"/>
      <c r="C3082" s="16"/>
      <c r="D3082" s="16"/>
      <c r="E3082" s="16"/>
      <c r="M3082" s="17" t="s">
        <v>3011</v>
      </c>
      <c r="N3082" s="17">
        <v>12</v>
      </c>
      <c r="O3082" s="17">
        <v>7</v>
      </c>
      <c r="P3082" s="17">
        <v>2009</v>
      </c>
      <c r="Q3082" s="19" t="s">
        <v>392</v>
      </c>
      <c r="S3082" s="19" t="s">
        <v>3121</v>
      </c>
      <c r="T3082" s="17">
        <v>2</v>
      </c>
      <c r="U3082" s="24" t="s">
        <v>1026</v>
      </c>
      <c r="V3082" s="17">
        <v>0</v>
      </c>
      <c r="W3082" s="142" t="s">
        <v>323</v>
      </c>
      <c r="X3082" s="17">
        <v>918</v>
      </c>
      <c r="Y3082" s="17">
        <v>7</v>
      </c>
      <c r="Z3082" s="24" t="s">
        <v>1026</v>
      </c>
      <c r="AA3082" s="17">
        <v>1</v>
      </c>
    </row>
    <row r="3083" spans="1:27" x14ac:dyDescent="0.25">
      <c r="A3083" s="16"/>
      <c r="C3083" s="16"/>
      <c r="D3083" s="16"/>
      <c r="E3083" s="16"/>
      <c r="M3083" s="17" t="s">
        <v>3142</v>
      </c>
      <c r="N3083" s="17">
        <v>15</v>
      </c>
      <c r="O3083" s="17">
        <v>7</v>
      </c>
      <c r="P3083" s="17">
        <v>2009</v>
      </c>
      <c r="Q3083" s="19" t="s">
        <v>392</v>
      </c>
      <c r="S3083" s="19" t="s">
        <v>264</v>
      </c>
      <c r="T3083" s="17">
        <v>2</v>
      </c>
      <c r="U3083" s="24" t="s">
        <v>1026</v>
      </c>
      <c r="V3083" s="17">
        <v>1</v>
      </c>
      <c r="W3083" s="142" t="s">
        <v>4303</v>
      </c>
      <c r="X3083" s="17">
        <v>782</v>
      </c>
      <c r="Y3083" s="17">
        <v>7</v>
      </c>
      <c r="Z3083" s="24" t="s">
        <v>1026</v>
      </c>
      <c r="AA3083" s="17">
        <v>6</v>
      </c>
    </row>
    <row r="3084" spans="1:27" x14ac:dyDescent="0.25">
      <c r="A3084" s="16"/>
      <c r="C3084" s="16"/>
      <c r="D3084" s="16"/>
      <c r="E3084" s="16"/>
      <c r="M3084" s="17" t="s">
        <v>3142</v>
      </c>
      <c r="N3084" s="17">
        <v>15</v>
      </c>
      <c r="O3084" s="17">
        <v>7</v>
      </c>
      <c r="P3084" s="17">
        <v>2009</v>
      </c>
      <c r="Q3084" s="19" t="s">
        <v>1041</v>
      </c>
      <c r="S3084" s="19" t="s">
        <v>1427</v>
      </c>
      <c r="T3084" s="17">
        <v>2</v>
      </c>
      <c r="U3084" s="24" t="s">
        <v>1026</v>
      </c>
      <c r="V3084" s="17">
        <v>0</v>
      </c>
      <c r="W3084" s="142" t="s">
        <v>4302</v>
      </c>
      <c r="X3084" s="17">
        <v>580</v>
      </c>
      <c r="Y3084" s="17">
        <v>7</v>
      </c>
      <c r="Z3084" s="24" t="s">
        <v>1026</v>
      </c>
      <c r="AA3084" s="17">
        <v>4</v>
      </c>
    </row>
    <row r="3085" spans="1:27" x14ac:dyDescent="0.25">
      <c r="A3085" s="16"/>
      <c r="C3085" s="16"/>
      <c r="D3085" s="16"/>
      <c r="E3085" s="16"/>
      <c r="M3085" s="17" t="s">
        <v>3142</v>
      </c>
      <c r="N3085" s="17">
        <v>15</v>
      </c>
      <c r="O3085" s="17">
        <v>7</v>
      </c>
      <c r="P3085" s="17">
        <v>2009</v>
      </c>
      <c r="Q3085" s="19" t="s">
        <v>1433</v>
      </c>
      <c r="S3085" s="19" t="s">
        <v>1</v>
      </c>
      <c r="T3085" s="17">
        <v>0</v>
      </c>
      <c r="U3085" s="24" t="s">
        <v>1026</v>
      </c>
      <c r="V3085" s="17">
        <v>1</v>
      </c>
      <c r="W3085" s="142" t="s">
        <v>2300</v>
      </c>
      <c r="X3085" s="17">
        <v>415</v>
      </c>
      <c r="Y3085" s="17">
        <v>2</v>
      </c>
      <c r="Z3085" s="24" t="s">
        <v>1026</v>
      </c>
      <c r="AA3085" s="17">
        <v>5</v>
      </c>
    </row>
    <row r="3086" spans="1:27" x14ac:dyDescent="0.25">
      <c r="A3086" s="16"/>
      <c r="C3086" s="16"/>
      <c r="D3086" s="16"/>
      <c r="E3086" s="16"/>
      <c r="M3086" s="17" t="s">
        <v>3142</v>
      </c>
      <c r="N3086" s="17">
        <v>15</v>
      </c>
      <c r="O3086" s="17">
        <v>7</v>
      </c>
      <c r="P3086" s="17">
        <v>2009</v>
      </c>
      <c r="Q3086" s="19" t="s">
        <v>1029</v>
      </c>
      <c r="S3086" s="19" t="s">
        <v>1043</v>
      </c>
      <c r="T3086" s="17">
        <v>0</v>
      </c>
      <c r="U3086" s="24" t="s">
        <v>1026</v>
      </c>
      <c r="V3086" s="17">
        <v>2</v>
      </c>
      <c r="W3086" s="142" t="s">
        <v>4301</v>
      </c>
      <c r="X3086" s="17">
        <v>270</v>
      </c>
      <c r="Y3086" s="17">
        <v>3</v>
      </c>
      <c r="Z3086" s="24" t="s">
        <v>1026</v>
      </c>
      <c r="AA3086" s="17">
        <v>17</v>
      </c>
    </row>
    <row r="3087" spans="1:27" x14ac:dyDescent="0.25">
      <c r="A3087" s="16"/>
      <c r="C3087" s="16"/>
      <c r="D3087" s="16"/>
      <c r="E3087" s="16"/>
      <c r="M3087" s="17" t="s">
        <v>3142</v>
      </c>
      <c r="N3087" s="17">
        <v>15</v>
      </c>
      <c r="O3087" s="17">
        <v>7</v>
      </c>
      <c r="P3087" s="17">
        <v>2009</v>
      </c>
      <c r="Q3087" s="19" t="s">
        <v>181</v>
      </c>
      <c r="S3087" s="19" t="s">
        <v>90</v>
      </c>
      <c r="T3087" s="17">
        <v>0</v>
      </c>
      <c r="U3087" s="24" t="s">
        <v>1026</v>
      </c>
      <c r="V3087" s="17">
        <v>1</v>
      </c>
      <c r="W3087" s="142" t="s">
        <v>4300</v>
      </c>
      <c r="X3087" s="17">
        <v>556</v>
      </c>
      <c r="Y3087" s="17">
        <v>7</v>
      </c>
      <c r="Z3087" s="24" t="s">
        <v>1026</v>
      </c>
      <c r="AA3087" s="17">
        <v>10</v>
      </c>
    </row>
    <row r="3088" spans="1:27" x14ac:dyDescent="0.25">
      <c r="A3088" s="16"/>
      <c r="C3088" s="16"/>
      <c r="D3088" s="16"/>
      <c r="E3088" s="16"/>
      <c r="M3088" s="17" t="s">
        <v>3011</v>
      </c>
      <c r="N3088" s="17">
        <v>19</v>
      </c>
      <c r="O3088" s="17">
        <v>7</v>
      </c>
      <c r="P3088" s="17">
        <v>2009</v>
      </c>
      <c r="Q3088" s="19" t="s">
        <v>90</v>
      </c>
      <c r="S3088" s="19" t="s">
        <v>392</v>
      </c>
      <c r="T3088" s="17">
        <v>1</v>
      </c>
      <c r="U3088" s="24" t="s">
        <v>1026</v>
      </c>
      <c r="V3088" s="17">
        <v>2</v>
      </c>
      <c r="W3088" s="142" t="s">
        <v>4352</v>
      </c>
      <c r="X3088" s="17">
        <v>332</v>
      </c>
      <c r="Y3088" s="17">
        <v>4</v>
      </c>
      <c r="Z3088" s="24" t="s">
        <v>1026</v>
      </c>
      <c r="AA3088" s="17">
        <v>12</v>
      </c>
    </row>
    <row r="3089" spans="1:27" x14ac:dyDescent="0.25">
      <c r="A3089" s="16"/>
      <c r="C3089" s="16"/>
      <c r="D3089" s="16"/>
      <c r="E3089" s="16"/>
      <c r="M3089" s="17" t="s">
        <v>3011</v>
      </c>
      <c r="N3089" s="17">
        <v>19</v>
      </c>
      <c r="O3089" s="17">
        <v>7</v>
      </c>
      <c r="P3089" s="17">
        <v>2009</v>
      </c>
      <c r="Q3089" s="19" t="s">
        <v>1433</v>
      </c>
      <c r="S3089" s="19" t="s">
        <v>3121</v>
      </c>
      <c r="T3089" s="17">
        <v>0</v>
      </c>
      <c r="U3089" s="24" t="s">
        <v>1026</v>
      </c>
      <c r="V3089" s="17">
        <v>2</v>
      </c>
      <c r="W3089" s="142" t="s">
        <v>1858</v>
      </c>
      <c r="X3089" s="17">
        <v>428</v>
      </c>
      <c r="Y3089" s="17">
        <v>1</v>
      </c>
      <c r="Z3089" s="24" t="s">
        <v>1026</v>
      </c>
      <c r="AA3089" s="17">
        <v>5</v>
      </c>
    </row>
    <row r="3090" spans="1:27" x14ac:dyDescent="0.25">
      <c r="A3090" s="16"/>
      <c r="C3090" s="16"/>
      <c r="D3090" s="16"/>
      <c r="E3090" s="16"/>
      <c r="M3090" s="17" t="s">
        <v>3011</v>
      </c>
      <c r="N3090" s="17">
        <v>19</v>
      </c>
      <c r="O3090" s="17">
        <v>7</v>
      </c>
      <c r="P3090" s="17">
        <v>2009</v>
      </c>
      <c r="Q3090" s="19" t="s">
        <v>1</v>
      </c>
      <c r="S3090" s="19" t="s">
        <v>1029</v>
      </c>
      <c r="T3090" s="17">
        <v>1</v>
      </c>
      <c r="U3090" s="24" t="s">
        <v>1026</v>
      </c>
      <c r="V3090" s="17">
        <v>0</v>
      </c>
      <c r="W3090" s="142" t="s">
        <v>314</v>
      </c>
      <c r="X3090" s="17">
        <v>272</v>
      </c>
      <c r="Y3090" s="17">
        <v>6</v>
      </c>
      <c r="Z3090" s="24" t="s">
        <v>1026</v>
      </c>
      <c r="AA3090" s="17">
        <v>5</v>
      </c>
    </row>
    <row r="3091" spans="1:27" x14ac:dyDescent="0.25">
      <c r="A3091" s="16"/>
      <c r="C3091" s="16"/>
      <c r="D3091" s="16"/>
      <c r="E3091" s="16"/>
      <c r="M3091" s="17" t="s">
        <v>3011</v>
      </c>
      <c r="N3091" s="17">
        <v>19</v>
      </c>
      <c r="O3091" s="17">
        <v>7</v>
      </c>
      <c r="P3091" s="17">
        <v>2009</v>
      </c>
      <c r="Q3091" s="19" t="s">
        <v>264</v>
      </c>
      <c r="S3091" s="19" t="s">
        <v>1427</v>
      </c>
      <c r="T3091" s="17">
        <v>2</v>
      </c>
      <c r="U3091" s="24" t="s">
        <v>1026</v>
      </c>
      <c r="V3091" s="17">
        <v>0</v>
      </c>
      <c r="W3091" s="142" t="s">
        <v>4354</v>
      </c>
      <c r="X3091" s="17">
        <v>59</v>
      </c>
      <c r="Y3091" s="17">
        <v>12</v>
      </c>
      <c r="Z3091" s="24" t="s">
        <v>1026</v>
      </c>
      <c r="AA3091" s="17">
        <v>7</v>
      </c>
    </row>
    <row r="3092" spans="1:27" x14ac:dyDescent="0.25">
      <c r="A3092" s="16"/>
      <c r="C3092" s="16"/>
      <c r="D3092" s="16"/>
      <c r="E3092" s="16"/>
      <c r="M3092" s="17" t="s">
        <v>3011</v>
      </c>
      <c r="N3092" s="17">
        <v>19</v>
      </c>
      <c r="O3092" s="17">
        <v>7</v>
      </c>
      <c r="P3092" s="17">
        <v>2009</v>
      </c>
      <c r="Q3092" s="19" t="s">
        <v>1241</v>
      </c>
      <c r="S3092" s="19" t="s">
        <v>181</v>
      </c>
      <c r="T3092" s="17">
        <v>2</v>
      </c>
      <c r="U3092" s="24" t="s">
        <v>1026</v>
      </c>
      <c r="V3092" s="17">
        <v>0</v>
      </c>
      <c r="W3092" s="142" t="s">
        <v>4353</v>
      </c>
      <c r="X3092" s="17">
        <v>1280</v>
      </c>
      <c r="Y3092" s="17">
        <v>24</v>
      </c>
      <c r="Z3092" s="24" t="s">
        <v>1026</v>
      </c>
      <c r="AA3092" s="17">
        <v>0</v>
      </c>
    </row>
    <row r="3093" spans="1:27" x14ac:dyDescent="0.25">
      <c r="A3093" s="16"/>
      <c r="C3093" s="16"/>
      <c r="D3093" s="16"/>
      <c r="E3093" s="16"/>
      <c r="M3093" s="17" t="s">
        <v>3144</v>
      </c>
      <c r="N3093" s="17">
        <v>21</v>
      </c>
      <c r="O3093" s="17">
        <v>7</v>
      </c>
      <c r="P3093" s="17">
        <v>2009</v>
      </c>
      <c r="Q3093" s="19" t="s">
        <v>1043</v>
      </c>
      <c r="S3093" s="19" t="s">
        <v>1041</v>
      </c>
      <c r="T3093" s="17">
        <v>0</v>
      </c>
      <c r="U3093" s="24" t="s">
        <v>1026</v>
      </c>
      <c r="V3093" s="17">
        <v>2</v>
      </c>
      <c r="W3093" s="142" t="s">
        <v>2106</v>
      </c>
      <c r="X3093" s="17">
        <v>441</v>
      </c>
      <c r="Y3093" s="17">
        <v>1</v>
      </c>
      <c r="Z3093" s="24" t="s">
        <v>1026</v>
      </c>
      <c r="AA3093" s="17">
        <v>7</v>
      </c>
    </row>
    <row r="3094" spans="1:27" x14ac:dyDescent="0.25">
      <c r="A3094" s="16"/>
      <c r="C3094" s="16"/>
      <c r="D3094" s="16"/>
      <c r="E3094" s="16"/>
      <c r="M3094" s="17" t="s">
        <v>3142</v>
      </c>
      <c r="N3094" s="17">
        <v>22</v>
      </c>
      <c r="O3094" s="17">
        <v>7</v>
      </c>
      <c r="P3094" s="17">
        <v>2009</v>
      </c>
      <c r="Q3094" s="19" t="s">
        <v>1029</v>
      </c>
      <c r="S3094" s="19" t="s">
        <v>264</v>
      </c>
      <c r="T3094" s="17">
        <v>0</v>
      </c>
      <c r="U3094" s="24" t="s">
        <v>1026</v>
      </c>
      <c r="V3094" s="17">
        <v>2</v>
      </c>
      <c r="W3094" s="142" t="s">
        <v>4361</v>
      </c>
      <c r="X3094" s="17">
        <v>280</v>
      </c>
      <c r="Y3094" s="17">
        <v>6</v>
      </c>
      <c r="Z3094" s="24" t="s">
        <v>1026</v>
      </c>
      <c r="AA3094" s="17">
        <v>10</v>
      </c>
    </row>
    <row r="3095" spans="1:27" x14ac:dyDescent="0.25">
      <c r="A3095" s="16"/>
      <c r="C3095" s="16"/>
      <c r="D3095" s="16"/>
      <c r="E3095" s="16"/>
      <c r="M3095" s="17" t="s">
        <v>3142</v>
      </c>
      <c r="N3095" s="17">
        <v>22</v>
      </c>
      <c r="O3095" s="17">
        <v>7</v>
      </c>
      <c r="P3095" s="17">
        <v>2009</v>
      </c>
      <c r="Q3095" s="19" t="s">
        <v>1</v>
      </c>
      <c r="S3095" s="19" t="s">
        <v>1241</v>
      </c>
      <c r="T3095" s="17">
        <v>0</v>
      </c>
      <c r="U3095" s="24" t="s">
        <v>1026</v>
      </c>
      <c r="V3095" s="17">
        <v>2</v>
      </c>
      <c r="W3095" s="142" t="s">
        <v>2907</v>
      </c>
      <c r="X3095" s="17">
        <v>315</v>
      </c>
      <c r="Y3095" s="17">
        <v>2</v>
      </c>
      <c r="Z3095" s="24" t="s">
        <v>1026</v>
      </c>
      <c r="AA3095" s="17">
        <v>7</v>
      </c>
    </row>
    <row r="3096" spans="1:27" x14ac:dyDescent="0.25">
      <c r="A3096" s="16"/>
      <c r="C3096" s="16"/>
      <c r="D3096" s="16"/>
      <c r="E3096" s="16"/>
      <c r="M3096" s="17" t="s">
        <v>3142</v>
      </c>
      <c r="N3096" s="17">
        <v>22</v>
      </c>
      <c r="O3096" s="17">
        <v>7</v>
      </c>
      <c r="P3096" s="17">
        <v>2009</v>
      </c>
      <c r="Q3096" s="19" t="s">
        <v>1427</v>
      </c>
      <c r="S3096" s="19" t="s">
        <v>90</v>
      </c>
      <c r="T3096" s="17">
        <v>1</v>
      </c>
      <c r="U3096" s="24" t="s">
        <v>1026</v>
      </c>
      <c r="V3096" s="17">
        <v>2</v>
      </c>
      <c r="W3096" s="142" t="s">
        <v>4360</v>
      </c>
      <c r="X3096" s="17">
        <v>207</v>
      </c>
      <c r="Y3096" s="17">
        <v>3</v>
      </c>
      <c r="Z3096" s="24" t="s">
        <v>1026</v>
      </c>
      <c r="AA3096" s="17">
        <v>8</v>
      </c>
    </row>
    <row r="3097" spans="1:27" x14ac:dyDescent="0.25">
      <c r="A3097" s="16"/>
      <c r="C3097" s="16"/>
      <c r="D3097" s="16"/>
      <c r="E3097" s="16"/>
      <c r="M3097" s="17" t="s">
        <v>3141</v>
      </c>
      <c r="N3097" s="17">
        <v>23</v>
      </c>
      <c r="O3097" s="17">
        <v>7</v>
      </c>
      <c r="P3097" s="17">
        <v>2009</v>
      </c>
      <c r="Q3097" s="19" t="s">
        <v>1041</v>
      </c>
      <c r="S3097" s="19" t="s">
        <v>3121</v>
      </c>
      <c r="T3097" s="17">
        <v>1</v>
      </c>
      <c r="U3097" s="24" t="s">
        <v>1026</v>
      </c>
      <c r="V3097" s="17">
        <v>2</v>
      </c>
      <c r="W3097" s="142" t="s">
        <v>4362</v>
      </c>
      <c r="X3097" s="17">
        <v>956</v>
      </c>
      <c r="Y3097" s="17">
        <v>5</v>
      </c>
      <c r="Z3097" s="24" t="s">
        <v>1026</v>
      </c>
      <c r="AA3097" s="17">
        <v>8</v>
      </c>
    </row>
    <row r="3098" spans="1:27" x14ac:dyDescent="0.25">
      <c r="A3098" s="16"/>
      <c r="C3098" s="16"/>
      <c r="D3098" s="16"/>
      <c r="E3098" s="16"/>
      <c r="M3098" s="17" t="s">
        <v>3141</v>
      </c>
      <c r="N3098" s="17">
        <v>23</v>
      </c>
      <c r="O3098" s="17">
        <v>7</v>
      </c>
      <c r="P3098" s="17">
        <v>2009</v>
      </c>
      <c r="Q3098" s="19" t="s">
        <v>1043</v>
      </c>
      <c r="S3098" s="19" t="s">
        <v>181</v>
      </c>
      <c r="T3098" s="17">
        <v>2</v>
      </c>
      <c r="U3098" s="24" t="s">
        <v>1026</v>
      </c>
      <c r="V3098" s="17">
        <v>0</v>
      </c>
      <c r="W3098" s="142" t="s">
        <v>2912</v>
      </c>
      <c r="X3098" s="17">
        <v>394</v>
      </c>
      <c r="Y3098" s="17">
        <v>7</v>
      </c>
      <c r="Z3098" s="24" t="s">
        <v>1026</v>
      </c>
      <c r="AA3098" s="17">
        <v>3</v>
      </c>
    </row>
    <row r="3099" spans="1:27" x14ac:dyDescent="0.25">
      <c r="A3099" s="16"/>
      <c r="C3099" s="16"/>
      <c r="D3099" s="16"/>
      <c r="E3099" s="16"/>
      <c r="M3099" s="17" t="s">
        <v>3141</v>
      </c>
      <c r="N3099" s="17">
        <v>23</v>
      </c>
      <c r="O3099" s="17">
        <v>7</v>
      </c>
      <c r="P3099" s="17">
        <v>2009</v>
      </c>
      <c r="Q3099" s="19" t="s">
        <v>1433</v>
      </c>
      <c r="S3099" s="19" t="s">
        <v>392</v>
      </c>
      <c r="T3099" s="17">
        <v>0</v>
      </c>
      <c r="U3099" s="24" t="s">
        <v>1026</v>
      </c>
      <c r="V3099" s="17">
        <v>2</v>
      </c>
      <c r="W3099" s="142" t="s">
        <v>847</v>
      </c>
      <c r="X3099" s="17">
        <v>448</v>
      </c>
      <c r="Y3099" s="17">
        <v>2</v>
      </c>
      <c r="Z3099" s="24" t="s">
        <v>1026</v>
      </c>
      <c r="AA3099" s="17">
        <v>10</v>
      </c>
    </row>
    <row r="3100" spans="1:27" x14ac:dyDescent="0.25">
      <c r="A3100" s="16"/>
      <c r="C3100" s="16"/>
      <c r="D3100" s="16"/>
      <c r="E3100" s="16"/>
      <c r="M3100" s="17" t="s">
        <v>3027</v>
      </c>
      <c r="N3100" s="17">
        <v>25</v>
      </c>
      <c r="O3100" s="17">
        <v>7</v>
      </c>
      <c r="P3100" s="17">
        <v>2009</v>
      </c>
      <c r="Q3100" s="19" t="s">
        <v>1029</v>
      </c>
      <c r="S3100" s="19" t="s">
        <v>1241</v>
      </c>
      <c r="T3100" s="17">
        <v>0</v>
      </c>
      <c r="U3100" s="24" t="s">
        <v>1026</v>
      </c>
      <c r="V3100" s="17">
        <v>2</v>
      </c>
      <c r="W3100" s="142" t="s">
        <v>4363</v>
      </c>
      <c r="X3100" s="17">
        <v>127</v>
      </c>
      <c r="Y3100" s="17">
        <v>0</v>
      </c>
      <c r="Z3100" s="24" t="s">
        <v>1026</v>
      </c>
      <c r="AA3100" s="17">
        <v>14</v>
      </c>
    </row>
    <row r="3101" spans="1:27" x14ac:dyDescent="0.25">
      <c r="A3101" s="16"/>
      <c r="C3101" s="16"/>
      <c r="D3101" s="16"/>
      <c r="E3101" s="16"/>
      <c r="M3101" s="17" t="s">
        <v>3011</v>
      </c>
      <c r="N3101" s="17">
        <v>26</v>
      </c>
      <c r="O3101" s="17">
        <v>7</v>
      </c>
      <c r="P3101" s="17">
        <v>2009</v>
      </c>
      <c r="Q3101" s="19" t="s">
        <v>1043</v>
      </c>
      <c r="S3101" s="19" t="s">
        <v>1241</v>
      </c>
      <c r="T3101" s="17">
        <v>0</v>
      </c>
      <c r="U3101" s="24" t="s">
        <v>1026</v>
      </c>
      <c r="V3101" s="17">
        <v>2</v>
      </c>
      <c r="W3101" s="142" t="s">
        <v>2383</v>
      </c>
      <c r="X3101" s="17">
        <v>503</v>
      </c>
      <c r="Y3101" s="17">
        <v>1</v>
      </c>
      <c r="Z3101" s="24" t="s">
        <v>1026</v>
      </c>
      <c r="AA3101" s="17">
        <v>8</v>
      </c>
    </row>
    <row r="3102" spans="1:27" x14ac:dyDescent="0.25">
      <c r="A3102" s="16"/>
      <c r="C3102" s="16"/>
      <c r="D3102" s="16"/>
      <c r="E3102" s="16"/>
      <c r="M3102" s="17" t="s">
        <v>3011</v>
      </c>
      <c r="N3102" s="17">
        <v>26</v>
      </c>
      <c r="O3102" s="17">
        <v>7</v>
      </c>
      <c r="P3102" s="17">
        <v>2009</v>
      </c>
      <c r="Q3102" s="19" t="s">
        <v>1041</v>
      </c>
      <c r="S3102" s="19" t="s">
        <v>181</v>
      </c>
      <c r="T3102" s="17">
        <v>2</v>
      </c>
      <c r="U3102" s="24" t="s">
        <v>1026</v>
      </c>
      <c r="V3102" s="17">
        <v>0</v>
      </c>
      <c r="W3102" s="142" t="s">
        <v>4365</v>
      </c>
      <c r="X3102" s="17">
        <v>374</v>
      </c>
      <c r="Y3102" s="17">
        <v>7</v>
      </c>
      <c r="Z3102" s="24" t="s">
        <v>1026</v>
      </c>
      <c r="AA3102" s="17">
        <v>3</v>
      </c>
    </row>
    <row r="3103" spans="1:27" x14ac:dyDescent="0.25">
      <c r="A3103" s="16"/>
      <c r="C3103" s="16"/>
      <c r="D3103" s="16"/>
      <c r="E3103" s="16"/>
      <c r="M3103" s="17" t="s">
        <v>3011</v>
      </c>
      <c r="N3103" s="17">
        <v>26</v>
      </c>
      <c r="O3103" s="17">
        <v>7</v>
      </c>
      <c r="P3103" s="17">
        <v>2009</v>
      </c>
      <c r="Q3103" s="19" t="s">
        <v>3121</v>
      </c>
      <c r="S3103" s="19" t="s">
        <v>1</v>
      </c>
      <c r="T3103" s="17">
        <v>2</v>
      </c>
      <c r="U3103" s="24" t="s">
        <v>1026</v>
      </c>
      <c r="V3103" s="17">
        <v>0</v>
      </c>
      <c r="W3103" s="142" t="s">
        <v>2852</v>
      </c>
      <c r="X3103" s="17">
        <v>327</v>
      </c>
      <c r="Y3103" s="17">
        <v>5</v>
      </c>
      <c r="Z3103" s="24" t="s">
        <v>1026</v>
      </c>
      <c r="AA3103" s="17">
        <v>3</v>
      </c>
    </row>
    <row r="3104" spans="1:27" x14ac:dyDescent="0.25">
      <c r="A3104" s="16"/>
      <c r="C3104" s="16"/>
      <c r="D3104" s="16"/>
      <c r="E3104" s="16"/>
      <c r="M3104" s="17" t="s">
        <v>3011</v>
      </c>
      <c r="N3104" s="17">
        <v>26</v>
      </c>
      <c r="O3104" s="17">
        <v>7</v>
      </c>
      <c r="P3104" s="17">
        <v>2009</v>
      </c>
      <c r="Q3104" s="19" t="s">
        <v>392</v>
      </c>
      <c r="S3104" s="19" t="s">
        <v>1427</v>
      </c>
      <c r="T3104" s="17">
        <v>2</v>
      </c>
      <c r="U3104" s="24" t="s">
        <v>1026</v>
      </c>
      <c r="V3104" s="17">
        <v>0</v>
      </c>
      <c r="W3104" s="142" t="s">
        <v>4364</v>
      </c>
      <c r="X3104" s="17">
        <v>683</v>
      </c>
      <c r="Y3104" s="17">
        <v>17</v>
      </c>
      <c r="Z3104" s="24" t="s">
        <v>1026</v>
      </c>
      <c r="AA3104" s="17">
        <v>1</v>
      </c>
    </row>
    <row r="3105" spans="1:27" x14ac:dyDescent="0.25">
      <c r="A3105" s="16"/>
      <c r="C3105" s="16"/>
      <c r="D3105" s="16"/>
      <c r="E3105" s="16"/>
      <c r="M3105" s="17" t="s">
        <v>3144</v>
      </c>
      <c r="N3105" s="17">
        <v>28</v>
      </c>
      <c r="O3105" s="17">
        <v>7</v>
      </c>
      <c r="P3105" s="17">
        <v>2009</v>
      </c>
      <c r="Q3105" s="19" t="s">
        <v>1241</v>
      </c>
      <c r="S3105" s="19" t="s">
        <v>1433</v>
      </c>
      <c r="T3105" s="17">
        <v>2</v>
      </c>
      <c r="U3105" s="24" t="s">
        <v>1026</v>
      </c>
      <c r="V3105" s="17">
        <v>0</v>
      </c>
      <c r="W3105" s="142" t="s">
        <v>940</v>
      </c>
      <c r="X3105" s="17">
        <v>1310</v>
      </c>
      <c r="Y3105" s="17">
        <v>7</v>
      </c>
      <c r="Z3105" s="24" t="s">
        <v>1026</v>
      </c>
      <c r="AA3105" s="17">
        <v>1</v>
      </c>
    </row>
    <row r="3106" spans="1:27" x14ac:dyDescent="0.25">
      <c r="A3106" s="16"/>
      <c r="C3106" s="16"/>
      <c r="D3106" s="16"/>
      <c r="E3106" s="16"/>
      <c r="M3106" s="17" t="s">
        <v>3142</v>
      </c>
      <c r="N3106" s="17">
        <v>29</v>
      </c>
      <c r="O3106" s="17">
        <v>7</v>
      </c>
      <c r="P3106" s="17">
        <v>2009</v>
      </c>
      <c r="Q3106" s="19" t="s">
        <v>392</v>
      </c>
      <c r="S3106" s="19" t="s">
        <v>1029</v>
      </c>
      <c r="T3106" s="17">
        <v>2</v>
      </c>
      <c r="U3106" s="24" t="s">
        <v>1026</v>
      </c>
      <c r="V3106" s="17">
        <v>0</v>
      </c>
      <c r="W3106" s="142" t="s">
        <v>4366</v>
      </c>
      <c r="X3106" s="17">
        <v>507</v>
      </c>
      <c r="Y3106" s="17">
        <v>13</v>
      </c>
      <c r="Z3106" s="24" t="s">
        <v>1026</v>
      </c>
      <c r="AA3106" s="17">
        <v>2</v>
      </c>
    </row>
    <row r="3107" spans="1:27" x14ac:dyDescent="0.25">
      <c r="A3107" s="16"/>
      <c r="C3107" s="16"/>
      <c r="D3107" s="16"/>
      <c r="E3107" s="16"/>
      <c r="M3107" s="17" t="s">
        <v>3142</v>
      </c>
      <c r="N3107" s="17">
        <v>29</v>
      </c>
      <c r="O3107" s="17">
        <v>7</v>
      </c>
      <c r="P3107" s="17">
        <v>2009</v>
      </c>
      <c r="Q3107" s="19" t="s">
        <v>264</v>
      </c>
      <c r="S3107" s="19" t="s">
        <v>1043</v>
      </c>
      <c r="T3107" s="17">
        <v>2</v>
      </c>
      <c r="U3107" s="24" t="s">
        <v>1026</v>
      </c>
      <c r="V3107" s="17">
        <v>1</v>
      </c>
      <c r="W3107" s="142" t="s">
        <v>4367</v>
      </c>
      <c r="X3107" s="17">
        <v>674</v>
      </c>
      <c r="Y3107" s="17">
        <v>6</v>
      </c>
      <c r="Z3107" s="24" t="s">
        <v>1026</v>
      </c>
      <c r="AA3107" s="17">
        <v>6</v>
      </c>
    </row>
    <row r="3108" spans="1:27" x14ac:dyDescent="0.25">
      <c r="A3108" s="16"/>
      <c r="C3108" s="16"/>
      <c r="D3108" s="16"/>
      <c r="E3108" s="16"/>
      <c r="M3108" s="17" t="s">
        <v>3142</v>
      </c>
      <c r="N3108" s="17">
        <v>29</v>
      </c>
      <c r="O3108" s="17">
        <v>7</v>
      </c>
      <c r="P3108" s="17">
        <v>2009</v>
      </c>
      <c r="Q3108" s="19" t="s">
        <v>3121</v>
      </c>
      <c r="S3108" s="19" t="s">
        <v>90</v>
      </c>
      <c r="T3108" s="17">
        <v>2</v>
      </c>
      <c r="U3108" s="24" t="s">
        <v>1026</v>
      </c>
      <c r="V3108" s="17">
        <v>0</v>
      </c>
      <c r="W3108" s="142" t="s">
        <v>4368</v>
      </c>
      <c r="X3108" s="17">
        <v>902</v>
      </c>
      <c r="Y3108" s="17">
        <v>7</v>
      </c>
      <c r="Z3108" s="24" t="s">
        <v>1026</v>
      </c>
      <c r="AA3108" s="17">
        <v>3</v>
      </c>
    </row>
    <row r="3109" spans="1:27" x14ac:dyDescent="0.25">
      <c r="A3109" s="16"/>
      <c r="C3109" s="16"/>
      <c r="D3109" s="16"/>
      <c r="E3109" s="16"/>
      <c r="M3109" s="17" t="s">
        <v>3142</v>
      </c>
      <c r="N3109" s="17">
        <v>29</v>
      </c>
      <c r="O3109" s="17">
        <v>7</v>
      </c>
      <c r="P3109" s="17">
        <v>2009</v>
      </c>
      <c r="Q3109" s="19" t="s">
        <v>1</v>
      </c>
      <c r="S3109" s="19" t="s">
        <v>1041</v>
      </c>
      <c r="T3109" s="17">
        <v>0</v>
      </c>
      <c r="U3109" s="24" t="s">
        <v>1026</v>
      </c>
      <c r="V3109" s="17">
        <v>2</v>
      </c>
      <c r="W3109" s="142" t="s">
        <v>4369</v>
      </c>
      <c r="X3109" s="17">
        <v>237</v>
      </c>
      <c r="Y3109" s="17">
        <v>2</v>
      </c>
      <c r="Z3109" s="24" t="s">
        <v>1026</v>
      </c>
      <c r="AA3109" s="17">
        <v>8</v>
      </c>
    </row>
    <row r="3110" spans="1:27" x14ac:dyDescent="0.25">
      <c r="A3110" s="16"/>
      <c r="C3110" s="16"/>
      <c r="D3110" s="16"/>
      <c r="E3110" s="16"/>
      <c r="M3110" s="17" t="s">
        <v>3142</v>
      </c>
      <c r="N3110" s="17">
        <v>29</v>
      </c>
      <c r="O3110" s="17">
        <v>7</v>
      </c>
      <c r="P3110" s="17">
        <v>2009</v>
      </c>
      <c r="Q3110" s="19" t="s">
        <v>1427</v>
      </c>
      <c r="S3110" s="19" t="s">
        <v>181</v>
      </c>
      <c r="T3110" s="17">
        <v>2</v>
      </c>
      <c r="U3110" s="24" t="s">
        <v>1026</v>
      </c>
      <c r="V3110" s="17">
        <v>0</v>
      </c>
      <c r="W3110" s="142" t="s">
        <v>2167</v>
      </c>
      <c r="X3110" s="17">
        <v>219</v>
      </c>
      <c r="Y3110" s="17">
        <v>6</v>
      </c>
      <c r="Z3110" s="24" t="s">
        <v>1026</v>
      </c>
      <c r="AA3110" s="17">
        <v>1</v>
      </c>
    </row>
    <row r="3111" spans="1:27" x14ac:dyDescent="0.25">
      <c r="A3111" s="16"/>
      <c r="C3111" s="16"/>
      <c r="D3111" s="16"/>
      <c r="E3111" s="16"/>
      <c r="M3111" s="17" t="s">
        <v>3141</v>
      </c>
      <c r="N3111" s="17">
        <v>30</v>
      </c>
      <c r="O3111" s="17">
        <v>7</v>
      </c>
      <c r="P3111" s="17">
        <v>2009</v>
      </c>
      <c r="Q3111" s="19" t="s">
        <v>1241</v>
      </c>
      <c r="S3111" s="19" t="s">
        <v>392</v>
      </c>
      <c r="T3111" s="17">
        <v>2</v>
      </c>
      <c r="U3111" s="24" t="s">
        <v>1026</v>
      </c>
      <c r="V3111" s="17">
        <v>1</v>
      </c>
      <c r="W3111" s="142" t="s">
        <v>4370</v>
      </c>
      <c r="X3111" s="17">
        <v>1388</v>
      </c>
      <c r="Y3111" s="17">
        <v>3</v>
      </c>
      <c r="Z3111" s="24" t="s">
        <v>1026</v>
      </c>
      <c r="AA3111" s="17">
        <v>3</v>
      </c>
    </row>
    <row r="3112" spans="1:27" x14ac:dyDescent="0.25">
      <c r="A3112" s="16"/>
      <c r="C3112" s="16"/>
      <c r="D3112" s="16"/>
      <c r="E3112" s="16"/>
      <c r="M3112" s="17" t="s">
        <v>3027</v>
      </c>
      <c r="N3112" s="17">
        <v>1</v>
      </c>
      <c r="O3112" s="17">
        <v>8</v>
      </c>
      <c r="P3112" s="17">
        <v>2009</v>
      </c>
      <c r="Q3112" s="19" t="s">
        <v>90</v>
      </c>
      <c r="S3112" s="19" t="s">
        <v>1433</v>
      </c>
      <c r="T3112" s="17">
        <v>2</v>
      </c>
      <c r="U3112" s="24" t="s">
        <v>1026</v>
      </c>
      <c r="V3112" s="17">
        <v>0</v>
      </c>
      <c r="W3112" s="142" t="s">
        <v>4372</v>
      </c>
      <c r="X3112" s="17">
        <v>277</v>
      </c>
      <c r="Y3112" s="17">
        <v>11</v>
      </c>
      <c r="Z3112" s="24" t="s">
        <v>1026</v>
      </c>
      <c r="AA3112" s="17">
        <v>5</v>
      </c>
    </row>
    <row r="3113" spans="1:27" x14ac:dyDescent="0.25">
      <c r="A3113" s="16"/>
      <c r="C3113" s="16"/>
      <c r="D3113" s="16"/>
      <c r="E3113" s="16"/>
      <c r="M3113" s="17" t="s">
        <v>3027</v>
      </c>
      <c r="N3113" s="17">
        <v>1</v>
      </c>
      <c r="O3113" s="17">
        <v>8</v>
      </c>
      <c r="P3113" s="17">
        <v>2009</v>
      </c>
      <c r="Q3113" s="19" t="s">
        <v>3121</v>
      </c>
      <c r="S3113" s="19" t="s">
        <v>1029</v>
      </c>
      <c r="T3113" s="17">
        <v>2</v>
      </c>
      <c r="U3113" s="24" t="s">
        <v>1026</v>
      </c>
      <c r="V3113" s="17">
        <v>0</v>
      </c>
      <c r="W3113" s="142" t="s">
        <v>944</v>
      </c>
      <c r="X3113" s="17">
        <v>272</v>
      </c>
      <c r="Y3113" s="17">
        <v>6</v>
      </c>
      <c r="Z3113" s="24" t="s">
        <v>1026</v>
      </c>
      <c r="AA3113" s="17">
        <v>1</v>
      </c>
    </row>
    <row r="3114" spans="1:27" x14ac:dyDescent="0.25">
      <c r="A3114" s="16"/>
      <c r="C3114" s="16"/>
      <c r="D3114" s="16"/>
      <c r="E3114" s="16"/>
      <c r="M3114" s="17" t="s">
        <v>3027</v>
      </c>
      <c r="N3114" s="17">
        <v>1</v>
      </c>
      <c r="O3114" s="17">
        <v>8</v>
      </c>
      <c r="P3114" s="17">
        <v>2009</v>
      </c>
      <c r="Q3114" s="19" t="s">
        <v>1043</v>
      </c>
      <c r="S3114" s="19" t="s">
        <v>1427</v>
      </c>
      <c r="T3114" s="17">
        <v>2</v>
      </c>
      <c r="U3114" s="24" t="s">
        <v>1026</v>
      </c>
      <c r="V3114" s="17">
        <v>0</v>
      </c>
      <c r="W3114" s="142" t="s">
        <v>4371</v>
      </c>
      <c r="X3114" s="17">
        <v>693</v>
      </c>
      <c r="Y3114" s="17">
        <v>10</v>
      </c>
      <c r="Z3114" s="24" t="s">
        <v>1026</v>
      </c>
      <c r="AA3114" s="17">
        <v>3</v>
      </c>
    </row>
    <row r="3115" spans="1:27" x14ac:dyDescent="0.25">
      <c r="A3115" s="16"/>
      <c r="C3115" s="16"/>
      <c r="D3115" s="16"/>
      <c r="E3115" s="16"/>
      <c r="M3115" s="17" t="s">
        <v>3027</v>
      </c>
      <c r="N3115" s="17">
        <v>1</v>
      </c>
      <c r="O3115" s="17">
        <v>8</v>
      </c>
      <c r="P3115" s="17">
        <v>2009</v>
      </c>
      <c r="Q3115" s="19" t="s">
        <v>181</v>
      </c>
      <c r="S3115" s="19" t="s">
        <v>1</v>
      </c>
      <c r="T3115" s="17">
        <v>2</v>
      </c>
      <c r="U3115" s="24" t="s">
        <v>1026</v>
      </c>
      <c r="V3115" s="17">
        <v>0</v>
      </c>
      <c r="W3115" s="142" t="s">
        <v>2369</v>
      </c>
      <c r="X3115" s="17">
        <v>248</v>
      </c>
      <c r="Y3115" s="17">
        <v>10</v>
      </c>
      <c r="Z3115" s="24" t="s">
        <v>1026</v>
      </c>
      <c r="AA3115" s="17">
        <v>2</v>
      </c>
    </row>
    <row r="3116" spans="1:27" x14ac:dyDescent="0.25">
      <c r="A3116" s="16"/>
      <c r="C3116" s="16"/>
      <c r="D3116" s="16"/>
      <c r="E3116" s="16"/>
      <c r="M3116" s="17" t="s">
        <v>3011</v>
      </c>
      <c r="N3116" s="17">
        <v>2</v>
      </c>
      <c r="O3116" s="17">
        <v>8</v>
      </c>
      <c r="P3116" s="17">
        <v>2009</v>
      </c>
      <c r="Q3116" s="19" t="s">
        <v>1041</v>
      </c>
      <c r="S3116" s="19" t="s">
        <v>264</v>
      </c>
      <c r="T3116" s="17">
        <v>1</v>
      </c>
      <c r="U3116" s="24" t="s">
        <v>1026</v>
      </c>
      <c r="V3116" s="17">
        <v>2</v>
      </c>
      <c r="W3116" s="142" t="s">
        <v>4375</v>
      </c>
      <c r="X3116" s="17">
        <v>572</v>
      </c>
      <c r="Y3116" s="17">
        <v>6</v>
      </c>
      <c r="Z3116" s="24" t="s">
        <v>1026</v>
      </c>
      <c r="AA3116" s="17">
        <v>3</v>
      </c>
    </row>
    <row r="3117" spans="1:27" x14ac:dyDescent="0.25">
      <c r="A3117" s="16"/>
      <c r="C3117" s="16"/>
      <c r="D3117" s="16"/>
      <c r="E3117" s="16"/>
      <c r="M3117" s="17" t="s">
        <v>3011</v>
      </c>
      <c r="N3117" s="17">
        <v>2</v>
      </c>
      <c r="O3117" s="17">
        <v>8</v>
      </c>
      <c r="P3117" s="17">
        <v>2009</v>
      </c>
      <c r="Q3117" s="19" t="s">
        <v>90</v>
      </c>
      <c r="S3117" s="19" t="s">
        <v>1</v>
      </c>
      <c r="T3117" s="17">
        <v>2</v>
      </c>
      <c r="U3117" s="24" t="s">
        <v>1026</v>
      </c>
      <c r="V3117" s="17">
        <v>1</v>
      </c>
      <c r="W3117" s="142" t="s">
        <v>4374</v>
      </c>
      <c r="X3117" s="17">
        <v>301</v>
      </c>
      <c r="Y3117" s="17">
        <v>6</v>
      </c>
      <c r="Z3117" s="24" t="s">
        <v>1026</v>
      </c>
      <c r="AA3117" s="17">
        <v>5</v>
      </c>
    </row>
    <row r="3118" spans="1:27" x14ac:dyDescent="0.25">
      <c r="A3118" s="16"/>
      <c r="C3118" s="16"/>
      <c r="D3118" s="16"/>
      <c r="E3118" s="16"/>
      <c r="M3118" s="17" t="s">
        <v>3011</v>
      </c>
      <c r="N3118" s="17">
        <v>2</v>
      </c>
      <c r="O3118" s="17">
        <v>8</v>
      </c>
      <c r="P3118" s="17">
        <v>2009</v>
      </c>
      <c r="Q3118" s="19" t="s">
        <v>181</v>
      </c>
      <c r="S3118" s="19" t="s">
        <v>1433</v>
      </c>
      <c r="T3118" s="17">
        <v>1</v>
      </c>
      <c r="U3118" s="24" t="s">
        <v>1026</v>
      </c>
      <c r="V3118" s="17">
        <v>2</v>
      </c>
      <c r="W3118" s="142" t="s">
        <v>394</v>
      </c>
      <c r="X3118" s="17">
        <v>239</v>
      </c>
      <c r="Y3118" s="17">
        <v>6</v>
      </c>
      <c r="Z3118" s="24" t="s">
        <v>1026</v>
      </c>
      <c r="AA3118" s="17">
        <v>3</v>
      </c>
    </row>
    <row r="3119" spans="1:27" x14ac:dyDescent="0.25">
      <c r="A3119" s="16"/>
      <c r="C3119" s="16"/>
      <c r="D3119" s="16"/>
      <c r="E3119" s="16"/>
      <c r="M3119" s="17" t="s">
        <v>3011</v>
      </c>
      <c r="N3119" s="17">
        <v>2</v>
      </c>
      <c r="O3119" s="17">
        <v>8</v>
      </c>
      <c r="P3119" s="17">
        <v>2009</v>
      </c>
      <c r="Q3119" s="19" t="s">
        <v>1029</v>
      </c>
      <c r="S3119" s="19" t="s">
        <v>1427</v>
      </c>
      <c r="T3119" s="17">
        <v>1</v>
      </c>
      <c r="U3119" s="24" t="s">
        <v>1026</v>
      </c>
      <c r="V3119" s="17">
        <v>2</v>
      </c>
      <c r="W3119" s="142" t="s">
        <v>4373</v>
      </c>
      <c r="X3119" s="17">
        <v>98</v>
      </c>
      <c r="Y3119" s="17">
        <v>10</v>
      </c>
      <c r="Z3119" s="24" t="s">
        <v>1026</v>
      </c>
      <c r="AA3119" s="17">
        <v>6</v>
      </c>
    </row>
    <row r="3120" spans="1:27" x14ac:dyDescent="0.25">
      <c r="A3120" s="16"/>
      <c r="C3120" s="16"/>
      <c r="D3120" s="16"/>
      <c r="E3120" s="16"/>
      <c r="M3120" s="17" t="s">
        <v>3142</v>
      </c>
      <c r="N3120" s="17">
        <v>5</v>
      </c>
      <c r="O3120" s="17">
        <v>8</v>
      </c>
      <c r="P3120" s="17">
        <v>2009</v>
      </c>
      <c r="Q3120" s="19" t="s">
        <v>264</v>
      </c>
      <c r="S3120" s="19" t="s">
        <v>1</v>
      </c>
      <c r="T3120" s="17">
        <v>1</v>
      </c>
      <c r="U3120" s="24" t="s">
        <v>1026</v>
      </c>
      <c r="V3120" s="17">
        <v>0</v>
      </c>
      <c r="W3120" s="142" t="s">
        <v>4376</v>
      </c>
      <c r="X3120" s="17">
        <v>635</v>
      </c>
      <c r="Y3120" s="17">
        <v>8</v>
      </c>
      <c r="Z3120" s="24" t="s">
        <v>1026</v>
      </c>
      <c r="AA3120" s="17">
        <v>1</v>
      </c>
    </row>
    <row r="3121" spans="1:27" x14ac:dyDescent="0.25">
      <c r="A3121" s="16"/>
      <c r="C3121" s="16"/>
      <c r="D3121" s="16"/>
      <c r="E3121" s="16"/>
      <c r="M3121" s="17" t="s">
        <v>3142</v>
      </c>
      <c r="N3121" s="17">
        <v>5</v>
      </c>
      <c r="O3121" s="17">
        <v>8</v>
      </c>
      <c r="P3121" s="17">
        <v>2009</v>
      </c>
      <c r="Q3121" s="19" t="s">
        <v>1433</v>
      </c>
      <c r="S3121" s="19" t="s">
        <v>1041</v>
      </c>
      <c r="T3121" s="17">
        <v>0</v>
      </c>
      <c r="U3121" s="24" t="s">
        <v>1026</v>
      </c>
      <c r="V3121" s="17">
        <v>2</v>
      </c>
      <c r="W3121" s="142" t="s">
        <v>4377</v>
      </c>
      <c r="X3121" s="17">
        <v>368</v>
      </c>
      <c r="Y3121" s="17">
        <v>1</v>
      </c>
      <c r="Z3121" s="24" t="s">
        <v>1026</v>
      </c>
      <c r="AA3121" s="17">
        <v>7</v>
      </c>
    </row>
    <row r="3122" spans="1:27" x14ac:dyDescent="0.25">
      <c r="A3122" s="16"/>
      <c r="C3122" s="16"/>
      <c r="D3122" s="16"/>
      <c r="E3122" s="16"/>
      <c r="M3122" s="17" t="s">
        <v>3142</v>
      </c>
      <c r="N3122" s="17">
        <v>5</v>
      </c>
      <c r="O3122" s="17">
        <v>8</v>
      </c>
      <c r="P3122" s="17">
        <v>2009</v>
      </c>
      <c r="Q3122" s="19" t="s">
        <v>1029</v>
      </c>
      <c r="S3122" s="19" t="s">
        <v>90</v>
      </c>
      <c r="T3122" s="17">
        <v>1</v>
      </c>
      <c r="U3122" s="24" t="s">
        <v>1026</v>
      </c>
      <c r="V3122" s="17">
        <v>2</v>
      </c>
      <c r="W3122" s="142" t="s">
        <v>4381</v>
      </c>
      <c r="X3122" s="17">
        <v>240</v>
      </c>
      <c r="Y3122" s="17">
        <v>4</v>
      </c>
      <c r="Z3122" s="24" t="s">
        <v>1026</v>
      </c>
      <c r="AA3122" s="17">
        <v>8</v>
      </c>
    </row>
    <row r="3123" spans="1:27" x14ac:dyDescent="0.25">
      <c r="A3123" s="16"/>
      <c r="C3123" s="16"/>
      <c r="D3123" s="16"/>
      <c r="E3123" s="16"/>
      <c r="M3123" s="17" t="s">
        <v>3142</v>
      </c>
      <c r="N3123" s="17">
        <v>5</v>
      </c>
      <c r="O3123" s="17">
        <v>8</v>
      </c>
      <c r="P3123" s="17">
        <v>2009</v>
      </c>
      <c r="Q3123" s="19" t="s">
        <v>181</v>
      </c>
      <c r="S3123" s="19" t="s">
        <v>3121</v>
      </c>
      <c r="T3123" s="17">
        <v>0</v>
      </c>
      <c r="U3123" s="24" t="s">
        <v>1026</v>
      </c>
      <c r="V3123" s="17">
        <v>2</v>
      </c>
      <c r="W3123" s="142" t="s">
        <v>4378</v>
      </c>
      <c r="X3123" s="17">
        <v>312</v>
      </c>
      <c r="Y3123" s="17">
        <v>0</v>
      </c>
      <c r="Z3123" s="24" t="s">
        <v>1026</v>
      </c>
      <c r="AA3123" s="17">
        <v>8</v>
      </c>
    </row>
    <row r="3124" spans="1:27" x14ac:dyDescent="0.25">
      <c r="A3124" s="16"/>
      <c r="C3124" s="16"/>
      <c r="D3124" s="16"/>
      <c r="E3124" s="16"/>
      <c r="M3124" s="17" t="s">
        <v>3142</v>
      </c>
      <c r="N3124" s="17">
        <v>5</v>
      </c>
      <c r="O3124" s="17">
        <v>8</v>
      </c>
      <c r="P3124" s="17">
        <v>2009</v>
      </c>
      <c r="Q3124" s="19" t="s">
        <v>1043</v>
      </c>
      <c r="S3124" s="19" t="s">
        <v>392</v>
      </c>
      <c r="T3124" s="17">
        <v>0</v>
      </c>
      <c r="U3124" s="24" t="s">
        <v>1026</v>
      </c>
      <c r="V3124" s="17">
        <v>2</v>
      </c>
      <c r="W3124" s="142" t="s">
        <v>4380</v>
      </c>
      <c r="X3124" s="17">
        <v>464</v>
      </c>
      <c r="Y3124" s="17">
        <v>0</v>
      </c>
      <c r="Z3124" s="24" t="s">
        <v>1026</v>
      </c>
      <c r="AA3124" s="17">
        <v>15</v>
      </c>
    </row>
    <row r="3125" spans="1:27" x14ac:dyDescent="0.25">
      <c r="A3125" s="16"/>
      <c r="C3125" s="16"/>
      <c r="D3125" s="16"/>
      <c r="E3125" s="16"/>
      <c r="M3125" s="17" t="s">
        <v>3142</v>
      </c>
      <c r="N3125" s="17">
        <v>5</v>
      </c>
      <c r="O3125" s="17">
        <v>8</v>
      </c>
      <c r="P3125" s="17">
        <v>2009</v>
      </c>
      <c r="Q3125" s="19" t="s">
        <v>1427</v>
      </c>
      <c r="S3125" s="19" t="s">
        <v>1241</v>
      </c>
      <c r="T3125" s="17">
        <v>1</v>
      </c>
      <c r="U3125" s="24" t="s">
        <v>1026</v>
      </c>
      <c r="V3125" s="17">
        <v>2</v>
      </c>
      <c r="W3125" s="142" t="s">
        <v>4379</v>
      </c>
      <c r="X3125" s="17">
        <v>248</v>
      </c>
      <c r="Y3125" s="17">
        <v>4</v>
      </c>
      <c r="Z3125" s="24" t="s">
        <v>1026</v>
      </c>
      <c r="AA3125" s="17">
        <v>17</v>
      </c>
    </row>
    <row r="3126" spans="1:27" x14ac:dyDescent="0.25">
      <c r="A3126" s="16"/>
      <c r="C3126" s="16"/>
      <c r="D3126" s="16"/>
      <c r="E3126" s="16"/>
      <c r="M3126" s="17" t="s">
        <v>3011</v>
      </c>
      <c r="N3126" s="17">
        <v>9</v>
      </c>
      <c r="O3126" s="17">
        <v>8</v>
      </c>
      <c r="P3126" s="17">
        <v>2009</v>
      </c>
      <c r="Q3126" s="19" t="s">
        <v>392</v>
      </c>
      <c r="S3126" s="19" t="s">
        <v>181</v>
      </c>
      <c r="T3126" s="17">
        <v>2</v>
      </c>
      <c r="U3126" s="24" t="s">
        <v>1026</v>
      </c>
      <c r="V3126" s="17">
        <v>0</v>
      </c>
      <c r="W3126" s="142" t="s">
        <v>766</v>
      </c>
      <c r="X3126" s="17">
        <v>652</v>
      </c>
      <c r="Y3126" s="17">
        <v>20</v>
      </c>
      <c r="Z3126" s="24" t="s">
        <v>1026</v>
      </c>
      <c r="AA3126" s="17">
        <v>2</v>
      </c>
    </row>
    <row r="3127" spans="1:27" x14ac:dyDescent="0.25">
      <c r="A3127" s="16"/>
      <c r="C3127" s="16"/>
      <c r="D3127" s="16"/>
      <c r="E3127" s="16"/>
      <c r="M3127" s="17" t="s">
        <v>3011</v>
      </c>
      <c r="N3127" s="17">
        <v>9</v>
      </c>
      <c r="O3127" s="17">
        <v>8</v>
      </c>
      <c r="P3127" s="17">
        <v>2009</v>
      </c>
      <c r="Q3127" s="19" t="s">
        <v>1041</v>
      </c>
      <c r="S3127" s="19" t="s">
        <v>90</v>
      </c>
      <c r="T3127" s="17">
        <v>2</v>
      </c>
      <c r="U3127" s="24" t="s">
        <v>1026</v>
      </c>
      <c r="V3127" s="17">
        <v>0</v>
      </c>
      <c r="W3127" s="142" t="s">
        <v>2449</v>
      </c>
      <c r="X3127" s="17">
        <v>545</v>
      </c>
      <c r="Y3127" s="17">
        <v>12</v>
      </c>
      <c r="Z3127" s="24" t="s">
        <v>1026</v>
      </c>
      <c r="AA3127" s="17">
        <v>5</v>
      </c>
    </row>
    <row r="3128" spans="1:27" x14ac:dyDescent="0.25">
      <c r="A3128" s="16"/>
      <c r="C3128" s="16"/>
      <c r="D3128" s="16"/>
      <c r="E3128" s="16"/>
      <c r="M3128" s="17" t="s">
        <v>3011</v>
      </c>
      <c r="N3128" s="17">
        <v>9</v>
      </c>
      <c r="O3128" s="17">
        <v>8</v>
      </c>
      <c r="P3128" s="17">
        <v>2009</v>
      </c>
      <c r="Q3128" s="19" t="s">
        <v>3121</v>
      </c>
      <c r="S3128" s="19" t="s">
        <v>1043</v>
      </c>
      <c r="T3128" s="17">
        <v>2</v>
      </c>
      <c r="U3128" s="24" t="s">
        <v>1026</v>
      </c>
      <c r="V3128" s="17">
        <v>0</v>
      </c>
      <c r="W3128" s="142" t="s">
        <v>4382</v>
      </c>
      <c r="X3128" s="17">
        <v>398</v>
      </c>
      <c r="Y3128" s="17">
        <v>8</v>
      </c>
      <c r="Z3128" s="24" t="s">
        <v>1026</v>
      </c>
      <c r="AA3128" s="17">
        <v>0</v>
      </c>
    </row>
    <row r="3129" spans="1:27" x14ac:dyDescent="0.25">
      <c r="A3129" s="16"/>
      <c r="C3129" s="16"/>
      <c r="D3129" s="16"/>
      <c r="E3129" s="16"/>
      <c r="M3129" s="17" t="s">
        <v>3011</v>
      </c>
      <c r="N3129" s="17">
        <v>9</v>
      </c>
      <c r="O3129" s="17">
        <v>8</v>
      </c>
      <c r="P3129" s="17">
        <v>2009</v>
      </c>
      <c r="Q3129" s="19" t="s">
        <v>1241</v>
      </c>
      <c r="S3129" s="19" t="s">
        <v>264</v>
      </c>
      <c r="T3129" s="17">
        <v>2</v>
      </c>
      <c r="U3129" s="24" t="s">
        <v>1026</v>
      </c>
      <c r="V3129" s="17">
        <v>0</v>
      </c>
      <c r="W3129" s="142" t="s">
        <v>2399</v>
      </c>
      <c r="X3129" s="17">
        <v>1336</v>
      </c>
      <c r="Y3129" s="17">
        <v>5</v>
      </c>
      <c r="Z3129" s="24" t="s">
        <v>1026</v>
      </c>
      <c r="AA3129" s="17">
        <v>0</v>
      </c>
    </row>
    <row r="3130" spans="1:27" x14ac:dyDescent="0.25">
      <c r="A3130" s="16"/>
      <c r="C3130" s="16"/>
      <c r="D3130" s="16"/>
      <c r="E3130" s="16"/>
      <c r="M3130" s="17" t="s">
        <v>3011</v>
      </c>
      <c r="N3130" s="17">
        <v>9</v>
      </c>
      <c r="O3130" s="17">
        <v>8</v>
      </c>
      <c r="P3130" s="17">
        <v>2009</v>
      </c>
      <c r="Q3130" s="19" t="s">
        <v>1029</v>
      </c>
      <c r="S3130" s="19" t="s">
        <v>1433</v>
      </c>
      <c r="T3130" s="17">
        <v>1</v>
      </c>
      <c r="U3130" s="24" t="s">
        <v>1026</v>
      </c>
      <c r="V3130" s="17">
        <v>0</v>
      </c>
      <c r="W3130" s="142" t="s">
        <v>4383</v>
      </c>
      <c r="X3130" s="17">
        <v>222</v>
      </c>
      <c r="Y3130" s="17">
        <v>6</v>
      </c>
      <c r="Z3130" s="24" t="s">
        <v>1026</v>
      </c>
      <c r="AA3130" s="17">
        <v>1</v>
      </c>
    </row>
    <row r="3131" spans="1:27" x14ac:dyDescent="0.25">
      <c r="A3131" s="16"/>
      <c r="C3131" s="16"/>
      <c r="D3131" s="16"/>
      <c r="E3131" s="16"/>
      <c r="M3131" s="17" t="s">
        <v>3011</v>
      </c>
      <c r="N3131" s="17">
        <v>9</v>
      </c>
      <c r="O3131" s="17">
        <v>8</v>
      </c>
      <c r="P3131" s="17">
        <v>2009</v>
      </c>
      <c r="Q3131" s="19" t="s">
        <v>1</v>
      </c>
      <c r="S3131" s="19" t="s">
        <v>1427</v>
      </c>
      <c r="T3131" s="17">
        <v>1</v>
      </c>
      <c r="U3131" s="24" t="s">
        <v>1026</v>
      </c>
      <c r="V3131" s="17">
        <v>2</v>
      </c>
      <c r="W3131" s="142" t="s">
        <v>4384</v>
      </c>
      <c r="X3131" s="17">
        <v>257</v>
      </c>
      <c r="Y3131" s="17">
        <v>4</v>
      </c>
      <c r="Z3131" s="24" t="s">
        <v>1026</v>
      </c>
      <c r="AA3131" s="17">
        <v>3</v>
      </c>
    </row>
    <row r="3132" spans="1:27" x14ac:dyDescent="0.25">
      <c r="A3132" s="16"/>
      <c r="C3132" s="16"/>
      <c r="D3132" s="16"/>
      <c r="E3132" s="16"/>
      <c r="R3132" s="24"/>
      <c r="S3132" s="19" t="s">
        <v>2</v>
      </c>
      <c r="T3132" s="17">
        <f>SUM(T2988:T3131)</f>
        <v>162</v>
      </c>
      <c r="U3132" s="24" t="s">
        <v>1026</v>
      </c>
      <c r="V3132" s="17">
        <f>SUM(V2988:V3131)</f>
        <v>130</v>
      </c>
      <c r="X3132" s="17">
        <f>SUM(X2988:X3131)</f>
        <v>69712</v>
      </c>
      <c r="Y3132" s="17">
        <f>SUM(Y2988:Y3131)</f>
        <v>928</v>
      </c>
      <c r="Z3132" s="24" t="s">
        <v>1026</v>
      </c>
      <c r="AA3132" s="17">
        <f>SUM(AA2988:AA3131)</f>
        <v>830</v>
      </c>
    </row>
    <row r="3133" spans="1:27" x14ac:dyDescent="0.25">
      <c r="A3133" s="16"/>
      <c r="C3133" s="16"/>
      <c r="D3133" s="16"/>
      <c r="E3133" s="16"/>
      <c r="P3133" s="17">
        <f>COUNT(T2988:T3131)</f>
        <v>144</v>
      </c>
      <c r="R3133" s="24"/>
      <c r="S3133" s="19" t="s">
        <v>567</v>
      </c>
      <c r="T3133" s="81">
        <f>PRODUCT(T3132/P3133)</f>
        <v>1.125</v>
      </c>
      <c r="U3133" s="24" t="s">
        <v>1026</v>
      </c>
      <c r="V3133" s="81">
        <f>PRODUCT(V3132/P3133)</f>
        <v>0.90277777777777779</v>
      </c>
      <c r="X3133" s="82">
        <f>PRODUCT(X3132/P3133)</f>
        <v>484.11111111111109</v>
      </c>
      <c r="Y3133" s="81">
        <f>PRODUCT(Y3132/P3133)</f>
        <v>6.4444444444444446</v>
      </c>
      <c r="Z3133" s="24" t="s">
        <v>1026</v>
      </c>
      <c r="AA3133" s="81">
        <f>PRODUCT(AA3132/P3133)</f>
        <v>5.7638888888888893</v>
      </c>
    </row>
    <row r="3134" spans="1:27" x14ac:dyDescent="0.25">
      <c r="A3134" s="16"/>
      <c r="C3134" s="16"/>
      <c r="D3134" s="16"/>
      <c r="E3134" s="16"/>
      <c r="Q3134" s="11"/>
      <c r="W3134" s="142"/>
    </row>
    <row r="3135" spans="1:27" x14ac:dyDescent="0.25">
      <c r="A3135" s="16"/>
      <c r="C3135" s="16"/>
      <c r="D3135" s="16"/>
      <c r="E3135" s="16"/>
      <c r="Q3135" s="11"/>
      <c r="W3135" s="142"/>
    </row>
    <row r="3136" spans="1:27" x14ac:dyDescent="0.25">
      <c r="A3136" s="178"/>
      <c r="B3136" s="179" t="s">
        <v>3187</v>
      </c>
      <c r="C3136" s="178"/>
      <c r="D3136" s="178"/>
      <c r="E3136" s="178"/>
      <c r="F3136" s="178"/>
      <c r="G3136" s="178"/>
      <c r="H3136" s="178"/>
      <c r="I3136" s="178"/>
      <c r="J3136" s="180"/>
      <c r="K3136" s="178"/>
      <c r="L3136" s="178"/>
      <c r="M3136" s="181"/>
      <c r="N3136" s="158"/>
      <c r="O3136" s="181"/>
      <c r="P3136" s="181"/>
      <c r="Q3136" s="179" t="s">
        <v>3187</v>
      </c>
      <c r="R3136" s="181"/>
      <c r="S3136" s="182"/>
      <c r="T3136" s="181"/>
      <c r="U3136" s="182"/>
      <c r="V3136" s="181"/>
      <c r="W3136" s="210"/>
      <c r="X3136" s="184"/>
      <c r="Y3136" s="181"/>
      <c r="Z3136" s="185"/>
      <c r="AA3136" s="181"/>
    </row>
    <row r="3137" spans="1:31" s="16" customFormat="1" x14ac:dyDescent="0.25">
      <c r="A3137" s="186"/>
      <c r="B3137" s="176"/>
      <c r="C3137" s="186"/>
      <c r="D3137" s="186"/>
      <c r="E3137" s="186"/>
      <c r="F3137" s="186"/>
      <c r="G3137" s="186"/>
      <c r="H3137" s="186"/>
      <c r="I3137" s="187"/>
      <c r="J3137" s="186"/>
      <c r="K3137" s="186"/>
      <c r="L3137" s="186"/>
      <c r="M3137" s="188"/>
      <c r="N3137" s="14"/>
      <c r="O3137" s="186"/>
      <c r="P3137" s="186"/>
      <c r="Q3137" s="176" t="s">
        <v>2917</v>
      </c>
      <c r="R3137" s="189"/>
      <c r="S3137" s="190"/>
      <c r="T3137" s="191"/>
      <c r="U3137" s="192"/>
      <c r="V3137" s="193"/>
      <c r="W3137" s="142"/>
      <c r="X3137" s="194"/>
      <c r="Y3137" s="186"/>
      <c r="Z3137" s="195"/>
      <c r="AA3137" s="186"/>
      <c r="AC3137" s="14"/>
      <c r="AD3137" s="14"/>
      <c r="AE3137" s="14"/>
    </row>
    <row r="3138" spans="1:31" x14ac:dyDescent="0.25">
      <c r="A3138" s="176"/>
      <c r="B3138" s="176"/>
      <c r="C3138" s="176"/>
      <c r="D3138" s="176"/>
      <c r="E3138" s="176"/>
      <c r="F3138" s="176"/>
      <c r="G3138" s="176"/>
      <c r="H3138" s="176"/>
      <c r="I3138" s="176"/>
      <c r="J3138" s="176"/>
      <c r="K3138" s="176"/>
      <c r="L3138" s="176"/>
      <c r="M3138" s="188"/>
      <c r="N3138" s="17">
        <v>12</v>
      </c>
      <c r="O3138" s="196">
        <v>8</v>
      </c>
      <c r="P3138" s="17">
        <v>2009</v>
      </c>
      <c r="Q3138" s="20" t="s">
        <v>392</v>
      </c>
      <c r="R3138" s="24" t="s">
        <v>1026</v>
      </c>
      <c r="S3138" s="19" t="s">
        <v>1433</v>
      </c>
      <c r="T3138" s="196">
        <v>2</v>
      </c>
      <c r="U3138" s="24" t="s">
        <v>1026</v>
      </c>
      <c r="V3138" s="196">
        <v>0</v>
      </c>
      <c r="W3138" s="142" t="s">
        <v>4386</v>
      </c>
      <c r="X3138" s="196">
        <v>258</v>
      </c>
      <c r="Y3138" s="196">
        <v>14</v>
      </c>
      <c r="Z3138" s="24" t="s">
        <v>1026</v>
      </c>
      <c r="AA3138" s="196">
        <v>0</v>
      </c>
    </row>
    <row r="3139" spans="1:31" x14ac:dyDescent="0.25">
      <c r="A3139" s="176"/>
      <c r="B3139" s="176"/>
      <c r="C3139" s="176"/>
      <c r="D3139" s="176"/>
      <c r="E3139" s="176"/>
      <c r="F3139" s="176"/>
      <c r="G3139" s="176"/>
      <c r="H3139" s="176"/>
      <c r="I3139" s="176"/>
      <c r="J3139" s="176"/>
      <c r="K3139" s="176"/>
      <c r="L3139" s="176"/>
      <c r="M3139" s="188"/>
      <c r="N3139" s="17">
        <v>15</v>
      </c>
      <c r="O3139" s="196">
        <v>8</v>
      </c>
      <c r="P3139" s="17">
        <v>2009</v>
      </c>
      <c r="Q3139" s="19" t="s">
        <v>1433</v>
      </c>
      <c r="R3139" s="24" t="s">
        <v>1026</v>
      </c>
      <c r="S3139" s="20" t="s">
        <v>392</v>
      </c>
      <c r="T3139" s="196">
        <v>0</v>
      </c>
      <c r="U3139" s="24" t="s">
        <v>1026</v>
      </c>
      <c r="V3139" s="196">
        <v>2</v>
      </c>
      <c r="W3139" s="142" t="s">
        <v>2960</v>
      </c>
      <c r="X3139" s="196">
        <v>316</v>
      </c>
      <c r="Y3139" s="196">
        <v>0</v>
      </c>
      <c r="Z3139" s="24" t="s">
        <v>1026</v>
      </c>
      <c r="AA3139" s="196">
        <v>10</v>
      </c>
    </row>
    <row r="3140" spans="1:31" x14ac:dyDescent="0.25">
      <c r="A3140" s="176"/>
      <c r="B3140" s="176" t="s">
        <v>2219</v>
      </c>
      <c r="C3140" s="176"/>
      <c r="D3140" s="176"/>
      <c r="E3140" s="176"/>
      <c r="F3140" s="176"/>
      <c r="G3140" s="176"/>
      <c r="H3140" s="176"/>
      <c r="I3140" s="176"/>
      <c r="J3140" s="176"/>
      <c r="K3140" s="176"/>
      <c r="L3140" s="176"/>
      <c r="M3140" s="188"/>
      <c r="N3140" s="17">
        <v>16</v>
      </c>
      <c r="O3140" s="196">
        <v>8</v>
      </c>
      <c r="P3140" s="17">
        <v>2009</v>
      </c>
      <c r="Q3140" s="176" t="s">
        <v>392</v>
      </c>
      <c r="R3140" s="24" t="s">
        <v>1026</v>
      </c>
      <c r="S3140" s="197" t="s">
        <v>1433</v>
      </c>
      <c r="T3140" s="196">
        <v>2</v>
      </c>
      <c r="U3140" s="24" t="s">
        <v>1026</v>
      </c>
      <c r="V3140" s="196">
        <v>0</v>
      </c>
      <c r="W3140" s="142" t="s">
        <v>4392</v>
      </c>
      <c r="X3140" s="196">
        <v>270</v>
      </c>
      <c r="Y3140" s="196">
        <v>11</v>
      </c>
      <c r="Z3140" s="24" t="s">
        <v>1026</v>
      </c>
      <c r="AA3140" s="196">
        <v>3</v>
      </c>
    </row>
    <row r="3141" spans="1:31" x14ac:dyDescent="0.25">
      <c r="A3141" s="176"/>
      <c r="B3141" s="176"/>
      <c r="C3141" s="176"/>
      <c r="D3141" s="176"/>
      <c r="E3141" s="176"/>
      <c r="F3141" s="176"/>
      <c r="G3141" s="176"/>
      <c r="H3141" s="176"/>
      <c r="I3141" s="176"/>
      <c r="J3141" s="176"/>
      <c r="K3141" s="176"/>
      <c r="L3141" s="176"/>
      <c r="M3141" s="188"/>
      <c r="O3141" s="196"/>
      <c r="P3141" s="196"/>
      <c r="Q3141" s="197"/>
      <c r="R3141" s="197"/>
      <c r="S3141" s="197"/>
      <c r="T3141" s="196"/>
      <c r="U3141" s="197"/>
      <c r="V3141" s="196"/>
      <c r="W3141" s="142"/>
      <c r="X3141" s="196"/>
      <c r="Y3141" s="196"/>
      <c r="Z3141" s="197"/>
      <c r="AA3141" s="196"/>
    </row>
    <row r="3142" spans="1:31" x14ac:dyDescent="0.25">
      <c r="A3142" s="176"/>
      <c r="B3142" s="176"/>
      <c r="C3142" s="176"/>
      <c r="D3142" s="176"/>
      <c r="E3142" s="176"/>
      <c r="F3142" s="176"/>
      <c r="G3142" s="176"/>
      <c r="H3142" s="176"/>
      <c r="I3142" s="176"/>
      <c r="J3142" s="176"/>
      <c r="K3142" s="176"/>
      <c r="L3142" s="176"/>
      <c r="M3142" s="188"/>
      <c r="N3142" s="17">
        <v>12</v>
      </c>
      <c r="O3142" s="196">
        <v>8</v>
      </c>
      <c r="P3142" s="17">
        <v>2009</v>
      </c>
      <c r="Q3142" s="20" t="s">
        <v>1041</v>
      </c>
      <c r="R3142" s="24" t="s">
        <v>1026</v>
      </c>
      <c r="S3142" s="19" t="s">
        <v>1043</v>
      </c>
      <c r="T3142" s="196">
        <v>2</v>
      </c>
      <c r="U3142" s="24" t="s">
        <v>1026</v>
      </c>
      <c r="V3142" s="196">
        <v>0</v>
      </c>
      <c r="W3142" s="142" t="s">
        <v>4387</v>
      </c>
      <c r="X3142" s="196">
        <v>384</v>
      </c>
      <c r="Y3142" s="196">
        <v>12</v>
      </c>
      <c r="Z3142" s="24" t="s">
        <v>1026</v>
      </c>
      <c r="AA3142" s="196">
        <v>4</v>
      </c>
    </row>
    <row r="3143" spans="1:31" x14ac:dyDescent="0.25">
      <c r="A3143" s="176"/>
      <c r="B3143" s="176"/>
      <c r="C3143" s="176"/>
      <c r="D3143" s="176"/>
      <c r="E3143" s="176"/>
      <c r="F3143" s="176"/>
      <c r="G3143" s="176"/>
      <c r="H3143" s="176"/>
      <c r="I3143" s="176"/>
      <c r="J3143" s="176"/>
      <c r="K3143" s="176"/>
      <c r="L3143" s="176"/>
      <c r="M3143" s="188"/>
      <c r="N3143" s="17">
        <v>15</v>
      </c>
      <c r="O3143" s="196">
        <v>8</v>
      </c>
      <c r="P3143" s="17">
        <v>2009</v>
      </c>
      <c r="Q3143" s="19" t="s">
        <v>1043</v>
      </c>
      <c r="R3143" s="24" t="s">
        <v>1026</v>
      </c>
      <c r="S3143" s="20" t="s">
        <v>1041</v>
      </c>
      <c r="T3143" s="196">
        <v>0</v>
      </c>
      <c r="U3143" s="24" t="s">
        <v>1026</v>
      </c>
      <c r="V3143" s="196">
        <v>2</v>
      </c>
      <c r="W3143" s="142" t="s">
        <v>2383</v>
      </c>
      <c r="X3143" s="196">
        <v>387</v>
      </c>
      <c r="Y3143" s="196">
        <v>1</v>
      </c>
      <c r="Z3143" s="24" t="s">
        <v>1026</v>
      </c>
      <c r="AA3143" s="196">
        <v>8</v>
      </c>
    </row>
    <row r="3144" spans="1:31" x14ac:dyDescent="0.25">
      <c r="A3144" s="176"/>
      <c r="B3144" s="176" t="s">
        <v>1163</v>
      </c>
      <c r="C3144" s="176"/>
      <c r="D3144" s="176"/>
      <c r="E3144" s="176"/>
      <c r="F3144" s="176"/>
      <c r="G3144" s="176"/>
      <c r="H3144" s="176"/>
      <c r="I3144" s="176"/>
      <c r="J3144" s="176"/>
      <c r="K3144" s="176"/>
      <c r="L3144" s="176"/>
      <c r="M3144" s="188"/>
      <c r="N3144" s="17">
        <v>16</v>
      </c>
      <c r="O3144" s="196">
        <v>8</v>
      </c>
      <c r="P3144" s="17">
        <v>2009</v>
      </c>
      <c r="Q3144" s="20" t="s">
        <v>1041</v>
      </c>
      <c r="R3144" s="24" t="s">
        <v>1026</v>
      </c>
      <c r="S3144" s="19" t="s">
        <v>1043</v>
      </c>
      <c r="T3144" s="196">
        <v>2</v>
      </c>
      <c r="U3144" s="24" t="s">
        <v>1026</v>
      </c>
      <c r="V3144" s="196">
        <v>1</v>
      </c>
      <c r="W3144" s="142" t="s">
        <v>4393</v>
      </c>
      <c r="X3144" s="196">
        <v>317</v>
      </c>
      <c r="Y3144" s="196">
        <v>4</v>
      </c>
      <c r="Z3144" s="24" t="s">
        <v>1026</v>
      </c>
      <c r="AA3144" s="196">
        <v>2</v>
      </c>
    </row>
    <row r="3145" spans="1:31" x14ac:dyDescent="0.25">
      <c r="A3145" s="176"/>
      <c r="B3145" s="176"/>
      <c r="C3145" s="176"/>
      <c r="D3145" s="176"/>
      <c r="E3145" s="176"/>
      <c r="F3145" s="176"/>
      <c r="G3145" s="176"/>
      <c r="H3145" s="176"/>
      <c r="I3145" s="176"/>
      <c r="J3145" s="176"/>
      <c r="K3145" s="176"/>
      <c r="L3145" s="176"/>
      <c r="M3145" s="188"/>
      <c r="O3145" s="196"/>
      <c r="P3145" s="196"/>
      <c r="Q3145" s="197"/>
      <c r="R3145" s="197"/>
      <c r="S3145" s="197"/>
      <c r="T3145" s="196"/>
      <c r="U3145" s="197"/>
      <c r="V3145" s="196"/>
      <c r="W3145" s="200"/>
      <c r="X3145" s="196"/>
      <c r="Y3145" s="196"/>
      <c r="Z3145" s="197"/>
      <c r="AA3145" s="196"/>
    </row>
    <row r="3146" spans="1:31" x14ac:dyDescent="0.25">
      <c r="A3146" s="176"/>
      <c r="B3146" s="176"/>
      <c r="C3146" s="176"/>
      <c r="D3146" s="176"/>
      <c r="E3146" s="176"/>
      <c r="F3146" s="176"/>
      <c r="G3146" s="176"/>
      <c r="H3146" s="176"/>
      <c r="I3146" s="176"/>
      <c r="J3146" s="176"/>
      <c r="K3146" s="176"/>
      <c r="L3146" s="176"/>
      <c r="M3146" s="188"/>
      <c r="N3146" s="17">
        <v>12</v>
      </c>
      <c r="O3146" s="196">
        <v>8</v>
      </c>
      <c r="P3146" s="17">
        <v>2009</v>
      </c>
      <c r="Q3146" s="20" t="s">
        <v>3121</v>
      </c>
      <c r="R3146" s="24" t="s">
        <v>1026</v>
      </c>
      <c r="S3146" s="19" t="s">
        <v>90</v>
      </c>
      <c r="T3146" s="196">
        <v>2</v>
      </c>
      <c r="U3146" s="24" t="s">
        <v>1026</v>
      </c>
      <c r="V3146" s="196">
        <v>0</v>
      </c>
      <c r="W3146" s="200" t="s">
        <v>2893</v>
      </c>
      <c r="X3146" s="196">
        <v>246</v>
      </c>
      <c r="Y3146" s="196">
        <v>9</v>
      </c>
      <c r="Z3146" s="24" t="s">
        <v>1026</v>
      </c>
      <c r="AA3146" s="196">
        <v>2</v>
      </c>
    </row>
    <row r="3147" spans="1:31" x14ac:dyDescent="0.25">
      <c r="A3147" s="176"/>
      <c r="B3147" s="176"/>
      <c r="C3147" s="176"/>
      <c r="D3147" s="176"/>
      <c r="E3147" s="176"/>
      <c r="F3147" s="176"/>
      <c r="G3147" s="176"/>
      <c r="H3147" s="176"/>
      <c r="I3147" s="176"/>
      <c r="J3147" s="176"/>
      <c r="K3147" s="176"/>
      <c r="L3147" s="176"/>
      <c r="M3147" s="188"/>
      <c r="N3147" s="17">
        <v>15</v>
      </c>
      <c r="O3147" s="196">
        <v>8</v>
      </c>
      <c r="P3147" s="17">
        <v>2009</v>
      </c>
      <c r="Q3147" s="19" t="s">
        <v>90</v>
      </c>
      <c r="R3147" s="24" t="s">
        <v>1026</v>
      </c>
      <c r="S3147" s="20" t="s">
        <v>3121</v>
      </c>
      <c r="T3147" s="196">
        <v>0</v>
      </c>
      <c r="U3147" s="24" t="s">
        <v>1026</v>
      </c>
      <c r="V3147" s="196">
        <v>1</v>
      </c>
      <c r="W3147" s="200" t="s">
        <v>4390</v>
      </c>
      <c r="X3147" s="196">
        <v>309</v>
      </c>
      <c r="Y3147" s="196">
        <v>6</v>
      </c>
      <c r="Z3147" s="24" t="s">
        <v>1026</v>
      </c>
      <c r="AA3147" s="196">
        <v>7</v>
      </c>
    </row>
    <row r="3148" spans="1:31" x14ac:dyDescent="0.25">
      <c r="A3148" s="176"/>
      <c r="B3148" s="176" t="s">
        <v>6327</v>
      </c>
      <c r="C3148" s="176"/>
      <c r="D3148" s="176"/>
      <c r="E3148" s="176"/>
      <c r="F3148" s="176"/>
      <c r="G3148" s="176"/>
      <c r="H3148" s="176"/>
      <c r="I3148" s="176"/>
      <c r="J3148" s="176"/>
      <c r="K3148" s="176"/>
      <c r="L3148" s="176"/>
      <c r="M3148" s="188"/>
      <c r="N3148" s="17">
        <v>16</v>
      </c>
      <c r="O3148" s="196">
        <v>8</v>
      </c>
      <c r="P3148" s="17">
        <v>2009</v>
      </c>
      <c r="Q3148" s="20" t="s">
        <v>3121</v>
      </c>
      <c r="R3148" s="24" t="s">
        <v>1026</v>
      </c>
      <c r="S3148" s="19" t="s">
        <v>90</v>
      </c>
      <c r="T3148" s="196">
        <v>2</v>
      </c>
      <c r="U3148" s="24" t="s">
        <v>1026</v>
      </c>
      <c r="V3148" s="196">
        <v>0</v>
      </c>
      <c r="W3148" s="200" t="s">
        <v>2580</v>
      </c>
      <c r="X3148" s="196">
        <v>222</v>
      </c>
      <c r="Y3148" s="196">
        <v>12</v>
      </c>
      <c r="Z3148" s="24" t="s">
        <v>1026</v>
      </c>
      <c r="AA3148" s="196">
        <v>1</v>
      </c>
    </row>
    <row r="3149" spans="1:31" x14ac:dyDescent="0.25">
      <c r="A3149" s="176"/>
      <c r="B3149" s="176"/>
      <c r="C3149" s="176"/>
      <c r="D3149" s="176"/>
      <c r="E3149" s="176"/>
      <c r="F3149" s="176"/>
      <c r="G3149" s="176"/>
      <c r="H3149" s="176"/>
      <c r="I3149" s="176"/>
      <c r="J3149" s="176"/>
      <c r="K3149" s="176"/>
      <c r="L3149" s="176"/>
      <c r="M3149" s="188"/>
      <c r="O3149" s="196"/>
      <c r="P3149" s="196"/>
      <c r="Q3149" s="197"/>
      <c r="R3149" s="197"/>
      <c r="S3149" s="197"/>
      <c r="T3149" s="196"/>
      <c r="U3149" s="197"/>
      <c r="V3149" s="196"/>
      <c r="W3149" s="200"/>
      <c r="X3149" s="196"/>
      <c r="Y3149" s="196"/>
      <c r="Z3149" s="197"/>
      <c r="AA3149" s="196"/>
    </row>
    <row r="3150" spans="1:31" x14ac:dyDescent="0.25">
      <c r="A3150" s="176"/>
      <c r="B3150" s="176"/>
      <c r="C3150" s="176"/>
      <c r="D3150" s="176"/>
      <c r="E3150" s="176"/>
      <c r="F3150" s="176"/>
      <c r="G3150" s="176"/>
      <c r="H3150" s="176"/>
      <c r="I3150" s="176"/>
      <c r="J3150" s="176"/>
      <c r="K3150" s="176"/>
      <c r="L3150" s="176"/>
      <c r="M3150" s="188"/>
      <c r="N3150" s="17">
        <v>12</v>
      </c>
      <c r="O3150" s="196">
        <v>8</v>
      </c>
      <c r="P3150" s="17">
        <v>2009</v>
      </c>
      <c r="Q3150" s="20" t="s">
        <v>1241</v>
      </c>
      <c r="R3150" s="24" t="s">
        <v>1026</v>
      </c>
      <c r="S3150" s="19" t="s">
        <v>264</v>
      </c>
      <c r="T3150" s="196">
        <v>1</v>
      </c>
      <c r="U3150" s="24" t="s">
        <v>1026</v>
      </c>
      <c r="V3150" s="196">
        <v>0</v>
      </c>
      <c r="W3150" s="200" t="s">
        <v>4388</v>
      </c>
      <c r="X3150" s="196">
        <v>1098</v>
      </c>
      <c r="Y3150" s="196">
        <v>7</v>
      </c>
      <c r="Z3150" s="24" t="s">
        <v>1026</v>
      </c>
      <c r="AA3150" s="196">
        <v>5</v>
      </c>
    </row>
    <row r="3151" spans="1:31" x14ac:dyDescent="0.25">
      <c r="A3151" s="176"/>
      <c r="B3151" s="176"/>
      <c r="C3151" s="176"/>
      <c r="D3151" s="176"/>
      <c r="E3151" s="176"/>
      <c r="F3151" s="176"/>
      <c r="G3151" s="176"/>
      <c r="H3151" s="176"/>
      <c r="I3151" s="176"/>
      <c r="J3151" s="176"/>
      <c r="K3151" s="176"/>
      <c r="L3151" s="176"/>
      <c r="M3151" s="188"/>
      <c r="N3151" s="17">
        <v>15</v>
      </c>
      <c r="O3151" s="196">
        <v>8</v>
      </c>
      <c r="P3151" s="17">
        <v>2009</v>
      </c>
      <c r="Q3151" s="19" t="s">
        <v>264</v>
      </c>
      <c r="R3151" s="24" t="s">
        <v>1026</v>
      </c>
      <c r="S3151" s="20" t="s">
        <v>1241</v>
      </c>
      <c r="T3151" s="196">
        <v>0</v>
      </c>
      <c r="U3151" s="24" t="s">
        <v>1026</v>
      </c>
      <c r="V3151" s="196">
        <v>1</v>
      </c>
      <c r="W3151" s="200" t="s">
        <v>4391</v>
      </c>
      <c r="X3151" s="196">
        <v>504</v>
      </c>
      <c r="Y3151" s="196">
        <v>1</v>
      </c>
      <c r="Z3151" s="24" t="s">
        <v>1026</v>
      </c>
      <c r="AA3151" s="196">
        <v>3</v>
      </c>
    </row>
    <row r="3152" spans="1:31" x14ac:dyDescent="0.25">
      <c r="A3152" s="176"/>
      <c r="B3152" s="176" t="s">
        <v>1183</v>
      </c>
      <c r="C3152" s="176"/>
      <c r="D3152" s="176"/>
      <c r="E3152" s="176"/>
      <c r="F3152" s="176"/>
      <c r="G3152" s="176"/>
      <c r="H3152" s="176"/>
      <c r="I3152" s="176"/>
      <c r="J3152" s="176"/>
      <c r="K3152" s="176"/>
      <c r="L3152" s="176"/>
      <c r="M3152" s="188"/>
      <c r="N3152" s="17">
        <v>16</v>
      </c>
      <c r="O3152" s="196">
        <v>8</v>
      </c>
      <c r="P3152" s="17">
        <v>2009</v>
      </c>
      <c r="Q3152" s="20" t="s">
        <v>1241</v>
      </c>
      <c r="R3152" s="24" t="s">
        <v>1026</v>
      </c>
      <c r="S3152" s="19" t="s">
        <v>264</v>
      </c>
      <c r="T3152" s="196">
        <v>2</v>
      </c>
      <c r="U3152" s="24" t="s">
        <v>1026</v>
      </c>
      <c r="V3152" s="196">
        <v>0</v>
      </c>
      <c r="W3152" s="200" t="s">
        <v>1422</v>
      </c>
      <c r="X3152" s="196">
        <v>1181</v>
      </c>
      <c r="Y3152" s="196">
        <v>9</v>
      </c>
      <c r="Z3152" s="24" t="s">
        <v>1026</v>
      </c>
      <c r="AA3152" s="196">
        <v>2</v>
      </c>
    </row>
    <row r="3153" spans="1:27" x14ac:dyDescent="0.25">
      <c r="A3153" s="176"/>
      <c r="B3153" s="176"/>
      <c r="C3153" s="176"/>
      <c r="D3153" s="176"/>
      <c r="E3153" s="176"/>
      <c r="F3153" s="176"/>
      <c r="G3153" s="176"/>
      <c r="H3153" s="176"/>
      <c r="I3153" s="176"/>
      <c r="J3153" s="176"/>
      <c r="K3153" s="176"/>
      <c r="L3153" s="176"/>
      <c r="M3153" s="188"/>
      <c r="O3153" s="196"/>
      <c r="P3153" s="196"/>
      <c r="Q3153" s="197"/>
      <c r="R3153" s="197"/>
      <c r="S3153" s="197"/>
      <c r="T3153" s="196"/>
      <c r="U3153" s="197"/>
      <c r="V3153" s="196"/>
      <c r="W3153" s="200"/>
      <c r="X3153" s="196"/>
      <c r="Y3153" s="196"/>
      <c r="Z3153" s="197"/>
      <c r="AA3153" s="196"/>
    </row>
    <row r="3154" spans="1:27" x14ac:dyDescent="0.25">
      <c r="A3154" s="176"/>
      <c r="B3154" s="176"/>
      <c r="C3154" s="176"/>
      <c r="D3154" s="176"/>
      <c r="E3154" s="176"/>
      <c r="F3154" s="176"/>
      <c r="G3154" s="176"/>
      <c r="H3154" s="176"/>
      <c r="I3154" s="176"/>
      <c r="J3154" s="176"/>
      <c r="K3154" s="176"/>
      <c r="L3154" s="176"/>
      <c r="M3154" s="188"/>
      <c r="O3154" s="196"/>
      <c r="P3154" s="196"/>
      <c r="Q3154" s="197"/>
      <c r="R3154" s="197"/>
      <c r="S3154" s="197"/>
      <c r="T3154" s="196"/>
      <c r="U3154" s="197"/>
      <c r="V3154" s="196"/>
      <c r="W3154" s="200"/>
      <c r="X3154" s="196"/>
      <c r="Y3154" s="196"/>
      <c r="Z3154" s="197"/>
      <c r="AA3154" s="196"/>
    </row>
    <row r="3155" spans="1:27" x14ac:dyDescent="0.25">
      <c r="A3155" s="176"/>
      <c r="B3155" s="176"/>
      <c r="C3155" s="176"/>
      <c r="D3155" s="176"/>
      <c r="E3155" s="176"/>
      <c r="F3155" s="176"/>
      <c r="G3155" s="176"/>
      <c r="H3155" s="176"/>
      <c r="I3155" s="176"/>
      <c r="J3155" s="176"/>
      <c r="K3155" s="176"/>
      <c r="L3155" s="176"/>
      <c r="M3155" s="188"/>
      <c r="O3155" s="196"/>
      <c r="P3155" s="196"/>
      <c r="Q3155" s="201" t="s">
        <v>1443</v>
      </c>
      <c r="R3155" s="197"/>
      <c r="S3155" s="197"/>
      <c r="T3155" s="196"/>
      <c r="U3155" s="197"/>
      <c r="V3155" s="196"/>
      <c r="W3155" s="200"/>
      <c r="X3155" s="196"/>
      <c r="Y3155" s="196"/>
      <c r="Z3155" s="197"/>
      <c r="AA3155" s="196"/>
    </row>
    <row r="3156" spans="1:27" x14ac:dyDescent="0.25">
      <c r="A3156" s="176"/>
      <c r="B3156" s="176"/>
      <c r="C3156" s="176"/>
      <c r="D3156" s="176"/>
      <c r="E3156" s="176"/>
      <c r="F3156" s="176"/>
      <c r="G3156" s="176"/>
      <c r="H3156" s="176"/>
      <c r="I3156" s="176"/>
      <c r="J3156" s="176"/>
      <c r="K3156" s="176"/>
      <c r="L3156" s="176"/>
      <c r="M3156" s="188"/>
      <c r="N3156" s="17">
        <v>23</v>
      </c>
      <c r="O3156" s="196">
        <v>8</v>
      </c>
      <c r="P3156" s="17">
        <v>2009</v>
      </c>
      <c r="Q3156" s="197" t="s">
        <v>392</v>
      </c>
      <c r="R3156" s="24" t="s">
        <v>1026</v>
      </c>
      <c r="S3156" s="176" t="s">
        <v>1241</v>
      </c>
      <c r="T3156" s="196">
        <v>0</v>
      </c>
      <c r="U3156" s="24" t="s">
        <v>1026</v>
      </c>
      <c r="V3156" s="196">
        <v>1</v>
      </c>
      <c r="W3156" s="200" t="s">
        <v>4399</v>
      </c>
      <c r="X3156" s="196">
        <v>871</v>
      </c>
      <c r="Y3156" s="196">
        <v>4</v>
      </c>
      <c r="Z3156" s="24" t="s">
        <v>1026</v>
      </c>
      <c r="AA3156" s="196">
        <v>6</v>
      </c>
    </row>
    <row r="3157" spans="1:27" x14ac:dyDescent="0.25">
      <c r="A3157" s="176"/>
      <c r="B3157" s="176"/>
      <c r="C3157" s="176"/>
      <c r="D3157" s="176"/>
      <c r="E3157" s="176"/>
      <c r="F3157" s="176"/>
      <c r="G3157" s="176"/>
      <c r="H3157" s="176"/>
      <c r="I3157" s="176"/>
      <c r="J3157" s="176"/>
      <c r="K3157" s="176"/>
      <c r="L3157" s="176"/>
      <c r="M3157" s="188"/>
      <c r="N3157" s="17">
        <v>25</v>
      </c>
      <c r="O3157" s="196">
        <v>8</v>
      </c>
      <c r="P3157" s="17">
        <v>2009</v>
      </c>
      <c r="Q3157" s="197" t="s">
        <v>1241</v>
      </c>
      <c r="R3157" s="24" t="s">
        <v>1026</v>
      </c>
      <c r="S3157" s="176" t="s">
        <v>392</v>
      </c>
      <c r="T3157" s="196">
        <v>0</v>
      </c>
      <c r="U3157" s="24" t="s">
        <v>1026</v>
      </c>
      <c r="V3157" s="196">
        <v>2</v>
      </c>
      <c r="W3157" s="200" t="s">
        <v>4402</v>
      </c>
      <c r="X3157" s="196">
        <v>1437</v>
      </c>
      <c r="Y3157" s="196">
        <v>2</v>
      </c>
      <c r="Z3157" s="24" t="s">
        <v>1026</v>
      </c>
      <c r="AA3157" s="196">
        <v>10</v>
      </c>
    </row>
    <row r="3158" spans="1:27" x14ac:dyDescent="0.25">
      <c r="A3158" s="176"/>
      <c r="B3158" s="176"/>
      <c r="C3158" s="176"/>
      <c r="D3158" s="176"/>
      <c r="E3158" s="176"/>
      <c r="F3158" s="176"/>
      <c r="G3158" s="176"/>
      <c r="H3158" s="176"/>
      <c r="I3158" s="176"/>
      <c r="J3158" s="176"/>
      <c r="K3158" s="176"/>
      <c r="L3158" s="176"/>
      <c r="M3158" s="188"/>
      <c r="N3158" s="17">
        <v>29</v>
      </c>
      <c r="O3158" s="196">
        <v>8</v>
      </c>
      <c r="P3158" s="17">
        <v>2009</v>
      </c>
      <c r="Q3158" s="176" t="s">
        <v>392</v>
      </c>
      <c r="R3158" s="24" t="s">
        <v>1026</v>
      </c>
      <c r="S3158" s="197" t="s">
        <v>1241</v>
      </c>
      <c r="T3158" s="196">
        <v>2</v>
      </c>
      <c r="U3158" s="24" t="s">
        <v>1026</v>
      </c>
      <c r="V3158" s="196">
        <v>0</v>
      </c>
      <c r="W3158" s="200" t="s">
        <v>4405</v>
      </c>
      <c r="X3158" s="196">
        <v>776</v>
      </c>
      <c r="Y3158" s="196">
        <v>14</v>
      </c>
      <c r="Z3158" s="24" t="s">
        <v>1026</v>
      </c>
      <c r="AA3158" s="196">
        <v>4</v>
      </c>
    </row>
    <row r="3159" spans="1:27" x14ac:dyDescent="0.25">
      <c r="A3159" s="176"/>
      <c r="B3159" s="176" t="s">
        <v>2885</v>
      </c>
      <c r="C3159" s="176"/>
      <c r="D3159" s="176"/>
      <c r="E3159" s="176"/>
      <c r="F3159" s="176"/>
      <c r="G3159" s="176"/>
      <c r="H3159" s="176"/>
      <c r="I3159" s="176"/>
      <c r="J3159" s="176"/>
      <c r="K3159" s="176"/>
      <c r="L3159" s="176"/>
      <c r="M3159" s="188"/>
      <c r="N3159" s="17">
        <v>30</v>
      </c>
      <c r="O3159" s="196">
        <v>8</v>
      </c>
      <c r="P3159" s="17">
        <v>2009</v>
      </c>
      <c r="Q3159" s="197" t="s">
        <v>1241</v>
      </c>
      <c r="R3159" s="24" t="s">
        <v>1026</v>
      </c>
      <c r="S3159" s="197" t="s">
        <v>392</v>
      </c>
      <c r="T3159" s="196">
        <v>0</v>
      </c>
      <c r="U3159" s="24" t="s">
        <v>1026</v>
      </c>
      <c r="V3159" s="196">
        <v>2</v>
      </c>
      <c r="W3159" s="200" t="s">
        <v>125</v>
      </c>
      <c r="X3159" s="196">
        <v>1062</v>
      </c>
      <c r="Y3159" s="196">
        <v>1</v>
      </c>
      <c r="Z3159" s="24" t="s">
        <v>1026</v>
      </c>
      <c r="AA3159" s="196">
        <v>6</v>
      </c>
    </row>
    <row r="3160" spans="1:27" x14ac:dyDescent="0.25">
      <c r="A3160" s="176"/>
      <c r="B3160" s="176"/>
      <c r="C3160" s="176"/>
      <c r="D3160" s="176"/>
      <c r="E3160" s="176"/>
      <c r="F3160" s="176"/>
      <c r="G3160" s="176"/>
      <c r="H3160" s="176"/>
      <c r="I3160" s="176"/>
      <c r="J3160" s="176"/>
      <c r="K3160" s="176"/>
      <c r="L3160" s="176"/>
      <c r="M3160" s="188"/>
      <c r="O3160" s="196"/>
      <c r="P3160" s="196"/>
      <c r="Q3160" s="197"/>
      <c r="R3160" s="197"/>
      <c r="S3160" s="197"/>
      <c r="T3160" s="196"/>
      <c r="U3160" s="197"/>
      <c r="V3160" s="196"/>
      <c r="W3160" s="200"/>
      <c r="X3160" s="196"/>
      <c r="Y3160" s="196"/>
      <c r="Z3160" s="197"/>
      <c r="AA3160" s="196"/>
    </row>
    <row r="3161" spans="1:27" x14ac:dyDescent="0.25">
      <c r="A3161" s="176"/>
      <c r="B3161" s="176"/>
      <c r="C3161" s="176"/>
      <c r="D3161" s="176"/>
      <c r="E3161" s="176"/>
      <c r="F3161" s="176"/>
      <c r="G3161" s="176"/>
      <c r="H3161" s="176"/>
      <c r="I3161" s="176"/>
      <c r="J3161" s="176"/>
      <c r="K3161" s="176"/>
      <c r="L3161" s="176"/>
      <c r="M3161" s="188"/>
      <c r="N3161" s="17">
        <v>23</v>
      </c>
      <c r="O3161" s="196">
        <v>8</v>
      </c>
      <c r="P3161" s="17">
        <v>2009</v>
      </c>
      <c r="Q3161" s="20" t="s">
        <v>1041</v>
      </c>
      <c r="R3161" s="24" t="s">
        <v>1026</v>
      </c>
      <c r="S3161" s="19" t="s">
        <v>3121</v>
      </c>
      <c r="T3161" s="196">
        <v>2</v>
      </c>
      <c r="U3161" s="24" t="s">
        <v>1026</v>
      </c>
      <c r="V3161" s="196">
        <v>1</v>
      </c>
      <c r="W3161" s="200" t="s">
        <v>4400</v>
      </c>
      <c r="X3161" s="196">
        <v>830</v>
      </c>
      <c r="Y3161" s="196">
        <v>5</v>
      </c>
      <c r="Z3161" s="24" t="s">
        <v>1026</v>
      </c>
      <c r="AA3161" s="196">
        <v>5</v>
      </c>
    </row>
    <row r="3162" spans="1:27" x14ac:dyDescent="0.25">
      <c r="A3162" s="176"/>
      <c r="B3162" s="176"/>
      <c r="C3162" s="176"/>
      <c r="D3162" s="176"/>
      <c r="E3162" s="176"/>
      <c r="F3162" s="176"/>
      <c r="G3162" s="176"/>
      <c r="H3162" s="176"/>
      <c r="I3162" s="176"/>
      <c r="J3162" s="176"/>
      <c r="K3162" s="176"/>
      <c r="L3162" s="176"/>
      <c r="M3162" s="188"/>
      <c r="N3162" s="17">
        <v>26</v>
      </c>
      <c r="O3162" s="196">
        <v>8</v>
      </c>
      <c r="P3162" s="17">
        <v>2009</v>
      </c>
      <c r="Q3162" s="19" t="s">
        <v>3121</v>
      </c>
      <c r="R3162" s="24" t="s">
        <v>1026</v>
      </c>
      <c r="S3162" s="20" t="s">
        <v>1041</v>
      </c>
      <c r="T3162" s="196">
        <v>0</v>
      </c>
      <c r="U3162" s="24" t="s">
        <v>1026</v>
      </c>
      <c r="V3162" s="196">
        <v>2</v>
      </c>
      <c r="W3162" s="200" t="s">
        <v>6</v>
      </c>
      <c r="X3162" s="196">
        <v>781</v>
      </c>
      <c r="Y3162" s="196">
        <v>2</v>
      </c>
      <c r="Z3162" s="24" t="s">
        <v>1026</v>
      </c>
      <c r="AA3162" s="196">
        <v>4</v>
      </c>
    </row>
    <row r="3163" spans="1:27" x14ac:dyDescent="0.25">
      <c r="A3163" s="176"/>
      <c r="B3163" s="176"/>
      <c r="C3163" s="176"/>
      <c r="D3163" s="176"/>
      <c r="E3163" s="176"/>
      <c r="F3163" s="176"/>
      <c r="G3163" s="176"/>
      <c r="H3163" s="176"/>
      <c r="I3163" s="176"/>
      <c r="J3163" s="176"/>
      <c r="K3163" s="176"/>
      <c r="L3163" s="176"/>
      <c r="M3163" s="188"/>
      <c r="N3163" s="17">
        <v>29</v>
      </c>
      <c r="O3163" s="196">
        <v>8</v>
      </c>
      <c r="P3163" s="17">
        <v>2009</v>
      </c>
      <c r="Q3163" s="197" t="s">
        <v>1041</v>
      </c>
      <c r="R3163" s="24" t="s">
        <v>1026</v>
      </c>
      <c r="S3163" s="176" t="s">
        <v>3121</v>
      </c>
      <c r="T3163" s="196">
        <v>0</v>
      </c>
      <c r="U3163" s="24" t="s">
        <v>1026</v>
      </c>
      <c r="V3163" s="196">
        <v>2</v>
      </c>
      <c r="W3163" s="200" t="s">
        <v>4406</v>
      </c>
      <c r="X3163" s="196">
        <v>632</v>
      </c>
      <c r="Y3163" s="196">
        <v>0</v>
      </c>
      <c r="Z3163" s="24" t="s">
        <v>1026</v>
      </c>
      <c r="AA3163" s="196">
        <v>3</v>
      </c>
    </row>
    <row r="3164" spans="1:27" x14ac:dyDescent="0.25">
      <c r="A3164" s="176"/>
      <c r="B3164" s="176" t="s">
        <v>4408</v>
      </c>
      <c r="C3164" s="176"/>
      <c r="D3164" s="176"/>
      <c r="E3164" s="176"/>
      <c r="F3164" s="176"/>
      <c r="G3164" s="176"/>
      <c r="H3164" s="176"/>
      <c r="I3164" s="176"/>
      <c r="J3164" s="176"/>
      <c r="K3164" s="176"/>
      <c r="L3164" s="176"/>
      <c r="M3164" s="188"/>
      <c r="N3164" s="17">
        <v>30</v>
      </c>
      <c r="O3164" s="196">
        <v>8</v>
      </c>
      <c r="P3164" s="17">
        <v>2009</v>
      </c>
      <c r="Q3164" s="197" t="s">
        <v>3121</v>
      </c>
      <c r="R3164" s="24" t="s">
        <v>1026</v>
      </c>
      <c r="S3164" s="176" t="s">
        <v>1041</v>
      </c>
      <c r="T3164" s="196">
        <v>0</v>
      </c>
      <c r="U3164" s="24" t="s">
        <v>1026</v>
      </c>
      <c r="V3164" s="196">
        <v>2</v>
      </c>
      <c r="W3164" s="200" t="s">
        <v>4407</v>
      </c>
      <c r="X3164" s="196">
        <v>738</v>
      </c>
      <c r="Y3164" s="196">
        <v>1</v>
      </c>
      <c r="Z3164" s="24" t="s">
        <v>1026</v>
      </c>
      <c r="AA3164" s="196">
        <v>10</v>
      </c>
    </row>
    <row r="3165" spans="1:27" x14ac:dyDescent="0.25">
      <c r="A3165" s="176"/>
      <c r="B3165" s="176"/>
      <c r="C3165" s="176"/>
      <c r="D3165" s="176"/>
      <c r="E3165" s="176"/>
      <c r="F3165" s="176"/>
      <c r="G3165" s="176"/>
      <c r="H3165" s="176"/>
      <c r="I3165" s="176"/>
      <c r="J3165" s="176"/>
      <c r="K3165" s="176"/>
      <c r="L3165" s="176"/>
      <c r="M3165" s="188"/>
      <c r="O3165" s="196"/>
      <c r="P3165" s="196"/>
      <c r="Q3165" s="197"/>
      <c r="R3165" s="197"/>
      <c r="S3165" s="197"/>
      <c r="T3165" s="196"/>
      <c r="U3165" s="197"/>
      <c r="V3165" s="196"/>
      <c r="W3165" s="200"/>
      <c r="X3165" s="196"/>
      <c r="Y3165" s="196"/>
      <c r="Z3165" s="197"/>
      <c r="AA3165" s="196"/>
    </row>
    <row r="3166" spans="1:27" x14ac:dyDescent="0.25">
      <c r="A3166" s="176"/>
      <c r="B3166" s="176"/>
      <c r="C3166" s="176"/>
      <c r="D3166" s="176"/>
      <c r="E3166" s="176"/>
      <c r="F3166" s="176"/>
      <c r="G3166" s="176"/>
      <c r="H3166" s="176"/>
      <c r="I3166" s="176"/>
      <c r="J3166" s="176"/>
      <c r="K3166" s="176"/>
      <c r="L3166" s="176"/>
      <c r="M3166" s="188"/>
      <c r="O3166" s="196"/>
      <c r="P3166" s="196"/>
      <c r="Q3166" s="197"/>
      <c r="R3166" s="197"/>
      <c r="S3166" s="197"/>
      <c r="T3166" s="196"/>
      <c r="U3166" s="197"/>
      <c r="V3166" s="196"/>
      <c r="W3166" s="200"/>
      <c r="X3166" s="196"/>
      <c r="Y3166" s="196"/>
      <c r="Z3166" s="197"/>
      <c r="AA3166" s="196"/>
    </row>
    <row r="3167" spans="1:27" x14ac:dyDescent="0.25">
      <c r="A3167" s="176"/>
      <c r="B3167" s="176"/>
      <c r="C3167" s="176"/>
      <c r="D3167" s="176"/>
      <c r="E3167" s="176"/>
      <c r="F3167" s="176"/>
      <c r="G3167" s="176"/>
      <c r="H3167" s="176"/>
      <c r="I3167" s="176"/>
      <c r="J3167" s="176"/>
      <c r="K3167" s="176"/>
      <c r="L3167" s="176"/>
      <c r="M3167" s="188"/>
      <c r="O3167" s="196"/>
      <c r="P3167" s="196"/>
      <c r="Q3167" s="201" t="s">
        <v>1109</v>
      </c>
      <c r="R3167" s="197"/>
      <c r="S3167" s="197"/>
      <c r="T3167" s="196"/>
      <c r="U3167" s="197"/>
      <c r="V3167" s="196"/>
      <c r="W3167" s="200"/>
      <c r="X3167" s="196"/>
      <c r="Y3167" s="196"/>
      <c r="Z3167" s="197"/>
      <c r="AA3167" s="196"/>
    </row>
    <row r="3168" spans="1:27" x14ac:dyDescent="0.25">
      <c r="A3168" s="176"/>
      <c r="B3168" s="176"/>
      <c r="C3168" s="176"/>
      <c r="D3168" s="176"/>
      <c r="E3168" s="176"/>
      <c r="F3168" s="176"/>
      <c r="G3168" s="176"/>
      <c r="H3168" s="176"/>
      <c r="I3168" s="176"/>
      <c r="J3168" s="176"/>
      <c r="K3168" s="176"/>
      <c r="L3168" s="176"/>
      <c r="M3168" s="188"/>
      <c r="N3168" s="17">
        <v>5</v>
      </c>
      <c r="O3168" s="196">
        <v>9</v>
      </c>
      <c r="P3168" s="17">
        <v>2009</v>
      </c>
      <c r="Q3168" s="19" t="s">
        <v>3121</v>
      </c>
      <c r="R3168" s="24" t="s">
        <v>1026</v>
      </c>
      <c r="S3168" s="176" t="s">
        <v>1241</v>
      </c>
      <c r="T3168" s="196">
        <v>1</v>
      </c>
      <c r="U3168" s="24" t="s">
        <v>1026</v>
      </c>
      <c r="V3168" s="196">
        <v>2</v>
      </c>
      <c r="W3168" s="200" t="s">
        <v>4414</v>
      </c>
      <c r="X3168" s="196">
        <v>474</v>
      </c>
      <c r="Y3168" s="196">
        <v>5</v>
      </c>
      <c r="Z3168" s="24" t="s">
        <v>1026</v>
      </c>
      <c r="AA3168" s="196">
        <v>2</v>
      </c>
    </row>
    <row r="3169" spans="1:31" x14ac:dyDescent="0.25">
      <c r="A3169" s="176"/>
      <c r="B3169" s="176" t="s">
        <v>1185</v>
      </c>
      <c r="C3169" s="176"/>
      <c r="D3169" s="176"/>
      <c r="E3169" s="176"/>
      <c r="F3169" s="176"/>
      <c r="G3169" s="176"/>
      <c r="H3169" s="176"/>
      <c r="I3169" s="176"/>
      <c r="J3169" s="176"/>
      <c r="K3169" s="176"/>
      <c r="L3169" s="176"/>
      <c r="M3169" s="188"/>
      <c r="N3169" s="17">
        <v>6</v>
      </c>
      <c r="O3169" s="196">
        <v>9</v>
      </c>
      <c r="P3169" s="17">
        <v>2009</v>
      </c>
      <c r="Q3169" s="176" t="s">
        <v>1241</v>
      </c>
      <c r="R3169" s="24" t="s">
        <v>1026</v>
      </c>
      <c r="S3169" s="197" t="s">
        <v>3121</v>
      </c>
      <c r="T3169" s="196">
        <v>2</v>
      </c>
      <c r="U3169" s="24" t="s">
        <v>1026</v>
      </c>
      <c r="V3169" s="196">
        <v>0</v>
      </c>
      <c r="W3169" s="200" t="s">
        <v>4415</v>
      </c>
      <c r="X3169" s="196">
        <v>1275</v>
      </c>
      <c r="Y3169" s="196">
        <v>6</v>
      </c>
      <c r="Z3169" s="24" t="s">
        <v>1026</v>
      </c>
      <c r="AA3169" s="196">
        <v>4</v>
      </c>
    </row>
    <row r="3170" spans="1:31" x14ac:dyDescent="0.25">
      <c r="A3170" s="176"/>
      <c r="B3170" s="176"/>
      <c r="C3170" s="176"/>
      <c r="D3170" s="176"/>
      <c r="E3170" s="176"/>
      <c r="F3170" s="176"/>
      <c r="G3170" s="176"/>
      <c r="H3170" s="176"/>
      <c r="I3170" s="176"/>
      <c r="J3170" s="176"/>
      <c r="K3170" s="176"/>
      <c r="L3170" s="176"/>
      <c r="M3170" s="188"/>
      <c r="O3170" s="196"/>
      <c r="P3170" s="196"/>
      <c r="Q3170" s="202"/>
      <c r="R3170" s="197"/>
      <c r="S3170" s="203"/>
      <c r="T3170" s="196"/>
      <c r="U3170" s="197"/>
      <c r="V3170" s="196"/>
      <c r="W3170" s="200"/>
      <c r="X3170" s="196"/>
      <c r="Y3170" s="196"/>
      <c r="Z3170" s="197"/>
      <c r="AA3170" s="196"/>
    </row>
    <row r="3171" spans="1:31" x14ac:dyDescent="0.25">
      <c r="A3171" s="176"/>
      <c r="B3171" s="176"/>
      <c r="C3171" s="176"/>
      <c r="D3171" s="176"/>
      <c r="E3171" s="176"/>
      <c r="F3171" s="176"/>
      <c r="G3171" s="176"/>
      <c r="H3171" s="176"/>
      <c r="I3171" s="176"/>
      <c r="J3171" s="176"/>
      <c r="K3171" s="176"/>
      <c r="L3171" s="176"/>
      <c r="M3171" s="188"/>
      <c r="O3171" s="196"/>
      <c r="P3171" s="196"/>
      <c r="Q3171" s="203"/>
      <c r="R3171" s="197"/>
      <c r="S3171" s="197"/>
      <c r="T3171" s="196"/>
      <c r="U3171" s="197"/>
      <c r="V3171" s="196"/>
      <c r="W3171" s="200"/>
      <c r="X3171" s="196"/>
      <c r="Y3171" s="196"/>
      <c r="Z3171" s="197"/>
      <c r="AA3171" s="196"/>
    </row>
    <row r="3172" spans="1:31" x14ac:dyDescent="0.25">
      <c r="A3172" s="176"/>
      <c r="B3172" s="176"/>
      <c r="C3172" s="176"/>
      <c r="D3172" s="176"/>
      <c r="E3172" s="176"/>
      <c r="F3172" s="176"/>
      <c r="G3172" s="176"/>
      <c r="H3172" s="176"/>
      <c r="I3172" s="176"/>
      <c r="J3172" s="176"/>
      <c r="K3172" s="176"/>
      <c r="L3172" s="176"/>
      <c r="M3172" s="188"/>
      <c r="O3172" s="196"/>
      <c r="P3172" s="196"/>
      <c r="Q3172" s="201" t="s">
        <v>62</v>
      </c>
      <c r="R3172" s="197"/>
      <c r="S3172" s="197"/>
      <c r="T3172" s="196"/>
      <c r="U3172" s="197"/>
      <c r="V3172" s="196"/>
      <c r="W3172" s="200"/>
      <c r="X3172" s="196"/>
      <c r="Y3172" s="196"/>
      <c r="Z3172" s="197"/>
      <c r="AA3172" s="196"/>
    </row>
    <row r="3173" spans="1:31" x14ac:dyDescent="0.25">
      <c r="A3173" s="176"/>
      <c r="B3173" s="176"/>
      <c r="C3173" s="176"/>
      <c r="D3173" s="176"/>
      <c r="E3173" s="176"/>
      <c r="F3173" s="176"/>
      <c r="G3173" s="176"/>
      <c r="H3173" s="176"/>
      <c r="I3173" s="176"/>
      <c r="J3173" s="176"/>
      <c r="K3173" s="176"/>
      <c r="L3173" s="176"/>
      <c r="M3173" s="188"/>
      <c r="N3173" s="17">
        <v>6</v>
      </c>
      <c r="O3173" s="196">
        <v>9</v>
      </c>
      <c r="P3173" s="17">
        <v>2009</v>
      </c>
      <c r="Q3173" s="176" t="s">
        <v>392</v>
      </c>
      <c r="R3173" s="24" t="s">
        <v>1026</v>
      </c>
      <c r="S3173" s="197" t="s">
        <v>1041</v>
      </c>
      <c r="T3173" s="196">
        <v>2</v>
      </c>
      <c r="U3173" s="24" t="s">
        <v>1026</v>
      </c>
      <c r="V3173" s="196">
        <v>0</v>
      </c>
      <c r="W3173" s="200" t="s">
        <v>4416</v>
      </c>
      <c r="X3173" s="196">
        <v>964</v>
      </c>
      <c r="Y3173" s="196">
        <v>8</v>
      </c>
      <c r="Z3173" s="24" t="s">
        <v>1026</v>
      </c>
      <c r="AA3173" s="196">
        <v>1</v>
      </c>
    </row>
    <row r="3174" spans="1:31" x14ac:dyDescent="0.25">
      <c r="A3174" s="176"/>
      <c r="B3174" s="176"/>
      <c r="C3174" s="176"/>
      <c r="D3174" s="176"/>
      <c r="E3174" s="176"/>
      <c r="F3174" s="176"/>
      <c r="G3174" s="176"/>
      <c r="H3174" s="176"/>
      <c r="I3174" s="176"/>
      <c r="J3174" s="176"/>
      <c r="K3174" s="176"/>
      <c r="L3174" s="176"/>
      <c r="M3174" s="188"/>
      <c r="N3174" s="17">
        <v>13</v>
      </c>
      <c r="O3174" s="196">
        <v>9</v>
      </c>
      <c r="P3174" s="17">
        <v>2009</v>
      </c>
      <c r="Q3174" s="197" t="s">
        <v>1041</v>
      </c>
      <c r="R3174" s="24" t="s">
        <v>1026</v>
      </c>
      <c r="S3174" s="176" t="s">
        <v>392</v>
      </c>
      <c r="T3174" s="196">
        <v>1</v>
      </c>
      <c r="U3174" s="24" t="s">
        <v>1026</v>
      </c>
      <c r="V3174" s="196">
        <v>2</v>
      </c>
      <c r="W3174" s="200" t="s">
        <v>4417</v>
      </c>
      <c r="X3174" s="196">
        <v>1158</v>
      </c>
      <c r="Y3174" s="196">
        <v>2</v>
      </c>
      <c r="Z3174" s="24" t="s">
        <v>1026</v>
      </c>
      <c r="AA3174" s="196">
        <v>3</v>
      </c>
    </row>
    <row r="3175" spans="1:31" x14ac:dyDescent="0.25">
      <c r="A3175" s="186"/>
      <c r="B3175" s="176" t="s">
        <v>2221</v>
      </c>
      <c r="C3175" s="186"/>
      <c r="D3175" s="186"/>
      <c r="E3175" s="186"/>
      <c r="F3175" s="186"/>
      <c r="G3175" s="186"/>
      <c r="H3175" s="186"/>
      <c r="I3175" s="186"/>
      <c r="J3175" s="186"/>
      <c r="K3175" s="186"/>
      <c r="L3175" s="186"/>
      <c r="M3175" s="188"/>
      <c r="N3175" s="17">
        <v>19</v>
      </c>
      <c r="O3175" s="196">
        <v>9</v>
      </c>
      <c r="P3175" s="17">
        <v>2009</v>
      </c>
      <c r="Q3175" s="176" t="s">
        <v>392</v>
      </c>
      <c r="R3175" s="24" t="s">
        <v>1026</v>
      </c>
      <c r="S3175" s="197" t="s">
        <v>1041</v>
      </c>
      <c r="T3175" s="196">
        <v>2</v>
      </c>
      <c r="U3175" s="24" t="s">
        <v>1026</v>
      </c>
      <c r="V3175" s="196">
        <v>0</v>
      </c>
      <c r="W3175" s="200" t="s">
        <v>1099</v>
      </c>
      <c r="X3175" s="196">
        <v>1602</v>
      </c>
      <c r="Y3175" s="196">
        <v>9</v>
      </c>
      <c r="Z3175" s="24" t="s">
        <v>1026</v>
      </c>
      <c r="AA3175" s="196">
        <v>0</v>
      </c>
    </row>
    <row r="3176" spans="1:31" x14ac:dyDescent="0.25">
      <c r="A3176" s="186"/>
      <c r="B3176" s="176"/>
      <c r="C3176" s="186"/>
      <c r="D3176" s="186"/>
      <c r="E3176" s="186"/>
      <c r="F3176" s="186"/>
      <c r="G3176" s="186"/>
      <c r="H3176" s="186"/>
      <c r="I3176" s="186"/>
      <c r="J3176" s="186"/>
      <c r="K3176" s="186"/>
      <c r="L3176" s="186"/>
      <c r="M3176" s="188"/>
      <c r="O3176" s="196"/>
      <c r="P3176" s="196"/>
      <c r="Q3176" s="197"/>
      <c r="R3176" s="204"/>
      <c r="S3176" s="205"/>
      <c r="T3176" s="17">
        <f>SUM(T3138:T3175)</f>
        <v>27</v>
      </c>
      <c r="U3176" s="24" t="s">
        <v>1026</v>
      </c>
      <c r="V3176" s="17">
        <f>SUM(V3138:V3175)</f>
        <v>23</v>
      </c>
      <c r="X3176" s="17">
        <f>SUM(X3138:X3175)</f>
        <v>18092</v>
      </c>
      <c r="Y3176" s="17">
        <f>SUM(Y3138:Y3175)</f>
        <v>145</v>
      </c>
      <c r="Z3176" s="24" t="s">
        <v>1026</v>
      </c>
      <c r="AA3176" s="17">
        <f>SUM(AA3138:AA3175)</f>
        <v>105</v>
      </c>
    </row>
    <row r="3177" spans="1:31" x14ac:dyDescent="0.25">
      <c r="A3177" s="186"/>
      <c r="B3177" s="176"/>
      <c r="C3177" s="186"/>
      <c r="D3177" s="186"/>
      <c r="E3177" s="186"/>
      <c r="F3177" s="186"/>
      <c r="G3177" s="186"/>
      <c r="H3177" s="186"/>
      <c r="I3177" s="186"/>
      <c r="J3177" s="186"/>
      <c r="K3177" s="186"/>
      <c r="L3177" s="186"/>
      <c r="M3177" s="188"/>
      <c r="O3177" s="196"/>
      <c r="P3177" s="17">
        <f>COUNT(T3138:T3175)</f>
        <v>25</v>
      </c>
      <c r="Q3177" s="197"/>
      <c r="R3177" s="204"/>
      <c r="S3177" s="203" t="s">
        <v>567</v>
      </c>
      <c r="T3177" s="81">
        <f>PRODUCT(T3176/P3177)</f>
        <v>1.08</v>
      </c>
      <c r="U3177" s="24" t="s">
        <v>1026</v>
      </c>
      <c r="V3177" s="81">
        <f>PRODUCT(V3176/P3177)</f>
        <v>0.92</v>
      </c>
      <c r="X3177" s="82">
        <f>PRODUCT(X3176/P3177)</f>
        <v>723.68</v>
      </c>
      <c r="Y3177" s="81">
        <f>PRODUCT(Y3176/P3177)</f>
        <v>5.8</v>
      </c>
      <c r="Z3177" s="24" t="s">
        <v>1026</v>
      </c>
      <c r="AA3177" s="81">
        <f>PRODUCT(AA3176/P3177)</f>
        <v>4.2</v>
      </c>
    </row>
    <row r="3178" spans="1:31" x14ac:dyDescent="0.25">
      <c r="A3178" s="186"/>
      <c r="B3178" s="176"/>
      <c r="C3178" s="186"/>
      <c r="D3178" s="186"/>
      <c r="E3178" s="186"/>
      <c r="F3178" s="186"/>
      <c r="G3178" s="186"/>
      <c r="H3178" s="186"/>
      <c r="I3178" s="186"/>
      <c r="J3178" s="186"/>
      <c r="K3178" s="186"/>
      <c r="L3178" s="186"/>
      <c r="M3178" s="188"/>
      <c r="O3178" s="196"/>
      <c r="P3178" s="196"/>
      <c r="Q3178" s="203"/>
      <c r="R3178" s="197"/>
      <c r="S3178" s="203"/>
      <c r="T3178" s="196"/>
      <c r="U3178" s="197"/>
      <c r="V3178" s="196"/>
      <c r="W3178" s="200"/>
      <c r="X3178" s="196"/>
      <c r="Y3178" s="196"/>
      <c r="Z3178" s="197"/>
      <c r="AA3178" s="196"/>
    </row>
    <row r="3179" spans="1:31" x14ac:dyDescent="0.25">
      <c r="A3179" s="186"/>
      <c r="B3179" s="176"/>
      <c r="C3179" s="186"/>
      <c r="D3179" s="186"/>
      <c r="E3179" s="186"/>
      <c r="F3179" s="186"/>
      <c r="G3179" s="186"/>
      <c r="H3179" s="186"/>
      <c r="I3179" s="186"/>
      <c r="J3179" s="186"/>
      <c r="K3179" s="186"/>
      <c r="L3179" s="186"/>
      <c r="M3179" s="188"/>
      <c r="O3179" s="196"/>
      <c r="P3179" s="196"/>
      <c r="Q3179" s="203"/>
      <c r="R3179" s="197"/>
      <c r="S3179" s="203"/>
      <c r="T3179" s="196"/>
      <c r="U3179" s="197"/>
      <c r="V3179" s="196"/>
      <c r="W3179" s="200"/>
      <c r="X3179" s="196"/>
      <c r="Y3179" s="196"/>
      <c r="Z3179" s="197"/>
      <c r="AA3179" s="196"/>
    </row>
    <row r="3180" spans="1:31" s="16" customFormat="1" x14ac:dyDescent="0.2">
      <c r="A3180" s="178"/>
      <c r="B3180" s="179" t="s">
        <v>3188</v>
      </c>
      <c r="C3180" s="178"/>
      <c r="D3180" s="178"/>
      <c r="E3180" s="178"/>
      <c r="F3180" s="178"/>
      <c r="G3180" s="178"/>
      <c r="H3180" s="178"/>
      <c r="I3180" s="206"/>
      <c r="J3180" s="178"/>
      <c r="K3180" s="178"/>
      <c r="L3180" s="178"/>
      <c r="M3180" s="178"/>
      <c r="N3180" s="156"/>
      <c r="O3180" s="178"/>
      <c r="P3180" s="178"/>
      <c r="Q3180" s="179" t="s">
        <v>3188</v>
      </c>
      <c r="R3180" s="207"/>
      <c r="S3180" s="208"/>
      <c r="T3180" s="209"/>
      <c r="U3180" s="207"/>
      <c r="V3180" s="183"/>
      <c r="W3180" s="210"/>
      <c r="X3180" s="211"/>
      <c r="Y3180" s="178"/>
      <c r="Z3180" s="207"/>
      <c r="AA3180" s="178"/>
      <c r="AC3180" s="14"/>
      <c r="AD3180" s="14"/>
      <c r="AE3180" s="14"/>
    </row>
    <row r="3181" spans="1:31" x14ac:dyDescent="0.25">
      <c r="A3181" s="186"/>
      <c r="B3181" s="176"/>
      <c r="C3181" s="186"/>
      <c r="D3181" s="186"/>
      <c r="E3181" s="186"/>
      <c r="F3181" s="186"/>
      <c r="G3181" s="186"/>
      <c r="H3181" s="186"/>
      <c r="I3181" s="186"/>
      <c r="J3181" s="186"/>
      <c r="K3181" s="186"/>
      <c r="L3181" s="186"/>
      <c r="M3181" s="188"/>
      <c r="N3181" s="17">
        <v>12</v>
      </c>
      <c r="O3181" s="196">
        <v>8</v>
      </c>
      <c r="P3181" s="17">
        <v>2009</v>
      </c>
      <c r="Q3181" s="19" t="s">
        <v>1427</v>
      </c>
      <c r="R3181" s="24" t="s">
        <v>1026</v>
      </c>
      <c r="S3181" s="20" t="s">
        <v>1029</v>
      </c>
      <c r="T3181" s="196">
        <v>0</v>
      </c>
      <c r="U3181" s="24" t="s">
        <v>1026</v>
      </c>
      <c r="V3181" s="196">
        <v>1</v>
      </c>
      <c r="W3181" s="200" t="s">
        <v>2470</v>
      </c>
      <c r="X3181" s="196">
        <v>176</v>
      </c>
      <c r="Y3181" s="196">
        <v>3</v>
      </c>
      <c r="Z3181" s="24" t="s">
        <v>1026</v>
      </c>
      <c r="AA3181" s="196">
        <v>4</v>
      </c>
    </row>
    <row r="3182" spans="1:31" x14ac:dyDescent="0.25">
      <c r="A3182" s="186"/>
      <c r="B3182" s="176" t="s">
        <v>5271</v>
      </c>
      <c r="C3182" s="186"/>
      <c r="D3182" s="186"/>
      <c r="E3182" s="186"/>
      <c r="F3182" s="186"/>
      <c r="G3182" s="186"/>
      <c r="H3182" s="186"/>
      <c r="I3182" s="186"/>
      <c r="J3182" s="186"/>
      <c r="K3182" s="186"/>
      <c r="L3182" s="186"/>
      <c r="M3182" s="188"/>
      <c r="N3182" s="17">
        <v>15</v>
      </c>
      <c r="O3182" s="196">
        <v>8</v>
      </c>
      <c r="P3182" s="196">
        <v>2009</v>
      </c>
      <c r="Q3182" s="19" t="s">
        <v>1029</v>
      </c>
      <c r="R3182" s="24" t="s">
        <v>1026</v>
      </c>
      <c r="S3182" s="20" t="s">
        <v>1427</v>
      </c>
      <c r="T3182" s="196">
        <v>0</v>
      </c>
      <c r="U3182" s="24" t="s">
        <v>1026</v>
      </c>
      <c r="V3182" s="196">
        <v>1</v>
      </c>
      <c r="W3182" s="200" t="s">
        <v>760</v>
      </c>
      <c r="X3182" s="196">
        <v>235</v>
      </c>
      <c r="Y3182" s="196">
        <v>2</v>
      </c>
      <c r="Z3182" s="24" t="s">
        <v>1026</v>
      </c>
      <c r="AA3182" s="196">
        <v>3</v>
      </c>
    </row>
    <row r="3183" spans="1:31" x14ac:dyDescent="0.25">
      <c r="A3183" s="186"/>
      <c r="B3183" s="176" t="s">
        <v>5272</v>
      </c>
      <c r="C3183" s="186"/>
      <c r="D3183" s="186"/>
      <c r="E3183" s="186"/>
      <c r="F3183" s="186"/>
      <c r="G3183" s="186"/>
      <c r="H3183" s="186"/>
      <c r="I3183" s="186"/>
      <c r="J3183" s="186"/>
      <c r="K3183" s="186"/>
      <c r="L3183" s="186"/>
      <c r="M3183" s="188"/>
      <c r="N3183" s="17">
        <v>16</v>
      </c>
      <c r="O3183" s="196">
        <v>8</v>
      </c>
      <c r="P3183" s="196">
        <v>2009</v>
      </c>
      <c r="Q3183" s="176" t="s">
        <v>1427</v>
      </c>
      <c r="R3183" s="24" t="s">
        <v>1026</v>
      </c>
      <c r="S3183" s="197" t="s">
        <v>1029</v>
      </c>
      <c r="T3183" s="196">
        <v>2</v>
      </c>
      <c r="U3183" s="24" t="s">
        <v>1026</v>
      </c>
      <c r="V3183" s="196">
        <v>1</v>
      </c>
      <c r="W3183" s="200" t="s">
        <v>4394</v>
      </c>
      <c r="X3183" s="196">
        <v>119</v>
      </c>
      <c r="Y3183" s="196">
        <v>4</v>
      </c>
      <c r="Z3183" s="24" t="s">
        <v>1026</v>
      </c>
      <c r="AA3183" s="196">
        <v>7</v>
      </c>
    </row>
    <row r="3184" spans="1:31" x14ac:dyDescent="0.25">
      <c r="A3184" s="186"/>
      <c r="B3184" s="176"/>
      <c r="C3184" s="186"/>
      <c r="D3184" s="186"/>
      <c r="E3184" s="186"/>
      <c r="F3184" s="186"/>
      <c r="G3184" s="186"/>
      <c r="H3184" s="186"/>
      <c r="I3184" s="186"/>
      <c r="J3184" s="186"/>
      <c r="K3184" s="186"/>
      <c r="L3184" s="186"/>
      <c r="M3184" s="188"/>
      <c r="N3184" s="17">
        <v>18</v>
      </c>
      <c r="O3184" s="196">
        <v>8</v>
      </c>
      <c r="P3184" s="196">
        <v>2009</v>
      </c>
      <c r="Q3184" s="176" t="s">
        <v>1029</v>
      </c>
      <c r="R3184" s="24" t="s">
        <v>1026</v>
      </c>
      <c r="S3184" s="197" t="s">
        <v>1427</v>
      </c>
      <c r="T3184" s="196">
        <v>2</v>
      </c>
      <c r="U3184" s="24" t="s">
        <v>1026</v>
      </c>
      <c r="V3184" s="196">
        <v>0</v>
      </c>
      <c r="W3184" s="200" t="s">
        <v>4397</v>
      </c>
      <c r="X3184" s="196">
        <v>247</v>
      </c>
      <c r="Y3184" s="196">
        <v>4</v>
      </c>
      <c r="Z3184" s="24" t="s">
        <v>1026</v>
      </c>
      <c r="AA3184" s="196">
        <v>1</v>
      </c>
    </row>
    <row r="3185" spans="1:31" x14ac:dyDescent="0.25">
      <c r="A3185" s="186"/>
      <c r="B3185" s="176"/>
      <c r="C3185" s="186"/>
      <c r="D3185" s="186"/>
      <c r="E3185" s="186"/>
      <c r="F3185" s="186"/>
      <c r="G3185" s="186"/>
      <c r="H3185" s="186"/>
      <c r="I3185" s="186"/>
      <c r="J3185" s="186"/>
      <c r="K3185" s="186"/>
      <c r="L3185" s="186"/>
      <c r="M3185" s="188"/>
      <c r="N3185" s="17">
        <v>20</v>
      </c>
      <c r="O3185" s="196">
        <v>8</v>
      </c>
      <c r="P3185" s="196">
        <v>2009</v>
      </c>
      <c r="Q3185" s="197" t="s">
        <v>1427</v>
      </c>
      <c r="R3185" s="24" t="s">
        <v>1026</v>
      </c>
      <c r="S3185" s="176" t="s">
        <v>1029</v>
      </c>
      <c r="T3185" s="196">
        <v>0</v>
      </c>
      <c r="U3185" s="24" t="s">
        <v>1026</v>
      </c>
      <c r="V3185" s="196">
        <v>1</v>
      </c>
      <c r="W3185" s="200" t="s">
        <v>4398</v>
      </c>
      <c r="X3185" s="196">
        <v>197</v>
      </c>
      <c r="Y3185" s="196">
        <v>2</v>
      </c>
      <c r="Z3185" s="24" t="s">
        <v>1026</v>
      </c>
      <c r="AA3185" s="196">
        <v>3</v>
      </c>
    </row>
    <row r="3186" spans="1:31" x14ac:dyDescent="0.25">
      <c r="A3186" s="186"/>
      <c r="B3186" s="176"/>
      <c r="C3186" s="186"/>
      <c r="D3186" s="186"/>
      <c r="E3186" s="186"/>
      <c r="F3186" s="186"/>
      <c r="G3186" s="186"/>
      <c r="H3186" s="186"/>
      <c r="I3186" s="186"/>
      <c r="J3186" s="186"/>
      <c r="K3186" s="186"/>
      <c r="L3186" s="186"/>
      <c r="M3186" s="188"/>
      <c r="O3186" s="196"/>
      <c r="P3186" s="196"/>
      <c r="Q3186" s="197"/>
      <c r="R3186" s="197"/>
      <c r="S3186" s="197"/>
      <c r="T3186" s="196"/>
      <c r="U3186" s="197"/>
      <c r="V3186" s="196"/>
      <c r="W3186" s="200"/>
      <c r="X3186" s="196"/>
      <c r="Y3186" s="196"/>
      <c r="Z3186" s="197"/>
      <c r="AA3186" s="196"/>
    </row>
    <row r="3187" spans="1:31" x14ac:dyDescent="0.25">
      <c r="A3187" s="186"/>
      <c r="B3187" s="176"/>
      <c r="C3187" s="186"/>
      <c r="D3187" s="186"/>
      <c r="E3187" s="186"/>
      <c r="F3187" s="186"/>
      <c r="G3187" s="186"/>
      <c r="H3187" s="186"/>
      <c r="I3187" s="186"/>
      <c r="J3187" s="186"/>
      <c r="K3187" s="186"/>
      <c r="L3187" s="186"/>
      <c r="M3187" s="188"/>
      <c r="N3187" s="17">
        <v>12</v>
      </c>
      <c r="O3187" s="196">
        <v>8</v>
      </c>
      <c r="P3187" s="17">
        <v>2009</v>
      </c>
      <c r="Q3187" s="20" t="s">
        <v>1</v>
      </c>
      <c r="R3187" s="24" t="s">
        <v>1026</v>
      </c>
      <c r="S3187" s="19" t="s">
        <v>181</v>
      </c>
      <c r="T3187" s="196">
        <v>1</v>
      </c>
      <c r="U3187" s="24" t="s">
        <v>1026</v>
      </c>
      <c r="V3187" s="196">
        <v>0</v>
      </c>
      <c r="W3187" s="200" t="s">
        <v>4389</v>
      </c>
      <c r="X3187" s="196">
        <v>242</v>
      </c>
      <c r="Y3187" s="196">
        <v>3</v>
      </c>
      <c r="Z3187" s="24" t="s">
        <v>1026</v>
      </c>
      <c r="AA3187" s="196">
        <v>3</v>
      </c>
    </row>
    <row r="3188" spans="1:31" x14ac:dyDescent="0.25">
      <c r="A3188" s="186"/>
      <c r="B3188" s="176" t="s">
        <v>2292</v>
      </c>
      <c r="C3188" s="186"/>
      <c r="D3188" s="186"/>
      <c r="E3188" s="186"/>
      <c r="F3188" s="186"/>
      <c r="G3188" s="186"/>
      <c r="H3188" s="186"/>
      <c r="I3188" s="186"/>
      <c r="J3188" s="186"/>
      <c r="K3188" s="186"/>
      <c r="L3188" s="186"/>
      <c r="M3188" s="188"/>
      <c r="N3188" s="17">
        <v>15</v>
      </c>
      <c r="O3188" s="196">
        <v>8</v>
      </c>
      <c r="P3188" s="196">
        <v>2009</v>
      </c>
      <c r="Q3188" s="19" t="s">
        <v>181</v>
      </c>
      <c r="R3188" s="24" t="s">
        <v>1026</v>
      </c>
      <c r="S3188" s="176" t="s">
        <v>1</v>
      </c>
      <c r="T3188" s="196">
        <v>0</v>
      </c>
      <c r="U3188" s="24" t="s">
        <v>1026</v>
      </c>
      <c r="V3188" s="196">
        <v>1</v>
      </c>
      <c r="W3188" s="200" t="s">
        <v>2471</v>
      </c>
      <c r="X3188" s="196">
        <v>226</v>
      </c>
      <c r="Y3188" s="196">
        <v>2</v>
      </c>
      <c r="Z3188" s="24" t="s">
        <v>1026</v>
      </c>
      <c r="AA3188" s="196">
        <v>6</v>
      </c>
    </row>
    <row r="3189" spans="1:31" x14ac:dyDescent="0.25">
      <c r="A3189" s="186"/>
      <c r="B3189" s="176" t="s">
        <v>4396</v>
      </c>
      <c r="C3189" s="186"/>
      <c r="D3189" s="186"/>
      <c r="E3189" s="186"/>
      <c r="F3189" s="186"/>
      <c r="G3189" s="186"/>
      <c r="H3189" s="186"/>
      <c r="I3189" s="186"/>
      <c r="J3189" s="186"/>
      <c r="K3189" s="186"/>
      <c r="L3189" s="186"/>
      <c r="M3189" s="188"/>
      <c r="N3189" s="17">
        <v>16</v>
      </c>
      <c r="O3189" s="196">
        <v>8</v>
      </c>
      <c r="P3189" s="196">
        <v>2009</v>
      </c>
      <c r="Q3189" s="176" t="s">
        <v>1</v>
      </c>
      <c r="R3189" s="24" t="s">
        <v>1026</v>
      </c>
      <c r="S3189" s="197" t="s">
        <v>181</v>
      </c>
      <c r="T3189" s="196">
        <v>2</v>
      </c>
      <c r="U3189" s="24" t="s">
        <v>1026</v>
      </c>
      <c r="V3189" s="196">
        <v>0</v>
      </c>
      <c r="W3189" s="200" t="s">
        <v>4395</v>
      </c>
      <c r="X3189" s="196">
        <v>216</v>
      </c>
      <c r="Y3189" s="196">
        <v>8</v>
      </c>
      <c r="Z3189" s="24" t="s">
        <v>1026</v>
      </c>
      <c r="AA3189" s="196">
        <v>0</v>
      </c>
    </row>
    <row r="3190" spans="1:31" x14ac:dyDescent="0.25">
      <c r="A3190" s="186"/>
      <c r="B3190" s="176"/>
      <c r="C3190" s="186"/>
      <c r="D3190" s="186"/>
      <c r="E3190" s="186"/>
      <c r="F3190" s="186"/>
      <c r="G3190" s="186"/>
      <c r="H3190" s="186"/>
      <c r="I3190" s="186"/>
      <c r="J3190" s="186"/>
      <c r="K3190" s="186"/>
      <c r="L3190" s="186"/>
      <c r="M3190" s="188"/>
      <c r="O3190" s="196"/>
      <c r="P3190" s="196"/>
      <c r="Q3190" s="197"/>
      <c r="R3190" s="204"/>
      <c r="S3190" s="205"/>
      <c r="T3190" s="17">
        <f>SUM(T3181:T3189)</f>
        <v>7</v>
      </c>
      <c r="U3190" s="24" t="s">
        <v>1026</v>
      </c>
      <c r="V3190" s="17">
        <f>SUM(V3181:V3189)</f>
        <v>5</v>
      </c>
      <c r="X3190" s="17">
        <f>SUM(X3181:X3189)</f>
        <v>1658</v>
      </c>
      <c r="Y3190" s="17">
        <f>SUM(Y3181:Y3189)</f>
        <v>28</v>
      </c>
      <c r="Z3190" s="24" t="s">
        <v>1026</v>
      </c>
      <c r="AA3190" s="17">
        <f>SUM(AA3181:AA3189)</f>
        <v>27</v>
      </c>
    </row>
    <row r="3191" spans="1:31" x14ac:dyDescent="0.25">
      <c r="A3191" s="186"/>
      <c r="B3191" s="176"/>
      <c r="C3191" s="186"/>
      <c r="D3191" s="186"/>
      <c r="E3191" s="186"/>
      <c r="F3191" s="186"/>
      <c r="G3191" s="186"/>
      <c r="H3191" s="186"/>
      <c r="I3191" s="186"/>
      <c r="J3191" s="186"/>
      <c r="K3191" s="186"/>
      <c r="L3191" s="186"/>
      <c r="M3191" s="188"/>
      <c r="O3191" s="196"/>
      <c r="P3191" s="17">
        <f>COUNT(T3181:T3189)</f>
        <v>8</v>
      </c>
      <c r="Q3191" s="197"/>
      <c r="R3191" s="204"/>
      <c r="S3191" s="203" t="s">
        <v>567</v>
      </c>
      <c r="T3191" s="81">
        <f>PRODUCT(T3190/P3191)</f>
        <v>0.875</v>
      </c>
      <c r="U3191" s="24" t="s">
        <v>1026</v>
      </c>
      <c r="V3191" s="81">
        <f>PRODUCT(V3190/P3191)</f>
        <v>0.625</v>
      </c>
      <c r="X3191" s="82">
        <f>PRODUCT(X3190/P3191)</f>
        <v>207.25</v>
      </c>
      <c r="Y3191" s="81">
        <f>PRODUCT(Y3190/P3191)</f>
        <v>3.5</v>
      </c>
      <c r="Z3191" s="24" t="s">
        <v>1026</v>
      </c>
      <c r="AA3191" s="81">
        <f>PRODUCT(AA3190/P3191)</f>
        <v>3.375</v>
      </c>
    </row>
    <row r="3192" spans="1:31" x14ac:dyDescent="0.25">
      <c r="A3192" s="186"/>
      <c r="B3192" s="176"/>
      <c r="C3192" s="186"/>
      <c r="D3192" s="186"/>
      <c r="E3192" s="186"/>
      <c r="F3192" s="186"/>
      <c r="G3192" s="186"/>
      <c r="H3192" s="186"/>
      <c r="I3192" s="186"/>
      <c r="J3192" s="186"/>
      <c r="K3192" s="186"/>
      <c r="L3192" s="186"/>
      <c r="M3192" s="188"/>
      <c r="O3192" s="196"/>
      <c r="P3192" s="196"/>
      <c r="Q3192" s="203"/>
      <c r="R3192" s="197"/>
      <c r="S3192" s="203"/>
      <c r="T3192" s="196"/>
      <c r="U3192" s="197"/>
      <c r="V3192" s="196"/>
      <c r="W3192" s="200"/>
      <c r="X3192" s="196"/>
      <c r="Y3192" s="196"/>
      <c r="Z3192" s="197"/>
      <c r="AA3192" s="196"/>
    </row>
    <row r="3193" spans="1:31" x14ac:dyDescent="0.25">
      <c r="A3193" s="186"/>
      <c r="B3193" s="176"/>
      <c r="C3193" s="186"/>
      <c r="D3193" s="186"/>
      <c r="E3193" s="186"/>
      <c r="F3193" s="186"/>
      <c r="G3193" s="186"/>
      <c r="H3193" s="186"/>
      <c r="I3193" s="186"/>
      <c r="J3193" s="186"/>
      <c r="K3193" s="186"/>
      <c r="L3193" s="186"/>
      <c r="M3193" s="188"/>
      <c r="O3193" s="196"/>
      <c r="P3193" s="196"/>
      <c r="Q3193" s="203"/>
      <c r="R3193" s="197"/>
      <c r="S3193" s="203"/>
      <c r="T3193" s="196"/>
      <c r="U3193" s="197"/>
      <c r="V3193" s="196"/>
      <c r="W3193" s="200"/>
      <c r="X3193" s="196"/>
      <c r="Y3193" s="196"/>
      <c r="Z3193" s="197"/>
      <c r="AA3193" s="196"/>
    </row>
    <row r="3194" spans="1:31" s="16" customFormat="1" x14ac:dyDescent="0.2">
      <c r="A3194" s="178"/>
      <c r="B3194" s="179" t="s">
        <v>3189</v>
      </c>
      <c r="C3194" s="178"/>
      <c r="D3194" s="178"/>
      <c r="E3194" s="178"/>
      <c r="F3194" s="178"/>
      <c r="G3194" s="178"/>
      <c r="H3194" s="178"/>
      <c r="I3194" s="206"/>
      <c r="J3194" s="178"/>
      <c r="K3194" s="178"/>
      <c r="L3194" s="178"/>
      <c r="M3194" s="178"/>
      <c r="N3194" s="156"/>
      <c r="O3194" s="178"/>
      <c r="P3194" s="178"/>
      <c r="Q3194" s="179" t="s">
        <v>3189</v>
      </c>
      <c r="R3194" s="207"/>
      <c r="S3194" s="208"/>
      <c r="T3194" s="209"/>
      <c r="U3194" s="207"/>
      <c r="V3194" s="183"/>
      <c r="W3194" s="210"/>
      <c r="X3194" s="211"/>
      <c r="Y3194" s="178"/>
      <c r="Z3194" s="207"/>
      <c r="AA3194" s="178"/>
      <c r="AC3194" s="14"/>
      <c r="AD3194" s="14"/>
      <c r="AE3194" s="14"/>
    </row>
    <row r="3195" spans="1:31" x14ac:dyDescent="0.25">
      <c r="A3195" s="186"/>
      <c r="B3195" s="176"/>
      <c r="C3195" s="186"/>
      <c r="D3195" s="186"/>
      <c r="E3195" s="186"/>
      <c r="F3195" s="186"/>
      <c r="G3195" s="186"/>
      <c r="H3195" s="186"/>
      <c r="I3195" s="186"/>
      <c r="J3195" s="186"/>
      <c r="K3195" s="186"/>
      <c r="L3195" s="186"/>
      <c r="M3195" s="188"/>
      <c r="N3195" s="17">
        <v>23</v>
      </c>
      <c r="O3195" s="196">
        <v>8</v>
      </c>
      <c r="P3195" s="17">
        <v>2009</v>
      </c>
      <c r="Q3195" s="176" t="s">
        <v>1427</v>
      </c>
      <c r="R3195" s="24" t="s">
        <v>1026</v>
      </c>
      <c r="S3195" s="19" t="s">
        <v>181</v>
      </c>
      <c r="T3195" s="196">
        <v>2</v>
      </c>
      <c r="U3195" s="24" t="s">
        <v>1026</v>
      </c>
      <c r="V3195" s="196">
        <v>0</v>
      </c>
      <c r="W3195" s="200" t="s">
        <v>4401</v>
      </c>
      <c r="X3195" s="196">
        <v>168</v>
      </c>
      <c r="Y3195" s="196">
        <v>11</v>
      </c>
      <c r="Z3195" s="24" t="s">
        <v>1026</v>
      </c>
      <c r="AA3195" s="196">
        <v>1</v>
      </c>
    </row>
    <row r="3196" spans="1:31" x14ac:dyDescent="0.25">
      <c r="A3196" s="186"/>
      <c r="B3196" s="176"/>
      <c r="C3196" s="186"/>
      <c r="D3196" s="186"/>
      <c r="E3196" s="186"/>
      <c r="F3196" s="186"/>
      <c r="G3196" s="186"/>
      <c r="H3196" s="186"/>
      <c r="I3196" s="186"/>
      <c r="J3196" s="186"/>
      <c r="K3196" s="186"/>
      <c r="L3196" s="186"/>
      <c r="M3196" s="188"/>
      <c r="N3196" s="17">
        <v>26</v>
      </c>
      <c r="O3196" s="196">
        <v>8</v>
      </c>
      <c r="P3196" s="196">
        <v>2009</v>
      </c>
      <c r="Q3196" s="20" t="s">
        <v>181</v>
      </c>
      <c r="R3196" s="24" t="s">
        <v>1026</v>
      </c>
      <c r="S3196" s="197" t="s">
        <v>1427</v>
      </c>
      <c r="T3196" s="196">
        <v>2</v>
      </c>
      <c r="U3196" s="24" t="s">
        <v>1026</v>
      </c>
      <c r="V3196" s="196">
        <v>1</v>
      </c>
      <c r="W3196" s="200" t="s">
        <v>4404</v>
      </c>
      <c r="X3196" s="196">
        <v>307</v>
      </c>
      <c r="Y3196" s="196">
        <v>6</v>
      </c>
      <c r="Z3196" s="24" t="s">
        <v>1026</v>
      </c>
      <c r="AA3196" s="196">
        <v>3</v>
      </c>
    </row>
    <row r="3197" spans="1:31" x14ac:dyDescent="0.25">
      <c r="A3197" s="186"/>
      <c r="B3197" s="176"/>
      <c r="C3197" s="186"/>
      <c r="D3197" s="186"/>
      <c r="E3197" s="186"/>
      <c r="F3197" s="186"/>
      <c r="G3197" s="186"/>
      <c r="H3197" s="186"/>
      <c r="I3197" s="186"/>
      <c r="J3197" s="186"/>
      <c r="K3197" s="186"/>
      <c r="L3197" s="186"/>
      <c r="M3197" s="188"/>
      <c r="N3197" s="17">
        <v>29</v>
      </c>
      <c r="O3197" s="196">
        <v>8</v>
      </c>
      <c r="P3197" s="196">
        <v>2009</v>
      </c>
      <c r="Q3197" s="197" t="s">
        <v>1427</v>
      </c>
      <c r="R3197" s="24" t="s">
        <v>1026</v>
      </c>
      <c r="S3197" s="176" t="s">
        <v>181</v>
      </c>
      <c r="T3197" s="196">
        <v>0</v>
      </c>
      <c r="U3197" s="24" t="s">
        <v>1026</v>
      </c>
      <c r="V3197" s="196">
        <v>1</v>
      </c>
      <c r="W3197" s="200" t="s">
        <v>4410</v>
      </c>
      <c r="X3197" s="196">
        <v>164</v>
      </c>
      <c r="Y3197" s="196">
        <v>0</v>
      </c>
      <c r="Z3197" s="24" t="s">
        <v>1026</v>
      </c>
      <c r="AA3197" s="196">
        <v>1</v>
      </c>
    </row>
    <row r="3198" spans="1:31" x14ac:dyDescent="0.25">
      <c r="A3198" s="186"/>
      <c r="B3198" s="176" t="s">
        <v>4412</v>
      </c>
      <c r="C3198" s="186"/>
      <c r="D3198" s="186"/>
      <c r="E3198" s="186"/>
      <c r="F3198" s="186"/>
      <c r="G3198" s="186"/>
      <c r="H3198" s="186"/>
      <c r="I3198" s="186"/>
      <c r="J3198" s="186"/>
      <c r="K3198" s="186"/>
      <c r="L3198" s="186"/>
      <c r="M3198" s="188"/>
      <c r="N3198" s="17">
        <v>30</v>
      </c>
      <c r="O3198" s="196">
        <v>8</v>
      </c>
      <c r="P3198" s="196">
        <v>2009</v>
      </c>
      <c r="Q3198" s="197" t="s">
        <v>181</v>
      </c>
      <c r="R3198" s="24" t="s">
        <v>1026</v>
      </c>
      <c r="S3198" s="176" t="s">
        <v>1427</v>
      </c>
      <c r="T3198" s="196">
        <v>1</v>
      </c>
      <c r="U3198" s="24" t="s">
        <v>1026</v>
      </c>
      <c r="V3198" s="196">
        <v>2</v>
      </c>
      <c r="W3198" s="200" t="s">
        <v>4409</v>
      </c>
      <c r="X3198" s="196">
        <v>381</v>
      </c>
      <c r="Y3198" s="196">
        <v>4</v>
      </c>
      <c r="Z3198" s="24" t="s">
        <v>1026</v>
      </c>
      <c r="AA3198" s="196">
        <v>4</v>
      </c>
    </row>
    <row r="3199" spans="1:31" x14ac:dyDescent="0.25">
      <c r="A3199" s="186"/>
      <c r="B3199" s="176" t="s">
        <v>4411</v>
      </c>
      <c r="C3199" s="186"/>
      <c r="D3199" s="186"/>
      <c r="E3199" s="186"/>
      <c r="F3199" s="186"/>
      <c r="G3199" s="186"/>
      <c r="H3199" s="186"/>
      <c r="I3199" s="186"/>
      <c r="J3199" s="186"/>
      <c r="K3199" s="186"/>
      <c r="L3199" s="186"/>
      <c r="M3199" s="188"/>
      <c r="N3199" s="17">
        <v>2</v>
      </c>
      <c r="O3199" s="196">
        <v>9</v>
      </c>
      <c r="P3199" s="196">
        <v>2009</v>
      </c>
      <c r="Q3199" s="176" t="s">
        <v>1427</v>
      </c>
      <c r="R3199" s="24" t="s">
        <v>1026</v>
      </c>
      <c r="S3199" s="197" t="s">
        <v>181</v>
      </c>
      <c r="T3199" s="196">
        <v>2</v>
      </c>
      <c r="U3199" s="24" t="s">
        <v>1026</v>
      </c>
      <c r="V3199" s="196">
        <v>1</v>
      </c>
      <c r="W3199" s="200" t="s">
        <v>30</v>
      </c>
      <c r="X3199" s="196">
        <v>272</v>
      </c>
      <c r="Y3199" s="196">
        <v>6</v>
      </c>
      <c r="Z3199" s="24" t="s">
        <v>1026</v>
      </c>
      <c r="AA3199" s="196">
        <v>2</v>
      </c>
    </row>
    <row r="3200" spans="1:31" x14ac:dyDescent="0.25">
      <c r="A3200" s="186"/>
      <c r="B3200" s="176"/>
      <c r="C3200" s="186"/>
      <c r="D3200" s="186"/>
      <c r="E3200" s="186"/>
      <c r="F3200" s="186"/>
      <c r="G3200" s="186"/>
      <c r="H3200" s="186"/>
      <c r="I3200" s="186"/>
      <c r="J3200" s="186"/>
      <c r="K3200" s="186"/>
      <c r="L3200" s="186"/>
      <c r="M3200" s="188"/>
      <c r="O3200" s="196"/>
      <c r="P3200" s="196"/>
      <c r="Q3200" s="197"/>
      <c r="R3200" s="204"/>
      <c r="S3200" s="205"/>
      <c r="T3200" s="17">
        <f>SUM(T3195:T3199)</f>
        <v>7</v>
      </c>
      <c r="U3200" s="24" t="s">
        <v>1026</v>
      </c>
      <c r="V3200" s="17">
        <f>SUM(V3195:V3199)</f>
        <v>5</v>
      </c>
      <c r="X3200" s="17">
        <f>SUM(X3195:X3199)</f>
        <v>1292</v>
      </c>
      <c r="Y3200" s="17">
        <f>SUM(Y3195:Y3199)</f>
        <v>27</v>
      </c>
      <c r="Z3200" s="24" t="s">
        <v>1026</v>
      </c>
      <c r="AA3200" s="17">
        <f>SUM(AA3195:AA3199)</f>
        <v>11</v>
      </c>
    </row>
    <row r="3201" spans="1:27" x14ac:dyDescent="0.25">
      <c r="A3201" s="186"/>
      <c r="B3201" s="176"/>
      <c r="C3201" s="186"/>
      <c r="D3201" s="186"/>
      <c r="E3201" s="186"/>
      <c r="F3201" s="186"/>
      <c r="G3201" s="186"/>
      <c r="H3201" s="186"/>
      <c r="I3201" s="186"/>
      <c r="J3201" s="186"/>
      <c r="K3201" s="186"/>
      <c r="L3201" s="186"/>
      <c r="M3201" s="188"/>
      <c r="O3201" s="196"/>
      <c r="P3201" s="17">
        <v>2</v>
      </c>
      <c r="Q3201" s="197"/>
      <c r="R3201" s="204"/>
      <c r="S3201" s="203" t="s">
        <v>567</v>
      </c>
      <c r="T3201" s="81">
        <f>PRODUCT(T3200/P3201)</f>
        <v>3.5</v>
      </c>
      <c r="U3201" s="24" t="s">
        <v>1026</v>
      </c>
      <c r="V3201" s="81">
        <f>PRODUCT(V3200/P3201)</f>
        <v>2.5</v>
      </c>
      <c r="X3201" s="82">
        <f>PRODUCT(X3200/P3201)</f>
        <v>646</v>
      </c>
      <c r="Y3201" s="81">
        <f>PRODUCT(Y3200/P3201)</f>
        <v>13.5</v>
      </c>
      <c r="Z3201" s="24" t="s">
        <v>1026</v>
      </c>
      <c r="AA3201" s="81">
        <f>PRODUCT(AA3200/P3201)</f>
        <v>5.5</v>
      </c>
    </row>
    <row r="3202" spans="1:27" x14ac:dyDescent="0.25">
      <c r="A3202" s="186"/>
      <c r="B3202" s="176"/>
      <c r="C3202" s="186"/>
      <c r="D3202" s="186"/>
      <c r="E3202" s="186"/>
      <c r="F3202" s="186"/>
      <c r="G3202" s="186"/>
      <c r="H3202" s="186"/>
      <c r="I3202" s="186"/>
      <c r="J3202" s="186"/>
      <c r="K3202" s="186"/>
      <c r="L3202" s="186"/>
      <c r="M3202" s="188"/>
      <c r="O3202" s="196"/>
      <c r="P3202" s="196"/>
      <c r="Q3202" s="203"/>
      <c r="R3202" s="197"/>
      <c r="S3202" s="203"/>
      <c r="T3202" s="196"/>
      <c r="U3202" s="197"/>
      <c r="V3202" s="196"/>
      <c r="W3202" s="200"/>
      <c r="X3202" s="196"/>
      <c r="Y3202" s="196"/>
      <c r="Z3202" s="197"/>
      <c r="AA3202" s="196"/>
    </row>
    <row r="3203" spans="1:27" x14ac:dyDescent="0.25">
      <c r="A3203" s="186"/>
      <c r="B3203" s="176"/>
      <c r="C3203" s="186"/>
      <c r="D3203" s="186"/>
      <c r="E3203" s="186"/>
      <c r="F3203" s="186"/>
      <c r="G3203" s="186"/>
      <c r="H3203" s="186"/>
      <c r="I3203" s="186"/>
      <c r="J3203" s="186"/>
      <c r="K3203" s="186"/>
      <c r="L3203" s="186"/>
      <c r="M3203" s="188"/>
      <c r="O3203" s="196"/>
      <c r="P3203" s="196"/>
      <c r="Q3203" s="203"/>
      <c r="R3203" s="197"/>
      <c r="S3203" s="203"/>
      <c r="T3203" s="196"/>
      <c r="U3203" s="197"/>
      <c r="V3203" s="196"/>
      <c r="W3203" s="200"/>
      <c r="X3203" s="196"/>
      <c r="Y3203" s="196"/>
      <c r="Z3203" s="197"/>
      <c r="AA3203" s="196"/>
    </row>
    <row r="3204" spans="1:27" x14ac:dyDescent="0.25">
      <c r="A3204" s="21"/>
      <c r="B3204" s="22" t="s">
        <v>4419</v>
      </c>
      <c r="C3204" s="21" t="s">
        <v>1032</v>
      </c>
      <c r="D3204" s="21" t="s">
        <v>1033</v>
      </c>
      <c r="E3204" s="21" t="s">
        <v>1034</v>
      </c>
      <c r="F3204" s="21" t="s">
        <v>1030</v>
      </c>
      <c r="G3204" s="21" t="s">
        <v>1039</v>
      </c>
      <c r="H3204" s="21" t="s">
        <v>1040</v>
      </c>
      <c r="I3204" s="22" t="s">
        <v>1028</v>
      </c>
      <c r="J3204" s="21"/>
      <c r="K3204" s="21"/>
      <c r="L3204" s="21" t="s">
        <v>1031</v>
      </c>
      <c r="M3204" s="33"/>
      <c r="N3204" s="33"/>
      <c r="O3204" s="33"/>
      <c r="P3204" s="33"/>
      <c r="Q3204" s="22" t="s">
        <v>4419</v>
      </c>
      <c r="R3204" s="33"/>
      <c r="S3204" s="35"/>
      <c r="T3204" s="33"/>
      <c r="U3204" s="33"/>
      <c r="V3204" s="33"/>
      <c r="W3204" s="163"/>
      <c r="X3204" s="33"/>
      <c r="Y3204" s="33"/>
      <c r="Z3204" s="33"/>
      <c r="AA3204" s="33"/>
    </row>
    <row r="3205" spans="1:27" x14ac:dyDescent="0.25">
      <c r="A3205" s="14">
        <v>1</v>
      </c>
      <c r="B3205" s="42" t="s">
        <v>1241</v>
      </c>
      <c r="C3205" s="14">
        <v>24</v>
      </c>
      <c r="D3205" s="14">
        <v>21</v>
      </c>
      <c r="E3205" s="14">
        <v>2</v>
      </c>
      <c r="F3205" s="14">
        <v>0</v>
      </c>
      <c r="G3205" s="14">
        <v>1</v>
      </c>
      <c r="H3205" s="14">
        <v>0</v>
      </c>
      <c r="I3205" s="29">
        <v>306</v>
      </c>
      <c r="J3205" s="147" t="s">
        <v>1026</v>
      </c>
      <c r="K3205" s="14">
        <v>54</v>
      </c>
      <c r="L3205" s="14">
        <v>68</v>
      </c>
      <c r="M3205" s="17" t="s">
        <v>3144</v>
      </c>
      <c r="N3205" s="17">
        <v>11</v>
      </c>
      <c r="O3205" s="17">
        <v>5</v>
      </c>
      <c r="P3205" s="17">
        <v>2010</v>
      </c>
      <c r="Q3205" s="19" t="s">
        <v>3121</v>
      </c>
      <c r="R3205" s="24" t="s">
        <v>1026</v>
      </c>
      <c r="S3205" s="19" t="s">
        <v>1041</v>
      </c>
      <c r="T3205" s="17">
        <v>2</v>
      </c>
      <c r="U3205" s="24" t="s">
        <v>1026</v>
      </c>
      <c r="V3205" s="17">
        <v>0</v>
      </c>
      <c r="W3205" s="142" t="s">
        <v>1703</v>
      </c>
      <c r="X3205" s="17">
        <v>445</v>
      </c>
      <c r="Y3205" s="17">
        <v>8</v>
      </c>
      <c r="Z3205" s="24" t="s">
        <v>1026</v>
      </c>
      <c r="AA3205" s="17">
        <v>1</v>
      </c>
    </row>
    <row r="3206" spans="1:27" x14ac:dyDescent="0.25">
      <c r="A3206" s="14">
        <v>2</v>
      </c>
      <c r="B3206" s="67" t="s">
        <v>392</v>
      </c>
      <c r="C3206" s="14">
        <v>24</v>
      </c>
      <c r="D3206" s="14">
        <v>13</v>
      </c>
      <c r="E3206" s="14">
        <v>5</v>
      </c>
      <c r="F3206" s="14">
        <v>0</v>
      </c>
      <c r="G3206" s="14">
        <v>3</v>
      </c>
      <c r="H3206" s="14">
        <v>3</v>
      </c>
      <c r="I3206" s="29">
        <v>264</v>
      </c>
      <c r="J3206" s="147" t="s">
        <v>1026</v>
      </c>
      <c r="K3206" s="14">
        <v>97</v>
      </c>
      <c r="L3206" s="14">
        <v>52</v>
      </c>
      <c r="M3206" s="17" t="s">
        <v>3142</v>
      </c>
      <c r="N3206" s="17">
        <v>12</v>
      </c>
      <c r="O3206" s="17">
        <v>5</v>
      </c>
      <c r="P3206" s="17">
        <v>2010</v>
      </c>
      <c r="Q3206" s="19" t="s">
        <v>90</v>
      </c>
      <c r="R3206" s="24" t="s">
        <v>1026</v>
      </c>
      <c r="S3206" s="19" t="s">
        <v>392</v>
      </c>
      <c r="T3206" s="17">
        <v>0</v>
      </c>
      <c r="U3206" s="24" t="s">
        <v>1026</v>
      </c>
      <c r="V3206" s="17">
        <v>2</v>
      </c>
      <c r="W3206" s="142" t="s">
        <v>4425</v>
      </c>
      <c r="X3206" s="17">
        <v>225</v>
      </c>
      <c r="Y3206" s="17">
        <v>5</v>
      </c>
      <c r="Z3206" s="24" t="s">
        <v>1026</v>
      </c>
      <c r="AA3206" s="17">
        <v>13</v>
      </c>
    </row>
    <row r="3207" spans="1:27" x14ac:dyDescent="0.25">
      <c r="A3207" s="14">
        <v>3</v>
      </c>
      <c r="B3207" s="42" t="s">
        <v>1041</v>
      </c>
      <c r="C3207" s="14">
        <v>24</v>
      </c>
      <c r="D3207" s="14">
        <v>14</v>
      </c>
      <c r="E3207" s="14">
        <v>4</v>
      </c>
      <c r="F3207" s="14">
        <v>0</v>
      </c>
      <c r="G3207" s="14">
        <v>1</v>
      </c>
      <c r="H3207" s="14">
        <v>5</v>
      </c>
      <c r="I3207" s="29">
        <v>224</v>
      </c>
      <c r="J3207" s="147" t="s">
        <v>1026</v>
      </c>
      <c r="K3207" s="14">
        <v>80</v>
      </c>
      <c r="L3207" s="14">
        <v>51</v>
      </c>
      <c r="M3207" s="17" t="s">
        <v>3142</v>
      </c>
      <c r="N3207" s="17">
        <v>12</v>
      </c>
      <c r="O3207" s="17">
        <v>5</v>
      </c>
      <c r="P3207" s="17">
        <v>2010</v>
      </c>
      <c r="Q3207" s="19" t="s">
        <v>1</v>
      </c>
      <c r="R3207" s="24" t="s">
        <v>1026</v>
      </c>
      <c r="S3207" s="19" t="s">
        <v>1241</v>
      </c>
      <c r="T3207" s="17">
        <v>0</v>
      </c>
      <c r="U3207" s="24" t="s">
        <v>1026</v>
      </c>
      <c r="V3207" s="17">
        <v>2</v>
      </c>
      <c r="W3207" s="142" t="s">
        <v>1515</v>
      </c>
      <c r="X3207" s="17">
        <v>200</v>
      </c>
      <c r="Y3207" s="17">
        <v>2</v>
      </c>
      <c r="Z3207" s="24" t="s">
        <v>1026</v>
      </c>
      <c r="AA3207" s="17">
        <v>8</v>
      </c>
    </row>
    <row r="3208" spans="1:27" x14ac:dyDescent="0.25">
      <c r="A3208" s="14">
        <v>4</v>
      </c>
      <c r="B3208" s="42" t="s">
        <v>3121</v>
      </c>
      <c r="C3208" s="14">
        <v>24</v>
      </c>
      <c r="D3208" s="14">
        <v>11</v>
      </c>
      <c r="E3208" s="14">
        <v>8</v>
      </c>
      <c r="F3208" s="14">
        <v>0</v>
      </c>
      <c r="G3208" s="14">
        <v>2</v>
      </c>
      <c r="H3208" s="14">
        <v>3</v>
      </c>
      <c r="I3208" s="29">
        <v>241</v>
      </c>
      <c r="J3208" s="147" t="s">
        <v>1026</v>
      </c>
      <c r="K3208" s="14">
        <v>129</v>
      </c>
      <c r="L3208" s="14">
        <v>51</v>
      </c>
      <c r="M3208" s="17" t="s">
        <v>3142</v>
      </c>
      <c r="N3208" s="17">
        <v>12</v>
      </c>
      <c r="O3208" s="17">
        <v>5</v>
      </c>
      <c r="P3208" s="17">
        <v>2010</v>
      </c>
      <c r="Q3208" s="19" t="s">
        <v>4420</v>
      </c>
      <c r="R3208" s="24" t="s">
        <v>1026</v>
      </c>
      <c r="S3208" s="19" t="s">
        <v>1427</v>
      </c>
      <c r="T3208" s="17">
        <v>0</v>
      </c>
      <c r="U3208" s="24" t="s">
        <v>1026</v>
      </c>
      <c r="V3208" s="17">
        <v>1</v>
      </c>
      <c r="W3208" s="142" t="s">
        <v>4426</v>
      </c>
      <c r="X3208" s="17">
        <v>600</v>
      </c>
      <c r="Y3208" s="17">
        <v>5</v>
      </c>
      <c r="Z3208" s="24" t="s">
        <v>1026</v>
      </c>
      <c r="AA3208" s="17">
        <v>6</v>
      </c>
    </row>
    <row r="3209" spans="1:27" x14ac:dyDescent="0.25">
      <c r="A3209" s="14">
        <v>5</v>
      </c>
      <c r="B3209" s="63" t="s">
        <v>264</v>
      </c>
      <c r="C3209" s="14">
        <v>24</v>
      </c>
      <c r="D3209" s="14">
        <v>11</v>
      </c>
      <c r="E3209" s="14">
        <v>7</v>
      </c>
      <c r="F3209" s="14">
        <v>0</v>
      </c>
      <c r="G3209" s="14">
        <v>2</v>
      </c>
      <c r="H3209" s="14">
        <v>4</v>
      </c>
      <c r="I3209" s="29">
        <v>226</v>
      </c>
      <c r="J3209" s="147" t="s">
        <v>1026</v>
      </c>
      <c r="K3209" s="14">
        <v>132</v>
      </c>
      <c r="L3209" s="14">
        <v>49</v>
      </c>
      <c r="M3209" s="17" t="s">
        <v>3141</v>
      </c>
      <c r="N3209" s="17">
        <v>13</v>
      </c>
      <c r="O3209" s="17">
        <v>5</v>
      </c>
      <c r="P3209" s="17">
        <v>2010</v>
      </c>
      <c r="Q3209" s="19" t="s">
        <v>1043</v>
      </c>
      <c r="R3209" s="24" t="s">
        <v>1026</v>
      </c>
      <c r="S3209" s="19" t="s">
        <v>1029</v>
      </c>
      <c r="T3209" s="17">
        <v>0</v>
      </c>
      <c r="U3209" s="24" t="s">
        <v>1026</v>
      </c>
      <c r="V3209" s="17">
        <v>2</v>
      </c>
      <c r="W3209" s="142" t="s">
        <v>4536</v>
      </c>
      <c r="X3209" s="17">
        <v>525</v>
      </c>
      <c r="Y3209" s="17">
        <v>0</v>
      </c>
      <c r="Z3209" s="24" t="s">
        <v>1026</v>
      </c>
      <c r="AA3209" s="17">
        <v>5</v>
      </c>
    </row>
    <row r="3210" spans="1:27" x14ac:dyDescent="0.25">
      <c r="A3210" s="14">
        <v>6</v>
      </c>
      <c r="B3210" s="63" t="s">
        <v>1</v>
      </c>
      <c r="C3210" s="14">
        <v>24</v>
      </c>
      <c r="D3210" s="14">
        <v>7</v>
      </c>
      <c r="E3210" s="14">
        <v>5</v>
      </c>
      <c r="F3210" s="14">
        <v>0</v>
      </c>
      <c r="G3210" s="14">
        <v>3</v>
      </c>
      <c r="H3210" s="14">
        <v>9</v>
      </c>
      <c r="I3210" s="29">
        <v>136</v>
      </c>
      <c r="J3210" s="147" t="s">
        <v>1026</v>
      </c>
      <c r="K3210" s="14">
        <v>132</v>
      </c>
      <c r="L3210" s="14">
        <v>34</v>
      </c>
      <c r="M3210" s="17" t="s">
        <v>3141</v>
      </c>
      <c r="N3210" s="17">
        <v>13</v>
      </c>
      <c r="O3210" s="17">
        <v>5</v>
      </c>
      <c r="P3210" s="17">
        <v>2010</v>
      </c>
      <c r="Q3210" s="19" t="s">
        <v>264</v>
      </c>
      <c r="R3210" s="24" t="s">
        <v>1026</v>
      </c>
      <c r="S3210" s="11" t="s">
        <v>1433</v>
      </c>
      <c r="T3210" s="17">
        <v>2</v>
      </c>
      <c r="U3210" s="24" t="s">
        <v>1026</v>
      </c>
      <c r="V3210" s="17">
        <v>1</v>
      </c>
      <c r="W3210" s="142" t="s">
        <v>4427</v>
      </c>
      <c r="X3210" s="17">
        <v>864</v>
      </c>
      <c r="Y3210" s="17">
        <v>5</v>
      </c>
      <c r="Z3210" s="24" t="s">
        <v>1026</v>
      </c>
      <c r="AA3210" s="17">
        <v>6</v>
      </c>
    </row>
    <row r="3211" spans="1:27" x14ac:dyDescent="0.25">
      <c r="A3211" s="14">
        <v>7</v>
      </c>
      <c r="B3211" s="70" t="s">
        <v>1433</v>
      </c>
      <c r="C3211" s="14">
        <v>24</v>
      </c>
      <c r="D3211" s="14">
        <v>5</v>
      </c>
      <c r="E3211" s="14">
        <v>4</v>
      </c>
      <c r="F3211" s="14">
        <v>0</v>
      </c>
      <c r="G3211" s="14">
        <v>5</v>
      </c>
      <c r="H3211" s="14">
        <v>10</v>
      </c>
      <c r="I3211" s="29">
        <v>109</v>
      </c>
      <c r="J3211" s="147" t="s">
        <v>1026</v>
      </c>
      <c r="K3211" s="14">
        <v>155</v>
      </c>
      <c r="L3211" s="14">
        <v>28</v>
      </c>
      <c r="M3211" s="17" t="s">
        <v>3027</v>
      </c>
      <c r="N3211" s="17">
        <v>15</v>
      </c>
      <c r="O3211" s="17">
        <v>5</v>
      </c>
      <c r="P3211" s="17">
        <v>2010</v>
      </c>
      <c r="Q3211" s="19" t="s">
        <v>1427</v>
      </c>
      <c r="R3211" s="24" t="s">
        <v>1026</v>
      </c>
      <c r="S3211" s="19" t="s">
        <v>264</v>
      </c>
      <c r="T3211" s="17">
        <v>0</v>
      </c>
      <c r="U3211" s="24" t="s">
        <v>1026</v>
      </c>
      <c r="V3211" s="17">
        <v>2</v>
      </c>
      <c r="W3211" s="142" t="s">
        <v>4428</v>
      </c>
      <c r="X3211" s="17">
        <v>256</v>
      </c>
      <c r="Y3211" s="17">
        <v>6</v>
      </c>
      <c r="Z3211" s="24" t="s">
        <v>1026</v>
      </c>
      <c r="AA3211" s="17">
        <v>10</v>
      </c>
    </row>
    <row r="3212" spans="1:27" ht="15.75" thickBot="1" x14ac:dyDescent="0.3">
      <c r="A3212" s="37">
        <v>8</v>
      </c>
      <c r="B3212" s="55" t="s">
        <v>1029</v>
      </c>
      <c r="C3212" s="37">
        <v>24</v>
      </c>
      <c r="D3212" s="37">
        <v>4</v>
      </c>
      <c r="E3212" s="37">
        <v>4</v>
      </c>
      <c r="F3212" s="37">
        <v>0</v>
      </c>
      <c r="G3212" s="37">
        <v>7</v>
      </c>
      <c r="H3212" s="37">
        <v>9</v>
      </c>
      <c r="I3212" s="37">
        <v>132</v>
      </c>
      <c r="J3212" s="148" t="s">
        <v>1026</v>
      </c>
      <c r="K3212" s="37">
        <v>231</v>
      </c>
      <c r="L3212" s="37">
        <v>27</v>
      </c>
      <c r="M3212" s="32" t="s">
        <v>3027</v>
      </c>
      <c r="N3212" s="17">
        <v>15</v>
      </c>
      <c r="O3212" s="17">
        <v>5</v>
      </c>
      <c r="P3212" s="17">
        <v>2010</v>
      </c>
      <c r="Q3212" s="19" t="s">
        <v>1043</v>
      </c>
      <c r="R3212" s="24" t="s">
        <v>1026</v>
      </c>
      <c r="S3212" s="19" t="s">
        <v>4420</v>
      </c>
      <c r="T3212" s="17">
        <v>2</v>
      </c>
      <c r="U3212" s="24" t="s">
        <v>1026</v>
      </c>
      <c r="V3212" s="17">
        <v>1</v>
      </c>
      <c r="W3212" s="142" t="s">
        <v>4429</v>
      </c>
      <c r="X3212" s="17">
        <v>303</v>
      </c>
      <c r="Y3212" s="17">
        <v>17</v>
      </c>
      <c r="Z3212" s="24" t="s">
        <v>1026</v>
      </c>
      <c r="AA3212" s="17">
        <v>12</v>
      </c>
    </row>
    <row r="3213" spans="1:27" x14ac:dyDescent="0.25">
      <c r="A3213" s="14">
        <v>9</v>
      </c>
      <c r="B3213" s="42" t="s">
        <v>1043</v>
      </c>
      <c r="C3213" s="14">
        <v>24</v>
      </c>
      <c r="D3213" s="14">
        <v>5</v>
      </c>
      <c r="E3213" s="14">
        <v>3</v>
      </c>
      <c r="F3213" s="14">
        <v>0</v>
      </c>
      <c r="G3213" s="14">
        <v>3</v>
      </c>
      <c r="H3213" s="14">
        <v>13</v>
      </c>
      <c r="I3213" s="29">
        <v>111</v>
      </c>
      <c r="J3213" s="147" t="s">
        <v>1026</v>
      </c>
      <c r="K3213" s="14">
        <v>195</v>
      </c>
      <c r="L3213" s="14">
        <v>24</v>
      </c>
      <c r="M3213" s="17" t="s">
        <v>3027</v>
      </c>
      <c r="N3213" s="17">
        <v>15</v>
      </c>
      <c r="O3213" s="17">
        <v>5</v>
      </c>
      <c r="P3213" s="17">
        <v>2010</v>
      </c>
      <c r="Q3213" s="19" t="s">
        <v>1241</v>
      </c>
      <c r="R3213" s="24" t="s">
        <v>1026</v>
      </c>
      <c r="S3213" s="19" t="s">
        <v>90</v>
      </c>
      <c r="T3213" s="17">
        <v>2</v>
      </c>
      <c r="U3213" s="24" t="s">
        <v>1026</v>
      </c>
      <c r="V3213" s="17">
        <v>0</v>
      </c>
      <c r="W3213" s="142" t="s">
        <v>4430</v>
      </c>
      <c r="X3213" s="17">
        <v>1144</v>
      </c>
      <c r="Y3213" s="17">
        <v>30</v>
      </c>
      <c r="Z3213" s="24" t="s">
        <v>1026</v>
      </c>
      <c r="AA3213" s="17">
        <v>0</v>
      </c>
    </row>
    <row r="3214" spans="1:27" x14ac:dyDescent="0.25">
      <c r="A3214" s="14">
        <v>10</v>
      </c>
      <c r="B3214" s="42" t="s">
        <v>1427</v>
      </c>
      <c r="C3214" s="14">
        <v>24</v>
      </c>
      <c r="D3214" s="14">
        <v>4</v>
      </c>
      <c r="E3214" s="14">
        <v>3</v>
      </c>
      <c r="F3214" s="14">
        <v>0</v>
      </c>
      <c r="G3214" s="14">
        <v>2</v>
      </c>
      <c r="H3214" s="14">
        <v>15</v>
      </c>
      <c r="I3214" s="29">
        <v>104</v>
      </c>
      <c r="J3214" s="147" t="s">
        <v>1026</v>
      </c>
      <c r="K3214" s="14">
        <v>166</v>
      </c>
      <c r="L3214" s="14">
        <v>20</v>
      </c>
      <c r="M3214" s="17" t="s">
        <v>3027</v>
      </c>
      <c r="N3214" s="17">
        <v>15</v>
      </c>
      <c r="O3214" s="17">
        <v>5</v>
      </c>
      <c r="P3214" s="17">
        <v>2010</v>
      </c>
      <c r="Q3214" s="19" t="s">
        <v>1029</v>
      </c>
      <c r="R3214" s="24" t="s">
        <v>1026</v>
      </c>
      <c r="S3214" s="19" t="s">
        <v>3121</v>
      </c>
      <c r="T3214" s="17">
        <v>1</v>
      </c>
      <c r="U3214" s="24" t="s">
        <v>1026</v>
      </c>
      <c r="V3214" s="17">
        <v>2</v>
      </c>
      <c r="W3214" s="142" t="s">
        <v>4537</v>
      </c>
      <c r="X3214" s="17">
        <v>302</v>
      </c>
      <c r="Y3214" s="17">
        <v>4</v>
      </c>
      <c r="Z3214" s="24" t="s">
        <v>1026</v>
      </c>
      <c r="AA3214" s="17">
        <v>16</v>
      </c>
    </row>
    <row r="3215" spans="1:27" x14ac:dyDescent="0.25">
      <c r="A3215" s="29">
        <v>11</v>
      </c>
      <c r="B3215" s="41" t="s">
        <v>90</v>
      </c>
      <c r="C3215" s="14">
        <v>24</v>
      </c>
      <c r="D3215" s="14">
        <v>0</v>
      </c>
      <c r="E3215" s="14">
        <v>3</v>
      </c>
      <c r="F3215" s="14">
        <v>0</v>
      </c>
      <c r="G3215" s="14">
        <v>2</v>
      </c>
      <c r="H3215" s="14">
        <v>19</v>
      </c>
      <c r="I3215" s="29">
        <v>81</v>
      </c>
      <c r="J3215" s="147" t="s">
        <v>1026</v>
      </c>
      <c r="K3215" s="14">
        <v>333</v>
      </c>
      <c r="L3215" s="14">
        <v>8</v>
      </c>
      <c r="M3215" s="17" t="s">
        <v>3011</v>
      </c>
      <c r="N3215" s="17">
        <v>16</v>
      </c>
      <c r="O3215" s="17">
        <v>5</v>
      </c>
      <c r="P3215" s="17">
        <v>2010</v>
      </c>
      <c r="Q3215" s="19" t="s">
        <v>1041</v>
      </c>
      <c r="R3215" s="24" t="s">
        <v>1026</v>
      </c>
      <c r="S3215" s="19" t="s">
        <v>264</v>
      </c>
      <c r="T3215" s="17">
        <v>2</v>
      </c>
      <c r="U3215" s="24" t="s">
        <v>1026</v>
      </c>
      <c r="V3215" s="17">
        <v>0</v>
      </c>
      <c r="W3215" s="142" t="s">
        <v>4431</v>
      </c>
      <c r="X3215" s="17">
        <v>455</v>
      </c>
      <c r="Y3215" s="17">
        <v>15</v>
      </c>
      <c r="Z3215" s="24" t="s">
        <v>1026</v>
      </c>
      <c r="AA3215" s="17">
        <v>7</v>
      </c>
    </row>
    <row r="3216" spans="1:27" x14ac:dyDescent="0.25">
      <c r="A3216" s="14">
        <v>12</v>
      </c>
      <c r="B3216" s="42" t="s">
        <v>4420</v>
      </c>
      <c r="C3216" s="14">
        <v>24</v>
      </c>
      <c r="D3216" s="14">
        <v>1</v>
      </c>
      <c r="E3216" s="14">
        <v>0</v>
      </c>
      <c r="F3216" s="14">
        <v>0</v>
      </c>
      <c r="G3216" s="14">
        <v>4</v>
      </c>
      <c r="H3216" s="14">
        <v>19</v>
      </c>
      <c r="I3216" s="29">
        <v>90</v>
      </c>
      <c r="J3216" s="147" t="s">
        <v>1026</v>
      </c>
      <c r="K3216" s="14">
        <v>320</v>
      </c>
      <c r="L3216" s="14">
        <v>7</v>
      </c>
      <c r="M3216" s="17" t="s">
        <v>3011</v>
      </c>
      <c r="N3216" s="17">
        <v>16</v>
      </c>
      <c r="O3216" s="17">
        <v>5</v>
      </c>
      <c r="P3216" s="17">
        <v>2010</v>
      </c>
      <c r="Q3216" s="19" t="s">
        <v>1433</v>
      </c>
      <c r="R3216" s="24" t="s">
        <v>1026</v>
      </c>
      <c r="S3216" s="19" t="s">
        <v>90</v>
      </c>
      <c r="T3216" s="17">
        <v>2</v>
      </c>
      <c r="U3216" s="24" t="s">
        <v>1026</v>
      </c>
      <c r="V3216" s="17">
        <v>0</v>
      </c>
      <c r="W3216" s="142" t="s">
        <v>4432</v>
      </c>
      <c r="X3216" s="17">
        <v>330</v>
      </c>
      <c r="Y3216" s="17">
        <v>12</v>
      </c>
      <c r="Z3216" s="24" t="s">
        <v>1026</v>
      </c>
      <c r="AA3216" s="17">
        <v>0</v>
      </c>
    </row>
    <row r="3217" spans="1:27" x14ac:dyDescent="0.25">
      <c r="A3217" s="16"/>
      <c r="C3217" s="14">
        <f t="shared" ref="C3217:H3217" si="56">SUM(C3205:C3216)</f>
        <v>288</v>
      </c>
      <c r="D3217" s="14">
        <f t="shared" si="56"/>
        <v>96</v>
      </c>
      <c r="E3217" s="14">
        <f t="shared" si="56"/>
        <v>48</v>
      </c>
      <c r="F3217" s="14">
        <f t="shared" si="56"/>
        <v>0</v>
      </c>
      <c r="G3217" s="14">
        <f t="shared" si="56"/>
        <v>35</v>
      </c>
      <c r="H3217" s="14">
        <f t="shared" si="56"/>
        <v>109</v>
      </c>
      <c r="I3217" s="14">
        <f>SUM(I3205:I3216)</f>
        <v>2024</v>
      </c>
      <c r="J3217" s="147" t="s">
        <v>1026</v>
      </c>
      <c r="K3217" s="14">
        <f>SUM(K3205:K3216)</f>
        <v>2024</v>
      </c>
      <c r="L3217" s="14">
        <f>SUM(L3205:L3216)</f>
        <v>419</v>
      </c>
      <c r="M3217" s="17" t="s">
        <v>3011</v>
      </c>
      <c r="N3217" s="17">
        <v>16</v>
      </c>
      <c r="O3217" s="17">
        <v>5</v>
      </c>
      <c r="P3217" s="17">
        <v>2010</v>
      </c>
      <c r="Q3217" s="19" t="s">
        <v>1029</v>
      </c>
      <c r="R3217" s="24" t="s">
        <v>1026</v>
      </c>
      <c r="S3217" s="19" t="s">
        <v>1</v>
      </c>
      <c r="T3217" s="17">
        <v>0</v>
      </c>
      <c r="U3217" s="24" t="s">
        <v>1026</v>
      </c>
      <c r="V3217" s="17">
        <v>2</v>
      </c>
      <c r="W3217" s="142" t="s">
        <v>4433</v>
      </c>
      <c r="X3217" s="17">
        <v>245</v>
      </c>
      <c r="Y3217" s="17">
        <v>9</v>
      </c>
      <c r="Z3217" s="24" t="s">
        <v>1026</v>
      </c>
      <c r="AA3217" s="17">
        <v>15</v>
      </c>
    </row>
    <row r="3218" spans="1:27" x14ac:dyDescent="0.25">
      <c r="A3218" s="16"/>
      <c r="C3218" s="16"/>
      <c r="D3218" s="16"/>
      <c r="E3218" s="16"/>
      <c r="F3218" s="16"/>
      <c r="G3218" s="16"/>
      <c r="H3218" s="16"/>
      <c r="I3218" s="16"/>
      <c r="J3218" s="16"/>
      <c r="K3218" s="16"/>
      <c r="L3218" s="16"/>
      <c r="M3218" s="17" t="s">
        <v>3011</v>
      </c>
      <c r="N3218" s="17">
        <v>16</v>
      </c>
      <c r="O3218" s="17">
        <v>5</v>
      </c>
      <c r="P3218" s="17">
        <v>2010</v>
      </c>
      <c r="Q3218" s="19" t="s">
        <v>392</v>
      </c>
      <c r="R3218" s="24" t="s">
        <v>1026</v>
      </c>
      <c r="S3218" s="19" t="s">
        <v>3121</v>
      </c>
      <c r="T3218" s="17">
        <v>1</v>
      </c>
      <c r="U3218" s="24" t="s">
        <v>1026</v>
      </c>
      <c r="V3218" s="17">
        <v>2</v>
      </c>
      <c r="W3218" s="142" t="s">
        <v>4434</v>
      </c>
      <c r="X3218" s="17">
        <v>887</v>
      </c>
      <c r="Y3218" s="17">
        <v>6</v>
      </c>
      <c r="Z3218" s="24" t="s">
        <v>1026</v>
      </c>
      <c r="AA3218" s="17">
        <v>7</v>
      </c>
    </row>
    <row r="3219" spans="1:27" x14ac:dyDescent="0.25">
      <c r="A3219" s="16"/>
      <c r="B3219" s="176" t="s">
        <v>369</v>
      </c>
      <c r="C3219" s="16"/>
      <c r="D3219" s="16"/>
      <c r="E3219" s="16"/>
      <c r="F3219" s="16"/>
      <c r="G3219" s="16"/>
      <c r="H3219" s="16"/>
      <c r="I3219" s="16"/>
      <c r="J3219" s="16"/>
      <c r="K3219" s="16"/>
      <c r="L3219" s="16"/>
      <c r="M3219" s="17" t="s">
        <v>3144</v>
      </c>
      <c r="N3219" s="17">
        <v>18</v>
      </c>
      <c r="O3219" s="17">
        <v>5</v>
      </c>
      <c r="P3219" s="17">
        <v>2010</v>
      </c>
      <c r="Q3219" s="19" t="s">
        <v>392</v>
      </c>
      <c r="R3219" s="24" t="s">
        <v>1026</v>
      </c>
      <c r="S3219" s="19" t="s">
        <v>1029</v>
      </c>
      <c r="T3219" s="17">
        <v>2</v>
      </c>
      <c r="U3219" s="24" t="s">
        <v>1026</v>
      </c>
      <c r="V3219" s="17">
        <v>0</v>
      </c>
      <c r="W3219" s="142" t="s">
        <v>1371</v>
      </c>
      <c r="X3219" s="17">
        <v>302</v>
      </c>
      <c r="Y3219" s="17">
        <v>7</v>
      </c>
      <c r="Z3219" s="24" t="s">
        <v>1026</v>
      </c>
      <c r="AA3219" s="17">
        <v>3</v>
      </c>
    </row>
    <row r="3220" spans="1:27" x14ac:dyDescent="0.25">
      <c r="A3220" s="16"/>
      <c r="B3220" s="176" t="s">
        <v>5016</v>
      </c>
      <c r="C3220" s="16"/>
      <c r="D3220" s="16"/>
      <c r="E3220" s="16"/>
      <c r="F3220" s="16"/>
      <c r="G3220" s="16"/>
      <c r="H3220" s="16"/>
      <c r="I3220" s="16"/>
      <c r="J3220" s="16"/>
      <c r="K3220" s="16"/>
      <c r="L3220" s="16"/>
      <c r="M3220" s="17" t="s">
        <v>3142</v>
      </c>
      <c r="N3220" s="17">
        <v>19</v>
      </c>
      <c r="O3220" s="17">
        <v>5</v>
      </c>
      <c r="P3220" s="17">
        <v>2010</v>
      </c>
      <c r="Q3220" s="19" t="s">
        <v>90</v>
      </c>
      <c r="R3220" s="24" t="s">
        <v>1026</v>
      </c>
      <c r="S3220" s="19" t="s">
        <v>4420</v>
      </c>
      <c r="T3220" s="17">
        <v>1</v>
      </c>
      <c r="U3220" s="24" t="s">
        <v>1026</v>
      </c>
      <c r="V3220" s="17">
        <v>0</v>
      </c>
      <c r="W3220" s="142" t="s">
        <v>404</v>
      </c>
      <c r="X3220" s="17">
        <v>205</v>
      </c>
      <c r="Y3220" s="17">
        <v>6</v>
      </c>
      <c r="Z3220" s="24" t="s">
        <v>1026</v>
      </c>
      <c r="AA3220" s="17">
        <v>5</v>
      </c>
    </row>
    <row r="3221" spans="1:27" x14ac:dyDescent="0.25">
      <c r="A3221" s="16"/>
      <c r="C3221" s="16"/>
      <c r="D3221" s="16"/>
      <c r="E3221" s="16"/>
      <c r="F3221" s="16"/>
      <c r="G3221" s="16"/>
      <c r="H3221" s="16"/>
      <c r="I3221" s="16"/>
      <c r="J3221" s="16"/>
      <c r="K3221" s="16"/>
      <c r="L3221" s="16"/>
      <c r="M3221" s="17" t="s">
        <v>3142</v>
      </c>
      <c r="N3221" s="17">
        <v>19</v>
      </c>
      <c r="O3221" s="17">
        <v>5</v>
      </c>
      <c r="P3221" s="17">
        <v>2010</v>
      </c>
      <c r="Q3221" s="19" t="s">
        <v>3121</v>
      </c>
      <c r="R3221" s="24" t="s">
        <v>1026</v>
      </c>
      <c r="S3221" s="19" t="s">
        <v>1427</v>
      </c>
      <c r="T3221" s="17">
        <v>2</v>
      </c>
      <c r="U3221" s="24" t="s">
        <v>1026</v>
      </c>
      <c r="V3221" s="17">
        <v>0</v>
      </c>
      <c r="W3221" s="142" t="s">
        <v>4435</v>
      </c>
      <c r="X3221" s="17">
        <v>612</v>
      </c>
      <c r="Y3221" s="17">
        <v>12</v>
      </c>
      <c r="Z3221" s="24" t="s">
        <v>1026</v>
      </c>
      <c r="AA3221" s="17">
        <v>0</v>
      </c>
    </row>
    <row r="3222" spans="1:27" x14ac:dyDescent="0.25">
      <c r="A3222" s="16"/>
      <c r="C3222" s="16"/>
      <c r="D3222" s="16"/>
      <c r="E3222" s="16"/>
      <c r="F3222" s="16"/>
      <c r="G3222" s="16"/>
      <c r="H3222" s="16"/>
      <c r="I3222" s="16"/>
      <c r="J3222" s="16"/>
      <c r="K3222" s="16"/>
      <c r="L3222" s="16"/>
      <c r="M3222" s="17" t="s">
        <v>3142</v>
      </c>
      <c r="N3222" s="17">
        <v>19</v>
      </c>
      <c r="O3222" s="17">
        <v>5</v>
      </c>
      <c r="P3222" s="17">
        <v>2010</v>
      </c>
      <c r="Q3222" s="19" t="s">
        <v>1</v>
      </c>
      <c r="R3222" s="24" t="s">
        <v>1026</v>
      </c>
      <c r="S3222" s="19" t="s">
        <v>1041</v>
      </c>
      <c r="T3222" s="17">
        <v>1</v>
      </c>
      <c r="U3222" s="24" t="s">
        <v>1026</v>
      </c>
      <c r="V3222" s="17">
        <v>0</v>
      </c>
      <c r="W3222" s="142" t="s">
        <v>4436</v>
      </c>
      <c r="X3222" s="17">
        <v>415</v>
      </c>
      <c r="Y3222" s="17">
        <v>4</v>
      </c>
      <c r="Z3222" s="24" t="s">
        <v>1026</v>
      </c>
      <c r="AA3222" s="17">
        <v>3</v>
      </c>
    </row>
    <row r="3223" spans="1:27" x14ac:dyDescent="0.25">
      <c r="A3223" s="16"/>
      <c r="C3223" s="16"/>
      <c r="D3223" s="16"/>
      <c r="E3223" s="16"/>
      <c r="F3223" s="16"/>
      <c r="G3223" s="16"/>
      <c r="H3223" s="16"/>
      <c r="I3223" s="16"/>
      <c r="J3223" s="16"/>
      <c r="K3223" s="16"/>
      <c r="L3223" s="16"/>
      <c r="M3223" s="17" t="s">
        <v>3143</v>
      </c>
      <c r="N3223" s="17">
        <v>21</v>
      </c>
      <c r="O3223" s="17">
        <v>5</v>
      </c>
      <c r="P3223" s="17">
        <v>2010</v>
      </c>
      <c r="Q3223" s="19" t="s">
        <v>1241</v>
      </c>
      <c r="R3223" s="24" t="s">
        <v>1026</v>
      </c>
      <c r="S3223" s="19" t="s">
        <v>1433</v>
      </c>
      <c r="T3223" s="17">
        <v>2</v>
      </c>
      <c r="U3223" s="24" t="s">
        <v>1026</v>
      </c>
      <c r="V3223" s="17">
        <v>0</v>
      </c>
      <c r="W3223" s="142" t="s">
        <v>803</v>
      </c>
      <c r="X3223" s="17">
        <v>1054</v>
      </c>
      <c r="Y3223" s="17">
        <v>12</v>
      </c>
      <c r="Z3223" s="24" t="s">
        <v>1026</v>
      </c>
      <c r="AA3223" s="17">
        <v>0</v>
      </c>
    </row>
    <row r="3224" spans="1:27" x14ac:dyDescent="0.25">
      <c r="A3224" s="16"/>
      <c r="C3224" s="16"/>
      <c r="D3224" s="16"/>
      <c r="E3224" s="16"/>
      <c r="F3224" s="16"/>
      <c r="G3224" s="16"/>
      <c r="H3224" s="16"/>
      <c r="I3224" s="16"/>
      <c r="J3224" s="16"/>
      <c r="K3224" s="16"/>
      <c r="L3224" s="16"/>
      <c r="M3224" s="17" t="s">
        <v>3027</v>
      </c>
      <c r="N3224" s="17">
        <v>22</v>
      </c>
      <c r="O3224" s="17">
        <v>5</v>
      </c>
      <c r="P3224" s="17">
        <v>2010</v>
      </c>
      <c r="Q3224" s="19" t="s">
        <v>4420</v>
      </c>
      <c r="R3224" s="24" t="s">
        <v>1026</v>
      </c>
      <c r="S3224" s="19" t="s">
        <v>1043</v>
      </c>
      <c r="T3224" s="17">
        <v>0</v>
      </c>
      <c r="U3224" s="24" t="s">
        <v>1026</v>
      </c>
      <c r="V3224" s="17">
        <v>2</v>
      </c>
      <c r="W3224" s="142" t="s">
        <v>1051</v>
      </c>
      <c r="X3224" s="17">
        <v>100</v>
      </c>
      <c r="Y3224" s="17">
        <v>1</v>
      </c>
      <c r="Z3224" s="24" t="s">
        <v>1026</v>
      </c>
      <c r="AA3224" s="17">
        <v>3</v>
      </c>
    </row>
    <row r="3225" spans="1:27" x14ac:dyDescent="0.25">
      <c r="A3225" s="16"/>
      <c r="C3225" s="16"/>
      <c r="D3225" s="16"/>
      <c r="E3225" s="16"/>
      <c r="F3225" s="16"/>
      <c r="G3225" s="16"/>
      <c r="H3225" s="16"/>
      <c r="I3225" s="16"/>
      <c r="J3225" s="16"/>
      <c r="K3225" s="16"/>
      <c r="L3225" s="16"/>
      <c r="M3225" s="17" t="s">
        <v>3011</v>
      </c>
      <c r="N3225" s="17">
        <v>23</v>
      </c>
      <c r="O3225" s="17">
        <v>5</v>
      </c>
      <c r="P3225" s="17">
        <v>2010</v>
      </c>
      <c r="Q3225" s="19" t="s">
        <v>1433</v>
      </c>
      <c r="R3225" s="24" t="s">
        <v>1026</v>
      </c>
      <c r="S3225" s="19" t="s">
        <v>3121</v>
      </c>
      <c r="T3225" s="17">
        <v>1</v>
      </c>
      <c r="U3225" s="24" t="s">
        <v>1026</v>
      </c>
      <c r="V3225" s="17">
        <v>2</v>
      </c>
      <c r="W3225" s="142" t="s">
        <v>4438</v>
      </c>
      <c r="X3225" s="17">
        <v>295</v>
      </c>
      <c r="Y3225" s="17">
        <v>4</v>
      </c>
      <c r="Z3225" s="24" t="s">
        <v>1026</v>
      </c>
      <c r="AA3225" s="17">
        <v>4</v>
      </c>
    </row>
    <row r="3226" spans="1:27" x14ac:dyDescent="0.25">
      <c r="A3226" s="16"/>
      <c r="C3226" s="16"/>
      <c r="D3226" s="16"/>
      <c r="E3226" s="16"/>
      <c r="F3226" s="16"/>
      <c r="G3226" s="16"/>
      <c r="H3226" s="16"/>
      <c r="I3226" s="16"/>
      <c r="J3226" s="16"/>
      <c r="K3226" s="16"/>
      <c r="L3226" s="16"/>
      <c r="M3226" s="17" t="s">
        <v>3011</v>
      </c>
      <c r="N3226" s="17">
        <v>23</v>
      </c>
      <c r="O3226" s="17">
        <v>5</v>
      </c>
      <c r="P3226" s="17">
        <v>2010</v>
      </c>
      <c r="Q3226" s="19" t="s">
        <v>90</v>
      </c>
      <c r="R3226" s="24" t="s">
        <v>1026</v>
      </c>
      <c r="S3226" s="19" t="s">
        <v>1241</v>
      </c>
      <c r="T3226" s="17">
        <v>0</v>
      </c>
      <c r="U3226" s="24" t="s">
        <v>1026</v>
      </c>
      <c r="V3226" s="17">
        <v>2</v>
      </c>
      <c r="W3226" s="142" t="s">
        <v>4437</v>
      </c>
      <c r="X3226" s="17">
        <v>243</v>
      </c>
      <c r="Y3226" s="17">
        <v>4</v>
      </c>
      <c r="Z3226" s="24" t="s">
        <v>1026</v>
      </c>
      <c r="AA3226" s="17">
        <v>21</v>
      </c>
    </row>
    <row r="3227" spans="1:27" x14ac:dyDescent="0.25">
      <c r="A3227" s="16"/>
      <c r="C3227" s="16"/>
      <c r="D3227" s="16"/>
      <c r="E3227" s="16"/>
      <c r="F3227" s="16"/>
      <c r="G3227" s="16"/>
      <c r="H3227" s="16"/>
      <c r="I3227" s="16"/>
      <c r="J3227" s="16"/>
      <c r="K3227" s="16"/>
      <c r="L3227" s="16"/>
      <c r="M3227" s="17" t="s">
        <v>3011</v>
      </c>
      <c r="N3227" s="17">
        <v>23</v>
      </c>
      <c r="O3227" s="17">
        <v>5</v>
      </c>
      <c r="P3227" s="17">
        <v>2010</v>
      </c>
      <c r="Q3227" s="19" t="s">
        <v>1029</v>
      </c>
      <c r="R3227" s="24" t="s">
        <v>1026</v>
      </c>
      <c r="S3227" s="19" t="s">
        <v>1041</v>
      </c>
      <c r="T3227" s="17">
        <v>1</v>
      </c>
      <c r="U3227" s="24" t="s">
        <v>1026</v>
      </c>
      <c r="V3227" s="17">
        <v>0</v>
      </c>
      <c r="W3227" s="142" t="s">
        <v>2492</v>
      </c>
      <c r="X3227" s="17">
        <v>201</v>
      </c>
      <c r="Y3227" s="17">
        <v>5</v>
      </c>
      <c r="Z3227" s="24" t="s">
        <v>1026</v>
      </c>
      <c r="AA3227" s="17">
        <v>4</v>
      </c>
    </row>
    <row r="3228" spans="1:27" x14ac:dyDescent="0.25">
      <c r="A3228" s="16"/>
      <c r="C3228" s="16"/>
      <c r="D3228" s="16"/>
      <c r="E3228" s="16"/>
      <c r="F3228" s="16"/>
      <c r="G3228" s="16"/>
      <c r="H3228" s="16"/>
      <c r="I3228" s="16"/>
      <c r="J3228" s="16"/>
      <c r="K3228" s="16"/>
      <c r="L3228" s="16"/>
      <c r="M3228" s="17" t="s">
        <v>3011</v>
      </c>
      <c r="N3228" s="17">
        <v>23</v>
      </c>
      <c r="O3228" s="17">
        <v>5</v>
      </c>
      <c r="P3228" s="17">
        <v>2010</v>
      </c>
      <c r="Q3228" s="19" t="s">
        <v>264</v>
      </c>
      <c r="R3228" s="24" t="s">
        <v>1026</v>
      </c>
      <c r="S3228" s="19" t="s">
        <v>392</v>
      </c>
      <c r="T3228" s="17">
        <v>2</v>
      </c>
      <c r="U3228" s="24" t="s">
        <v>1026</v>
      </c>
      <c r="V3228" s="17">
        <v>1</v>
      </c>
      <c r="W3228" s="142" t="s">
        <v>4439</v>
      </c>
      <c r="X3228" s="17">
        <v>682</v>
      </c>
      <c r="Y3228" s="17">
        <v>7</v>
      </c>
      <c r="Z3228" s="24" t="s">
        <v>1026</v>
      </c>
      <c r="AA3228" s="17">
        <v>7</v>
      </c>
    </row>
    <row r="3229" spans="1:27" x14ac:dyDescent="0.25">
      <c r="A3229" s="16"/>
      <c r="C3229" s="16"/>
      <c r="D3229" s="16"/>
      <c r="E3229" s="16"/>
      <c r="F3229" s="16"/>
      <c r="G3229" s="16"/>
      <c r="H3229" s="16"/>
      <c r="I3229" s="16"/>
      <c r="J3229" s="16"/>
      <c r="K3229" s="16"/>
      <c r="L3229" s="16"/>
      <c r="M3229" s="17" t="s">
        <v>3142</v>
      </c>
      <c r="N3229" s="17">
        <v>26</v>
      </c>
      <c r="O3229" s="17">
        <v>5</v>
      </c>
      <c r="P3229" s="17">
        <v>2010</v>
      </c>
      <c r="Q3229" s="19" t="s">
        <v>392</v>
      </c>
      <c r="R3229" s="24" t="s">
        <v>1026</v>
      </c>
      <c r="S3229" s="19" t="s">
        <v>4420</v>
      </c>
      <c r="T3229" s="17">
        <v>2</v>
      </c>
      <c r="U3229" s="24" t="s">
        <v>1026</v>
      </c>
      <c r="V3229" s="17">
        <v>0</v>
      </c>
      <c r="W3229" s="142" t="s">
        <v>4440</v>
      </c>
      <c r="X3229" s="17">
        <v>832</v>
      </c>
      <c r="Y3229" s="17">
        <v>16</v>
      </c>
      <c r="Z3229" s="24" t="s">
        <v>1026</v>
      </c>
      <c r="AA3229" s="17">
        <v>0</v>
      </c>
    </row>
    <row r="3230" spans="1:27" x14ac:dyDescent="0.25">
      <c r="A3230" s="16"/>
      <c r="C3230" s="16"/>
      <c r="D3230" s="16"/>
      <c r="E3230" s="16"/>
      <c r="F3230" s="16"/>
      <c r="G3230" s="16"/>
      <c r="H3230" s="16"/>
      <c r="I3230" s="16"/>
      <c r="J3230" s="16"/>
      <c r="K3230" s="16"/>
      <c r="L3230" s="16"/>
      <c r="M3230" s="17" t="s">
        <v>3142</v>
      </c>
      <c r="N3230" s="17">
        <v>26</v>
      </c>
      <c r="O3230" s="17">
        <v>5</v>
      </c>
      <c r="P3230" s="17">
        <v>2010</v>
      </c>
      <c r="Q3230" s="19" t="s">
        <v>1041</v>
      </c>
      <c r="R3230" s="24" t="s">
        <v>1026</v>
      </c>
      <c r="S3230" s="19" t="s">
        <v>1427</v>
      </c>
      <c r="T3230" s="17">
        <v>2</v>
      </c>
      <c r="U3230" s="24" t="s">
        <v>1026</v>
      </c>
      <c r="V3230" s="17">
        <v>0</v>
      </c>
      <c r="W3230" s="142" t="s">
        <v>4441</v>
      </c>
      <c r="X3230" s="17">
        <v>433</v>
      </c>
      <c r="Y3230" s="17">
        <v>9</v>
      </c>
      <c r="Z3230" s="24" t="s">
        <v>1026</v>
      </c>
      <c r="AA3230" s="17">
        <v>1</v>
      </c>
    </row>
    <row r="3231" spans="1:27" x14ac:dyDescent="0.25">
      <c r="A3231" s="16"/>
      <c r="C3231" s="16"/>
      <c r="D3231" s="16"/>
      <c r="E3231" s="16"/>
      <c r="F3231" s="16"/>
      <c r="G3231" s="16"/>
      <c r="H3231" s="16"/>
      <c r="I3231" s="16"/>
      <c r="J3231" s="16"/>
      <c r="K3231" s="16"/>
      <c r="L3231" s="16"/>
      <c r="M3231" s="17" t="s">
        <v>3142</v>
      </c>
      <c r="N3231" s="17">
        <v>26</v>
      </c>
      <c r="O3231" s="17">
        <v>5</v>
      </c>
      <c r="P3231" s="17">
        <v>2010</v>
      </c>
      <c r="Q3231" s="19" t="s">
        <v>3121</v>
      </c>
      <c r="R3231" s="24" t="s">
        <v>1026</v>
      </c>
      <c r="S3231" s="19" t="s">
        <v>1241</v>
      </c>
      <c r="T3231" s="17">
        <v>0</v>
      </c>
      <c r="U3231" s="24" t="s">
        <v>1026</v>
      </c>
      <c r="V3231" s="17">
        <v>2</v>
      </c>
      <c r="W3231" s="142" t="s">
        <v>4442</v>
      </c>
      <c r="X3231" s="17">
        <v>398</v>
      </c>
      <c r="Y3231" s="17">
        <v>5</v>
      </c>
      <c r="Z3231" s="24" t="s">
        <v>1026</v>
      </c>
      <c r="AA3231" s="17">
        <v>7</v>
      </c>
    </row>
    <row r="3232" spans="1:27" x14ac:dyDescent="0.25">
      <c r="A3232" s="16"/>
      <c r="C3232" s="16"/>
      <c r="D3232" s="16"/>
      <c r="E3232" s="16"/>
      <c r="F3232" s="16"/>
      <c r="G3232" s="16"/>
      <c r="H3232" s="16"/>
      <c r="I3232" s="16"/>
      <c r="J3232" s="16"/>
      <c r="K3232" s="16"/>
      <c r="L3232" s="16"/>
      <c r="M3232" s="17" t="s">
        <v>3142</v>
      </c>
      <c r="N3232" s="17">
        <v>26</v>
      </c>
      <c r="O3232" s="17">
        <v>5</v>
      </c>
      <c r="P3232" s="17">
        <v>2010</v>
      </c>
      <c r="Q3232" s="19" t="s">
        <v>1433</v>
      </c>
      <c r="R3232" s="24" t="s">
        <v>1026</v>
      </c>
      <c r="S3232" s="19" t="s">
        <v>1</v>
      </c>
      <c r="T3232" s="17">
        <v>1</v>
      </c>
      <c r="U3232" s="24" t="s">
        <v>1026</v>
      </c>
      <c r="V3232" s="17">
        <v>0</v>
      </c>
      <c r="W3232" s="142" t="s">
        <v>4443</v>
      </c>
      <c r="X3232" s="17">
        <v>383</v>
      </c>
      <c r="Y3232" s="17">
        <v>2</v>
      </c>
      <c r="Z3232" s="24" t="s">
        <v>1026</v>
      </c>
      <c r="AA3232" s="17">
        <v>2</v>
      </c>
    </row>
    <row r="3233" spans="1:27" x14ac:dyDescent="0.25">
      <c r="A3233" s="16"/>
      <c r="C3233" s="16"/>
      <c r="D3233" s="16"/>
      <c r="E3233" s="16"/>
      <c r="F3233" s="16"/>
      <c r="G3233" s="16"/>
      <c r="H3233" s="16"/>
      <c r="I3233" s="16"/>
      <c r="J3233" s="16"/>
      <c r="K3233" s="16"/>
      <c r="L3233" s="16"/>
      <c r="M3233" s="17" t="s">
        <v>3142</v>
      </c>
      <c r="N3233" s="17">
        <v>26</v>
      </c>
      <c r="O3233" s="17">
        <v>5</v>
      </c>
      <c r="P3233" s="17">
        <v>2010</v>
      </c>
      <c r="Q3233" s="19" t="s">
        <v>1043</v>
      </c>
      <c r="R3233" s="24" t="s">
        <v>1026</v>
      </c>
      <c r="S3233" s="19" t="s">
        <v>90</v>
      </c>
      <c r="T3233" s="17">
        <v>2</v>
      </c>
      <c r="U3233" s="24" t="s">
        <v>1026</v>
      </c>
      <c r="V3233" s="17">
        <v>0</v>
      </c>
      <c r="W3233" s="142" t="s">
        <v>1113</v>
      </c>
      <c r="X3233" s="17">
        <v>268</v>
      </c>
      <c r="Y3233" s="17">
        <v>11</v>
      </c>
      <c r="Z3233" s="24" t="s">
        <v>1026</v>
      </c>
      <c r="AA3233" s="17">
        <v>1</v>
      </c>
    </row>
    <row r="3234" spans="1:27" x14ac:dyDescent="0.25">
      <c r="A3234" s="16"/>
      <c r="C3234" s="16"/>
      <c r="D3234" s="16"/>
      <c r="E3234" s="16"/>
      <c r="F3234" s="16"/>
      <c r="G3234" s="16"/>
      <c r="H3234" s="16"/>
      <c r="I3234" s="16"/>
      <c r="J3234" s="16"/>
      <c r="K3234" s="16"/>
      <c r="L3234" s="16"/>
      <c r="M3234" s="17" t="s">
        <v>3143</v>
      </c>
      <c r="N3234" s="17">
        <v>28</v>
      </c>
      <c r="O3234" s="17">
        <v>5</v>
      </c>
      <c r="P3234" s="17">
        <v>2010</v>
      </c>
      <c r="Q3234" s="19" t="s">
        <v>1241</v>
      </c>
      <c r="R3234" s="24" t="s">
        <v>1026</v>
      </c>
      <c r="S3234" s="19" t="s">
        <v>4420</v>
      </c>
      <c r="T3234" s="17">
        <v>2</v>
      </c>
      <c r="U3234" s="24" t="s">
        <v>1026</v>
      </c>
      <c r="V3234" s="17">
        <v>0</v>
      </c>
      <c r="W3234" s="142" t="s">
        <v>4444</v>
      </c>
      <c r="X3234" s="17">
        <v>829</v>
      </c>
      <c r="Y3234" s="17">
        <v>25</v>
      </c>
      <c r="Z3234" s="24" t="s">
        <v>1026</v>
      </c>
      <c r="AA3234" s="17">
        <v>2</v>
      </c>
    </row>
    <row r="3235" spans="1:27" x14ac:dyDescent="0.25">
      <c r="A3235" s="16"/>
      <c r="C3235" s="16"/>
      <c r="D3235" s="16"/>
      <c r="E3235" s="16"/>
      <c r="F3235" s="16"/>
      <c r="G3235" s="16"/>
      <c r="H3235" s="16"/>
      <c r="I3235" s="16"/>
      <c r="J3235" s="16"/>
      <c r="K3235" s="16"/>
      <c r="L3235" s="16"/>
      <c r="M3235" s="17" t="s">
        <v>3027</v>
      </c>
      <c r="N3235" s="17">
        <v>29</v>
      </c>
      <c r="O3235" s="17">
        <v>5</v>
      </c>
      <c r="P3235" s="17">
        <v>2010</v>
      </c>
      <c r="Q3235" s="19" t="s">
        <v>1427</v>
      </c>
      <c r="R3235" s="24" t="s">
        <v>1026</v>
      </c>
      <c r="S3235" s="19" t="s">
        <v>1433</v>
      </c>
      <c r="T3235" s="17">
        <v>1</v>
      </c>
      <c r="U3235" s="24" t="s">
        <v>1026</v>
      </c>
      <c r="V3235" s="17">
        <v>0</v>
      </c>
      <c r="W3235" s="142" t="s">
        <v>4446</v>
      </c>
      <c r="X3235" s="17">
        <v>193</v>
      </c>
      <c r="Y3235" s="17">
        <v>2</v>
      </c>
      <c r="Z3235" s="24" t="s">
        <v>1026</v>
      </c>
      <c r="AA3235" s="17">
        <v>2</v>
      </c>
    </row>
    <row r="3236" spans="1:27" x14ac:dyDescent="0.25">
      <c r="A3236" s="16"/>
      <c r="C3236" s="16"/>
      <c r="D3236" s="16"/>
      <c r="E3236" s="16"/>
      <c r="F3236" s="16"/>
      <c r="G3236" s="16"/>
      <c r="H3236" s="16"/>
      <c r="I3236" s="16"/>
      <c r="J3236" s="16"/>
      <c r="K3236" s="16"/>
      <c r="L3236" s="16"/>
      <c r="M3236" s="17" t="s">
        <v>3027</v>
      </c>
      <c r="N3236" s="17">
        <v>29</v>
      </c>
      <c r="O3236" s="17">
        <v>5</v>
      </c>
      <c r="P3236" s="17">
        <v>2010</v>
      </c>
      <c r="Q3236" s="19" t="s">
        <v>1</v>
      </c>
      <c r="R3236" s="24" t="s">
        <v>1026</v>
      </c>
      <c r="S3236" s="19" t="s">
        <v>1043</v>
      </c>
      <c r="T3236" s="17">
        <v>2</v>
      </c>
      <c r="U3236" s="24" t="s">
        <v>1026</v>
      </c>
      <c r="V3236" s="17">
        <v>0</v>
      </c>
      <c r="W3236" s="142" t="s">
        <v>4445</v>
      </c>
      <c r="X3236" s="17">
        <v>200</v>
      </c>
      <c r="Y3236" s="17">
        <v>13</v>
      </c>
      <c r="Z3236" s="24" t="s">
        <v>1026</v>
      </c>
      <c r="AA3236" s="17">
        <v>0</v>
      </c>
    </row>
    <row r="3237" spans="1:27" x14ac:dyDescent="0.25">
      <c r="A3237" s="16"/>
      <c r="C3237" s="16"/>
      <c r="D3237" s="16"/>
      <c r="E3237" s="16"/>
      <c r="F3237" s="16"/>
      <c r="G3237" s="16"/>
      <c r="H3237" s="16"/>
      <c r="I3237" s="16"/>
      <c r="J3237" s="16"/>
      <c r="K3237" s="16"/>
      <c r="L3237" s="16"/>
      <c r="M3237" s="17" t="s">
        <v>3011</v>
      </c>
      <c r="N3237" s="17">
        <v>30</v>
      </c>
      <c r="O3237" s="17">
        <v>5</v>
      </c>
      <c r="P3237" s="17">
        <v>2010</v>
      </c>
      <c r="Q3237" s="19" t="s">
        <v>1041</v>
      </c>
      <c r="R3237" s="24" t="s">
        <v>1026</v>
      </c>
      <c r="S3237" s="19" t="s">
        <v>392</v>
      </c>
      <c r="T3237" s="17">
        <v>0</v>
      </c>
      <c r="U3237" s="24" t="s">
        <v>1026</v>
      </c>
      <c r="V3237" s="17">
        <v>1</v>
      </c>
      <c r="W3237" s="142" t="s">
        <v>4448</v>
      </c>
      <c r="X3237" s="17">
        <v>500</v>
      </c>
      <c r="Y3237" s="17">
        <v>2</v>
      </c>
      <c r="Z3237" s="24" t="s">
        <v>1026</v>
      </c>
      <c r="AA3237" s="17">
        <v>5</v>
      </c>
    </row>
    <row r="3238" spans="1:27" x14ac:dyDescent="0.25">
      <c r="A3238" s="16"/>
      <c r="C3238" s="16"/>
      <c r="D3238" s="16"/>
      <c r="E3238" s="16"/>
      <c r="F3238" s="16"/>
      <c r="G3238" s="16"/>
      <c r="H3238" s="16"/>
      <c r="I3238" s="16"/>
      <c r="J3238" s="16"/>
      <c r="K3238" s="16"/>
      <c r="L3238" s="16"/>
      <c r="M3238" s="17" t="s">
        <v>3011</v>
      </c>
      <c r="N3238" s="17">
        <v>30</v>
      </c>
      <c r="O3238" s="17">
        <v>5</v>
      </c>
      <c r="P3238" s="17">
        <v>2010</v>
      </c>
      <c r="Q3238" s="19" t="s">
        <v>1433</v>
      </c>
      <c r="R3238" s="24" t="s">
        <v>1026</v>
      </c>
      <c r="S3238" s="19" t="s">
        <v>1043</v>
      </c>
      <c r="T3238" s="17">
        <v>2</v>
      </c>
      <c r="U3238" s="24" t="s">
        <v>1026</v>
      </c>
      <c r="V3238" s="17">
        <v>0</v>
      </c>
      <c r="W3238" s="142" t="s">
        <v>27</v>
      </c>
      <c r="X3238" s="17">
        <v>387</v>
      </c>
      <c r="Y3238" s="17">
        <v>9</v>
      </c>
      <c r="Z3238" s="24" t="s">
        <v>1026</v>
      </c>
      <c r="AA3238" s="17">
        <v>3</v>
      </c>
    </row>
    <row r="3239" spans="1:27" x14ac:dyDescent="0.25">
      <c r="A3239" s="16"/>
      <c r="C3239" s="16"/>
      <c r="D3239" s="16"/>
      <c r="E3239" s="16"/>
      <c r="F3239" s="16"/>
      <c r="G3239" s="16"/>
      <c r="H3239" s="16"/>
      <c r="I3239" s="16"/>
      <c r="J3239" s="16"/>
      <c r="K3239" s="16"/>
      <c r="L3239" s="16"/>
      <c r="M3239" s="17" t="s">
        <v>3011</v>
      </c>
      <c r="N3239" s="17">
        <v>30</v>
      </c>
      <c r="O3239" s="17">
        <v>5</v>
      </c>
      <c r="P3239" s="17">
        <v>2010</v>
      </c>
      <c r="Q3239" s="19" t="s">
        <v>90</v>
      </c>
      <c r="R3239" s="24" t="s">
        <v>1026</v>
      </c>
      <c r="S3239" s="19" t="s">
        <v>264</v>
      </c>
      <c r="T3239" s="17">
        <v>0</v>
      </c>
      <c r="U3239" s="24" t="s">
        <v>1026</v>
      </c>
      <c r="V3239" s="17">
        <v>2</v>
      </c>
      <c r="W3239" s="142" t="s">
        <v>4447</v>
      </c>
      <c r="X3239" s="17">
        <v>207</v>
      </c>
      <c r="Y3239" s="17">
        <v>8</v>
      </c>
      <c r="Z3239" s="24" t="s">
        <v>1026</v>
      </c>
      <c r="AA3239" s="17">
        <v>12</v>
      </c>
    </row>
    <row r="3240" spans="1:27" x14ac:dyDescent="0.25">
      <c r="A3240" s="16"/>
      <c r="C3240" s="16"/>
      <c r="D3240" s="16"/>
      <c r="E3240" s="16"/>
      <c r="F3240" s="16"/>
      <c r="G3240" s="16"/>
      <c r="H3240" s="16"/>
      <c r="I3240" s="16"/>
      <c r="J3240" s="16"/>
      <c r="K3240" s="16"/>
      <c r="L3240" s="16"/>
      <c r="M3240" s="17" t="s">
        <v>3144</v>
      </c>
      <c r="N3240" s="17">
        <v>1</v>
      </c>
      <c r="O3240" s="17">
        <v>6</v>
      </c>
      <c r="P3240" s="17">
        <v>2010</v>
      </c>
      <c r="Q3240" s="19" t="s">
        <v>264</v>
      </c>
      <c r="R3240" s="24" t="s">
        <v>1026</v>
      </c>
      <c r="S3240" s="19" t="s">
        <v>1029</v>
      </c>
      <c r="T3240" s="17">
        <v>2</v>
      </c>
      <c r="U3240" s="24" t="s">
        <v>1026</v>
      </c>
      <c r="V3240" s="17">
        <v>1</v>
      </c>
      <c r="W3240" s="142" t="s">
        <v>4450</v>
      </c>
      <c r="X3240" s="17">
        <v>661</v>
      </c>
      <c r="Y3240" s="17">
        <v>16</v>
      </c>
      <c r="Z3240" s="24" t="s">
        <v>1026</v>
      </c>
      <c r="AA3240" s="17">
        <v>8</v>
      </c>
    </row>
    <row r="3241" spans="1:27" x14ac:dyDescent="0.25">
      <c r="A3241" s="16"/>
      <c r="C3241" s="16"/>
      <c r="D3241" s="16"/>
      <c r="E3241" s="16"/>
      <c r="F3241" s="16"/>
      <c r="G3241" s="16"/>
      <c r="H3241" s="16"/>
      <c r="I3241" s="16"/>
      <c r="J3241" s="16"/>
      <c r="K3241" s="16"/>
      <c r="L3241" s="16"/>
      <c r="M3241" s="17" t="s">
        <v>3144</v>
      </c>
      <c r="N3241" s="17">
        <v>1</v>
      </c>
      <c r="O3241" s="17">
        <v>6</v>
      </c>
      <c r="P3241" s="17">
        <v>2010</v>
      </c>
      <c r="Q3241" s="19" t="s">
        <v>3121</v>
      </c>
      <c r="R3241" s="24" t="s">
        <v>1026</v>
      </c>
      <c r="S3241" s="19" t="s">
        <v>1427</v>
      </c>
      <c r="T3241" s="17">
        <v>2</v>
      </c>
      <c r="U3241" s="24" t="s">
        <v>1026</v>
      </c>
      <c r="V3241" s="17">
        <v>0</v>
      </c>
      <c r="W3241" s="142" t="s">
        <v>4397</v>
      </c>
      <c r="X3241" s="17">
        <v>351</v>
      </c>
      <c r="Y3241" s="17">
        <v>4</v>
      </c>
      <c r="Z3241" s="24" t="s">
        <v>1026</v>
      </c>
      <c r="AA3241" s="17">
        <v>1</v>
      </c>
    </row>
    <row r="3242" spans="1:27" x14ac:dyDescent="0.25">
      <c r="A3242" s="16"/>
      <c r="C3242" s="16"/>
      <c r="D3242" s="16"/>
      <c r="E3242" s="16"/>
      <c r="F3242" s="16"/>
      <c r="G3242" s="16"/>
      <c r="H3242" s="16"/>
      <c r="I3242" s="16"/>
      <c r="J3242" s="16"/>
      <c r="K3242" s="16"/>
      <c r="L3242" s="16"/>
      <c r="M3242" s="17" t="s">
        <v>3144</v>
      </c>
      <c r="N3242" s="17">
        <v>1</v>
      </c>
      <c r="O3242" s="17">
        <v>6</v>
      </c>
      <c r="P3242" s="17">
        <v>2010</v>
      </c>
      <c r="Q3242" s="19" t="s">
        <v>1241</v>
      </c>
      <c r="R3242" s="24" t="s">
        <v>1026</v>
      </c>
      <c r="S3242" s="19" t="s">
        <v>1</v>
      </c>
      <c r="T3242" s="17">
        <v>1</v>
      </c>
      <c r="U3242" s="24" t="s">
        <v>1026</v>
      </c>
      <c r="V3242" s="17">
        <v>0</v>
      </c>
      <c r="W3242" s="142" t="s">
        <v>500</v>
      </c>
      <c r="X3242" s="17">
        <v>1840</v>
      </c>
      <c r="Y3242" s="17">
        <v>5</v>
      </c>
      <c r="Z3242" s="24" t="s">
        <v>1026</v>
      </c>
      <c r="AA3242" s="17">
        <v>4</v>
      </c>
    </row>
    <row r="3243" spans="1:27" x14ac:dyDescent="0.25">
      <c r="A3243" s="16"/>
      <c r="C3243" s="16"/>
      <c r="D3243" s="16"/>
      <c r="E3243" s="16"/>
      <c r="F3243" s="16"/>
      <c r="G3243" s="16"/>
      <c r="H3243" s="16"/>
      <c r="I3243" s="16"/>
      <c r="J3243" s="16"/>
      <c r="K3243" s="16"/>
      <c r="L3243" s="16"/>
      <c r="M3243" s="17" t="s">
        <v>3144</v>
      </c>
      <c r="N3243" s="17">
        <v>1</v>
      </c>
      <c r="O3243" s="17">
        <v>6</v>
      </c>
      <c r="P3243" s="17">
        <v>2010</v>
      </c>
      <c r="Q3243" s="19" t="s">
        <v>4420</v>
      </c>
      <c r="R3243" s="24" t="s">
        <v>1026</v>
      </c>
      <c r="S3243" s="19" t="s">
        <v>392</v>
      </c>
      <c r="T3243" s="17">
        <v>0</v>
      </c>
      <c r="U3243" s="24" t="s">
        <v>1026</v>
      </c>
      <c r="V3243" s="17">
        <v>2</v>
      </c>
      <c r="W3243" s="142" t="s">
        <v>4449</v>
      </c>
      <c r="X3243" s="17">
        <v>472</v>
      </c>
      <c r="Y3243" s="17">
        <v>0</v>
      </c>
      <c r="Z3243" s="24" t="s">
        <v>1026</v>
      </c>
      <c r="AA3243" s="17">
        <v>12</v>
      </c>
    </row>
    <row r="3244" spans="1:27" x14ac:dyDescent="0.25">
      <c r="A3244" s="16"/>
      <c r="C3244" s="16"/>
      <c r="D3244" s="16"/>
      <c r="E3244" s="16"/>
      <c r="F3244" s="16"/>
      <c r="G3244" s="16"/>
      <c r="H3244" s="16"/>
      <c r="I3244" s="16"/>
      <c r="J3244" s="16"/>
      <c r="K3244" s="16"/>
      <c r="L3244" s="16"/>
      <c r="M3244" s="17" t="s">
        <v>3141</v>
      </c>
      <c r="N3244" s="17">
        <v>3</v>
      </c>
      <c r="O3244" s="17">
        <v>6</v>
      </c>
      <c r="P3244" s="17">
        <v>2010</v>
      </c>
      <c r="Q3244" s="19" t="s">
        <v>90</v>
      </c>
      <c r="R3244" s="24" t="s">
        <v>1026</v>
      </c>
      <c r="S3244" s="19" t="s">
        <v>4420</v>
      </c>
      <c r="T3244" s="17">
        <v>2</v>
      </c>
      <c r="U3244" s="24" t="s">
        <v>1026</v>
      </c>
      <c r="V3244" s="17">
        <v>1</v>
      </c>
      <c r="W3244" s="142" t="s">
        <v>4451</v>
      </c>
      <c r="X3244" s="17">
        <v>121</v>
      </c>
      <c r="Y3244" s="17">
        <v>8</v>
      </c>
      <c r="Z3244" s="24" t="s">
        <v>1026</v>
      </c>
      <c r="AA3244" s="17">
        <v>8</v>
      </c>
    </row>
    <row r="3245" spans="1:27" x14ac:dyDescent="0.25">
      <c r="A3245" s="16"/>
      <c r="C3245" s="16"/>
      <c r="D3245" s="16"/>
      <c r="E3245" s="16"/>
      <c r="F3245" s="16"/>
      <c r="G3245" s="16"/>
      <c r="H3245" s="16"/>
      <c r="I3245" s="16"/>
      <c r="J3245" s="16"/>
      <c r="K3245" s="16"/>
      <c r="L3245" s="16"/>
      <c r="M3245" s="17" t="s">
        <v>3141</v>
      </c>
      <c r="N3245" s="17">
        <v>3</v>
      </c>
      <c r="O3245" s="17">
        <v>6</v>
      </c>
      <c r="P3245" s="17">
        <v>2010</v>
      </c>
      <c r="Q3245" s="19" t="s">
        <v>1043</v>
      </c>
      <c r="R3245" s="24" t="s">
        <v>1026</v>
      </c>
      <c r="S3245" s="19" t="s">
        <v>264</v>
      </c>
      <c r="T3245" s="17">
        <v>0</v>
      </c>
      <c r="U3245" s="24" t="s">
        <v>1026</v>
      </c>
      <c r="V3245" s="17">
        <v>2</v>
      </c>
      <c r="W3245" s="142" t="s">
        <v>2690</v>
      </c>
      <c r="X3245" s="17">
        <v>402</v>
      </c>
      <c r="Y3245" s="17">
        <v>2</v>
      </c>
      <c r="Z3245" s="24" t="s">
        <v>1026</v>
      </c>
      <c r="AA3245" s="17">
        <v>11</v>
      </c>
    </row>
    <row r="3246" spans="1:27" x14ac:dyDescent="0.25">
      <c r="A3246" s="16"/>
      <c r="C3246" s="16"/>
      <c r="D3246" s="16"/>
      <c r="E3246" s="16"/>
      <c r="F3246" s="16"/>
      <c r="G3246" s="16"/>
      <c r="H3246" s="16"/>
      <c r="I3246" s="16"/>
      <c r="J3246" s="16"/>
      <c r="K3246" s="16"/>
      <c r="L3246" s="16"/>
      <c r="M3246" s="17" t="s">
        <v>3141</v>
      </c>
      <c r="N3246" s="17">
        <v>3</v>
      </c>
      <c r="O3246" s="17">
        <v>6</v>
      </c>
      <c r="P3246" s="17">
        <v>2010</v>
      </c>
      <c r="Q3246" s="19" t="s">
        <v>1427</v>
      </c>
      <c r="R3246" s="24" t="s">
        <v>1026</v>
      </c>
      <c r="S3246" s="19" t="s">
        <v>1041</v>
      </c>
      <c r="T3246" s="17">
        <v>0</v>
      </c>
      <c r="U3246" s="24" t="s">
        <v>1026</v>
      </c>
      <c r="V3246" s="17">
        <v>2</v>
      </c>
      <c r="W3246" s="142" t="s">
        <v>1783</v>
      </c>
      <c r="X3246" s="17">
        <v>270</v>
      </c>
      <c r="Y3246" s="17">
        <v>4</v>
      </c>
      <c r="Z3246" s="24" t="s">
        <v>1026</v>
      </c>
      <c r="AA3246" s="17">
        <v>8</v>
      </c>
    </row>
    <row r="3247" spans="1:27" x14ac:dyDescent="0.25">
      <c r="A3247" s="16"/>
      <c r="C3247" s="16"/>
      <c r="D3247" s="16"/>
      <c r="E3247" s="16"/>
      <c r="F3247" s="16"/>
      <c r="G3247" s="16"/>
      <c r="H3247" s="16"/>
      <c r="I3247" s="16"/>
      <c r="J3247" s="16"/>
      <c r="K3247" s="16"/>
      <c r="L3247" s="16"/>
      <c r="M3247" s="17" t="s">
        <v>3011</v>
      </c>
      <c r="N3247" s="17">
        <v>6</v>
      </c>
      <c r="O3247" s="17">
        <v>6</v>
      </c>
      <c r="P3247" s="17">
        <v>2010</v>
      </c>
      <c r="Q3247" s="19" t="s">
        <v>1043</v>
      </c>
      <c r="R3247" s="24" t="s">
        <v>1026</v>
      </c>
      <c r="S3247" s="19" t="s">
        <v>3121</v>
      </c>
      <c r="T3247" s="17">
        <v>1</v>
      </c>
      <c r="U3247" s="24" t="s">
        <v>1026</v>
      </c>
      <c r="V3247" s="17">
        <v>2</v>
      </c>
      <c r="W3247" s="142" t="s">
        <v>4452</v>
      </c>
      <c r="X3247" s="17">
        <v>332</v>
      </c>
      <c r="Y3247" s="17">
        <v>6</v>
      </c>
      <c r="Z3247" s="24" t="s">
        <v>1026</v>
      </c>
      <c r="AA3247" s="17">
        <v>10</v>
      </c>
    </row>
    <row r="3248" spans="1:27" x14ac:dyDescent="0.25">
      <c r="A3248" s="16"/>
      <c r="C3248" s="16"/>
      <c r="D3248" s="16"/>
      <c r="E3248" s="16"/>
      <c r="F3248" s="16"/>
      <c r="G3248" s="16"/>
      <c r="H3248" s="16"/>
      <c r="I3248" s="16"/>
      <c r="J3248" s="16"/>
      <c r="K3248" s="16"/>
      <c r="L3248" s="16"/>
      <c r="M3248" s="17" t="s">
        <v>3011</v>
      </c>
      <c r="N3248" s="17">
        <v>6</v>
      </c>
      <c r="O3248" s="17">
        <v>6</v>
      </c>
      <c r="P3248" s="17">
        <v>2010</v>
      </c>
      <c r="Q3248" s="19" t="s">
        <v>392</v>
      </c>
      <c r="R3248" s="24" t="s">
        <v>1026</v>
      </c>
      <c r="S3248" s="19" t="s">
        <v>90</v>
      </c>
      <c r="T3248" s="17">
        <v>2</v>
      </c>
      <c r="U3248" s="24" t="s">
        <v>1026</v>
      </c>
      <c r="V3248" s="17">
        <v>0</v>
      </c>
      <c r="W3248" s="142" t="s">
        <v>1097</v>
      </c>
      <c r="X3248" s="17">
        <v>273</v>
      </c>
      <c r="Y3248" s="17">
        <v>22</v>
      </c>
      <c r="Z3248" s="24" t="s">
        <v>1026</v>
      </c>
      <c r="AA3248" s="17">
        <v>0</v>
      </c>
    </row>
    <row r="3249" spans="1:27" x14ac:dyDescent="0.25">
      <c r="A3249" s="16"/>
      <c r="C3249" s="16"/>
      <c r="D3249" s="16"/>
      <c r="E3249" s="16"/>
      <c r="F3249" s="16"/>
      <c r="G3249" s="16"/>
      <c r="H3249" s="16"/>
      <c r="I3249" s="16"/>
      <c r="J3249" s="16"/>
      <c r="K3249" s="16"/>
      <c r="L3249" s="16"/>
      <c r="M3249" s="17" t="s">
        <v>3144</v>
      </c>
      <c r="N3249" s="17">
        <v>8</v>
      </c>
      <c r="O3249" s="17">
        <v>6</v>
      </c>
      <c r="P3249" s="17">
        <v>2010</v>
      </c>
      <c r="Q3249" s="19" t="s">
        <v>1433</v>
      </c>
      <c r="R3249" s="24" t="s">
        <v>1026</v>
      </c>
      <c r="S3249" s="19" t="s">
        <v>392</v>
      </c>
      <c r="T3249" s="17">
        <v>0</v>
      </c>
      <c r="U3249" s="24" t="s">
        <v>1026</v>
      </c>
      <c r="V3249" s="17">
        <v>1</v>
      </c>
      <c r="W3249" s="142" t="s">
        <v>1106</v>
      </c>
      <c r="X3249" s="17">
        <v>461</v>
      </c>
      <c r="Y3249" s="17">
        <v>3</v>
      </c>
      <c r="Z3249" s="24" t="s">
        <v>1026</v>
      </c>
      <c r="AA3249" s="17">
        <v>7</v>
      </c>
    </row>
    <row r="3250" spans="1:27" x14ac:dyDescent="0.25">
      <c r="A3250" s="16"/>
      <c r="C3250" s="16"/>
      <c r="D3250" s="16"/>
      <c r="E3250" s="16"/>
      <c r="F3250" s="16"/>
      <c r="G3250" s="16"/>
      <c r="H3250" s="16"/>
      <c r="I3250" s="16"/>
      <c r="J3250" s="16"/>
      <c r="K3250" s="16"/>
      <c r="L3250" s="16"/>
      <c r="M3250" s="17" t="s">
        <v>3142</v>
      </c>
      <c r="N3250" s="17">
        <v>9</v>
      </c>
      <c r="O3250" s="17">
        <v>6</v>
      </c>
      <c r="P3250" s="17">
        <v>2010</v>
      </c>
      <c r="Q3250" s="19" t="s">
        <v>1041</v>
      </c>
      <c r="R3250" s="24" t="s">
        <v>1026</v>
      </c>
      <c r="S3250" s="19" t="s">
        <v>1043</v>
      </c>
      <c r="T3250" s="17">
        <v>1</v>
      </c>
      <c r="U3250" s="24" t="s">
        <v>1026</v>
      </c>
      <c r="V3250" s="17">
        <v>0</v>
      </c>
      <c r="W3250" s="142" t="s">
        <v>4455</v>
      </c>
      <c r="X3250" s="17">
        <v>525</v>
      </c>
      <c r="Y3250" s="17">
        <v>3</v>
      </c>
      <c r="Z3250" s="24" t="s">
        <v>1026</v>
      </c>
      <c r="AA3250" s="17">
        <v>0</v>
      </c>
    </row>
    <row r="3251" spans="1:27" x14ac:dyDescent="0.25">
      <c r="A3251" s="16"/>
      <c r="C3251" s="16"/>
      <c r="D3251" s="16"/>
      <c r="E3251" s="16"/>
      <c r="F3251" s="16"/>
      <c r="G3251" s="16"/>
      <c r="H3251" s="16"/>
      <c r="I3251" s="16"/>
      <c r="J3251" s="16"/>
      <c r="K3251" s="16"/>
      <c r="L3251" s="16"/>
      <c r="M3251" s="17" t="s">
        <v>3142</v>
      </c>
      <c r="N3251" s="17">
        <v>9</v>
      </c>
      <c r="O3251" s="17">
        <v>6</v>
      </c>
      <c r="P3251" s="17">
        <v>2010</v>
      </c>
      <c r="Q3251" s="19" t="s">
        <v>1241</v>
      </c>
      <c r="R3251" s="24" t="s">
        <v>1026</v>
      </c>
      <c r="S3251" s="19" t="s">
        <v>1029</v>
      </c>
      <c r="T3251" s="17">
        <v>2</v>
      </c>
      <c r="U3251" s="24" t="s">
        <v>1026</v>
      </c>
      <c r="V3251" s="17">
        <v>0</v>
      </c>
      <c r="W3251" s="142" t="s">
        <v>4454</v>
      </c>
      <c r="X3251" s="17">
        <v>1126</v>
      </c>
      <c r="Y3251" s="17">
        <v>24</v>
      </c>
      <c r="Z3251" s="24" t="s">
        <v>1026</v>
      </c>
      <c r="AA3251" s="17">
        <v>1</v>
      </c>
    </row>
    <row r="3252" spans="1:27" x14ac:dyDescent="0.25">
      <c r="A3252" s="16"/>
      <c r="C3252" s="16"/>
      <c r="D3252" s="16"/>
      <c r="E3252" s="16"/>
      <c r="F3252" s="16"/>
      <c r="G3252" s="16"/>
      <c r="H3252" s="16"/>
      <c r="I3252" s="16"/>
      <c r="J3252" s="16"/>
      <c r="K3252" s="16"/>
      <c r="L3252" s="16"/>
      <c r="M3252" s="17" t="s">
        <v>3142</v>
      </c>
      <c r="N3252" s="17">
        <v>9</v>
      </c>
      <c r="O3252" s="17">
        <v>6</v>
      </c>
      <c r="P3252" s="17">
        <v>2010</v>
      </c>
      <c r="Q3252" s="19" t="s">
        <v>1</v>
      </c>
      <c r="R3252" s="24" t="s">
        <v>1026</v>
      </c>
      <c r="S3252" s="19" t="s">
        <v>3121</v>
      </c>
      <c r="T3252" s="17">
        <v>0</v>
      </c>
      <c r="U3252" s="24" t="s">
        <v>1026</v>
      </c>
      <c r="V3252" s="17">
        <v>2</v>
      </c>
      <c r="W3252" s="142" t="s">
        <v>2576</v>
      </c>
      <c r="X3252" s="17">
        <v>408</v>
      </c>
      <c r="Y3252" s="17">
        <v>2</v>
      </c>
      <c r="Z3252" s="24" t="s">
        <v>1026</v>
      </c>
      <c r="AA3252" s="17">
        <v>7</v>
      </c>
    </row>
    <row r="3253" spans="1:27" x14ac:dyDescent="0.25">
      <c r="A3253" s="16"/>
      <c r="C3253" s="16"/>
      <c r="D3253" s="16"/>
      <c r="E3253" s="16"/>
      <c r="F3253" s="16"/>
      <c r="G3253" s="16"/>
      <c r="H3253" s="16"/>
      <c r="I3253" s="16"/>
      <c r="J3253" s="16"/>
      <c r="K3253" s="16"/>
      <c r="L3253" s="16"/>
      <c r="M3253" s="17" t="s">
        <v>3142</v>
      </c>
      <c r="N3253" s="17">
        <v>9</v>
      </c>
      <c r="O3253" s="17">
        <v>6</v>
      </c>
      <c r="P3253" s="17">
        <v>2010</v>
      </c>
      <c r="Q3253" s="19" t="s">
        <v>4420</v>
      </c>
      <c r="R3253" s="24" t="s">
        <v>1026</v>
      </c>
      <c r="S3253" s="19" t="s">
        <v>264</v>
      </c>
      <c r="T3253" s="17">
        <v>0</v>
      </c>
      <c r="U3253" s="24" t="s">
        <v>1026</v>
      </c>
      <c r="V3253" s="17">
        <v>2</v>
      </c>
      <c r="W3253" s="142" t="s">
        <v>4453</v>
      </c>
      <c r="X3253" s="17">
        <v>203</v>
      </c>
      <c r="Y3253" s="17">
        <v>3</v>
      </c>
      <c r="Z3253" s="24" t="s">
        <v>1026</v>
      </c>
      <c r="AA3253" s="17">
        <v>7</v>
      </c>
    </row>
    <row r="3254" spans="1:27" x14ac:dyDescent="0.25">
      <c r="A3254" s="16"/>
      <c r="C3254" s="16"/>
      <c r="D3254" s="16"/>
      <c r="E3254" s="16"/>
      <c r="F3254" s="16"/>
      <c r="G3254" s="16"/>
      <c r="H3254" s="16"/>
      <c r="I3254" s="16"/>
      <c r="J3254" s="16"/>
      <c r="K3254" s="16"/>
      <c r="L3254" s="16"/>
      <c r="M3254" s="17" t="s">
        <v>3141</v>
      </c>
      <c r="N3254" s="17">
        <v>10</v>
      </c>
      <c r="O3254" s="17">
        <v>6</v>
      </c>
      <c r="P3254" s="17">
        <v>2010</v>
      </c>
      <c r="Q3254" s="19" t="s">
        <v>90</v>
      </c>
      <c r="R3254" s="24" t="s">
        <v>1026</v>
      </c>
      <c r="S3254" s="19" t="s">
        <v>1427</v>
      </c>
      <c r="T3254" s="17">
        <v>0</v>
      </c>
      <c r="U3254" s="24" t="s">
        <v>1026</v>
      </c>
      <c r="V3254" s="17">
        <v>2</v>
      </c>
      <c r="W3254" s="142" t="s">
        <v>4456</v>
      </c>
      <c r="X3254" s="17">
        <v>195</v>
      </c>
      <c r="Y3254" s="17">
        <v>4</v>
      </c>
      <c r="Z3254" s="24" t="s">
        <v>1026</v>
      </c>
      <c r="AA3254" s="17">
        <v>16</v>
      </c>
    </row>
    <row r="3255" spans="1:27" x14ac:dyDescent="0.25">
      <c r="A3255" s="16"/>
      <c r="C3255" s="16"/>
      <c r="D3255" s="16"/>
      <c r="E3255" s="16"/>
      <c r="F3255" s="16"/>
      <c r="G3255" s="16"/>
      <c r="H3255" s="16"/>
      <c r="I3255" s="16"/>
      <c r="J3255" s="16"/>
      <c r="K3255" s="16"/>
      <c r="L3255" s="16"/>
      <c r="M3255" s="17" t="s">
        <v>3143</v>
      </c>
      <c r="N3255" s="17">
        <v>11</v>
      </c>
      <c r="O3255" s="17">
        <v>6</v>
      </c>
      <c r="P3255" s="17">
        <v>2010</v>
      </c>
      <c r="Q3255" s="19" t="s">
        <v>392</v>
      </c>
      <c r="R3255" s="24" t="s">
        <v>1026</v>
      </c>
      <c r="S3255" s="19" t="s">
        <v>1241</v>
      </c>
      <c r="T3255" s="17">
        <v>0</v>
      </c>
      <c r="U3255" s="24" t="s">
        <v>1026</v>
      </c>
      <c r="V3255" s="17">
        <v>2</v>
      </c>
      <c r="W3255" s="142" t="s">
        <v>4457</v>
      </c>
      <c r="X3255" s="17">
        <v>514</v>
      </c>
      <c r="Y3255" s="17">
        <v>5</v>
      </c>
      <c r="Z3255" s="24" t="s">
        <v>1026</v>
      </c>
      <c r="AA3255" s="17">
        <v>10</v>
      </c>
    </row>
    <row r="3256" spans="1:27" x14ac:dyDescent="0.25">
      <c r="A3256" s="16"/>
      <c r="C3256" s="16"/>
      <c r="D3256" s="16"/>
      <c r="E3256" s="16"/>
      <c r="F3256" s="16"/>
      <c r="G3256" s="16"/>
      <c r="H3256" s="16"/>
      <c r="I3256" s="16"/>
      <c r="J3256" s="16"/>
      <c r="K3256" s="16"/>
      <c r="L3256" s="16"/>
      <c r="M3256" s="17" t="s">
        <v>3027</v>
      </c>
      <c r="N3256" s="17">
        <v>12</v>
      </c>
      <c r="O3256" s="17">
        <v>6</v>
      </c>
      <c r="P3256" s="17">
        <v>2010</v>
      </c>
      <c r="Q3256" s="19" t="s">
        <v>90</v>
      </c>
      <c r="R3256" s="24" t="s">
        <v>1026</v>
      </c>
      <c r="S3256" s="19" t="s">
        <v>1433</v>
      </c>
      <c r="T3256" s="17">
        <v>1</v>
      </c>
      <c r="U3256" s="24" t="s">
        <v>1026</v>
      </c>
      <c r="V3256" s="17">
        <v>2</v>
      </c>
      <c r="W3256" s="142" t="s">
        <v>4458</v>
      </c>
      <c r="X3256" s="17">
        <v>135</v>
      </c>
      <c r="Y3256" s="17">
        <v>3</v>
      </c>
      <c r="Z3256" s="24" t="s">
        <v>1026</v>
      </c>
      <c r="AA3256" s="17">
        <v>6</v>
      </c>
    </row>
    <row r="3257" spans="1:27" x14ac:dyDescent="0.25">
      <c r="A3257" s="16"/>
      <c r="C3257" s="16"/>
      <c r="D3257" s="16"/>
      <c r="E3257" s="16"/>
      <c r="F3257" s="16"/>
      <c r="G3257" s="16"/>
      <c r="H3257" s="16"/>
      <c r="I3257" s="16"/>
      <c r="J3257" s="16"/>
      <c r="K3257" s="16"/>
      <c r="L3257" s="16"/>
      <c r="M3257" s="17" t="s">
        <v>3027</v>
      </c>
      <c r="N3257" s="17">
        <v>12</v>
      </c>
      <c r="O3257" s="17">
        <v>6</v>
      </c>
      <c r="P3257" s="17">
        <v>2010</v>
      </c>
      <c r="Q3257" s="19" t="s">
        <v>264</v>
      </c>
      <c r="R3257" s="24" t="s">
        <v>1026</v>
      </c>
      <c r="S3257" s="19" t="s">
        <v>1427</v>
      </c>
      <c r="T3257" s="17">
        <v>1</v>
      </c>
      <c r="U3257" s="24" t="s">
        <v>1026</v>
      </c>
      <c r="V3257" s="17">
        <v>0</v>
      </c>
      <c r="W3257" s="142" t="s">
        <v>4459</v>
      </c>
      <c r="X3257" s="17">
        <v>583</v>
      </c>
      <c r="Y3257" s="17">
        <v>4</v>
      </c>
      <c r="Z3257" s="24" t="s">
        <v>1026</v>
      </c>
      <c r="AA3257" s="17">
        <v>1</v>
      </c>
    </row>
    <row r="3258" spans="1:27" x14ac:dyDescent="0.25">
      <c r="A3258" s="16"/>
      <c r="C3258" s="16"/>
      <c r="D3258" s="16"/>
      <c r="E3258" s="16"/>
      <c r="F3258" s="16"/>
      <c r="G3258" s="16"/>
      <c r="H3258" s="16"/>
      <c r="I3258" s="16"/>
      <c r="J3258" s="16"/>
      <c r="K3258" s="16"/>
      <c r="L3258" s="16"/>
      <c r="M3258" s="17" t="s">
        <v>3011</v>
      </c>
      <c r="N3258" s="17">
        <v>13</v>
      </c>
      <c r="O3258" s="17">
        <v>6</v>
      </c>
      <c r="P3258" s="17">
        <v>2010</v>
      </c>
      <c r="Q3258" s="19" t="s">
        <v>3121</v>
      </c>
      <c r="R3258" s="24" t="s">
        <v>1026</v>
      </c>
      <c r="S3258" s="19" t="s">
        <v>1433</v>
      </c>
      <c r="T3258" s="17">
        <v>2</v>
      </c>
      <c r="U3258" s="24" t="s">
        <v>1026</v>
      </c>
      <c r="V3258" s="17">
        <v>0</v>
      </c>
      <c r="W3258" s="142" t="s">
        <v>1494</v>
      </c>
      <c r="X3258" s="17">
        <v>309</v>
      </c>
      <c r="Y3258" s="17">
        <v>11</v>
      </c>
      <c r="Z3258" s="24" t="s">
        <v>1026</v>
      </c>
      <c r="AA3258" s="17">
        <v>5</v>
      </c>
    </row>
    <row r="3259" spans="1:27" x14ac:dyDescent="0.25">
      <c r="A3259" s="16"/>
      <c r="C3259" s="16"/>
      <c r="D3259" s="16"/>
      <c r="E3259" s="16"/>
      <c r="F3259" s="16"/>
      <c r="G3259" s="16"/>
      <c r="H3259" s="16"/>
      <c r="I3259" s="16"/>
      <c r="J3259" s="16"/>
      <c r="K3259" s="16"/>
      <c r="L3259" s="16"/>
      <c r="M3259" s="17" t="s">
        <v>3011</v>
      </c>
      <c r="N3259" s="17">
        <v>13</v>
      </c>
      <c r="O3259" s="17">
        <v>6</v>
      </c>
      <c r="P3259" s="17">
        <v>2010</v>
      </c>
      <c r="Q3259" s="19" t="s">
        <v>1029</v>
      </c>
      <c r="R3259" s="24" t="s">
        <v>1026</v>
      </c>
      <c r="S3259" s="19" t="s">
        <v>1427</v>
      </c>
      <c r="T3259" s="17">
        <v>1</v>
      </c>
      <c r="U3259" s="24" t="s">
        <v>1026</v>
      </c>
      <c r="V3259" s="17">
        <v>0</v>
      </c>
      <c r="W3259" s="142" t="s">
        <v>4460</v>
      </c>
      <c r="X3259" s="17">
        <v>162</v>
      </c>
      <c r="Y3259" s="17">
        <v>9</v>
      </c>
      <c r="Z3259" s="24" t="s">
        <v>1026</v>
      </c>
      <c r="AA3259" s="17">
        <v>4</v>
      </c>
    </row>
    <row r="3260" spans="1:27" x14ac:dyDescent="0.25">
      <c r="A3260" s="16"/>
      <c r="C3260" s="16"/>
      <c r="D3260" s="16"/>
      <c r="E3260" s="16"/>
      <c r="F3260" s="16"/>
      <c r="G3260" s="16"/>
      <c r="H3260" s="16"/>
      <c r="I3260" s="16"/>
      <c r="J3260" s="16"/>
      <c r="K3260" s="16"/>
      <c r="L3260" s="16"/>
      <c r="M3260" s="17" t="s">
        <v>3011</v>
      </c>
      <c r="N3260" s="17">
        <v>13</v>
      </c>
      <c r="O3260" s="17">
        <v>6</v>
      </c>
      <c r="P3260" s="17">
        <v>2010</v>
      </c>
      <c r="Q3260" s="19" t="s">
        <v>1</v>
      </c>
      <c r="R3260" s="24" t="s">
        <v>1026</v>
      </c>
      <c r="S3260" s="19" t="s">
        <v>4420</v>
      </c>
      <c r="T3260" s="17">
        <v>2</v>
      </c>
      <c r="U3260" s="24" t="s">
        <v>1026</v>
      </c>
      <c r="V3260" s="17">
        <v>0</v>
      </c>
      <c r="W3260" s="142" t="s">
        <v>4461</v>
      </c>
      <c r="X3260" s="17">
        <v>435</v>
      </c>
      <c r="Y3260" s="17">
        <v>13</v>
      </c>
      <c r="Z3260" s="24" t="s">
        <v>1026</v>
      </c>
      <c r="AA3260" s="17">
        <v>2</v>
      </c>
    </row>
    <row r="3261" spans="1:27" x14ac:dyDescent="0.25">
      <c r="A3261" s="16"/>
      <c r="C3261" s="16"/>
      <c r="D3261" s="16"/>
      <c r="E3261" s="16"/>
      <c r="F3261" s="16"/>
      <c r="G3261" s="16"/>
      <c r="H3261" s="16"/>
      <c r="I3261" s="16"/>
      <c r="J3261" s="16"/>
      <c r="K3261" s="16"/>
      <c r="L3261" s="16"/>
      <c r="M3261" s="17" t="s">
        <v>3011</v>
      </c>
      <c r="N3261" s="17">
        <v>13</v>
      </c>
      <c r="O3261" s="17">
        <v>6</v>
      </c>
      <c r="P3261" s="17">
        <v>2010</v>
      </c>
      <c r="Q3261" s="19" t="s">
        <v>264</v>
      </c>
      <c r="R3261" s="24" t="s">
        <v>1026</v>
      </c>
      <c r="S3261" s="19" t="s">
        <v>1041</v>
      </c>
      <c r="T3261" s="17">
        <v>0</v>
      </c>
      <c r="U3261" s="24" t="s">
        <v>1026</v>
      </c>
      <c r="V3261" s="17">
        <v>2</v>
      </c>
      <c r="W3261" s="142" t="s">
        <v>4462</v>
      </c>
      <c r="X3261" s="17">
        <v>520</v>
      </c>
      <c r="Y3261" s="17">
        <v>0</v>
      </c>
      <c r="Z3261" s="24" t="s">
        <v>1026</v>
      </c>
      <c r="AA3261" s="17">
        <v>6</v>
      </c>
    </row>
    <row r="3262" spans="1:27" x14ac:dyDescent="0.25">
      <c r="A3262" s="16"/>
      <c r="C3262" s="16"/>
      <c r="D3262" s="16"/>
      <c r="E3262" s="16"/>
      <c r="F3262" s="16"/>
      <c r="G3262" s="16"/>
      <c r="H3262" s="16"/>
      <c r="I3262" s="16"/>
      <c r="J3262" s="16"/>
      <c r="K3262" s="16"/>
      <c r="L3262" s="16"/>
      <c r="M3262" s="17" t="s">
        <v>3142</v>
      </c>
      <c r="N3262" s="17">
        <v>16</v>
      </c>
      <c r="O3262" s="17">
        <v>6</v>
      </c>
      <c r="P3262" s="17">
        <v>2010</v>
      </c>
      <c r="Q3262" s="19" t="s">
        <v>264</v>
      </c>
      <c r="R3262" s="24" t="s">
        <v>1026</v>
      </c>
      <c r="S3262" s="19" t="s">
        <v>1</v>
      </c>
      <c r="T3262" s="17">
        <v>2</v>
      </c>
      <c r="U3262" s="24" t="s">
        <v>1026</v>
      </c>
      <c r="V3262" s="17">
        <v>0</v>
      </c>
      <c r="W3262" s="142" t="s">
        <v>4463</v>
      </c>
      <c r="X3262" s="17">
        <v>380</v>
      </c>
      <c r="Y3262" s="17">
        <v>3</v>
      </c>
      <c r="Z3262" s="24" t="s">
        <v>1026</v>
      </c>
      <c r="AA3262" s="17">
        <v>0</v>
      </c>
    </row>
    <row r="3263" spans="1:27" x14ac:dyDescent="0.25">
      <c r="A3263" s="16"/>
      <c r="C3263" s="16"/>
      <c r="D3263" s="16"/>
      <c r="E3263" s="16"/>
      <c r="F3263" s="16"/>
      <c r="G3263" s="16"/>
      <c r="H3263" s="16"/>
      <c r="I3263" s="16"/>
      <c r="J3263" s="16"/>
      <c r="K3263" s="16"/>
      <c r="L3263" s="16"/>
      <c r="M3263" s="17" t="s">
        <v>3142</v>
      </c>
      <c r="N3263" s="17">
        <v>16</v>
      </c>
      <c r="O3263" s="17">
        <v>6</v>
      </c>
      <c r="P3263" s="17">
        <v>2010</v>
      </c>
      <c r="Q3263" s="19" t="s">
        <v>3121</v>
      </c>
      <c r="R3263" s="24" t="s">
        <v>1026</v>
      </c>
      <c r="S3263" s="19" t="s">
        <v>90</v>
      </c>
      <c r="T3263" s="17">
        <v>2</v>
      </c>
      <c r="U3263" s="24" t="s">
        <v>1026</v>
      </c>
      <c r="V3263" s="17">
        <v>0</v>
      </c>
      <c r="W3263" s="142" t="s">
        <v>4464</v>
      </c>
      <c r="X3263" s="17">
        <v>286</v>
      </c>
      <c r="Y3263" s="17">
        <v>19</v>
      </c>
      <c r="Z3263" s="24" t="s">
        <v>1026</v>
      </c>
      <c r="AA3263" s="17">
        <v>0</v>
      </c>
    </row>
    <row r="3264" spans="1:27" x14ac:dyDescent="0.25">
      <c r="A3264" s="16"/>
      <c r="C3264" s="16"/>
      <c r="D3264" s="16"/>
      <c r="E3264" s="16"/>
      <c r="F3264" s="16"/>
      <c r="G3264" s="16"/>
      <c r="H3264" s="16"/>
      <c r="I3264" s="16"/>
      <c r="J3264" s="16"/>
      <c r="K3264" s="16"/>
      <c r="L3264" s="16"/>
      <c r="M3264" s="17" t="s">
        <v>3142</v>
      </c>
      <c r="N3264" s="17">
        <v>16</v>
      </c>
      <c r="O3264" s="17">
        <v>6</v>
      </c>
      <c r="P3264" s="17">
        <v>2010</v>
      </c>
      <c r="Q3264" s="19" t="s">
        <v>1433</v>
      </c>
      <c r="R3264" s="24" t="s">
        <v>1026</v>
      </c>
      <c r="S3264" s="19" t="s">
        <v>1041</v>
      </c>
      <c r="T3264" s="17">
        <v>0</v>
      </c>
      <c r="U3264" s="24" t="s">
        <v>1026</v>
      </c>
      <c r="V3264" s="17">
        <v>2</v>
      </c>
      <c r="W3264" s="142" t="s">
        <v>2668</v>
      </c>
      <c r="X3264" s="17">
        <v>404</v>
      </c>
      <c r="Y3264" s="17">
        <v>1</v>
      </c>
      <c r="Z3264" s="24" t="s">
        <v>1026</v>
      </c>
      <c r="AA3264" s="17">
        <v>7</v>
      </c>
    </row>
    <row r="3265" spans="1:27" x14ac:dyDescent="0.25">
      <c r="A3265" s="16"/>
      <c r="C3265" s="16"/>
      <c r="D3265" s="16"/>
      <c r="E3265" s="16"/>
      <c r="F3265" s="16"/>
      <c r="G3265" s="16"/>
      <c r="H3265" s="16"/>
      <c r="I3265" s="16"/>
      <c r="J3265" s="16"/>
      <c r="K3265" s="16"/>
      <c r="L3265" s="16"/>
      <c r="M3265" s="17" t="s">
        <v>3142</v>
      </c>
      <c r="N3265" s="17">
        <v>16</v>
      </c>
      <c r="O3265" s="17">
        <v>6</v>
      </c>
      <c r="P3265" s="17">
        <v>2010</v>
      </c>
      <c r="Q3265" s="19" t="s">
        <v>4420</v>
      </c>
      <c r="R3265" s="24" t="s">
        <v>1026</v>
      </c>
      <c r="S3265" s="19" t="s">
        <v>1029</v>
      </c>
      <c r="T3265" s="17">
        <v>1</v>
      </c>
      <c r="U3265" s="24" t="s">
        <v>1026</v>
      </c>
      <c r="V3265" s="17">
        <v>2</v>
      </c>
      <c r="W3265" s="142" t="s">
        <v>4465</v>
      </c>
      <c r="X3265" s="17">
        <v>150</v>
      </c>
      <c r="Y3265" s="17">
        <v>7</v>
      </c>
      <c r="Z3265" s="24" t="s">
        <v>1026</v>
      </c>
      <c r="AA3265" s="17">
        <v>9</v>
      </c>
    </row>
    <row r="3266" spans="1:27" x14ac:dyDescent="0.25">
      <c r="A3266" s="16"/>
      <c r="C3266" s="16"/>
      <c r="D3266" s="16"/>
      <c r="E3266" s="16"/>
      <c r="F3266" s="16"/>
      <c r="G3266" s="16"/>
      <c r="H3266" s="16"/>
      <c r="I3266" s="16"/>
      <c r="J3266" s="16"/>
      <c r="K3266" s="16"/>
      <c r="L3266" s="16"/>
      <c r="M3266" s="17" t="s">
        <v>3142</v>
      </c>
      <c r="N3266" s="17">
        <v>16</v>
      </c>
      <c r="O3266" s="17">
        <v>6</v>
      </c>
      <c r="P3266" s="17">
        <v>2010</v>
      </c>
      <c r="Q3266" s="19" t="s">
        <v>1043</v>
      </c>
      <c r="R3266" s="24" t="s">
        <v>1026</v>
      </c>
      <c r="S3266" s="19" t="s">
        <v>392</v>
      </c>
      <c r="T3266" s="17">
        <v>0</v>
      </c>
      <c r="U3266" s="24" t="s">
        <v>1026</v>
      </c>
      <c r="V3266" s="17">
        <v>2</v>
      </c>
      <c r="W3266" s="142" t="s">
        <v>4466</v>
      </c>
      <c r="X3266" s="17">
        <v>347</v>
      </c>
      <c r="Y3266" s="17">
        <v>3</v>
      </c>
      <c r="Z3266" s="24" t="s">
        <v>1026</v>
      </c>
      <c r="AA3266" s="17">
        <v>16</v>
      </c>
    </row>
    <row r="3267" spans="1:27" x14ac:dyDescent="0.25">
      <c r="A3267" s="16"/>
      <c r="C3267" s="16"/>
      <c r="D3267" s="16"/>
      <c r="E3267" s="16"/>
      <c r="F3267" s="16"/>
      <c r="G3267" s="16"/>
      <c r="H3267" s="16"/>
      <c r="I3267" s="16"/>
      <c r="J3267" s="16"/>
      <c r="K3267" s="16"/>
      <c r="L3267" s="16"/>
      <c r="M3267" s="17" t="s">
        <v>3142</v>
      </c>
      <c r="N3267" s="17">
        <v>16</v>
      </c>
      <c r="O3267" s="17">
        <v>6</v>
      </c>
      <c r="P3267" s="17">
        <v>2010</v>
      </c>
      <c r="Q3267" s="19" t="s">
        <v>1427</v>
      </c>
      <c r="R3267" s="24" t="s">
        <v>1026</v>
      </c>
      <c r="S3267" s="19" t="s">
        <v>1241</v>
      </c>
      <c r="T3267" s="17">
        <v>0</v>
      </c>
      <c r="U3267" s="24" t="s">
        <v>1026</v>
      </c>
      <c r="V3267" s="17">
        <v>2</v>
      </c>
      <c r="W3267" s="142" t="s">
        <v>4467</v>
      </c>
      <c r="X3267" s="17">
        <v>192</v>
      </c>
      <c r="Y3267" s="17">
        <v>1</v>
      </c>
      <c r="Z3267" s="24" t="s">
        <v>1026</v>
      </c>
      <c r="AA3267" s="17">
        <v>7</v>
      </c>
    </row>
    <row r="3268" spans="1:27" x14ac:dyDescent="0.25">
      <c r="A3268" s="16"/>
      <c r="C3268" s="16"/>
      <c r="D3268" s="16"/>
      <c r="E3268" s="16"/>
      <c r="F3268" s="16"/>
      <c r="G3268" s="16"/>
      <c r="H3268" s="16"/>
      <c r="I3268" s="16"/>
      <c r="J3268" s="16"/>
      <c r="K3268" s="16"/>
      <c r="L3268" s="16"/>
      <c r="M3268" s="17" t="s">
        <v>3143</v>
      </c>
      <c r="N3268" s="17">
        <v>18</v>
      </c>
      <c r="O3268" s="17">
        <v>6</v>
      </c>
      <c r="P3268" s="17">
        <v>2010</v>
      </c>
      <c r="Q3268" s="19" t="s">
        <v>1241</v>
      </c>
      <c r="R3268" s="24" t="s">
        <v>1026</v>
      </c>
      <c r="S3268" s="19" t="s">
        <v>264</v>
      </c>
      <c r="T3268" s="17">
        <v>2</v>
      </c>
      <c r="U3268" s="24" t="s">
        <v>1026</v>
      </c>
      <c r="V3268" s="17">
        <v>0</v>
      </c>
      <c r="W3268" s="142" t="s">
        <v>4470</v>
      </c>
      <c r="X3268" s="17">
        <v>1011</v>
      </c>
      <c r="Y3268" s="17">
        <v>10</v>
      </c>
      <c r="Z3268" s="24" t="s">
        <v>1026</v>
      </c>
      <c r="AA3268" s="17">
        <v>5</v>
      </c>
    </row>
    <row r="3269" spans="1:27" x14ac:dyDescent="0.25">
      <c r="A3269" s="16"/>
      <c r="C3269" s="16"/>
      <c r="D3269" s="16"/>
      <c r="E3269" s="16"/>
      <c r="F3269" s="16"/>
      <c r="G3269" s="16"/>
      <c r="H3269" s="16"/>
      <c r="I3269" s="16"/>
      <c r="J3269" s="16"/>
      <c r="K3269" s="16"/>
      <c r="L3269" s="16"/>
      <c r="M3269" s="17" t="s">
        <v>3027</v>
      </c>
      <c r="N3269" s="17">
        <v>19</v>
      </c>
      <c r="O3269" s="17">
        <v>6</v>
      </c>
      <c r="P3269" s="17">
        <v>2010</v>
      </c>
      <c r="Q3269" s="19" t="s">
        <v>1427</v>
      </c>
      <c r="R3269" s="24" t="s">
        <v>1026</v>
      </c>
      <c r="S3269" s="19" t="s">
        <v>1</v>
      </c>
      <c r="T3269" s="17">
        <v>0</v>
      </c>
      <c r="U3269" s="24" t="s">
        <v>1026</v>
      </c>
      <c r="V3269" s="17">
        <v>2</v>
      </c>
      <c r="W3269" s="142" t="s">
        <v>4469</v>
      </c>
      <c r="X3269" s="17">
        <v>105</v>
      </c>
      <c r="Y3269" s="17">
        <v>2</v>
      </c>
      <c r="Z3269" s="24" t="s">
        <v>1026</v>
      </c>
      <c r="AA3269" s="17">
        <v>8</v>
      </c>
    </row>
    <row r="3270" spans="1:27" x14ac:dyDescent="0.25">
      <c r="A3270" s="16"/>
      <c r="C3270" s="16"/>
      <c r="D3270" s="16"/>
      <c r="E3270" s="16"/>
      <c r="F3270" s="16"/>
      <c r="G3270" s="16"/>
      <c r="H3270" s="16"/>
      <c r="I3270" s="16"/>
      <c r="J3270" s="16"/>
      <c r="K3270" s="16"/>
      <c r="L3270" s="16"/>
      <c r="M3270" s="17" t="s">
        <v>3027</v>
      </c>
      <c r="N3270" s="17">
        <v>19</v>
      </c>
      <c r="O3270" s="17">
        <v>6</v>
      </c>
      <c r="P3270" s="17">
        <v>2010</v>
      </c>
      <c r="Q3270" s="19" t="s">
        <v>1433</v>
      </c>
      <c r="R3270" s="24" t="s">
        <v>1026</v>
      </c>
      <c r="S3270" s="19" t="s">
        <v>1241</v>
      </c>
      <c r="T3270" s="17">
        <v>0</v>
      </c>
      <c r="U3270" s="24" t="s">
        <v>1026</v>
      </c>
      <c r="V3270" s="17">
        <v>2</v>
      </c>
      <c r="W3270" s="142" t="s">
        <v>4468</v>
      </c>
      <c r="X3270" s="17">
        <v>705</v>
      </c>
      <c r="Y3270" s="17">
        <v>0</v>
      </c>
      <c r="Z3270" s="24" t="s">
        <v>1026</v>
      </c>
      <c r="AA3270" s="17">
        <v>11</v>
      </c>
    </row>
    <row r="3271" spans="1:27" x14ac:dyDescent="0.25">
      <c r="A3271" s="16"/>
      <c r="C3271" s="16"/>
      <c r="D3271" s="16"/>
      <c r="E3271" s="16"/>
      <c r="F3271" s="16"/>
      <c r="G3271" s="16"/>
      <c r="H3271" s="16"/>
      <c r="I3271" s="16"/>
      <c r="J3271" s="16"/>
      <c r="K3271" s="16"/>
      <c r="L3271" s="16"/>
      <c r="M3271" s="17" t="s">
        <v>3011</v>
      </c>
      <c r="N3271" s="17">
        <v>20</v>
      </c>
      <c r="O3271" s="17">
        <v>6</v>
      </c>
      <c r="P3271" s="17">
        <v>2010</v>
      </c>
      <c r="Q3271" s="19" t="s">
        <v>1</v>
      </c>
      <c r="R3271" s="24" t="s">
        <v>1026</v>
      </c>
      <c r="S3271" s="19" t="s">
        <v>90</v>
      </c>
      <c r="T3271" s="17">
        <v>2</v>
      </c>
      <c r="U3271" s="24" t="s">
        <v>1026</v>
      </c>
      <c r="V3271" s="17">
        <v>0</v>
      </c>
      <c r="W3271" s="142" t="s">
        <v>2720</v>
      </c>
      <c r="X3271" s="17">
        <v>272</v>
      </c>
      <c r="Y3271" s="17">
        <v>8</v>
      </c>
      <c r="Z3271" s="24" t="s">
        <v>1026</v>
      </c>
      <c r="AA3271" s="17">
        <v>1</v>
      </c>
    </row>
    <row r="3272" spans="1:27" x14ac:dyDescent="0.25">
      <c r="A3272" s="16"/>
      <c r="C3272" s="16"/>
      <c r="D3272" s="16"/>
      <c r="E3272" s="16"/>
      <c r="F3272" s="16"/>
      <c r="G3272" s="16"/>
      <c r="H3272" s="16"/>
      <c r="I3272" s="16"/>
      <c r="J3272" s="16"/>
      <c r="K3272" s="16"/>
      <c r="L3272" s="16"/>
      <c r="M3272" s="17" t="s">
        <v>3011</v>
      </c>
      <c r="N3272" s="17">
        <v>20</v>
      </c>
      <c r="O3272" s="17">
        <v>6</v>
      </c>
      <c r="P3272" s="17">
        <v>2010</v>
      </c>
      <c r="Q3272" s="19" t="s">
        <v>1041</v>
      </c>
      <c r="R3272" s="24" t="s">
        <v>1026</v>
      </c>
      <c r="S3272" s="19" t="s">
        <v>4420</v>
      </c>
      <c r="T3272" s="17">
        <v>2</v>
      </c>
      <c r="U3272" s="24" t="s">
        <v>1026</v>
      </c>
      <c r="V3272" s="17">
        <v>0</v>
      </c>
      <c r="W3272" s="142" t="s">
        <v>4471</v>
      </c>
      <c r="X3272" s="17">
        <v>336</v>
      </c>
      <c r="Y3272" s="17">
        <v>14</v>
      </c>
      <c r="Z3272" s="24" t="s">
        <v>1026</v>
      </c>
      <c r="AA3272" s="17">
        <v>1</v>
      </c>
    </row>
    <row r="3273" spans="1:27" x14ac:dyDescent="0.25">
      <c r="A3273" s="16"/>
      <c r="C3273" s="16"/>
      <c r="D3273" s="16"/>
      <c r="E3273" s="16"/>
      <c r="F3273" s="16"/>
      <c r="G3273" s="16"/>
      <c r="H3273" s="16"/>
      <c r="I3273" s="16"/>
      <c r="J3273" s="16"/>
      <c r="K3273" s="16"/>
      <c r="L3273" s="16"/>
      <c r="M3273" s="17" t="s">
        <v>3011</v>
      </c>
      <c r="N3273" s="17">
        <v>20</v>
      </c>
      <c r="O3273" s="17">
        <v>6</v>
      </c>
      <c r="P3273" s="17">
        <v>2010</v>
      </c>
      <c r="Q3273" s="19" t="s">
        <v>392</v>
      </c>
      <c r="R3273" s="24" t="s">
        <v>1026</v>
      </c>
      <c r="S3273" s="19" t="s">
        <v>1427</v>
      </c>
      <c r="T3273" s="17">
        <v>2</v>
      </c>
      <c r="U3273" s="24" t="s">
        <v>1026</v>
      </c>
      <c r="V3273" s="17">
        <v>1</v>
      </c>
      <c r="W3273" s="142" t="s">
        <v>4472</v>
      </c>
      <c r="X3273" s="17">
        <v>1235</v>
      </c>
      <c r="Y3273" s="17">
        <v>6</v>
      </c>
      <c r="Z3273" s="24" t="s">
        <v>1026</v>
      </c>
      <c r="AA3273" s="17">
        <v>8</v>
      </c>
    </row>
    <row r="3274" spans="1:27" x14ac:dyDescent="0.25">
      <c r="A3274" s="16"/>
      <c r="C3274" s="16"/>
      <c r="D3274" s="16"/>
      <c r="E3274" s="16"/>
      <c r="F3274" s="16"/>
      <c r="G3274" s="16"/>
      <c r="H3274" s="16"/>
      <c r="I3274" s="16"/>
      <c r="J3274" s="16"/>
      <c r="K3274" s="16"/>
      <c r="L3274" s="16"/>
      <c r="M3274" s="17" t="s">
        <v>3144</v>
      </c>
      <c r="N3274" s="17">
        <v>22</v>
      </c>
      <c r="O3274" s="17">
        <v>6</v>
      </c>
      <c r="P3274" s="17">
        <v>2010</v>
      </c>
      <c r="Q3274" s="19" t="s">
        <v>264</v>
      </c>
      <c r="R3274" s="24" t="s">
        <v>1026</v>
      </c>
      <c r="S3274" s="19" t="s">
        <v>3121</v>
      </c>
      <c r="T3274" s="17">
        <v>2</v>
      </c>
      <c r="U3274" s="24" t="s">
        <v>1026</v>
      </c>
      <c r="V3274" s="17">
        <v>0</v>
      </c>
      <c r="W3274" s="142" t="s">
        <v>3088</v>
      </c>
      <c r="X3274" s="17">
        <v>1625</v>
      </c>
      <c r="Y3274" s="17">
        <v>9</v>
      </c>
      <c r="Z3274" s="24" t="s">
        <v>1026</v>
      </c>
      <c r="AA3274" s="17">
        <v>3</v>
      </c>
    </row>
    <row r="3275" spans="1:27" x14ac:dyDescent="0.25">
      <c r="A3275" s="16"/>
      <c r="C3275" s="16"/>
      <c r="D3275" s="16"/>
      <c r="E3275" s="16"/>
      <c r="F3275" s="16"/>
      <c r="G3275" s="16"/>
      <c r="H3275" s="16"/>
      <c r="I3275" s="16"/>
      <c r="J3275" s="16"/>
      <c r="K3275" s="16"/>
      <c r="L3275" s="16"/>
      <c r="M3275" s="17" t="s">
        <v>3142</v>
      </c>
      <c r="N3275" s="17">
        <v>23</v>
      </c>
      <c r="O3275" s="17">
        <v>6</v>
      </c>
      <c r="P3275" s="17">
        <v>2010</v>
      </c>
      <c r="Q3275" s="19" t="s">
        <v>1041</v>
      </c>
      <c r="R3275" s="24" t="s">
        <v>1026</v>
      </c>
      <c r="S3275" s="19" t="s">
        <v>3121</v>
      </c>
      <c r="T3275" s="17">
        <v>2</v>
      </c>
      <c r="U3275" s="24" t="s">
        <v>1026</v>
      </c>
      <c r="V3275" s="17">
        <v>0</v>
      </c>
      <c r="W3275" s="142" t="s">
        <v>1428</v>
      </c>
      <c r="X3275" s="17">
        <v>633</v>
      </c>
      <c r="Y3275" s="17">
        <v>11</v>
      </c>
      <c r="Z3275" s="24" t="s">
        <v>1026</v>
      </c>
      <c r="AA3275" s="17">
        <v>4</v>
      </c>
    </row>
    <row r="3276" spans="1:27" x14ac:dyDescent="0.25">
      <c r="A3276" s="16"/>
      <c r="C3276" s="16"/>
      <c r="D3276" s="16"/>
      <c r="E3276" s="16"/>
      <c r="F3276" s="16"/>
      <c r="G3276" s="16"/>
      <c r="H3276" s="16"/>
      <c r="I3276" s="16"/>
      <c r="J3276" s="16"/>
      <c r="K3276" s="16"/>
      <c r="L3276" s="16"/>
      <c r="M3276" s="17" t="s">
        <v>3142</v>
      </c>
      <c r="N3276" s="17">
        <v>23</v>
      </c>
      <c r="O3276" s="17">
        <v>6</v>
      </c>
      <c r="P3276" s="17">
        <v>2010</v>
      </c>
      <c r="Q3276" s="19" t="s">
        <v>1029</v>
      </c>
      <c r="R3276" s="24" t="s">
        <v>1026</v>
      </c>
      <c r="S3276" s="19" t="s">
        <v>1043</v>
      </c>
      <c r="T3276" s="17">
        <v>2</v>
      </c>
      <c r="U3276" s="24" t="s">
        <v>1026</v>
      </c>
      <c r="V3276" s="17">
        <v>1</v>
      </c>
      <c r="W3276" s="142" t="s">
        <v>4476</v>
      </c>
      <c r="X3276" s="17">
        <v>402</v>
      </c>
      <c r="Y3276" s="17">
        <v>7</v>
      </c>
      <c r="Z3276" s="24" t="s">
        <v>1026</v>
      </c>
      <c r="AA3276" s="17">
        <v>5</v>
      </c>
    </row>
    <row r="3277" spans="1:27" x14ac:dyDescent="0.25">
      <c r="A3277" s="16"/>
      <c r="C3277" s="16"/>
      <c r="D3277" s="16"/>
      <c r="E3277" s="16"/>
      <c r="F3277" s="16"/>
      <c r="G3277" s="16"/>
      <c r="H3277" s="16"/>
      <c r="I3277" s="16"/>
      <c r="J3277" s="16"/>
      <c r="K3277" s="16"/>
      <c r="L3277" s="16"/>
      <c r="M3277" s="17" t="s">
        <v>3142</v>
      </c>
      <c r="N3277" s="17">
        <v>23</v>
      </c>
      <c r="O3277" s="17">
        <v>6</v>
      </c>
      <c r="P3277" s="17">
        <v>2010</v>
      </c>
      <c r="Q3277" s="19" t="s">
        <v>1</v>
      </c>
      <c r="R3277" s="24" t="s">
        <v>1026</v>
      </c>
      <c r="S3277" s="19" t="s">
        <v>1433</v>
      </c>
      <c r="T3277" s="17">
        <v>1</v>
      </c>
      <c r="U3277" s="24" t="s">
        <v>1026</v>
      </c>
      <c r="V3277" s="17">
        <v>2</v>
      </c>
      <c r="W3277" s="142" t="s">
        <v>4475</v>
      </c>
      <c r="X3277" s="17">
        <v>288</v>
      </c>
      <c r="Y3277" s="17">
        <v>6</v>
      </c>
      <c r="Z3277" s="24" t="s">
        <v>1026</v>
      </c>
      <c r="AA3277" s="17">
        <v>4</v>
      </c>
    </row>
    <row r="3278" spans="1:27" x14ac:dyDescent="0.25">
      <c r="A3278" s="16"/>
      <c r="C3278" s="16"/>
      <c r="D3278" s="16"/>
      <c r="E3278" s="16"/>
      <c r="F3278" s="16"/>
      <c r="G3278" s="16"/>
      <c r="H3278" s="16"/>
      <c r="I3278" s="16"/>
      <c r="J3278" s="16"/>
      <c r="K3278" s="16"/>
      <c r="L3278" s="16"/>
      <c r="M3278" s="17" t="s">
        <v>3144</v>
      </c>
      <c r="N3278" s="17">
        <v>29</v>
      </c>
      <c r="O3278" s="17">
        <v>6</v>
      </c>
      <c r="P3278" s="17">
        <v>2010</v>
      </c>
      <c r="Q3278" s="19" t="s">
        <v>392</v>
      </c>
      <c r="R3278" s="24" t="s">
        <v>1026</v>
      </c>
      <c r="S3278" s="19" t="s">
        <v>1</v>
      </c>
      <c r="T3278" s="17">
        <v>2</v>
      </c>
      <c r="U3278" s="24" t="s">
        <v>1026</v>
      </c>
      <c r="V3278" s="17">
        <v>0</v>
      </c>
      <c r="W3278" s="142" t="s">
        <v>4473</v>
      </c>
      <c r="X3278" s="17">
        <v>713</v>
      </c>
      <c r="Y3278" s="17">
        <v>9</v>
      </c>
      <c r="Z3278" s="24" t="s">
        <v>1026</v>
      </c>
      <c r="AA3278" s="17">
        <v>2</v>
      </c>
    </row>
    <row r="3279" spans="1:27" x14ac:dyDescent="0.25">
      <c r="A3279" s="16"/>
      <c r="C3279" s="16"/>
      <c r="D3279" s="16"/>
      <c r="E3279" s="16"/>
      <c r="F3279" s="16"/>
      <c r="G3279" s="16"/>
      <c r="H3279" s="16"/>
      <c r="I3279" s="16"/>
      <c r="J3279" s="16"/>
      <c r="K3279" s="16"/>
      <c r="L3279" s="16"/>
      <c r="M3279" s="17" t="s">
        <v>3144</v>
      </c>
      <c r="N3279" s="17">
        <v>29</v>
      </c>
      <c r="O3279" s="17">
        <v>6</v>
      </c>
      <c r="P3279" s="17">
        <v>2010</v>
      </c>
      <c r="Q3279" s="19" t="s">
        <v>90</v>
      </c>
      <c r="R3279" s="24" t="s">
        <v>1026</v>
      </c>
      <c r="S3279" s="19" t="s">
        <v>1029</v>
      </c>
      <c r="T3279" s="17">
        <v>0</v>
      </c>
      <c r="U3279" s="24" t="s">
        <v>1026</v>
      </c>
      <c r="V3279" s="17">
        <v>2</v>
      </c>
      <c r="W3279" s="142" t="s">
        <v>2030</v>
      </c>
      <c r="X3279" s="17">
        <v>239</v>
      </c>
      <c r="Y3279" s="17">
        <v>2</v>
      </c>
      <c r="Z3279" s="24" t="s">
        <v>1026</v>
      </c>
      <c r="AA3279" s="17">
        <v>6</v>
      </c>
    </row>
    <row r="3280" spans="1:27" x14ac:dyDescent="0.25">
      <c r="A3280" s="16"/>
      <c r="C3280" s="16"/>
      <c r="D3280" s="16"/>
      <c r="E3280" s="16"/>
      <c r="F3280" s="16"/>
      <c r="G3280" s="16"/>
      <c r="H3280" s="16"/>
      <c r="I3280" s="16"/>
      <c r="J3280" s="16"/>
      <c r="K3280" s="16"/>
      <c r="L3280" s="16"/>
      <c r="M3280" s="17" t="s">
        <v>3144</v>
      </c>
      <c r="N3280" s="17">
        <v>29</v>
      </c>
      <c r="O3280" s="17">
        <v>6</v>
      </c>
      <c r="P3280" s="17">
        <v>2010</v>
      </c>
      <c r="Q3280" s="19" t="s">
        <v>1241</v>
      </c>
      <c r="R3280" s="24" t="s">
        <v>1026</v>
      </c>
      <c r="S3280" s="19" t="s">
        <v>1041</v>
      </c>
      <c r="T3280" s="17">
        <v>2</v>
      </c>
      <c r="U3280" s="24" t="s">
        <v>1026</v>
      </c>
      <c r="V3280" s="17">
        <v>0</v>
      </c>
      <c r="W3280" s="142" t="s">
        <v>2481</v>
      </c>
      <c r="X3280" s="17">
        <v>1148</v>
      </c>
      <c r="Y3280" s="17">
        <v>8</v>
      </c>
      <c r="Z3280" s="24" t="s">
        <v>1026</v>
      </c>
      <c r="AA3280" s="17">
        <v>1</v>
      </c>
    </row>
    <row r="3281" spans="1:27" x14ac:dyDescent="0.25">
      <c r="A3281" s="16"/>
      <c r="C3281" s="16"/>
      <c r="D3281" s="16"/>
      <c r="E3281" s="16"/>
      <c r="F3281" s="16"/>
      <c r="G3281" s="16"/>
      <c r="H3281" s="16"/>
      <c r="I3281" s="16"/>
      <c r="J3281" s="16"/>
      <c r="K3281" s="16"/>
      <c r="L3281" s="16"/>
      <c r="M3281" s="17" t="s">
        <v>3144</v>
      </c>
      <c r="N3281" s="17">
        <v>29</v>
      </c>
      <c r="O3281" s="17">
        <v>6</v>
      </c>
      <c r="P3281" s="17">
        <v>2010</v>
      </c>
      <c r="Q3281" s="19" t="s">
        <v>1433</v>
      </c>
      <c r="R3281" s="24" t="s">
        <v>1026</v>
      </c>
      <c r="S3281" s="19" t="s">
        <v>4420</v>
      </c>
      <c r="T3281" s="17">
        <v>2</v>
      </c>
      <c r="U3281" s="24" t="s">
        <v>1026</v>
      </c>
      <c r="V3281" s="17">
        <v>0</v>
      </c>
      <c r="W3281" s="142" t="s">
        <v>4474</v>
      </c>
      <c r="X3281" s="17">
        <v>375</v>
      </c>
      <c r="Y3281" s="17">
        <v>9</v>
      </c>
      <c r="Z3281" s="24" t="s">
        <v>1026</v>
      </c>
      <c r="AA3281" s="17">
        <v>4</v>
      </c>
    </row>
    <row r="3282" spans="1:27" x14ac:dyDescent="0.25">
      <c r="A3282" s="16"/>
      <c r="C3282" s="16"/>
      <c r="D3282" s="16"/>
      <c r="E3282" s="16"/>
      <c r="F3282" s="16"/>
      <c r="G3282" s="16"/>
      <c r="H3282" s="16"/>
      <c r="I3282" s="16"/>
      <c r="J3282" s="16"/>
      <c r="K3282" s="16"/>
      <c r="L3282" s="16"/>
      <c r="M3282" s="17" t="s">
        <v>3144</v>
      </c>
      <c r="N3282" s="17">
        <v>29</v>
      </c>
      <c r="O3282" s="17">
        <v>6</v>
      </c>
      <c r="P3282" s="17">
        <v>2010</v>
      </c>
      <c r="Q3282" s="19" t="s">
        <v>1427</v>
      </c>
      <c r="R3282" s="24" t="s">
        <v>1026</v>
      </c>
      <c r="S3282" s="19" t="s">
        <v>1043</v>
      </c>
      <c r="T3282" s="17">
        <v>1</v>
      </c>
      <c r="U3282" s="24" t="s">
        <v>1026</v>
      </c>
      <c r="V3282" s="17">
        <v>0</v>
      </c>
      <c r="W3282" s="142" t="s">
        <v>2476</v>
      </c>
      <c r="X3282" s="17">
        <v>224</v>
      </c>
      <c r="Y3282" s="17">
        <v>5</v>
      </c>
      <c r="Z3282" s="24" t="s">
        <v>1026</v>
      </c>
      <c r="AA3282" s="17">
        <v>4</v>
      </c>
    </row>
    <row r="3283" spans="1:27" x14ac:dyDescent="0.25">
      <c r="A3283" s="16"/>
      <c r="C3283" s="16"/>
      <c r="D3283" s="16"/>
      <c r="E3283" s="16"/>
      <c r="F3283" s="16"/>
      <c r="G3283" s="16"/>
      <c r="H3283" s="16"/>
      <c r="I3283" s="16"/>
      <c r="J3283" s="16"/>
      <c r="K3283" s="16"/>
      <c r="L3283" s="16"/>
      <c r="M3283" s="17" t="s">
        <v>3142</v>
      </c>
      <c r="N3283" s="17">
        <v>30</v>
      </c>
      <c r="O3283" s="17">
        <v>6</v>
      </c>
      <c r="P3283" s="17">
        <v>2010</v>
      </c>
      <c r="Q3283" s="19" t="s">
        <v>3121</v>
      </c>
      <c r="R3283" s="24" t="s">
        <v>1026</v>
      </c>
      <c r="S3283" s="19" t="s">
        <v>264</v>
      </c>
      <c r="T3283" s="17">
        <v>2</v>
      </c>
      <c r="U3283" s="24" t="s">
        <v>1026</v>
      </c>
      <c r="V3283" s="17">
        <v>1</v>
      </c>
      <c r="W3283" s="142" t="s">
        <v>4477</v>
      </c>
      <c r="X3283" s="17">
        <v>404</v>
      </c>
      <c r="Y3283" s="17">
        <v>12</v>
      </c>
      <c r="Z3283" s="24" t="s">
        <v>1026</v>
      </c>
      <c r="AA3283" s="17">
        <v>20</v>
      </c>
    </row>
    <row r="3284" spans="1:27" x14ac:dyDescent="0.25">
      <c r="A3284" s="16"/>
      <c r="C3284" s="16"/>
      <c r="D3284" s="16"/>
      <c r="E3284" s="16"/>
      <c r="F3284" s="16"/>
      <c r="G3284" s="16"/>
      <c r="H3284" s="16"/>
      <c r="I3284" s="16"/>
      <c r="J3284" s="16"/>
      <c r="K3284" s="16"/>
      <c r="L3284" s="16"/>
      <c r="M3284" s="17" t="s">
        <v>3141</v>
      </c>
      <c r="N3284" s="17">
        <v>1</v>
      </c>
      <c r="O3284" s="17">
        <v>7</v>
      </c>
      <c r="P3284" s="17">
        <v>2010</v>
      </c>
      <c r="Q3284" s="19" t="s">
        <v>1041</v>
      </c>
      <c r="R3284" s="24" t="s">
        <v>1026</v>
      </c>
      <c r="S3284" s="19" t="s">
        <v>1241</v>
      </c>
      <c r="T3284" s="17">
        <v>1</v>
      </c>
      <c r="U3284" s="24" t="s">
        <v>1026</v>
      </c>
      <c r="V3284" s="17">
        <v>2</v>
      </c>
      <c r="W3284" s="142" t="s">
        <v>4481</v>
      </c>
      <c r="X3284" s="17">
        <v>668</v>
      </c>
      <c r="Y3284" s="17">
        <v>2</v>
      </c>
      <c r="Z3284" s="24" t="s">
        <v>1026</v>
      </c>
      <c r="AA3284" s="17">
        <v>3</v>
      </c>
    </row>
    <row r="3285" spans="1:27" x14ac:dyDescent="0.25">
      <c r="A3285" s="16"/>
      <c r="C3285" s="16"/>
      <c r="D3285" s="16"/>
      <c r="E3285" s="16"/>
      <c r="F3285" s="16"/>
      <c r="G3285" s="16"/>
      <c r="H3285" s="16"/>
      <c r="I3285" s="16"/>
      <c r="J3285" s="16"/>
      <c r="K3285" s="16"/>
      <c r="L3285" s="16"/>
      <c r="M3285" s="17" t="s">
        <v>3141</v>
      </c>
      <c r="N3285" s="17">
        <v>1</v>
      </c>
      <c r="O3285" s="17">
        <v>7</v>
      </c>
      <c r="P3285" s="17">
        <v>2010</v>
      </c>
      <c r="Q3285" s="19" t="s">
        <v>1029</v>
      </c>
      <c r="R3285" s="24" t="s">
        <v>1026</v>
      </c>
      <c r="S3285" s="19" t="s">
        <v>90</v>
      </c>
      <c r="T3285" s="17">
        <v>1</v>
      </c>
      <c r="U3285" s="24" t="s">
        <v>1026</v>
      </c>
      <c r="V3285" s="17">
        <v>2</v>
      </c>
      <c r="W3285" s="142" t="s">
        <v>4478</v>
      </c>
      <c r="X3285" s="17">
        <v>256</v>
      </c>
      <c r="Y3285" s="17">
        <v>9</v>
      </c>
      <c r="Z3285" s="24" t="s">
        <v>1026</v>
      </c>
      <c r="AA3285" s="17">
        <v>7</v>
      </c>
    </row>
    <row r="3286" spans="1:27" x14ac:dyDescent="0.25">
      <c r="A3286" s="16"/>
      <c r="C3286" s="16"/>
      <c r="D3286" s="16"/>
      <c r="E3286" s="16"/>
      <c r="F3286" s="16"/>
      <c r="G3286" s="16"/>
      <c r="H3286" s="16"/>
      <c r="I3286" s="16"/>
      <c r="J3286" s="16"/>
      <c r="K3286" s="16"/>
      <c r="L3286" s="16"/>
      <c r="M3286" s="17" t="s">
        <v>3141</v>
      </c>
      <c r="N3286" s="17">
        <v>1</v>
      </c>
      <c r="O3286" s="17">
        <v>7</v>
      </c>
      <c r="P3286" s="17">
        <v>2010</v>
      </c>
      <c r="Q3286" s="19" t="s">
        <v>1</v>
      </c>
      <c r="R3286" s="24" t="s">
        <v>1026</v>
      </c>
      <c r="S3286" s="19" t="s">
        <v>392</v>
      </c>
      <c r="T3286" s="17">
        <v>0</v>
      </c>
      <c r="U3286" s="24" t="s">
        <v>1026</v>
      </c>
      <c r="V3286" s="17">
        <v>1</v>
      </c>
      <c r="W3286" s="142" t="s">
        <v>4480</v>
      </c>
      <c r="X3286" s="17">
        <v>312</v>
      </c>
      <c r="Y3286" s="17">
        <v>4</v>
      </c>
      <c r="Z3286" s="24" t="s">
        <v>1026</v>
      </c>
      <c r="AA3286" s="17">
        <v>15</v>
      </c>
    </row>
    <row r="3287" spans="1:27" x14ac:dyDescent="0.25">
      <c r="A3287" s="16"/>
      <c r="C3287" s="16"/>
      <c r="D3287" s="16"/>
      <c r="E3287" s="16"/>
      <c r="F3287" s="16"/>
      <c r="G3287" s="16"/>
      <c r="H3287" s="16"/>
      <c r="I3287" s="16"/>
      <c r="J3287" s="16"/>
      <c r="K3287" s="16"/>
      <c r="L3287" s="16"/>
      <c r="M3287" s="17" t="s">
        <v>3141</v>
      </c>
      <c r="N3287" s="17">
        <v>1</v>
      </c>
      <c r="O3287" s="17">
        <v>7</v>
      </c>
      <c r="P3287" s="17">
        <v>2010</v>
      </c>
      <c r="Q3287" s="19" t="s">
        <v>4420</v>
      </c>
      <c r="R3287" s="24" t="s">
        <v>1026</v>
      </c>
      <c r="S3287" s="19" t="s">
        <v>1433</v>
      </c>
      <c r="T3287" s="17">
        <v>0</v>
      </c>
      <c r="U3287" s="24" t="s">
        <v>1026</v>
      </c>
      <c r="V3287" s="17">
        <v>2</v>
      </c>
      <c r="W3287" s="142" t="s">
        <v>2680</v>
      </c>
      <c r="X3287" s="17">
        <v>287</v>
      </c>
      <c r="Y3287" s="17">
        <v>2</v>
      </c>
      <c r="Z3287" s="24" t="s">
        <v>1026</v>
      </c>
      <c r="AA3287" s="17">
        <v>5</v>
      </c>
    </row>
    <row r="3288" spans="1:27" x14ac:dyDescent="0.25">
      <c r="A3288" s="16"/>
      <c r="C3288" s="16"/>
      <c r="D3288" s="16"/>
      <c r="E3288" s="16"/>
      <c r="F3288" s="16"/>
      <c r="G3288" s="16"/>
      <c r="H3288" s="16"/>
      <c r="I3288" s="16"/>
      <c r="J3288" s="16"/>
      <c r="K3288" s="16"/>
      <c r="L3288" s="16"/>
      <c r="M3288" s="17" t="s">
        <v>3141</v>
      </c>
      <c r="N3288" s="17">
        <v>1</v>
      </c>
      <c r="O3288" s="17">
        <v>7</v>
      </c>
      <c r="P3288" s="17">
        <v>2010</v>
      </c>
      <c r="Q3288" s="19" t="s">
        <v>1043</v>
      </c>
      <c r="R3288" s="24" t="s">
        <v>1026</v>
      </c>
      <c r="S3288" s="19" t="s">
        <v>1427</v>
      </c>
      <c r="T3288" s="17">
        <v>2</v>
      </c>
      <c r="U3288" s="24" t="s">
        <v>1026</v>
      </c>
      <c r="V3288" s="17">
        <v>1</v>
      </c>
      <c r="W3288" s="142" t="s">
        <v>4479</v>
      </c>
      <c r="X3288" s="17">
        <v>484</v>
      </c>
      <c r="Y3288" s="17">
        <v>9</v>
      </c>
      <c r="Z3288" s="24" t="s">
        <v>1026</v>
      </c>
      <c r="AA3288" s="17">
        <v>4</v>
      </c>
    </row>
    <row r="3289" spans="1:27" x14ac:dyDescent="0.25">
      <c r="A3289" s="16"/>
      <c r="C3289" s="16"/>
      <c r="D3289" s="16"/>
      <c r="E3289" s="16"/>
      <c r="F3289" s="16"/>
      <c r="G3289" s="16"/>
      <c r="H3289" s="16"/>
      <c r="I3289" s="16"/>
      <c r="J3289" s="16"/>
      <c r="K3289" s="16"/>
      <c r="L3289" s="16"/>
      <c r="M3289" s="17" t="s">
        <v>3144</v>
      </c>
      <c r="N3289" s="17">
        <v>6</v>
      </c>
      <c r="O3289" s="17">
        <v>7</v>
      </c>
      <c r="P3289" s="17">
        <v>2010</v>
      </c>
      <c r="Q3289" s="19" t="s">
        <v>1427</v>
      </c>
      <c r="R3289" s="24" t="s">
        <v>1026</v>
      </c>
      <c r="S3289" s="19" t="s">
        <v>4420</v>
      </c>
      <c r="T3289" s="17">
        <v>2</v>
      </c>
      <c r="U3289" s="24" t="s">
        <v>1026</v>
      </c>
      <c r="V3289" s="17">
        <v>0</v>
      </c>
      <c r="W3289" s="142" t="s">
        <v>4482</v>
      </c>
      <c r="X3289" s="17">
        <v>257</v>
      </c>
      <c r="Y3289" s="17">
        <v>15</v>
      </c>
      <c r="Z3289" s="24" t="s">
        <v>1026</v>
      </c>
      <c r="AA3289" s="17">
        <v>1</v>
      </c>
    </row>
    <row r="3290" spans="1:27" x14ac:dyDescent="0.25">
      <c r="A3290" s="16"/>
      <c r="C3290" s="16"/>
      <c r="D3290" s="16"/>
      <c r="E3290" s="16"/>
      <c r="F3290" s="16"/>
      <c r="G3290" s="16"/>
      <c r="H3290" s="16"/>
      <c r="I3290" s="16"/>
      <c r="J3290" s="16"/>
      <c r="K3290" s="16"/>
      <c r="L3290" s="16"/>
      <c r="M3290" s="17" t="s">
        <v>3142</v>
      </c>
      <c r="N3290" s="17">
        <v>7</v>
      </c>
      <c r="O3290" s="17">
        <v>7</v>
      </c>
      <c r="P3290" s="17">
        <v>2010</v>
      </c>
      <c r="Q3290" s="19" t="s">
        <v>392</v>
      </c>
      <c r="R3290" s="24" t="s">
        <v>1026</v>
      </c>
      <c r="S3290" s="19" t="s">
        <v>90</v>
      </c>
      <c r="T3290" s="17">
        <v>2</v>
      </c>
      <c r="U3290" s="24" t="s">
        <v>1026</v>
      </c>
      <c r="V3290" s="17">
        <v>0</v>
      </c>
      <c r="W3290" s="142" t="s">
        <v>4488</v>
      </c>
      <c r="X3290" s="17">
        <v>392</v>
      </c>
      <c r="Y3290" s="17">
        <v>14</v>
      </c>
      <c r="Z3290" s="24" t="s">
        <v>1026</v>
      </c>
      <c r="AA3290" s="17">
        <v>0</v>
      </c>
    </row>
    <row r="3291" spans="1:27" x14ac:dyDescent="0.25">
      <c r="A3291" s="16"/>
      <c r="C3291" s="16"/>
      <c r="D3291" s="16"/>
      <c r="E3291" s="16"/>
      <c r="F3291" s="16"/>
      <c r="G3291" s="16"/>
      <c r="H3291" s="16"/>
      <c r="I3291" s="16"/>
      <c r="J3291" s="16"/>
      <c r="K3291" s="16"/>
      <c r="L3291" s="16"/>
      <c r="M3291" s="17" t="s">
        <v>3142</v>
      </c>
      <c r="N3291" s="17">
        <v>7</v>
      </c>
      <c r="O3291" s="17">
        <v>7</v>
      </c>
      <c r="P3291" s="17">
        <v>2010</v>
      </c>
      <c r="Q3291" s="19" t="s">
        <v>1041</v>
      </c>
      <c r="R3291" s="24" t="s">
        <v>1026</v>
      </c>
      <c r="S3291" s="19" t="s">
        <v>3121</v>
      </c>
      <c r="T3291" s="17">
        <v>2</v>
      </c>
      <c r="U3291" s="24" t="s">
        <v>1026</v>
      </c>
      <c r="V3291" s="17">
        <v>1</v>
      </c>
      <c r="W3291" s="142" t="s">
        <v>4487</v>
      </c>
      <c r="X3291" s="17">
        <v>648</v>
      </c>
      <c r="Y3291" s="17">
        <v>8</v>
      </c>
      <c r="Z3291" s="24" t="s">
        <v>1026</v>
      </c>
      <c r="AA3291" s="17">
        <v>3</v>
      </c>
    </row>
    <row r="3292" spans="1:27" x14ac:dyDescent="0.25">
      <c r="A3292" s="16"/>
      <c r="C3292" s="16"/>
      <c r="D3292" s="16"/>
      <c r="E3292" s="16"/>
      <c r="F3292" s="16"/>
      <c r="G3292" s="16"/>
      <c r="H3292" s="16"/>
      <c r="I3292" s="16"/>
      <c r="J3292" s="16"/>
      <c r="K3292" s="16"/>
      <c r="L3292" s="16"/>
      <c r="M3292" s="17" t="s">
        <v>3142</v>
      </c>
      <c r="N3292" s="17">
        <v>7</v>
      </c>
      <c r="O3292" s="17">
        <v>7</v>
      </c>
      <c r="P3292" s="17">
        <v>2010</v>
      </c>
      <c r="Q3292" s="19" t="s">
        <v>1241</v>
      </c>
      <c r="R3292" s="24" t="s">
        <v>1026</v>
      </c>
      <c r="S3292" s="19" t="s">
        <v>1</v>
      </c>
      <c r="T3292" s="17">
        <v>2</v>
      </c>
      <c r="U3292" s="24" t="s">
        <v>1026</v>
      </c>
      <c r="V3292" s="17">
        <v>0</v>
      </c>
      <c r="W3292" s="142" t="s">
        <v>4486</v>
      </c>
      <c r="X3292" s="17">
        <v>1139</v>
      </c>
      <c r="Y3292" s="17">
        <v>9</v>
      </c>
      <c r="Z3292" s="24" t="s">
        <v>1026</v>
      </c>
      <c r="AA3292" s="17">
        <v>0</v>
      </c>
    </row>
    <row r="3293" spans="1:27" x14ac:dyDescent="0.25">
      <c r="A3293" s="16"/>
      <c r="C3293" s="16"/>
      <c r="D3293" s="16"/>
      <c r="E3293" s="16"/>
      <c r="M3293" s="17" t="s">
        <v>3142</v>
      </c>
      <c r="N3293" s="17">
        <v>7</v>
      </c>
      <c r="O3293" s="17">
        <v>7</v>
      </c>
      <c r="P3293" s="17">
        <v>2010</v>
      </c>
      <c r="Q3293" s="19" t="s">
        <v>1433</v>
      </c>
      <c r="R3293" s="24" t="s">
        <v>1026</v>
      </c>
      <c r="S3293" s="19" t="s">
        <v>264</v>
      </c>
      <c r="T3293" s="17">
        <v>1</v>
      </c>
      <c r="U3293" s="24" t="s">
        <v>1026</v>
      </c>
      <c r="V3293" s="17">
        <v>2</v>
      </c>
      <c r="W3293" s="142" t="s">
        <v>4485</v>
      </c>
      <c r="X3293" s="17">
        <v>502</v>
      </c>
      <c r="Y3293" s="17">
        <v>2</v>
      </c>
      <c r="Z3293" s="24" t="s">
        <v>1026</v>
      </c>
      <c r="AA3293" s="17">
        <v>9</v>
      </c>
    </row>
    <row r="3294" spans="1:27" x14ac:dyDescent="0.25">
      <c r="A3294" s="16"/>
      <c r="C3294" s="16"/>
      <c r="D3294" s="16"/>
      <c r="E3294" s="16"/>
      <c r="M3294" s="17" t="s">
        <v>3142</v>
      </c>
      <c r="N3294" s="17">
        <v>7</v>
      </c>
      <c r="O3294" s="17">
        <v>7</v>
      </c>
      <c r="P3294" s="17">
        <v>2010</v>
      </c>
      <c r="Q3294" s="19" t="s">
        <v>1029</v>
      </c>
      <c r="R3294" s="24" t="s">
        <v>1026</v>
      </c>
      <c r="S3294" s="19" t="s">
        <v>1043</v>
      </c>
      <c r="T3294" s="17">
        <v>1</v>
      </c>
      <c r="U3294" s="24" t="s">
        <v>1026</v>
      </c>
      <c r="V3294" s="17">
        <v>2</v>
      </c>
      <c r="W3294" s="142" t="s">
        <v>4484</v>
      </c>
      <c r="X3294" s="17">
        <v>293</v>
      </c>
      <c r="Y3294" s="17">
        <v>7</v>
      </c>
      <c r="Z3294" s="24" t="s">
        <v>1026</v>
      </c>
      <c r="AA3294" s="17">
        <v>7</v>
      </c>
    </row>
    <row r="3295" spans="1:27" x14ac:dyDescent="0.25">
      <c r="A3295" s="16"/>
      <c r="C3295" s="16"/>
      <c r="D3295" s="16"/>
      <c r="E3295" s="16"/>
      <c r="M3295" s="17" t="s">
        <v>3141</v>
      </c>
      <c r="N3295" s="17">
        <v>8</v>
      </c>
      <c r="O3295" s="17">
        <v>7</v>
      </c>
      <c r="P3295" s="17">
        <v>2010</v>
      </c>
      <c r="Q3295" s="19" t="s">
        <v>1</v>
      </c>
      <c r="R3295" s="24" t="s">
        <v>1026</v>
      </c>
      <c r="S3295" s="19" t="s">
        <v>1427</v>
      </c>
      <c r="T3295" s="17">
        <v>2</v>
      </c>
      <c r="U3295" s="24" t="s">
        <v>1026</v>
      </c>
      <c r="V3295" s="17">
        <v>0</v>
      </c>
      <c r="W3295" s="142" t="s">
        <v>1510</v>
      </c>
      <c r="X3295" s="17">
        <v>367</v>
      </c>
      <c r="Y3295" s="17">
        <v>4</v>
      </c>
      <c r="Z3295" s="24" t="s">
        <v>1026</v>
      </c>
      <c r="AA3295" s="17">
        <v>2</v>
      </c>
    </row>
    <row r="3296" spans="1:27" x14ac:dyDescent="0.25">
      <c r="A3296" s="16"/>
      <c r="C3296" s="16"/>
      <c r="D3296" s="16"/>
      <c r="E3296" s="16"/>
      <c r="M3296" s="17" t="s">
        <v>3027</v>
      </c>
      <c r="N3296" s="17">
        <v>10</v>
      </c>
      <c r="O3296" s="17">
        <v>7</v>
      </c>
      <c r="P3296" s="17">
        <v>2010</v>
      </c>
      <c r="Q3296" s="19" t="s">
        <v>3121</v>
      </c>
      <c r="R3296" s="24" t="s">
        <v>1026</v>
      </c>
      <c r="S3296" s="19" t="s">
        <v>1029</v>
      </c>
      <c r="T3296" s="17">
        <v>2</v>
      </c>
      <c r="U3296" s="24" t="s">
        <v>1026</v>
      </c>
      <c r="V3296" s="17">
        <v>1</v>
      </c>
      <c r="W3296" s="142" t="s">
        <v>4483</v>
      </c>
      <c r="X3296" s="17">
        <v>363</v>
      </c>
      <c r="Y3296" s="17">
        <v>7</v>
      </c>
      <c r="Z3296" s="24" t="s">
        <v>1026</v>
      </c>
      <c r="AA3296" s="17">
        <v>4</v>
      </c>
    </row>
    <row r="3297" spans="1:27" x14ac:dyDescent="0.25">
      <c r="A3297" s="16"/>
      <c r="C3297" s="16"/>
      <c r="D3297" s="16"/>
      <c r="E3297" s="16"/>
      <c r="M3297" s="17" t="s">
        <v>3011</v>
      </c>
      <c r="N3297" s="17">
        <v>11</v>
      </c>
      <c r="O3297" s="17">
        <v>7</v>
      </c>
      <c r="P3297" s="17">
        <v>2010</v>
      </c>
      <c r="Q3297" s="19" t="s">
        <v>1029</v>
      </c>
      <c r="R3297" s="24" t="s">
        <v>1026</v>
      </c>
      <c r="S3297" s="19" t="s">
        <v>1433</v>
      </c>
      <c r="T3297" s="17">
        <v>0</v>
      </c>
      <c r="U3297" s="24" t="s">
        <v>1026</v>
      </c>
      <c r="V3297" s="17">
        <v>2</v>
      </c>
      <c r="W3297" s="142" t="s">
        <v>1899</v>
      </c>
      <c r="X3297" s="17">
        <v>217</v>
      </c>
      <c r="Y3297" s="17">
        <v>1</v>
      </c>
      <c r="Z3297" s="24" t="s">
        <v>1026</v>
      </c>
      <c r="AA3297" s="17">
        <v>8</v>
      </c>
    </row>
    <row r="3298" spans="1:27" x14ac:dyDescent="0.25">
      <c r="A3298" s="16"/>
      <c r="C3298" s="16"/>
      <c r="D3298" s="16"/>
      <c r="E3298" s="16"/>
      <c r="M3298" s="17" t="s">
        <v>3011</v>
      </c>
      <c r="N3298" s="17">
        <v>11</v>
      </c>
      <c r="O3298" s="17">
        <v>7</v>
      </c>
      <c r="P3298" s="17">
        <v>2010</v>
      </c>
      <c r="Q3298" s="19" t="s">
        <v>90</v>
      </c>
      <c r="R3298" s="24" t="s">
        <v>1026</v>
      </c>
      <c r="S3298" s="19" t="s">
        <v>1041</v>
      </c>
      <c r="T3298" s="17">
        <v>0</v>
      </c>
      <c r="U3298" s="24" t="s">
        <v>1026</v>
      </c>
      <c r="V3298" s="17">
        <v>2</v>
      </c>
      <c r="W3298" s="142" t="s">
        <v>4491</v>
      </c>
      <c r="X3298" s="17">
        <v>215</v>
      </c>
      <c r="Y3298" s="17">
        <v>1</v>
      </c>
      <c r="Z3298" s="24" t="s">
        <v>1026</v>
      </c>
      <c r="AA3298" s="17">
        <v>15</v>
      </c>
    </row>
    <row r="3299" spans="1:27" x14ac:dyDescent="0.25">
      <c r="A3299" s="16"/>
      <c r="C3299" s="16"/>
      <c r="D3299" s="16"/>
      <c r="E3299" s="16"/>
      <c r="M3299" s="17" t="s">
        <v>3011</v>
      </c>
      <c r="N3299" s="17">
        <v>11</v>
      </c>
      <c r="O3299" s="17">
        <v>7</v>
      </c>
      <c r="P3299" s="17">
        <v>2010</v>
      </c>
      <c r="Q3299" s="19" t="s">
        <v>264</v>
      </c>
      <c r="R3299" s="24" t="s">
        <v>1026</v>
      </c>
      <c r="S3299" s="19" t="s">
        <v>1043</v>
      </c>
      <c r="T3299" s="17">
        <v>2</v>
      </c>
      <c r="U3299" s="24" t="s">
        <v>1026</v>
      </c>
      <c r="V3299" s="17">
        <v>1</v>
      </c>
      <c r="W3299" s="142" t="s">
        <v>4490</v>
      </c>
      <c r="X3299" s="17">
        <v>421</v>
      </c>
      <c r="Y3299" s="17">
        <v>6</v>
      </c>
      <c r="Z3299" s="24" t="s">
        <v>1026</v>
      </c>
      <c r="AA3299" s="17">
        <v>5</v>
      </c>
    </row>
    <row r="3300" spans="1:27" x14ac:dyDescent="0.25">
      <c r="A3300" s="16"/>
      <c r="C3300" s="16"/>
      <c r="D3300" s="16"/>
      <c r="E3300" s="16"/>
      <c r="M3300" s="17" t="s">
        <v>3011</v>
      </c>
      <c r="N3300" s="17">
        <v>11</v>
      </c>
      <c r="O3300" s="17">
        <v>7</v>
      </c>
      <c r="P3300" s="17">
        <v>2010</v>
      </c>
      <c r="Q3300" s="19" t="s">
        <v>1241</v>
      </c>
      <c r="R3300" s="24" t="s">
        <v>1026</v>
      </c>
      <c r="S3300" s="19" t="s">
        <v>392</v>
      </c>
      <c r="T3300" s="17">
        <v>2</v>
      </c>
      <c r="U3300" s="24" t="s">
        <v>1026</v>
      </c>
      <c r="V3300" s="17">
        <v>0</v>
      </c>
      <c r="W3300" s="142" t="s">
        <v>4489</v>
      </c>
      <c r="X3300" s="17">
        <v>3735</v>
      </c>
      <c r="Y3300" s="17">
        <v>7</v>
      </c>
      <c r="Z3300" s="24" t="s">
        <v>1026</v>
      </c>
      <c r="AA3300" s="17">
        <v>5</v>
      </c>
    </row>
    <row r="3301" spans="1:27" x14ac:dyDescent="0.25">
      <c r="A3301" s="16"/>
      <c r="C3301" s="16"/>
      <c r="D3301" s="16"/>
      <c r="E3301" s="16"/>
      <c r="M3301" s="17" t="s">
        <v>3144</v>
      </c>
      <c r="N3301" s="17">
        <v>13</v>
      </c>
      <c r="O3301" s="17">
        <v>7</v>
      </c>
      <c r="P3301" s="17">
        <v>2010</v>
      </c>
      <c r="Q3301" s="19" t="s">
        <v>1427</v>
      </c>
      <c r="R3301" s="24" t="s">
        <v>1026</v>
      </c>
      <c r="S3301" s="19" t="s">
        <v>3121</v>
      </c>
      <c r="T3301" s="17">
        <v>0</v>
      </c>
      <c r="U3301" s="24" t="s">
        <v>1026</v>
      </c>
      <c r="V3301" s="17">
        <v>2</v>
      </c>
      <c r="W3301" s="142" t="s">
        <v>4492</v>
      </c>
      <c r="X3301" s="17">
        <v>324</v>
      </c>
      <c r="Y3301" s="17">
        <v>3</v>
      </c>
      <c r="Z3301" s="24" t="s">
        <v>1026</v>
      </c>
      <c r="AA3301" s="17">
        <v>8</v>
      </c>
    </row>
    <row r="3302" spans="1:27" x14ac:dyDescent="0.25">
      <c r="A3302" s="16"/>
      <c r="C3302" s="16"/>
      <c r="D3302" s="16"/>
      <c r="E3302" s="16"/>
      <c r="M3302" s="17" t="s">
        <v>3142</v>
      </c>
      <c r="N3302" s="17">
        <v>14</v>
      </c>
      <c r="O3302" s="17">
        <v>7</v>
      </c>
      <c r="P3302" s="17">
        <v>2010</v>
      </c>
      <c r="Q3302" s="19" t="s">
        <v>1041</v>
      </c>
      <c r="R3302" s="24" t="s">
        <v>1026</v>
      </c>
      <c r="S3302" s="19" t="s">
        <v>1</v>
      </c>
      <c r="T3302" s="17">
        <v>2</v>
      </c>
      <c r="U3302" s="24" t="s">
        <v>1026</v>
      </c>
      <c r="V3302" s="17">
        <v>1</v>
      </c>
      <c r="W3302" s="142" t="s">
        <v>4493</v>
      </c>
      <c r="X3302" s="17">
        <v>463</v>
      </c>
      <c r="Y3302" s="17">
        <v>10</v>
      </c>
      <c r="Z3302" s="24" t="s">
        <v>1026</v>
      </c>
      <c r="AA3302" s="17">
        <v>8</v>
      </c>
    </row>
    <row r="3303" spans="1:27" x14ac:dyDescent="0.25">
      <c r="A3303" s="16"/>
      <c r="C3303" s="16"/>
      <c r="D3303" s="16"/>
      <c r="E3303" s="16"/>
      <c r="M3303" s="17" t="s">
        <v>3142</v>
      </c>
      <c r="N3303" s="17">
        <v>14</v>
      </c>
      <c r="O3303" s="17">
        <v>7</v>
      </c>
      <c r="P3303" s="17">
        <v>2010</v>
      </c>
      <c r="Q3303" s="19" t="s">
        <v>1029</v>
      </c>
      <c r="R3303" s="24" t="s">
        <v>1026</v>
      </c>
      <c r="S3303" s="19" t="s">
        <v>392</v>
      </c>
      <c r="T3303" s="17">
        <v>0</v>
      </c>
      <c r="U3303" s="24" t="s">
        <v>1026</v>
      </c>
      <c r="V3303" s="17">
        <v>2</v>
      </c>
      <c r="W3303" s="142" t="s">
        <v>4494</v>
      </c>
      <c r="X3303" s="17">
        <v>203</v>
      </c>
      <c r="Y3303" s="17">
        <v>6</v>
      </c>
      <c r="Z3303" s="24" t="s">
        <v>1026</v>
      </c>
      <c r="AA3303" s="17">
        <v>11</v>
      </c>
    </row>
    <row r="3304" spans="1:27" x14ac:dyDescent="0.25">
      <c r="A3304" s="16"/>
      <c r="C3304" s="16"/>
      <c r="D3304" s="16"/>
      <c r="E3304" s="16"/>
      <c r="M3304" s="17" t="s">
        <v>3142</v>
      </c>
      <c r="N3304" s="17">
        <v>14</v>
      </c>
      <c r="O3304" s="17">
        <v>7</v>
      </c>
      <c r="P3304" s="17">
        <v>2010</v>
      </c>
      <c r="Q3304" s="19" t="s">
        <v>4420</v>
      </c>
      <c r="R3304" s="24" t="s">
        <v>1026</v>
      </c>
      <c r="S3304" s="19" t="s">
        <v>90</v>
      </c>
      <c r="T3304" s="17">
        <v>2</v>
      </c>
      <c r="U3304" s="24" t="s">
        <v>1026</v>
      </c>
      <c r="V3304" s="17">
        <v>0</v>
      </c>
      <c r="W3304" s="142" t="s">
        <v>4495</v>
      </c>
      <c r="X3304" s="17">
        <v>235</v>
      </c>
      <c r="Y3304" s="17">
        <v>12</v>
      </c>
      <c r="Z3304" s="24" t="s">
        <v>1026</v>
      </c>
      <c r="AA3304" s="17">
        <v>7</v>
      </c>
    </row>
    <row r="3305" spans="1:27" x14ac:dyDescent="0.25">
      <c r="A3305" s="16"/>
      <c r="C3305" s="16"/>
      <c r="D3305" s="16"/>
      <c r="E3305" s="16"/>
      <c r="M3305" s="17" t="s">
        <v>3142</v>
      </c>
      <c r="N3305" s="17">
        <v>14</v>
      </c>
      <c r="O3305" s="17">
        <v>7</v>
      </c>
      <c r="P3305" s="17">
        <v>2010</v>
      </c>
      <c r="Q3305" s="19" t="s">
        <v>1043</v>
      </c>
      <c r="R3305" s="24" t="s">
        <v>1026</v>
      </c>
      <c r="S3305" s="19" t="s">
        <v>264</v>
      </c>
      <c r="T3305" s="17">
        <v>0</v>
      </c>
      <c r="U3305" s="24" t="s">
        <v>1026</v>
      </c>
      <c r="V3305" s="17">
        <v>2</v>
      </c>
      <c r="W3305" s="142" t="s">
        <v>4496</v>
      </c>
      <c r="X3305" s="17">
        <v>661</v>
      </c>
      <c r="Y3305" s="17">
        <v>1</v>
      </c>
      <c r="Z3305" s="24" t="s">
        <v>1026</v>
      </c>
      <c r="AA3305" s="17">
        <v>10</v>
      </c>
    </row>
    <row r="3306" spans="1:27" x14ac:dyDescent="0.25">
      <c r="A3306" s="16"/>
      <c r="C3306" s="16"/>
      <c r="D3306" s="16"/>
      <c r="E3306" s="16"/>
      <c r="M3306" s="17" t="s">
        <v>3143</v>
      </c>
      <c r="N3306" s="17">
        <v>16</v>
      </c>
      <c r="O3306" s="17">
        <v>7</v>
      </c>
      <c r="P3306" s="17">
        <v>2010</v>
      </c>
      <c r="Q3306" s="19" t="s">
        <v>392</v>
      </c>
      <c r="R3306" s="24" t="s">
        <v>1026</v>
      </c>
      <c r="S3306" s="19" t="s">
        <v>264</v>
      </c>
      <c r="T3306" s="17">
        <v>2</v>
      </c>
      <c r="U3306" s="24" t="s">
        <v>1026</v>
      </c>
      <c r="V3306" s="17">
        <v>1</v>
      </c>
      <c r="W3306" s="142" t="s">
        <v>4497</v>
      </c>
      <c r="X3306" s="17">
        <v>659</v>
      </c>
      <c r="Y3306" s="17">
        <v>9</v>
      </c>
      <c r="Z3306" s="24" t="s">
        <v>1026</v>
      </c>
      <c r="AA3306" s="17">
        <v>5</v>
      </c>
    </row>
    <row r="3307" spans="1:27" x14ac:dyDescent="0.25">
      <c r="A3307" s="16"/>
      <c r="C3307" s="16"/>
      <c r="D3307" s="16"/>
      <c r="E3307" s="16"/>
      <c r="M3307" s="17" t="s">
        <v>3027</v>
      </c>
      <c r="N3307" s="17">
        <v>17</v>
      </c>
      <c r="O3307" s="17">
        <v>7</v>
      </c>
      <c r="P3307" s="17">
        <v>2010</v>
      </c>
      <c r="Q3307" s="19" t="s">
        <v>4420</v>
      </c>
      <c r="R3307" s="24" t="s">
        <v>1026</v>
      </c>
      <c r="S3307" s="19" t="s">
        <v>1241</v>
      </c>
      <c r="T3307" s="17">
        <v>0</v>
      </c>
      <c r="U3307" s="24" t="s">
        <v>1026</v>
      </c>
      <c r="V3307" s="17">
        <v>2</v>
      </c>
      <c r="W3307" s="142" t="s">
        <v>4498</v>
      </c>
      <c r="X3307" s="17">
        <v>250</v>
      </c>
      <c r="Y3307" s="17">
        <v>0</v>
      </c>
      <c r="Z3307" s="24" t="s">
        <v>1026</v>
      </c>
      <c r="AA3307" s="17">
        <v>20</v>
      </c>
    </row>
    <row r="3308" spans="1:27" x14ac:dyDescent="0.25">
      <c r="A3308" s="16"/>
      <c r="C3308" s="16"/>
      <c r="D3308" s="16"/>
      <c r="E3308" s="16"/>
      <c r="M3308" s="17" t="s">
        <v>3027</v>
      </c>
      <c r="N3308" s="17">
        <v>17</v>
      </c>
      <c r="O3308" s="17">
        <v>7</v>
      </c>
      <c r="P3308" s="17">
        <v>2010</v>
      </c>
      <c r="Q3308" s="19" t="s">
        <v>90</v>
      </c>
      <c r="R3308" s="24" t="s">
        <v>1026</v>
      </c>
      <c r="S3308" s="19" t="s">
        <v>1</v>
      </c>
      <c r="T3308" s="17">
        <v>1</v>
      </c>
      <c r="U3308" s="24" t="s">
        <v>1026</v>
      </c>
      <c r="V3308" s="17">
        <v>2</v>
      </c>
      <c r="W3308" s="142" t="s">
        <v>4499</v>
      </c>
      <c r="X3308" s="17">
        <v>205</v>
      </c>
      <c r="Y3308" s="17">
        <v>3</v>
      </c>
      <c r="Z3308" s="24" t="s">
        <v>1026</v>
      </c>
      <c r="AA3308" s="17">
        <v>4</v>
      </c>
    </row>
    <row r="3309" spans="1:27" x14ac:dyDescent="0.25">
      <c r="A3309" s="16"/>
      <c r="C3309" s="16"/>
      <c r="D3309" s="16"/>
      <c r="E3309" s="16"/>
      <c r="M3309" s="17" t="s">
        <v>3011</v>
      </c>
      <c r="N3309" s="17">
        <v>18</v>
      </c>
      <c r="O3309" s="17">
        <v>7</v>
      </c>
      <c r="P3309" s="17">
        <v>2010</v>
      </c>
      <c r="Q3309" s="19" t="s">
        <v>3121</v>
      </c>
      <c r="R3309" s="24" t="s">
        <v>1026</v>
      </c>
      <c r="S3309" s="19" t="s">
        <v>4420</v>
      </c>
      <c r="T3309" s="17">
        <v>2</v>
      </c>
      <c r="U3309" s="24" t="s">
        <v>1026</v>
      </c>
      <c r="V3309" s="17">
        <v>0</v>
      </c>
      <c r="W3309" s="142" t="s">
        <v>4503</v>
      </c>
      <c r="X3309" s="17">
        <v>360</v>
      </c>
      <c r="Y3309" s="17">
        <v>34</v>
      </c>
      <c r="Z3309" s="24" t="s">
        <v>1026</v>
      </c>
      <c r="AA3309" s="17">
        <v>8</v>
      </c>
    </row>
    <row r="3310" spans="1:27" x14ac:dyDescent="0.25">
      <c r="A3310" s="16"/>
      <c r="C3310" s="16"/>
      <c r="D3310" s="16"/>
      <c r="E3310" s="16"/>
      <c r="M3310" s="17" t="s">
        <v>3011</v>
      </c>
      <c r="N3310" s="17">
        <v>18</v>
      </c>
      <c r="O3310" s="17">
        <v>7</v>
      </c>
      <c r="P3310" s="17">
        <v>2010</v>
      </c>
      <c r="Q3310" s="19" t="s">
        <v>1433</v>
      </c>
      <c r="R3310" s="24" t="s">
        <v>1026</v>
      </c>
      <c r="S3310" s="19" t="s">
        <v>1241</v>
      </c>
      <c r="T3310" s="17">
        <v>0</v>
      </c>
      <c r="U3310" s="24" t="s">
        <v>1026</v>
      </c>
      <c r="V3310" s="17">
        <v>2</v>
      </c>
      <c r="W3310" s="142" t="s">
        <v>4502</v>
      </c>
      <c r="X3310" s="17">
        <v>595</v>
      </c>
      <c r="Y3310" s="17">
        <v>5</v>
      </c>
      <c r="Z3310" s="24" t="s">
        <v>1026</v>
      </c>
      <c r="AA3310" s="17">
        <v>10</v>
      </c>
    </row>
    <row r="3311" spans="1:27" x14ac:dyDescent="0.25">
      <c r="A3311" s="16"/>
      <c r="C3311" s="16"/>
      <c r="D3311" s="16"/>
      <c r="E3311" s="16"/>
      <c r="M3311" s="17" t="s">
        <v>3011</v>
      </c>
      <c r="N3311" s="17">
        <v>18</v>
      </c>
      <c r="O3311" s="17">
        <v>7</v>
      </c>
      <c r="P3311" s="17">
        <v>2010</v>
      </c>
      <c r="Q3311" s="19" t="s">
        <v>1041</v>
      </c>
      <c r="R3311" s="24" t="s">
        <v>1026</v>
      </c>
      <c r="S3311" s="19" t="s">
        <v>1029</v>
      </c>
      <c r="T3311" s="17">
        <v>2</v>
      </c>
      <c r="U3311" s="24" t="s">
        <v>1026</v>
      </c>
      <c r="V3311" s="17">
        <v>0</v>
      </c>
      <c r="W3311" s="142" t="s">
        <v>4538</v>
      </c>
      <c r="X3311" s="17">
        <v>431</v>
      </c>
      <c r="Y3311" s="17">
        <v>16</v>
      </c>
      <c r="Z3311" s="24" t="s">
        <v>1026</v>
      </c>
      <c r="AA3311" s="17">
        <v>4</v>
      </c>
    </row>
    <row r="3312" spans="1:27" x14ac:dyDescent="0.25">
      <c r="A3312" s="16"/>
      <c r="C3312" s="16"/>
      <c r="D3312" s="16"/>
      <c r="E3312" s="16"/>
      <c r="M3312" s="17" t="s">
        <v>3011</v>
      </c>
      <c r="N3312" s="17">
        <v>18</v>
      </c>
      <c r="O3312" s="17">
        <v>7</v>
      </c>
      <c r="P3312" s="17">
        <v>2010</v>
      </c>
      <c r="Q3312" s="19" t="s">
        <v>1043</v>
      </c>
      <c r="R3312" s="24" t="s">
        <v>1026</v>
      </c>
      <c r="S3312" s="19" t="s">
        <v>1</v>
      </c>
      <c r="T3312" s="17">
        <v>2</v>
      </c>
      <c r="U3312" s="24" t="s">
        <v>1026</v>
      </c>
      <c r="V3312" s="17">
        <v>0</v>
      </c>
      <c r="W3312" s="142" t="s">
        <v>4501</v>
      </c>
      <c r="X3312" s="17">
        <v>386</v>
      </c>
      <c r="Y3312" s="17">
        <v>9</v>
      </c>
      <c r="Z3312" s="24" t="s">
        <v>1026</v>
      </c>
      <c r="AA3312" s="17">
        <v>1</v>
      </c>
    </row>
    <row r="3313" spans="1:27" x14ac:dyDescent="0.25">
      <c r="A3313" s="16"/>
      <c r="C3313" s="16"/>
      <c r="D3313" s="16"/>
      <c r="E3313" s="16"/>
      <c r="M3313" s="17" t="s">
        <v>3011</v>
      </c>
      <c r="N3313" s="17">
        <v>18</v>
      </c>
      <c r="O3313" s="17">
        <v>7</v>
      </c>
      <c r="P3313" s="17">
        <v>2010</v>
      </c>
      <c r="Q3313" s="19" t="s">
        <v>264</v>
      </c>
      <c r="R3313" s="24" t="s">
        <v>1026</v>
      </c>
      <c r="S3313" s="19" t="s">
        <v>90</v>
      </c>
      <c r="T3313" s="17">
        <v>2</v>
      </c>
      <c r="U3313" s="24" t="s">
        <v>1026</v>
      </c>
      <c r="V3313" s="17">
        <v>0</v>
      </c>
      <c r="W3313" s="142" t="s">
        <v>4500</v>
      </c>
      <c r="X3313" s="17">
        <v>452</v>
      </c>
      <c r="Y3313" s="17">
        <v>17</v>
      </c>
      <c r="Z3313" s="24" t="s">
        <v>1026</v>
      </c>
      <c r="AA3313" s="17">
        <v>8</v>
      </c>
    </row>
    <row r="3314" spans="1:27" x14ac:dyDescent="0.25">
      <c r="A3314" s="16"/>
      <c r="C3314" s="16"/>
      <c r="D3314" s="16"/>
      <c r="E3314" s="16"/>
      <c r="M3314" s="17" t="s">
        <v>3144</v>
      </c>
      <c r="N3314" s="17">
        <v>20</v>
      </c>
      <c r="O3314" s="17">
        <v>7</v>
      </c>
      <c r="P3314" s="17">
        <v>2010</v>
      </c>
      <c r="Q3314" s="19" t="s">
        <v>1241</v>
      </c>
      <c r="R3314" s="24" t="s">
        <v>1026</v>
      </c>
      <c r="S3314" s="19" t="s">
        <v>3121</v>
      </c>
      <c r="T3314" s="17">
        <v>1</v>
      </c>
      <c r="U3314" s="24" t="s">
        <v>1026</v>
      </c>
      <c r="V3314" s="17">
        <v>2</v>
      </c>
      <c r="W3314" s="142" t="s">
        <v>4509</v>
      </c>
      <c r="X3314" s="17">
        <v>1506</v>
      </c>
      <c r="Y3314" s="17">
        <v>8</v>
      </c>
      <c r="Z3314" s="24" t="s">
        <v>1026</v>
      </c>
      <c r="AA3314" s="17">
        <v>3</v>
      </c>
    </row>
    <row r="3315" spans="1:27" x14ac:dyDescent="0.25">
      <c r="A3315" s="16"/>
      <c r="C3315" s="16"/>
      <c r="D3315" s="16"/>
      <c r="E3315" s="16"/>
      <c r="M3315" s="17" t="s">
        <v>3144</v>
      </c>
      <c r="N3315" s="17">
        <v>20</v>
      </c>
      <c r="O3315" s="17">
        <v>7</v>
      </c>
      <c r="P3315" s="17">
        <v>2010</v>
      </c>
      <c r="Q3315" s="19" t="s">
        <v>1043</v>
      </c>
      <c r="R3315" s="24" t="s">
        <v>1026</v>
      </c>
      <c r="S3315" s="19" t="s">
        <v>1041</v>
      </c>
      <c r="T3315" s="17">
        <v>0</v>
      </c>
      <c r="U3315" s="24" t="s">
        <v>1026</v>
      </c>
      <c r="V3315" s="17">
        <v>2</v>
      </c>
      <c r="W3315" s="142" t="s">
        <v>4508</v>
      </c>
      <c r="X3315" s="17">
        <v>1007</v>
      </c>
      <c r="Y3315" s="17">
        <v>0</v>
      </c>
      <c r="Z3315" s="24" t="s">
        <v>1026</v>
      </c>
      <c r="AA3315" s="17">
        <v>9</v>
      </c>
    </row>
    <row r="3316" spans="1:27" x14ac:dyDescent="0.25">
      <c r="A3316" s="16"/>
      <c r="C3316" s="16"/>
      <c r="D3316" s="16"/>
      <c r="E3316" s="16"/>
      <c r="M3316" s="17" t="s">
        <v>3142</v>
      </c>
      <c r="N3316" s="17">
        <v>21</v>
      </c>
      <c r="O3316" s="17">
        <v>7</v>
      </c>
      <c r="P3316" s="17">
        <v>2010</v>
      </c>
      <c r="Q3316" s="19" t="s">
        <v>264</v>
      </c>
      <c r="R3316" s="24" t="s">
        <v>1026</v>
      </c>
      <c r="S3316" s="19" t="s">
        <v>1029</v>
      </c>
      <c r="T3316" s="17">
        <v>2</v>
      </c>
      <c r="U3316" s="24" t="s">
        <v>1026</v>
      </c>
      <c r="V3316" s="17">
        <v>0</v>
      </c>
      <c r="W3316" s="142" t="s">
        <v>4507</v>
      </c>
      <c r="X3316" s="17">
        <v>913</v>
      </c>
      <c r="Y3316" s="17">
        <v>15</v>
      </c>
      <c r="Z3316" s="24" t="s">
        <v>1026</v>
      </c>
      <c r="AA3316" s="17">
        <v>1</v>
      </c>
    </row>
    <row r="3317" spans="1:27" x14ac:dyDescent="0.25">
      <c r="A3317" s="16"/>
      <c r="C3317" s="16"/>
      <c r="D3317" s="16"/>
      <c r="E3317" s="16"/>
      <c r="M3317" s="17" t="s">
        <v>3142</v>
      </c>
      <c r="N3317" s="17">
        <v>21</v>
      </c>
      <c r="O3317" s="17">
        <v>7</v>
      </c>
      <c r="P3317" s="17">
        <v>2010</v>
      </c>
      <c r="Q3317" s="19" t="s">
        <v>90</v>
      </c>
      <c r="R3317" s="24" t="s">
        <v>1026</v>
      </c>
      <c r="S3317" s="19" t="s">
        <v>1043</v>
      </c>
      <c r="T3317" s="17">
        <v>0</v>
      </c>
      <c r="U3317" s="24" t="s">
        <v>1026</v>
      </c>
      <c r="V3317" s="17">
        <v>2</v>
      </c>
      <c r="W3317" s="142" t="s">
        <v>4506</v>
      </c>
      <c r="X3317" s="17">
        <v>215</v>
      </c>
      <c r="Y3317" s="17">
        <v>5</v>
      </c>
      <c r="Z3317" s="24" t="s">
        <v>1026</v>
      </c>
      <c r="AA3317" s="17">
        <v>9</v>
      </c>
    </row>
    <row r="3318" spans="1:27" x14ac:dyDescent="0.25">
      <c r="A3318" s="16"/>
      <c r="C3318" s="16"/>
      <c r="D3318" s="16"/>
      <c r="E3318" s="16"/>
      <c r="M3318" s="17" t="s">
        <v>3142</v>
      </c>
      <c r="N3318" s="17">
        <v>21</v>
      </c>
      <c r="O3318" s="17">
        <v>7</v>
      </c>
      <c r="P3318" s="17">
        <v>2010</v>
      </c>
      <c r="Q3318" s="19" t="s">
        <v>4420</v>
      </c>
      <c r="R3318" s="24" t="s">
        <v>1026</v>
      </c>
      <c r="S3318" s="19" t="s">
        <v>392</v>
      </c>
      <c r="T3318" s="17">
        <v>0</v>
      </c>
      <c r="U3318" s="24" t="s">
        <v>1026</v>
      </c>
      <c r="V3318" s="17">
        <v>2</v>
      </c>
      <c r="W3318" s="142" t="s">
        <v>4505</v>
      </c>
      <c r="X3318" s="17">
        <v>438</v>
      </c>
      <c r="Y3318" s="17">
        <v>1</v>
      </c>
      <c r="Z3318" s="24" t="s">
        <v>1026</v>
      </c>
      <c r="AA3318" s="17">
        <v>18</v>
      </c>
    </row>
    <row r="3319" spans="1:27" x14ac:dyDescent="0.25">
      <c r="A3319" s="16"/>
      <c r="C3319" s="16"/>
      <c r="D3319" s="16"/>
      <c r="E3319" s="16"/>
      <c r="M3319" s="17" t="s">
        <v>3142</v>
      </c>
      <c r="N3319" s="17">
        <v>21</v>
      </c>
      <c r="O3319" s="17">
        <v>7</v>
      </c>
      <c r="P3319" s="17">
        <v>2010</v>
      </c>
      <c r="Q3319" s="19" t="s">
        <v>1427</v>
      </c>
      <c r="R3319" s="24" t="s">
        <v>1026</v>
      </c>
      <c r="S3319" s="19" t="s">
        <v>1041</v>
      </c>
      <c r="T3319" s="17">
        <v>0</v>
      </c>
      <c r="U3319" s="24" t="s">
        <v>1026</v>
      </c>
      <c r="V3319" s="17">
        <v>2</v>
      </c>
      <c r="W3319" s="142" t="s">
        <v>4504</v>
      </c>
      <c r="X3319" s="17">
        <v>441</v>
      </c>
      <c r="Y3319" s="17">
        <v>2</v>
      </c>
      <c r="Z3319" s="24" t="s">
        <v>1026</v>
      </c>
      <c r="AA3319" s="17">
        <v>12</v>
      </c>
    </row>
    <row r="3320" spans="1:27" x14ac:dyDescent="0.25">
      <c r="A3320" s="16"/>
      <c r="C3320" s="16"/>
      <c r="D3320" s="16"/>
      <c r="E3320" s="16"/>
      <c r="M3320" s="17" t="s">
        <v>3143</v>
      </c>
      <c r="N3320" s="17">
        <v>23</v>
      </c>
      <c r="O3320" s="17">
        <v>7</v>
      </c>
      <c r="P3320" s="17">
        <v>2010</v>
      </c>
      <c r="Q3320" s="19" t="s">
        <v>392</v>
      </c>
      <c r="R3320" s="24" t="s">
        <v>1026</v>
      </c>
      <c r="S3320" s="19" t="s">
        <v>1041</v>
      </c>
      <c r="T3320" s="17">
        <v>0</v>
      </c>
      <c r="U3320" s="24" t="s">
        <v>1026</v>
      </c>
      <c r="V3320" s="17">
        <v>1</v>
      </c>
      <c r="W3320" s="142" t="s">
        <v>4515</v>
      </c>
      <c r="X3320" s="17">
        <v>618</v>
      </c>
      <c r="Y3320" s="17">
        <v>1</v>
      </c>
      <c r="Z3320" s="24" t="s">
        <v>1026</v>
      </c>
      <c r="AA3320" s="17">
        <v>2</v>
      </c>
    </row>
    <row r="3321" spans="1:27" x14ac:dyDescent="0.25">
      <c r="A3321" s="16"/>
      <c r="C3321" s="16"/>
      <c r="D3321" s="16"/>
      <c r="E3321" s="16"/>
      <c r="M3321" s="17" t="s">
        <v>3143</v>
      </c>
      <c r="N3321" s="17">
        <v>23</v>
      </c>
      <c r="O3321" s="17">
        <v>7</v>
      </c>
      <c r="P3321" s="17">
        <v>2010</v>
      </c>
      <c r="Q3321" s="19" t="s">
        <v>1</v>
      </c>
      <c r="R3321" s="24" t="s">
        <v>1026</v>
      </c>
      <c r="S3321" s="19" t="s">
        <v>1433</v>
      </c>
      <c r="T3321" s="17">
        <v>2</v>
      </c>
      <c r="U3321" s="24" t="s">
        <v>1026</v>
      </c>
      <c r="V3321" s="17">
        <v>1</v>
      </c>
      <c r="W3321" s="142" t="s">
        <v>4514</v>
      </c>
      <c r="X3321" s="17">
        <v>426</v>
      </c>
      <c r="Y3321" s="17">
        <v>8</v>
      </c>
      <c r="Z3321" s="24" t="s">
        <v>1026</v>
      </c>
      <c r="AA3321" s="17">
        <v>4</v>
      </c>
    </row>
    <row r="3322" spans="1:27" x14ac:dyDescent="0.25">
      <c r="A3322" s="16"/>
      <c r="C3322" s="16"/>
      <c r="D3322" s="16"/>
      <c r="E3322" s="16"/>
      <c r="M3322" s="17" t="s">
        <v>3011</v>
      </c>
      <c r="N3322" s="17">
        <v>25</v>
      </c>
      <c r="O3322" s="17">
        <v>7</v>
      </c>
      <c r="P3322" s="17">
        <v>2010</v>
      </c>
      <c r="Q3322" s="19" t="s">
        <v>4420</v>
      </c>
      <c r="R3322" s="24" t="s">
        <v>1026</v>
      </c>
      <c r="S3322" s="19" t="s">
        <v>3121</v>
      </c>
      <c r="T3322" s="17">
        <v>0</v>
      </c>
      <c r="U3322" s="24" t="s">
        <v>1026</v>
      </c>
      <c r="V3322" s="17">
        <v>2</v>
      </c>
      <c r="W3322" s="142" t="s">
        <v>4513</v>
      </c>
      <c r="X3322" s="17">
        <v>183</v>
      </c>
      <c r="Y3322" s="17">
        <v>2</v>
      </c>
      <c r="Z3322" s="24" t="s">
        <v>1026</v>
      </c>
      <c r="AA3322" s="17">
        <v>17</v>
      </c>
    </row>
    <row r="3323" spans="1:27" x14ac:dyDescent="0.25">
      <c r="A3323" s="16"/>
      <c r="C3323" s="16"/>
      <c r="D3323" s="16"/>
      <c r="E3323" s="16"/>
      <c r="M3323" s="17" t="s">
        <v>3011</v>
      </c>
      <c r="N3323" s="17">
        <v>25</v>
      </c>
      <c r="O3323" s="17">
        <v>7</v>
      </c>
      <c r="P3323" s="17">
        <v>2010</v>
      </c>
      <c r="Q3323" s="19" t="s">
        <v>1433</v>
      </c>
      <c r="R3323" s="24" t="s">
        <v>1026</v>
      </c>
      <c r="S3323" s="19" t="s">
        <v>1427</v>
      </c>
      <c r="T3323" s="17">
        <v>0</v>
      </c>
      <c r="U3323" s="24" t="s">
        <v>1026</v>
      </c>
      <c r="V3323" s="17">
        <v>2</v>
      </c>
      <c r="W3323" s="142" t="s">
        <v>4512</v>
      </c>
      <c r="X3323" s="17">
        <v>411</v>
      </c>
      <c r="Y3323" s="17">
        <v>3</v>
      </c>
      <c r="Z3323" s="24" t="s">
        <v>1026</v>
      </c>
      <c r="AA3323" s="17">
        <v>8</v>
      </c>
    </row>
    <row r="3324" spans="1:27" x14ac:dyDescent="0.25">
      <c r="A3324" s="16"/>
      <c r="C3324" s="16"/>
      <c r="D3324" s="16"/>
      <c r="E3324" s="16"/>
      <c r="M3324" s="17" t="s">
        <v>3011</v>
      </c>
      <c r="N3324" s="17">
        <v>25</v>
      </c>
      <c r="O3324" s="17">
        <v>7</v>
      </c>
      <c r="P3324" s="17">
        <v>2010</v>
      </c>
      <c r="Q3324" s="19" t="s">
        <v>1029</v>
      </c>
      <c r="R3324" s="24" t="s">
        <v>1026</v>
      </c>
      <c r="S3324" s="19" t="s">
        <v>264</v>
      </c>
      <c r="T3324" s="17">
        <v>0</v>
      </c>
      <c r="U3324" s="24" t="s">
        <v>1026</v>
      </c>
      <c r="V3324" s="17">
        <v>2</v>
      </c>
      <c r="W3324" s="142" t="s">
        <v>4511</v>
      </c>
      <c r="X3324" s="17">
        <v>240</v>
      </c>
      <c r="Y3324" s="17">
        <v>5</v>
      </c>
      <c r="Z3324" s="24" t="s">
        <v>1026</v>
      </c>
      <c r="AA3324" s="17">
        <v>15</v>
      </c>
    </row>
    <row r="3325" spans="1:27" x14ac:dyDescent="0.25">
      <c r="A3325" s="16"/>
      <c r="C3325" s="16"/>
      <c r="D3325" s="16"/>
      <c r="E3325" s="16"/>
      <c r="M3325" s="17" t="s">
        <v>3011</v>
      </c>
      <c r="N3325" s="17">
        <v>25</v>
      </c>
      <c r="O3325" s="17">
        <v>7</v>
      </c>
      <c r="P3325" s="17">
        <v>2010</v>
      </c>
      <c r="Q3325" s="19" t="s">
        <v>1241</v>
      </c>
      <c r="R3325" s="24" t="s">
        <v>1026</v>
      </c>
      <c r="S3325" s="19" t="s">
        <v>1043</v>
      </c>
      <c r="T3325" s="17">
        <v>2</v>
      </c>
      <c r="U3325" s="24" t="s">
        <v>1026</v>
      </c>
      <c r="V3325" s="17">
        <v>0</v>
      </c>
      <c r="W3325" s="142" t="s">
        <v>4510</v>
      </c>
      <c r="X3325" s="17">
        <v>1025</v>
      </c>
      <c r="Y3325" s="17">
        <v>14</v>
      </c>
      <c r="Z3325" s="24" t="s">
        <v>1026</v>
      </c>
      <c r="AA3325" s="17">
        <v>0</v>
      </c>
    </row>
    <row r="3326" spans="1:27" x14ac:dyDescent="0.25">
      <c r="A3326" s="16"/>
      <c r="C3326" s="16"/>
      <c r="D3326" s="16"/>
      <c r="E3326" s="16"/>
      <c r="M3326" s="17" t="s">
        <v>3144</v>
      </c>
      <c r="N3326" s="17">
        <v>27</v>
      </c>
      <c r="O3326" s="17">
        <v>7</v>
      </c>
      <c r="P3326" s="17">
        <v>2010</v>
      </c>
      <c r="Q3326" s="19" t="s">
        <v>1043</v>
      </c>
      <c r="R3326" s="24" t="s">
        <v>1026</v>
      </c>
      <c r="S3326" s="19" t="s">
        <v>1241</v>
      </c>
      <c r="T3326" s="17">
        <v>0</v>
      </c>
      <c r="U3326" s="24" t="s">
        <v>1026</v>
      </c>
      <c r="V3326" s="17">
        <v>2</v>
      </c>
      <c r="W3326" s="142" t="s">
        <v>4521</v>
      </c>
      <c r="X3326" s="17">
        <v>423</v>
      </c>
      <c r="Y3326" s="17">
        <v>1</v>
      </c>
      <c r="Z3326" s="24" t="s">
        <v>1026</v>
      </c>
      <c r="AA3326" s="17">
        <v>10</v>
      </c>
    </row>
    <row r="3327" spans="1:27" x14ac:dyDescent="0.25">
      <c r="A3327" s="16"/>
      <c r="C3327" s="16"/>
      <c r="D3327" s="16"/>
      <c r="E3327" s="16"/>
      <c r="M3327" s="17" t="s">
        <v>3142</v>
      </c>
      <c r="N3327" s="17">
        <v>28</v>
      </c>
      <c r="O3327" s="17">
        <v>7</v>
      </c>
      <c r="P3327" s="17">
        <v>2010</v>
      </c>
      <c r="Q3327" s="19" t="s">
        <v>392</v>
      </c>
      <c r="R3327" s="24" t="s">
        <v>1026</v>
      </c>
      <c r="S3327" s="19" t="s">
        <v>1433</v>
      </c>
      <c r="T3327" s="17">
        <v>2</v>
      </c>
      <c r="U3327" s="24" t="s">
        <v>1026</v>
      </c>
      <c r="V3327" s="17">
        <v>0</v>
      </c>
      <c r="W3327" s="142" t="s">
        <v>4520</v>
      </c>
      <c r="X3327" s="17">
        <v>409</v>
      </c>
      <c r="Y3327" s="17">
        <v>16</v>
      </c>
      <c r="Z3327" s="24" t="s">
        <v>1026</v>
      </c>
      <c r="AA3327" s="17">
        <v>6</v>
      </c>
    </row>
    <row r="3328" spans="1:27" x14ac:dyDescent="0.25">
      <c r="A3328" s="16"/>
      <c r="C3328" s="16"/>
      <c r="D3328" s="16"/>
      <c r="E3328" s="16"/>
      <c r="M3328" s="17" t="s">
        <v>3142</v>
      </c>
      <c r="N3328" s="17">
        <v>28</v>
      </c>
      <c r="O3328" s="17">
        <v>7</v>
      </c>
      <c r="P3328" s="17">
        <v>2010</v>
      </c>
      <c r="Q3328" s="19" t="s">
        <v>264</v>
      </c>
      <c r="R3328" s="24" t="s">
        <v>1026</v>
      </c>
      <c r="S3328" s="19" t="s">
        <v>4420</v>
      </c>
      <c r="T3328" s="17">
        <v>2</v>
      </c>
      <c r="U3328" s="24" t="s">
        <v>1026</v>
      </c>
      <c r="V3328" s="17">
        <v>0</v>
      </c>
      <c r="W3328" s="142" t="s">
        <v>4519</v>
      </c>
      <c r="X3328" s="17">
        <v>388</v>
      </c>
      <c r="Y3328" s="17">
        <v>20</v>
      </c>
      <c r="Z3328" s="24" t="s">
        <v>1026</v>
      </c>
      <c r="AA3328" s="17">
        <v>4</v>
      </c>
    </row>
    <row r="3329" spans="1:27" x14ac:dyDescent="0.25">
      <c r="A3329" s="16"/>
      <c r="C3329" s="16"/>
      <c r="D3329" s="16"/>
      <c r="E3329" s="16"/>
      <c r="M3329" s="17" t="s">
        <v>3142</v>
      </c>
      <c r="N3329" s="17">
        <v>28</v>
      </c>
      <c r="O3329" s="17">
        <v>7</v>
      </c>
      <c r="P3329" s="17">
        <v>2010</v>
      </c>
      <c r="Q3329" s="19" t="s">
        <v>3121</v>
      </c>
      <c r="R3329" s="24" t="s">
        <v>1026</v>
      </c>
      <c r="S3329" s="19" t="s">
        <v>1</v>
      </c>
      <c r="T3329" s="17">
        <v>0</v>
      </c>
      <c r="U3329" s="24" t="s">
        <v>1026</v>
      </c>
      <c r="V3329" s="17">
        <v>1</v>
      </c>
      <c r="W3329" s="142" t="s">
        <v>4518</v>
      </c>
      <c r="X3329" s="17">
        <v>398</v>
      </c>
      <c r="Y3329" s="17">
        <v>4</v>
      </c>
      <c r="Z3329" s="24" t="s">
        <v>1026</v>
      </c>
      <c r="AA3329" s="17">
        <v>5</v>
      </c>
    </row>
    <row r="3330" spans="1:27" x14ac:dyDescent="0.25">
      <c r="A3330" s="16"/>
      <c r="C3330" s="16"/>
      <c r="D3330" s="16"/>
      <c r="E3330" s="16"/>
      <c r="M3330" s="17" t="s">
        <v>3142</v>
      </c>
      <c r="N3330" s="17">
        <v>28</v>
      </c>
      <c r="O3330" s="17">
        <v>7</v>
      </c>
      <c r="P3330" s="17">
        <v>2010</v>
      </c>
      <c r="Q3330" s="19" t="s">
        <v>1029</v>
      </c>
      <c r="R3330" s="24" t="s">
        <v>1026</v>
      </c>
      <c r="S3330" s="19" t="s">
        <v>1241</v>
      </c>
      <c r="T3330" s="17">
        <v>0</v>
      </c>
      <c r="U3330" s="24" t="s">
        <v>1026</v>
      </c>
      <c r="V3330" s="17">
        <v>2</v>
      </c>
      <c r="W3330" s="142" t="s">
        <v>4517</v>
      </c>
      <c r="X3330" s="17">
        <v>247</v>
      </c>
      <c r="Y3330" s="17">
        <v>4</v>
      </c>
      <c r="Z3330" s="24" t="s">
        <v>1026</v>
      </c>
      <c r="AA3330" s="17">
        <v>24</v>
      </c>
    </row>
    <row r="3331" spans="1:27" x14ac:dyDescent="0.25">
      <c r="A3331" s="16"/>
      <c r="C3331" s="16"/>
      <c r="D3331" s="16"/>
      <c r="E3331" s="16"/>
      <c r="M3331" s="17" t="s">
        <v>3142</v>
      </c>
      <c r="N3331" s="17">
        <v>28</v>
      </c>
      <c r="O3331" s="17">
        <v>7</v>
      </c>
      <c r="P3331" s="17">
        <v>2010</v>
      </c>
      <c r="Q3331" s="19" t="s">
        <v>1427</v>
      </c>
      <c r="R3331" s="24" t="s">
        <v>1026</v>
      </c>
      <c r="S3331" s="19" t="s">
        <v>90</v>
      </c>
      <c r="T3331" s="17">
        <v>2</v>
      </c>
      <c r="U3331" s="24" t="s">
        <v>1026</v>
      </c>
      <c r="V3331" s="17">
        <v>0</v>
      </c>
      <c r="W3331" s="142" t="s">
        <v>4516</v>
      </c>
      <c r="X3331" s="17">
        <v>277</v>
      </c>
      <c r="Y3331" s="17">
        <v>13</v>
      </c>
      <c r="Z3331" s="24" t="s">
        <v>1026</v>
      </c>
      <c r="AA3331" s="17">
        <v>2</v>
      </c>
    </row>
    <row r="3332" spans="1:27" x14ac:dyDescent="0.25">
      <c r="A3332" s="16"/>
      <c r="C3332" s="16"/>
      <c r="D3332" s="16"/>
      <c r="E3332" s="16"/>
      <c r="M3332" s="17" t="s">
        <v>3143</v>
      </c>
      <c r="N3332" s="17">
        <v>30</v>
      </c>
      <c r="O3332" s="17">
        <v>7</v>
      </c>
      <c r="P3332" s="17">
        <v>2010</v>
      </c>
      <c r="Q3332" s="19" t="s">
        <v>3121</v>
      </c>
      <c r="R3332" s="24" t="s">
        <v>1026</v>
      </c>
      <c r="S3332" s="19" t="s">
        <v>392</v>
      </c>
      <c r="T3332" s="17">
        <v>2</v>
      </c>
      <c r="U3332" s="24" t="s">
        <v>1026</v>
      </c>
      <c r="V3332" s="17">
        <v>1</v>
      </c>
      <c r="W3332" s="142" t="s">
        <v>4529</v>
      </c>
      <c r="X3332" s="17">
        <v>386</v>
      </c>
      <c r="Y3332" s="17">
        <v>12</v>
      </c>
      <c r="Z3332" s="24" t="s">
        <v>1026</v>
      </c>
      <c r="AA3332" s="17">
        <v>9</v>
      </c>
    </row>
    <row r="3333" spans="1:27" x14ac:dyDescent="0.25">
      <c r="A3333" s="16"/>
      <c r="C3333" s="16"/>
      <c r="D3333" s="16"/>
      <c r="E3333" s="16"/>
      <c r="M3333" s="17" t="s">
        <v>3027</v>
      </c>
      <c r="N3333" s="17">
        <v>31</v>
      </c>
      <c r="O3333" s="17">
        <v>7</v>
      </c>
      <c r="P3333" s="17">
        <v>2010</v>
      </c>
      <c r="Q3333" s="19" t="s">
        <v>1427</v>
      </c>
      <c r="R3333" s="24" t="s">
        <v>1026</v>
      </c>
      <c r="S3333" s="19" t="s">
        <v>1029</v>
      </c>
      <c r="T3333" s="17">
        <v>0</v>
      </c>
      <c r="U3333" s="24" t="s">
        <v>1026</v>
      </c>
      <c r="V3333" s="17">
        <v>2</v>
      </c>
      <c r="W3333" s="142" t="s">
        <v>4528</v>
      </c>
      <c r="X3333" s="17">
        <v>202</v>
      </c>
      <c r="Y3333" s="17">
        <v>0</v>
      </c>
      <c r="Z3333" s="24" t="s">
        <v>1026</v>
      </c>
      <c r="AA3333" s="17">
        <v>2</v>
      </c>
    </row>
    <row r="3334" spans="1:27" x14ac:dyDescent="0.25">
      <c r="A3334" s="16"/>
      <c r="C3334" s="16"/>
      <c r="D3334" s="16"/>
      <c r="E3334" s="16"/>
      <c r="M3334" s="17" t="s">
        <v>3011</v>
      </c>
      <c r="N3334" s="17">
        <v>1</v>
      </c>
      <c r="O3334" s="17">
        <v>8</v>
      </c>
      <c r="P3334" s="17">
        <v>2010</v>
      </c>
      <c r="Q3334" s="19" t="s">
        <v>1</v>
      </c>
      <c r="R3334" s="24" t="s">
        <v>1026</v>
      </c>
      <c r="S3334" s="19" t="s">
        <v>264</v>
      </c>
      <c r="T3334" s="17">
        <v>0</v>
      </c>
      <c r="U3334" s="24" t="s">
        <v>1026</v>
      </c>
      <c r="V3334" s="17">
        <v>2</v>
      </c>
      <c r="W3334" s="142" t="s">
        <v>4527</v>
      </c>
      <c r="X3334" s="17">
        <v>325</v>
      </c>
      <c r="Y3334" s="17">
        <v>2</v>
      </c>
      <c r="Z3334" s="24" t="s">
        <v>1026</v>
      </c>
      <c r="AA3334" s="17">
        <v>9</v>
      </c>
    </row>
    <row r="3335" spans="1:27" x14ac:dyDescent="0.25">
      <c r="A3335" s="16"/>
      <c r="C3335" s="16"/>
      <c r="D3335" s="16"/>
      <c r="E3335" s="16"/>
      <c r="M3335" s="17" t="s">
        <v>3011</v>
      </c>
      <c r="N3335" s="17">
        <v>1</v>
      </c>
      <c r="O3335" s="17">
        <v>8</v>
      </c>
      <c r="P3335" s="17">
        <v>2010</v>
      </c>
      <c r="Q3335" s="19" t="s">
        <v>1043</v>
      </c>
      <c r="R3335" s="24" t="s">
        <v>1026</v>
      </c>
      <c r="S3335" s="19" t="s">
        <v>1433</v>
      </c>
      <c r="T3335" s="17">
        <v>2</v>
      </c>
      <c r="U3335" s="24" t="s">
        <v>1026</v>
      </c>
      <c r="V3335" s="17">
        <v>0</v>
      </c>
      <c r="W3335" s="142" t="s">
        <v>545</v>
      </c>
      <c r="X3335" s="17">
        <v>482</v>
      </c>
      <c r="Y3335" s="17">
        <v>8</v>
      </c>
      <c r="Z3335" s="24" t="s">
        <v>1026</v>
      </c>
      <c r="AA3335" s="17">
        <v>6</v>
      </c>
    </row>
    <row r="3336" spans="1:27" x14ac:dyDescent="0.25">
      <c r="A3336" s="16"/>
      <c r="C3336" s="16"/>
      <c r="D3336" s="16"/>
      <c r="E3336" s="16"/>
      <c r="M3336" s="17" t="s">
        <v>3011</v>
      </c>
      <c r="N3336" s="17">
        <v>1</v>
      </c>
      <c r="O3336" s="17">
        <v>8</v>
      </c>
      <c r="P3336" s="17">
        <v>2010</v>
      </c>
      <c r="Q3336" s="19" t="s">
        <v>1041</v>
      </c>
      <c r="R3336" s="24" t="s">
        <v>1026</v>
      </c>
      <c r="S3336" s="19" t="s">
        <v>90</v>
      </c>
      <c r="T3336" s="17">
        <v>2</v>
      </c>
      <c r="U3336" s="24" t="s">
        <v>1026</v>
      </c>
      <c r="V3336" s="17">
        <v>0</v>
      </c>
      <c r="W3336" s="142" t="s">
        <v>4526</v>
      </c>
      <c r="X3336" s="17">
        <v>463</v>
      </c>
      <c r="Y3336" s="17">
        <v>33</v>
      </c>
      <c r="Z3336" s="24" t="s">
        <v>1026</v>
      </c>
      <c r="AA3336" s="17">
        <v>4</v>
      </c>
    </row>
    <row r="3337" spans="1:27" x14ac:dyDescent="0.25">
      <c r="A3337" s="16"/>
      <c r="C3337" s="16"/>
      <c r="D3337" s="16"/>
      <c r="E3337" s="16"/>
      <c r="M3337" s="17" t="s">
        <v>3144</v>
      </c>
      <c r="N3337" s="17">
        <v>3</v>
      </c>
      <c r="O3337" s="17">
        <v>8</v>
      </c>
      <c r="P3337" s="17">
        <v>2010</v>
      </c>
      <c r="Q3337" s="19" t="s">
        <v>4420</v>
      </c>
      <c r="R3337" s="24" t="s">
        <v>1026</v>
      </c>
      <c r="S3337" s="19" t="s">
        <v>1</v>
      </c>
      <c r="T3337" s="17">
        <v>0</v>
      </c>
      <c r="U3337" s="24" t="s">
        <v>1026</v>
      </c>
      <c r="V3337" s="17">
        <v>2</v>
      </c>
      <c r="W3337" s="142" t="s">
        <v>1620</v>
      </c>
      <c r="X3337" s="17">
        <v>186</v>
      </c>
      <c r="Y3337" s="17">
        <v>1</v>
      </c>
      <c r="Z3337" s="24" t="s">
        <v>1026</v>
      </c>
      <c r="AA3337" s="17">
        <v>10</v>
      </c>
    </row>
    <row r="3338" spans="1:27" x14ac:dyDescent="0.25">
      <c r="A3338" s="16"/>
      <c r="C3338" s="16"/>
      <c r="D3338" s="16"/>
      <c r="E3338" s="16"/>
      <c r="M3338" s="17" t="s">
        <v>3142</v>
      </c>
      <c r="N3338" s="17">
        <v>4</v>
      </c>
      <c r="O3338" s="17">
        <v>8</v>
      </c>
      <c r="P3338" s="17">
        <v>2010</v>
      </c>
      <c r="Q3338" s="19" t="s">
        <v>392</v>
      </c>
      <c r="R3338" s="24" t="s">
        <v>1026</v>
      </c>
      <c r="S3338" s="19" t="s">
        <v>1043</v>
      </c>
      <c r="T3338" s="17">
        <v>2</v>
      </c>
      <c r="U3338" s="24" t="s">
        <v>1026</v>
      </c>
      <c r="V3338" s="17">
        <v>0</v>
      </c>
      <c r="W3338" s="142" t="s">
        <v>452</v>
      </c>
      <c r="X3338" s="17">
        <v>504</v>
      </c>
      <c r="Y3338" s="17">
        <v>17</v>
      </c>
      <c r="Z3338" s="24" t="s">
        <v>1026</v>
      </c>
      <c r="AA3338" s="17">
        <v>4</v>
      </c>
    </row>
    <row r="3339" spans="1:27" x14ac:dyDescent="0.25">
      <c r="A3339" s="16"/>
      <c r="C3339" s="16"/>
      <c r="D3339" s="16"/>
      <c r="E3339" s="16"/>
      <c r="M3339" s="17" t="s">
        <v>3142</v>
      </c>
      <c r="N3339" s="17">
        <v>4</v>
      </c>
      <c r="O3339" s="17">
        <v>8</v>
      </c>
      <c r="P3339" s="17">
        <v>2010</v>
      </c>
      <c r="Q3339" s="19" t="s">
        <v>1041</v>
      </c>
      <c r="R3339" s="24" t="s">
        <v>1026</v>
      </c>
      <c r="S3339" s="19" t="s">
        <v>1433</v>
      </c>
      <c r="T3339" s="17">
        <v>2</v>
      </c>
      <c r="U3339" s="24" t="s">
        <v>1026</v>
      </c>
      <c r="V3339" s="17">
        <v>0</v>
      </c>
      <c r="W3339" s="142" t="s">
        <v>4525</v>
      </c>
      <c r="X3339" s="17">
        <v>536</v>
      </c>
      <c r="Y3339" s="17">
        <v>12</v>
      </c>
      <c r="Z3339" s="24" t="s">
        <v>1026</v>
      </c>
      <c r="AA3339" s="17">
        <v>2</v>
      </c>
    </row>
    <row r="3340" spans="1:27" x14ac:dyDescent="0.25">
      <c r="A3340" s="16"/>
      <c r="C3340" s="16"/>
      <c r="D3340" s="16"/>
      <c r="E3340" s="16"/>
      <c r="M3340" s="17" t="s">
        <v>3142</v>
      </c>
      <c r="N3340" s="17">
        <v>4</v>
      </c>
      <c r="O3340" s="17">
        <v>8</v>
      </c>
      <c r="P3340" s="17">
        <v>2010</v>
      </c>
      <c r="Q3340" s="19" t="s">
        <v>90</v>
      </c>
      <c r="R3340" s="24" t="s">
        <v>1026</v>
      </c>
      <c r="S3340" s="19" t="s">
        <v>3121</v>
      </c>
      <c r="T3340" s="17">
        <v>0</v>
      </c>
      <c r="U3340" s="24" t="s">
        <v>1026</v>
      </c>
      <c r="V3340" s="17">
        <v>2</v>
      </c>
      <c r="W3340" s="142" t="s">
        <v>4524</v>
      </c>
      <c r="X3340" s="17">
        <v>115</v>
      </c>
      <c r="Y3340" s="17">
        <v>2</v>
      </c>
      <c r="Z3340" s="24" t="s">
        <v>1026</v>
      </c>
      <c r="AA3340" s="17">
        <v>18</v>
      </c>
    </row>
    <row r="3341" spans="1:27" x14ac:dyDescent="0.25">
      <c r="A3341" s="16"/>
      <c r="C3341" s="16"/>
      <c r="D3341" s="16"/>
      <c r="E3341" s="16"/>
      <c r="M3341" s="17" t="s">
        <v>3142</v>
      </c>
      <c r="N3341" s="17">
        <v>4</v>
      </c>
      <c r="O3341" s="17">
        <v>8</v>
      </c>
      <c r="P3341" s="17">
        <v>2010</v>
      </c>
      <c r="Q3341" s="19" t="s">
        <v>1241</v>
      </c>
      <c r="R3341" s="24" t="s">
        <v>1026</v>
      </c>
      <c r="S3341" s="19" t="s">
        <v>1427</v>
      </c>
      <c r="T3341" s="17">
        <v>2</v>
      </c>
      <c r="U3341" s="24" t="s">
        <v>1026</v>
      </c>
      <c r="V3341" s="17">
        <v>0</v>
      </c>
      <c r="W3341" s="142" t="s">
        <v>4523</v>
      </c>
      <c r="X3341" s="17">
        <v>707</v>
      </c>
      <c r="Y3341" s="17">
        <v>15</v>
      </c>
      <c r="Z3341" s="24" t="s">
        <v>1026</v>
      </c>
      <c r="AA3341" s="17">
        <v>0</v>
      </c>
    </row>
    <row r="3342" spans="1:27" x14ac:dyDescent="0.25">
      <c r="A3342" s="16"/>
      <c r="C3342" s="16"/>
      <c r="D3342" s="16"/>
      <c r="E3342" s="16"/>
      <c r="M3342" s="17" t="s">
        <v>3142</v>
      </c>
      <c r="N3342" s="17">
        <v>4</v>
      </c>
      <c r="O3342" s="17">
        <v>8</v>
      </c>
      <c r="P3342" s="17">
        <v>2010</v>
      </c>
      <c r="Q3342" s="19" t="s">
        <v>1029</v>
      </c>
      <c r="R3342" s="24" t="s">
        <v>1026</v>
      </c>
      <c r="S3342" s="19" t="s">
        <v>4420</v>
      </c>
      <c r="T3342" s="17">
        <v>2</v>
      </c>
      <c r="U3342" s="24" t="s">
        <v>1026</v>
      </c>
      <c r="V3342" s="17">
        <v>0</v>
      </c>
      <c r="W3342" s="142" t="s">
        <v>4522</v>
      </c>
      <c r="X3342" s="17">
        <v>256</v>
      </c>
      <c r="Y3342" s="17">
        <v>8</v>
      </c>
      <c r="Z3342" s="24" t="s">
        <v>1026</v>
      </c>
      <c r="AA3342" s="17">
        <v>5</v>
      </c>
    </row>
    <row r="3343" spans="1:27" x14ac:dyDescent="0.25">
      <c r="A3343" s="16"/>
      <c r="C3343" s="16"/>
      <c r="D3343" s="16"/>
      <c r="E3343" s="16"/>
      <c r="M3343" s="17" t="s">
        <v>3027</v>
      </c>
      <c r="N3343" s="17">
        <v>7</v>
      </c>
      <c r="O3343" s="17">
        <v>8</v>
      </c>
      <c r="P3343" s="17">
        <v>2010</v>
      </c>
      <c r="Q3343" s="19" t="s">
        <v>1</v>
      </c>
      <c r="R3343" s="24" t="s">
        <v>1026</v>
      </c>
      <c r="S3343" s="19" t="s">
        <v>1029</v>
      </c>
      <c r="T3343" s="17">
        <v>2</v>
      </c>
      <c r="U3343" s="24" t="s">
        <v>1026</v>
      </c>
      <c r="V3343" s="17">
        <v>1</v>
      </c>
      <c r="W3343" s="142" t="s">
        <v>4530</v>
      </c>
      <c r="X3343" s="17">
        <v>265</v>
      </c>
      <c r="Y3343" s="17">
        <v>11</v>
      </c>
      <c r="Z3343" s="24" t="s">
        <v>1026</v>
      </c>
      <c r="AA3343" s="17">
        <v>11</v>
      </c>
    </row>
    <row r="3344" spans="1:27" x14ac:dyDescent="0.25">
      <c r="A3344" s="16"/>
      <c r="C3344" s="16"/>
      <c r="D3344" s="16"/>
      <c r="E3344" s="16"/>
      <c r="M3344" s="17" t="s">
        <v>3011</v>
      </c>
      <c r="N3344" s="17">
        <v>8</v>
      </c>
      <c r="O3344" s="17">
        <v>8</v>
      </c>
      <c r="P3344" s="17">
        <v>2010</v>
      </c>
      <c r="Q3344" s="19" t="s">
        <v>264</v>
      </c>
      <c r="R3344" s="24" t="s">
        <v>1026</v>
      </c>
      <c r="S3344" s="19" t="s">
        <v>1241</v>
      </c>
      <c r="T3344" s="17">
        <v>0</v>
      </c>
      <c r="U3344" s="24" t="s">
        <v>1026</v>
      </c>
      <c r="V3344" s="17">
        <v>2</v>
      </c>
      <c r="W3344" s="142" t="s">
        <v>4535</v>
      </c>
      <c r="X3344" s="17">
        <v>568</v>
      </c>
      <c r="Y3344" s="17">
        <v>4</v>
      </c>
      <c r="Z3344" s="24" t="s">
        <v>1026</v>
      </c>
      <c r="AA3344" s="17">
        <v>8</v>
      </c>
    </row>
    <row r="3345" spans="1:31" x14ac:dyDescent="0.25">
      <c r="A3345" s="16"/>
      <c r="C3345" s="16"/>
      <c r="D3345" s="16"/>
      <c r="E3345" s="16"/>
      <c r="M3345" s="17" t="s">
        <v>3011</v>
      </c>
      <c r="N3345" s="17">
        <v>8</v>
      </c>
      <c r="O3345" s="17">
        <v>8</v>
      </c>
      <c r="P3345" s="17">
        <v>2010</v>
      </c>
      <c r="Q3345" s="19" t="s">
        <v>3121</v>
      </c>
      <c r="R3345" s="24" t="s">
        <v>1026</v>
      </c>
      <c r="S3345" s="19" t="s">
        <v>1043</v>
      </c>
      <c r="T3345" s="17">
        <v>2</v>
      </c>
      <c r="U3345" s="24" t="s">
        <v>1026</v>
      </c>
      <c r="V3345" s="17">
        <v>0</v>
      </c>
      <c r="W3345" s="142" t="s">
        <v>4534</v>
      </c>
      <c r="X3345" s="17">
        <v>302</v>
      </c>
      <c r="Y3345" s="17">
        <v>13</v>
      </c>
      <c r="Z3345" s="24" t="s">
        <v>1026</v>
      </c>
      <c r="AA3345" s="17">
        <v>4</v>
      </c>
    </row>
    <row r="3346" spans="1:31" x14ac:dyDescent="0.25">
      <c r="A3346" s="16"/>
      <c r="C3346" s="16"/>
      <c r="D3346" s="16"/>
      <c r="E3346" s="16"/>
      <c r="M3346" s="17" t="s">
        <v>3011</v>
      </c>
      <c r="N3346" s="17">
        <v>8</v>
      </c>
      <c r="O3346" s="17">
        <v>8</v>
      </c>
      <c r="P3346" s="17">
        <v>2010</v>
      </c>
      <c r="Q3346" s="19" t="s">
        <v>1433</v>
      </c>
      <c r="R3346" s="24" t="s">
        <v>1026</v>
      </c>
      <c r="S3346" s="19" t="s">
        <v>1029</v>
      </c>
      <c r="T3346" s="17">
        <v>1</v>
      </c>
      <c r="U3346" s="24" t="s">
        <v>1026</v>
      </c>
      <c r="V3346" s="17">
        <v>0</v>
      </c>
      <c r="W3346" s="142" t="s">
        <v>4533</v>
      </c>
      <c r="X3346" s="17">
        <v>505</v>
      </c>
      <c r="Y3346" s="17">
        <v>5</v>
      </c>
      <c r="Z3346" s="24" t="s">
        <v>1026</v>
      </c>
      <c r="AA3346" s="17">
        <v>4</v>
      </c>
    </row>
    <row r="3347" spans="1:31" x14ac:dyDescent="0.25">
      <c r="A3347" s="16"/>
      <c r="C3347" s="16"/>
      <c r="D3347" s="16"/>
      <c r="E3347" s="16"/>
      <c r="M3347" s="17" t="s">
        <v>3011</v>
      </c>
      <c r="N3347" s="17">
        <v>8</v>
      </c>
      <c r="O3347" s="17">
        <v>8</v>
      </c>
      <c r="P3347" s="17">
        <v>2010</v>
      </c>
      <c r="Q3347" s="19" t="s">
        <v>4420</v>
      </c>
      <c r="R3347" s="24" t="s">
        <v>1026</v>
      </c>
      <c r="S3347" s="19" t="s">
        <v>1041</v>
      </c>
      <c r="T3347" s="17">
        <v>0</v>
      </c>
      <c r="U3347" s="24" t="s">
        <v>1026</v>
      </c>
      <c r="V3347" s="17">
        <v>2</v>
      </c>
      <c r="W3347" s="142" t="s">
        <v>4532</v>
      </c>
      <c r="X3347" s="17">
        <v>172</v>
      </c>
      <c r="Y3347" s="17">
        <v>4</v>
      </c>
      <c r="Z3347" s="24" t="s">
        <v>1026</v>
      </c>
      <c r="AA3347" s="17">
        <v>21</v>
      </c>
    </row>
    <row r="3348" spans="1:31" x14ac:dyDescent="0.25">
      <c r="A3348" s="16"/>
      <c r="C3348" s="16"/>
      <c r="D3348" s="16"/>
      <c r="E3348" s="16"/>
      <c r="M3348" s="17" t="s">
        <v>3011</v>
      </c>
      <c r="N3348" s="17">
        <v>8</v>
      </c>
      <c r="O3348" s="17">
        <v>8</v>
      </c>
      <c r="P3348" s="17">
        <v>2010</v>
      </c>
      <c r="Q3348" s="19" t="s">
        <v>1427</v>
      </c>
      <c r="S3348" s="19" t="s">
        <v>392</v>
      </c>
      <c r="T3348" s="17">
        <v>0</v>
      </c>
      <c r="U3348" s="24" t="s">
        <v>1026</v>
      </c>
      <c r="V3348" s="17">
        <v>2</v>
      </c>
      <c r="W3348" s="142" t="s">
        <v>4531</v>
      </c>
      <c r="X3348" s="17">
        <v>219</v>
      </c>
      <c r="Y3348" s="17">
        <v>0</v>
      </c>
      <c r="Z3348" s="24" t="s">
        <v>1026</v>
      </c>
      <c r="AA3348" s="17">
        <v>18</v>
      </c>
    </row>
    <row r="3349" spans="1:31" x14ac:dyDescent="0.25">
      <c r="A3349" s="16"/>
      <c r="C3349" s="16"/>
      <c r="D3349" s="16"/>
      <c r="E3349" s="16"/>
      <c r="R3349" s="24"/>
      <c r="S3349" s="19" t="s">
        <v>2</v>
      </c>
      <c r="T3349" s="17">
        <f>SUM(T3205:T3348)</f>
        <v>158</v>
      </c>
      <c r="U3349" s="24" t="s">
        <v>1026</v>
      </c>
      <c r="V3349" s="17">
        <f>SUM(V3205:V3348)</f>
        <v>143</v>
      </c>
      <c r="X3349" s="17">
        <f>SUM(X3205:X3348)</f>
        <v>68830</v>
      </c>
      <c r="Y3349" s="17">
        <f>SUM(Y3205:Y3348)</f>
        <v>1092</v>
      </c>
      <c r="Z3349" s="24" t="s">
        <v>1026</v>
      </c>
      <c r="AA3349" s="17">
        <f>SUM(AA3205:AA3348)</f>
        <v>932</v>
      </c>
    </row>
    <row r="3350" spans="1:31" x14ac:dyDescent="0.25">
      <c r="A3350" s="16"/>
      <c r="C3350" s="16"/>
      <c r="D3350" s="16"/>
      <c r="E3350" s="16"/>
      <c r="P3350" s="17">
        <f>COUNT(T3205:T3348)</f>
        <v>144</v>
      </c>
      <c r="R3350" s="24"/>
      <c r="S3350" s="19" t="s">
        <v>567</v>
      </c>
      <c r="T3350" s="81">
        <f>PRODUCT(T3349/P3350)</f>
        <v>1.0972222222222223</v>
      </c>
      <c r="U3350" s="24" t="s">
        <v>1026</v>
      </c>
      <c r="V3350" s="81">
        <f>PRODUCT(V3349/P3350)</f>
        <v>0.99305555555555558</v>
      </c>
      <c r="X3350" s="82">
        <f>PRODUCT(X3349/P3350)</f>
        <v>477.98611111111109</v>
      </c>
      <c r="Y3350" s="81">
        <f>PRODUCT(Y3349/P3350)</f>
        <v>7.583333333333333</v>
      </c>
      <c r="Z3350" s="24" t="s">
        <v>1026</v>
      </c>
      <c r="AA3350" s="81">
        <f>PRODUCT(AA3349/P3350)</f>
        <v>6.4722222222222223</v>
      </c>
    </row>
    <row r="3351" spans="1:31" x14ac:dyDescent="0.25">
      <c r="A3351" s="16"/>
      <c r="C3351" s="16"/>
      <c r="D3351" s="16"/>
      <c r="E3351" s="16"/>
      <c r="Q3351" s="11"/>
      <c r="W3351" s="142"/>
    </row>
    <row r="3352" spans="1:31" x14ac:dyDescent="0.25">
      <c r="A3352" s="16"/>
      <c r="C3352" s="16"/>
      <c r="D3352" s="16"/>
      <c r="E3352" s="16"/>
      <c r="Q3352" s="11"/>
      <c r="W3352" s="142"/>
    </row>
    <row r="3353" spans="1:31" x14ac:dyDescent="0.25">
      <c r="A3353" s="178"/>
      <c r="B3353" s="179" t="s">
        <v>4539</v>
      </c>
      <c r="C3353" s="178"/>
      <c r="D3353" s="178"/>
      <c r="E3353" s="178"/>
      <c r="F3353" s="178"/>
      <c r="G3353" s="178"/>
      <c r="H3353" s="178"/>
      <c r="I3353" s="178"/>
      <c r="J3353" s="180"/>
      <c r="K3353" s="178"/>
      <c r="L3353" s="178"/>
      <c r="M3353" s="181"/>
      <c r="N3353" s="158"/>
      <c r="O3353" s="181"/>
      <c r="P3353" s="181"/>
      <c r="Q3353" s="179" t="s">
        <v>4539</v>
      </c>
      <c r="R3353" s="181"/>
      <c r="S3353" s="182"/>
      <c r="T3353" s="181"/>
      <c r="U3353" s="182"/>
      <c r="V3353" s="181"/>
      <c r="W3353" s="210"/>
      <c r="X3353" s="184"/>
      <c r="Y3353" s="181"/>
      <c r="Z3353" s="185"/>
      <c r="AA3353" s="181"/>
    </row>
    <row r="3354" spans="1:31" s="16" customFormat="1" x14ac:dyDescent="0.25">
      <c r="A3354" s="186"/>
      <c r="B3354" s="176"/>
      <c r="C3354" s="186"/>
      <c r="D3354" s="186"/>
      <c r="E3354" s="186"/>
      <c r="F3354" s="186"/>
      <c r="G3354" s="186"/>
      <c r="H3354" s="186"/>
      <c r="I3354" s="187"/>
      <c r="J3354" s="186"/>
      <c r="K3354" s="186"/>
      <c r="L3354" s="186"/>
      <c r="M3354" s="188"/>
      <c r="N3354" s="14"/>
      <c r="O3354" s="186"/>
      <c r="P3354" s="186"/>
      <c r="Q3354" s="176" t="s">
        <v>2917</v>
      </c>
      <c r="R3354" s="189"/>
      <c r="S3354" s="190"/>
      <c r="T3354" s="191"/>
      <c r="U3354" s="192"/>
      <c r="V3354" s="193"/>
      <c r="W3354" s="142"/>
      <c r="X3354" s="194"/>
      <c r="Y3354" s="186"/>
      <c r="Z3354" s="195"/>
      <c r="AA3354" s="186"/>
      <c r="AC3354" s="14"/>
      <c r="AD3354" s="14"/>
      <c r="AE3354" s="14"/>
    </row>
    <row r="3355" spans="1:31" x14ac:dyDescent="0.25">
      <c r="A3355" s="176"/>
      <c r="B3355" s="176"/>
      <c r="C3355" s="176"/>
      <c r="D3355" s="176"/>
      <c r="E3355" s="176"/>
      <c r="F3355" s="176"/>
      <c r="G3355" s="176"/>
      <c r="H3355" s="176"/>
      <c r="I3355" s="176"/>
      <c r="J3355" s="176"/>
      <c r="K3355" s="176"/>
      <c r="L3355" s="176"/>
      <c r="M3355" s="188" t="s">
        <v>3142</v>
      </c>
      <c r="N3355" s="17">
        <v>11</v>
      </c>
      <c r="O3355" s="196">
        <v>8</v>
      </c>
      <c r="P3355" s="17">
        <v>2010</v>
      </c>
      <c r="Q3355" s="20" t="s">
        <v>1241</v>
      </c>
      <c r="R3355" s="24" t="s">
        <v>1026</v>
      </c>
      <c r="S3355" s="19" t="s">
        <v>1029</v>
      </c>
      <c r="T3355" s="196">
        <v>2</v>
      </c>
      <c r="U3355" s="24" t="s">
        <v>1026</v>
      </c>
      <c r="V3355" s="196">
        <v>0</v>
      </c>
      <c r="W3355" s="142" t="s">
        <v>4543</v>
      </c>
      <c r="X3355" s="196">
        <v>1197</v>
      </c>
      <c r="Y3355" s="196">
        <v>13</v>
      </c>
      <c r="Z3355" s="24" t="s">
        <v>1026</v>
      </c>
      <c r="AA3355" s="196">
        <v>3</v>
      </c>
    </row>
    <row r="3356" spans="1:31" x14ac:dyDescent="0.25">
      <c r="A3356" s="176"/>
      <c r="B3356" s="176"/>
      <c r="C3356" s="176"/>
      <c r="D3356" s="176"/>
      <c r="E3356" s="176"/>
      <c r="F3356" s="176"/>
      <c r="G3356" s="176"/>
      <c r="H3356" s="176"/>
      <c r="I3356" s="176"/>
      <c r="J3356" s="176"/>
      <c r="K3356" s="176"/>
      <c r="L3356" s="176"/>
      <c r="M3356" s="188" t="s">
        <v>3027</v>
      </c>
      <c r="N3356" s="17">
        <v>14</v>
      </c>
      <c r="O3356" s="196">
        <v>8</v>
      </c>
      <c r="P3356" s="17">
        <v>2010</v>
      </c>
      <c r="Q3356" s="19" t="s">
        <v>1029</v>
      </c>
      <c r="R3356" s="24" t="s">
        <v>1026</v>
      </c>
      <c r="S3356" s="20" t="s">
        <v>1241</v>
      </c>
      <c r="T3356" s="196">
        <v>0</v>
      </c>
      <c r="U3356" s="24" t="s">
        <v>1026</v>
      </c>
      <c r="V3356" s="196">
        <v>2</v>
      </c>
      <c r="W3356" s="142" t="s">
        <v>4547</v>
      </c>
      <c r="X3356" s="196">
        <v>228</v>
      </c>
      <c r="Y3356" s="196">
        <v>2</v>
      </c>
      <c r="Z3356" s="24" t="s">
        <v>1026</v>
      </c>
      <c r="AA3356" s="196">
        <v>31</v>
      </c>
    </row>
    <row r="3357" spans="1:31" x14ac:dyDescent="0.25">
      <c r="A3357" s="176"/>
      <c r="B3357" s="176" t="s">
        <v>1183</v>
      </c>
      <c r="C3357" s="176"/>
      <c r="D3357" s="176"/>
      <c r="E3357" s="176"/>
      <c r="F3357" s="176"/>
      <c r="G3357" s="176"/>
      <c r="H3357" s="176"/>
      <c r="I3357" s="176"/>
      <c r="J3357" s="176"/>
      <c r="K3357" s="176"/>
      <c r="L3357" s="176"/>
      <c r="M3357" s="188" t="s">
        <v>3011</v>
      </c>
      <c r="N3357" s="17">
        <v>15</v>
      </c>
      <c r="O3357" s="196">
        <v>8</v>
      </c>
      <c r="P3357" s="17">
        <v>2010</v>
      </c>
      <c r="Q3357" s="20" t="s">
        <v>1241</v>
      </c>
      <c r="R3357" s="24" t="s">
        <v>1026</v>
      </c>
      <c r="S3357" s="19" t="s">
        <v>1029</v>
      </c>
      <c r="T3357" s="196">
        <v>2</v>
      </c>
      <c r="U3357" s="24" t="s">
        <v>1026</v>
      </c>
      <c r="V3357" s="196">
        <v>0</v>
      </c>
      <c r="W3357" s="142" t="s">
        <v>4551</v>
      </c>
      <c r="X3357" s="196">
        <v>1211</v>
      </c>
      <c r="Y3357" s="196">
        <v>17</v>
      </c>
      <c r="Z3357" s="24" t="s">
        <v>1026</v>
      </c>
      <c r="AA3357" s="196">
        <v>1</v>
      </c>
    </row>
    <row r="3358" spans="1:31" x14ac:dyDescent="0.25">
      <c r="A3358" s="176"/>
      <c r="B3358" s="176"/>
      <c r="C3358" s="176"/>
      <c r="D3358" s="176"/>
      <c r="E3358" s="176"/>
      <c r="F3358" s="176"/>
      <c r="G3358" s="176"/>
      <c r="H3358" s="176"/>
      <c r="I3358" s="176"/>
      <c r="J3358" s="176"/>
      <c r="K3358" s="176"/>
      <c r="L3358" s="176"/>
      <c r="M3358" s="188"/>
      <c r="O3358" s="196"/>
      <c r="P3358" s="196"/>
      <c r="Q3358" s="197"/>
      <c r="R3358" s="197"/>
      <c r="S3358" s="197"/>
      <c r="T3358" s="196"/>
      <c r="U3358" s="197"/>
      <c r="V3358" s="196"/>
      <c r="W3358" s="142"/>
      <c r="X3358" s="196"/>
      <c r="Y3358" s="196"/>
      <c r="Z3358" s="197"/>
      <c r="AA3358" s="196"/>
    </row>
    <row r="3359" spans="1:31" x14ac:dyDescent="0.25">
      <c r="A3359" s="176"/>
      <c r="B3359" s="176"/>
      <c r="C3359" s="176"/>
      <c r="D3359" s="176"/>
      <c r="E3359" s="176"/>
      <c r="F3359" s="176"/>
      <c r="G3359" s="176"/>
      <c r="H3359" s="176"/>
      <c r="I3359" s="176"/>
      <c r="J3359" s="176"/>
      <c r="K3359" s="176"/>
      <c r="L3359" s="176"/>
      <c r="M3359" s="188" t="s">
        <v>3142</v>
      </c>
      <c r="N3359" s="17">
        <v>11</v>
      </c>
      <c r="O3359" s="196">
        <v>8</v>
      </c>
      <c r="P3359" s="17">
        <v>2010</v>
      </c>
      <c r="Q3359" s="20" t="s">
        <v>392</v>
      </c>
      <c r="R3359" s="24" t="s">
        <v>1026</v>
      </c>
      <c r="S3359" s="197" t="s">
        <v>1433</v>
      </c>
      <c r="T3359" s="196">
        <v>2</v>
      </c>
      <c r="U3359" s="24" t="s">
        <v>1026</v>
      </c>
      <c r="V3359" s="196">
        <v>0</v>
      </c>
      <c r="W3359" s="142" t="s">
        <v>4542</v>
      </c>
      <c r="X3359" s="196">
        <v>519</v>
      </c>
      <c r="Y3359" s="196">
        <v>10</v>
      </c>
      <c r="Z3359" s="24" t="s">
        <v>1026</v>
      </c>
      <c r="AA3359" s="196">
        <v>3</v>
      </c>
    </row>
    <row r="3360" spans="1:31" x14ac:dyDescent="0.25">
      <c r="A3360" s="176"/>
      <c r="B3360" s="176"/>
      <c r="C3360" s="176"/>
      <c r="D3360" s="176"/>
      <c r="E3360" s="176"/>
      <c r="F3360" s="176"/>
      <c r="G3360" s="176"/>
      <c r="H3360" s="176"/>
      <c r="I3360" s="176"/>
      <c r="J3360" s="176"/>
      <c r="K3360" s="176"/>
      <c r="L3360" s="176"/>
      <c r="M3360" s="188" t="s">
        <v>3027</v>
      </c>
      <c r="N3360" s="17">
        <v>14</v>
      </c>
      <c r="O3360" s="196">
        <v>8</v>
      </c>
      <c r="P3360" s="17">
        <v>2010</v>
      </c>
      <c r="Q3360" s="197" t="s">
        <v>1433</v>
      </c>
      <c r="R3360" s="24" t="s">
        <v>1026</v>
      </c>
      <c r="S3360" s="20" t="s">
        <v>392</v>
      </c>
      <c r="T3360" s="196">
        <v>0</v>
      </c>
      <c r="U3360" s="24" t="s">
        <v>1026</v>
      </c>
      <c r="V3360" s="196">
        <v>2</v>
      </c>
      <c r="W3360" s="142" t="s">
        <v>916</v>
      </c>
      <c r="X3360" s="196">
        <v>418</v>
      </c>
      <c r="Y3360" s="196">
        <v>4</v>
      </c>
      <c r="Z3360" s="24" t="s">
        <v>1026</v>
      </c>
      <c r="AA3360" s="196">
        <v>7</v>
      </c>
    </row>
    <row r="3361" spans="1:27" x14ac:dyDescent="0.25">
      <c r="A3361" s="176"/>
      <c r="B3361" s="176" t="s">
        <v>2219</v>
      </c>
      <c r="C3361" s="176"/>
      <c r="D3361" s="176"/>
      <c r="E3361" s="176"/>
      <c r="F3361" s="176"/>
      <c r="G3361" s="176"/>
      <c r="H3361" s="176"/>
      <c r="I3361" s="176"/>
      <c r="J3361" s="176"/>
      <c r="K3361" s="176"/>
      <c r="L3361" s="176"/>
      <c r="M3361" s="188" t="s">
        <v>3011</v>
      </c>
      <c r="N3361" s="17">
        <v>15</v>
      </c>
      <c r="O3361" s="196">
        <v>8</v>
      </c>
      <c r="P3361" s="17">
        <v>2010</v>
      </c>
      <c r="Q3361" s="20" t="s">
        <v>392</v>
      </c>
      <c r="R3361" s="24" t="s">
        <v>1026</v>
      </c>
      <c r="S3361" s="197" t="s">
        <v>1433</v>
      </c>
      <c r="T3361" s="196">
        <v>2</v>
      </c>
      <c r="U3361" s="24" t="s">
        <v>1026</v>
      </c>
      <c r="V3361" s="196">
        <v>0</v>
      </c>
      <c r="W3361" s="142" t="s">
        <v>4552</v>
      </c>
      <c r="X3361" s="196">
        <v>536</v>
      </c>
      <c r="Y3361" s="196">
        <v>20</v>
      </c>
      <c r="Z3361" s="24" t="s">
        <v>1026</v>
      </c>
      <c r="AA3361" s="196">
        <v>1</v>
      </c>
    </row>
    <row r="3362" spans="1:27" x14ac:dyDescent="0.25">
      <c r="A3362" s="176"/>
      <c r="B3362" s="176"/>
      <c r="C3362" s="176"/>
      <c r="D3362" s="176"/>
      <c r="E3362" s="176"/>
      <c r="F3362" s="176"/>
      <c r="G3362" s="176"/>
      <c r="H3362" s="176"/>
      <c r="I3362" s="176"/>
      <c r="J3362" s="176"/>
      <c r="K3362" s="176"/>
      <c r="L3362" s="176"/>
      <c r="M3362" s="188"/>
      <c r="O3362" s="196"/>
      <c r="P3362" s="196"/>
      <c r="Q3362" s="197"/>
      <c r="R3362" s="197"/>
      <c r="S3362" s="197"/>
      <c r="T3362" s="196"/>
      <c r="U3362" s="197"/>
      <c r="V3362" s="196"/>
      <c r="W3362" s="200"/>
      <c r="X3362" s="196"/>
      <c r="Y3362" s="196"/>
      <c r="Z3362" s="197"/>
      <c r="AA3362" s="196"/>
    </row>
    <row r="3363" spans="1:27" x14ac:dyDescent="0.25">
      <c r="A3363" s="176"/>
      <c r="B3363" s="176"/>
      <c r="C3363" s="176"/>
      <c r="D3363" s="176"/>
      <c r="E3363" s="176"/>
      <c r="F3363" s="176"/>
      <c r="G3363" s="176"/>
      <c r="H3363" s="176"/>
      <c r="I3363" s="176"/>
      <c r="J3363" s="176"/>
      <c r="K3363" s="176"/>
      <c r="L3363" s="176"/>
      <c r="M3363" s="188" t="s">
        <v>3142</v>
      </c>
      <c r="N3363" s="17">
        <v>11</v>
      </c>
      <c r="O3363" s="196">
        <v>8</v>
      </c>
      <c r="P3363" s="17">
        <v>2010</v>
      </c>
      <c r="Q3363" s="20" t="s">
        <v>1041</v>
      </c>
      <c r="R3363" s="24" t="s">
        <v>1026</v>
      </c>
      <c r="S3363" s="19" t="s">
        <v>1</v>
      </c>
      <c r="T3363" s="196">
        <v>2</v>
      </c>
      <c r="U3363" s="24" t="s">
        <v>1026</v>
      </c>
      <c r="V3363" s="196">
        <v>0</v>
      </c>
      <c r="W3363" s="142" t="s">
        <v>1884</v>
      </c>
      <c r="X3363" s="196">
        <v>515</v>
      </c>
      <c r="Y3363" s="196">
        <v>7</v>
      </c>
      <c r="Z3363" s="24" t="s">
        <v>1026</v>
      </c>
      <c r="AA3363" s="196">
        <v>1</v>
      </c>
    </row>
    <row r="3364" spans="1:27" x14ac:dyDescent="0.25">
      <c r="A3364" s="176"/>
      <c r="B3364" s="176"/>
      <c r="C3364" s="176"/>
      <c r="D3364" s="176"/>
      <c r="E3364" s="176"/>
      <c r="F3364" s="176"/>
      <c r="G3364" s="176"/>
      <c r="H3364" s="176"/>
      <c r="I3364" s="176"/>
      <c r="J3364" s="176"/>
      <c r="K3364" s="176"/>
      <c r="L3364" s="176"/>
      <c r="M3364" s="188" t="s">
        <v>3027</v>
      </c>
      <c r="N3364" s="17">
        <v>14</v>
      </c>
      <c r="O3364" s="196">
        <v>8</v>
      </c>
      <c r="P3364" s="17">
        <v>2010</v>
      </c>
      <c r="Q3364" s="19" t="s">
        <v>1</v>
      </c>
      <c r="R3364" s="24" t="s">
        <v>1026</v>
      </c>
      <c r="S3364" s="20" t="s">
        <v>1041</v>
      </c>
      <c r="T3364" s="196">
        <v>0</v>
      </c>
      <c r="U3364" s="24" t="s">
        <v>1026</v>
      </c>
      <c r="V3364" s="196">
        <v>2</v>
      </c>
      <c r="W3364" s="142" t="s">
        <v>2576</v>
      </c>
      <c r="X3364" s="196">
        <v>282</v>
      </c>
      <c r="Y3364" s="196">
        <v>2</v>
      </c>
      <c r="Z3364" s="24" t="s">
        <v>1026</v>
      </c>
      <c r="AA3364" s="196">
        <v>7</v>
      </c>
    </row>
    <row r="3365" spans="1:27" x14ac:dyDescent="0.25">
      <c r="A3365" s="176"/>
      <c r="B3365" s="176" t="s">
        <v>1163</v>
      </c>
      <c r="C3365" s="176"/>
      <c r="D3365" s="176"/>
      <c r="E3365" s="176"/>
      <c r="F3365" s="176"/>
      <c r="G3365" s="176"/>
      <c r="H3365" s="176"/>
      <c r="I3365" s="176"/>
      <c r="J3365" s="176"/>
      <c r="K3365" s="176"/>
      <c r="L3365" s="176"/>
      <c r="M3365" s="188" t="s">
        <v>3011</v>
      </c>
      <c r="N3365" s="17">
        <v>15</v>
      </c>
      <c r="O3365" s="196">
        <v>8</v>
      </c>
      <c r="P3365" s="17">
        <v>2010</v>
      </c>
      <c r="Q3365" s="20" t="s">
        <v>1041</v>
      </c>
      <c r="R3365" s="24" t="s">
        <v>1026</v>
      </c>
      <c r="S3365" s="19" t="s">
        <v>1</v>
      </c>
      <c r="T3365" s="196">
        <v>2</v>
      </c>
      <c r="U3365" s="24" t="s">
        <v>1026</v>
      </c>
      <c r="V3365" s="196">
        <v>0</v>
      </c>
      <c r="W3365" s="142" t="s">
        <v>4550</v>
      </c>
      <c r="X3365" s="196">
        <v>608</v>
      </c>
      <c r="Y3365" s="196">
        <v>9</v>
      </c>
      <c r="Z3365" s="24" t="s">
        <v>1026</v>
      </c>
      <c r="AA3365" s="196">
        <v>1</v>
      </c>
    </row>
    <row r="3366" spans="1:27" x14ac:dyDescent="0.25">
      <c r="A3366" s="176"/>
      <c r="B3366" s="176"/>
      <c r="C3366" s="176"/>
      <c r="D3366" s="176"/>
      <c r="E3366" s="176"/>
      <c r="F3366" s="176"/>
      <c r="G3366" s="176"/>
      <c r="H3366" s="176"/>
      <c r="I3366" s="176"/>
      <c r="J3366" s="176"/>
      <c r="K3366" s="176"/>
      <c r="L3366" s="176"/>
      <c r="M3366" s="188"/>
      <c r="O3366" s="196"/>
      <c r="P3366" s="196"/>
      <c r="Q3366" s="197"/>
      <c r="R3366" s="197"/>
      <c r="S3366" s="197"/>
      <c r="T3366" s="196"/>
      <c r="U3366" s="197"/>
      <c r="V3366" s="196"/>
      <c r="W3366" s="200"/>
      <c r="X3366" s="196"/>
      <c r="Y3366" s="196"/>
      <c r="Z3366" s="197"/>
      <c r="AA3366" s="196"/>
    </row>
    <row r="3367" spans="1:27" x14ac:dyDescent="0.25">
      <c r="A3367" s="176"/>
      <c r="B3367" s="176"/>
      <c r="C3367" s="176"/>
      <c r="D3367" s="176"/>
      <c r="E3367" s="176"/>
      <c r="F3367" s="176"/>
      <c r="G3367" s="176"/>
      <c r="H3367" s="176"/>
      <c r="I3367" s="176"/>
      <c r="J3367" s="176"/>
      <c r="K3367" s="176"/>
      <c r="L3367" s="176"/>
      <c r="M3367" s="188" t="s">
        <v>3142</v>
      </c>
      <c r="N3367" s="17">
        <v>11</v>
      </c>
      <c r="O3367" s="196">
        <v>8</v>
      </c>
      <c r="P3367" s="17">
        <v>2010</v>
      </c>
      <c r="Q3367" s="20" t="s">
        <v>3121</v>
      </c>
      <c r="R3367" s="24" t="s">
        <v>1026</v>
      </c>
      <c r="S3367" s="19" t="s">
        <v>264</v>
      </c>
      <c r="T3367" s="196">
        <v>2</v>
      </c>
      <c r="U3367" s="24" t="s">
        <v>1026</v>
      </c>
      <c r="V3367" s="196">
        <v>1</v>
      </c>
      <c r="W3367" s="142" t="s">
        <v>4541</v>
      </c>
      <c r="X3367" s="196">
        <v>395</v>
      </c>
      <c r="Y3367" s="196">
        <v>8</v>
      </c>
      <c r="Z3367" s="24" t="s">
        <v>1026</v>
      </c>
      <c r="AA3367" s="196">
        <v>7</v>
      </c>
    </row>
    <row r="3368" spans="1:27" x14ac:dyDescent="0.25">
      <c r="A3368" s="176"/>
      <c r="B3368" s="176"/>
      <c r="C3368" s="176"/>
      <c r="D3368" s="176"/>
      <c r="E3368" s="176"/>
      <c r="F3368" s="176"/>
      <c r="G3368" s="176"/>
      <c r="H3368" s="176"/>
      <c r="I3368" s="176"/>
      <c r="J3368" s="176"/>
      <c r="K3368" s="176"/>
      <c r="L3368" s="176"/>
      <c r="M3368" s="188" t="s">
        <v>3027</v>
      </c>
      <c r="N3368" s="17">
        <v>14</v>
      </c>
      <c r="O3368" s="196">
        <v>8</v>
      </c>
      <c r="P3368" s="17">
        <v>2010</v>
      </c>
      <c r="Q3368" s="20" t="s">
        <v>264</v>
      </c>
      <c r="R3368" s="24" t="s">
        <v>1026</v>
      </c>
      <c r="S3368" s="19" t="s">
        <v>3121</v>
      </c>
      <c r="T3368" s="196">
        <v>2</v>
      </c>
      <c r="U3368" s="24" t="s">
        <v>1026</v>
      </c>
      <c r="V3368" s="196">
        <v>0</v>
      </c>
      <c r="W3368" s="142" t="s">
        <v>2700</v>
      </c>
      <c r="X3368" s="196">
        <v>412</v>
      </c>
      <c r="Y3368" s="196">
        <v>9</v>
      </c>
      <c r="Z3368" s="24" t="s">
        <v>1026</v>
      </c>
      <c r="AA3368" s="196">
        <v>3</v>
      </c>
    </row>
    <row r="3369" spans="1:27" x14ac:dyDescent="0.25">
      <c r="A3369" s="176"/>
      <c r="B3369" s="176"/>
      <c r="C3369" s="176"/>
      <c r="D3369" s="176"/>
      <c r="E3369" s="176"/>
      <c r="F3369" s="176"/>
      <c r="G3369" s="176"/>
      <c r="H3369" s="176"/>
      <c r="I3369" s="176"/>
      <c r="J3369" s="176"/>
      <c r="K3369" s="176"/>
      <c r="L3369" s="176"/>
      <c r="M3369" s="188" t="s">
        <v>3011</v>
      </c>
      <c r="N3369" s="17">
        <v>15</v>
      </c>
      <c r="O3369" s="196">
        <v>8</v>
      </c>
      <c r="P3369" s="17">
        <v>2010</v>
      </c>
      <c r="Q3369" s="19" t="s">
        <v>3121</v>
      </c>
      <c r="R3369" s="24" t="s">
        <v>1026</v>
      </c>
      <c r="S3369" s="20" t="s">
        <v>264</v>
      </c>
      <c r="T3369" s="196">
        <v>0</v>
      </c>
      <c r="U3369" s="24" t="s">
        <v>1026</v>
      </c>
      <c r="V3369" s="196">
        <v>2</v>
      </c>
      <c r="W3369" s="142" t="s">
        <v>2056</v>
      </c>
      <c r="X3369" s="196">
        <v>502</v>
      </c>
      <c r="Y3369" s="196">
        <v>4</v>
      </c>
      <c r="Z3369" s="24" t="s">
        <v>1026</v>
      </c>
      <c r="AA3369" s="196">
        <v>13</v>
      </c>
    </row>
    <row r="3370" spans="1:27" x14ac:dyDescent="0.25">
      <c r="A3370" s="176"/>
      <c r="B3370" s="176" t="s">
        <v>4553</v>
      </c>
      <c r="C3370" s="176"/>
      <c r="D3370" s="176"/>
      <c r="E3370" s="176"/>
      <c r="F3370" s="176"/>
      <c r="G3370" s="176"/>
      <c r="H3370" s="176"/>
      <c r="I3370" s="176"/>
      <c r="J3370" s="176"/>
      <c r="K3370" s="176"/>
      <c r="L3370" s="176"/>
      <c r="M3370" s="188" t="s">
        <v>3144</v>
      </c>
      <c r="N3370" s="17">
        <v>17</v>
      </c>
      <c r="O3370" s="196">
        <v>8</v>
      </c>
      <c r="P3370" s="17">
        <v>2010</v>
      </c>
      <c r="Q3370" s="20" t="s">
        <v>264</v>
      </c>
      <c r="R3370" s="24" t="s">
        <v>1026</v>
      </c>
      <c r="S3370" s="19" t="s">
        <v>3121</v>
      </c>
      <c r="T3370" s="196">
        <v>2</v>
      </c>
      <c r="U3370" s="24" t="s">
        <v>1026</v>
      </c>
      <c r="V3370" s="196">
        <v>1</v>
      </c>
      <c r="W3370" s="142" t="s">
        <v>1772</v>
      </c>
      <c r="X3370" s="196">
        <v>1010</v>
      </c>
      <c r="Y3370" s="196">
        <v>5</v>
      </c>
      <c r="Z3370" s="24" t="s">
        <v>1026</v>
      </c>
      <c r="AA3370" s="196">
        <v>2</v>
      </c>
    </row>
    <row r="3371" spans="1:27" x14ac:dyDescent="0.25">
      <c r="A3371" s="176"/>
      <c r="B3371" s="176"/>
      <c r="C3371" s="176"/>
      <c r="D3371" s="176"/>
      <c r="E3371" s="176"/>
      <c r="F3371" s="176"/>
      <c r="G3371" s="176"/>
      <c r="H3371" s="176"/>
      <c r="I3371" s="176"/>
      <c r="J3371" s="176"/>
      <c r="K3371" s="176"/>
      <c r="L3371" s="176"/>
      <c r="M3371" s="188"/>
      <c r="O3371" s="196"/>
      <c r="P3371" s="196"/>
      <c r="Q3371" s="197"/>
      <c r="R3371" s="197"/>
      <c r="S3371" s="197"/>
      <c r="T3371" s="196"/>
      <c r="U3371" s="197"/>
      <c r="V3371" s="196"/>
      <c r="W3371" s="200"/>
      <c r="X3371" s="196"/>
      <c r="Y3371" s="196"/>
      <c r="Z3371" s="197"/>
      <c r="AA3371" s="196"/>
    </row>
    <row r="3372" spans="1:27" x14ac:dyDescent="0.25">
      <c r="A3372" s="176"/>
      <c r="B3372" s="176"/>
      <c r="C3372" s="176"/>
      <c r="D3372" s="176"/>
      <c r="E3372" s="176"/>
      <c r="F3372" s="176"/>
      <c r="G3372" s="176"/>
      <c r="H3372" s="176"/>
      <c r="I3372" s="176"/>
      <c r="J3372" s="176"/>
      <c r="K3372" s="176"/>
      <c r="L3372" s="176"/>
      <c r="M3372" s="188"/>
      <c r="O3372" s="196"/>
      <c r="P3372" s="196"/>
      <c r="Q3372" s="197"/>
      <c r="R3372" s="197"/>
      <c r="S3372" s="197"/>
      <c r="T3372" s="196"/>
      <c r="U3372" s="197"/>
      <c r="V3372" s="196"/>
      <c r="W3372" s="200"/>
      <c r="X3372" s="196"/>
      <c r="Y3372" s="196"/>
      <c r="Z3372" s="197"/>
      <c r="AA3372" s="196"/>
    </row>
    <row r="3373" spans="1:27" x14ac:dyDescent="0.25">
      <c r="A3373" s="176"/>
      <c r="B3373" s="176"/>
      <c r="C3373" s="176"/>
      <c r="D3373" s="176"/>
      <c r="E3373" s="176"/>
      <c r="F3373" s="176"/>
      <c r="G3373" s="176"/>
      <c r="H3373" s="176"/>
      <c r="I3373" s="176"/>
      <c r="J3373" s="176"/>
      <c r="K3373" s="176"/>
      <c r="L3373" s="176"/>
      <c r="M3373" s="188"/>
      <c r="O3373" s="196"/>
      <c r="P3373" s="196"/>
      <c r="Q3373" s="201" t="s">
        <v>1443</v>
      </c>
      <c r="R3373" s="197"/>
      <c r="S3373" s="197"/>
      <c r="T3373" s="196"/>
      <c r="U3373" s="197"/>
      <c r="V3373" s="196"/>
      <c r="W3373" s="200"/>
      <c r="X3373" s="196"/>
      <c r="Y3373" s="196"/>
      <c r="Z3373" s="197"/>
      <c r="AA3373" s="196"/>
    </row>
    <row r="3374" spans="1:27" x14ac:dyDescent="0.25">
      <c r="A3374" s="176"/>
      <c r="B3374" s="176"/>
      <c r="C3374" s="176"/>
      <c r="D3374" s="176"/>
      <c r="E3374" s="176"/>
      <c r="F3374" s="176"/>
      <c r="G3374" s="176"/>
      <c r="H3374" s="176"/>
      <c r="I3374" s="176"/>
      <c r="J3374" s="176"/>
      <c r="K3374" s="176"/>
      <c r="L3374" s="176"/>
      <c r="M3374" s="188" t="s">
        <v>3011</v>
      </c>
      <c r="N3374" s="17">
        <v>22</v>
      </c>
      <c r="O3374" s="196">
        <v>8</v>
      </c>
      <c r="P3374" s="17">
        <v>2010</v>
      </c>
      <c r="Q3374" s="20" t="s">
        <v>1241</v>
      </c>
      <c r="R3374" s="24" t="s">
        <v>1026</v>
      </c>
      <c r="S3374" s="19" t="s">
        <v>264</v>
      </c>
      <c r="T3374" s="196">
        <v>2</v>
      </c>
      <c r="U3374" s="24" t="s">
        <v>1026</v>
      </c>
      <c r="V3374" s="196">
        <v>0</v>
      </c>
      <c r="W3374" s="200" t="s">
        <v>32</v>
      </c>
      <c r="X3374" s="196">
        <v>1542</v>
      </c>
      <c r="Y3374" s="196">
        <v>6</v>
      </c>
      <c r="Z3374" s="24" t="s">
        <v>1026</v>
      </c>
      <c r="AA3374" s="196">
        <v>1</v>
      </c>
    </row>
    <row r="3375" spans="1:27" x14ac:dyDescent="0.25">
      <c r="A3375" s="176"/>
      <c r="B3375" s="176"/>
      <c r="C3375" s="176"/>
      <c r="D3375" s="176"/>
      <c r="E3375" s="176"/>
      <c r="F3375" s="176"/>
      <c r="G3375" s="176"/>
      <c r="H3375" s="176"/>
      <c r="I3375" s="176"/>
      <c r="J3375" s="176"/>
      <c r="K3375" s="176"/>
      <c r="L3375" s="176"/>
      <c r="M3375" s="188" t="s">
        <v>3142</v>
      </c>
      <c r="N3375" s="17">
        <v>25</v>
      </c>
      <c r="O3375" s="196">
        <v>8</v>
      </c>
      <c r="P3375" s="17">
        <v>2010</v>
      </c>
      <c r="Q3375" s="19" t="s">
        <v>264</v>
      </c>
      <c r="R3375" s="24" t="s">
        <v>1026</v>
      </c>
      <c r="S3375" s="20" t="s">
        <v>1241</v>
      </c>
      <c r="T3375" s="196">
        <v>0</v>
      </c>
      <c r="U3375" s="24" t="s">
        <v>1026</v>
      </c>
      <c r="V3375" s="196">
        <v>2</v>
      </c>
      <c r="W3375" s="200" t="s">
        <v>4563</v>
      </c>
      <c r="X3375" s="196">
        <v>1021</v>
      </c>
      <c r="Y3375" s="196">
        <v>2</v>
      </c>
      <c r="Z3375" s="24" t="s">
        <v>1026</v>
      </c>
      <c r="AA3375" s="196">
        <v>7</v>
      </c>
    </row>
    <row r="3376" spans="1:27" x14ac:dyDescent="0.25">
      <c r="A3376" s="176"/>
      <c r="B3376" s="176" t="s">
        <v>2592</v>
      </c>
      <c r="C3376" s="176"/>
      <c r="D3376" s="176"/>
      <c r="E3376" s="176"/>
      <c r="F3376" s="176"/>
      <c r="G3376" s="176"/>
      <c r="H3376" s="176"/>
      <c r="I3376" s="176"/>
      <c r="J3376" s="176"/>
      <c r="K3376" s="176"/>
      <c r="L3376" s="176"/>
      <c r="M3376" s="188" t="s">
        <v>3027</v>
      </c>
      <c r="N3376" s="17">
        <v>28</v>
      </c>
      <c r="O3376" s="196">
        <v>8</v>
      </c>
      <c r="P3376" s="17">
        <v>2010</v>
      </c>
      <c r="Q3376" s="20" t="s">
        <v>1241</v>
      </c>
      <c r="R3376" s="24" t="s">
        <v>1026</v>
      </c>
      <c r="S3376" s="19" t="s">
        <v>264</v>
      </c>
      <c r="T3376" s="196">
        <v>2</v>
      </c>
      <c r="U3376" s="24" t="s">
        <v>1026</v>
      </c>
      <c r="V3376" s="196">
        <v>0</v>
      </c>
      <c r="W3376" s="200" t="s">
        <v>4568</v>
      </c>
      <c r="X3376" s="196">
        <v>1077</v>
      </c>
      <c r="Y3376" s="196">
        <v>13</v>
      </c>
      <c r="Z3376" s="24" t="s">
        <v>1026</v>
      </c>
      <c r="AA3376" s="196">
        <v>1</v>
      </c>
    </row>
    <row r="3377" spans="1:27" x14ac:dyDescent="0.25">
      <c r="A3377" s="176"/>
      <c r="B3377" s="176"/>
      <c r="C3377" s="176"/>
      <c r="D3377" s="176"/>
      <c r="E3377" s="176"/>
      <c r="F3377" s="176"/>
      <c r="G3377" s="176"/>
      <c r="H3377" s="176"/>
      <c r="I3377" s="176"/>
      <c r="J3377" s="176"/>
      <c r="K3377" s="176"/>
      <c r="L3377" s="176"/>
      <c r="M3377" s="188"/>
      <c r="O3377" s="196"/>
      <c r="P3377" s="196"/>
      <c r="Q3377" s="197"/>
      <c r="R3377" s="197"/>
      <c r="S3377" s="197"/>
      <c r="T3377" s="196"/>
      <c r="U3377" s="197"/>
      <c r="V3377" s="196"/>
      <c r="W3377" s="200"/>
      <c r="X3377" s="196"/>
      <c r="Y3377" s="196"/>
      <c r="Z3377" s="197"/>
      <c r="AA3377" s="196"/>
    </row>
    <row r="3378" spans="1:27" x14ac:dyDescent="0.25">
      <c r="A3378" s="176"/>
      <c r="B3378" s="176"/>
      <c r="C3378" s="176"/>
      <c r="D3378" s="176"/>
      <c r="E3378" s="176"/>
      <c r="F3378" s="176"/>
      <c r="G3378" s="176"/>
      <c r="H3378" s="176"/>
      <c r="I3378" s="176"/>
      <c r="J3378" s="176"/>
      <c r="K3378" s="176"/>
      <c r="L3378" s="176"/>
      <c r="M3378" s="188" t="s">
        <v>3011</v>
      </c>
      <c r="N3378" s="17">
        <v>22</v>
      </c>
      <c r="O3378" s="196">
        <v>8</v>
      </c>
      <c r="P3378" s="17">
        <v>2010</v>
      </c>
      <c r="Q3378" s="20" t="s">
        <v>392</v>
      </c>
      <c r="R3378" s="24" t="s">
        <v>1026</v>
      </c>
      <c r="S3378" s="19" t="s">
        <v>1041</v>
      </c>
      <c r="T3378" s="196">
        <v>1</v>
      </c>
      <c r="U3378" s="24" t="s">
        <v>1026</v>
      </c>
      <c r="V3378" s="196">
        <v>0</v>
      </c>
      <c r="W3378" s="200" t="s">
        <v>4560</v>
      </c>
      <c r="X3378" s="196">
        <v>1036</v>
      </c>
      <c r="Y3378" s="196">
        <v>2</v>
      </c>
      <c r="Z3378" s="24" t="s">
        <v>1026</v>
      </c>
      <c r="AA3378" s="196">
        <v>1</v>
      </c>
    </row>
    <row r="3379" spans="1:27" x14ac:dyDescent="0.25">
      <c r="A3379" s="176"/>
      <c r="B3379" s="176"/>
      <c r="C3379" s="176"/>
      <c r="D3379" s="176"/>
      <c r="E3379" s="176"/>
      <c r="F3379" s="176"/>
      <c r="G3379" s="176"/>
      <c r="H3379" s="176"/>
      <c r="I3379" s="176"/>
      <c r="J3379" s="176"/>
      <c r="K3379" s="176"/>
      <c r="L3379" s="176"/>
      <c r="M3379" s="188" t="s">
        <v>3142</v>
      </c>
      <c r="N3379" s="17">
        <v>25</v>
      </c>
      <c r="O3379" s="196">
        <v>8</v>
      </c>
      <c r="P3379" s="17">
        <v>2010</v>
      </c>
      <c r="Q3379" s="19" t="s">
        <v>1041</v>
      </c>
      <c r="R3379" s="24" t="s">
        <v>1026</v>
      </c>
      <c r="S3379" s="20" t="s">
        <v>392</v>
      </c>
      <c r="T3379" s="196">
        <v>1</v>
      </c>
      <c r="U3379" s="24" t="s">
        <v>1026</v>
      </c>
      <c r="V3379" s="196">
        <v>2</v>
      </c>
      <c r="W3379" s="200" t="s">
        <v>4562</v>
      </c>
      <c r="X3379" s="196">
        <v>763</v>
      </c>
      <c r="Y3379" s="196">
        <v>6</v>
      </c>
      <c r="Z3379" s="24" t="s">
        <v>1026</v>
      </c>
      <c r="AA3379" s="196">
        <v>11</v>
      </c>
    </row>
    <row r="3380" spans="1:27" x14ac:dyDescent="0.25">
      <c r="A3380" s="176"/>
      <c r="B3380" s="176" t="s">
        <v>2220</v>
      </c>
      <c r="C3380" s="176"/>
      <c r="D3380" s="176"/>
      <c r="E3380" s="176"/>
      <c r="F3380" s="176"/>
      <c r="G3380" s="176"/>
      <c r="H3380" s="176"/>
      <c r="I3380" s="176"/>
      <c r="J3380" s="176"/>
      <c r="K3380" s="176"/>
      <c r="L3380" s="176"/>
      <c r="M3380" s="188" t="s">
        <v>3027</v>
      </c>
      <c r="N3380" s="17">
        <v>28</v>
      </c>
      <c r="O3380" s="196">
        <v>8</v>
      </c>
      <c r="P3380" s="17">
        <v>2010</v>
      </c>
      <c r="Q3380" s="20" t="s">
        <v>392</v>
      </c>
      <c r="R3380" s="24" t="s">
        <v>1026</v>
      </c>
      <c r="S3380" s="19" t="s">
        <v>1041</v>
      </c>
      <c r="T3380" s="196">
        <v>2</v>
      </c>
      <c r="U3380" s="24" t="s">
        <v>1026</v>
      </c>
      <c r="V3380" s="196">
        <v>0</v>
      </c>
      <c r="W3380" s="200" t="s">
        <v>4567</v>
      </c>
      <c r="X3380" s="196">
        <v>488</v>
      </c>
      <c r="Y3380" s="196">
        <v>5</v>
      </c>
      <c r="Z3380" s="24" t="s">
        <v>1026</v>
      </c>
      <c r="AA3380" s="196">
        <v>1</v>
      </c>
    </row>
    <row r="3381" spans="1:27" x14ac:dyDescent="0.25">
      <c r="A3381" s="176"/>
      <c r="B3381" s="176"/>
      <c r="C3381" s="176"/>
      <c r="D3381" s="176"/>
      <c r="E3381" s="176"/>
      <c r="F3381" s="176"/>
      <c r="G3381" s="176"/>
      <c r="H3381" s="176"/>
      <c r="I3381" s="176"/>
      <c r="J3381" s="176"/>
      <c r="K3381" s="176"/>
      <c r="L3381" s="176"/>
      <c r="M3381" s="188"/>
      <c r="O3381" s="196"/>
      <c r="P3381" s="196"/>
      <c r="Q3381" s="197"/>
      <c r="R3381" s="197"/>
      <c r="S3381" s="197"/>
      <c r="T3381" s="196"/>
      <c r="U3381" s="197"/>
      <c r="V3381" s="196"/>
      <c r="W3381" s="200"/>
      <c r="X3381" s="196"/>
      <c r="Y3381" s="196"/>
      <c r="Z3381" s="197"/>
      <c r="AA3381" s="196"/>
    </row>
    <row r="3382" spans="1:27" x14ac:dyDescent="0.25">
      <c r="A3382" s="176"/>
      <c r="B3382" s="176"/>
      <c r="C3382" s="176"/>
      <c r="D3382" s="176"/>
      <c r="E3382" s="176"/>
      <c r="F3382" s="176"/>
      <c r="G3382" s="176"/>
      <c r="H3382" s="176"/>
      <c r="I3382" s="176"/>
      <c r="J3382" s="176"/>
      <c r="K3382" s="176"/>
      <c r="L3382" s="176"/>
      <c r="M3382" s="188"/>
      <c r="O3382" s="196"/>
      <c r="P3382" s="196"/>
      <c r="Q3382" s="197"/>
      <c r="R3382" s="197"/>
      <c r="S3382" s="197"/>
      <c r="T3382" s="196"/>
      <c r="U3382" s="197"/>
      <c r="V3382" s="196"/>
      <c r="W3382" s="200"/>
      <c r="X3382" s="196"/>
      <c r="Y3382" s="196"/>
      <c r="Z3382" s="197"/>
      <c r="AA3382" s="196"/>
    </row>
    <row r="3383" spans="1:27" x14ac:dyDescent="0.25">
      <c r="A3383" s="176"/>
      <c r="B3383" s="176"/>
      <c r="C3383" s="176"/>
      <c r="D3383" s="176"/>
      <c r="E3383" s="176"/>
      <c r="F3383" s="176"/>
      <c r="G3383" s="176"/>
      <c r="H3383" s="176"/>
      <c r="I3383" s="176"/>
      <c r="J3383" s="176"/>
      <c r="K3383" s="176"/>
      <c r="L3383" s="176"/>
      <c r="M3383" s="188"/>
      <c r="O3383" s="196"/>
      <c r="P3383" s="196"/>
      <c r="Q3383" s="201" t="s">
        <v>1109</v>
      </c>
      <c r="R3383" s="197"/>
      <c r="S3383" s="197"/>
      <c r="T3383" s="196"/>
      <c r="U3383" s="197"/>
      <c r="V3383" s="196"/>
      <c r="W3383" s="200"/>
      <c r="X3383" s="196"/>
      <c r="Y3383" s="196"/>
      <c r="Z3383" s="197"/>
      <c r="AA3383" s="196"/>
    </row>
    <row r="3384" spans="1:27" x14ac:dyDescent="0.25">
      <c r="A3384" s="176"/>
      <c r="B3384" s="176"/>
      <c r="C3384" s="176"/>
      <c r="D3384" s="176"/>
      <c r="E3384" s="176"/>
      <c r="F3384" s="176"/>
      <c r="G3384" s="176"/>
      <c r="H3384" s="176"/>
      <c r="I3384" s="176"/>
      <c r="J3384" s="176"/>
      <c r="K3384" s="176"/>
      <c r="L3384" s="176"/>
      <c r="M3384" s="188" t="s">
        <v>3027</v>
      </c>
      <c r="N3384" s="17">
        <v>4</v>
      </c>
      <c r="O3384" s="196">
        <v>9</v>
      </c>
      <c r="P3384" s="17">
        <v>2010</v>
      </c>
      <c r="Q3384" s="20" t="s">
        <v>1041</v>
      </c>
      <c r="R3384" s="24" t="s">
        <v>1026</v>
      </c>
      <c r="S3384" s="19" t="s">
        <v>264</v>
      </c>
      <c r="T3384" s="196">
        <v>2</v>
      </c>
      <c r="U3384" s="24" t="s">
        <v>1026</v>
      </c>
      <c r="V3384" s="196">
        <v>0</v>
      </c>
      <c r="W3384" s="200" t="s">
        <v>4569</v>
      </c>
      <c r="X3384" s="196">
        <v>433</v>
      </c>
      <c r="Y3384" s="196">
        <v>10</v>
      </c>
      <c r="Z3384" s="24" t="s">
        <v>1026</v>
      </c>
      <c r="AA3384" s="196">
        <v>2</v>
      </c>
    </row>
    <row r="3385" spans="1:27" x14ac:dyDescent="0.25">
      <c r="A3385" s="176"/>
      <c r="B3385" s="176" t="s">
        <v>2593</v>
      </c>
      <c r="C3385" s="176"/>
      <c r="D3385" s="176"/>
      <c r="E3385" s="176"/>
      <c r="F3385" s="176"/>
      <c r="G3385" s="176"/>
      <c r="H3385" s="176"/>
      <c r="I3385" s="176"/>
      <c r="J3385" s="176"/>
      <c r="K3385" s="176"/>
      <c r="L3385" s="176"/>
      <c r="M3385" s="188" t="s">
        <v>3011</v>
      </c>
      <c r="N3385" s="17">
        <v>5</v>
      </c>
      <c r="O3385" s="196">
        <v>9</v>
      </c>
      <c r="P3385" s="17">
        <v>2010</v>
      </c>
      <c r="Q3385" s="19" t="s">
        <v>264</v>
      </c>
      <c r="R3385" s="24" t="s">
        <v>1026</v>
      </c>
      <c r="S3385" s="20" t="s">
        <v>1041</v>
      </c>
      <c r="T3385" s="196">
        <v>0</v>
      </c>
      <c r="U3385" s="24" t="s">
        <v>1026</v>
      </c>
      <c r="V3385" s="196">
        <v>2</v>
      </c>
      <c r="W3385" s="200" t="s">
        <v>4570</v>
      </c>
      <c r="X3385" s="196">
        <v>602</v>
      </c>
      <c r="Y3385" s="196">
        <v>1</v>
      </c>
      <c r="Z3385" s="24" t="s">
        <v>1026</v>
      </c>
      <c r="AA3385" s="196">
        <v>5</v>
      </c>
    </row>
    <row r="3386" spans="1:27" x14ac:dyDescent="0.25">
      <c r="A3386" s="176"/>
      <c r="B3386" s="176"/>
      <c r="C3386" s="176"/>
      <c r="D3386" s="176"/>
      <c r="E3386" s="176"/>
      <c r="F3386" s="176"/>
      <c r="G3386" s="176"/>
      <c r="H3386" s="176"/>
      <c r="I3386" s="176"/>
      <c r="J3386" s="176"/>
      <c r="K3386" s="176"/>
      <c r="L3386" s="176"/>
      <c r="M3386" s="188"/>
      <c r="O3386" s="196"/>
      <c r="P3386" s="196"/>
      <c r="Q3386" s="202"/>
      <c r="R3386" s="197"/>
      <c r="S3386" s="203"/>
      <c r="T3386" s="196"/>
      <c r="U3386" s="197"/>
      <c r="V3386" s="196"/>
      <c r="W3386" s="200"/>
      <c r="X3386" s="196"/>
      <c r="Y3386" s="196"/>
      <c r="Z3386" s="197"/>
      <c r="AA3386" s="196"/>
    </row>
    <row r="3387" spans="1:27" x14ac:dyDescent="0.25">
      <c r="A3387" s="176"/>
      <c r="B3387" s="176"/>
      <c r="C3387" s="176"/>
      <c r="D3387" s="176"/>
      <c r="E3387" s="176"/>
      <c r="F3387" s="176"/>
      <c r="G3387" s="176"/>
      <c r="H3387" s="176"/>
      <c r="I3387" s="176"/>
      <c r="J3387" s="176"/>
      <c r="K3387" s="176"/>
      <c r="L3387" s="176"/>
      <c r="M3387" s="188"/>
      <c r="O3387" s="196"/>
      <c r="P3387" s="196"/>
      <c r="Q3387" s="203"/>
      <c r="R3387" s="197"/>
      <c r="S3387" s="197"/>
      <c r="T3387" s="196"/>
      <c r="U3387" s="197"/>
      <c r="V3387" s="196"/>
      <c r="W3387" s="200"/>
      <c r="X3387" s="196"/>
      <c r="Y3387" s="196"/>
      <c r="Z3387" s="197"/>
      <c r="AA3387" s="196"/>
    </row>
    <row r="3388" spans="1:27" x14ac:dyDescent="0.25">
      <c r="A3388" s="176"/>
      <c r="B3388" s="176"/>
      <c r="C3388" s="176"/>
      <c r="D3388" s="176"/>
      <c r="E3388" s="176"/>
      <c r="F3388" s="176"/>
      <c r="G3388" s="176"/>
      <c r="H3388" s="176"/>
      <c r="I3388" s="176"/>
      <c r="J3388" s="176"/>
      <c r="K3388" s="176"/>
      <c r="L3388" s="176"/>
      <c r="M3388" s="188"/>
      <c r="O3388" s="196"/>
      <c r="P3388" s="196"/>
      <c r="Q3388" s="201" t="s">
        <v>62</v>
      </c>
      <c r="R3388" s="197"/>
      <c r="S3388" s="197"/>
      <c r="T3388" s="196"/>
      <c r="U3388" s="197"/>
      <c r="V3388" s="196"/>
      <c r="W3388" s="200"/>
      <c r="X3388" s="196"/>
      <c r="Y3388" s="196"/>
      <c r="Z3388" s="197"/>
      <c r="AA3388" s="196"/>
    </row>
    <row r="3389" spans="1:27" x14ac:dyDescent="0.25">
      <c r="A3389" s="176"/>
      <c r="B3389" s="176"/>
      <c r="C3389" s="176"/>
      <c r="D3389" s="176"/>
      <c r="E3389" s="176"/>
      <c r="F3389" s="176"/>
      <c r="G3389" s="176"/>
      <c r="H3389" s="176"/>
      <c r="I3389" s="176"/>
      <c r="J3389" s="176"/>
      <c r="K3389" s="176"/>
      <c r="L3389" s="176"/>
      <c r="M3389" s="188" t="s">
        <v>3011</v>
      </c>
      <c r="N3389" s="17">
        <v>5</v>
      </c>
      <c r="O3389" s="196">
        <v>9</v>
      </c>
      <c r="P3389" s="17">
        <v>2010</v>
      </c>
      <c r="Q3389" s="19" t="s">
        <v>1241</v>
      </c>
      <c r="R3389" s="24" t="s">
        <v>1026</v>
      </c>
      <c r="S3389" s="20" t="s">
        <v>392</v>
      </c>
      <c r="T3389" s="196">
        <v>0</v>
      </c>
      <c r="U3389" s="24" t="s">
        <v>1026</v>
      </c>
      <c r="V3389" s="196">
        <v>2</v>
      </c>
      <c r="W3389" s="200" t="s">
        <v>4571</v>
      </c>
      <c r="X3389" s="196">
        <v>2177</v>
      </c>
      <c r="Y3389" s="196">
        <v>2</v>
      </c>
      <c r="Z3389" s="24" t="s">
        <v>1026</v>
      </c>
      <c r="AA3389" s="196">
        <v>5</v>
      </c>
    </row>
    <row r="3390" spans="1:27" x14ac:dyDescent="0.25">
      <c r="A3390" s="176"/>
      <c r="B3390" s="176"/>
      <c r="C3390" s="176"/>
      <c r="D3390" s="176"/>
      <c r="E3390" s="176"/>
      <c r="F3390" s="176"/>
      <c r="G3390" s="176"/>
      <c r="H3390" s="176"/>
      <c r="I3390" s="176"/>
      <c r="J3390" s="176"/>
      <c r="K3390" s="176"/>
      <c r="L3390" s="176"/>
      <c r="M3390" s="188" t="s">
        <v>3011</v>
      </c>
      <c r="N3390" s="17">
        <v>12</v>
      </c>
      <c r="O3390" s="196">
        <v>9</v>
      </c>
      <c r="P3390" s="17">
        <v>2010</v>
      </c>
      <c r="Q3390" s="20" t="s">
        <v>392</v>
      </c>
      <c r="R3390" s="24" t="s">
        <v>1026</v>
      </c>
      <c r="S3390" s="19" t="s">
        <v>1241</v>
      </c>
      <c r="T3390" s="196">
        <v>2</v>
      </c>
      <c r="U3390" s="24" t="s">
        <v>1026</v>
      </c>
      <c r="V3390" s="196">
        <v>1</v>
      </c>
      <c r="W3390" s="200" t="s">
        <v>4572</v>
      </c>
      <c r="X3390" s="196">
        <v>1892</v>
      </c>
      <c r="Y3390" s="196">
        <v>9</v>
      </c>
      <c r="Z3390" s="24" t="s">
        <v>1026</v>
      </c>
      <c r="AA3390" s="196">
        <v>7</v>
      </c>
    </row>
    <row r="3391" spans="1:27" x14ac:dyDescent="0.25">
      <c r="A3391" s="186"/>
      <c r="B3391" s="176" t="s">
        <v>2221</v>
      </c>
      <c r="C3391" s="186"/>
      <c r="D3391" s="186"/>
      <c r="E3391" s="186"/>
      <c r="F3391" s="186"/>
      <c r="G3391" s="186"/>
      <c r="H3391" s="186"/>
      <c r="I3391" s="186"/>
      <c r="J3391" s="186"/>
      <c r="K3391" s="186"/>
      <c r="L3391" s="186"/>
      <c r="M3391" s="188" t="s">
        <v>3027</v>
      </c>
      <c r="N3391" s="17">
        <v>18</v>
      </c>
      <c r="O3391" s="196">
        <v>9</v>
      </c>
      <c r="P3391" s="17">
        <v>2010</v>
      </c>
      <c r="Q3391" s="19" t="s">
        <v>1241</v>
      </c>
      <c r="R3391" s="24" t="s">
        <v>1026</v>
      </c>
      <c r="S3391" s="20" t="s">
        <v>392</v>
      </c>
      <c r="T3391" s="196">
        <v>0</v>
      </c>
      <c r="U3391" s="24" t="s">
        <v>1026</v>
      </c>
      <c r="V3391" s="196">
        <v>1</v>
      </c>
      <c r="W3391" s="200" t="s">
        <v>4573</v>
      </c>
      <c r="X3391" s="196">
        <v>1308</v>
      </c>
      <c r="Y3391" s="196">
        <v>4</v>
      </c>
      <c r="Z3391" s="24" t="s">
        <v>1026</v>
      </c>
      <c r="AA3391" s="196">
        <v>6</v>
      </c>
    </row>
    <row r="3392" spans="1:27" x14ac:dyDescent="0.25">
      <c r="A3392" s="186"/>
      <c r="B3392" s="176"/>
      <c r="C3392" s="186"/>
      <c r="D3392" s="186"/>
      <c r="E3392" s="186"/>
      <c r="F3392" s="186"/>
      <c r="G3392" s="186"/>
      <c r="H3392" s="186"/>
      <c r="I3392" s="186"/>
      <c r="J3392" s="186"/>
      <c r="K3392" s="186"/>
      <c r="L3392" s="186"/>
      <c r="M3392" s="188"/>
      <c r="O3392" s="196"/>
      <c r="P3392" s="196"/>
      <c r="Q3392" s="197"/>
      <c r="R3392" s="204"/>
      <c r="S3392" s="205"/>
      <c r="T3392" s="17">
        <f>SUM(T3355:T3391)</f>
        <v>30</v>
      </c>
      <c r="U3392" s="24" t="s">
        <v>1026</v>
      </c>
      <c r="V3392" s="17">
        <f>SUM(V3355:V3391)</f>
        <v>20</v>
      </c>
      <c r="X3392" s="17">
        <f>SUM(X3355:X3391)</f>
        <v>20172</v>
      </c>
      <c r="Y3392" s="17">
        <f>SUM(Y3355:Y3391)</f>
        <v>170</v>
      </c>
      <c r="Z3392" s="24" t="s">
        <v>1026</v>
      </c>
      <c r="AA3392" s="17">
        <f>SUM(AA3355:AA3391)</f>
        <v>127</v>
      </c>
    </row>
    <row r="3393" spans="1:31" x14ac:dyDescent="0.25">
      <c r="A3393" s="186"/>
      <c r="B3393" s="176"/>
      <c r="C3393" s="186"/>
      <c r="D3393" s="186"/>
      <c r="E3393" s="186"/>
      <c r="F3393" s="186"/>
      <c r="G3393" s="186"/>
      <c r="H3393" s="186"/>
      <c r="I3393" s="186"/>
      <c r="J3393" s="186"/>
      <c r="K3393" s="186"/>
      <c r="L3393" s="186"/>
      <c r="M3393" s="188"/>
      <c r="O3393" s="196"/>
      <c r="P3393" s="17">
        <f>COUNT(T3355:T3391)</f>
        <v>24</v>
      </c>
      <c r="Q3393" s="197"/>
      <c r="R3393" s="204"/>
      <c r="S3393" s="203" t="s">
        <v>567</v>
      </c>
      <c r="T3393" s="81">
        <f>PRODUCT(T3392/P3393)</f>
        <v>1.25</v>
      </c>
      <c r="U3393" s="24" t="s">
        <v>1026</v>
      </c>
      <c r="V3393" s="81">
        <f>PRODUCT(V3392/P3393)</f>
        <v>0.83333333333333337</v>
      </c>
      <c r="X3393" s="82">
        <f>PRODUCT(X3392/P3393)</f>
        <v>840.5</v>
      </c>
      <c r="Y3393" s="81">
        <f>PRODUCT(Y3392/P3393)</f>
        <v>7.083333333333333</v>
      </c>
      <c r="Z3393" s="24" t="s">
        <v>1026</v>
      </c>
      <c r="AA3393" s="81">
        <f>PRODUCT(AA3392/P3393)</f>
        <v>5.291666666666667</v>
      </c>
    </row>
    <row r="3394" spans="1:31" x14ac:dyDescent="0.25">
      <c r="A3394" s="186"/>
      <c r="B3394" s="176"/>
      <c r="C3394" s="186"/>
      <c r="D3394" s="186"/>
      <c r="E3394" s="186"/>
      <c r="F3394" s="186"/>
      <c r="G3394" s="186"/>
      <c r="H3394" s="186"/>
      <c r="I3394" s="186"/>
      <c r="J3394" s="186"/>
      <c r="K3394" s="186"/>
      <c r="L3394" s="186"/>
      <c r="M3394" s="188"/>
      <c r="O3394" s="196"/>
      <c r="P3394" s="196"/>
      <c r="Q3394" s="203"/>
      <c r="R3394" s="197"/>
      <c r="S3394" s="203"/>
      <c r="T3394" s="196"/>
      <c r="U3394" s="197"/>
      <c r="V3394" s="196"/>
      <c r="W3394" s="200"/>
      <c r="X3394" s="196"/>
      <c r="Y3394" s="196"/>
      <c r="Z3394" s="197"/>
      <c r="AA3394" s="196"/>
    </row>
    <row r="3395" spans="1:31" x14ac:dyDescent="0.25">
      <c r="A3395" s="186"/>
      <c r="B3395" s="176"/>
      <c r="C3395" s="186"/>
      <c r="D3395" s="186"/>
      <c r="E3395" s="186"/>
      <c r="F3395" s="186"/>
      <c r="G3395" s="186"/>
      <c r="H3395" s="186"/>
      <c r="I3395" s="186"/>
      <c r="J3395" s="186"/>
      <c r="K3395" s="186"/>
      <c r="L3395" s="186"/>
      <c r="M3395" s="188"/>
      <c r="O3395" s="196"/>
      <c r="P3395" s="196"/>
      <c r="Q3395" s="203"/>
      <c r="R3395" s="197"/>
      <c r="S3395" s="203"/>
      <c r="T3395" s="196"/>
      <c r="U3395" s="197"/>
      <c r="V3395" s="196"/>
      <c r="W3395" s="200"/>
      <c r="X3395" s="196"/>
      <c r="Y3395" s="196"/>
      <c r="Z3395" s="197"/>
      <c r="AA3395" s="196"/>
    </row>
    <row r="3396" spans="1:31" s="16" customFormat="1" x14ac:dyDescent="0.2">
      <c r="A3396" s="178"/>
      <c r="B3396" s="179" t="s">
        <v>4540</v>
      </c>
      <c r="C3396" s="178"/>
      <c r="D3396" s="178"/>
      <c r="E3396" s="178"/>
      <c r="F3396" s="178"/>
      <c r="G3396" s="178"/>
      <c r="H3396" s="178"/>
      <c r="I3396" s="206"/>
      <c r="J3396" s="178"/>
      <c r="K3396" s="178"/>
      <c r="L3396" s="178"/>
      <c r="M3396" s="178"/>
      <c r="N3396" s="156"/>
      <c r="O3396" s="178"/>
      <c r="P3396" s="178"/>
      <c r="Q3396" s="179" t="s">
        <v>4540</v>
      </c>
      <c r="R3396" s="207"/>
      <c r="S3396" s="208"/>
      <c r="T3396" s="209"/>
      <c r="U3396" s="207"/>
      <c r="V3396" s="183"/>
      <c r="W3396" s="210"/>
      <c r="X3396" s="211"/>
      <c r="Y3396" s="178"/>
      <c r="Z3396" s="207"/>
      <c r="AA3396" s="178"/>
      <c r="AC3396" s="14"/>
      <c r="AD3396" s="14"/>
      <c r="AE3396" s="14"/>
    </row>
    <row r="3397" spans="1:31" x14ac:dyDescent="0.25">
      <c r="A3397" s="186"/>
      <c r="B3397" s="176"/>
      <c r="C3397" s="186"/>
      <c r="D3397" s="186"/>
      <c r="E3397" s="186"/>
      <c r="F3397" s="186"/>
      <c r="G3397" s="186"/>
      <c r="H3397" s="186"/>
      <c r="I3397" s="186"/>
      <c r="J3397" s="186"/>
      <c r="K3397" s="186"/>
      <c r="L3397" s="186"/>
      <c r="M3397" s="188" t="s">
        <v>4544</v>
      </c>
      <c r="N3397" s="17">
        <v>12</v>
      </c>
      <c r="O3397" s="196">
        <v>8</v>
      </c>
      <c r="P3397" s="17">
        <v>2010</v>
      </c>
      <c r="Q3397" s="176" t="s">
        <v>1043</v>
      </c>
      <c r="R3397" s="24" t="s">
        <v>1026</v>
      </c>
      <c r="S3397" s="197" t="s">
        <v>4420</v>
      </c>
      <c r="T3397" s="196">
        <v>2</v>
      </c>
      <c r="U3397" s="24" t="s">
        <v>1026</v>
      </c>
      <c r="V3397" s="196">
        <v>0</v>
      </c>
      <c r="W3397" s="200" t="s">
        <v>3300</v>
      </c>
      <c r="X3397" s="196">
        <v>383</v>
      </c>
      <c r="Y3397" s="196">
        <v>11</v>
      </c>
      <c r="Z3397" s="24" t="s">
        <v>1026</v>
      </c>
      <c r="AA3397" s="196">
        <v>2</v>
      </c>
    </row>
    <row r="3398" spans="1:31" x14ac:dyDescent="0.25">
      <c r="A3398" s="186"/>
      <c r="B3398" s="176" t="s">
        <v>4554</v>
      </c>
      <c r="C3398" s="186"/>
      <c r="D3398" s="186"/>
      <c r="E3398" s="186"/>
      <c r="F3398" s="186"/>
      <c r="G3398" s="186"/>
      <c r="H3398" s="186"/>
      <c r="I3398" s="186"/>
      <c r="J3398" s="186"/>
      <c r="K3398" s="186"/>
      <c r="L3398" s="186"/>
      <c r="M3398" s="188" t="s">
        <v>3027</v>
      </c>
      <c r="N3398" s="17">
        <v>14</v>
      </c>
      <c r="O3398" s="196">
        <v>8</v>
      </c>
      <c r="P3398" s="17">
        <v>2010</v>
      </c>
      <c r="Q3398" s="197" t="s">
        <v>4420</v>
      </c>
      <c r="R3398" s="24" t="s">
        <v>1026</v>
      </c>
      <c r="S3398" s="176" t="s">
        <v>1043</v>
      </c>
      <c r="T3398" s="196">
        <v>0</v>
      </c>
      <c r="U3398" s="24" t="s">
        <v>1026</v>
      </c>
      <c r="V3398" s="196">
        <v>2</v>
      </c>
      <c r="W3398" s="200" t="s">
        <v>4549</v>
      </c>
      <c r="X3398" s="196">
        <v>112</v>
      </c>
      <c r="Y3398" s="196">
        <v>5</v>
      </c>
      <c r="Z3398" s="24" t="s">
        <v>1026</v>
      </c>
      <c r="AA3398" s="196">
        <v>7</v>
      </c>
    </row>
    <row r="3399" spans="1:31" x14ac:dyDescent="0.25">
      <c r="A3399" s="186"/>
      <c r="B3399" s="176" t="s">
        <v>4555</v>
      </c>
      <c r="C3399" s="186"/>
      <c r="D3399" s="186"/>
      <c r="E3399" s="186"/>
      <c r="F3399" s="186"/>
      <c r="G3399" s="186"/>
      <c r="H3399" s="186"/>
      <c r="I3399" s="186"/>
      <c r="J3399" s="186"/>
      <c r="K3399" s="186"/>
      <c r="L3399" s="186"/>
      <c r="M3399" s="188" t="s">
        <v>3011</v>
      </c>
      <c r="N3399" s="17">
        <v>15</v>
      </c>
      <c r="O3399" s="196">
        <v>8</v>
      </c>
      <c r="P3399" s="17">
        <v>2010</v>
      </c>
      <c r="Q3399" s="176" t="s">
        <v>1043</v>
      </c>
      <c r="R3399" s="24" t="s">
        <v>1026</v>
      </c>
      <c r="S3399" s="197" t="s">
        <v>4420</v>
      </c>
      <c r="T3399" s="196">
        <v>2</v>
      </c>
      <c r="U3399" s="24" t="s">
        <v>1026</v>
      </c>
      <c r="V3399" s="196">
        <v>0</v>
      </c>
      <c r="W3399" s="200" t="s">
        <v>927</v>
      </c>
      <c r="X3399" s="196">
        <v>553</v>
      </c>
      <c r="Y3399" s="196">
        <v>7</v>
      </c>
      <c r="Z3399" s="24" t="s">
        <v>1026</v>
      </c>
      <c r="AA3399" s="196">
        <v>1</v>
      </c>
    </row>
    <row r="3400" spans="1:31" x14ac:dyDescent="0.25">
      <c r="A3400" s="186"/>
      <c r="B3400" s="176"/>
      <c r="C3400" s="186"/>
      <c r="D3400" s="186"/>
      <c r="E3400" s="186"/>
      <c r="F3400" s="186"/>
      <c r="G3400" s="186"/>
      <c r="H3400" s="186"/>
      <c r="I3400" s="186"/>
      <c r="J3400" s="186"/>
      <c r="K3400" s="186"/>
      <c r="L3400" s="186"/>
      <c r="M3400" s="188"/>
      <c r="O3400" s="196"/>
      <c r="P3400" s="196"/>
      <c r="Q3400" s="197"/>
      <c r="R3400" s="197"/>
      <c r="S3400" s="197"/>
      <c r="T3400" s="196"/>
      <c r="U3400" s="197"/>
      <c r="V3400" s="196"/>
      <c r="W3400" s="200"/>
      <c r="X3400" s="196"/>
      <c r="Y3400" s="196"/>
      <c r="Z3400" s="197"/>
      <c r="AA3400" s="196"/>
    </row>
    <row r="3401" spans="1:31" x14ac:dyDescent="0.25">
      <c r="A3401" s="186"/>
      <c r="B3401" s="176"/>
      <c r="C3401" s="186"/>
      <c r="D3401" s="186"/>
      <c r="E3401" s="186"/>
      <c r="F3401" s="186"/>
      <c r="G3401" s="186"/>
      <c r="H3401" s="186"/>
      <c r="I3401" s="186"/>
      <c r="J3401" s="186"/>
      <c r="K3401" s="186"/>
      <c r="L3401" s="186"/>
      <c r="M3401" s="188" t="s">
        <v>3142</v>
      </c>
      <c r="N3401" s="17">
        <v>11</v>
      </c>
      <c r="O3401" s="196">
        <v>8</v>
      </c>
      <c r="P3401" s="17">
        <v>2010</v>
      </c>
      <c r="Q3401" s="176" t="s">
        <v>1427</v>
      </c>
      <c r="R3401" s="24" t="s">
        <v>1026</v>
      </c>
      <c r="S3401" s="197" t="s">
        <v>90</v>
      </c>
      <c r="T3401" s="196">
        <v>2</v>
      </c>
      <c r="U3401" s="24" t="s">
        <v>1026</v>
      </c>
      <c r="V3401" s="196">
        <v>0</v>
      </c>
      <c r="W3401" s="200" t="s">
        <v>4545</v>
      </c>
      <c r="X3401" s="196">
        <v>207</v>
      </c>
      <c r="Y3401" s="196">
        <v>16</v>
      </c>
      <c r="Z3401" s="24" t="s">
        <v>1026</v>
      </c>
      <c r="AA3401" s="196">
        <v>6</v>
      </c>
    </row>
    <row r="3402" spans="1:31" x14ac:dyDescent="0.25">
      <c r="A3402" s="186"/>
      <c r="B3402" s="176" t="s">
        <v>4557</v>
      </c>
      <c r="C3402" s="186"/>
      <c r="D3402" s="186"/>
      <c r="E3402" s="186"/>
      <c r="F3402" s="186"/>
      <c r="G3402" s="186"/>
      <c r="H3402" s="186"/>
      <c r="I3402" s="186"/>
      <c r="J3402" s="186"/>
      <c r="K3402" s="186"/>
      <c r="L3402" s="186"/>
      <c r="M3402" s="188" t="s">
        <v>3027</v>
      </c>
      <c r="N3402" s="17">
        <v>14</v>
      </c>
      <c r="O3402" s="196">
        <v>8</v>
      </c>
      <c r="P3402" s="17">
        <v>2010</v>
      </c>
      <c r="Q3402" s="197" t="s">
        <v>90</v>
      </c>
      <c r="R3402" s="24" t="s">
        <v>1026</v>
      </c>
      <c r="S3402" s="176" t="s">
        <v>1427</v>
      </c>
      <c r="T3402" s="196">
        <v>0</v>
      </c>
      <c r="U3402" s="24" t="s">
        <v>1026</v>
      </c>
      <c r="V3402" s="196">
        <v>2</v>
      </c>
      <c r="W3402" s="200" t="s">
        <v>4548</v>
      </c>
      <c r="X3402" s="196">
        <v>129</v>
      </c>
      <c r="Y3402" s="196">
        <v>8</v>
      </c>
      <c r="Z3402" s="24" t="s">
        <v>1026</v>
      </c>
      <c r="AA3402" s="196">
        <v>17</v>
      </c>
    </row>
    <row r="3403" spans="1:31" x14ac:dyDescent="0.25">
      <c r="A3403" s="186"/>
      <c r="B3403" s="176" t="s">
        <v>4558</v>
      </c>
      <c r="C3403" s="186"/>
      <c r="D3403" s="186"/>
      <c r="E3403" s="186"/>
      <c r="F3403" s="186"/>
      <c r="G3403" s="186"/>
      <c r="H3403" s="186"/>
      <c r="I3403" s="186"/>
      <c r="J3403" s="186"/>
      <c r="K3403" s="186"/>
      <c r="L3403" s="186"/>
      <c r="M3403" s="188" t="s">
        <v>3011</v>
      </c>
      <c r="N3403" s="17">
        <v>15</v>
      </c>
      <c r="O3403" s="196">
        <v>8</v>
      </c>
      <c r="P3403" s="17">
        <v>2010</v>
      </c>
      <c r="Q3403" s="176" t="s">
        <v>1427</v>
      </c>
      <c r="R3403" s="24" t="s">
        <v>1026</v>
      </c>
      <c r="S3403" s="197" t="s">
        <v>90</v>
      </c>
      <c r="T3403" s="196">
        <v>2</v>
      </c>
      <c r="U3403" s="24" t="s">
        <v>1026</v>
      </c>
      <c r="V3403" s="196">
        <v>0</v>
      </c>
      <c r="W3403" s="200" t="s">
        <v>4556</v>
      </c>
      <c r="X3403" s="196">
        <v>229</v>
      </c>
      <c r="Y3403" s="196">
        <v>16</v>
      </c>
      <c r="Z3403" s="24" t="s">
        <v>1026</v>
      </c>
      <c r="AA3403" s="196">
        <v>5</v>
      </c>
    </row>
    <row r="3404" spans="1:31" x14ac:dyDescent="0.25">
      <c r="A3404" s="186"/>
      <c r="B3404" s="176"/>
      <c r="C3404" s="186"/>
      <c r="D3404" s="186"/>
      <c r="E3404" s="186"/>
      <c r="F3404" s="186"/>
      <c r="G3404" s="186"/>
      <c r="H3404" s="186"/>
      <c r="I3404" s="186"/>
      <c r="J3404" s="186"/>
      <c r="K3404" s="186"/>
      <c r="L3404" s="186"/>
      <c r="M3404" s="188"/>
      <c r="O3404" s="196"/>
      <c r="P3404" s="196"/>
      <c r="Q3404" s="197"/>
      <c r="R3404" s="204"/>
      <c r="S3404" s="205"/>
      <c r="T3404" s="17">
        <f>SUM(T3397:T3403)</f>
        <v>8</v>
      </c>
      <c r="U3404" s="24" t="s">
        <v>1026</v>
      </c>
      <c r="V3404" s="17">
        <f>SUM(V3397:V3403)</f>
        <v>4</v>
      </c>
      <c r="X3404" s="17">
        <f>SUM(X3397:X3403)</f>
        <v>1613</v>
      </c>
      <c r="Y3404" s="17">
        <f>SUM(Y3397:Y3403)</f>
        <v>63</v>
      </c>
      <c r="Z3404" s="24" t="s">
        <v>1026</v>
      </c>
      <c r="AA3404" s="17">
        <f>SUM(AA3397:AA3403)</f>
        <v>38</v>
      </c>
    </row>
    <row r="3405" spans="1:31" x14ac:dyDescent="0.25">
      <c r="A3405" s="186"/>
      <c r="B3405" s="176"/>
      <c r="C3405" s="186"/>
      <c r="D3405" s="186"/>
      <c r="E3405" s="186"/>
      <c r="F3405" s="186"/>
      <c r="G3405" s="186"/>
      <c r="H3405" s="186"/>
      <c r="I3405" s="186"/>
      <c r="J3405" s="186"/>
      <c r="K3405" s="186"/>
      <c r="L3405" s="186"/>
      <c r="M3405" s="188"/>
      <c r="O3405" s="196"/>
      <c r="P3405" s="17">
        <f>COUNT(T3397:T3403)</f>
        <v>6</v>
      </c>
      <c r="Q3405" s="197"/>
      <c r="R3405" s="204"/>
      <c r="S3405" s="203" t="s">
        <v>567</v>
      </c>
      <c r="T3405" s="81">
        <f>PRODUCT(T3404/P3405)</f>
        <v>1.3333333333333333</v>
      </c>
      <c r="U3405" s="24" t="s">
        <v>1026</v>
      </c>
      <c r="V3405" s="81">
        <f>PRODUCT(V3404/P3405)</f>
        <v>0.66666666666666663</v>
      </c>
      <c r="X3405" s="82">
        <f>PRODUCT(X3404/P3405)</f>
        <v>268.83333333333331</v>
      </c>
      <c r="Y3405" s="81">
        <f>PRODUCT(Y3404/P3405)</f>
        <v>10.5</v>
      </c>
      <c r="Z3405" s="24" t="s">
        <v>1026</v>
      </c>
      <c r="AA3405" s="81">
        <f>PRODUCT(AA3404/P3405)</f>
        <v>6.333333333333333</v>
      </c>
    </row>
    <row r="3406" spans="1:31" x14ac:dyDescent="0.25">
      <c r="A3406" s="186"/>
      <c r="B3406" s="176"/>
      <c r="C3406" s="186"/>
      <c r="D3406" s="186"/>
      <c r="E3406" s="186"/>
      <c r="F3406" s="186"/>
      <c r="G3406" s="186"/>
      <c r="H3406" s="186"/>
      <c r="I3406" s="186"/>
      <c r="J3406" s="186"/>
      <c r="K3406" s="186"/>
      <c r="L3406" s="186"/>
      <c r="M3406" s="188"/>
      <c r="O3406" s="196"/>
      <c r="P3406" s="196"/>
      <c r="Q3406" s="203"/>
      <c r="R3406" s="197"/>
      <c r="S3406" s="203"/>
      <c r="T3406" s="196"/>
      <c r="U3406" s="197"/>
      <c r="V3406" s="196"/>
      <c r="W3406" s="200"/>
      <c r="X3406" s="196"/>
      <c r="Y3406" s="196"/>
      <c r="Z3406" s="197"/>
      <c r="AA3406" s="196"/>
    </row>
    <row r="3407" spans="1:31" x14ac:dyDescent="0.25">
      <c r="A3407" s="186"/>
      <c r="B3407" s="176"/>
      <c r="C3407" s="186"/>
      <c r="D3407" s="186"/>
      <c r="E3407" s="186"/>
      <c r="F3407" s="186"/>
      <c r="G3407" s="186"/>
      <c r="H3407" s="186"/>
      <c r="I3407" s="186"/>
      <c r="J3407" s="186"/>
      <c r="K3407" s="186"/>
      <c r="L3407" s="186"/>
      <c r="M3407" s="188"/>
      <c r="O3407" s="196"/>
      <c r="P3407" s="196"/>
      <c r="Q3407" s="203"/>
      <c r="R3407" s="197"/>
      <c r="S3407" s="203"/>
      <c r="T3407" s="196"/>
      <c r="U3407" s="197"/>
      <c r="V3407" s="196"/>
      <c r="W3407" s="200"/>
      <c r="X3407" s="196"/>
      <c r="Y3407" s="196"/>
      <c r="Z3407" s="197"/>
      <c r="AA3407" s="196"/>
    </row>
    <row r="3408" spans="1:31" s="16" customFormat="1" x14ac:dyDescent="0.2">
      <c r="A3408" s="178"/>
      <c r="B3408" s="179" t="s">
        <v>4546</v>
      </c>
      <c r="C3408" s="178"/>
      <c r="D3408" s="178"/>
      <c r="E3408" s="178"/>
      <c r="F3408" s="178"/>
      <c r="G3408" s="178"/>
      <c r="H3408" s="178"/>
      <c r="I3408" s="206"/>
      <c r="J3408" s="178"/>
      <c r="K3408" s="178"/>
      <c r="L3408" s="178"/>
      <c r="M3408" s="178"/>
      <c r="N3408" s="156"/>
      <c r="O3408" s="178"/>
      <c r="P3408" s="178"/>
      <c r="Q3408" s="179" t="s">
        <v>4546</v>
      </c>
      <c r="R3408" s="207"/>
      <c r="S3408" s="208"/>
      <c r="T3408" s="209"/>
      <c r="U3408" s="207"/>
      <c r="V3408" s="183"/>
      <c r="W3408" s="210"/>
      <c r="X3408" s="211"/>
      <c r="Y3408" s="178"/>
      <c r="Z3408" s="207"/>
      <c r="AA3408" s="178"/>
      <c r="AC3408" s="14"/>
      <c r="AD3408" s="14"/>
      <c r="AE3408" s="14"/>
    </row>
    <row r="3409" spans="1:27" x14ac:dyDescent="0.25">
      <c r="A3409" s="186"/>
      <c r="B3409" s="176"/>
      <c r="C3409" s="186"/>
      <c r="D3409" s="186"/>
      <c r="E3409" s="186"/>
      <c r="F3409" s="186"/>
      <c r="G3409" s="186"/>
      <c r="H3409" s="186"/>
      <c r="I3409" s="186"/>
      <c r="J3409" s="186"/>
      <c r="K3409" s="186"/>
      <c r="L3409" s="186"/>
      <c r="M3409" s="188" t="s">
        <v>3011</v>
      </c>
      <c r="N3409" s="17">
        <v>22</v>
      </c>
      <c r="O3409" s="196">
        <v>8</v>
      </c>
      <c r="P3409" s="17">
        <v>2010</v>
      </c>
      <c r="Q3409" s="176" t="s">
        <v>90</v>
      </c>
      <c r="R3409" s="24" t="s">
        <v>1026</v>
      </c>
      <c r="S3409" s="197" t="s">
        <v>4420</v>
      </c>
      <c r="T3409" s="196">
        <v>2</v>
      </c>
      <c r="U3409" s="24" t="s">
        <v>1026</v>
      </c>
      <c r="V3409" s="196">
        <v>1</v>
      </c>
      <c r="W3409" s="200" t="s">
        <v>4561</v>
      </c>
      <c r="X3409" s="196">
        <v>156</v>
      </c>
      <c r="Y3409" s="196">
        <v>8</v>
      </c>
      <c r="Z3409" s="24" t="s">
        <v>1026</v>
      </c>
      <c r="AA3409" s="196">
        <v>8</v>
      </c>
    </row>
    <row r="3410" spans="1:27" x14ac:dyDescent="0.25">
      <c r="A3410" s="186"/>
      <c r="B3410" s="176" t="s">
        <v>4565</v>
      </c>
      <c r="C3410" s="186"/>
      <c r="D3410" s="186"/>
      <c r="E3410" s="186"/>
      <c r="F3410" s="186"/>
      <c r="G3410" s="186"/>
      <c r="H3410" s="186"/>
      <c r="I3410" s="186"/>
      <c r="J3410" s="186"/>
      <c r="K3410" s="186"/>
      <c r="L3410" s="186"/>
      <c r="M3410" s="188" t="s">
        <v>3142</v>
      </c>
      <c r="N3410" s="17">
        <v>25</v>
      </c>
      <c r="O3410" s="196">
        <v>8</v>
      </c>
      <c r="P3410" s="17">
        <v>2010</v>
      </c>
      <c r="Q3410" s="197" t="s">
        <v>4420</v>
      </c>
      <c r="R3410" s="24" t="s">
        <v>1026</v>
      </c>
      <c r="S3410" s="176" t="s">
        <v>90</v>
      </c>
      <c r="T3410" s="196">
        <v>0</v>
      </c>
      <c r="U3410" s="24" t="s">
        <v>1026</v>
      </c>
      <c r="V3410" s="196">
        <v>2</v>
      </c>
      <c r="W3410" s="200" t="s">
        <v>4566</v>
      </c>
      <c r="X3410" s="196">
        <v>107</v>
      </c>
      <c r="Y3410" s="196">
        <v>7</v>
      </c>
      <c r="Z3410" s="24" t="s">
        <v>1026</v>
      </c>
      <c r="AA3410" s="196">
        <v>12</v>
      </c>
    </row>
    <row r="3411" spans="1:27" x14ac:dyDescent="0.25">
      <c r="A3411" s="186"/>
      <c r="B3411" s="176" t="s">
        <v>4559</v>
      </c>
      <c r="C3411" s="186"/>
      <c r="D3411" s="186"/>
      <c r="E3411" s="186"/>
      <c r="F3411" s="186"/>
      <c r="G3411" s="186"/>
      <c r="H3411" s="186"/>
      <c r="I3411" s="186"/>
      <c r="J3411" s="186"/>
      <c r="K3411" s="186"/>
      <c r="L3411" s="186"/>
      <c r="M3411" s="188" t="s">
        <v>3027</v>
      </c>
      <c r="N3411" s="17">
        <v>28</v>
      </c>
      <c r="O3411" s="196">
        <v>8</v>
      </c>
      <c r="P3411" s="17">
        <v>2010</v>
      </c>
      <c r="Q3411" s="176" t="s">
        <v>90</v>
      </c>
      <c r="R3411" s="24" t="s">
        <v>1026</v>
      </c>
      <c r="S3411" s="197" t="s">
        <v>4420</v>
      </c>
      <c r="T3411" s="196">
        <v>2</v>
      </c>
      <c r="U3411" s="24" t="s">
        <v>1026</v>
      </c>
      <c r="V3411" s="196">
        <v>1</v>
      </c>
      <c r="W3411" s="200" t="s">
        <v>4564</v>
      </c>
      <c r="X3411" s="196">
        <v>180</v>
      </c>
      <c r="Y3411" s="196">
        <v>7</v>
      </c>
      <c r="Z3411" s="24" t="s">
        <v>1026</v>
      </c>
      <c r="AA3411" s="196">
        <v>5</v>
      </c>
    </row>
    <row r="3412" spans="1:27" x14ac:dyDescent="0.25">
      <c r="A3412" s="186"/>
      <c r="B3412" s="176"/>
      <c r="C3412" s="186"/>
      <c r="D3412" s="186"/>
      <c r="E3412" s="186"/>
      <c r="F3412" s="186"/>
      <c r="G3412" s="186"/>
      <c r="H3412" s="186"/>
      <c r="I3412" s="186"/>
      <c r="J3412" s="186"/>
      <c r="K3412" s="186"/>
      <c r="L3412" s="186"/>
      <c r="M3412" s="188"/>
      <c r="O3412" s="196"/>
      <c r="P3412" s="196"/>
      <c r="Q3412" s="197"/>
      <c r="R3412" s="204"/>
      <c r="S3412" s="205"/>
      <c r="T3412" s="17">
        <f>SUM(T3409:T3411)</f>
        <v>4</v>
      </c>
      <c r="U3412" s="24" t="s">
        <v>1026</v>
      </c>
      <c r="V3412" s="17">
        <f>SUM(V3409:V3411)</f>
        <v>4</v>
      </c>
      <c r="X3412" s="17">
        <f>SUM(X3409:X3411)</f>
        <v>443</v>
      </c>
      <c r="Y3412" s="17">
        <f>SUM(Y3409:Y3411)</f>
        <v>22</v>
      </c>
      <c r="Z3412" s="24" t="s">
        <v>1026</v>
      </c>
      <c r="AA3412" s="17">
        <f>SUM(AA3409:AA3411)</f>
        <v>25</v>
      </c>
    </row>
    <row r="3413" spans="1:27" x14ac:dyDescent="0.25">
      <c r="A3413" s="186"/>
      <c r="B3413" s="176"/>
      <c r="C3413" s="186"/>
      <c r="D3413" s="186"/>
      <c r="E3413" s="186"/>
      <c r="F3413" s="186"/>
      <c r="G3413" s="186"/>
      <c r="H3413" s="186"/>
      <c r="I3413" s="186"/>
      <c r="J3413" s="186"/>
      <c r="K3413" s="186"/>
      <c r="L3413" s="186"/>
      <c r="M3413" s="188"/>
      <c r="O3413" s="196"/>
      <c r="P3413" s="17">
        <v>3</v>
      </c>
      <c r="Q3413" s="197"/>
      <c r="R3413" s="204"/>
      <c r="S3413" s="203" t="s">
        <v>567</v>
      </c>
      <c r="T3413" s="81">
        <f>PRODUCT(T3412/P3413)</f>
        <v>1.3333333333333333</v>
      </c>
      <c r="U3413" s="24" t="s">
        <v>1026</v>
      </c>
      <c r="V3413" s="81">
        <f>PRODUCT(V3412/P3413)</f>
        <v>1.3333333333333333</v>
      </c>
      <c r="X3413" s="82">
        <f>PRODUCT(X3412/P3413)</f>
        <v>147.66666666666666</v>
      </c>
      <c r="Y3413" s="81">
        <f>PRODUCT(Y3412/P3413)</f>
        <v>7.333333333333333</v>
      </c>
      <c r="Z3413" s="24" t="s">
        <v>1026</v>
      </c>
      <c r="AA3413" s="81">
        <f>PRODUCT(AA3412/P3413)</f>
        <v>8.3333333333333339</v>
      </c>
    </row>
    <row r="3414" spans="1:27" x14ac:dyDescent="0.25">
      <c r="A3414" s="186"/>
      <c r="B3414" s="176"/>
      <c r="C3414" s="186"/>
      <c r="D3414" s="186"/>
      <c r="E3414" s="186"/>
      <c r="F3414" s="186"/>
      <c r="G3414" s="186"/>
      <c r="H3414" s="186"/>
      <c r="I3414" s="186"/>
      <c r="J3414" s="186"/>
      <c r="K3414" s="186"/>
      <c r="L3414" s="186"/>
      <c r="M3414" s="188"/>
      <c r="O3414" s="196"/>
      <c r="P3414" s="196"/>
      <c r="Q3414" s="197"/>
      <c r="R3414" s="197"/>
      <c r="S3414" s="203"/>
      <c r="T3414" s="196"/>
      <c r="U3414" s="197"/>
      <c r="V3414" s="196"/>
      <c r="W3414" s="200"/>
      <c r="X3414" s="196"/>
      <c r="Y3414" s="196"/>
      <c r="Z3414" s="197"/>
      <c r="AA3414" s="196"/>
    </row>
    <row r="3416" spans="1:27" x14ac:dyDescent="0.25">
      <c r="A3416" s="21"/>
      <c r="B3416" s="22" t="s">
        <v>4912</v>
      </c>
      <c r="C3416" s="21" t="s">
        <v>1032</v>
      </c>
      <c r="D3416" s="21" t="s">
        <v>1033</v>
      </c>
      <c r="E3416" s="21" t="s">
        <v>1034</v>
      </c>
      <c r="F3416" s="21" t="s">
        <v>1030</v>
      </c>
      <c r="G3416" s="21" t="s">
        <v>1039</v>
      </c>
      <c r="H3416" s="21" t="s">
        <v>1040</v>
      </c>
      <c r="I3416" s="22" t="s">
        <v>1028</v>
      </c>
      <c r="J3416" s="21"/>
      <c r="K3416" s="21"/>
      <c r="L3416" s="21" t="s">
        <v>1031</v>
      </c>
      <c r="M3416" s="33"/>
      <c r="N3416" s="33"/>
      <c r="O3416" s="33"/>
      <c r="P3416" s="33"/>
      <c r="Q3416" s="22" t="s">
        <v>4912</v>
      </c>
      <c r="R3416" s="33"/>
      <c r="S3416" s="35"/>
      <c r="T3416" s="33"/>
      <c r="U3416" s="33"/>
      <c r="V3416" s="33"/>
      <c r="W3416" s="163"/>
      <c r="X3416" s="33"/>
      <c r="Y3416" s="33"/>
      <c r="Z3416" s="33"/>
      <c r="AA3416" s="33"/>
    </row>
    <row r="3417" spans="1:27" x14ac:dyDescent="0.25">
      <c r="A3417" s="14">
        <v>1</v>
      </c>
      <c r="B3417" s="42" t="s">
        <v>1041</v>
      </c>
      <c r="C3417" s="14">
        <v>22</v>
      </c>
      <c r="D3417" s="14">
        <v>15</v>
      </c>
      <c r="E3417" s="14">
        <v>5</v>
      </c>
      <c r="F3417" s="14">
        <v>0</v>
      </c>
      <c r="G3417" s="14">
        <v>2</v>
      </c>
      <c r="H3417" s="14">
        <v>0</v>
      </c>
      <c r="I3417" s="29">
        <v>248</v>
      </c>
      <c r="J3417" s="147" t="s">
        <v>1026</v>
      </c>
      <c r="K3417" s="14">
        <v>60</v>
      </c>
      <c r="L3417" s="14">
        <v>57</v>
      </c>
      <c r="M3417" s="17" t="s">
        <v>3144</v>
      </c>
      <c r="N3417" s="17">
        <v>10</v>
      </c>
      <c r="O3417" s="17">
        <v>5</v>
      </c>
      <c r="P3417" s="17">
        <v>2011</v>
      </c>
      <c r="Q3417" s="19" t="s">
        <v>392</v>
      </c>
      <c r="R3417" s="24" t="s">
        <v>1026</v>
      </c>
      <c r="S3417" s="19" t="s">
        <v>3121</v>
      </c>
      <c r="T3417" s="17">
        <v>2</v>
      </c>
      <c r="U3417" s="24" t="s">
        <v>1026</v>
      </c>
      <c r="V3417" s="17">
        <v>0</v>
      </c>
      <c r="W3417" s="142" t="s">
        <v>4924</v>
      </c>
      <c r="X3417" s="17">
        <v>1957</v>
      </c>
      <c r="Y3417" s="17">
        <v>5</v>
      </c>
      <c r="Z3417" s="24" t="s">
        <v>1026</v>
      </c>
      <c r="AA3417" s="17">
        <v>2</v>
      </c>
    </row>
    <row r="3418" spans="1:27" x14ac:dyDescent="0.25">
      <c r="A3418" s="14">
        <v>2</v>
      </c>
      <c r="B3418" s="42" t="s">
        <v>1241</v>
      </c>
      <c r="C3418" s="14">
        <v>22</v>
      </c>
      <c r="D3418" s="14">
        <v>14</v>
      </c>
      <c r="E3418" s="14">
        <v>5</v>
      </c>
      <c r="F3418" s="14">
        <v>0</v>
      </c>
      <c r="G3418" s="14">
        <v>2</v>
      </c>
      <c r="H3418" s="14">
        <v>1</v>
      </c>
      <c r="I3418" s="29">
        <v>207</v>
      </c>
      <c r="J3418" s="147" t="s">
        <v>1026</v>
      </c>
      <c r="K3418" s="14">
        <v>67</v>
      </c>
      <c r="L3418" s="14">
        <v>54</v>
      </c>
      <c r="M3418" s="17" t="s">
        <v>3144</v>
      </c>
      <c r="N3418" s="17">
        <v>10</v>
      </c>
      <c r="O3418" s="17">
        <v>5</v>
      </c>
      <c r="P3418" s="17">
        <v>2011</v>
      </c>
      <c r="Q3418" s="19" t="s">
        <v>1041</v>
      </c>
      <c r="R3418" s="24" t="s">
        <v>1026</v>
      </c>
      <c r="S3418" s="19" t="s">
        <v>1427</v>
      </c>
      <c r="T3418" s="17">
        <v>2</v>
      </c>
      <c r="U3418" s="24" t="s">
        <v>1026</v>
      </c>
      <c r="V3418" s="17">
        <v>0</v>
      </c>
      <c r="W3418" s="142" t="s">
        <v>2473</v>
      </c>
      <c r="X3418" s="17">
        <v>477</v>
      </c>
      <c r="Y3418" s="17">
        <v>7</v>
      </c>
      <c r="Z3418" s="24" t="s">
        <v>1026</v>
      </c>
      <c r="AA3418" s="17">
        <v>2</v>
      </c>
    </row>
    <row r="3419" spans="1:27" x14ac:dyDescent="0.25">
      <c r="A3419" s="14">
        <v>3</v>
      </c>
      <c r="B3419" s="67" t="s">
        <v>392</v>
      </c>
      <c r="C3419" s="14">
        <v>22</v>
      </c>
      <c r="D3419" s="14">
        <v>12</v>
      </c>
      <c r="E3419" s="14">
        <v>7</v>
      </c>
      <c r="F3419" s="14">
        <v>0</v>
      </c>
      <c r="G3419" s="14">
        <v>0</v>
      </c>
      <c r="H3419" s="14">
        <v>3</v>
      </c>
      <c r="I3419" s="29">
        <v>217</v>
      </c>
      <c r="J3419" s="147" t="s">
        <v>1026</v>
      </c>
      <c r="K3419" s="14">
        <v>100</v>
      </c>
      <c r="L3419" s="14">
        <v>50</v>
      </c>
      <c r="M3419" s="17" t="s">
        <v>3144</v>
      </c>
      <c r="N3419" s="17">
        <v>10</v>
      </c>
      <c r="O3419" s="17">
        <v>5</v>
      </c>
      <c r="P3419" s="17">
        <v>2011</v>
      </c>
      <c r="Q3419" s="19" t="s">
        <v>4913</v>
      </c>
      <c r="R3419" s="24" t="s">
        <v>1026</v>
      </c>
      <c r="S3419" s="19" t="s">
        <v>264</v>
      </c>
      <c r="T3419" s="17">
        <v>1</v>
      </c>
      <c r="U3419" s="24" t="s">
        <v>1026</v>
      </c>
      <c r="V3419" s="17">
        <v>2</v>
      </c>
      <c r="W3419" s="142" t="s">
        <v>4972</v>
      </c>
      <c r="X3419" s="17">
        <v>459</v>
      </c>
      <c r="Y3419" s="17">
        <v>4</v>
      </c>
      <c r="Z3419" s="24" t="s">
        <v>1026</v>
      </c>
      <c r="AA3419" s="17">
        <v>15</v>
      </c>
    </row>
    <row r="3420" spans="1:27" x14ac:dyDescent="0.25">
      <c r="A3420" s="14">
        <v>4</v>
      </c>
      <c r="B3420" s="63" t="s">
        <v>264</v>
      </c>
      <c r="C3420" s="14">
        <v>22</v>
      </c>
      <c r="D3420" s="14">
        <v>11</v>
      </c>
      <c r="E3420" s="14">
        <v>4</v>
      </c>
      <c r="F3420" s="14">
        <v>0</v>
      </c>
      <c r="G3420" s="14">
        <v>2</v>
      </c>
      <c r="H3420" s="14">
        <v>5</v>
      </c>
      <c r="I3420" s="29">
        <v>216</v>
      </c>
      <c r="J3420" s="147" t="s">
        <v>1026</v>
      </c>
      <c r="K3420" s="14">
        <v>117</v>
      </c>
      <c r="L3420" s="14">
        <v>43</v>
      </c>
      <c r="M3420" s="17" t="s">
        <v>3144</v>
      </c>
      <c r="N3420" s="17">
        <v>10</v>
      </c>
      <c r="O3420" s="17">
        <v>5</v>
      </c>
      <c r="P3420" s="17">
        <v>2011</v>
      </c>
      <c r="Q3420" s="19" t="s">
        <v>1</v>
      </c>
      <c r="R3420" s="24" t="s">
        <v>1026</v>
      </c>
      <c r="S3420" s="19" t="s">
        <v>1241</v>
      </c>
      <c r="T3420" s="17">
        <v>1</v>
      </c>
      <c r="U3420" s="24" t="s">
        <v>1026</v>
      </c>
      <c r="V3420" s="17">
        <v>2</v>
      </c>
      <c r="W3420" s="142" t="s">
        <v>4925</v>
      </c>
      <c r="X3420" s="17">
        <v>612</v>
      </c>
      <c r="Y3420" s="17">
        <v>2</v>
      </c>
      <c r="Z3420" s="24" t="s">
        <v>1026</v>
      </c>
      <c r="AA3420" s="17">
        <v>5</v>
      </c>
    </row>
    <row r="3421" spans="1:27" x14ac:dyDescent="0.25">
      <c r="A3421" s="14">
        <v>5</v>
      </c>
      <c r="B3421" s="42" t="s">
        <v>1043</v>
      </c>
      <c r="C3421" s="14">
        <v>22</v>
      </c>
      <c r="D3421" s="14">
        <v>7</v>
      </c>
      <c r="E3421" s="14">
        <v>2</v>
      </c>
      <c r="F3421" s="14">
        <v>0</v>
      </c>
      <c r="G3421" s="14">
        <v>3</v>
      </c>
      <c r="H3421" s="14">
        <v>10</v>
      </c>
      <c r="I3421" s="29">
        <v>132</v>
      </c>
      <c r="J3421" s="147" t="s">
        <v>1026</v>
      </c>
      <c r="K3421" s="14">
        <v>156</v>
      </c>
      <c r="L3421" s="14">
        <v>28</v>
      </c>
      <c r="M3421" s="17" t="s">
        <v>3144</v>
      </c>
      <c r="N3421" s="17">
        <v>10</v>
      </c>
      <c r="O3421" s="17">
        <v>5</v>
      </c>
      <c r="P3421" s="17">
        <v>2011</v>
      </c>
      <c r="Q3421" s="19" t="s">
        <v>1043</v>
      </c>
      <c r="R3421" s="24" t="s">
        <v>1026</v>
      </c>
      <c r="S3421" s="19" t="s">
        <v>1029</v>
      </c>
      <c r="T3421" s="17">
        <v>2</v>
      </c>
      <c r="U3421" s="24" t="s">
        <v>1026</v>
      </c>
      <c r="V3421" s="17">
        <v>1</v>
      </c>
      <c r="W3421" s="142" t="s">
        <v>4926</v>
      </c>
      <c r="X3421" s="17">
        <v>607</v>
      </c>
      <c r="Y3421" s="17">
        <v>19</v>
      </c>
      <c r="Z3421" s="24" t="s">
        <v>1026</v>
      </c>
      <c r="AA3421" s="17">
        <v>5</v>
      </c>
    </row>
    <row r="3422" spans="1:27" x14ac:dyDescent="0.25">
      <c r="A3422" s="14">
        <v>6</v>
      </c>
      <c r="B3422" s="63" t="s">
        <v>1</v>
      </c>
      <c r="C3422" s="14">
        <v>22</v>
      </c>
      <c r="D3422" s="14">
        <v>5</v>
      </c>
      <c r="E3422" s="14">
        <v>2</v>
      </c>
      <c r="F3422" s="14">
        <v>0</v>
      </c>
      <c r="G3422" s="14">
        <v>4</v>
      </c>
      <c r="H3422" s="14">
        <v>11</v>
      </c>
      <c r="I3422" s="29">
        <v>105</v>
      </c>
      <c r="J3422" s="147" t="s">
        <v>1026</v>
      </c>
      <c r="K3422" s="14">
        <v>147</v>
      </c>
      <c r="L3422" s="14">
        <v>23</v>
      </c>
      <c r="M3422" s="17" t="s">
        <v>3143</v>
      </c>
      <c r="N3422" s="17">
        <v>13</v>
      </c>
      <c r="O3422" s="17">
        <v>5</v>
      </c>
      <c r="P3422" s="17">
        <v>2011</v>
      </c>
      <c r="Q3422" s="19" t="s">
        <v>1</v>
      </c>
      <c r="R3422" s="24" t="s">
        <v>1026</v>
      </c>
      <c r="S3422" s="11" t="s">
        <v>1043</v>
      </c>
      <c r="T3422" s="17">
        <v>2</v>
      </c>
      <c r="U3422" s="24" t="s">
        <v>1026</v>
      </c>
      <c r="V3422" s="17">
        <v>1</v>
      </c>
      <c r="W3422" s="142" t="s">
        <v>4931</v>
      </c>
      <c r="X3422" s="17">
        <v>180</v>
      </c>
      <c r="Y3422" s="17">
        <v>4</v>
      </c>
      <c r="Z3422" s="24" t="s">
        <v>1026</v>
      </c>
      <c r="AA3422" s="17">
        <v>4</v>
      </c>
    </row>
    <row r="3423" spans="1:27" x14ac:dyDescent="0.25">
      <c r="A3423" s="14">
        <v>7</v>
      </c>
      <c r="B3423" s="70" t="s">
        <v>4913</v>
      </c>
      <c r="C3423" s="14">
        <v>22</v>
      </c>
      <c r="D3423" s="14">
        <v>4</v>
      </c>
      <c r="E3423" s="14">
        <v>4</v>
      </c>
      <c r="F3423" s="14">
        <v>0</v>
      </c>
      <c r="G3423" s="14">
        <v>2</v>
      </c>
      <c r="H3423" s="14">
        <v>12</v>
      </c>
      <c r="I3423" s="29">
        <v>108</v>
      </c>
      <c r="J3423" s="147" t="s">
        <v>1026</v>
      </c>
      <c r="K3423" s="14">
        <v>151</v>
      </c>
      <c r="L3423" s="14">
        <v>22</v>
      </c>
      <c r="M3423" s="17" t="s">
        <v>3027</v>
      </c>
      <c r="N3423" s="17">
        <v>14</v>
      </c>
      <c r="O3423" s="17">
        <v>5</v>
      </c>
      <c r="P3423" s="17">
        <v>2011</v>
      </c>
      <c r="Q3423" s="19" t="s">
        <v>1241</v>
      </c>
      <c r="R3423" s="24" t="s">
        <v>1026</v>
      </c>
      <c r="S3423" s="19" t="s">
        <v>1043</v>
      </c>
      <c r="T3423" s="17">
        <v>2</v>
      </c>
      <c r="U3423" s="24" t="s">
        <v>1026</v>
      </c>
      <c r="V3423" s="17">
        <v>0</v>
      </c>
      <c r="W3423" s="142" t="s">
        <v>4488</v>
      </c>
      <c r="X3423" s="17">
        <v>554</v>
      </c>
      <c r="Y3423" s="17">
        <v>14</v>
      </c>
      <c r="Z3423" s="24" t="s">
        <v>1026</v>
      </c>
      <c r="AA3423" s="17">
        <v>0</v>
      </c>
    </row>
    <row r="3424" spans="1:27" ht="15.75" thickBot="1" x14ac:dyDescent="0.3">
      <c r="A3424" s="37">
        <v>8</v>
      </c>
      <c r="B3424" s="36" t="s">
        <v>1427</v>
      </c>
      <c r="C3424" s="37">
        <v>22</v>
      </c>
      <c r="D3424" s="37">
        <v>4</v>
      </c>
      <c r="E3424" s="37">
        <v>3</v>
      </c>
      <c r="F3424" s="37">
        <v>0</v>
      </c>
      <c r="G3424" s="37">
        <v>2</v>
      </c>
      <c r="H3424" s="37">
        <v>13</v>
      </c>
      <c r="I3424" s="37">
        <v>130</v>
      </c>
      <c r="J3424" s="148" t="s">
        <v>1026</v>
      </c>
      <c r="K3424" s="37">
        <v>183</v>
      </c>
      <c r="L3424" s="37">
        <v>20</v>
      </c>
      <c r="M3424" s="17" t="s">
        <v>3011</v>
      </c>
      <c r="N3424" s="17">
        <v>15</v>
      </c>
      <c r="O3424" s="17">
        <v>5</v>
      </c>
      <c r="P3424" s="17">
        <v>2011</v>
      </c>
      <c r="Q3424" s="19" t="s">
        <v>3121</v>
      </c>
      <c r="R3424" s="24" t="s">
        <v>1026</v>
      </c>
      <c r="S3424" s="19" t="s">
        <v>4913</v>
      </c>
      <c r="T3424" s="17">
        <v>1</v>
      </c>
      <c r="U3424" s="24" t="s">
        <v>1026</v>
      </c>
      <c r="V3424" s="17">
        <v>2</v>
      </c>
      <c r="W3424" s="142" t="s">
        <v>4930</v>
      </c>
      <c r="X3424" s="17">
        <v>210</v>
      </c>
      <c r="Y3424" s="17">
        <v>8</v>
      </c>
      <c r="Z3424" s="24" t="s">
        <v>1026</v>
      </c>
      <c r="AA3424" s="17">
        <v>13</v>
      </c>
    </row>
    <row r="3425" spans="1:27" x14ac:dyDescent="0.25">
      <c r="A3425" s="14">
        <v>9</v>
      </c>
      <c r="B3425" s="42" t="s">
        <v>3121</v>
      </c>
      <c r="C3425" s="14">
        <v>22</v>
      </c>
      <c r="D3425" s="14">
        <v>4</v>
      </c>
      <c r="E3425" s="14">
        <v>0</v>
      </c>
      <c r="F3425" s="14">
        <v>0</v>
      </c>
      <c r="G3425" s="14">
        <v>2</v>
      </c>
      <c r="H3425" s="14">
        <v>16</v>
      </c>
      <c r="I3425" s="29">
        <v>94</v>
      </c>
      <c r="J3425" s="147" t="s">
        <v>1026</v>
      </c>
      <c r="K3425" s="14">
        <v>265</v>
      </c>
      <c r="L3425" s="14">
        <v>14</v>
      </c>
      <c r="M3425" s="17" t="s">
        <v>3011</v>
      </c>
      <c r="N3425" s="17">
        <v>15</v>
      </c>
      <c r="O3425" s="17">
        <v>5</v>
      </c>
      <c r="P3425" s="17">
        <v>2011</v>
      </c>
      <c r="Q3425" s="19" t="s">
        <v>1029</v>
      </c>
      <c r="R3425" s="24" t="s">
        <v>1026</v>
      </c>
      <c r="S3425" s="19" t="s">
        <v>1</v>
      </c>
      <c r="T3425" s="17">
        <v>0</v>
      </c>
      <c r="U3425" s="24" t="s">
        <v>1026</v>
      </c>
      <c r="V3425" s="17">
        <v>2</v>
      </c>
      <c r="W3425" s="142" t="s">
        <v>4929</v>
      </c>
      <c r="X3425" s="17">
        <v>165</v>
      </c>
      <c r="Y3425" s="17">
        <v>5</v>
      </c>
      <c r="Z3425" s="24" t="s">
        <v>1026</v>
      </c>
      <c r="AA3425" s="17">
        <v>19</v>
      </c>
    </row>
    <row r="3426" spans="1:27" x14ac:dyDescent="0.25">
      <c r="A3426" s="14">
        <v>10</v>
      </c>
      <c r="B3426" s="63" t="s">
        <v>1029</v>
      </c>
      <c r="C3426" s="14">
        <v>22</v>
      </c>
      <c r="D3426" s="14">
        <v>1</v>
      </c>
      <c r="E3426" s="14">
        <v>1</v>
      </c>
      <c r="F3426" s="14">
        <v>0</v>
      </c>
      <c r="G3426" s="14">
        <v>4</v>
      </c>
      <c r="H3426" s="14">
        <v>16</v>
      </c>
      <c r="I3426" s="29">
        <v>104</v>
      </c>
      <c r="J3426" s="147" t="s">
        <v>1026</v>
      </c>
      <c r="K3426" s="14">
        <v>315</v>
      </c>
      <c r="L3426" s="14">
        <v>9</v>
      </c>
      <c r="M3426" s="17" t="s">
        <v>3011</v>
      </c>
      <c r="N3426" s="17">
        <v>15</v>
      </c>
      <c r="O3426" s="17">
        <v>5</v>
      </c>
      <c r="P3426" s="17">
        <v>2011</v>
      </c>
      <c r="Q3426" s="19" t="s">
        <v>1427</v>
      </c>
      <c r="R3426" s="24" t="s">
        <v>1026</v>
      </c>
      <c r="S3426" s="19" t="s">
        <v>392</v>
      </c>
      <c r="T3426" s="17">
        <v>0</v>
      </c>
      <c r="U3426" s="24" t="s">
        <v>1026</v>
      </c>
      <c r="V3426" s="17">
        <v>2</v>
      </c>
      <c r="W3426" s="142" t="s">
        <v>4928</v>
      </c>
      <c r="X3426" s="17">
        <v>165</v>
      </c>
      <c r="Y3426" s="17">
        <v>2</v>
      </c>
      <c r="Z3426" s="24" t="s">
        <v>1026</v>
      </c>
      <c r="AA3426" s="17">
        <v>8</v>
      </c>
    </row>
    <row r="3427" spans="1:27" x14ac:dyDescent="0.25">
      <c r="A3427" s="16"/>
      <c r="C3427" s="14">
        <f t="shared" ref="C3427:H3427" si="57">SUM(C3417:C3426)</f>
        <v>220</v>
      </c>
      <c r="D3427" s="14">
        <f t="shared" si="57"/>
        <v>77</v>
      </c>
      <c r="E3427" s="14">
        <f t="shared" si="57"/>
        <v>33</v>
      </c>
      <c r="F3427" s="14">
        <f t="shared" si="57"/>
        <v>0</v>
      </c>
      <c r="G3427" s="14">
        <f t="shared" si="57"/>
        <v>23</v>
      </c>
      <c r="H3427" s="14">
        <f t="shared" si="57"/>
        <v>87</v>
      </c>
      <c r="I3427" s="14">
        <f>SUM(I3417:I3426)</f>
        <v>1561</v>
      </c>
      <c r="J3427" s="147" t="s">
        <v>1026</v>
      </c>
      <c r="K3427" s="14">
        <f>SUM(K3417:K3426)</f>
        <v>1561</v>
      </c>
      <c r="L3427" s="14">
        <f>SUM(L3417:L3426)</f>
        <v>320</v>
      </c>
      <c r="M3427" s="17" t="s">
        <v>3011</v>
      </c>
      <c r="N3427" s="17">
        <v>15</v>
      </c>
      <c r="O3427" s="17">
        <v>5</v>
      </c>
      <c r="P3427" s="17">
        <v>2011</v>
      </c>
      <c r="Q3427" s="19" t="s">
        <v>264</v>
      </c>
      <c r="R3427" s="24" t="s">
        <v>1026</v>
      </c>
      <c r="S3427" s="19" t="s">
        <v>1041</v>
      </c>
      <c r="T3427" s="17">
        <v>1</v>
      </c>
      <c r="U3427" s="24" t="s">
        <v>1026</v>
      </c>
      <c r="V3427" s="17">
        <v>2</v>
      </c>
      <c r="W3427" s="142" t="s">
        <v>4927</v>
      </c>
      <c r="X3427" s="17">
        <v>658</v>
      </c>
      <c r="Y3427" s="17">
        <v>5</v>
      </c>
      <c r="Z3427" s="24" t="s">
        <v>1026</v>
      </c>
      <c r="AA3427" s="17">
        <v>3</v>
      </c>
    </row>
    <row r="3428" spans="1:27" x14ac:dyDescent="0.25">
      <c r="A3428" s="16"/>
      <c r="C3428" s="16"/>
      <c r="D3428" s="16"/>
      <c r="E3428" s="16"/>
      <c r="F3428" s="16"/>
      <c r="G3428" s="16"/>
      <c r="H3428" s="16"/>
      <c r="I3428" s="16"/>
      <c r="J3428" s="16"/>
      <c r="K3428" s="16"/>
      <c r="L3428" s="16"/>
      <c r="M3428" s="17" t="s">
        <v>3142</v>
      </c>
      <c r="N3428" s="17">
        <v>18</v>
      </c>
      <c r="O3428" s="17">
        <v>5</v>
      </c>
      <c r="P3428" s="17">
        <v>2011</v>
      </c>
      <c r="Q3428" s="19" t="s">
        <v>4913</v>
      </c>
      <c r="R3428" s="24" t="s">
        <v>1026</v>
      </c>
      <c r="S3428" s="19" t="s">
        <v>1241</v>
      </c>
      <c r="T3428" s="17">
        <v>0</v>
      </c>
      <c r="U3428" s="24" t="s">
        <v>1026</v>
      </c>
      <c r="V3428" s="17">
        <v>1</v>
      </c>
      <c r="W3428" s="142" t="s">
        <v>4969</v>
      </c>
      <c r="X3428" s="17">
        <v>532</v>
      </c>
      <c r="Y3428" s="17">
        <v>2</v>
      </c>
      <c r="Z3428" s="24" t="s">
        <v>1026</v>
      </c>
      <c r="AA3428" s="17">
        <v>11</v>
      </c>
    </row>
    <row r="3429" spans="1:27" x14ac:dyDescent="0.25">
      <c r="A3429" s="16"/>
      <c r="B3429" s="176" t="s">
        <v>369</v>
      </c>
      <c r="C3429" s="16"/>
      <c r="D3429" s="16"/>
      <c r="E3429" s="16"/>
      <c r="F3429" s="16"/>
      <c r="G3429" s="16"/>
      <c r="H3429" s="16"/>
      <c r="I3429" s="16"/>
      <c r="J3429" s="16"/>
      <c r="K3429" s="16"/>
      <c r="L3429" s="16"/>
      <c r="M3429" s="17" t="s">
        <v>3142</v>
      </c>
      <c r="N3429" s="17">
        <v>18</v>
      </c>
      <c r="O3429" s="17">
        <v>5</v>
      </c>
      <c r="P3429" s="17">
        <v>2011</v>
      </c>
      <c r="Q3429" s="19" t="s">
        <v>1029</v>
      </c>
      <c r="R3429" s="24" t="s">
        <v>1026</v>
      </c>
      <c r="S3429" s="19" t="s">
        <v>3121</v>
      </c>
      <c r="T3429" s="17">
        <v>2</v>
      </c>
      <c r="U3429" s="24" t="s">
        <v>1026</v>
      </c>
      <c r="V3429" s="17">
        <v>0</v>
      </c>
      <c r="W3429" s="142" t="s">
        <v>3150</v>
      </c>
      <c r="X3429" s="17">
        <v>82</v>
      </c>
      <c r="Y3429" s="17">
        <v>9</v>
      </c>
      <c r="Z3429" s="24" t="s">
        <v>1026</v>
      </c>
      <c r="AA3429" s="17">
        <v>2</v>
      </c>
    </row>
    <row r="3430" spans="1:27" x14ac:dyDescent="0.25">
      <c r="A3430" s="16"/>
      <c r="B3430" s="70"/>
      <c r="C3430" s="16"/>
      <c r="D3430" s="16"/>
      <c r="E3430" s="16"/>
      <c r="F3430" s="16"/>
      <c r="G3430" s="16"/>
      <c r="H3430" s="16"/>
      <c r="I3430" s="16"/>
      <c r="J3430" s="16"/>
      <c r="K3430" s="16"/>
      <c r="L3430" s="16"/>
      <c r="M3430" s="17" t="s">
        <v>3142</v>
      </c>
      <c r="N3430" s="17">
        <v>18</v>
      </c>
      <c r="O3430" s="17">
        <v>5</v>
      </c>
      <c r="P3430" s="17">
        <v>2011</v>
      </c>
      <c r="Q3430" s="19" t="s">
        <v>1</v>
      </c>
      <c r="R3430" s="24" t="s">
        <v>1026</v>
      </c>
      <c r="S3430" s="19" t="s">
        <v>1427</v>
      </c>
      <c r="T3430" s="17">
        <v>2</v>
      </c>
      <c r="U3430" s="24" t="s">
        <v>1026</v>
      </c>
      <c r="V3430" s="17">
        <v>0</v>
      </c>
      <c r="W3430" s="142" t="s">
        <v>3157</v>
      </c>
      <c r="X3430" s="17">
        <v>425</v>
      </c>
      <c r="Y3430" s="17">
        <v>5</v>
      </c>
      <c r="Z3430" s="24" t="s">
        <v>1026</v>
      </c>
      <c r="AA3430" s="17">
        <v>0</v>
      </c>
    </row>
    <row r="3431" spans="1:27" x14ac:dyDescent="0.25">
      <c r="A3431" s="16"/>
      <c r="B3431" s="42"/>
      <c r="C3431" s="16"/>
      <c r="D3431" s="16"/>
      <c r="E3431" s="16"/>
      <c r="F3431" s="16"/>
      <c r="G3431" s="16"/>
      <c r="H3431" s="16"/>
      <c r="I3431" s="16"/>
      <c r="J3431" s="16"/>
      <c r="K3431" s="16"/>
      <c r="L3431" s="16"/>
      <c r="M3431" s="17" t="s">
        <v>3142</v>
      </c>
      <c r="N3431" s="17">
        <v>18</v>
      </c>
      <c r="O3431" s="17">
        <v>5</v>
      </c>
      <c r="P3431" s="17">
        <v>2011</v>
      </c>
      <c r="Q3431" s="19" t="s">
        <v>1043</v>
      </c>
      <c r="R3431" s="24" t="s">
        <v>1026</v>
      </c>
      <c r="S3431" s="19" t="s">
        <v>1041</v>
      </c>
      <c r="T3431" s="17">
        <v>0</v>
      </c>
      <c r="U3431" s="24" t="s">
        <v>1026</v>
      </c>
      <c r="V3431" s="17">
        <v>2</v>
      </c>
      <c r="W3431" s="142" t="s">
        <v>4935</v>
      </c>
      <c r="X3431" s="17">
        <v>237</v>
      </c>
      <c r="Y3431" s="17">
        <v>0</v>
      </c>
      <c r="Z3431" s="24" t="s">
        <v>1026</v>
      </c>
      <c r="AA3431" s="17">
        <v>6</v>
      </c>
    </row>
    <row r="3432" spans="1:27" x14ac:dyDescent="0.25">
      <c r="A3432" s="16"/>
      <c r="C3432" s="16"/>
      <c r="D3432" s="16"/>
      <c r="E3432" s="16"/>
      <c r="F3432" s="16"/>
      <c r="G3432" s="16"/>
      <c r="H3432" s="16"/>
      <c r="I3432" s="16"/>
      <c r="J3432" s="16"/>
      <c r="K3432" s="16"/>
      <c r="L3432" s="16"/>
      <c r="M3432" s="17" t="s">
        <v>3011</v>
      </c>
      <c r="N3432" s="17">
        <v>22</v>
      </c>
      <c r="O3432" s="17">
        <v>5</v>
      </c>
      <c r="P3432" s="17">
        <v>2011</v>
      </c>
      <c r="Q3432" s="19" t="s">
        <v>1041</v>
      </c>
      <c r="R3432" s="24" t="s">
        <v>1026</v>
      </c>
      <c r="S3432" s="19" t="s">
        <v>1</v>
      </c>
      <c r="T3432" s="17">
        <v>2</v>
      </c>
      <c r="U3432" s="24" t="s">
        <v>1026</v>
      </c>
      <c r="V3432" s="17">
        <v>0</v>
      </c>
      <c r="W3432" s="142" t="s">
        <v>4936</v>
      </c>
      <c r="X3432" s="17">
        <v>506</v>
      </c>
      <c r="Y3432" s="17">
        <v>18</v>
      </c>
      <c r="Z3432" s="24" t="s">
        <v>1026</v>
      </c>
      <c r="AA3432" s="17">
        <v>2</v>
      </c>
    </row>
    <row r="3433" spans="1:27" x14ac:dyDescent="0.25">
      <c r="A3433" s="16"/>
      <c r="C3433" s="16"/>
      <c r="D3433" s="16"/>
      <c r="E3433" s="16"/>
      <c r="F3433" s="16"/>
      <c r="G3433" s="16"/>
      <c r="H3433" s="16"/>
      <c r="I3433" s="16"/>
      <c r="J3433" s="16"/>
      <c r="K3433" s="16"/>
      <c r="L3433" s="16"/>
      <c r="M3433" s="17" t="s">
        <v>3011</v>
      </c>
      <c r="N3433" s="17">
        <v>22</v>
      </c>
      <c r="O3433" s="17">
        <v>5</v>
      </c>
      <c r="P3433" s="17">
        <v>2011</v>
      </c>
      <c r="Q3433" s="19" t="s">
        <v>3121</v>
      </c>
      <c r="R3433" s="24" t="s">
        <v>1026</v>
      </c>
      <c r="S3433" s="19" t="s">
        <v>1043</v>
      </c>
      <c r="T3433" s="17">
        <v>2</v>
      </c>
      <c r="U3433" s="24" t="s">
        <v>1026</v>
      </c>
      <c r="V3433" s="17">
        <v>0</v>
      </c>
      <c r="W3433" s="142" t="s">
        <v>4937</v>
      </c>
      <c r="X3433" s="17">
        <v>267</v>
      </c>
      <c r="Y3433" s="17">
        <v>11</v>
      </c>
      <c r="Z3433" s="24" t="s">
        <v>1026</v>
      </c>
      <c r="AA3433" s="17">
        <v>7</v>
      </c>
    </row>
    <row r="3434" spans="1:27" x14ac:dyDescent="0.25">
      <c r="A3434" s="16"/>
      <c r="C3434" s="16"/>
      <c r="D3434" s="16"/>
      <c r="E3434" s="16"/>
      <c r="F3434" s="16"/>
      <c r="G3434" s="16"/>
      <c r="H3434" s="16"/>
      <c r="I3434" s="16"/>
      <c r="J3434" s="16"/>
      <c r="K3434" s="16"/>
      <c r="L3434" s="16"/>
      <c r="M3434" s="17" t="s">
        <v>3011</v>
      </c>
      <c r="N3434" s="17">
        <v>22</v>
      </c>
      <c r="O3434" s="17">
        <v>5</v>
      </c>
      <c r="P3434" s="17">
        <v>2011</v>
      </c>
      <c r="Q3434" s="19" t="s">
        <v>392</v>
      </c>
      <c r="R3434" s="24" t="s">
        <v>1026</v>
      </c>
      <c r="S3434" s="19" t="s">
        <v>4913</v>
      </c>
      <c r="T3434" s="17">
        <v>2</v>
      </c>
      <c r="U3434" s="24" t="s">
        <v>1026</v>
      </c>
      <c r="V3434" s="17">
        <v>1</v>
      </c>
      <c r="W3434" s="142" t="s">
        <v>4938</v>
      </c>
      <c r="X3434" s="17">
        <v>621</v>
      </c>
      <c r="Y3434" s="17">
        <v>6</v>
      </c>
      <c r="Z3434" s="24" t="s">
        <v>1026</v>
      </c>
      <c r="AA3434" s="17">
        <v>4</v>
      </c>
    </row>
    <row r="3435" spans="1:27" x14ac:dyDescent="0.25">
      <c r="A3435" s="16"/>
      <c r="C3435" s="16"/>
      <c r="D3435" s="16"/>
      <c r="E3435" s="16"/>
      <c r="F3435" s="16"/>
      <c r="G3435" s="16"/>
      <c r="H3435" s="16"/>
      <c r="I3435" s="16"/>
      <c r="J3435" s="16"/>
      <c r="K3435" s="16"/>
      <c r="L3435" s="16"/>
      <c r="M3435" s="17" t="s">
        <v>3011</v>
      </c>
      <c r="N3435" s="17">
        <v>22</v>
      </c>
      <c r="O3435" s="17">
        <v>5</v>
      </c>
      <c r="P3435" s="17">
        <v>2011</v>
      </c>
      <c r="Q3435" s="19" t="s">
        <v>264</v>
      </c>
      <c r="R3435" s="24" t="s">
        <v>1026</v>
      </c>
      <c r="S3435" s="19" t="s">
        <v>1241</v>
      </c>
      <c r="T3435" s="17">
        <v>0</v>
      </c>
      <c r="U3435" s="24" t="s">
        <v>1026</v>
      </c>
      <c r="V3435" s="17">
        <v>2</v>
      </c>
      <c r="W3435" s="142" t="s">
        <v>808</v>
      </c>
      <c r="X3435" s="17">
        <v>635</v>
      </c>
      <c r="Y3435" s="17">
        <v>3</v>
      </c>
      <c r="Z3435" s="24" t="s">
        <v>1026</v>
      </c>
      <c r="AA3435" s="17">
        <v>5</v>
      </c>
    </row>
    <row r="3436" spans="1:27" x14ac:dyDescent="0.25">
      <c r="A3436" s="16"/>
      <c r="C3436" s="16"/>
      <c r="D3436" s="16"/>
      <c r="E3436" s="16"/>
      <c r="F3436" s="16"/>
      <c r="G3436" s="16"/>
      <c r="H3436" s="16"/>
      <c r="I3436" s="16"/>
      <c r="J3436" s="16"/>
      <c r="K3436" s="16"/>
      <c r="L3436" s="16"/>
      <c r="M3436" s="17" t="s">
        <v>3142</v>
      </c>
      <c r="N3436" s="17">
        <v>25</v>
      </c>
      <c r="O3436" s="17">
        <v>5</v>
      </c>
      <c r="P3436" s="17">
        <v>2011</v>
      </c>
      <c r="Q3436" s="19" t="s">
        <v>4913</v>
      </c>
      <c r="R3436" s="24" t="s">
        <v>1026</v>
      </c>
      <c r="S3436" s="19" t="s">
        <v>1041</v>
      </c>
      <c r="T3436" s="17">
        <v>0</v>
      </c>
      <c r="U3436" s="24" t="s">
        <v>1026</v>
      </c>
      <c r="V3436" s="17">
        <v>2</v>
      </c>
      <c r="W3436" s="142" t="s">
        <v>4939</v>
      </c>
      <c r="X3436" s="17">
        <v>378</v>
      </c>
      <c r="Y3436" s="17">
        <v>0</v>
      </c>
      <c r="Z3436" s="24" t="s">
        <v>1026</v>
      </c>
      <c r="AA3436" s="17">
        <v>11</v>
      </c>
    </row>
    <row r="3437" spans="1:27" x14ac:dyDescent="0.25">
      <c r="A3437" s="16"/>
      <c r="C3437" s="16"/>
      <c r="D3437" s="16"/>
      <c r="E3437" s="16"/>
      <c r="F3437" s="16"/>
      <c r="G3437" s="16"/>
      <c r="H3437" s="16"/>
      <c r="I3437" s="16"/>
      <c r="J3437" s="16"/>
      <c r="K3437" s="16"/>
      <c r="L3437" s="16"/>
      <c r="M3437" s="17" t="s">
        <v>3142</v>
      </c>
      <c r="N3437" s="17">
        <v>25</v>
      </c>
      <c r="O3437" s="17">
        <v>5</v>
      </c>
      <c r="P3437" s="17">
        <v>2011</v>
      </c>
      <c r="Q3437" s="19" t="s">
        <v>1029</v>
      </c>
      <c r="R3437" s="24" t="s">
        <v>1026</v>
      </c>
      <c r="S3437" s="19" t="s">
        <v>264</v>
      </c>
      <c r="T3437" s="17">
        <v>0</v>
      </c>
      <c r="U3437" s="24" t="s">
        <v>1026</v>
      </c>
      <c r="V3437" s="17">
        <v>2</v>
      </c>
      <c r="W3437" s="142" t="s">
        <v>4940</v>
      </c>
      <c r="X3437" s="17">
        <v>167</v>
      </c>
      <c r="Y3437" s="17">
        <v>2</v>
      </c>
      <c r="Z3437" s="24" t="s">
        <v>1026</v>
      </c>
      <c r="AA3437" s="17">
        <v>12</v>
      </c>
    </row>
    <row r="3438" spans="1:27" x14ac:dyDescent="0.25">
      <c r="A3438" s="16"/>
      <c r="C3438" s="16"/>
      <c r="D3438" s="16"/>
      <c r="E3438" s="16"/>
      <c r="F3438" s="16"/>
      <c r="G3438" s="16"/>
      <c r="H3438" s="16"/>
      <c r="I3438" s="16"/>
      <c r="J3438" s="16"/>
      <c r="K3438" s="16"/>
      <c r="L3438" s="16"/>
      <c r="M3438" s="17" t="s">
        <v>3142</v>
      </c>
      <c r="N3438" s="17">
        <v>25</v>
      </c>
      <c r="O3438" s="17">
        <v>5</v>
      </c>
      <c r="P3438" s="17">
        <v>2011</v>
      </c>
      <c r="Q3438" s="19" t="s">
        <v>1043</v>
      </c>
      <c r="R3438" s="24" t="s">
        <v>1026</v>
      </c>
      <c r="S3438" s="19" t="s">
        <v>392</v>
      </c>
      <c r="T3438" s="17">
        <v>0</v>
      </c>
      <c r="U3438" s="24" t="s">
        <v>1026</v>
      </c>
      <c r="V3438" s="17">
        <v>2</v>
      </c>
      <c r="W3438" s="142" t="s">
        <v>4941</v>
      </c>
      <c r="X3438" s="17">
        <v>289</v>
      </c>
      <c r="Y3438" s="17">
        <v>0</v>
      </c>
      <c r="Z3438" s="24" t="s">
        <v>1026</v>
      </c>
      <c r="AA3438" s="17">
        <v>10</v>
      </c>
    </row>
    <row r="3439" spans="1:27" x14ac:dyDescent="0.25">
      <c r="A3439" s="16"/>
      <c r="C3439" s="16"/>
      <c r="D3439" s="16"/>
      <c r="E3439" s="16"/>
      <c r="F3439" s="16"/>
      <c r="G3439" s="16"/>
      <c r="H3439" s="16"/>
      <c r="I3439" s="16"/>
      <c r="J3439" s="16"/>
      <c r="K3439" s="16"/>
      <c r="L3439" s="16"/>
      <c r="M3439" s="17" t="s">
        <v>3142</v>
      </c>
      <c r="N3439" s="17">
        <v>25</v>
      </c>
      <c r="O3439" s="17">
        <v>5</v>
      </c>
      <c r="P3439" s="17">
        <v>2011</v>
      </c>
      <c r="Q3439" s="19" t="s">
        <v>1427</v>
      </c>
      <c r="R3439" s="24" t="s">
        <v>1026</v>
      </c>
      <c r="S3439" s="19" t="s">
        <v>3121</v>
      </c>
      <c r="T3439" s="17">
        <v>2</v>
      </c>
      <c r="U3439" s="24" t="s">
        <v>1026</v>
      </c>
      <c r="V3439" s="17">
        <v>0</v>
      </c>
      <c r="W3439" s="142" t="s">
        <v>4942</v>
      </c>
      <c r="X3439" s="17">
        <v>205</v>
      </c>
      <c r="Y3439" s="17">
        <v>14</v>
      </c>
      <c r="Z3439" s="24" t="s">
        <v>1026</v>
      </c>
      <c r="AA3439" s="17">
        <v>4</v>
      </c>
    </row>
    <row r="3440" spans="1:27" x14ac:dyDescent="0.25">
      <c r="A3440" s="16"/>
      <c r="C3440" s="16"/>
      <c r="D3440" s="16"/>
      <c r="E3440" s="16"/>
      <c r="F3440" s="16"/>
      <c r="G3440" s="16"/>
      <c r="H3440" s="16"/>
      <c r="I3440" s="16"/>
      <c r="J3440" s="16"/>
      <c r="K3440" s="16"/>
      <c r="L3440" s="16"/>
      <c r="M3440" s="17" t="s">
        <v>3143</v>
      </c>
      <c r="N3440" s="17">
        <v>27</v>
      </c>
      <c r="O3440" s="17">
        <v>5</v>
      </c>
      <c r="P3440" s="17">
        <v>2011</v>
      </c>
      <c r="Q3440" s="19" t="s">
        <v>392</v>
      </c>
      <c r="R3440" s="24" t="s">
        <v>1026</v>
      </c>
      <c r="S3440" s="19" t="s">
        <v>264</v>
      </c>
      <c r="T3440" s="17">
        <v>0</v>
      </c>
      <c r="U3440" s="24" t="s">
        <v>1026</v>
      </c>
      <c r="V3440" s="17">
        <v>2</v>
      </c>
      <c r="W3440" s="142" t="s">
        <v>4943</v>
      </c>
      <c r="X3440" s="17">
        <v>1789</v>
      </c>
      <c r="Y3440" s="17">
        <v>4</v>
      </c>
      <c r="Z3440" s="24" t="s">
        <v>1026</v>
      </c>
      <c r="AA3440" s="17">
        <v>10</v>
      </c>
    </row>
    <row r="3441" spans="1:27" x14ac:dyDescent="0.25">
      <c r="A3441" s="16"/>
      <c r="C3441" s="16"/>
      <c r="D3441" s="16"/>
      <c r="E3441" s="16"/>
      <c r="F3441" s="16"/>
      <c r="G3441" s="16"/>
      <c r="H3441" s="16"/>
      <c r="I3441" s="16"/>
      <c r="J3441" s="16"/>
      <c r="K3441" s="16"/>
      <c r="L3441" s="16"/>
      <c r="M3441" s="17" t="s">
        <v>3027</v>
      </c>
      <c r="N3441" s="17">
        <v>28</v>
      </c>
      <c r="O3441" s="17">
        <v>5</v>
      </c>
      <c r="P3441" s="17">
        <v>2011</v>
      </c>
      <c r="Q3441" s="19" t="s">
        <v>1043</v>
      </c>
      <c r="R3441" s="24" t="s">
        <v>1026</v>
      </c>
      <c r="S3441" s="19" t="s">
        <v>1427</v>
      </c>
      <c r="T3441" s="17">
        <v>2</v>
      </c>
      <c r="U3441" s="24" t="s">
        <v>1026</v>
      </c>
      <c r="V3441" s="17">
        <v>0</v>
      </c>
      <c r="W3441" s="142" t="s">
        <v>4946</v>
      </c>
      <c r="X3441" s="17">
        <v>747</v>
      </c>
      <c r="Y3441" s="17">
        <v>9</v>
      </c>
      <c r="Z3441" s="24" t="s">
        <v>1026</v>
      </c>
      <c r="AA3441" s="17">
        <v>3</v>
      </c>
    </row>
    <row r="3442" spans="1:27" x14ac:dyDescent="0.25">
      <c r="A3442" s="16"/>
      <c r="C3442" s="16"/>
      <c r="D3442" s="16"/>
      <c r="E3442" s="16"/>
      <c r="F3442" s="16"/>
      <c r="G3442" s="16"/>
      <c r="H3442" s="16"/>
      <c r="I3442" s="16"/>
      <c r="J3442" s="16"/>
      <c r="K3442" s="16"/>
      <c r="L3442" s="16"/>
      <c r="M3442" s="17" t="s">
        <v>3027</v>
      </c>
      <c r="N3442" s="17">
        <v>28</v>
      </c>
      <c r="O3442" s="17">
        <v>5</v>
      </c>
      <c r="P3442" s="17">
        <v>2011</v>
      </c>
      <c r="Q3442" s="19" t="s">
        <v>1241</v>
      </c>
      <c r="R3442" s="24" t="s">
        <v>1026</v>
      </c>
      <c r="S3442" s="19" t="s">
        <v>4913</v>
      </c>
      <c r="T3442" s="17">
        <v>2</v>
      </c>
      <c r="U3442" s="24" t="s">
        <v>1026</v>
      </c>
      <c r="V3442" s="17">
        <v>0</v>
      </c>
      <c r="W3442" s="142" t="s">
        <v>2364</v>
      </c>
      <c r="X3442" s="17">
        <v>1309</v>
      </c>
      <c r="Y3442" s="17">
        <v>10</v>
      </c>
      <c r="Z3442" s="24" t="s">
        <v>1026</v>
      </c>
      <c r="AA3442" s="17">
        <v>2</v>
      </c>
    </row>
    <row r="3443" spans="1:27" x14ac:dyDescent="0.25">
      <c r="A3443" s="16"/>
      <c r="C3443" s="16"/>
      <c r="D3443" s="16"/>
      <c r="E3443" s="16"/>
      <c r="F3443" s="16"/>
      <c r="G3443" s="16"/>
      <c r="H3443" s="16"/>
      <c r="I3443" s="16"/>
      <c r="J3443" s="16"/>
      <c r="K3443" s="16"/>
      <c r="L3443" s="16"/>
      <c r="M3443" s="17" t="s">
        <v>3011</v>
      </c>
      <c r="N3443" s="17">
        <v>29</v>
      </c>
      <c r="O3443" s="17">
        <v>5</v>
      </c>
      <c r="P3443" s="17">
        <v>2011</v>
      </c>
      <c r="Q3443" s="19" t="s">
        <v>3121</v>
      </c>
      <c r="R3443" s="24" t="s">
        <v>1026</v>
      </c>
      <c r="S3443" s="19" t="s">
        <v>1</v>
      </c>
      <c r="T3443" s="17">
        <v>1</v>
      </c>
      <c r="U3443" s="24" t="s">
        <v>1026</v>
      </c>
      <c r="V3443" s="17">
        <v>2</v>
      </c>
      <c r="W3443" s="142" t="s">
        <v>4944</v>
      </c>
      <c r="X3443" s="17">
        <v>162</v>
      </c>
      <c r="Y3443" s="17">
        <v>10</v>
      </c>
      <c r="Z3443" s="24" t="s">
        <v>1026</v>
      </c>
      <c r="AA3443" s="17">
        <v>7</v>
      </c>
    </row>
    <row r="3444" spans="1:27" x14ac:dyDescent="0.25">
      <c r="A3444" s="16"/>
      <c r="C3444" s="16"/>
      <c r="D3444" s="16"/>
      <c r="E3444" s="16"/>
      <c r="F3444" s="16"/>
      <c r="G3444" s="16"/>
      <c r="H3444" s="16"/>
      <c r="I3444" s="16"/>
      <c r="J3444" s="16"/>
      <c r="K3444" s="16"/>
      <c r="L3444" s="16"/>
      <c r="M3444" s="17" t="s">
        <v>3011</v>
      </c>
      <c r="N3444" s="17">
        <v>29</v>
      </c>
      <c r="O3444" s="17">
        <v>5</v>
      </c>
      <c r="P3444" s="17">
        <v>2011</v>
      </c>
      <c r="Q3444" s="19" t="s">
        <v>1041</v>
      </c>
      <c r="R3444" s="24" t="s">
        <v>1026</v>
      </c>
      <c r="S3444" s="19" t="s">
        <v>1241</v>
      </c>
      <c r="T3444" s="17">
        <v>2</v>
      </c>
      <c r="U3444" s="24" t="s">
        <v>1026</v>
      </c>
      <c r="V3444" s="17">
        <v>1</v>
      </c>
      <c r="W3444" s="142" t="s">
        <v>4945</v>
      </c>
      <c r="X3444" s="17">
        <v>396</v>
      </c>
      <c r="Y3444" s="17">
        <v>10</v>
      </c>
      <c r="Z3444" s="24" t="s">
        <v>1026</v>
      </c>
      <c r="AA3444" s="17">
        <v>11</v>
      </c>
    </row>
    <row r="3445" spans="1:27" x14ac:dyDescent="0.25">
      <c r="A3445" s="16"/>
      <c r="C3445" s="16"/>
      <c r="D3445" s="16"/>
      <c r="E3445" s="16"/>
      <c r="F3445" s="16"/>
      <c r="G3445" s="16"/>
      <c r="H3445" s="16"/>
      <c r="I3445" s="16"/>
      <c r="J3445" s="16"/>
      <c r="K3445" s="16"/>
      <c r="L3445" s="16"/>
      <c r="M3445" s="17" t="s">
        <v>3142</v>
      </c>
      <c r="N3445" s="17">
        <v>1</v>
      </c>
      <c r="O3445" s="17">
        <v>6</v>
      </c>
      <c r="P3445" s="17">
        <v>2011</v>
      </c>
      <c r="Q3445" s="19" t="s">
        <v>1241</v>
      </c>
      <c r="R3445" s="24" t="s">
        <v>1026</v>
      </c>
      <c r="S3445" s="19" t="s">
        <v>3121</v>
      </c>
      <c r="T3445" s="17">
        <v>2</v>
      </c>
      <c r="U3445" s="24" t="s">
        <v>1026</v>
      </c>
      <c r="V3445" s="17">
        <v>0</v>
      </c>
      <c r="W3445" s="142" t="s">
        <v>4947</v>
      </c>
      <c r="X3445" s="17">
        <v>1050</v>
      </c>
      <c r="Y3445" s="17">
        <v>14</v>
      </c>
      <c r="Z3445" s="24" t="s">
        <v>1026</v>
      </c>
      <c r="AA3445" s="17">
        <v>1</v>
      </c>
    </row>
    <row r="3446" spans="1:27" x14ac:dyDescent="0.25">
      <c r="A3446" s="16"/>
      <c r="C3446" s="16"/>
      <c r="D3446" s="16"/>
      <c r="E3446" s="16"/>
      <c r="F3446" s="16"/>
      <c r="G3446" s="16"/>
      <c r="H3446" s="16"/>
      <c r="I3446" s="16"/>
      <c r="J3446" s="16"/>
      <c r="K3446" s="16"/>
      <c r="L3446" s="16"/>
      <c r="M3446" s="17" t="s">
        <v>3141</v>
      </c>
      <c r="N3446" s="17">
        <v>2</v>
      </c>
      <c r="O3446" s="17">
        <v>6</v>
      </c>
      <c r="P3446" s="17">
        <v>2011</v>
      </c>
      <c r="Q3446" s="19" t="s">
        <v>4913</v>
      </c>
      <c r="R3446" s="24" t="s">
        <v>1026</v>
      </c>
      <c r="S3446" s="19" t="s">
        <v>1041</v>
      </c>
      <c r="T3446" s="17">
        <v>0</v>
      </c>
      <c r="U3446" s="24" t="s">
        <v>1026</v>
      </c>
      <c r="V3446" s="17">
        <v>1</v>
      </c>
      <c r="W3446" s="142" t="s">
        <v>4948</v>
      </c>
      <c r="X3446" s="17">
        <v>565</v>
      </c>
      <c r="Y3446" s="17">
        <v>1</v>
      </c>
      <c r="Z3446" s="24" t="s">
        <v>1026</v>
      </c>
      <c r="AA3446" s="17">
        <v>3</v>
      </c>
    </row>
    <row r="3447" spans="1:27" x14ac:dyDescent="0.25">
      <c r="A3447" s="16"/>
      <c r="C3447" s="16"/>
      <c r="D3447" s="16"/>
      <c r="E3447" s="16"/>
      <c r="F3447" s="16"/>
      <c r="G3447" s="16"/>
      <c r="H3447" s="16"/>
      <c r="I3447" s="16"/>
      <c r="J3447" s="16"/>
      <c r="K3447" s="16"/>
      <c r="L3447" s="16"/>
      <c r="M3447" s="17" t="s">
        <v>3141</v>
      </c>
      <c r="N3447" s="17">
        <v>2</v>
      </c>
      <c r="O3447" s="17">
        <v>6</v>
      </c>
      <c r="P3447" s="17">
        <v>2011</v>
      </c>
      <c r="Q3447" s="19" t="s">
        <v>1427</v>
      </c>
      <c r="R3447" s="24" t="s">
        <v>1026</v>
      </c>
      <c r="S3447" s="19" t="s">
        <v>1029</v>
      </c>
      <c r="T3447" s="17">
        <v>2</v>
      </c>
      <c r="U3447" s="24" t="s">
        <v>1026</v>
      </c>
      <c r="V3447" s="17">
        <v>0</v>
      </c>
      <c r="W3447" s="142" t="s">
        <v>4971</v>
      </c>
      <c r="X3447" s="17">
        <v>255</v>
      </c>
      <c r="Y3447" s="17">
        <v>14</v>
      </c>
      <c r="Z3447" s="24" t="s">
        <v>1026</v>
      </c>
      <c r="AA3447" s="17">
        <v>3</v>
      </c>
    </row>
    <row r="3448" spans="1:27" x14ac:dyDescent="0.25">
      <c r="A3448" s="16"/>
      <c r="C3448" s="16"/>
      <c r="D3448" s="16"/>
      <c r="E3448" s="16"/>
      <c r="F3448" s="16"/>
      <c r="G3448" s="16"/>
      <c r="H3448" s="16"/>
      <c r="I3448" s="16"/>
      <c r="J3448" s="16"/>
      <c r="K3448" s="16"/>
      <c r="L3448" s="16"/>
      <c r="M3448" s="17" t="s">
        <v>3141</v>
      </c>
      <c r="N3448" s="17">
        <v>2</v>
      </c>
      <c r="O3448" s="17">
        <v>6</v>
      </c>
      <c r="P3448" s="17">
        <v>2011</v>
      </c>
      <c r="Q3448" s="19" t="s">
        <v>264</v>
      </c>
      <c r="R3448" s="24" t="s">
        <v>1026</v>
      </c>
      <c r="S3448" s="19" t="s">
        <v>1043</v>
      </c>
      <c r="T3448" s="17">
        <v>2</v>
      </c>
      <c r="U3448" s="24" t="s">
        <v>1026</v>
      </c>
      <c r="V3448" s="17">
        <v>0</v>
      </c>
      <c r="W3448" s="142" t="s">
        <v>2481</v>
      </c>
      <c r="X3448" s="17">
        <v>835</v>
      </c>
      <c r="Y3448" s="17">
        <v>8</v>
      </c>
      <c r="Z3448" s="24" t="s">
        <v>1026</v>
      </c>
      <c r="AA3448" s="17">
        <v>1</v>
      </c>
    </row>
    <row r="3449" spans="1:27" x14ac:dyDescent="0.25">
      <c r="A3449" s="16"/>
      <c r="C3449" s="16"/>
      <c r="D3449" s="16"/>
      <c r="E3449" s="16"/>
      <c r="F3449" s="16"/>
      <c r="G3449" s="16"/>
      <c r="H3449" s="16"/>
      <c r="I3449" s="16"/>
      <c r="J3449" s="16"/>
      <c r="K3449" s="16"/>
      <c r="L3449" s="16"/>
      <c r="M3449" s="17" t="s">
        <v>3142</v>
      </c>
      <c r="N3449" s="17">
        <v>8</v>
      </c>
      <c r="O3449" s="17">
        <v>6</v>
      </c>
      <c r="P3449" s="17">
        <v>2011</v>
      </c>
      <c r="Q3449" s="19" t="s">
        <v>392</v>
      </c>
      <c r="R3449" s="24" t="s">
        <v>1026</v>
      </c>
      <c r="S3449" s="19" t="s">
        <v>264</v>
      </c>
      <c r="T3449" s="17">
        <v>2</v>
      </c>
      <c r="U3449" s="24" t="s">
        <v>1026</v>
      </c>
      <c r="V3449" s="17">
        <v>1</v>
      </c>
      <c r="W3449" s="142" t="s">
        <v>4949</v>
      </c>
      <c r="X3449" s="17">
        <v>729</v>
      </c>
      <c r="Y3449" s="17">
        <v>9</v>
      </c>
      <c r="Z3449" s="24" t="s">
        <v>1026</v>
      </c>
      <c r="AA3449" s="17">
        <v>8</v>
      </c>
    </row>
    <row r="3450" spans="1:27" x14ac:dyDescent="0.25">
      <c r="A3450" s="16"/>
      <c r="C3450" s="16"/>
      <c r="D3450" s="16"/>
      <c r="E3450" s="16"/>
      <c r="F3450" s="16"/>
      <c r="G3450" s="16"/>
      <c r="H3450" s="16"/>
      <c r="I3450" s="16"/>
      <c r="J3450" s="16"/>
      <c r="K3450" s="16"/>
      <c r="L3450" s="16"/>
      <c r="M3450" s="17" t="s">
        <v>3142</v>
      </c>
      <c r="N3450" s="17">
        <v>8</v>
      </c>
      <c r="O3450" s="17">
        <v>6</v>
      </c>
      <c r="P3450" s="17">
        <v>2011</v>
      </c>
      <c r="Q3450" s="19" t="s">
        <v>3121</v>
      </c>
      <c r="R3450" s="24" t="s">
        <v>1026</v>
      </c>
      <c r="S3450" s="19" t="s">
        <v>1</v>
      </c>
      <c r="T3450" s="17">
        <v>0</v>
      </c>
      <c r="U3450" s="24" t="s">
        <v>1026</v>
      </c>
      <c r="V3450" s="17">
        <v>2</v>
      </c>
      <c r="W3450" s="142" t="s">
        <v>4973</v>
      </c>
      <c r="X3450" s="17">
        <v>229</v>
      </c>
      <c r="Y3450" s="17">
        <v>5</v>
      </c>
      <c r="Z3450" s="24" t="s">
        <v>1026</v>
      </c>
      <c r="AA3450" s="17">
        <v>12</v>
      </c>
    </row>
    <row r="3451" spans="1:27" x14ac:dyDescent="0.25">
      <c r="A3451" s="16"/>
      <c r="C3451" s="16"/>
      <c r="D3451" s="16"/>
      <c r="E3451" s="16"/>
      <c r="F3451" s="16"/>
      <c r="G3451" s="16"/>
      <c r="H3451" s="16"/>
      <c r="I3451" s="16"/>
      <c r="J3451" s="16"/>
      <c r="K3451" s="16"/>
      <c r="L3451" s="16"/>
      <c r="M3451" s="17" t="s">
        <v>3142</v>
      </c>
      <c r="N3451" s="17">
        <v>8</v>
      </c>
      <c r="O3451" s="17">
        <v>6</v>
      </c>
      <c r="P3451" s="17">
        <v>2011</v>
      </c>
      <c r="Q3451" s="19" t="s">
        <v>1029</v>
      </c>
      <c r="R3451" s="24" t="s">
        <v>1026</v>
      </c>
      <c r="S3451" s="19" t="s">
        <v>1043</v>
      </c>
      <c r="T3451" s="17">
        <v>0</v>
      </c>
      <c r="U3451" s="24" t="s">
        <v>1026</v>
      </c>
      <c r="V3451" s="17">
        <v>2</v>
      </c>
      <c r="W3451" s="142" t="s">
        <v>4950</v>
      </c>
      <c r="X3451" s="17">
        <v>210</v>
      </c>
      <c r="Y3451" s="17">
        <v>4</v>
      </c>
      <c r="Z3451" s="24" t="s">
        <v>1026</v>
      </c>
      <c r="AA3451" s="17">
        <v>14</v>
      </c>
    </row>
    <row r="3452" spans="1:27" x14ac:dyDescent="0.25">
      <c r="A3452" s="16"/>
      <c r="C3452" s="16"/>
      <c r="D3452" s="16"/>
      <c r="E3452" s="16"/>
      <c r="F3452" s="16"/>
      <c r="G3452" s="16"/>
      <c r="H3452" s="16"/>
      <c r="I3452" s="16"/>
      <c r="J3452" s="16"/>
      <c r="K3452" s="16"/>
      <c r="L3452" s="16"/>
      <c r="M3452" s="17" t="s">
        <v>3143</v>
      </c>
      <c r="N3452" s="17">
        <v>10</v>
      </c>
      <c r="O3452" s="17">
        <v>6</v>
      </c>
      <c r="P3452" s="17">
        <v>2011</v>
      </c>
      <c r="Q3452" s="19" t="s">
        <v>1241</v>
      </c>
      <c r="R3452" s="24" t="s">
        <v>1026</v>
      </c>
      <c r="S3452" s="19" t="s">
        <v>1041</v>
      </c>
      <c r="T3452" s="17">
        <v>0</v>
      </c>
      <c r="U3452" s="24" t="s">
        <v>1026</v>
      </c>
      <c r="V3452" s="17">
        <v>1</v>
      </c>
      <c r="W3452" s="142" t="s">
        <v>4951</v>
      </c>
      <c r="X3452" s="17">
        <v>1144</v>
      </c>
      <c r="Y3452" s="17">
        <v>7</v>
      </c>
      <c r="Z3452" s="24" t="s">
        <v>1026</v>
      </c>
      <c r="AA3452" s="17">
        <v>9</v>
      </c>
    </row>
    <row r="3453" spans="1:27" x14ac:dyDescent="0.25">
      <c r="A3453" s="16"/>
      <c r="C3453" s="16"/>
      <c r="D3453" s="16"/>
      <c r="E3453" s="16"/>
      <c r="F3453" s="16"/>
      <c r="G3453" s="16"/>
      <c r="H3453" s="16"/>
      <c r="I3453" s="16"/>
      <c r="J3453" s="16"/>
      <c r="K3453" s="16"/>
      <c r="L3453" s="16"/>
      <c r="M3453" s="17" t="s">
        <v>3011</v>
      </c>
      <c r="N3453" s="17">
        <v>12</v>
      </c>
      <c r="O3453" s="17">
        <v>6</v>
      </c>
      <c r="P3453" s="17">
        <v>2011</v>
      </c>
      <c r="Q3453" s="19" t="s">
        <v>4913</v>
      </c>
      <c r="R3453" s="24" t="s">
        <v>1026</v>
      </c>
      <c r="S3453" s="19" t="s">
        <v>1427</v>
      </c>
      <c r="T3453" s="17">
        <v>2</v>
      </c>
      <c r="U3453" s="24" t="s">
        <v>1026</v>
      </c>
      <c r="V3453" s="17">
        <v>1</v>
      </c>
      <c r="W3453" s="142" t="s">
        <v>4952</v>
      </c>
      <c r="X3453" s="17">
        <v>372</v>
      </c>
      <c r="Y3453" s="17">
        <v>11</v>
      </c>
      <c r="Z3453" s="24" t="s">
        <v>1026</v>
      </c>
      <c r="AA3453" s="17">
        <v>4</v>
      </c>
    </row>
    <row r="3454" spans="1:27" x14ac:dyDescent="0.25">
      <c r="A3454" s="16"/>
      <c r="C3454" s="16"/>
      <c r="D3454" s="16"/>
      <c r="E3454" s="16"/>
      <c r="F3454" s="16"/>
      <c r="G3454" s="16"/>
      <c r="H3454" s="16"/>
      <c r="I3454" s="16"/>
      <c r="J3454" s="16"/>
      <c r="K3454" s="16"/>
      <c r="L3454" s="16"/>
      <c r="M3454" s="17" t="s">
        <v>3011</v>
      </c>
      <c r="N3454" s="17">
        <v>12</v>
      </c>
      <c r="O3454" s="17">
        <v>6</v>
      </c>
      <c r="P3454" s="17">
        <v>2011</v>
      </c>
      <c r="Q3454" s="19" t="s">
        <v>1041</v>
      </c>
      <c r="R3454" s="24" t="s">
        <v>1026</v>
      </c>
      <c r="S3454" s="19" t="s">
        <v>392</v>
      </c>
      <c r="T3454" s="17">
        <v>1</v>
      </c>
      <c r="U3454" s="24" t="s">
        <v>1026</v>
      </c>
      <c r="V3454" s="17">
        <v>2</v>
      </c>
      <c r="W3454" s="142" t="s">
        <v>4955</v>
      </c>
      <c r="X3454" s="17">
        <v>667</v>
      </c>
      <c r="Y3454" s="17">
        <v>9</v>
      </c>
      <c r="Z3454" s="24" t="s">
        <v>1026</v>
      </c>
      <c r="AA3454" s="17">
        <v>7</v>
      </c>
    </row>
    <row r="3455" spans="1:27" x14ac:dyDescent="0.25">
      <c r="A3455" s="16"/>
      <c r="C3455" s="16"/>
      <c r="D3455" s="16"/>
      <c r="E3455" s="16"/>
      <c r="F3455" s="16"/>
      <c r="G3455" s="16"/>
      <c r="H3455" s="16"/>
      <c r="I3455" s="16"/>
      <c r="J3455" s="16"/>
      <c r="K3455" s="16"/>
      <c r="L3455" s="16"/>
      <c r="M3455" s="17" t="s">
        <v>3011</v>
      </c>
      <c r="N3455" s="17">
        <v>12</v>
      </c>
      <c r="O3455" s="17">
        <v>6</v>
      </c>
      <c r="P3455" s="17">
        <v>2011</v>
      </c>
      <c r="Q3455" s="19" t="s">
        <v>1029</v>
      </c>
      <c r="R3455" s="24" t="s">
        <v>1026</v>
      </c>
      <c r="S3455" s="19" t="s">
        <v>1241</v>
      </c>
      <c r="T3455" s="17">
        <v>1</v>
      </c>
      <c r="U3455" s="24" t="s">
        <v>1026</v>
      </c>
      <c r="V3455" s="17">
        <v>2</v>
      </c>
      <c r="W3455" s="142" t="s">
        <v>4953</v>
      </c>
      <c r="X3455" s="17">
        <v>135</v>
      </c>
      <c r="Y3455" s="17">
        <v>12</v>
      </c>
      <c r="Z3455" s="24" t="s">
        <v>1026</v>
      </c>
      <c r="AA3455" s="17">
        <v>18</v>
      </c>
    </row>
    <row r="3456" spans="1:27" x14ac:dyDescent="0.25">
      <c r="A3456" s="16"/>
      <c r="C3456" s="16"/>
      <c r="D3456" s="16"/>
      <c r="E3456" s="16"/>
      <c r="F3456" s="16"/>
      <c r="G3456" s="16"/>
      <c r="H3456" s="16"/>
      <c r="I3456" s="16"/>
      <c r="J3456" s="16"/>
      <c r="K3456" s="16"/>
      <c r="L3456" s="16"/>
      <c r="M3456" s="17" t="s">
        <v>3011</v>
      </c>
      <c r="N3456" s="17">
        <v>12</v>
      </c>
      <c r="O3456" s="17">
        <v>6</v>
      </c>
      <c r="P3456" s="17">
        <v>2011</v>
      </c>
      <c r="Q3456" s="19" t="s">
        <v>1043</v>
      </c>
      <c r="R3456" s="24" t="s">
        <v>1026</v>
      </c>
      <c r="S3456" s="19" t="s">
        <v>1</v>
      </c>
      <c r="T3456" s="17">
        <v>2</v>
      </c>
      <c r="U3456" s="24" t="s">
        <v>1026</v>
      </c>
      <c r="V3456" s="17">
        <v>1</v>
      </c>
      <c r="W3456" s="142" t="s">
        <v>4954</v>
      </c>
      <c r="X3456" s="17">
        <v>411</v>
      </c>
      <c r="Y3456" s="17">
        <v>3</v>
      </c>
      <c r="Z3456" s="24" t="s">
        <v>1026</v>
      </c>
      <c r="AA3456" s="17">
        <v>5</v>
      </c>
    </row>
    <row r="3457" spans="1:27" x14ac:dyDescent="0.25">
      <c r="A3457" s="16"/>
      <c r="C3457" s="16"/>
      <c r="D3457" s="16"/>
      <c r="E3457" s="16"/>
      <c r="F3457" s="16"/>
      <c r="G3457" s="16"/>
      <c r="H3457" s="16"/>
      <c r="I3457" s="16"/>
      <c r="J3457" s="16"/>
      <c r="K3457" s="16"/>
      <c r="L3457" s="16"/>
      <c r="M3457" s="17" t="s">
        <v>3011</v>
      </c>
      <c r="N3457" s="17">
        <v>12</v>
      </c>
      <c r="O3457" s="17">
        <v>6</v>
      </c>
      <c r="P3457" s="17">
        <v>2011</v>
      </c>
      <c r="Q3457" s="19" t="s">
        <v>264</v>
      </c>
      <c r="R3457" s="24" t="s">
        <v>1026</v>
      </c>
      <c r="S3457" s="19" t="s">
        <v>3121</v>
      </c>
      <c r="T3457" s="17">
        <v>2</v>
      </c>
      <c r="U3457" s="24" t="s">
        <v>1026</v>
      </c>
      <c r="V3457" s="17">
        <v>0</v>
      </c>
      <c r="W3457" s="142" t="s">
        <v>4956</v>
      </c>
      <c r="X3457" s="17">
        <v>235</v>
      </c>
      <c r="Y3457" s="17">
        <v>20</v>
      </c>
      <c r="Z3457" s="24" t="s">
        <v>1026</v>
      </c>
      <c r="AA3457" s="17">
        <v>6</v>
      </c>
    </row>
    <row r="3458" spans="1:27" x14ac:dyDescent="0.25">
      <c r="A3458" s="16"/>
      <c r="C3458" s="16"/>
      <c r="D3458" s="16"/>
      <c r="E3458" s="16"/>
      <c r="F3458" s="16"/>
      <c r="G3458" s="16"/>
      <c r="H3458" s="16"/>
      <c r="I3458" s="16"/>
      <c r="J3458" s="16"/>
      <c r="K3458" s="16"/>
      <c r="L3458" s="16"/>
      <c r="M3458" s="17" t="s">
        <v>3142</v>
      </c>
      <c r="N3458" s="17">
        <v>15</v>
      </c>
      <c r="O3458" s="17">
        <v>6</v>
      </c>
      <c r="P3458" s="17">
        <v>2011</v>
      </c>
      <c r="Q3458" s="19" t="s">
        <v>392</v>
      </c>
      <c r="R3458" s="24" t="s">
        <v>1026</v>
      </c>
      <c r="S3458" s="19" t="s">
        <v>1029</v>
      </c>
      <c r="T3458" s="17">
        <v>1</v>
      </c>
      <c r="U3458" s="24" t="s">
        <v>1026</v>
      </c>
      <c r="V3458" s="17">
        <v>0</v>
      </c>
      <c r="W3458" s="142" t="s">
        <v>4961</v>
      </c>
      <c r="X3458" s="17">
        <v>379</v>
      </c>
      <c r="Y3458" s="17">
        <v>10</v>
      </c>
      <c r="Z3458" s="24" t="s">
        <v>1026</v>
      </c>
      <c r="AA3458" s="17">
        <v>2</v>
      </c>
    </row>
    <row r="3459" spans="1:27" x14ac:dyDescent="0.25">
      <c r="A3459" s="16"/>
      <c r="C3459" s="16"/>
      <c r="D3459" s="16"/>
      <c r="E3459" s="16"/>
      <c r="F3459" s="16"/>
      <c r="G3459" s="16"/>
      <c r="H3459" s="16"/>
      <c r="I3459" s="16"/>
      <c r="J3459" s="16"/>
      <c r="K3459" s="16"/>
      <c r="L3459" s="16"/>
      <c r="M3459" s="17" t="s">
        <v>3142</v>
      </c>
      <c r="N3459" s="17">
        <v>15</v>
      </c>
      <c r="O3459" s="17">
        <v>6</v>
      </c>
      <c r="P3459" s="17">
        <v>2011</v>
      </c>
      <c r="Q3459" s="19" t="s">
        <v>1041</v>
      </c>
      <c r="R3459" s="24" t="s">
        <v>1026</v>
      </c>
      <c r="S3459" s="19" t="s">
        <v>3121</v>
      </c>
      <c r="T3459" s="17">
        <v>2</v>
      </c>
      <c r="U3459" s="24" t="s">
        <v>1026</v>
      </c>
      <c r="V3459" s="17">
        <v>0</v>
      </c>
      <c r="W3459" s="142" t="s">
        <v>4960</v>
      </c>
      <c r="X3459" s="17">
        <v>640</v>
      </c>
      <c r="Y3459" s="17">
        <v>10</v>
      </c>
      <c r="Z3459" s="24" t="s">
        <v>1026</v>
      </c>
      <c r="AA3459" s="17">
        <v>3</v>
      </c>
    </row>
    <row r="3460" spans="1:27" x14ac:dyDescent="0.25">
      <c r="A3460" s="16"/>
      <c r="C3460" s="16"/>
      <c r="D3460" s="16"/>
      <c r="E3460" s="16"/>
      <c r="F3460" s="16"/>
      <c r="G3460" s="16"/>
      <c r="H3460" s="16"/>
      <c r="I3460" s="16"/>
      <c r="J3460" s="16"/>
      <c r="K3460" s="16"/>
      <c r="L3460" s="16"/>
      <c r="M3460" s="17" t="s">
        <v>3142</v>
      </c>
      <c r="N3460" s="17">
        <v>15</v>
      </c>
      <c r="O3460" s="17">
        <v>6</v>
      </c>
      <c r="P3460" s="17">
        <v>2011</v>
      </c>
      <c r="Q3460" s="19" t="s">
        <v>264</v>
      </c>
      <c r="R3460" s="24" t="s">
        <v>1026</v>
      </c>
      <c r="S3460" s="19" t="s">
        <v>1043</v>
      </c>
      <c r="T3460" s="17">
        <v>2</v>
      </c>
      <c r="U3460" s="24" t="s">
        <v>1026</v>
      </c>
      <c r="V3460" s="17">
        <v>0</v>
      </c>
      <c r="W3460" s="142" t="s">
        <v>4959</v>
      </c>
      <c r="X3460" s="17">
        <v>492</v>
      </c>
      <c r="Y3460" s="17">
        <v>12</v>
      </c>
      <c r="Z3460" s="24" t="s">
        <v>1026</v>
      </c>
      <c r="AA3460" s="17">
        <v>2</v>
      </c>
    </row>
    <row r="3461" spans="1:27" x14ac:dyDescent="0.25">
      <c r="A3461" s="16"/>
      <c r="C3461" s="16"/>
      <c r="D3461" s="16"/>
      <c r="E3461" s="16"/>
      <c r="F3461" s="16"/>
      <c r="G3461" s="16"/>
      <c r="H3461" s="16"/>
      <c r="I3461" s="16"/>
      <c r="J3461" s="16"/>
      <c r="K3461" s="16"/>
      <c r="L3461" s="16"/>
      <c r="M3461" s="17" t="s">
        <v>3142</v>
      </c>
      <c r="N3461" s="17">
        <v>15</v>
      </c>
      <c r="O3461" s="17">
        <v>6</v>
      </c>
      <c r="P3461" s="17">
        <v>2011</v>
      </c>
      <c r="Q3461" s="19" t="s">
        <v>1241</v>
      </c>
      <c r="R3461" s="24" t="s">
        <v>1026</v>
      </c>
      <c r="S3461" s="19" t="s">
        <v>1427</v>
      </c>
      <c r="T3461" s="17">
        <v>2</v>
      </c>
      <c r="U3461" s="24" t="s">
        <v>1026</v>
      </c>
      <c r="V3461" s="17">
        <v>0</v>
      </c>
      <c r="W3461" s="142" t="s">
        <v>4958</v>
      </c>
      <c r="X3461" s="17">
        <v>652</v>
      </c>
      <c r="Y3461" s="17">
        <v>10</v>
      </c>
      <c r="Z3461" s="24" t="s">
        <v>1026</v>
      </c>
      <c r="AA3461" s="17">
        <v>0</v>
      </c>
    </row>
    <row r="3462" spans="1:27" x14ac:dyDescent="0.25">
      <c r="A3462" s="16"/>
      <c r="C3462" s="16"/>
      <c r="D3462" s="16"/>
      <c r="E3462" s="16"/>
      <c r="F3462" s="16"/>
      <c r="G3462" s="16"/>
      <c r="H3462" s="16"/>
      <c r="I3462" s="16"/>
      <c r="J3462" s="16"/>
      <c r="K3462" s="16"/>
      <c r="L3462" s="16"/>
      <c r="M3462" s="17" t="s">
        <v>3142</v>
      </c>
      <c r="N3462" s="17">
        <v>15</v>
      </c>
      <c r="O3462" s="17">
        <v>6</v>
      </c>
      <c r="P3462" s="17">
        <v>2011</v>
      </c>
      <c r="Q3462" s="19" t="s">
        <v>4913</v>
      </c>
      <c r="R3462" s="24" t="s">
        <v>1026</v>
      </c>
      <c r="S3462" s="19" t="s">
        <v>1</v>
      </c>
      <c r="T3462" s="17">
        <v>2</v>
      </c>
      <c r="U3462" s="24" t="s">
        <v>1026</v>
      </c>
      <c r="V3462" s="17">
        <v>0</v>
      </c>
      <c r="W3462" s="142" t="s">
        <v>4957</v>
      </c>
      <c r="X3462" s="17">
        <v>358</v>
      </c>
      <c r="Y3462" s="17">
        <v>6</v>
      </c>
      <c r="Z3462" s="24" t="s">
        <v>1026</v>
      </c>
      <c r="AA3462" s="17">
        <v>1</v>
      </c>
    </row>
    <row r="3463" spans="1:27" x14ac:dyDescent="0.25">
      <c r="A3463" s="16"/>
      <c r="C3463" s="16"/>
      <c r="D3463" s="16"/>
      <c r="E3463" s="16"/>
      <c r="F3463" s="16"/>
      <c r="G3463" s="16"/>
      <c r="H3463" s="16"/>
      <c r="I3463" s="16"/>
      <c r="J3463" s="16"/>
      <c r="K3463" s="16"/>
      <c r="L3463" s="16"/>
      <c r="M3463" s="17" t="s">
        <v>3027</v>
      </c>
      <c r="N3463" s="17">
        <v>18</v>
      </c>
      <c r="O3463" s="17">
        <v>6</v>
      </c>
      <c r="P3463" s="17">
        <v>2011</v>
      </c>
      <c r="Q3463" s="19" t="s">
        <v>1029</v>
      </c>
      <c r="R3463" s="24" t="s">
        <v>1026</v>
      </c>
      <c r="S3463" s="19" t="s">
        <v>4913</v>
      </c>
      <c r="T3463" s="17">
        <v>0</v>
      </c>
      <c r="U3463" s="24" t="s">
        <v>1026</v>
      </c>
      <c r="V3463" s="17">
        <v>2</v>
      </c>
      <c r="W3463" s="142" t="s">
        <v>4962</v>
      </c>
      <c r="X3463" s="17">
        <v>246</v>
      </c>
      <c r="Y3463" s="17">
        <v>4</v>
      </c>
      <c r="Z3463" s="24" t="s">
        <v>1026</v>
      </c>
      <c r="AA3463" s="17">
        <v>15</v>
      </c>
    </row>
    <row r="3464" spans="1:27" x14ac:dyDescent="0.25">
      <c r="A3464" s="16"/>
      <c r="C3464" s="16"/>
      <c r="D3464" s="16"/>
      <c r="E3464" s="16"/>
      <c r="F3464" s="16"/>
      <c r="G3464" s="16"/>
      <c r="H3464" s="16"/>
      <c r="I3464" s="16"/>
      <c r="J3464" s="16"/>
      <c r="K3464" s="16"/>
      <c r="L3464" s="16"/>
      <c r="M3464" s="17" t="s">
        <v>3011</v>
      </c>
      <c r="N3464" s="17">
        <v>19</v>
      </c>
      <c r="O3464" s="17">
        <v>6</v>
      </c>
      <c r="P3464" s="17">
        <v>2011</v>
      </c>
      <c r="Q3464" s="19" t="s">
        <v>3121</v>
      </c>
      <c r="R3464" s="24" t="s">
        <v>1026</v>
      </c>
      <c r="S3464" s="19" t="s">
        <v>1241</v>
      </c>
      <c r="T3464" s="17">
        <v>0</v>
      </c>
      <c r="U3464" s="24" t="s">
        <v>1026</v>
      </c>
      <c r="V3464" s="17">
        <v>2</v>
      </c>
      <c r="W3464" s="142" t="s">
        <v>4970</v>
      </c>
      <c r="X3464" s="17">
        <v>128</v>
      </c>
      <c r="Y3464" s="17">
        <v>3</v>
      </c>
      <c r="Z3464" s="24" t="s">
        <v>1026</v>
      </c>
      <c r="AA3464" s="17">
        <v>19</v>
      </c>
    </row>
    <row r="3465" spans="1:27" x14ac:dyDescent="0.25">
      <c r="A3465" s="16"/>
      <c r="C3465" s="16"/>
      <c r="D3465" s="16"/>
      <c r="E3465" s="16"/>
      <c r="F3465" s="16"/>
      <c r="G3465" s="16"/>
      <c r="H3465" s="16"/>
      <c r="I3465" s="16"/>
      <c r="J3465" s="16"/>
      <c r="K3465" s="16"/>
      <c r="L3465" s="16"/>
      <c r="M3465" s="17" t="s">
        <v>3011</v>
      </c>
      <c r="N3465" s="17">
        <v>19</v>
      </c>
      <c r="O3465" s="17">
        <v>6</v>
      </c>
      <c r="P3465" s="17">
        <v>2011</v>
      </c>
      <c r="Q3465" s="19" t="s">
        <v>1</v>
      </c>
      <c r="R3465" s="24" t="s">
        <v>1026</v>
      </c>
      <c r="S3465" s="19" t="s">
        <v>392</v>
      </c>
      <c r="T3465" s="17">
        <v>0</v>
      </c>
      <c r="U3465" s="24" t="s">
        <v>1026</v>
      </c>
      <c r="V3465" s="17">
        <v>2</v>
      </c>
      <c r="W3465" s="142" t="s">
        <v>4963</v>
      </c>
      <c r="X3465" s="17">
        <v>240</v>
      </c>
      <c r="Y3465" s="17">
        <v>3</v>
      </c>
      <c r="Z3465" s="24" t="s">
        <v>1026</v>
      </c>
      <c r="AA3465" s="17">
        <v>6</v>
      </c>
    </row>
    <row r="3466" spans="1:27" x14ac:dyDescent="0.25">
      <c r="A3466" s="16"/>
      <c r="C3466" s="16"/>
      <c r="D3466" s="16"/>
      <c r="E3466" s="16"/>
      <c r="F3466" s="16"/>
      <c r="G3466" s="16"/>
      <c r="H3466" s="16"/>
      <c r="I3466" s="16"/>
      <c r="J3466" s="16"/>
      <c r="K3466" s="16"/>
      <c r="L3466" s="16"/>
      <c r="M3466" s="17" t="s">
        <v>3011</v>
      </c>
      <c r="N3466" s="17">
        <v>19</v>
      </c>
      <c r="O3466" s="17">
        <v>6</v>
      </c>
      <c r="P3466" s="17">
        <v>2011</v>
      </c>
      <c r="Q3466" s="19" t="s">
        <v>1029</v>
      </c>
      <c r="R3466" s="24" t="s">
        <v>1026</v>
      </c>
      <c r="S3466" s="19" t="s">
        <v>1041</v>
      </c>
      <c r="T3466" s="17">
        <v>0</v>
      </c>
      <c r="U3466" s="24" t="s">
        <v>1026</v>
      </c>
      <c r="V3466" s="17">
        <v>2</v>
      </c>
      <c r="W3466" s="142" t="s">
        <v>4964</v>
      </c>
      <c r="X3466" s="17">
        <v>173</v>
      </c>
      <c r="Y3466" s="17">
        <v>2</v>
      </c>
      <c r="Z3466" s="24" t="s">
        <v>1026</v>
      </c>
      <c r="AA3466" s="17">
        <v>25</v>
      </c>
    </row>
    <row r="3467" spans="1:27" x14ac:dyDescent="0.25">
      <c r="A3467" s="16"/>
      <c r="C3467" s="16"/>
      <c r="D3467" s="16"/>
      <c r="E3467" s="16"/>
      <c r="F3467" s="16"/>
      <c r="G3467" s="16"/>
      <c r="H3467" s="16"/>
      <c r="I3467" s="16"/>
      <c r="J3467" s="16"/>
      <c r="K3467" s="16"/>
      <c r="L3467" s="16"/>
      <c r="M3467" s="17" t="s">
        <v>3011</v>
      </c>
      <c r="N3467" s="17">
        <v>19</v>
      </c>
      <c r="O3467" s="17">
        <v>6</v>
      </c>
      <c r="P3467" s="17">
        <v>2011</v>
      </c>
      <c r="Q3467" s="19" t="s">
        <v>1043</v>
      </c>
      <c r="R3467" s="24" t="s">
        <v>1026</v>
      </c>
      <c r="S3467" s="19" t="s">
        <v>4913</v>
      </c>
      <c r="T3467" s="17">
        <v>2</v>
      </c>
      <c r="U3467" s="24" t="s">
        <v>1026</v>
      </c>
      <c r="V3467" s="17">
        <v>0</v>
      </c>
      <c r="W3467" s="142" t="s">
        <v>4965</v>
      </c>
      <c r="X3467" s="17">
        <v>642</v>
      </c>
      <c r="Y3467" s="17">
        <v>9</v>
      </c>
      <c r="Z3467" s="24" t="s">
        <v>1026</v>
      </c>
      <c r="AA3467" s="17">
        <v>3</v>
      </c>
    </row>
    <row r="3468" spans="1:27" x14ac:dyDescent="0.25">
      <c r="A3468" s="16"/>
      <c r="C3468" s="16"/>
      <c r="D3468" s="16"/>
      <c r="E3468" s="16"/>
      <c r="F3468" s="16"/>
      <c r="G3468" s="16"/>
      <c r="H3468" s="16"/>
      <c r="I3468" s="16"/>
      <c r="J3468" s="16"/>
      <c r="K3468" s="16"/>
      <c r="L3468" s="16"/>
      <c r="M3468" s="17" t="s">
        <v>3011</v>
      </c>
      <c r="N3468" s="17">
        <v>19</v>
      </c>
      <c r="O3468" s="17">
        <v>6</v>
      </c>
      <c r="P3468" s="17">
        <v>2011</v>
      </c>
      <c r="Q3468" s="19" t="s">
        <v>1427</v>
      </c>
      <c r="R3468" s="24" t="s">
        <v>1026</v>
      </c>
      <c r="S3468" s="19" t="s">
        <v>264</v>
      </c>
      <c r="T3468" s="17">
        <v>1</v>
      </c>
      <c r="U3468" s="24" t="s">
        <v>1026</v>
      </c>
      <c r="V3468" s="17">
        <v>2</v>
      </c>
      <c r="W3468" s="142" t="s">
        <v>4966</v>
      </c>
      <c r="X3468" s="17">
        <v>147</v>
      </c>
      <c r="Y3468" s="17">
        <v>5</v>
      </c>
      <c r="Z3468" s="24" t="s">
        <v>1026</v>
      </c>
      <c r="AA3468" s="17">
        <v>9</v>
      </c>
    </row>
    <row r="3469" spans="1:27" x14ac:dyDescent="0.25">
      <c r="A3469" s="16"/>
      <c r="C3469" s="16"/>
      <c r="D3469" s="16"/>
      <c r="E3469" s="16"/>
      <c r="F3469" s="16"/>
      <c r="G3469" s="16"/>
      <c r="H3469" s="16"/>
      <c r="I3469" s="16"/>
      <c r="J3469" s="16"/>
      <c r="K3469" s="16"/>
      <c r="L3469" s="16"/>
      <c r="M3469" s="17" t="s">
        <v>3144</v>
      </c>
      <c r="N3469" s="17">
        <v>21</v>
      </c>
      <c r="O3469" s="17">
        <v>6</v>
      </c>
      <c r="P3469" s="17">
        <v>2011</v>
      </c>
      <c r="Q3469" s="19" t="s">
        <v>264</v>
      </c>
      <c r="R3469" s="24" t="s">
        <v>1026</v>
      </c>
      <c r="S3469" s="19" t="s">
        <v>1029</v>
      </c>
      <c r="T3469" s="17">
        <v>0</v>
      </c>
      <c r="U3469" s="24" t="s">
        <v>1026</v>
      </c>
      <c r="V3469" s="17">
        <v>1</v>
      </c>
      <c r="W3469" s="142" t="s">
        <v>4968</v>
      </c>
      <c r="X3469" s="17">
        <v>1638</v>
      </c>
      <c r="Y3469" s="17">
        <v>9</v>
      </c>
      <c r="Z3469" s="24" t="s">
        <v>1026</v>
      </c>
      <c r="AA3469" s="17">
        <v>10</v>
      </c>
    </row>
    <row r="3470" spans="1:27" x14ac:dyDescent="0.25">
      <c r="A3470" s="16"/>
      <c r="C3470" s="16"/>
      <c r="D3470" s="16"/>
      <c r="E3470" s="16"/>
      <c r="F3470" s="16"/>
      <c r="G3470" s="16"/>
      <c r="H3470" s="16"/>
      <c r="I3470" s="16"/>
      <c r="J3470" s="16"/>
      <c r="K3470" s="16"/>
      <c r="L3470" s="16"/>
      <c r="M3470" s="17" t="s">
        <v>3142</v>
      </c>
      <c r="N3470" s="17">
        <v>22</v>
      </c>
      <c r="O3470" s="17">
        <v>6</v>
      </c>
      <c r="P3470" s="17">
        <v>2011</v>
      </c>
      <c r="Q3470" s="19" t="s">
        <v>1041</v>
      </c>
      <c r="R3470" s="24" t="s">
        <v>1026</v>
      </c>
      <c r="S3470" s="19" t="s">
        <v>264</v>
      </c>
      <c r="T3470" s="17">
        <v>2</v>
      </c>
      <c r="U3470" s="24" t="s">
        <v>1026</v>
      </c>
      <c r="V3470" s="17">
        <v>0</v>
      </c>
      <c r="W3470" s="142" t="s">
        <v>4967</v>
      </c>
      <c r="X3470" s="17">
        <v>458</v>
      </c>
      <c r="Y3470" s="17">
        <v>18</v>
      </c>
      <c r="Z3470" s="24" t="s">
        <v>1026</v>
      </c>
      <c r="AA3470" s="17">
        <v>4</v>
      </c>
    </row>
    <row r="3471" spans="1:27" x14ac:dyDescent="0.25">
      <c r="A3471" s="16"/>
      <c r="C3471" s="16"/>
      <c r="D3471" s="16"/>
      <c r="E3471" s="16"/>
      <c r="F3471" s="16"/>
      <c r="G3471" s="16"/>
      <c r="H3471" s="16"/>
      <c r="I3471" s="16"/>
      <c r="J3471" s="16"/>
      <c r="K3471" s="16"/>
      <c r="L3471" s="16"/>
      <c r="M3471" s="17" t="s">
        <v>3142</v>
      </c>
      <c r="N3471" s="17">
        <v>22</v>
      </c>
      <c r="O3471" s="17">
        <v>6</v>
      </c>
      <c r="P3471" s="17">
        <v>2011</v>
      </c>
      <c r="Q3471" s="19" t="s">
        <v>3121</v>
      </c>
      <c r="R3471" s="24" t="s">
        <v>1026</v>
      </c>
      <c r="S3471" s="19" t="s">
        <v>4913</v>
      </c>
      <c r="T3471" s="17">
        <v>2</v>
      </c>
      <c r="U3471" s="24" t="s">
        <v>1026</v>
      </c>
      <c r="V3471" s="17">
        <v>0</v>
      </c>
      <c r="W3471" s="142" t="s">
        <v>1510</v>
      </c>
      <c r="X3471" s="17">
        <v>205</v>
      </c>
      <c r="Y3471" s="17">
        <v>4</v>
      </c>
      <c r="Z3471" s="24" t="s">
        <v>1026</v>
      </c>
      <c r="AA3471" s="17">
        <v>2</v>
      </c>
    </row>
    <row r="3472" spans="1:27" x14ac:dyDescent="0.25">
      <c r="A3472" s="16"/>
      <c r="C3472" s="16"/>
      <c r="D3472" s="16"/>
      <c r="E3472" s="16"/>
      <c r="F3472" s="16"/>
      <c r="G3472" s="16"/>
      <c r="H3472" s="16"/>
      <c r="I3472" s="16"/>
      <c r="J3472" s="16"/>
      <c r="K3472" s="16"/>
      <c r="L3472" s="16"/>
      <c r="M3472" s="17" t="s">
        <v>3142</v>
      </c>
      <c r="N3472" s="17">
        <v>22</v>
      </c>
      <c r="O3472" s="17">
        <v>6</v>
      </c>
      <c r="P3472" s="17">
        <v>2011</v>
      </c>
      <c r="Q3472" s="19" t="s">
        <v>1</v>
      </c>
      <c r="R3472" s="24" t="s">
        <v>1026</v>
      </c>
      <c r="S3472" s="19" t="s">
        <v>1241</v>
      </c>
      <c r="T3472" s="17">
        <v>0</v>
      </c>
      <c r="U3472" s="24" t="s">
        <v>1026</v>
      </c>
      <c r="V3472" s="17">
        <v>2</v>
      </c>
      <c r="W3472" s="142" t="s">
        <v>1535</v>
      </c>
      <c r="X3472" s="17">
        <v>680</v>
      </c>
      <c r="Y3472" s="17">
        <v>0</v>
      </c>
      <c r="Z3472" s="24" t="s">
        <v>1026</v>
      </c>
      <c r="AA3472" s="17">
        <v>5</v>
      </c>
    </row>
    <row r="3473" spans="1:27" x14ac:dyDescent="0.25">
      <c r="A3473" s="16"/>
      <c r="C3473" s="16"/>
      <c r="D3473" s="16"/>
      <c r="E3473" s="16"/>
      <c r="F3473" s="16"/>
      <c r="G3473" s="16"/>
      <c r="H3473" s="16"/>
      <c r="I3473" s="16"/>
      <c r="J3473" s="16"/>
      <c r="K3473" s="16"/>
      <c r="L3473" s="16"/>
      <c r="M3473" s="17" t="s">
        <v>3142</v>
      </c>
      <c r="N3473" s="17">
        <v>22</v>
      </c>
      <c r="O3473" s="17">
        <v>6</v>
      </c>
      <c r="P3473" s="17">
        <v>2011</v>
      </c>
      <c r="Q3473" s="19" t="s">
        <v>392</v>
      </c>
      <c r="R3473" s="24" t="s">
        <v>1026</v>
      </c>
      <c r="S3473" s="19" t="s">
        <v>1427</v>
      </c>
      <c r="T3473" s="17">
        <v>2</v>
      </c>
      <c r="U3473" s="24" t="s">
        <v>1026</v>
      </c>
      <c r="V3473" s="17">
        <v>0</v>
      </c>
      <c r="W3473" s="142" t="s">
        <v>1084</v>
      </c>
      <c r="X3473" s="17">
        <v>314</v>
      </c>
      <c r="Y3473" s="17">
        <v>5</v>
      </c>
      <c r="Z3473" s="24" t="s">
        <v>1026</v>
      </c>
      <c r="AA3473" s="17">
        <v>2</v>
      </c>
    </row>
    <row r="3474" spans="1:27" x14ac:dyDescent="0.25">
      <c r="A3474" s="16"/>
      <c r="C3474" s="16"/>
      <c r="D3474" s="16"/>
      <c r="E3474" s="16"/>
      <c r="F3474" s="16"/>
      <c r="G3474" s="16"/>
      <c r="H3474" s="16"/>
      <c r="I3474" s="16"/>
      <c r="J3474" s="16"/>
      <c r="K3474" s="16"/>
      <c r="L3474" s="16"/>
      <c r="M3474" s="17" t="s">
        <v>3142</v>
      </c>
      <c r="N3474" s="17">
        <v>29</v>
      </c>
      <c r="O3474" s="17">
        <v>6</v>
      </c>
      <c r="P3474" s="17">
        <v>2011</v>
      </c>
      <c r="Q3474" s="19" t="s">
        <v>264</v>
      </c>
      <c r="R3474" s="24" t="s">
        <v>1026</v>
      </c>
      <c r="S3474" s="19" t="s">
        <v>4913</v>
      </c>
      <c r="T3474" s="17">
        <v>2</v>
      </c>
      <c r="U3474" s="24" t="s">
        <v>1026</v>
      </c>
      <c r="V3474" s="17">
        <v>0</v>
      </c>
      <c r="W3474" s="142" t="s">
        <v>4974</v>
      </c>
      <c r="X3474" s="17">
        <v>585</v>
      </c>
      <c r="Y3474" s="17">
        <v>13</v>
      </c>
      <c r="Z3474" s="24" t="s">
        <v>1026</v>
      </c>
      <c r="AA3474" s="17">
        <v>5</v>
      </c>
    </row>
    <row r="3475" spans="1:27" x14ac:dyDescent="0.25">
      <c r="A3475" s="16"/>
      <c r="C3475" s="16"/>
      <c r="D3475" s="16"/>
      <c r="E3475" s="16"/>
      <c r="F3475" s="16"/>
      <c r="G3475" s="16"/>
      <c r="H3475" s="16"/>
      <c r="I3475" s="16"/>
      <c r="J3475" s="16"/>
      <c r="K3475" s="16"/>
      <c r="L3475" s="16"/>
      <c r="M3475" s="17" t="s">
        <v>3142</v>
      </c>
      <c r="N3475" s="17">
        <v>29</v>
      </c>
      <c r="O3475" s="17">
        <v>6</v>
      </c>
      <c r="P3475" s="17">
        <v>2011</v>
      </c>
      <c r="Q3475" s="19" t="s">
        <v>1241</v>
      </c>
      <c r="R3475" s="24" t="s">
        <v>1026</v>
      </c>
      <c r="S3475" s="19" t="s">
        <v>1</v>
      </c>
      <c r="T3475" s="17">
        <v>2</v>
      </c>
      <c r="U3475" s="24" t="s">
        <v>1026</v>
      </c>
      <c r="V3475" s="17">
        <v>0</v>
      </c>
      <c r="W3475" s="142" t="s">
        <v>2055</v>
      </c>
      <c r="X3475" s="17">
        <v>1789</v>
      </c>
      <c r="Y3475" s="17">
        <v>8</v>
      </c>
      <c r="Z3475" s="24" t="s">
        <v>1026</v>
      </c>
      <c r="AA3475" s="17">
        <v>3</v>
      </c>
    </row>
    <row r="3476" spans="1:27" x14ac:dyDescent="0.25">
      <c r="A3476" s="16"/>
      <c r="C3476" s="16"/>
      <c r="D3476" s="16"/>
      <c r="E3476" s="16"/>
      <c r="F3476" s="16"/>
      <c r="G3476" s="16"/>
      <c r="H3476" s="16"/>
      <c r="I3476" s="16"/>
      <c r="J3476" s="16"/>
      <c r="K3476" s="16"/>
      <c r="L3476" s="16"/>
      <c r="M3476" s="17" t="s">
        <v>3142</v>
      </c>
      <c r="N3476" s="17">
        <v>29</v>
      </c>
      <c r="O3476" s="17">
        <v>6</v>
      </c>
      <c r="P3476" s="17">
        <v>2011</v>
      </c>
      <c r="Q3476" s="19" t="s">
        <v>3121</v>
      </c>
      <c r="R3476" s="24" t="s">
        <v>1026</v>
      </c>
      <c r="S3476" s="19" t="s">
        <v>392</v>
      </c>
      <c r="T3476" s="17">
        <v>0</v>
      </c>
      <c r="U3476" s="24" t="s">
        <v>1026</v>
      </c>
      <c r="V3476" s="17">
        <v>2</v>
      </c>
      <c r="W3476" s="142" t="s">
        <v>4975</v>
      </c>
      <c r="X3476" s="17">
        <v>259</v>
      </c>
      <c r="Y3476" s="17">
        <v>4</v>
      </c>
      <c r="Z3476" s="24" t="s">
        <v>1026</v>
      </c>
      <c r="AA3476" s="17">
        <v>23</v>
      </c>
    </row>
    <row r="3477" spans="1:27" x14ac:dyDescent="0.25">
      <c r="A3477" s="16"/>
      <c r="C3477" s="16"/>
      <c r="D3477" s="16"/>
      <c r="E3477" s="16"/>
      <c r="F3477" s="16"/>
      <c r="G3477" s="16"/>
      <c r="H3477" s="16"/>
      <c r="I3477" s="16"/>
      <c r="J3477" s="16"/>
      <c r="K3477" s="16"/>
      <c r="L3477" s="16"/>
      <c r="M3477" s="17" t="s">
        <v>3142</v>
      </c>
      <c r="N3477" s="17">
        <v>29</v>
      </c>
      <c r="O3477" s="17">
        <v>6</v>
      </c>
      <c r="P3477" s="17">
        <v>2011</v>
      </c>
      <c r="Q3477" s="19" t="s">
        <v>1029</v>
      </c>
      <c r="R3477" s="24" t="s">
        <v>1026</v>
      </c>
      <c r="S3477" s="19" t="s">
        <v>1043</v>
      </c>
      <c r="T3477" s="17">
        <v>0</v>
      </c>
      <c r="U3477" s="24" t="s">
        <v>1026</v>
      </c>
      <c r="V3477" s="17">
        <v>2</v>
      </c>
      <c r="W3477" s="142" t="s">
        <v>4976</v>
      </c>
      <c r="X3477" s="17">
        <v>311</v>
      </c>
      <c r="Y3477" s="17">
        <v>1</v>
      </c>
      <c r="Z3477" s="24" t="s">
        <v>1026</v>
      </c>
      <c r="AA3477" s="17">
        <v>19</v>
      </c>
    </row>
    <row r="3478" spans="1:27" x14ac:dyDescent="0.25">
      <c r="A3478" s="16"/>
      <c r="C3478" s="16"/>
      <c r="D3478" s="16"/>
      <c r="E3478" s="16"/>
      <c r="F3478" s="16"/>
      <c r="G3478" s="16"/>
      <c r="H3478" s="16"/>
      <c r="I3478" s="16"/>
      <c r="J3478" s="16"/>
      <c r="K3478" s="16"/>
      <c r="L3478" s="16"/>
      <c r="M3478" s="17" t="s">
        <v>3142</v>
      </c>
      <c r="N3478" s="17">
        <v>29</v>
      </c>
      <c r="O3478" s="17">
        <v>6</v>
      </c>
      <c r="P3478" s="17">
        <v>2011</v>
      </c>
      <c r="Q3478" s="19" t="s">
        <v>1427</v>
      </c>
      <c r="R3478" s="24" t="s">
        <v>1026</v>
      </c>
      <c r="S3478" s="19" t="s">
        <v>1041</v>
      </c>
      <c r="T3478" s="17">
        <v>0</v>
      </c>
      <c r="U3478" s="24" t="s">
        <v>1026</v>
      </c>
      <c r="V3478" s="17">
        <v>2</v>
      </c>
      <c r="W3478" s="142" t="s">
        <v>4977</v>
      </c>
      <c r="X3478" s="17">
        <v>430</v>
      </c>
      <c r="Y3478" s="17">
        <v>2</v>
      </c>
      <c r="Z3478" s="24" t="s">
        <v>1026</v>
      </c>
      <c r="AA3478" s="17">
        <v>17</v>
      </c>
    </row>
    <row r="3479" spans="1:27" x14ac:dyDescent="0.25">
      <c r="A3479" s="16"/>
      <c r="C3479" s="16"/>
      <c r="D3479" s="16"/>
      <c r="E3479" s="16"/>
      <c r="F3479" s="16"/>
      <c r="G3479" s="16"/>
      <c r="H3479" s="16"/>
      <c r="I3479" s="16"/>
      <c r="J3479" s="16"/>
      <c r="K3479" s="16"/>
      <c r="L3479" s="16"/>
      <c r="M3479" s="17" t="s">
        <v>3011</v>
      </c>
      <c r="N3479" s="17">
        <v>3</v>
      </c>
      <c r="O3479" s="17">
        <v>7</v>
      </c>
      <c r="P3479" s="17">
        <v>2011</v>
      </c>
      <c r="Q3479" s="19" t="s">
        <v>1043</v>
      </c>
      <c r="R3479" s="24" t="s">
        <v>1026</v>
      </c>
      <c r="S3479" s="19" t="s">
        <v>1241</v>
      </c>
      <c r="T3479" s="17">
        <v>0</v>
      </c>
      <c r="U3479" s="24" t="s">
        <v>1026</v>
      </c>
      <c r="V3479" s="17">
        <v>2</v>
      </c>
      <c r="W3479" s="142" t="s">
        <v>5015</v>
      </c>
      <c r="X3479" s="17">
        <v>432</v>
      </c>
      <c r="Y3479" s="17">
        <v>1</v>
      </c>
      <c r="Z3479" s="24" t="s">
        <v>1026</v>
      </c>
      <c r="AA3479" s="17">
        <v>12</v>
      </c>
    </row>
    <row r="3480" spans="1:27" x14ac:dyDescent="0.25">
      <c r="A3480" s="16"/>
      <c r="C3480" s="16"/>
      <c r="D3480" s="16"/>
      <c r="E3480" s="16"/>
      <c r="F3480" s="16"/>
      <c r="G3480" s="16"/>
      <c r="H3480" s="16"/>
      <c r="I3480" s="16"/>
      <c r="J3480" s="16"/>
      <c r="K3480" s="16"/>
      <c r="L3480" s="16"/>
      <c r="M3480" s="17" t="s">
        <v>3011</v>
      </c>
      <c r="N3480" s="17">
        <v>3</v>
      </c>
      <c r="O3480" s="17">
        <v>7</v>
      </c>
      <c r="P3480" s="17">
        <v>2011</v>
      </c>
      <c r="Q3480" s="19" t="s">
        <v>4913</v>
      </c>
      <c r="R3480" s="24" t="s">
        <v>1026</v>
      </c>
      <c r="S3480" s="19" t="s">
        <v>3121</v>
      </c>
      <c r="T3480" s="17">
        <v>1</v>
      </c>
      <c r="U3480" s="24" t="s">
        <v>1026</v>
      </c>
      <c r="V3480" s="17">
        <v>0</v>
      </c>
      <c r="W3480" s="142" t="s">
        <v>4978</v>
      </c>
      <c r="X3480" s="17">
        <v>2247</v>
      </c>
      <c r="Y3480" s="17">
        <v>3</v>
      </c>
      <c r="Z3480" s="24" t="s">
        <v>1026</v>
      </c>
      <c r="AA3480" s="17">
        <v>2</v>
      </c>
    </row>
    <row r="3481" spans="1:27" x14ac:dyDescent="0.25">
      <c r="A3481" s="16"/>
      <c r="C3481" s="16"/>
      <c r="D3481" s="16"/>
      <c r="E3481" s="16"/>
      <c r="F3481" s="16"/>
      <c r="G3481" s="16"/>
      <c r="H3481" s="16"/>
      <c r="I3481" s="16"/>
      <c r="J3481" s="16"/>
      <c r="K3481" s="16"/>
      <c r="L3481" s="16"/>
      <c r="M3481" s="17" t="s">
        <v>3144</v>
      </c>
      <c r="N3481" s="17">
        <v>5</v>
      </c>
      <c r="O3481" s="17">
        <v>7</v>
      </c>
      <c r="P3481" s="17">
        <v>2011</v>
      </c>
      <c r="Q3481" s="19" t="s">
        <v>1427</v>
      </c>
      <c r="R3481" s="24" t="s">
        <v>1026</v>
      </c>
      <c r="S3481" s="19" t="s">
        <v>1</v>
      </c>
      <c r="T3481" s="17">
        <v>2</v>
      </c>
      <c r="U3481" s="24" t="s">
        <v>1026</v>
      </c>
      <c r="V3481" s="17">
        <v>0</v>
      </c>
      <c r="W3481" s="142" t="s">
        <v>4979</v>
      </c>
      <c r="X3481" s="17">
        <v>215</v>
      </c>
      <c r="Y3481" s="17">
        <v>8</v>
      </c>
      <c r="Z3481" s="24" t="s">
        <v>1026</v>
      </c>
      <c r="AA3481" s="17">
        <v>4</v>
      </c>
    </row>
    <row r="3482" spans="1:27" x14ac:dyDescent="0.25">
      <c r="A3482" s="16"/>
      <c r="C3482" s="16"/>
      <c r="D3482" s="16"/>
      <c r="E3482" s="16"/>
      <c r="F3482" s="16"/>
      <c r="G3482" s="16"/>
      <c r="H3482" s="16"/>
      <c r="I3482" s="16"/>
      <c r="J3482" s="16"/>
      <c r="K3482" s="16"/>
      <c r="L3482" s="16"/>
      <c r="M3482" s="17" t="s">
        <v>3142</v>
      </c>
      <c r="N3482" s="17">
        <v>6</v>
      </c>
      <c r="O3482" s="17">
        <v>7</v>
      </c>
      <c r="P3482" s="17">
        <v>2011</v>
      </c>
      <c r="Q3482" s="19" t="s">
        <v>392</v>
      </c>
      <c r="R3482" s="24" t="s">
        <v>1026</v>
      </c>
      <c r="S3482" s="19" t="s">
        <v>1241</v>
      </c>
      <c r="T3482" s="17">
        <v>2</v>
      </c>
      <c r="U3482" s="24" t="s">
        <v>1026</v>
      </c>
      <c r="V3482" s="17">
        <v>1</v>
      </c>
      <c r="W3482" s="142" t="s">
        <v>4980</v>
      </c>
      <c r="X3482" s="17">
        <v>1270</v>
      </c>
      <c r="Y3482" s="17">
        <v>4</v>
      </c>
      <c r="Z3482" s="24" t="s">
        <v>1026</v>
      </c>
      <c r="AA3482" s="17">
        <v>4</v>
      </c>
    </row>
    <row r="3483" spans="1:27" x14ac:dyDescent="0.25">
      <c r="A3483" s="16"/>
      <c r="C3483" s="16"/>
      <c r="D3483" s="16"/>
      <c r="E3483" s="16"/>
      <c r="F3483" s="16"/>
      <c r="G3483" s="16"/>
      <c r="H3483" s="16"/>
      <c r="I3483" s="16"/>
      <c r="J3483" s="16"/>
      <c r="K3483" s="16"/>
      <c r="L3483" s="16"/>
      <c r="M3483" s="17" t="s">
        <v>3142</v>
      </c>
      <c r="N3483" s="17">
        <v>6</v>
      </c>
      <c r="O3483" s="17">
        <v>7</v>
      </c>
      <c r="P3483" s="17">
        <v>2011</v>
      </c>
      <c r="Q3483" s="19" t="s">
        <v>1041</v>
      </c>
      <c r="R3483" s="24" t="s">
        <v>1026</v>
      </c>
      <c r="S3483" s="19" t="s">
        <v>1043</v>
      </c>
      <c r="T3483" s="17">
        <v>2</v>
      </c>
      <c r="U3483" s="24" t="s">
        <v>1026</v>
      </c>
      <c r="V3483" s="17">
        <v>1</v>
      </c>
      <c r="W3483" s="142" t="s">
        <v>4981</v>
      </c>
      <c r="X3483" s="17">
        <v>864</v>
      </c>
      <c r="Y3483" s="17">
        <v>8</v>
      </c>
      <c r="Z3483" s="24" t="s">
        <v>1026</v>
      </c>
      <c r="AA3483" s="17">
        <v>4</v>
      </c>
    </row>
    <row r="3484" spans="1:27" x14ac:dyDescent="0.25">
      <c r="A3484" s="16"/>
      <c r="C3484" s="16"/>
      <c r="D3484" s="16"/>
      <c r="E3484" s="16"/>
      <c r="F3484" s="16"/>
      <c r="G3484" s="16"/>
      <c r="H3484" s="16"/>
      <c r="I3484" s="16"/>
      <c r="J3484" s="16"/>
      <c r="K3484" s="16"/>
      <c r="L3484" s="16"/>
      <c r="M3484" s="17" t="s">
        <v>3141</v>
      </c>
      <c r="N3484" s="17">
        <v>7</v>
      </c>
      <c r="O3484" s="17">
        <v>7</v>
      </c>
      <c r="P3484" s="17">
        <v>2011</v>
      </c>
      <c r="Q3484" s="19" t="s">
        <v>1</v>
      </c>
      <c r="R3484" s="24" t="s">
        <v>1026</v>
      </c>
      <c r="S3484" s="19" t="s">
        <v>264</v>
      </c>
      <c r="T3484" s="17">
        <v>1</v>
      </c>
      <c r="U3484" s="24" t="s">
        <v>1026</v>
      </c>
      <c r="V3484" s="17">
        <v>2</v>
      </c>
      <c r="W3484" s="142" t="s">
        <v>4982</v>
      </c>
      <c r="X3484" s="17">
        <v>460</v>
      </c>
      <c r="Y3484" s="17">
        <v>3</v>
      </c>
      <c r="Z3484" s="24" t="s">
        <v>1026</v>
      </c>
      <c r="AA3484" s="17">
        <v>4</v>
      </c>
    </row>
    <row r="3485" spans="1:27" x14ac:dyDescent="0.25">
      <c r="A3485" s="16"/>
      <c r="C3485" s="16"/>
      <c r="D3485" s="16"/>
      <c r="E3485" s="16"/>
      <c r="F3485" s="16"/>
      <c r="G3485" s="16"/>
      <c r="H3485" s="16"/>
      <c r="I3485" s="16"/>
      <c r="J3485" s="16"/>
      <c r="K3485" s="16"/>
      <c r="L3485" s="16"/>
      <c r="M3485" s="17" t="s">
        <v>3143</v>
      </c>
      <c r="N3485" s="17">
        <v>8</v>
      </c>
      <c r="O3485" s="17">
        <v>7</v>
      </c>
      <c r="P3485" s="17">
        <v>2011</v>
      </c>
      <c r="Q3485" s="19" t="s">
        <v>1241</v>
      </c>
      <c r="R3485" s="24" t="s">
        <v>1026</v>
      </c>
      <c r="S3485" s="19" t="s">
        <v>264</v>
      </c>
      <c r="T3485" s="17">
        <v>2</v>
      </c>
      <c r="U3485" s="24" t="s">
        <v>1026</v>
      </c>
      <c r="V3485" s="17">
        <v>0</v>
      </c>
      <c r="W3485" s="142" t="s">
        <v>1239</v>
      </c>
      <c r="X3485" s="17">
        <v>1061</v>
      </c>
      <c r="Y3485" s="17">
        <v>6</v>
      </c>
      <c r="Z3485" s="24" t="s">
        <v>1026</v>
      </c>
      <c r="AA3485" s="17">
        <v>2</v>
      </c>
    </row>
    <row r="3486" spans="1:27" x14ac:dyDescent="0.25">
      <c r="A3486" s="16"/>
      <c r="C3486" s="16"/>
      <c r="D3486" s="16"/>
      <c r="E3486" s="16"/>
      <c r="F3486" s="16"/>
      <c r="G3486" s="16"/>
      <c r="H3486" s="16"/>
      <c r="I3486" s="16"/>
      <c r="J3486" s="16"/>
      <c r="K3486" s="16"/>
      <c r="L3486" s="16"/>
      <c r="M3486" s="17" t="s">
        <v>3027</v>
      </c>
      <c r="N3486" s="17">
        <v>9</v>
      </c>
      <c r="O3486" s="17">
        <v>7</v>
      </c>
      <c r="P3486" s="17">
        <v>2011</v>
      </c>
      <c r="Q3486" s="19" t="s">
        <v>3121</v>
      </c>
      <c r="R3486" s="24" t="s">
        <v>1026</v>
      </c>
      <c r="S3486" s="19" t="s">
        <v>1029</v>
      </c>
      <c r="T3486" s="17">
        <v>2</v>
      </c>
      <c r="U3486" s="24" t="s">
        <v>1026</v>
      </c>
      <c r="V3486" s="17">
        <v>0</v>
      </c>
      <c r="W3486" s="142" t="s">
        <v>4983</v>
      </c>
      <c r="X3486" s="17">
        <v>171</v>
      </c>
      <c r="Y3486" s="17">
        <v>9</v>
      </c>
      <c r="Z3486" s="24" t="s">
        <v>1026</v>
      </c>
      <c r="AA3486" s="17">
        <v>6</v>
      </c>
    </row>
    <row r="3487" spans="1:27" x14ac:dyDescent="0.25">
      <c r="A3487" s="16"/>
      <c r="C3487" s="16"/>
      <c r="D3487" s="16"/>
      <c r="E3487" s="16"/>
      <c r="F3487" s="16"/>
      <c r="G3487" s="16"/>
      <c r="H3487" s="16"/>
      <c r="I3487" s="16"/>
      <c r="J3487" s="16"/>
      <c r="K3487" s="16"/>
      <c r="L3487" s="16"/>
      <c r="M3487" s="17" t="s">
        <v>3027</v>
      </c>
      <c r="N3487" s="17">
        <v>9</v>
      </c>
      <c r="O3487" s="17">
        <v>7</v>
      </c>
      <c r="P3487" s="17">
        <v>2011</v>
      </c>
      <c r="Q3487" s="19" t="s">
        <v>1427</v>
      </c>
      <c r="R3487" s="24" t="s">
        <v>1026</v>
      </c>
      <c r="S3487" s="19" t="s">
        <v>392</v>
      </c>
      <c r="T3487" s="17">
        <v>0</v>
      </c>
      <c r="U3487" s="24" t="s">
        <v>1026</v>
      </c>
      <c r="V3487" s="17">
        <v>2</v>
      </c>
      <c r="W3487" s="142" t="s">
        <v>5014</v>
      </c>
      <c r="X3487" s="17">
        <v>132</v>
      </c>
      <c r="Y3487" s="17">
        <v>4</v>
      </c>
      <c r="Z3487" s="24" t="s">
        <v>1026</v>
      </c>
      <c r="AA3487" s="17">
        <v>18</v>
      </c>
    </row>
    <row r="3488" spans="1:27" x14ac:dyDescent="0.25">
      <c r="A3488" s="16"/>
      <c r="C3488" s="16"/>
      <c r="D3488" s="16"/>
      <c r="E3488" s="16"/>
      <c r="F3488" s="16"/>
      <c r="G3488" s="16"/>
      <c r="H3488" s="16"/>
      <c r="I3488" s="16"/>
      <c r="J3488" s="16"/>
      <c r="K3488" s="16"/>
      <c r="L3488" s="16"/>
      <c r="M3488" s="17" t="s">
        <v>3011</v>
      </c>
      <c r="N3488" s="17">
        <v>10</v>
      </c>
      <c r="O3488" s="17">
        <v>7</v>
      </c>
      <c r="P3488" s="17">
        <v>2011</v>
      </c>
      <c r="Q3488" s="19" t="s">
        <v>4913</v>
      </c>
      <c r="R3488" s="24" t="s">
        <v>1026</v>
      </c>
      <c r="S3488" s="19" t="s">
        <v>392</v>
      </c>
      <c r="T3488" s="17">
        <v>0</v>
      </c>
      <c r="U3488" s="24" t="s">
        <v>1026</v>
      </c>
      <c r="V3488" s="17">
        <v>2</v>
      </c>
      <c r="W3488" s="142" t="s">
        <v>4984</v>
      </c>
      <c r="X3488" s="17">
        <v>465</v>
      </c>
      <c r="Y3488" s="17">
        <v>4</v>
      </c>
      <c r="Z3488" s="24" t="s">
        <v>1026</v>
      </c>
      <c r="AA3488" s="17">
        <v>12</v>
      </c>
    </row>
    <row r="3489" spans="1:27" x14ac:dyDescent="0.25">
      <c r="A3489" s="16"/>
      <c r="C3489" s="16"/>
      <c r="D3489" s="16"/>
      <c r="E3489" s="16"/>
      <c r="F3489" s="16"/>
      <c r="G3489" s="16"/>
      <c r="H3489" s="16"/>
      <c r="I3489" s="16"/>
      <c r="J3489" s="16"/>
      <c r="K3489" s="16"/>
      <c r="L3489" s="16"/>
      <c r="M3489" s="17" t="s">
        <v>3011</v>
      </c>
      <c r="N3489" s="17">
        <v>10</v>
      </c>
      <c r="O3489" s="17">
        <v>7</v>
      </c>
      <c r="P3489" s="17">
        <v>2011</v>
      </c>
      <c r="Q3489" s="19" t="s">
        <v>1029</v>
      </c>
      <c r="R3489" s="24" t="s">
        <v>1026</v>
      </c>
      <c r="S3489" s="19" t="s">
        <v>1427</v>
      </c>
      <c r="T3489" s="17">
        <v>1</v>
      </c>
      <c r="U3489" s="24" t="s">
        <v>1026</v>
      </c>
      <c r="V3489" s="17">
        <v>2</v>
      </c>
      <c r="W3489" s="142" t="s">
        <v>4985</v>
      </c>
      <c r="X3489" s="17">
        <v>145</v>
      </c>
      <c r="Y3489" s="17">
        <v>7</v>
      </c>
      <c r="Z3489" s="24" t="s">
        <v>1026</v>
      </c>
      <c r="AA3489" s="17">
        <v>9</v>
      </c>
    </row>
    <row r="3490" spans="1:27" x14ac:dyDescent="0.25">
      <c r="A3490" s="16"/>
      <c r="C3490" s="16"/>
      <c r="D3490" s="16"/>
      <c r="E3490" s="16"/>
      <c r="F3490" s="16"/>
      <c r="G3490" s="16"/>
      <c r="H3490" s="16"/>
      <c r="I3490" s="16"/>
      <c r="J3490" s="16"/>
      <c r="K3490" s="16"/>
      <c r="L3490" s="16"/>
      <c r="M3490" s="17" t="s">
        <v>3011</v>
      </c>
      <c r="N3490" s="17">
        <v>10</v>
      </c>
      <c r="O3490" s="17">
        <v>7</v>
      </c>
      <c r="P3490" s="17">
        <v>2011</v>
      </c>
      <c r="Q3490" s="19" t="s">
        <v>1043</v>
      </c>
      <c r="R3490" s="24" t="s">
        <v>1026</v>
      </c>
      <c r="S3490" s="19" t="s">
        <v>3121</v>
      </c>
      <c r="T3490" s="17">
        <v>0</v>
      </c>
      <c r="U3490" s="24" t="s">
        <v>1026</v>
      </c>
      <c r="V3490" s="17">
        <v>2</v>
      </c>
      <c r="W3490" s="142" t="s">
        <v>4986</v>
      </c>
      <c r="X3490" s="17">
        <v>894</v>
      </c>
      <c r="Y3490" s="17">
        <v>5</v>
      </c>
      <c r="Z3490" s="24" t="s">
        <v>1026</v>
      </c>
      <c r="AA3490" s="17">
        <v>14</v>
      </c>
    </row>
    <row r="3491" spans="1:27" x14ac:dyDescent="0.25">
      <c r="A3491" s="16"/>
      <c r="C3491" s="16"/>
      <c r="D3491" s="16"/>
      <c r="E3491" s="16"/>
      <c r="F3491" s="16"/>
      <c r="G3491" s="16"/>
      <c r="H3491" s="16"/>
      <c r="I3491" s="16"/>
      <c r="J3491" s="16"/>
      <c r="K3491" s="16"/>
      <c r="L3491" s="16"/>
      <c r="M3491" s="17" t="s">
        <v>3144</v>
      </c>
      <c r="N3491" s="17">
        <v>12</v>
      </c>
      <c r="O3491" s="17">
        <v>7</v>
      </c>
      <c r="P3491" s="17">
        <v>2011</v>
      </c>
      <c r="Q3491" s="19" t="s">
        <v>1</v>
      </c>
      <c r="R3491" s="24" t="s">
        <v>1026</v>
      </c>
      <c r="S3491" s="19" t="s">
        <v>1041</v>
      </c>
      <c r="T3491" s="17">
        <v>0</v>
      </c>
      <c r="U3491" s="24" t="s">
        <v>1026</v>
      </c>
      <c r="V3491" s="17">
        <v>2</v>
      </c>
      <c r="W3491" s="142" t="s">
        <v>4988</v>
      </c>
      <c r="X3491" s="17">
        <v>380</v>
      </c>
      <c r="Y3491" s="17">
        <v>1</v>
      </c>
      <c r="Z3491" s="24" t="s">
        <v>1026</v>
      </c>
      <c r="AA3491" s="17">
        <v>6</v>
      </c>
    </row>
    <row r="3492" spans="1:27" x14ac:dyDescent="0.25">
      <c r="A3492" s="16"/>
      <c r="C3492" s="16"/>
      <c r="D3492" s="16"/>
      <c r="E3492" s="16"/>
      <c r="F3492" s="16"/>
      <c r="G3492" s="16"/>
      <c r="H3492" s="16"/>
      <c r="I3492" s="16"/>
      <c r="J3492" s="16"/>
      <c r="K3492" s="16"/>
      <c r="L3492" s="16"/>
      <c r="M3492" s="17" t="s">
        <v>3142</v>
      </c>
      <c r="N3492" s="17">
        <v>13</v>
      </c>
      <c r="O3492" s="17">
        <v>7</v>
      </c>
      <c r="P3492" s="17">
        <v>2011</v>
      </c>
      <c r="Q3492" s="19" t="s">
        <v>264</v>
      </c>
      <c r="R3492" s="24" t="s">
        <v>1026</v>
      </c>
      <c r="S3492" s="19" t="s">
        <v>1029</v>
      </c>
      <c r="T3492" s="17">
        <v>2</v>
      </c>
      <c r="U3492" s="24" t="s">
        <v>1026</v>
      </c>
      <c r="V3492" s="17">
        <v>0</v>
      </c>
      <c r="W3492" s="142" t="s">
        <v>4987</v>
      </c>
      <c r="X3492" s="17">
        <v>1026</v>
      </c>
      <c r="Y3492" s="17">
        <v>11</v>
      </c>
      <c r="Z3492" s="24" t="s">
        <v>1026</v>
      </c>
      <c r="AA3492" s="17">
        <v>4</v>
      </c>
    </row>
    <row r="3493" spans="1:27" x14ac:dyDescent="0.25">
      <c r="A3493" s="16"/>
      <c r="C3493" s="16"/>
      <c r="D3493" s="16"/>
      <c r="E3493" s="16"/>
      <c r="F3493" s="16"/>
      <c r="G3493" s="16"/>
      <c r="H3493" s="16"/>
      <c r="I3493" s="16"/>
      <c r="J3493" s="16"/>
      <c r="K3493" s="16"/>
      <c r="L3493" s="16"/>
      <c r="M3493" s="17" t="s">
        <v>3142</v>
      </c>
      <c r="N3493" s="17">
        <v>13</v>
      </c>
      <c r="O3493" s="17">
        <v>7</v>
      </c>
      <c r="P3493" s="17">
        <v>2011</v>
      </c>
      <c r="Q3493" s="19" t="s">
        <v>3121</v>
      </c>
      <c r="R3493" s="24" t="s">
        <v>1026</v>
      </c>
      <c r="S3493" s="19" t="s">
        <v>1427</v>
      </c>
      <c r="T3493" s="17">
        <v>0</v>
      </c>
      <c r="U3493" s="24" t="s">
        <v>1026</v>
      </c>
      <c r="V3493" s="17">
        <v>1</v>
      </c>
      <c r="W3493" s="142" t="s">
        <v>4989</v>
      </c>
      <c r="X3493" s="17">
        <v>361</v>
      </c>
      <c r="Y3493" s="17">
        <v>4</v>
      </c>
      <c r="Z3493" s="24" t="s">
        <v>1026</v>
      </c>
      <c r="AA3493" s="17">
        <v>9</v>
      </c>
    </row>
    <row r="3494" spans="1:27" x14ac:dyDescent="0.25">
      <c r="A3494" s="16"/>
      <c r="C3494" s="16"/>
      <c r="D3494" s="16"/>
      <c r="E3494" s="16"/>
      <c r="F3494" s="16"/>
      <c r="G3494" s="16"/>
      <c r="H3494" s="16"/>
      <c r="I3494" s="16"/>
      <c r="J3494" s="16"/>
      <c r="K3494" s="16"/>
      <c r="L3494" s="16"/>
      <c r="M3494" s="17" t="s">
        <v>3141</v>
      </c>
      <c r="N3494" s="17">
        <v>14</v>
      </c>
      <c r="O3494" s="17">
        <v>7</v>
      </c>
      <c r="P3494" s="17">
        <v>2011</v>
      </c>
      <c r="Q3494" s="19" t="s">
        <v>1041</v>
      </c>
      <c r="R3494" s="24" t="s">
        <v>1026</v>
      </c>
      <c r="S3494" s="19" t="s">
        <v>4913</v>
      </c>
      <c r="T3494" s="17">
        <v>2</v>
      </c>
      <c r="U3494" s="24" t="s">
        <v>1026</v>
      </c>
      <c r="V3494" s="17">
        <v>0</v>
      </c>
      <c r="W3494" s="142" t="s">
        <v>4992</v>
      </c>
      <c r="X3494" s="17">
        <v>531</v>
      </c>
      <c r="Y3494" s="17">
        <v>10</v>
      </c>
      <c r="Z3494" s="24" t="s">
        <v>1026</v>
      </c>
      <c r="AA3494" s="17">
        <v>2</v>
      </c>
    </row>
    <row r="3495" spans="1:27" x14ac:dyDescent="0.25">
      <c r="A3495" s="16"/>
      <c r="C3495" s="16"/>
      <c r="D3495" s="16"/>
      <c r="E3495" s="16"/>
      <c r="F3495" s="16"/>
      <c r="G3495" s="16"/>
      <c r="H3495" s="16"/>
      <c r="I3495" s="16"/>
      <c r="J3495" s="16"/>
      <c r="K3495" s="16"/>
      <c r="L3495" s="16"/>
      <c r="M3495" s="17" t="s">
        <v>3143</v>
      </c>
      <c r="N3495" s="17">
        <v>15</v>
      </c>
      <c r="O3495" s="17">
        <v>7</v>
      </c>
      <c r="P3495" s="17">
        <v>2011</v>
      </c>
      <c r="Q3495" s="19" t="s">
        <v>392</v>
      </c>
      <c r="R3495" s="24" t="s">
        <v>1026</v>
      </c>
      <c r="S3495" s="19" t="s">
        <v>1043</v>
      </c>
      <c r="T3495" s="17">
        <v>2</v>
      </c>
      <c r="U3495" s="24" t="s">
        <v>1026</v>
      </c>
      <c r="V3495" s="17">
        <v>0</v>
      </c>
      <c r="W3495" s="142" t="s">
        <v>4991</v>
      </c>
      <c r="X3495" s="17">
        <v>493</v>
      </c>
      <c r="Y3495" s="17">
        <v>12</v>
      </c>
      <c r="Z3495" s="24" t="s">
        <v>1026</v>
      </c>
      <c r="AA3495" s="17">
        <v>4</v>
      </c>
    </row>
    <row r="3496" spans="1:27" x14ac:dyDescent="0.25">
      <c r="A3496" s="16"/>
      <c r="C3496" s="16"/>
      <c r="D3496" s="16"/>
      <c r="E3496" s="16"/>
      <c r="F3496" s="16"/>
      <c r="G3496" s="16"/>
      <c r="H3496" s="16"/>
      <c r="I3496" s="16"/>
      <c r="J3496" s="16"/>
      <c r="K3496" s="16"/>
      <c r="L3496" s="16"/>
      <c r="M3496" s="17" t="s">
        <v>3027</v>
      </c>
      <c r="N3496" s="17">
        <v>16</v>
      </c>
      <c r="O3496" s="17">
        <v>7</v>
      </c>
      <c r="P3496" s="17">
        <v>2011</v>
      </c>
      <c r="Q3496" s="19" t="s">
        <v>1</v>
      </c>
      <c r="R3496" s="24" t="s">
        <v>1026</v>
      </c>
      <c r="S3496" s="19" t="s">
        <v>1029</v>
      </c>
      <c r="T3496" s="17">
        <v>2</v>
      </c>
      <c r="U3496" s="24"/>
      <c r="V3496" s="17">
        <v>0</v>
      </c>
      <c r="W3496" s="142" t="s">
        <v>5005</v>
      </c>
      <c r="X3496" s="17">
        <v>280</v>
      </c>
      <c r="Y3496" s="17">
        <v>3</v>
      </c>
      <c r="Z3496" s="24" t="s">
        <v>1026</v>
      </c>
      <c r="AA3496" s="17">
        <v>0</v>
      </c>
    </row>
    <row r="3497" spans="1:27" x14ac:dyDescent="0.25">
      <c r="A3497" s="16"/>
      <c r="C3497" s="16"/>
      <c r="D3497" s="16"/>
      <c r="E3497" s="16"/>
      <c r="F3497" s="16"/>
      <c r="G3497" s="16"/>
      <c r="H3497" s="16"/>
      <c r="I3497" s="16"/>
      <c r="J3497" s="16"/>
      <c r="K3497" s="16"/>
      <c r="L3497" s="16"/>
      <c r="M3497" s="17" t="s">
        <v>3011</v>
      </c>
      <c r="N3497" s="17">
        <v>17</v>
      </c>
      <c r="O3497" s="17">
        <v>7</v>
      </c>
      <c r="P3497" s="17">
        <v>2011</v>
      </c>
      <c r="Q3497" s="19" t="s">
        <v>3121</v>
      </c>
      <c r="R3497" s="24" t="s">
        <v>1026</v>
      </c>
      <c r="S3497" s="19" t="s">
        <v>264</v>
      </c>
      <c r="T3497" s="17">
        <v>0</v>
      </c>
      <c r="U3497" s="24" t="s">
        <v>1026</v>
      </c>
      <c r="V3497" s="17">
        <v>2</v>
      </c>
      <c r="W3497" s="142" t="s">
        <v>4990</v>
      </c>
      <c r="X3497" s="17">
        <v>258</v>
      </c>
      <c r="Y3497" s="17">
        <v>1</v>
      </c>
      <c r="Z3497" s="24" t="s">
        <v>1026</v>
      </c>
      <c r="AA3497" s="17">
        <v>19</v>
      </c>
    </row>
    <row r="3498" spans="1:27" x14ac:dyDescent="0.25">
      <c r="A3498" s="16"/>
      <c r="C3498" s="16"/>
      <c r="D3498" s="16"/>
      <c r="E3498" s="16"/>
      <c r="F3498" s="16"/>
      <c r="G3498" s="16"/>
      <c r="H3498" s="16"/>
      <c r="I3498" s="16"/>
      <c r="J3498" s="16"/>
      <c r="K3498" s="16"/>
      <c r="L3498" s="16"/>
      <c r="M3498" s="17" t="s">
        <v>3011</v>
      </c>
      <c r="N3498" s="17">
        <v>17</v>
      </c>
      <c r="O3498" s="17">
        <v>7</v>
      </c>
      <c r="P3498" s="17">
        <v>2011</v>
      </c>
      <c r="Q3498" s="19" t="s">
        <v>1427</v>
      </c>
      <c r="R3498" s="24" t="s">
        <v>1026</v>
      </c>
      <c r="S3498" s="19" t="s">
        <v>4913</v>
      </c>
      <c r="T3498" s="17">
        <v>2</v>
      </c>
      <c r="U3498" s="24" t="s">
        <v>1026</v>
      </c>
      <c r="V3498" s="17">
        <v>0</v>
      </c>
      <c r="W3498" s="142" t="s">
        <v>1602</v>
      </c>
      <c r="X3498" s="17">
        <v>299</v>
      </c>
      <c r="Y3498" s="17">
        <v>9</v>
      </c>
      <c r="Z3498" s="24" t="s">
        <v>1026</v>
      </c>
      <c r="AA3498" s="17">
        <v>2</v>
      </c>
    </row>
    <row r="3499" spans="1:27" x14ac:dyDescent="0.25">
      <c r="A3499" s="16"/>
      <c r="C3499" s="16"/>
      <c r="D3499" s="16"/>
      <c r="E3499" s="16"/>
      <c r="F3499" s="16"/>
      <c r="G3499" s="16"/>
      <c r="H3499" s="16"/>
      <c r="I3499" s="16"/>
      <c r="J3499" s="16"/>
      <c r="K3499" s="16"/>
      <c r="L3499" s="16"/>
      <c r="M3499" s="17" t="s">
        <v>3011</v>
      </c>
      <c r="N3499" s="17">
        <v>17</v>
      </c>
      <c r="O3499" s="17">
        <v>7</v>
      </c>
      <c r="P3499" s="17">
        <v>2011</v>
      </c>
      <c r="Q3499" s="19" t="s">
        <v>392</v>
      </c>
      <c r="R3499" s="24" t="s">
        <v>1026</v>
      </c>
      <c r="S3499" s="19" t="s">
        <v>1041</v>
      </c>
      <c r="T3499" s="17">
        <v>0</v>
      </c>
      <c r="U3499" s="24" t="s">
        <v>1026</v>
      </c>
      <c r="V3499" s="17">
        <v>2</v>
      </c>
      <c r="W3499" s="142" t="s">
        <v>1730</v>
      </c>
      <c r="X3499" s="17">
        <v>1593</v>
      </c>
      <c r="Y3499" s="17">
        <v>2</v>
      </c>
      <c r="Z3499" s="24" t="s">
        <v>1026</v>
      </c>
      <c r="AA3499" s="17">
        <v>4</v>
      </c>
    </row>
    <row r="3500" spans="1:27" x14ac:dyDescent="0.25">
      <c r="A3500" s="16"/>
      <c r="C3500" s="16"/>
      <c r="D3500" s="16"/>
      <c r="E3500" s="16"/>
      <c r="F3500" s="16"/>
      <c r="G3500" s="16"/>
      <c r="H3500" s="16"/>
      <c r="I3500" s="16"/>
      <c r="J3500" s="16"/>
      <c r="K3500" s="16"/>
      <c r="L3500" s="16"/>
      <c r="M3500" s="17" t="s">
        <v>3011</v>
      </c>
      <c r="N3500" s="17">
        <v>17</v>
      </c>
      <c r="O3500" s="17">
        <v>7</v>
      </c>
      <c r="P3500" s="17">
        <v>2011</v>
      </c>
      <c r="Q3500" s="19" t="s">
        <v>1241</v>
      </c>
      <c r="R3500" s="24" t="s">
        <v>1026</v>
      </c>
      <c r="S3500" s="19" t="s">
        <v>1029</v>
      </c>
      <c r="T3500" s="17">
        <v>2</v>
      </c>
      <c r="U3500" s="24" t="s">
        <v>1026</v>
      </c>
      <c r="V3500" s="17">
        <v>0</v>
      </c>
      <c r="W3500" s="142" t="s">
        <v>2893</v>
      </c>
      <c r="X3500" s="17">
        <v>1068</v>
      </c>
      <c r="Y3500" s="17">
        <v>9</v>
      </c>
      <c r="Z3500" s="24" t="s">
        <v>1026</v>
      </c>
      <c r="AA3500" s="17">
        <v>2</v>
      </c>
    </row>
    <row r="3501" spans="1:27" x14ac:dyDescent="0.25">
      <c r="A3501" s="16"/>
      <c r="C3501" s="16"/>
      <c r="D3501" s="16"/>
      <c r="E3501" s="16"/>
      <c r="F3501" s="16"/>
      <c r="G3501" s="16"/>
      <c r="H3501" s="16"/>
      <c r="I3501" s="16"/>
      <c r="J3501" s="16"/>
      <c r="K3501" s="16"/>
      <c r="L3501" s="16"/>
      <c r="M3501" s="17" t="s">
        <v>3142</v>
      </c>
      <c r="N3501" s="17">
        <v>20</v>
      </c>
      <c r="O3501" s="17">
        <v>7</v>
      </c>
      <c r="P3501" s="17">
        <v>2011</v>
      </c>
      <c r="Q3501" s="19" t="s">
        <v>264</v>
      </c>
      <c r="R3501" s="24" t="s">
        <v>1026</v>
      </c>
      <c r="S3501" s="19" t="s">
        <v>1</v>
      </c>
      <c r="T3501" s="17">
        <v>2</v>
      </c>
      <c r="U3501" s="24" t="s">
        <v>1026</v>
      </c>
      <c r="V3501" s="17">
        <v>0</v>
      </c>
      <c r="W3501" s="142" t="s">
        <v>4993</v>
      </c>
      <c r="X3501" s="17">
        <v>617</v>
      </c>
      <c r="Y3501" s="17">
        <v>11</v>
      </c>
      <c r="Z3501" s="24" t="s">
        <v>1026</v>
      </c>
      <c r="AA3501" s="17">
        <v>1</v>
      </c>
    </row>
    <row r="3502" spans="1:27" x14ac:dyDescent="0.25">
      <c r="A3502" s="16"/>
      <c r="C3502" s="16"/>
      <c r="D3502" s="16"/>
      <c r="E3502" s="16"/>
      <c r="F3502" s="16"/>
      <c r="G3502" s="16"/>
      <c r="H3502" s="16"/>
      <c r="I3502" s="16"/>
      <c r="J3502" s="16"/>
      <c r="K3502" s="16"/>
      <c r="L3502" s="16"/>
      <c r="M3502" s="17" t="s">
        <v>3142</v>
      </c>
      <c r="N3502" s="17">
        <v>20</v>
      </c>
      <c r="O3502" s="17">
        <v>7</v>
      </c>
      <c r="P3502" s="17">
        <v>2011</v>
      </c>
      <c r="Q3502" s="19" t="s">
        <v>1041</v>
      </c>
      <c r="R3502" s="24" t="s">
        <v>1026</v>
      </c>
      <c r="S3502" s="19" t="s">
        <v>3121</v>
      </c>
      <c r="T3502" s="17">
        <v>2</v>
      </c>
      <c r="U3502" s="24" t="s">
        <v>1026</v>
      </c>
      <c r="V3502" s="17">
        <v>0</v>
      </c>
      <c r="W3502" s="142" t="s">
        <v>4994</v>
      </c>
      <c r="X3502" s="17">
        <v>576</v>
      </c>
      <c r="Y3502" s="17">
        <v>12</v>
      </c>
      <c r="Z3502" s="24" t="s">
        <v>1026</v>
      </c>
      <c r="AA3502" s="17">
        <v>0</v>
      </c>
    </row>
    <row r="3503" spans="1:27" x14ac:dyDescent="0.25">
      <c r="A3503" s="16"/>
      <c r="C3503" s="16"/>
      <c r="D3503" s="16"/>
      <c r="E3503" s="16"/>
      <c r="M3503" s="17" t="s">
        <v>3142</v>
      </c>
      <c r="N3503" s="17">
        <v>20</v>
      </c>
      <c r="O3503" s="17">
        <v>7</v>
      </c>
      <c r="P3503" s="17">
        <v>2011</v>
      </c>
      <c r="Q3503" s="19" t="s">
        <v>4913</v>
      </c>
      <c r="R3503" s="24" t="s">
        <v>1026</v>
      </c>
      <c r="S3503" s="19" t="s">
        <v>1241</v>
      </c>
      <c r="T3503" s="17">
        <v>0</v>
      </c>
      <c r="U3503" s="24" t="s">
        <v>1026</v>
      </c>
      <c r="V3503" s="17">
        <v>2</v>
      </c>
      <c r="W3503" s="142" t="s">
        <v>937</v>
      </c>
      <c r="X3503" s="17">
        <v>665</v>
      </c>
      <c r="Y3503" s="17">
        <v>4</v>
      </c>
      <c r="Z3503" s="24" t="s">
        <v>1026</v>
      </c>
      <c r="AA3503" s="17">
        <v>7</v>
      </c>
    </row>
    <row r="3504" spans="1:27" x14ac:dyDescent="0.25">
      <c r="A3504" s="16"/>
      <c r="C3504" s="16"/>
      <c r="D3504" s="16"/>
      <c r="E3504" s="16"/>
      <c r="M3504" s="17" t="s">
        <v>3142</v>
      </c>
      <c r="N3504" s="17">
        <v>20</v>
      </c>
      <c r="O3504" s="17">
        <v>7</v>
      </c>
      <c r="P3504" s="17">
        <v>2011</v>
      </c>
      <c r="Q3504" s="19" t="s">
        <v>1029</v>
      </c>
      <c r="R3504" s="24" t="s">
        <v>1026</v>
      </c>
      <c r="S3504" s="19" t="s">
        <v>1427</v>
      </c>
      <c r="T3504" s="17">
        <v>0</v>
      </c>
      <c r="U3504" s="24" t="s">
        <v>1026</v>
      </c>
      <c r="V3504" s="17">
        <v>1</v>
      </c>
      <c r="W3504" s="142" t="s">
        <v>4995</v>
      </c>
      <c r="X3504" s="17">
        <v>210</v>
      </c>
      <c r="Y3504" s="17">
        <v>10</v>
      </c>
      <c r="Z3504" s="24" t="s">
        <v>1026</v>
      </c>
      <c r="AA3504" s="17">
        <v>21</v>
      </c>
    </row>
    <row r="3505" spans="1:27" x14ac:dyDescent="0.25">
      <c r="A3505" s="16"/>
      <c r="C3505" s="16"/>
      <c r="D3505" s="16"/>
      <c r="E3505" s="16"/>
      <c r="M3505" s="17" t="s">
        <v>3142</v>
      </c>
      <c r="N3505" s="17">
        <v>20</v>
      </c>
      <c r="O3505" s="17">
        <v>7</v>
      </c>
      <c r="P3505" s="17">
        <v>2011</v>
      </c>
      <c r="Q3505" s="19" t="s">
        <v>1043</v>
      </c>
      <c r="R3505" s="24" t="s">
        <v>1026</v>
      </c>
      <c r="S3505" s="19" t="s">
        <v>392</v>
      </c>
      <c r="T3505" s="17">
        <v>0</v>
      </c>
      <c r="U3505" s="24" t="s">
        <v>1026</v>
      </c>
      <c r="V3505" s="17">
        <v>2</v>
      </c>
      <c r="W3505" s="142" t="s">
        <v>4453</v>
      </c>
      <c r="X3505" s="17">
        <v>471</v>
      </c>
      <c r="Y3505" s="17">
        <v>3</v>
      </c>
      <c r="Z3505" s="24" t="s">
        <v>1026</v>
      </c>
      <c r="AA3505" s="17">
        <v>7</v>
      </c>
    </row>
    <row r="3506" spans="1:27" x14ac:dyDescent="0.25">
      <c r="A3506" s="16"/>
      <c r="C3506" s="16"/>
      <c r="D3506" s="16"/>
      <c r="E3506" s="16"/>
      <c r="M3506" s="17" t="s">
        <v>3142</v>
      </c>
      <c r="N3506" s="17">
        <v>27</v>
      </c>
      <c r="O3506" s="17">
        <v>7</v>
      </c>
      <c r="P3506" s="17">
        <v>2011</v>
      </c>
      <c r="Q3506" s="19" t="s">
        <v>392</v>
      </c>
      <c r="R3506" s="24" t="s">
        <v>1026</v>
      </c>
      <c r="S3506" s="19" t="s">
        <v>1029</v>
      </c>
      <c r="T3506" s="17">
        <v>2</v>
      </c>
      <c r="U3506" s="24" t="s">
        <v>1026</v>
      </c>
      <c r="V3506" s="17">
        <v>0</v>
      </c>
      <c r="W3506" s="142" t="s">
        <v>4996</v>
      </c>
      <c r="X3506" s="17">
        <v>514</v>
      </c>
      <c r="Y3506" s="17">
        <v>15</v>
      </c>
      <c r="Z3506" s="24" t="s">
        <v>1026</v>
      </c>
      <c r="AA3506" s="17">
        <v>3</v>
      </c>
    </row>
    <row r="3507" spans="1:27" x14ac:dyDescent="0.25">
      <c r="A3507" s="16"/>
      <c r="C3507" s="16"/>
      <c r="D3507" s="16"/>
      <c r="E3507" s="16"/>
      <c r="M3507" s="17" t="s">
        <v>3142</v>
      </c>
      <c r="N3507" s="17">
        <v>27</v>
      </c>
      <c r="O3507" s="17">
        <v>7</v>
      </c>
      <c r="P3507" s="17">
        <v>2011</v>
      </c>
      <c r="Q3507" s="19" t="s">
        <v>1241</v>
      </c>
      <c r="R3507" s="24" t="s">
        <v>1026</v>
      </c>
      <c r="S3507" s="19" t="s">
        <v>1041</v>
      </c>
      <c r="T3507" s="17">
        <v>2</v>
      </c>
      <c r="U3507" s="24" t="s">
        <v>1026</v>
      </c>
      <c r="V3507" s="17">
        <v>1</v>
      </c>
      <c r="W3507" s="142" t="s">
        <v>4997</v>
      </c>
      <c r="X3507" s="17">
        <v>1647</v>
      </c>
      <c r="Y3507" s="17">
        <v>3</v>
      </c>
      <c r="Z3507" s="24" t="s">
        <v>1026</v>
      </c>
      <c r="AA3507" s="17">
        <v>1</v>
      </c>
    </row>
    <row r="3508" spans="1:27" x14ac:dyDescent="0.25">
      <c r="A3508" s="16"/>
      <c r="C3508" s="16"/>
      <c r="D3508" s="16"/>
      <c r="E3508" s="16"/>
      <c r="M3508" s="17" t="s">
        <v>3142</v>
      </c>
      <c r="N3508" s="17">
        <v>27</v>
      </c>
      <c r="O3508" s="17">
        <v>7</v>
      </c>
      <c r="P3508" s="17">
        <v>2011</v>
      </c>
      <c r="Q3508" s="19" t="s">
        <v>1</v>
      </c>
      <c r="R3508" s="24" t="s">
        <v>1026</v>
      </c>
      <c r="S3508" s="19" t="s">
        <v>4913</v>
      </c>
      <c r="T3508" s="17">
        <v>0</v>
      </c>
      <c r="U3508" s="24" t="s">
        <v>1026</v>
      </c>
      <c r="V3508" s="17">
        <v>2</v>
      </c>
      <c r="W3508" s="142" t="s">
        <v>4998</v>
      </c>
      <c r="X3508" s="17">
        <v>410</v>
      </c>
      <c r="Y3508" s="17">
        <v>2</v>
      </c>
      <c r="Z3508" s="24" t="s">
        <v>1026</v>
      </c>
      <c r="AA3508" s="17">
        <v>5</v>
      </c>
    </row>
    <row r="3509" spans="1:27" x14ac:dyDescent="0.25">
      <c r="A3509" s="16"/>
      <c r="C3509" s="16"/>
      <c r="D3509" s="16"/>
      <c r="E3509" s="16"/>
      <c r="M3509" s="17" t="s">
        <v>3142</v>
      </c>
      <c r="N3509" s="17">
        <v>27</v>
      </c>
      <c r="O3509" s="17">
        <v>7</v>
      </c>
      <c r="P3509" s="17">
        <v>2011</v>
      </c>
      <c r="Q3509" s="19" t="s">
        <v>1427</v>
      </c>
      <c r="R3509" s="24" t="s">
        <v>1026</v>
      </c>
      <c r="S3509" s="19" t="s">
        <v>264</v>
      </c>
      <c r="T3509" s="17">
        <v>0</v>
      </c>
      <c r="U3509" s="24" t="s">
        <v>1026</v>
      </c>
      <c r="V3509" s="17">
        <v>2</v>
      </c>
      <c r="W3509" s="142" t="s">
        <v>4999</v>
      </c>
      <c r="X3509" s="17">
        <v>312</v>
      </c>
      <c r="Y3509" s="17">
        <v>10</v>
      </c>
      <c r="Z3509" s="24" t="s">
        <v>1026</v>
      </c>
      <c r="AA3509" s="17">
        <v>16</v>
      </c>
    </row>
    <row r="3510" spans="1:27" x14ac:dyDescent="0.25">
      <c r="A3510" s="16"/>
      <c r="C3510" s="16"/>
      <c r="D3510" s="16"/>
      <c r="E3510" s="16"/>
      <c r="M3510" s="17" t="s">
        <v>3143</v>
      </c>
      <c r="N3510" s="17">
        <v>29</v>
      </c>
      <c r="O3510" s="17">
        <v>7</v>
      </c>
      <c r="P3510" s="17">
        <v>2011</v>
      </c>
      <c r="Q3510" s="19" t="s">
        <v>1041</v>
      </c>
      <c r="R3510" s="24" t="s">
        <v>1026</v>
      </c>
      <c r="S3510" s="19" t="s">
        <v>1</v>
      </c>
      <c r="T3510" s="17">
        <v>2</v>
      </c>
      <c r="U3510" s="24" t="s">
        <v>1026</v>
      </c>
      <c r="V3510" s="17">
        <v>0</v>
      </c>
      <c r="W3510" s="142" t="s">
        <v>1719</v>
      </c>
      <c r="X3510" s="17">
        <v>503</v>
      </c>
      <c r="Y3510" s="17">
        <v>11</v>
      </c>
      <c r="Z3510" s="24" t="s">
        <v>1026</v>
      </c>
      <c r="AA3510" s="17">
        <v>2</v>
      </c>
    </row>
    <row r="3511" spans="1:27" x14ac:dyDescent="0.25">
      <c r="A3511" s="16"/>
      <c r="C3511" s="16"/>
      <c r="D3511" s="16"/>
      <c r="E3511" s="16"/>
      <c r="M3511" s="17" t="s">
        <v>3143</v>
      </c>
      <c r="N3511" s="17">
        <v>29</v>
      </c>
      <c r="O3511" s="17">
        <v>7</v>
      </c>
      <c r="P3511" s="17">
        <v>2011</v>
      </c>
      <c r="Q3511" s="19" t="s">
        <v>1241</v>
      </c>
      <c r="R3511" s="24" t="s">
        <v>1026</v>
      </c>
      <c r="S3511" s="19" t="s">
        <v>392</v>
      </c>
      <c r="T3511" s="17">
        <v>2</v>
      </c>
      <c r="U3511" s="24" t="s">
        <v>1026</v>
      </c>
      <c r="V3511" s="17">
        <v>0</v>
      </c>
      <c r="W3511" s="142" t="s">
        <v>2766</v>
      </c>
      <c r="X3511" s="17">
        <v>1454</v>
      </c>
      <c r="Y3511" s="17">
        <v>8</v>
      </c>
      <c r="Z3511" s="24" t="s">
        <v>1026</v>
      </c>
      <c r="AA3511" s="17">
        <v>3</v>
      </c>
    </row>
    <row r="3512" spans="1:27" x14ac:dyDescent="0.25">
      <c r="A3512" s="16"/>
      <c r="C3512" s="16"/>
      <c r="D3512" s="16"/>
      <c r="E3512" s="16"/>
      <c r="M3512" s="17" t="s">
        <v>3143</v>
      </c>
      <c r="N3512" s="17">
        <v>29</v>
      </c>
      <c r="O3512" s="17">
        <v>7</v>
      </c>
      <c r="P3512" s="17">
        <v>2011</v>
      </c>
      <c r="Q3512" s="19" t="s">
        <v>1043</v>
      </c>
      <c r="R3512" s="24" t="s">
        <v>1026</v>
      </c>
      <c r="S3512" s="19" t="s">
        <v>1427</v>
      </c>
      <c r="T3512" s="17">
        <v>2</v>
      </c>
      <c r="U3512" s="24" t="s">
        <v>1026</v>
      </c>
      <c r="V3512" s="17">
        <v>0</v>
      </c>
      <c r="W3512" s="142" t="s">
        <v>5000</v>
      </c>
      <c r="X3512" s="17">
        <v>1012</v>
      </c>
      <c r="Y3512" s="17">
        <v>13</v>
      </c>
      <c r="Z3512" s="24" t="s">
        <v>1026</v>
      </c>
      <c r="AA3512" s="17">
        <v>5</v>
      </c>
    </row>
    <row r="3513" spans="1:27" x14ac:dyDescent="0.25">
      <c r="A3513" s="16"/>
      <c r="C3513" s="16"/>
      <c r="D3513" s="16"/>
      <c r="E3513" s="16"/>
      <c r="M3513" s="17" t="s">
        <v>3011</v>
      </c>
      <c r="N3513" s="17">
        <v>31</v>
      </c>
      <c r="O3513" s="17">
        <v>7</v>
      </c>
      <c r="P3513" s="17">
        <v>2011</v>
      </c>
      <c r="Q3513" s="19" t="s">
        <v>4913</v>
      </c>
      <c r="R3513" s="24" t="s">
        <v>1026</v>
      </c>
      <c r="S3513" s="19" t="s">
        <v>1029</v>
      </c>
      <c r="T3513" s="17">
        <v>2</v>
      </c>
      <c r="U3513" s="24" t="s">
        <v>1026</v>
      </c>
      <c r="V3513" s="17">
        <v>0</v>
      </c>
      <c r="W3513" s="142" t="s">
        <v>5001</v>
      </c>
      <c r="X3513" s="17">
        <v>385</v>
      </c>
      <c r="Y3513" s="17">
        <v>15</v>
      </c>
      <c r="Z3513" s="24" t="s">
        <v>1026</v>
      </c>
      <c r="AA3513" s="17">
        <v>5</v>
      </c>
    </row>
    <row r="3514" spans="1:27" x14ac:dyDescent="0.25">
      <c r="A3514" s="16"/>
      <c r="C3514" s="16"/>
      <c r="D3514" s="16"/>
      <c r="E3514" s="16"/>
      <c r="M3514" s="17" t="s">
        <v>3011</v>
      </c>
      <c r="N3514" s="17">
        <v>31</v>
      </c>
      <c r="O3514" s="17">
        <v>7</v>
      </c>
      <c r="P3514" s="17">
        <v>2011</v>
      </c>
      <c r="Q3514" s="19" t="s">
        <v>1</v>
      </c>
      <c r="R3514" s="24" t="s">
        <v>1026</v>
      </c>
      <c r="S3514" s="19" t="s">
        <v>3121</v>
      </c>
      <c r="T3514" s="17">
        <v>2</v>
      </c>
      <c r="U3514" s="24" t="s">
        <v>1026</v>
      </c>
      <c r="V3514" s="17">
        <v>0</v>
      </c>
      <c r="W3514" s="142" t="s">
        <v>5002</v>
      </c>
      <c r="X3514" s="17">
        <v>340</v>
      </c>
      <c r="Y3514" s="17">
        <v>18</v>
      </c>
      <c r="Z3514" s="24" t="s">
        <v>1026</v>
      </c>
      <c r="AA3514" s="17">
        <v>0</v>
      </c>
    </row>
    <row r="3515" spans="1:27" x14ac:dyDescent="0.25">
      <c r="A3515" s="16"/>
      <c r="C3515" s="16"/>
      <c r="D3515" s="16"/>
      <c r="E3515" s="16"/>
      <c r="M3515" s="17" t="s">
        <v>3011</v>
      </c>
      <c r="N3515" s="17">
        <v>31</v>
      </c>
      <c r="O3515" s="17">
        <v>7</v>
      </c>
      <c r="P3515" s="17">
        <v>2011</v>
      </c>
      <c r="Q3515" s="19" t="s">
        <v>1427</v>
      </c>
      <c r="R3515" s="24" t="s">
        <v>1026</v>
      </c>
      <c r="S3515" s="19" t="s">
        <v>1043</v>
      </c>
      <c r="T3515" s="17">
        <v>0</v>
      </c>
      <c r="U3515" s="24" t="s">
        <v>1026</v>
      </c>
      <c r="V3515" s="17">
        <v>2</v>
      </c>
      <c r="W3515" s="142" t="s">
        <v>5003</v>
      </c>
      <c r="X3515" s="17">
        <v>307</v>
      </c>
      <c r="Y3515" s="17">
        <v>2</v>
      </c>
      <c r="Z3515" s="24" t="s">
        <v>1026</v>
      </c>
      <c r="AA3515" s="17">
        <v>6</v>
      </c>
    </row>
    <row r="3516" spans="1:27" x14ac:dyDescent="0.25">
      <c r="A3516" s="16"/>
      <c r="C3516" s="16"/>
      <c r="D3516" s="16"/>
      <c r="E3516" s="16"/>
      <c r="M3516" s="17" t="s">
        <v>3011</v>
      </c>
      <c r="N3516" s="17">
        <v>31</v>
      </c>
      <c r="O3516" s="17">
        <v>7</v>
      </c>
      <c r="P3516" s="17">
        <v>2011</v>
      </c>
      <c r="Q3516" s="19" t="s">
        <v>264</v>
      </c>
      <c r="R3516" s="24" t="s">
        <v>1026</v>
      </c>
      <c r="S3516" s="19" t="s">
        <v>392</v>
      </c>
      <c r="T3516" s="17">
        <v>0</v>
      </c>
      <c r="U3516" s="24" t="s">
        <v>1026</v>
      </c>
      <c r="V3516" s="17">
        <v>2</v>
      </c>
      <c r="W3516" s="142" t="s">
        <v>5004</v>
      </c>
      <c r="X3516" s="17">
        <v>1225</v>
      </c>
      <c r="Y3516" s="17">
        <v>5</v>
      </c>
      <c r="Z3516" s="24" t="s">
        <v>1026</v>
      </c>
      <c r="AA3516" s="17">
        <v>10</v>
      </c>
    </row>
    <row r="3517" spans="1:27" x14ac:dyDescent="0.25">
      <c r="A3517" s="16"/>
      <c r="C3517" s="16"/>
      <c r="D3517" s="16"/>
      <c r="E3517" s="16"/>
      <c r="M3517" s="17" t="s">
        <v>3142</v>
      </c>
      <c r="N3517" s="17">
        <v>3</v>
      </c>
      <c r="O3517" s="17">
        <v>8</v>
      </c>
      <c r="P3517" s="17">
        <v>2011</v>
      </c>
      <c r="Q3517" s="19" t="s">
        <v>3121</v>
      </c>
      <c r="R3517" s="24" t="s">
        <v>1026</v>
      </c>
      <c r="S3517" s="19" t="s">
        <v>1041</v>
      </c>
      <c r="T3517" s="17">
        <v>0</v>
      </c>
      <c r="U3517" s="24" t="s">
        <v>1026</v>
      </c>
      <c r="V3517" s="17">
        <v>2</v>
      </c>
      <c r="W3517" s="142" t="s">
        <v>5008</v>
      </c>
      <c r="X3517" s="17">
        <v>371</v>
      </c>
      <c r="Y3517" s="17">
        <v>0</v>
      </c>
      <c r="Z3517" s="24" t="s">
        <v>1026</v>
      </c>
      <c r="AA3517" s="17">
        <v>21</v>
      </c>
    </row>
    <row r="3518" spans="1:27" x14ac:dyDescent="0.25">
      <c r="A3518" s="16"/>
      <c r="C3518" s="16"/>
      <c r="D3518" s="16"/>
      <c r="E3518" s="16"/>
      <c r="M3518" s="17" t="s">
        <v>3142</v>
      </c>
      <c r="N3518" s="17">
        <v>3</v>
      </c>
      <c r="O3518" s="17">
        <v>8</v>
      </c>
      <c r="P3518" s="17">
        <v>2011</v>
      </c>
      <c r="Q3518" s="19" t="s">
        <v>1029</v>
      </c>
      <c r="R3518" s="24" t="s">
        <v>1026</v>
      </c>
      <c r="S3518" s="19" t="s">
        <v>392</v>
      </c>
      <c r="T3518" s="17">
        <v>1</v>
      </c>
      <c r="U3518" s="24" t="s">
        <v>1026</v>
      </c>
      <c r="V3518" s="17">
        <v>2</v>
      </c>
      <c r="W3518" s="142" t="s">
        <v>5013</v>
      </c>
      <c r="X3518" s="17">
        <v>217</v>
      </c>
      <c r="Y3518" s="17">
        <v>8</v>
      </c>
      <c r="Z3518" s="24" t="s">
        <v>1026</v>
      </c>
      <c r="AA3518" s="17">
        <v>18</v>
      </c>
    </row>
    <row r="3519" spans="1:27" x14ac:dyDescent="0.25">
      <c r="A3519" s="16"/>
      <c r="C3519" s="16"/>
      <c r="D3519" s="16"/>
      <c r="E3519" s="16"/>
      <c r="M3519" s="17" t="s">
        <v>3142</v>
      </c>
      <c r="N3519" s="17">
        <v>3</v>
      </c>
      <c r="O3519" s="17">
        <v>8</v>
      </c>
      <c r="P3519" s="17">
        <v>2011</v>
      </c>
      <c r="Q3519" s="19" t="s">
        <v>1</v>
      </c>
      <c r="R3519" s="24" t="s">
        <v>1026</v>
      </c>
      <c r="S3519" s="19" t="s">
        <v>4913</v>
      </c>
      <c r="T3519" s="17">
        <v>1</v>
      </c>
      <c r="U3519" s="24" t="s">
        <v>1026</v>
      </c>
      <c r="V3519" s="17">
        <v>2</v>
      </c>
      <c r="W3519" s="142" t="s">
        <v>5007</v>
      </c>
      <c r="X3519" s="17">
        <v>465</v>
      </c>
      <c r="Y3519" s="17">
        <v>1</v>
      </c>
      <c r="Z3519" s="24" t="s">
        <v>1026</v>
      </c>
      <c r="AA3519" s="17">
        <v>4</v>
      </c>
    </row>
    <row r="3520" spans="1:27" x14ac:dyDescent="0.25">
      <c r="A3520" s="16"/>
      <c r="C3520" s="16"/>
      <c r="D3520" s="16"/>
      <c r="E3520" s="16"/>
      <c r="M3520" s="17" t="s">
        <v>3142</v>
      </c>
      <c r="N3520" s="17">
        <v>3</v>
      </c>
      <c r="O3520" s="17">
        <v>8</v>
      </c>
      <c r="P3520" s="17">
        <v>2011</v>
      </c>
      <c r="Q3520" s="19" t="s">
        <v>1043</v>
      </c>
      <c r="R3520" s="24" t="s">
        <v>1026</v>
      </c>
      <c r="S3520" s="19" t="s">
        <v>264</v>
      </c>
      <c r="T3520" s="17">
        <v>1</v>
      </c>
      <c r="U3520" s="24" t="s">
        <v>1026</v>
      </c>
      <c r="V3520" s="17">
        <v>2</v>
      </c>
      <c r="W3520" s="142" t="s">
        <v>5006</v>
      </c>
      <c r="X3520" s="17">
        <v>693</v>
      </c>
      <c r="Y3520" s="17">
        <v>5</v>
      </c>
      <c r="Z3520" s="24" t="s">
        <v>1026</v>
      </c>
      <c r="AA3520" s="17">
        <v>9</v>
      </c>
    </row>
    <row r="3521" spans="1:41" x14ac:dyDescent="0.25">
      <c r="A3521" s="16"/>
      <c r="C3521" s="16"/>
      <c r="D3521" s="16"/>
      <c r="E3521" s="16"/>
      <c r="M3521" s="17" t="s">
        <v>3142</v>
      </c>
      <c r="N3521" s="17">
        <v>3</v>
      </c>
      <c r="O3521" s="17">
        <v>8</v>
      </c>
      <c r="P3521" s="17">
        <v>2011</v>
      </c>
      <c r="Q3521" s="19" t="s">
        <v>1427</v>
      </c>
      <c r="R3521" s="24" t="s">
        <v>1026</v>
      </c>
      <c r="S3521" s="19" t="s">
        <v>1241</v>
      </c>
      <c r="T3521" s="17">
        <v>0</v>
      </c>
      <c r="U3521" s="24" t="s">
        <v>1026</v>
      </c>
      <c r="V3521" s="17">
        <v>1</v>
      </c>
      <c r="W3521" s="142" t="s">
        <v>1420</v>
      </c>
      <c r="X3521" s="17">
        <v>260</v>
      </c>
      <c r="Y3521" s="17">
        <v>2</v>
      </c>
      <c r="Z3521" s="24" t="s">
        <v>1026</v>
      </c>
      <c r="AA3521" s="17">
        <v>4</v>
      </c>
    </row>
    <row r="3522" spans="1:41" x14ac:dyDescent="0.25">
      <c r="A3522" s="16"/>
      <c r="C3522" s="16"/>
      <c r="D3522" s="16"/>
      <c r="E3522" s="16"/>
      <c r="M3522" s="17" t="s">
        <v>3011</v>
      </c>
      <c r="N3522" s="17">
        <v>7</v>
      </c>
      <c r="O3522" s="17">
        <v>8</v>
      </c>
      <c r="P3522" s="17">
        <v>2011</v>
      </c>
      <c r="Q3522" s="19" t="s">
        <v>392</v>
      </c>
      <c r="R3522" s="24" t="s">
        <v>1026</v>
      </c>
      <c r="S3522" s="19" t="s">
        <v>1</v>
      </c>
      <c r="T3522" s="17">
        <v>1</v>
      </c>
      <c r="U3522" s="24" t="s">
        <v>1026</v>
      </c>
      <c r="V3522" s="17">
        <v>0</v>
      </c>
      <c r="W3522" s="142" t="s">
        <v>5009</v>
      </c>
      <c r="X3522" s="17">
        <v>567</v>
      </c>
      <c r="Y3522" s="17">
        <v>23</v>
      </c>
      <c r="Z3522" s="24" t="s">
        <v>1026</v>
      </c>
      <c r="AA3522" s="17">
        <v>7</v>
      </c>
    </row>
    <row r="3523" spans="1:41" x14ac:dyDescent="0.25">
      <c r="A3523" s="16"/>
      <c r="C3523" s="16"/>
      <c r="D3523" s="16"/>
      <c r="E3523" s="16"/>
      <c r="M3523" s="17" t="s">
        <v>3011</v>
      </c>
      <c r="N3523" s="17">
        <v>7</v>
      </c>
      <c r="O3523" s="17">
        <v>8</v>
      </c>
      <c r="P3523" s="17">
        <v>2011</v>
      </c>
      <c r="Q3523" s="19" t="s">
        <v>1041</v>
      </c>
      <c r="R3523" s="24" t="s">
        <v>1026</v>
      </c>
      <c r="S3523" s="19" t="s">
        <v>1029</v>
      </c>
      <c r="T3523" s="17">
        <v>2</v>
      </c>
      <c r="U3523" s="24" t="s">
        <v>1026</v>
      </c>
      <c r="V3523" s="17">
        <v>0</v>
      </c>
      <c r="W3523" s="142" t="s">
        <v>5010</v>
      </c>
      <c r="X3523" s="17">
        <v>507</v>
      </c>
      <c r="Y3523" s="17">
        <v>29</v>
      </c>
      <c r="Z3523" s="24" t="s">
        <v>1026</v>
      </c>
      <c r="AA3523" s="17">
        <v>0</v>
      </c>
    </row>
    <row r="3524" spans="1:41" x14ac:dyDescent="0.25">
      <c r="A3524" s="16"/>
      <c r="C3524" s="16"/>
      <c r="D3524" s="16"/>
      <c r="E3524" s="16"/>
      <c r="M3524" s="17" t="s">
        <v>3011</v>
      </c>
      <c r="N3524" s="17">
        <v>7</v>
      </c>
      <c r="O3524" s="17">
        <v>8</v>
      </c>
      <c r="P3524" s="17">
        <v>2011</v>
      </c>
      <c r="Q3524" s="19" t="s">
        <v>1241</v>
      </c>
      <c r="R3524" s="24" t="s">
        <v>1026</v>
      </c>
      <c r="S3524" s="19" t="s">
        <v>3121</v>
      </c>
      <c r="T3524" s="17">
        <v>2</v>
      </c>
      <c r="U3524" s="24" t="s">
        <v>1026</v>
      </c>
      <c r="V3524" s="17">
        <v>0</v>
      </c>
      <c r="W3524" s="142" t="s">
        <v>5012</v>
      </c>
      <c r="X3524" s="17">
        <v>985</v>
      </c>
      <c r="Y3524" s="17">
        <v>17</v>
      </c>
      <c r="Z3524" s="24" t="s">
        <v>1026</v>
      </c>
      <c r="AA3524" s="17">
        <v>1</v>
      </c>
    </row>
    <row r="3525" spans="1:41" x14ac:dyDescent="0.25">
      <c r="A3525" s="16"/>
      <c r="C3525" s="16"/>
      <c r="D3525" s="16"/>
      <c r="E3525" s="16"/>
      <c r="M3525" s="17" t="s">
        <v>3011</v>
      </c>
      <c r="N3525" s="17">
        <v>7</v>
      </c>
      <c r="O3525" s="17">
        <v>8</v>
      </c>
      <c r="P3525" s="17">
        <v>2011</v>
      </c>
      <c r="Q3525" s="19" t="s">
        <v>264</v>
      </c>
      <c r="R3525" s="24" t="s">
        <v>1026</v>
      </c>
      <c r="S3525" s="19" t="s">
        <v>1427</v>
      </c>
      <c r="T3525" s="17">
        <v>2</v>
      </c>
      <c r="U3525" s="24" t="s">
        <v>1026</v>
      </c>
      <c r="V3525" s="17">
        <v>0</v>
      </c>
      <c r="W3525" s="142" t="s">
        <v>5011</v>
      </c>
      <c r="X3525" s="17">
        <v>716</v>
      </c>
      <c r="Y3525" s="17">
        <v>11</v>
      </c>
      <c r="Z3525" s="24" t="s">
        <v>1026</v>
      </c>
      <c r="AA3525" s="17">
        <v>3</v>
      </c>
    </row>
    <row r="3526" spans="1:41" x14ac:dyDescent="0.25">
      <c r="A3526" s="16"/>
      <c r="C3526" s="16"/>
      <c r="D3526" s="16"/>
      <c r="E3526" s="16"/>
      <c r="M3526" s="17" t="s">
        <v>3011</v>
      </c>
      <c r="N3526" s="17">
        <v>7</v>
      </c>
      <c r="O3526" s="17">
        <v>8</v>
      </c>
      <c r="P3526" s="17">
        <v>2011</v>
      </c>
      <c r="Q3526" s="19" t="s">
        <v>4913</v>
      </c>
      <c r="R3526" s="24" t="s">
        <v>1026</v>
      </c>
      <c r="S3526" s="19" t="s">
        <v>1043</v>
      </c>
      <c r="T3526" s="17">
        <v>0</v>
      </c>
      <c r="U3526" s="24" t="s">
        <v>1026</v>
      </c>
      <c r="V3526" s="17">
        <v>2</v>
      </c>
      <c r="W3526" s="142" t="s">
        <v>2905</v>
      </c>
      <c r="X3526" s="17">
        <v>446</v>
      </c>
      <c r="Y3526" s="17">
        <v>1</v>
      </c>
      <c r="Z3526" s="24" t="s">
        <v>1026</v>
      </c>
      <c r="AA3526" s="17">
        <v>4</v>
      </c>
    </row>
    <row r="3527" spans="1:41" x14ac:dyDescent="0.25">
      <c r="A3527" s="16"/>
      <c r="C3527" s="16"/>
      <c r="D3527" s="16"/>
      <c r="E3527" s="16"/>
      <c r="R3527" s="24"/>
      <c r="S3527" s="19" t="s">
        <v>2</v>
      </c>
      <c r="T3527" s="17">
        <f>SUM(T3417:T3526)</f>
        <v>124</v>
      </c>
      <c r="U3527" s="24" t="s">
        <v>1026</v>
      </c>
      <c r="V3527" s="17">
        <f>SUM(V3417:V3526)</f>
        <v>109</v>
      </c>
      <c r="X3527" s="17">
        <f>SUM(X3415:X3526)</f>
        <v>62914</v>
      </c>
      <c r="Y3527" s="17">
        <f>SUM(Y3417:Y3526)</f>
        <v>806</v>
      </c>
      <c r="Z3527" s="24" t="s">
        <v>1026</v>
      </c>
      <c r="AA3527" s="17">
        <f>SUM(AA3417:AA3526)</f>
        <v>755</v>
      </c>
    </row>
    <row r="3528" spans="1:41" x14ac:dyDescent="0.25">
      <c r="A3528" s="16"/>
      <c r="C3528" s="16"/>
      <c r="D3528" s="16"/>
      <c r="E3528" s="16"/>
      <c r="P3528" s="17">
        <f>COUNT(T3415:T3526)</f>
        <v>110</v>
      </c>
      <c r="R3528" s="24"/>
      <c r="S3528" s="19" t="s">
        <v>567</v>
      </c>
      <c r="T3528" s="81">
        <f>PRODUCT(T3527/P3528)</f>
        <v>1.1272727272727272</v>
      </c>
      <c r="U3528" s="24" t="s">
        <v>1026</v>
      </c>
      <c r="V3528" s="81">
        <f>PRODUCT(V3527/P3528)</f>
        <v>0.99090909090909096</v>
      </c>
      <c r="X3528" s="82">
        <f>PRODUCT(X3527/P3528)</f>
        <v>571.9454545454546</v>
      </c>
      <c r="Y3528" s="81">
        <f>PRODUCT(Y3527/P3528)</f>
        <v>7.3272727272727272</v>
      </c>
      <c r="Z3528" s="24" t="s">
        <v>1026</v>
      </c>
      <c r="AA3528" s="81">
        <f>PRODUCT(AA3527/P3528)</f>
        <v>6.8636363636363633</v>
      </c>
    </row>
    <row r="3529" spans="1:41" x14ac:dyDescent="0.25">
      <c r="A3529" s="16"/>
      <c r="C3529" s="16"/>
      <c r="D3529" s="16"/>
      <c r="E3529" s="16"/>
      <c r="Q3529" s="11"/>
      <c r="W3529" s="142"/>
    </row>
    <row r="3530" spans="1:41" x14ac:dyDescent="0.25">
      <c r="A3530" s="16"/>
      <c r="C3530" s="16"/>
      <c r="D3530" s="16"/>
      <c r="E3530" s="16"/>
      <c r="Q3530" s="11"/>
      <c r="W3530" s="142"/>
    </row>
    <row r="3531" spans="1:41" x14ac:dyDescent="0.25">
      <c r="A3531" s="178"/>
      <c r="B3531" s="179" t="s">
        <v>4914</v>
      </c>
      <c r="C3531" s="178"/>
      <c r="D3531" s="178"/>
      <c r="E3531" s="178"/>
      <c r="F3531" s="178"/>
      <c r="G3531" s="178"/>
      <c r="H3531" s="178"/>
      <c r="I3531" s="178"/>
      <c r="J3531" s="180"/>
      <c r="K3531" s="178"/>
      <c r="L3531" s="178"/>
      <c r="M3531" s="181"/>
      <c r="N3531" s="158"/>
      <c r="O3531" s="181"/>
      <c r="P3531" s="181"/>
      <c r="Q3531" s="179" t="s">
        <v>4914</v>
      </c>
      <c r="R3531" s="181"/>
      <c r="S3531" s="182"/>
      <c r="T3531" s="181"/>
      <c r="U3531" s="182"/>
      <c r="V3531" s="181"/>
      <c r="W3531" s="210"/>
      <c r="X3531" s="184"/>
      <c r="Y3531" s="181"/>
      <c r="Z3531" s="185"/>
      <c r="AA3531" s="181"/>
    </row>
    <row r="3532" spans="1:41" x14ac:dyDescent="0.25">
      <c r="A3532" s="186"/>
      <c r="B3532" s="176"/>
      <c r="C3532" s="186"/>
      <c r="D3532" s="186"/>
      <c r="E3532" s="186"/>
      <c r="F3532" s="186"/>
      <c r="G3532" s="186"/>
      <c r="H3532" s="186"/>
      <c r="I3532" s="187"/>
      <c r="J3532" s="186"/>
      <c r="K3532" s="186"/>
      <c r="L3532" s="186"/>
      <c r="M3532" s="188"/>
      <c r="N3532" s="14"/>
      <c r="O3532" s="186"/>
      <c r="P3532" s="186"/>
      <c r="Q3532" s="176" t="s">
        <v>2917</v>
      </c>
      <c r="R3532" s="189"/>
      <c r="S3532" s="190"/>
      <c r="T3532" s="191"/>
      <c r="U3532" s="192"/>
      <c r="V3532" s="193"/>
      <c r="W3532" s="142"/>
      <c r="X3532" s="194"/>
      <c r="Y3532" s="186"/>
      <c r="Z3532" s="195"/>
      <c r="AA3532" s="186"/>
    </row>
    <row r="3533" spans="1:41" x14ac:dyDescent="0.25">
      <c r="A3533" s="176"/>
      <c r="B3533" s="176"/>
      <c r="C3533" s="176"/>
      <c r="D3533" s="176"/>
      <c r="E3533" s="176"/>
      <c r="F3533" s="176"/>
      <c r="G3533" s="176"/>
      <c r="H3533" s="176"/>
      <c r="I3533" s="176"/>
      <c r="J3533" s="176"/>
      <c r="K3533" s="176"/>
      <c r="L3533" s="176"/>
      <c r="M3533" s="188" t="s">
        <v>3142</v>
      </c>
      <c r="N3533" s="17">
        <v>11</v>
      </c>
      <c r="O3533" s="196">
        <v>8</v>
      </c>
      <c r="P3533" s="17">
        <v>2011</v>
      </c>
      <c r="Q3533" s="20" t="s">
        <v>1041</v>
      </c>
      <c r="R3533" s="24" t="s">
        <v>1026</v>
      </c>
      <c r="S3533" s="19" t="s">
        <v>1427</v>
      </c>
      <c r="T3533" s="196">
        <v>2</v>
      </c>
      <c r="U3533" s="24" t="s">
        <v>1026</v>
      </c>
      <c r="V3533" s="196">
        <v>0</v>
      </c>
      <c r="W3533" s="142" t="s">
        <v>5017</v>
      </c>
      <c r="X3533" s="196">
        <v>521</v>
      </c>
      <c r="Y3533" s="196">
        <v>16</v>
      </c>
      <c r="Z3533" s="24" t="s">
        <v>1026</v>
      </c>
      <c r="AA3533" s="196">
        <v>1</v>
      </c>
    </row>
    <row r="3534" spans="1:41" s="16" customFormat="1" x14ac:dyDescent="0.25">
      <c r="A3534" s="176"/>
      <c r="B3534" s="176"/>
      <c r="C3534" s="176"/>
      <c r="D3534" s="176"/>
      <c r="E3534" s="176"/>
      <c r="F3534" s="176"/>
      <c r="G3534" s="176"/>
      <c r="H3534" s="176"/>
      <c r="I3534" s="176"/>
      <c r="J3534" s="176"/>
      <c r="K3534" s="176"/>
      <c r="L3534" s="176"/>
      <c r="M3534" s="188" t="s">
        <v>3027</v>
      </c>
      <c r="N3534" s="17">
        <v>13</v>
      </c>
      <c r="O3534" s="196">
        <v>8</v>
      </c>
      <c r="P3534" s="17">
        <v>2011</v>
      </c>
      <c r="Q3534" s="19" t="s">
        <v>1427</v>
      </c>
      <c r="R3534" s="24" t="s">
        <v>1026</v>
      </c>
      <c r="S3534" s="20" t="s">
        <v>1041</v>
      </c>
      <c r="T3534" s="196">
        <v>0</v>
      </c>
      <c r="U3534" s="24" t="s">
        <v>1026</v>
      </c>
      <c r="V3534" s="196">
        <v>2</v>
      </c>
      <c r="W3534" s="142" t="s">
        <v>5022</v>
      </c>
      <c r="X3534" s="196">
        <v>280</v>
      </c>
      <c r="Y3534" s="196">
        <v>2</v>
      </c>
      <c r="Z3534" s="24" t="s">
        <v>1026</v>
      </c>
      <c r="AA3534" s="196">
        <v>21</v>
      </c>
      <c r="AC3534" s="17"/>
      <c r="AD3534" s="17"/>
      <c r="AE3534" s="17"/>
      <c r="AF3534" s="11"/>
      <c r="AG3534" s="11"/>
      <c r="AH3534" s="11"/>
      <c r="AI3534" s="11"/>
      <c r="AJ3534" s="11"/>
      <c r="AK3534" s="11"/>
      <c r="AL3534" s="11"/>
      <c r="AM3534" s="11"/>
      <c r="AN3534" s="11"/>
      <c r="AO3534" s="11"/>
    </row>
    <row r="3535" spans="1:41" x14ac:dyDescent="0.25">
      <c r="A3535" s="176"/>
      <c r="B3535" s="176" t="s">
        <v>1163</v>
      </c>
      <c r="C3535" s="176"/>
      <c r="D3535" s="176"/>
      <c r="E3535" s="176"/>
      <c r="F3535" s="176"/>
      <c r="G3535" s="176"/>
      <c r="H3535" s="176"/>
      <c r="I3535" s="176"/>
      <c r="J3535" s="176"/>
      <c r="K3535" s="176"/>
      <c r="L3535" s="176"/>
      <c r="M3535" s="188" t="s">
        <v>3011</v>
      </c>
      <c r="N3535" s="17">
        <v>14</v>
      </c>
      <c r="O3535" s="196">
        <v>8</v>
      </c>
      <c r="P3535" s="17">
        <v>2011</v>
      </c>
      <c r="Q3535" s="20" t="s">
        <v>1041</v>
      </c>
      <c r="R3535" s="24" t="s">
        <v>1026</v>
      </c>
      <c r="S3535" s="19" t="s">
        <v>1427</v>
      </c>
      <c r="T3535" s="196">
        <v>2</v>
      </c>
      <c r="U3535" s="24" t="s">
        <v>1026</v>
      </c>
      <c r="V3535" s="196">
        <v>0</v>
      </c>
      <c r="W3535" s="142" t="s">
        <v>1293</v>
      </c>
      <c r="X3535" s="196">
        <v>537</v>
      </c>
      <c r="Y3535" s="196">
        <v>10</v>
      </c>
      <c r="Z3535" s="24" t="s">
        <v>1026</v>
      </c>
      <c r="AA3535" s="196">
        <v>3</v>
      </c>
    </row>
    <row r="3536" spans="1:41" x14ac:dyDescent="0.25">
      <c r="A3536" s="176"/>
      <c r="B3536" s="176"/>
      <c r="C3536" s="176"/>
      <c r="D3536" s="176"/>
      <c r="E3536" s="176"/>
      <c r="F3536" s="176"/>
      <c r="G3536" s="176"/>
      <c r="H3536" s="176"/>
      <c r="I3536" s="176"/>
      <c r="J3536" s="176"/>
      <c r="K3536" s="176"/>
      <c r="L3536" s="176"/>
      <c r="M3536" s="188"/>
      <c r="O3536" s="196"/>
      <c r="P3536" s="196"/>
      <c r="Q3536" s="20"/>
      <c r="R3536" s="24"/>
      <c r="T3536" s="196"/>
      <c r="U3536" s="24"/>
      <c r="V3536" s="196"/>
      <c r="W3536" s="142"/>
      <c r="X3536" s="196"/>
      <c r="Y3536" s="196"/>
      <c r="Z3536" s="24"/>
      <c r="AA3536" s="196"/>
    </row>
    <row r="3537" spans="1:27" x14ac:dyDescent="0.25">
      <c r="A3537" s="176"/>
      <c r="B3537" s="176"/>
      <c r="C3537" s="176"/>
      <c r="D3537" s="176"/>
      <c r="E3537" s="176"/>
      <c r="F3537" s="176"/>
      <c r="G3537" s="176"/>
      <c r="H3537" s="176"/>
      <c r="I3537" s="176"/>
      <c r="J3537" s="176"/>
      <c r="K3537" s="176"/>
      <c r="L3537" s="176"/>
      <c r="M3537" s="188" t="s">
        <v>3142</v>
      </c>
      <c r="N3537" s="17">
        <v>11</v>
      </c>
      <c r="O3537" s="196">
        <v>8</v>
      </c>
      <c r="P3537" s="17">
        <v>2011</v>
      </c>
      <c r="Q3537" s="20" t="s">
        <v>1241</v>
      </c>
      <c r="R3537" s="24" t="s">
        <v>1026</v>
      </c>
      <c r="S3537" s="19" t="s">
        <v>4913</v>
      </c>
      <c r="T3537" s="196">
        <v>2</v>
      </c>
      <c r="U3537" s="24" t="s">
        <v>1026</v>
      </c>
      <c r="V3537" s="196">
        <v>0</v>
      </c>
      <c r="W3537" s="142" t="s">
        <v>4979</v>
      </c>
      <c r="X3537" s="196">
        <v>1276</v>
      </c>
      <c r="Y3537" s="196">
        <v>8</v>
      </c>
      <c r="Z3537" s="24" t="s">
        <v>1026</v>
      </c>
      <c r="AA3537" s="196">
        <v>4</v>
      </c>
    </row>
    <row r="3538" spans="1:27" x14ac:dyDescent="0.25">
      <c r="A3538" s="176"/>
      <c r="B3538" s="176"/>
      <c r="C3538" s="176"/>
      <c r="D3538" s="176"/>
      <c r="E3538" s="176"/>
      <c r="F3538" s="176"/>
      <c r="G3538" s="176"/>
      <c r="H3538" s="176"/>
      <c r="I3538" s="176"/>
      <c r="J3538" s="176"/>
      <c r="K3538" s="176"/>
      <c r="L3538" s="176"/>
      <c r="M3538" s="188" t="s">
        <v>3027</v>
      </c>
      <c r="N3538" s="17">
        <v>13</v>
      </c>
      <c r="O3538" s="196">
        <v>8</v>
      </c>
      <c r="P3538" s="17">
        <v>2011</v>
      </c>
      <c r="Q3538" s="19" t="s">
        <v>4913</v>
      </c>
      <c r="R3538" s="24" t="s">
        <v>1026</v>
      </c>
      <c r="S3538" s="20" t="s">
        <v>1241</v>
      </c>
      <c r="T3538" s="196">
        <v>0</v>
      </c>
      <c r="U3538" s="24" t="s">
        <v>1026</v>
      </c>
      <c r="V3538" s="196">
        <v>2</v>
      </c>
      <c r="W3538" s="142" t="s">
        <v>5019</v>
      </c>
      <c r="X3538" s="196">
        <v>659</v>
      </c>
      <c r="Y3538" s="196">
        <v>3</v>
      </c>
      <c r="Z3538" s="24" t="s">
        <v>1026</v>
      </c>
      <c r="AA3538" s="196">
        <v>11</v>
      </c>
    </row>
    <row r="3539" spans="1:27" x14ac:dyDescent="0.25">
      <c r="A3539" s="176"/>
      <c r="B3539" s="176" t="s">
        <v>1183</v>
      </c>
      <c r="C3539" s="176"/>
      <c r="D3539" s="176"/>
      <c r="E3539" s="176"/>
      <c r="F3539" s="176"/>
      <c r="G3539" s="176"/>
      <c r="H3539" s="176"/>
      <c r="I3539" s="176"/>
      <c r="J3539" s="176"/>
      <c r="K3539" s="176"/>
      <c r="L3539" s="176"/>
      <c r="M3539" s="188" t="s">
        <v>3011</v>
      </c>
      <c r="N3539" s="17">
        <v>14</v>
      </c>
      <c r="O3539" s="196">
        <v>8</v>
      </c>
      <c r="P3539" s="17">
        <v>2011</v>
      </c>
      <c r="Q3539" s="20" t="s">
        <v>1241</v>
      </c>
      <c r="R3539" s="24" t="s">
        <v>1026</v>
      </c>
      <c r="S3539" s="19" t="s">
        <v>4913</v>
      </c>
      <c r="T3539" s="196">
        <v>2</v>
      </c>
      <c r="U3539" s="24" t="s">
        <v>1026</v>
      </c>
      <c r="V3539" s="196">
        <v>0</v>
      </c>
      <c r="W3539" s="142" t="s">
        <v>5023</v>
      </c>
      <c r="X3539" s="196">
        <v>1397</v>
      </c>
      <c r="Y3539" s="196">
        <v>13</v>
      </c>
      <c r="Z3539" s="24" t="s">
        <v>1026</v>
      </c>
      <c r="AA3539" s="196">
        <v>4</v>
      </c>
    </row>
    <row r="3540" spans="1:27" x14ac:dyDescent="0.25">
      <c r="A3540" s="176"/>
      <c r="B3540" s="176"/>
      <c r="C3540" s="176"/>
      <c r="D3540" s="176"/>
      <c r="E3540" s="176"/>
      <c r="F3540" s="176"/>
      <c r="G3540" s="176"/>
      <c r="H3540" s="176"/>
      <c r="I3540" s="176"/>
      <c r="J3540" s="176"/>
      <c r="K3540" s="176"/>
      <c r="L3540" s="176"/>
      <c r="M3540" s="188"/>
      <c r="O3540" s="196"/>
      <c r="P3540" s="196"/>
      <c r="Q3540" s="20"/>
      <c r="R3540" s="24"/>
      <c r="T3540" s="196"/>
      <c r="U3540" s="24"/>
      <c r="V3540" s="196"/>
      <c r="W3540" s="142"/>
      <c r="X3540" s="196"/>
      <c r="Y3540" s="196"/>
      <c r="Z3540" s="24"/>
      <c r="AA3540" s="196"/>
    </row>
    <row r="3541" spans="1:27" x14ac:dyDescent="0.25">
      <c r="A3541" s="176"/>
      <c r="B3541" s="176"/>
      <c r="C3541" s="176"/>
      <c r="D3541" s="176"/>
      <c r="E3541" s="176"/>
      <c r="F3541" s="176"/>
      <c r="G3541" s="176"/>
      <c r="H3541" s="176"/>
      <c r="I3541" s="176"/>
      <c r="J3541" s="176"/>
      <c r="K3541" s="176"/>
      <c r="L3541" s="176"/>
      <c r="M3541" s="188" t="s">
        <v>3142</v>
      </c>
      <c r="N3541" s="17">
        <v>11</v>
      </c>
      <c r="O3541" s="196">
        <v>8</v>
      </c>
      <c r="P3541" s="17">
        <v>2011</v>
      </c>
      <c r="Q3541" s="20" t="s">
        <v>392</v>
      </c>
      <c r="R3541" s="24" t="s">
        <v>1026</v>
      </c>
      <c r="S3541" s="19" t="s">
        <v>1</v>
      </c>
      <c r="T3541" s="196">
        <v>2</v>
      </c>
      <c r="U3541" s="24" t="s">
        <v>1026</v>
      </c>
      <c r="V3541" s="196">
        <v>0</v>
      </c>
      <c r="W3541" s="142" t="s">
        <v>5018</v>
      </c>
      <c r="X3541" s="196">
        <v>471</v>
      </c>
      <c r="Y3541" s="196">
        <v>7</v>
      </c>
      <c r="Z3541" s="24" t="s">
        <v>1026</v>
      </c>
      <c r="AA3541" s="196">
        <v>2</v>
      </c>
    </row>
    <row r="3542" spans="1:27" x14ac:dyDescent="0.25">
      <c r="A3542" s="176"/>
      <c r="B3542" s="176"/>
      <c r="C3542" s="176"/>
      <c r="D3542" s="176"/>
      <c r="E3542" s="176"/>
      <c r="F3542" s="176"/>
      <c r="G3542" s="176"/>
      <c r="H3542" s="176"/>
      <c r="I3542" s="176"/>
      <c r="J3542" s="176"/>
      <c r="K3542" s="176"/>
      <c r="L3542" s="176"/>
      <c r="M3542" s="188" t="s">
        <v>3027</v>
      </c>
      <c r="N3542" s="17">
        <v>13</v>
      </c>
      <c r="O3542" s="196">
        <v>8</v>
      </c>
      <c r="P3542" s="17">
        <v>2011</v>
      </c>
      <c r="Q3542" s="19" t="s">
        <v>1</v>
      </c>
      <c r="R3542" s="24" t="s">
        <v>1026</v>
      </c>
      <c r="S3542" s="20" t="s">
        <v>392</v>
      </c>
      <c r="T3542" s="196">
        <v>1</v>
      </c>
      <c r="U3542" s="24" t="s">
        <v>1026</v>
      </c>
      <c r="V3542" s="196">
        <v>2</v>
      </c>
      <c r="W3542" s="142" t="s">
        <v>5020</v>
      </c>
      <c r="X3542" s="196">
        <v>520</v>
      </c>
      <c r="Y3542" s="196">
        <v>4</v>
      </c>
      <c r="Z3542" s="24" t="s">
        <v>1026</v>
      </c>
      <c r="AA3542" s="196">
        <v>8</v>
      </c>
    </row>
    <row r="3543" spans="1:27" x14ac:dyDescent="0.25">
      <c r="A3543" s="176"/>
      <c r="B3543" s="176" t="s">
        <v>2219</v>
      </c>
      <c r="C3543" s="176"/>
      <c r="D3543" s="176"/>
      <c r="E3543" s="176"/>
      <c r="F3543" s="176"/>
      <c r="G3543" s="176"/>
      <c r="H3543" s="176"/>
      <c r="I3543" s="176"/>
      <c r="J3543" s="176"/>
      <c r="K3543" s="176"/>
      <c r="L3543" s="176"/>
      <c r="M3543" s="188" t="s">
        <v>3011</v>
      </c>
      <c r="N3543" s="17">
        <v>14</v>
      </c>
      <c r="O3543" s="196">
        <v>8</v>
      </c>
      <c r="P3543" s="17">
        <v>2011</v>
      </c>
      <c r="Q3543" s="20" t="s">
        <v>392</v>
      </c>
      <c r="R3543" s="24" t="s">
        <v>1026</v>
      </c>
      <c r="S3543" s="19" t="s">
        <v>1</v>
      </c>
      <c r="T3543" s="196">
        <v>2</v>
      </c>
      <c r="U3543" s="24" t="s">
        <v>1026</v>
      </c>
      <c r="V3543" s="196">
        <v>0</v>
      </c>
      <c r="W3543" s="142" t="s">
        <v>32</v>
      </c>
      <c r="X3543" s="196">
        <v>943</v>
      </c>
      <c r="Y3543" s="196">
        <v>6</v>
      </c>
      <c r="Z3543" s="24" t="s">
        <v>1026</v>
      </c>
      <c r="AA3543" s="196">
        <v>1</v>
      </c>
    </row>
    <row r="3544" spans="1:27" x14ac:dyDescent="0.25">
      <c r="A3544" s="176"/>
      <c r="B3544" s="176"/>
      <c r="C3544" s="176"/>
      <c r="D3544" s="176"/>
      <c r="E3544" s="176"/>
      <c r="F3544" s="176"/>
      <c r="G3544" s="176"/>
      <c r="H3544" s="176"/>
      <c r="I3544" s="176"/>
      <c r="J3544" s="176"/>
      <c r="K3544" s="176"/>
      <c r="L3544" s="176"/>
      <c r="M3544" s="188"/>
      <c r="O3544" s="196"/>
      <c r="P3544" s="196"/>
      <c r="Q3544" s="20"/>
      <c r="R3544" s="24"/>
      <c r="T3544" s="196"/>
      <c r="U3544" s="24"/>
      <c r="V3544" s="196"/>
      <c r="W3544" s="142"/>
      <c r="X3544" s="196"/>
      <c r="Y3544" s="196"/>
      <c r="Z3544" s="24"/>
      <c r="AA3544" s="196"/>
    </row>
    <row r="3545" spans="1:27" x14ac:dyDescent="0.25">
      <c r="A3545" s="176"/>
      <c r="B3545" s="176"/>
      <c r="C3545" s="176"/>
      <c r="D3545" s="176"/>
      <c r="E3545" s="176"/>
      <c r="F3545" s="176"/>
      <c r="G3545" s="176"/>
      <c r="H3545" s="176"/>
      <c r="I3545" s="176"/>
      <c r="J3545" s="176"/>
      <c r="K3545" s="176"/>
      <c r="L3545" s="176"/>
      <c r="M3545" s="188" t="s">
        <v>3142</v>
      </c>
      <c r="N3545" s="17">
        <v>11</v>
      </c>
      <c r="O3545" s="196">
        <v>8</v>
      </c>
      <c r="P3545" s="17">
        <v>2011</v>
      </c>
      <c r="Q3545" s="20" t="s">
        <v>264</v>
      </c>
      <c r="R3545" s="24" t="s">
        <v>1026</v>
      </c>
      <c r="S3545" s="19" t="s">
        <v>1043</v>
      </c>
      <c r="T3545" s="196">
        <v>2</v>
      </c>
      <c r="U3545" s="24" t="s">
        <v>1026</v>
      </c>
      <c r="V3545" s="196">
        <v>0</v>
      </c>
      <c r="W3545" s="142" t="s">
        <v>562</v>
      </c>
      <c r="X3545" s="196">
        <v>616</v>
      </c>
      <c r="Y3545" s="196">
        <v>9</v>
      </c>
      <c r="Z3545" s="24" t="s">
        <v>1026</v>
      </c>
      <c r="AA3545" s="196">
        <v>3</v>
      </c>
    </row>
    <row r="3546" spans="1:27" x14ac:dyDescent="0.25">
      <c r="A3546" s="176"/>
      <c r="B3546" s="176"/>
      <c r="C3546" s="176"/>
      <c r="D3546" s="176"/>
      <c r="E3546" s="176"/>
      <c r="F3546" s="176"/>
      <c r="G3546" s="176"/>
      <c r="H3546" s="176"/>
      <c r="I3546" s="176"/>
      <c r="J3546" s="176"/>
      <c r="K3546" s="176"/>
      <c r="L3546" s="176"/>
      <c r="M3546" s="188" t="s">
        <v>3027</v>
      </c>
      <c r="N3546" s="17">
        <v>13</v>
      </c>
      <c r="O3546" s="196">
        <v>8</v>
      </c>
      <c r="P3546" s="17">
        <v>2011</v>
      </c>
      <c r="Q3546" s="20" t="s">
        <v>1043</v>
      </c>
      <c r="R3546" s="24" t="s">
        <v>1026</v>
      </c>
      <c r="S3546" s="19" t="s">
        <v>264</v>
      </c>
      <c r="T3546" s="196">
        <v>2</v>
      </c>
      <c r="U3546" s="24" t="s">
        <v>1026</v>
      </c>
      <c r="V3546" s="196">
        <v>0</v>
      </c>
      <c r="W3546" s="142" t="s">
        <v>5021</v>
      </c>
      <c r="X3546" s="196">
        <v>822</v>
      </c>
      <c r="Y3546" s="196">
        <v>7</v>
      </c>
      <c r="Z3546" s="24" t="s">
        <v>1026</v>
      </c>
      <c r="AA3546" s="196">
        <v>4</v>
      </c>
    </row>
    <row r="3547" spans="1:27" x14ac:dyDescent="0.25">
      <c r="A3547" s="176"/>
      <c r="B3547" s="176"/>
      <c r="C3547" s="176"/>
      <c r="D3547" s="176"/>
      <c r="E3547" s="176"/>
      <c r="F3547" s="176"/>
      <c r="G3547" s="176"/>
      <c r="H3547" s="176"/>
      <c r="I3547" s="176"/>
      <c r="J3547" s="176"/>
      <c r="K3547" s="176"/>
      <c r="L3547" s="176"/>
      <c r="M3547" s="188" t="s">
        <v>3011</v>
      </c>
      <c r="N3547" s="17">
        <v>14</v>
      </c>
      <c r="O3547" s="196">
        <v>8</v>
      </c>
      <c r="P3547" s="17">
        <v>2011</v>
      </c>
      <c r="Q3547" s="20" t="s">
        <v>264</v>
      </c>
      <c r="R3547" s="24" t="s">
        <v>1026</v>
      </c>
      <c r="S3547" s="19" t="s">
        <v>1043</v>
      </c>
      <c r="T3547" s="196">
        <v>2</v>
      </c>
      <c r="U3547" s="24" t="s">
        <v>1026</v>
      </c>
      <c r="V3547" s="196">
        <v>0</v>
      </c>
      <c r="W3547" s="142" t="s">
        <v>5024</v>
      </c>
      <c r="X3547" s="196">
        <v>776</v>
      </c>
      <c r="Y3547" s="196">
        <v>12</v>
      </c>
      <c r="Z3547" s="24" t="s">
        <v>1026</v>
      </c>
      <c r="AA3547" s="196">
        <v>2</v>
      </c>
    </row>
    <row r="3548" spans="1:27" x14ac:dyDescent="0.25">
      <c r="A3548" s="176"/>
      <c r="B3548" s="176" t="s">
        <v>4553</v>
      </c>
      <c r="C3548" s="176"/>
      <c r="D3548" s="176"/>
      <c r="E3548" s="176"/>
      <c r="F3548" s="176"/>
      <c r="G3548" s="176"/>
      <c r="H3548" s="176"/>
      <c r="I3548" s="176"/>
      <c r="J3548" s="176"/>
      <c r="K3548" s="176"/>
      <c r="L3548" s="176"/>
      <c r="M3548" s="188" t="s">
        <v>3144</v>
      </c>
      <c r="N3548" s="17">
        <v>16</v>
      </c>
      <c r="O3548" s="196">
        <v>8</v>
      </c>
      <c r="P3548" s="17">
        <v>2011</v>
      </c>
      <c r="Q3548" s="19" t="s">
        <v>1043</v>
      </c>
      <c r="R3548" s="24" t="s">
        <v>1026</v>
      </c>
      <c r="S3548" s="20" t="s">
        <v>264</v>
      </c>
      <c r="T3548" s="196">
        <v>0</v>
      </c>
      <c r="U3548" s="24" t="s">
        <v>1026</v>
      </c>
      <c r="V3548" s="196">
        <v>1</v>
      </c>
      <c r="W3548" s="142" t="s">
        <v>5025</v>
      </c>
      <c r="X3548" s="196">
        <v>1016</v>
      </c>
      <c r="Y3548" s="196">
        <v>11</v>
      </c>
      <c r="Z3548" s="24" t="s">
        <v>1026</v>
      </c>
      <c r="AA3548" s="196">
        <v>12</v>
      </c>
    </row>
    <row r="3549" spans="1:27" x14ac:dyDescent="0.25">
      <c r="A3549" s="176"/>
      <c r="B3549" s="176"/>
      <c r="C3549" s="176"/>
      <c r="D3549" s="176"/>
      <c r="E3549" s="176"/>
      <c r="F3549" s="176"/>
      <c r="G3549" s="176"/>
      <c r="H3549" s="176"/>
      <c r="I3549" s="176"/>
      <c r="J3549" s="176"/>
      <c r="K3549" s="176"/>
      <c r="L3549" s="176"/>
      <c r="M3549" s="188"/>
      <c r="O3549" s="196"/>
      <c r="P3549" s="196"/>
      <c r="Q3549" s="20"/>
      <c r="R3549" s="24"/>
      <c r="T3549" s="196"/>
      <c r="U3549" s="24"/>
      <c r="V3549" s="196"/>
      <c r="W3549" s="142"/>
      <c r="X3549" s="196"/>
      <c r="Y3549" s="196"/>
      <c r="Z3549" s="24"/>
      <c r="AA3549" s="196"/>
    </row>
    <row r="3550" spans="1:27" x14ac:dyDescent="0.25">
      <c r="A3550" s="176"/>
      <c r="B3550" s="176"/>
      <c r="C3550" s="176"/>
      <c r="D3550" s="176"/>
      <c r="E3550" s="176"/>
      <c r="F3550" s="176"/>
      <c r="G3550" s="176"/>
      <c r="H3550" s="176"/>
      <c r="I3550" s="176"/>
      <c r="J3550" s="176"/>
      <c r="K3550" s="176"/>
      <c r="L3550" s="176"/>
      <c r="M3550" s="188"/>
      <c r="O3550" s="196"/>
      <c r="P3550" s="196"/>
      <c r="Q3550" s="197"/>
      <c r="R3550" s="197"/>
      <c r="S3550" s="197"/>
      <c r="T3550" s="196"/>
      <c r="U3550" s="197"/>
      <c r="V3550" s="196"/>
      <c r="W3550" s="200"/>
      <c r="X3550" s="196"/>
      <c r="Y3550" s="196"/>
      <c r="Z3550" s="197"/>
      <c r="AA3550" s="196"/>
    </row>
    <row r="3551" spans="1:27" x14ac:dyDescent="0.25">
      <c r="A3551" s="176"/>
      <c r="B3551" s="176"/>
      <c r="C3551" s="176"/>
      <c r="D3551" s="176"/>
      <c r="E3551" s="176"/>
      <c r="F3551" s="176"/>
      <c r="G3551" s="176"/>
      <c r="H3551" s="176"/>
      <c r="I3551" s="176"/>
      <c r="J3551" s="176"/>
      <c r="K3551" s="176"/>
      <c r="L3551" s="176"/>
      <c r="M3551" s="188"/>
      <c r="O3551" s="196"/>
      <c r="P3551" s="196"/>
      <c r="Q3551" s="201" t="s">
        <v>1443</v>
      </c>
      <c r="R3551" s="197"/>
      <c r="S3551" s="197"/>
      <c r="T3551" s="196"/>
      <c r="U3551" s="197"/>
      <c r="V3551" s="196"/>
      <c r="W3551" s="200"/>
      <c r="X3551" s="196"/>
      <c r="Y3551" s="196"/>
      <c r="Z3551" s="197"/>
      <c r="AA3551" s="196"/>
    </row>
    <row r="3552" spans="1:27" x14ac:dyDescent="0.25">
      <c r="A3552" s="176"/>
      <c r="B3552" s="176"/>
      <c r="C3552" s="176"/>
      <c r="D3552" s="176"/>
      <c r="E3552" s="176"/>
      <c r="F3552" s="176"/>
      <c r="G3552" s="176"/>
      <c r="H3552" s="176"/>
      <c r="I3552" s="176"/>
      <c r="J3552" s="176"/>
      <c r="K3552" s="176"/>
      <c r="L3552" s="176"/>
      <c r="M3552" s="188" t="s">
        <v>3011</v>
      </c>
      <c r="N3552" s="17">
        <v>21</v>
      </c>
      <c r="O3552" s="196">
        <v>8</v>
      </c>
      <c r="P3552" s="17">
        <v>2011</v>
      </c>
      <c r="Q3552" s="20" t="s">
        <v>1041</v>
      </c>
      <c r="R3552" s="24" t="s">
        <v>1026</v>
      </c>
      <c r="S3552" s="19" t="s">
        <v>264</v>
      </c>
      <c r="T3552" s="196">
        <v>2</v>
      </c>
      <c r="U3552" s="24" t="s">
        <v>1026</v>
      </c>
      <c r="V3552" s="196">
        <v>0</v>
      </c>
      <c r="W3552" s="142" t="s">
        <v>1365</v>
      </c>
      <c r="X3552" s="196">
        <v>755</v>
      </c>
      <c r="Y3552" s="196">
        <v>11</v>
      </c>
      <c r="Z3552" s="24" t="s">
        <v>1026</v>
      </c>
      <c r="AA3552" s="196">
        <v>3</v>
      </c>
    </row>
    <row r="3553" spans="1:27" x14ac:dyDescent="0.25">
      <c r="A3553" s="176"/>
      <c r="B3553" s="176"/>
      <c r="C3553" s="176"/>
      <c r="D3553" s="176"/>
      <c r="E3553" s="176"/>
      <c r="F3553" s="176"/>
      <c r="G3553" s="176"/>
      <c r="H3553" s="176"/>
      <c r="I3553" s="176"/>
      <c r="J3553" s="176"/>
      <c r="K3553" s="176"/>
      <c r="L3553" s="176"/>
      <c r="M3553" s="188" t="s">
        <v>3142</v>
      </c>
      <c r="N3553" s="17">
        <v>24</v>
      </c>
      <c r="O3553" s="196">
        <v>8</v>
      </c>
      <c r="P3553" s="17">
        <v>2011</v>
      </c>
      <c r="Q3553" s="20" t="s">
        <v>264</v>
      </c>
      <c r="R3553" s="24" t="s">
        <v>1026</v>
      </c>
      <c r="S3553" s="19" t="s">
        <v>1041</v>
      </c>
      <c r="T3553" s="196">
        <v>2</v>
      </c>
      <c r="U3553" s="24" t="s">
        <v>1026</v>
      </c>
      <c r="V3553" s="196">
        <v>0</v>
      </c>
      <c r="W3553" s="142" t="s">
        <v>5026</v>
      </c>
      <c r="X3553" s="196">
        <v>663</v>
      </c>
      <c r="Y3553" s="196">
        <v>7</v>
      </c>
      <c r="Z3553" s="24" t="s">
        <v>1026</v>
      </c>
      <c r="AA3553" s="196">
        <v>2</v>
      </c>
    </row>
    <row r="3554" spans="1:27" x14ac:dyDescent="0.25">
      <c r="A3554" s="176"/>
      <c r="B3554" s="176"/>
      <c r="C3554" s="176"/>
      <c r="D3554" s="176"/>
      <c r="E3554" s="176"/>
      <c r="F3554" s="176"/>
      <c r="G3554" s="176"/>
      <c r="H3554" s="176"/>
      <c r="I3554" s="176"/>
      <c r="J3554" s="176"/>
      <c r="K3554" s="176"/>
      <c r="L3554" s="176"/>
      <c r="M3554" s="188" t="s">
        <v>3027</v>
      </c>
      <c r="N3554" s="17">
        <v>27</v>
      </c>
      <c r="O3554" s="196">
        <v>8</v>
      </c>
      <c r="P3554" s="17">
        <v>2011</v>
      </c>
      <c r="Q3554" s="20" t="s">
        <v>1041</v>
      </c>
      <c r="R3554" s="24" t="s">
        <v>1026</v>
      </c>
      <c r="S3554" s="19" t="s">
        <v>264</v>
      </c>
      <c r="T3554" s="196">
        <v>2</v>
      </c>
      <c r="U3554" s="24" t="s">
        <v>1026</v>
      </c>
      <c r="V3554" s="196">
        <v>1</v>
      </c>
      <c r="W3554" s="142" t="s">
        <v>5028</v>
      </c>
      <c r="X3554" s="196">
        <v>583</v>
      </c>
      <c r="Y3554" s="196">
        <v>7</v>
      </c>
      <c r="Z3554" s="24" t="s">
        <v>1026</v>
      </c>
      <c r="AA3554" s="196">
        <v>5</v>
      </c>
    </row>
    <row r="3555" spans="1:27" x14ac:dyDescent="0.25">
      <c r="A3555" s="176"/>
      <c r="B3555" s="176" t="s">
        <v>4408</v>
      </c>
      <c r="C3555" s="176"/>
      <c r="D3555" s="176"/>
      <c r="E3555" s="176"/>
      <c r="F3555" s="176"/>
      <c r="G3555" s="176"/>
      <c r="H3555" s="176"/>
      <c r="I3555" s="176"/>
      <c r="J3555" s="176"/>
      <c r="K3555" s="176"/>
      <c r="L3555" s="176"/>
      <c r="M3555" s="188" t="s">
        <v>3011</v>
      </c>
      <c r="N3555" s="17">
        <v>28</v>
      </c>
      <c r="O3555" s="196">
        <v>8</v>
      </c>
      <c r="P3555" s="17">
        <v>2011</v>
      </c>
      <c r="Q3555" s="19" t="s">
        <v>264</v>
      </c>
      <c r="R3555" s="24" t="s">
        <v>1026</v>
      </c>
      <c r="S3555" s="19" t="s">
        <v>1041</v>
      </c>
      <c r="T3555" s="196">
        <v>0</v>
      </c>
      <c r="U3555" s="24" t="s">
        <v>1026</v>
      </c>
      <c r="V3555" s="196">
        <v>2</v>
      </c>
      <c r="W3555" s="142" t="s">
        <v>2712</v>
      </c>
      <c r="X3555" s="196">
        <v>983</v>
      </c>
      <c r="Y3555" s="196">
        <v>4</v>
      </c>
      <c r="Z3555" s="24" t="s">
        <v>1026</v>
      </c>
      <c r="AA3555" s="196">
        <v>7</v>
      </c>
    </row>
    <row r="3556" spans="1:27" x14ac:dyDescent="0.25">
      <c r="A3556" s="176"/>
      <c r="B3556" s="176"/>
      <c r="C3556" s="176"/>
      <c r="D3556" s="176"/>
      <c r="E3556" s="176"/>
      <c r="F3556" s="176"/>
      <c r="G3556" s="176"/>
      <c r="H3556" s="176"/>
      <c r="I3556" s="176"/>
      <c r="J3556" s="176"/>
      <c r="K3556" s="176"/>
      <c r="L3556" s="176"/>
      <c r="M3556" s="188"/>
      <c r="O3556" s="196"/>
      <c r="P3556" s="196"/>
      <c r="Q3556" s="197"/>
      <c r="R3556" s="197"/>
      <c r="S3556" s="197"/>
      <c r="T3556" s="196"/>
      <c r="U3556" s="197"/>
      <c r="V3556" s="196"/>
      <c r="W3556" s="200"/>
      <c r="X3556" s="196"/>
      <c r="Y3556" s="196"/>
      <c r="Z3556" s="197"/>
      <c r="AA3556" s="196"/>
    </row>
    <row r="3557" spans="1:27" x14ac:dyDescent="0.25">
      <c r="A3557" s="176"/>
      <c r="B3557" s="176"/>
      <c r="C3557" s="176"/>
      <c r="D3557" s="176"/>
      <c r="E3557" s="176"/>
      <c r="F3557" s="176"/>
      <c r="G3557" s="176"/>
      <c r="H3557" s="176"/>
      <c r="I3557" s="176"/>
      <c r="J3557" s="176"/>
      <c r="K3557" s="176"/>
      <c r="L3557" s="176"/>
      <c r="M3557" s="188" t="s">
        <v>3011</v>
      </c>
      <c r="N3557" s="17">
        <v>21</v>
      </c>
      <c r="O3557" s="196">
        <v>8</v>
      </c>
      <c r="P3557" s="17">
        <v>2011</v>
      </c>
      <c r="Q3557" s="20" t="s">
        <v>1241</v>
      </c>
      <c r="R3557" s="24" t="s">
        <v>1026</v>
      </c>
      <c r="S3557" s="19" t="s">
        <v>392</v>
      </c>
      <c r="T3557" s="196">
        <v>1</v>
      </c>
      <c r="U3557" s="24" t="s">
        <v>1026</v>
      </c>
      <c r="V3557" s="196">
        <v>0</v>
      </c>
      <c r="W3557" s="142" t="s">
        <v>21</v>
      </c>
      <c r="X3557" s="196">
        <v>1824</v>
      </c>
      <c r="Y3557" s="196">
        <v>2</v>
      </c>
      <c r="Z3557" s="24" t="s">
        <v>1026</v>
      </c>
      <c r="AA3557" s="196">
        <v>1</v>
      </c>
    </row>
    <row r="3558" spans="1:27" x14ac:dyDescent="0.25">
      <c r="A3558" s="176"/>
      <c r="B3558" s="176"/>
      <c r="C3558" s="176"/>
      <c r="D3558" s="176"/>
      <c r="E3558" s="176"/>
      <c r="F3558" s="176"/>
      <c r="G3558" s="176"/>
      <c r="H3558" s="176"/>
      <c r="I3558" s="176"/>
      <c r="J3558" s="176"/>
      <c r="K3558" s="176"/>
      <c r="L3558" s="176"/>
      <c r="M3558" s="188" t="s">
        <v>3142</v>
      </c>
      <c r="N3558" s="17">
        <v>24</v>
      </c>
      <c r="O3558" s="196">
        <v>8</v>
      </c>
      <c r="P3558" s="17">
        <v>2011</v>
      </c>
      <c r="Q3558" s="19" t="s">
        <v>392</v>
      </c>
      <c r="R3558" s="24" t="s">
        <v>1026</v>
      </c>
      <c r="S3558" s="20" t="s">
        <v>1241</v>
      </c>
      <c r="T3558" s="196">
        <v>1</v>
      </c>
      <c r="U3558" s="24" t="s">
        <v>1026</v>
      </c>
      <c r="V3558" s="196">
        <v>2</v>
      </c>
      <c r="W3558" s="142" t="s">
        <v>5027</v>
      </c>
      <c r="X3558" s="196">
        <v>1357</v>
      </c>
      <c r="Y3558" s="196">
        <v>5</v>
      </c>
      <c r="Z3558" s="24" t="s">
        <v>1026</v>
      </c>
      <c r="AA3558" s="196">
        <v>3</v>
      </c>
    </row>
    <row r="3559" spans="1:27" x14ac:dyDescent="0.25">
      <c r="A3559" s="176"/>
      <c r="B3559" s="176"/>
      <c r="C3559" s="176"/>
      <c r="D3559" s="176"/>
      <c r="E3559" s="176"/>
      <c r="F3559" s="176"/>
      <c r="G3559" s="176"/>
      <c r="H3559" s="176"/>
      <c r="I3559" s="176"/>
      <c r="J3559" s="176"/>
      <c r="K3559" s="176"/>
      <c r="L3559" s="176"/>
      <c r="M3559" s="188" t="s">
        <v>3027</v>
      </c>
      <c r="N3559" s="17">
        <v>27</v>
      </c>
      <c r="O3559" s="196">
        <v>8</v>
      </c>
      <c r="P3559" s="17">
        <v>2011</v>
      </c>
      <c r="Q3559" s="19" t="s">
        <v>1241</v>
      </c>
      <c r="R3559" s="24" t="s">
        <v>1026</v>
      </c>
      <c r="S3559" s="20" t="s">
        <v>392</v>
      </c>
      <c r="T3559" s="196">
        <v>0</v>
      </c>
      <c r="U3559" s="24" t="s">
        <v>1026</v>
      </c>
      <c r="V3559" s="196">
        <v>1</v>
      </c>
      <c r="W3559" s="142" t="s">
        <v>2911</v>
      </c>
      <c r="X3559" s="196">
        <v>1914</v>
      </c>
      <c r="Y3559" s="196">
        <v>5</v>
      </c>
      <c r="Z3559" s="24" t="s">
        <v>1026</v>
      </c>
      <c r="AA3559" s="196">
        <v>7</v>
      </c>
    </row>
    <row r="3560" spans="1:27" x14ac:dyDescent="0.25">
      <c r="A3560" s="176"/>
      <c r="B3560" s="176"/>
      <c r="C3560" s="176"/>
      <c r="D3560" s="176"/>
      <c r="E3560" s="176"/>
      <c r="F3560" s="176"/>
      <c r="G3560" s="176"/>
      <c r="H3560" s="176"/>
      <c r="I3560" s="176"/>
      <c r="J3560" s="176"/>
      <c r="K3560" s="176"/>
      <c r="L3560" s="176"/>
      <c r="M3560" s="188" t="s">
        <v>3011</v>
      </c>
      <c r="N3560" s="17">
        <v>28</v>
      </c>
      <c r="O3560" s="196">
        <v>8</v>
      </c>
      <c r="P3560" s="17">
        <v>2011</v>
      </c>
      <c r="Q3560" s="20" t="s">
        <v>392</v>
      </c>
      <c r="R3560" s="24" t="s">
        <v>1026</v>
      </c>
      <c r="S3560" s="19" t="s">
        <v>1241</v>
      </c>
      <c r="T3560" s="196">
        <v>2</v>
      </c>
      <c r="U3560" s="24" t="s">
        <v>1026</v>
      </c>
      <c r="V3560" s="196">
        <v>1</v>
      </c>
      <c r="W3560" s="142" t="s">
        <v>5029</v>
      </c>
      <c r="X3560" s="196">
        <v>1583</v>
      </c>
      <c r="Y3560" s="196">
        <v>11</v>
      </c>
      <c r="Z3560" s="24" t="s">
        <v>1026</v>
      </c>
      <c r="AA3560" s="196">
        <v>11</v>
      </c>
    </row>
    <row r="3561" spans="1:27" x14ac:dyDescent="0.25">
      <c r="A3561" s="176"/>
      <c r="B3561" s="176" t="s">
        <v>5030</v>
      </c>
      <c r="C3561" s="176"/>
      <c r="D3561" s="176"/>
      <c r="E3561" s="176"/>
      <c r="F3561" s="176"/>
      <c r="G3561" s="176"/>
      <c r="H3561" s="176"/>
      <c r="I3561" s="176"/>
      <c r="J3561" s="176"/>
      <c r="K3561" s="176"/>
      <c r="L3561" s="176"/>
      <c r="M3561" s="188" t="s">
        <v>3142</v>
      </c>
      <c r="N3561" s="17">
        <v>31</v>
      </c>
      <c r="O3561" s="196">
        <v>8</v>
      </c>
      <c r="P3561" s="17">
        <v>2011</v>
      </c>
      <c r="Q3561" s="19" t="s">
        <v>1241</v>
      </c>
      <c r="R3561" s="24" t="s">
        <v>1026</v>
      </c>
      <c r="S3561" s="20" t="s">
        <v>392</v>
      </c>
      <c r="T3561" s="196">
        <v>0</v>
      </c>
      <c r="U3561" s="24" t="s">
        <v>1026</v>
      </c>
      <c r="V3561" s="196">
        <v>2</v>
      </c>
      <c r="W3561" s="142" t="s">
        <v>5031</v>
      </c>
      <c r="X3561" s="196">
        <v>1969</v>
      </c>
      <c r="Y3561" s="196">
        <v>0</v>
      </c>
      <c r="Z3561" s="24" t="s">
        <v>1026</v>
      </c>
      <c r="AA3561" s="196">
        <v>9</v>
      </c>
    </row>
    <row r="3562" spans="1:27" x14ac:dyDescent="0.25">
      <c r="A3562" s="176"/>
      <c r="B3562" s="176"/>
      <c r="C3562" s="176"/>
      <c r="D3562" s="176"/>
      <c r="E3562" s="176"/>
      <c r="F3562" s="176"/>
      <c r="G3562" s="176"/>
      <c r="H3562" s="176"/>
      <c r="I3562" s="176"/>
      <c r="J3562" s="176"/>
      <c r="K3562" s="176"/>
      <c r="L3562" s="176"/>
      <c r="M3562" s="188"/>
      <c r="O3562" s="196"/>
      <c r="P3562" s="196"/>
      <c r="Q3562" s="197"/>
      <c r="R3562" s="197"/>
      <c r="S3562" s="197"/>
      <c r="T3562" s="196"/>
      <c r="U3562" s="197"/>
      <c r="V3562" s="196"/>
      <c r="W3562" s="200"/>
      <c r="X3562" s="196"/>
      <c r="Y3562" s="196"/>
      <c r="Z3562" s="197"/>
      <c r="AA3562" s="196"/>
    </row>
    <row r="3563" spans="1:27" x14ac:dyDescent="0.25">
      <c r="A3563" s="176"/>
      <c r="B3563" s="176"/>
      <c r="C3563" s="176"/>
      <c r="D3563" s="176"/>
      <c r="E3563" s="176"/>
      <c r="F3563" s="176"/>
      <c r="G3563" s="176"/>
      <c r="H3563" s="176"/>
      <c r="I3563" s="176"/>
      <c r="J3563" s="176"/>
      <c r="K3563" s="176"/>
      <c r="L3563" s="176"/>
      <c r="M3563" s="188"/>
      <c r="O3563" s="196"/>
      <c r="P3563" s="196"/>
      <c r="Q3563" s="201" t="s">
        <v>1109</v>
      </c>
      <c r="R3563" s="197"/>
      <c r="S3563" s="197"/>
      <c r="T3563" s="196"/>
      <c r="U3563" s="197"/>
      <c r="V3563" s="196"/>
      <c r="W3563" s="200"/>
      <c r="X3563" s="196"/>
      <c r="Y3563" s="196"/>
      <c r="Z3563" s="197"/>
      <c r="AA3563" s="196"/>
    </row>
    <row r="3564" spans="1:27" x14ac:dyDescent="0.25">
      <c r="A3564" s="176"/>
      <c r="B3564" s="176"/>
      <c r="C3564" s="176"/>
      <c r="D3564" s="176"/>
      <c r="E3564" s="176"/>
      <c r="F3564" s="176"/>
      <c r="G3564" s="176"/>
      <c r="H3564" s="176"/>
      <c r="I3564" s="176"/>
      <c r="J3564" s="176"/>
      <c r="K3564" s="176"/>
      <c r="L3564" s="176"/>
      <c r="M3564" s="188" t="s">
        <v>3027</v>
      </c>
      <c r="N3564" s="17">
        <v>3</v>
      </c>
      <c r="O3564" s="196">
        <v>9</v>
      </c>
      <c r="P3564" s="17">
        <v>2011</v>
      </c>
      <c r="Q3564" s="20" t="s">
        <v>1241</v>
      </c>
      <c r="R3564" s="24" t="s">
        <v>1026</v>
      </c>
      <c r="S3564" s="19" t="s">
        <v>264</v>
      </c>
      <c r="T3564" s="196">
        <v>2</v>
      </c>
      <c r="U3564" s="24" t="s">
        <v>1026</v>
      </c>
      <c r="V3564" s="196">
        <v>0</v>
      </c>
      <c r="W3564" s="200" t="s">
        <v>5032</v>
      </c>
      <c r="X3564" s="196">
        <v>736</v>
      </c>
      <c r="Y3564" s="196">
        <v>14</v>
      </c>
      <c r="Z3564" s="24" t="s">
        <v>1026</v>
      </c>
      <c r="AA3564" s="196">
        <v>4</v>
      </c>
    </row>
    <row r="3565" spans="1:27" x14ac:dyDescent="0.25">
      <c r="A3565" s="176"/>
      <c r="B3565" s="176"/>
      <c r="C3565" s="176"/>
      <c r="D3565" s="176"/>
      <c r="E3565" s="176"/>
      <c r="F3565" s="176"/>
      <c r="G3565" s="176"/>
      <c r="H3565" s="176"/>
      <c r="I3565" s="176"/>
      <c r="J3565" s="176"/>
      <c r="K3565" s="176"/>
      <c r="L3565" s="176"/>
      <c r="M3565" s="188" t="s">
        <v>3011</v>
      </c>
      <c r="N3565" s="17">
        <v>4</v>
      </c>
      <c r="O3565" s="196">
        <v>9</v>
      </c>
      <c r="P3565" s="17">
        <v>2011</v>
      </c>
      <c r="Q3565" s="20" t="s">
        <v>264</v>
      </c>
      <c r="R3565" s="24" t="s">
        <v>1026</v>
      </c>
      <c r="S3565" s="19" t="s">
        <v>1241</v>
      </c>
      <c r="T3565" s="196">
        <v>2</v>
      </c>
      <c r="U3565" s="24" t="s">
        <v>1026</v>
      </c>
      <c r="V3565" s="196">
        <v>0</v>
      </c>
      <c r="W3565" s="200" t="s">
        <v>5034</v>
      </c>
      <c r="X3565" s="196">
        <v>705</v>
      </c>
      <c r="Y3565" s="196">
        <v>13</v>
      </c>
      <c r="Z3565" s="24" t="s">
        <v>1026</v>
      </c>
      <c r="AA3565" s="196">
        <v>10</v>
      </c>
    </row>
    <row r="3566" spans="1:27" x14ac:dyDescent="0.25">
      <c r="A3566" s="176"/>
      <c r="B3566" s="176" t="s">
        <v>5038</v>
      </c>
      <c r="C3566" s="176"/>
      <c r="D3566" s="176"/>
      <c r="E3566" s="176"/>
      <c r="F3566" s="176"/>
      <c r="G3566" s="176"/>
      <c r="H3566" s="176"/>
      <c r="I3566" s="176"/>
      <c r="J3566" s="176"/>
      <c r="K3566" s="176"/>
      <c r="L3566" s="176"/>
      <c r="M3566" s="188" t="s">
        <v>3027</v>
      </c>
      <c r="N3566" s="17">
        <v>10</v>
      </c>
      <c r="O3566" s="196">
        <v>9</v>
      </c>
      <c r="P3566" s="196">
        <v>2011</v>
      </c>
      <c r="Q3566" s="20" t="s">
        <v>1241</v>
      </c>
      <c r="R3566" s="24" t="s">
        <v>1026</v>
      </c>
      <c r="S3566" s="19" t="s">
        <v>264</v>
      </c>
      <c r="T3566" s="196">
        <v>1</v>
      </c>
      <c r="U3566" s="24" t="s">
        <v>1026</v>
      </c>
      <c r="V3566" s="196">
        <v>0</v>
      </c>
      <c r="W3566" s="200" t="s">
        <v>151</v>
      </c>
      <c r="X3566" s="196">
        <v>927</v>
      </c>
      <c r="Y3566" s="196">
        <v>6</v>
      </c>
      <c r="Z3566" s="24" t="s">
        <v>1026</v>
      </c>
      <c r="AA3566" s="196">
        <v>5</v>
      </c>
    </row>
    <row r="3567" spans="1:27" x14ac:dyDescent="0.25">
      <c r="A3567" s="176"/>
      <c r="B3567" s="176"/>
      <c r="C3567" s="176"/>
      <c r="D3567" s="176"/>
      <c r="E3567" s="176"/>
      <c r="F3567" s="176"/>
      <c r="G3567" s="176"/>
      <c r="H3567" s="176"/>
      <c r="I3567" s="176"/>
      <c r="J3567" s="176"/>
      <c r="K3567" s="176"/>
      <c r="L3567" s="176"/>
      <c r="M3567" s="188"/>
      <c r="O3567" s="196"/>
      <c r="P3567" s="196"/>
      <c r="Q3567" s="203"/>
      <c r="R3567" s="197"/>
      <c r="S3567" s="197"/>
      <c r="T3567" s="196"/>
      <c r="U3567" s="197"/>
      <c r="V3567" s="196"/>
      <c r="W3567" s="200"/>
      <c r="X3567" s="196"/>
      <c r="Y3567" s="196"/>
      <c r="Z3567" s="197"/>
      <c r="AA3567" s="196"/>
    </row>
    <row r="3568" spans="1:27" x14ac:dyDescent="0.25">
      <c r="A3568" s="176"/>
      <c r="B3568" s="176"/>
      <c r="C3568" s="176"/>
      <c r="D3568" s="176"/>
      <c r="E3568" s="176"/>
      <c r="F3568" s="176"/>
      <c r="G3568" s="176"/>
      <c r="H3568" s="176"/>
      <c r="I3568" s="176"/>
      <c r="J3568" s="176"/>
      <c r="K3568" s="176"/>
      <c r="L3568" s="176"/>
      <c r="M3568" s="188"/>
      <c r="O3568" s="196"/>
      <c r="P3568" s="196"/>
      <c r="Q3568" s="201" t="s">
        <v>62</v>
      </c>
      <c r="R3568" s="197"/>
      <c r="S3568" s="197"/>
      <c r="T3568" s="196"/>
      <c r="U3568" s="197"/>
      <c r="V3568" s="196"/>
      <c r="W3568" s="200"/>
      <c r="X3568" s="196"/>
      <c r="Y3568" s="196"/>
      <c r="Z3568" s="197"/>
      <c r="AA3568" s="196"/>
    </row>
    <row r="3569" spans="1:27" x14ac:dyDescent="0.25">
      <c r="A3569" s="176"/>
      <c r="B3569" s="176"/>
      <c r="C3569" s="176"/>
      <c r="D3569" s="176"/>
      <c r="E3569" s="176"/>
      <c r="F3569" s="176"/>
      <c r="G3569" s="176"/>
      <c r="H3569" s="176"/>
      <c r="I3569" s="176"/>
      <c r="J3569" s="176"/>
      <c r="K3569" s="176"/>
      <c r="L3569" s="176"/>
      <c r="M3569" s="188" t="s">
        <v>3011</v>
      </c>
      <c r="N3569" s="17">
        <v>3</v>
      </c>
      <c r="O3569" s="196">
        <v>9</v>
      </c>
      <c r="P3569" s="17">
        <v>2011</v>
      </c>
      <c r="Q3569" s="20" t="s">
        <v>1041</v>
      </c>
      <c r="R3569" s="24" t="s">
        <v>1026</v>
      </c>
      <c r="S3569" s="19" t="s">
        <v>392</v>
      </c>
      <c r="T3569" s="196">
        <v>1</v>
      </c>
      <c r="U3569" s="24" t="s">
        <v>1026</v>
      </c>
      <c r="V3569" s="196">
        <v>0</v>
      </c>
      <c r="W3569" s="142" t="s">
        <v>5033</v>
      </c>
      <c r="X3569" s="196">
        <v>988</v>
      </c>
      <c r="Y3569" s="196">
        <v>7</v>
      </c>
      <c r="Z3569" s="24" t="s">
        <v>1026</v>
      </c>
      <c r="AA3569" s="196">
        <v>4</v>
      </c>
    </row>
    <row r="3570" spans="1:27" x14ac:dyDescent="0.25">
      <c r="A3570" s="176"/>
      <c r="B3570" s="176"/>
      <c r="C3570" s="176"/>
      <c r="D3570" s="176"/>
      <c r="E3570" s="176"/>
      <c r="F3570" s="176"/>
      <c r="G3570" s="176"/>
      <c r="H3570" s="176"/>
      <c r="I3570" s="176"/>
      <c r="J3570" s="176"/>
      <c r="K3570" s="176"/>
      <c r="L3570" s="176"/>
      <c r="M3570" s="188" t="s">
        <v>3027</v>
      </c>
      <c r="N3570" s="17">
        <v>4</v>
      </c>
      <c r="O3570" s="196">
        <v>9</v>
      </c>
      <c r="P3570" s="17">
        <v>2011</v>
      </c>
      <c r="Q3570" s="20" t="s">
        <v>392</v>
      </c>
      <c r="R3570" s="24" t="s">
        <v>1026</v>
      </c>
      <c r="S3570" s="19" t="s">
        <v>1041</v>
      </c>
      <c r="T3570" s="196">
        <v>1</v>
      </c>
      <c r="U3570" s="24" t="s">
        <v>1026</v>
      </c>
      <c r="V3570" s="196">
        <v>0</v>
      </c>
      <c r="W3570" s="142" t="s">
        <v>5035</v>
      </c>
      <c r="X3570" s="196">
        <v>1681</v>
      </c>
      <c r="Y3570" s="196">
        <v>4</v>
      </c>
      <c r="Z3570" s="24" t="s">
        <v>1026</v>
      </c>
      <c r="AA3570" s="196">
        <v>2</v>
      </c>
    </row>
    <row r="3571" spans="1:27" x14ac:dyDescent="0.25">
      <c r="A3571" s="176"/>
      <c r="B3571" s="176"/>
      <c r="C3571" s="176"/>
      <c r="D3571" s="176"/>
      <c r="E3571" s="176"/>
      <c r="F3571" s="176"/>
      <c r="G3571" s="176"/>
      <c r="H3571" s="176"/>
      <c r="I3571" s="176"/>
      <c r="J3571" s="176"/>
      <c r="K3571" s="176"/>
      <c r="L3571" s="176"/>
      <c r="M3571" s="188" t="s">
        <v>3011</v>
      </c>
      <c r="N3571" s="17">
        <v>10</v>
      </c>
      <c r="O3571" s="196">
        <v>9</v>
      </c>
      <c r="P3571" s="17">
        <v>2011</v>
      </c>
      <c r="Q3571" s="20" t="s">
        <v>1041</v>
      </c>
      <c r="R3571" s="24" t="s">
        <v>1026</v>
      </c>
      <c r="S3571" s="19" t="s">
        <v>392</v>
      </c>
      <c r="T3571" s="196">
        <v>2</v>
      </c>
      <c r="U3571" s="24" t="s">
        <v>1026</v>
      </c>
      <c r="V3571" s="196">
        <v>0</v>
      </c>
      <c r="W3571" s="142" t="s">
        <v>944</v>
      </c>
      <c r="X3571" s="196">
        <v>1025</v>
      </c>
      <c r="Y3571" s="196">
        <v>6</v>
      </c>
      <c r="Z3571" s="24" t="s">
        <v>1026</v>
      </c>
      <c r="AA3571" s="196">
        <v>1</v>
      </c>
    </row>
    <row r="3572" spans="1:27" x14ac:dyDescent="0.25">
      <c r="A3572" s="176"/>
      <c r="B3572" s="176" t="s">
        <v>5037</v>
      </c>
      <c r="C3572" s="176"/>
      <c r="D3572" s="176"/>
      <c r="E3572" s="176"/>
      <c r="F3572" s="176"/>
      <c r="G3572" s="176"/>
      <c r="H3572" s="176"/>
      <c r="I3572" s="176"/>
      <c r="J3572" s="176"/>
      <c r="K3572" s="176"/>
      <c r="L3572" s="176"/>
      <c r="M3572" s="188" t="s">
        <v>3027</v>
      </c>
      <c r="N3572" s="17">
        <v>11</v>
      </c>
      <c r="O3572" s="196">
        <v>9</v>
      </c>
      <c r="P3572" s="17">
        <v>2011</v>
      </c>
      <c r="Q3572" s="19" t="s">
        <v>392</v>
      </c>
      <c r="R3572" s="24" t="s">
        <v>1026</v>
      </c>
      <c r="S3572" s="20" t="s">
        <v>1041</v>
      </c>
      <c r="T3572" s="196">
        <v>0</v>
      </c>
      <c r="U3572" s="24" t="s">
        <v>1026</v>
      </c>
      <c r="V3572" s="196">
        <v>1</v>
      </c>
      <c r="W3572" s="142" t="s">
        <v>5036</v>
      </c>
      <c r="X3572" s="196">
        <v>1943</v>
      </c>
      <c r="Y3572" s="196">
        <v>1</v>
      </c>
      <c r="Z3572" s="24" t="s">
        <v>1026</v>
      </c>
      <c r="AA3572" s="196">
        <v>4</v>
      </c>
    </row>
    <row r="3573" spans="1:27" x14ac:dyDescent="0.25">
      <c r="A3573" s="186"/>
      <c r="B3573" s="176"/>
      <c r="C3573" s="186"/>
      <c r="D3573" s="186"/>
      <c r="E3573" s="186"/>
      <c r="F3573" s="186"/>
      <c r="G3573" s="186"/>
      <c r="H3573" s="186"/>
      <c r="I3573" s="186"/>
      <c r="J3573" s="186"/>
      <c r="K3573" s="186"/>
      <c r="L3573" s="186"/>
      <c r="M3573" s="188"/>
      <c r="O3573" s="196"/>
      <c r="P3573" s="196"/>
      <c r="Q3573" s="197"/>
      <c r="R3573" s="204"/>
      <c r="S3573" s="205"/>
      <c r="T3573" s="17">
        <f>SUM(T3533:T3572)</f>
        <v>38</v>
      </c>
      <c r="U3573" s="24" t="s">
        <v>1026</v>
      </c>
      <c r="V3573" s="17">
        <f>SUM(V3533:V3572)</f>
        <v>17</v>
      </c>
      <c r="X3573" s="17">
        <f>SUM(X3533:X3572)</f>
        <v>29470</v>
      </c>
      <c r="Y3573" s="17">
        <f>SUM(Y3533:Y3572)</f>
        <v>211</v>
      </c>
      <c r="Z3573" s="24" t="s">
        <v>1026</v>
      </c>
      <c r="AA3573" s="17">
        <f>SUM(AA3533:AA3572)</f>
        <v>154</v>
      </c>
    </row>
    <row r="3574" spans="1:27" x14ac:dyDescent="0.25">
      <c r="A3574" s="186"/>
      <c r="B3574" s="176"/>
      <c r="C3574" s="186"/>
      <c r="D3574" s="186"/>
      <c r="E3574" s="186"/>
      <c r="F3574" s="186"/>
      <c r="G3574" s="186"/>
      <c r="H3574" s="186"/>
      <c r="I3574" s="186"/>
      <c r="J3574" s="186"/>
      <c r="K3574" s="186"/>
      <c r="L3574" s="186"/>
      <c r="M3574" s="188"/>
      <c r="O3574" s="196"/>
      <c r="P3574" s="17">
        <f>COUNT(T3533:T3572)</f>
        <v>29</v>
      </c>
      <c r="Q3574" s="197"/>
      <c r="R3574" s="204"/>
      <c r="S3574" s="203" t="s">
        <v>567</v>
      </c>
      <c r="T3574" s="81">
        <f>PRODUCT(T3573/P3574)</f>
        <v>1.3103448275862069</v>
      </c>
      <c r="U3574" s="24" t="s">
        <v>1026</v>
      </c>
      <c r="V3574" s="81">
        <f>PRODUCT(V3573/P3574)</f>
        <v>0.58620689655172409</v>
      </c>
      <c r="X3574" s="82">
        <f>PRODUCT(X3573/P3574)</f>
        <v>1016.2068965517242</v>
      </c>
      <c r="Y3574" s="81">
        <f>PRODUCT(Y3573/P3574)</f>
        <v>7.2758620689655169</v>
      </c>
      <c r="Z3574" s="24" t="s">
        <v>1026</v>
      </c>
      <c r="AA3574" s="81">
        <f>PRODUCT(AA3573/P3574)</f>
        <v>5.3103448275862073</v>
      </c>
    </row>
    <row r="3575" spans="1:27" x14ac:dyDescent="0.25">
      <c r="A3575" s="186"/>
      <c r="B3575" s="176"/>
      <c r="C3575" s="186"/>
      <c r="D3575" s="186"/>
      <c r="E3575" s="186"/>
      <c r="F3575" s="186"/>
      <c r="G3575" s="186"/>
      <c r="H3575" s="186"/>
      <c r="I3575" s="186"/>
      <c r="J3575" s="186"/>
      <c r="K3575" s="186"/>
      <c r="L3575" s="186"/>
      <c r="M3575" s="188"/>
      <c r="O3575" s="196"/>
      <c r="P3575" s="196"/>
      <c r="Q3575" s="203"/>
      <c r="R3575" s="197"/>
      <c r="S3575" s="203"/>
      <c r="T3575" s="196"/>
      <c r="U3575" s="197"/>
      <c r="V3575" s="196"/>
      <c r="W3575" s="200"/>
      <c r="X3575" s="196"/>
      <c r="Y3575" s="196"/>
      <c r="Z3575" s="197"/>
      <c r="AA3575" s="196"/>
    </row>
    <row r="3576" spans="1:27" x14ac:dyDescent="0.25">
      <c r="A3576" s="186"/>
      <c r="B3576" s="176"/>
      <c r="C3576" s="186"/>
      <c r="D3576" s="186"/>
      <c r="E3576" s="186"/>
      <c r="F3576" s="186"/>
      <c r="G3576" s="186"/>
      <c r="H3576" s="186"/>
      <c r="I3576" s="186"/>
      <c r="J3576" s="186"/>
      <c r="K3576" s="186"/>
      <c r="L3576" s="186"/>
      <c r="M3576" s="188"/>
      <c r="O3576" s="196"/>
      <c r="P3576" s="196"/>
      <c r="Q3576" s="203"/>
      <c r="R3576" s="197"/>
      <c r="S3576" s="203"/>
      <c r="T3576" s="196"/>
      <c r="U3576" s="197"/>
      <c r="V3576" s="196"/>
      <c r="W3576" s="200"/>
      <c r="X3576" s="196"/>
      <c r="Y3576" s="196"/>
      <c r="Z3576" s="197"/>
      <c r="AA3576" s="196"/>
    </row>
    <row r="3577" spans="1:27" x14ac:dyDescent="0.25">
      <c r="A3577" s="21"/>
      <c r="B3577" s="22" t="s">
        <v>5039</v>
      </c>
      <c r="C3577" s="21" t="s">
        <v>1032</v>
      </c>
      <c r="D3577" s="21" t="s">
        <v>1033</v>
      </c>
      <c r="E3577" s="21" t="s">
        <v>1034</v>
      </c>
      <c r="F3577" s="21" t="s">
        <v>1030</v>
      </c>
      <c r="G3577" s="21" t="s">
        <v>1039</v>
      </c>
      <c r="H3577" s="21" t="s">
        <v>1040</v>
      </c>
      <c r="I3577" s="22" t="s">
        <v>1028</v>
      </c>
      <c r="J3577" s="21"/>
      <c r="K3577" s="21"/>
      <c r="L3577" s="21" t="s">
        <v>1031</v>
      </c>
      <c r="M3577" s="33"/>
      <c r="N3577" s="33"/>
      <c r="O3577" s="33"/>
      <c r="P3577" s="33"/>
      <c r="Q3577" s="22" t="s">
        <v>5039</v>
      </c>
      <c r="R3577" s="33"/>
      <c r="S3577" s="35"/>
      <c r="T3577" s="33"/>
      <c r="U3577" s="33"/>
      <c r="V3577" s="33"/>
      <c r="W3577" s="163"/>
      <c r="X3577" s="33"/>
      <c r="Y3577" s="33"/>
      <c r="Z3577" s="33"/>
      <c r="AA3577" s="33"/>
    </row>
    <row r="3578" spans="1:27" x14ac:dyDescent="0.25">
      <c r="A3578" s="14">
        <v>1</v>
      </c>
      <c r="B3578" s="67" t="s">
        <v>392</v>
      </c>
      <c r="C3578" s="14">
        <v>22</v>
      </c>
      <c r="D3578" s="14">
        <v>19</v>
      </c>
      <c r="E3578" s="14">
        <v>2</v>
      </c>
      <c r="F3578" s="14">
        <v>0</v>
      </c>
      <c r="G3578" s="14">
        <v>1</v>
      </c>
      <c r="H3578" s="14">
        <v>0</v>
      </c>
      <c r="I3578" s="29">
        <v>267</v>
      </c>
      <c r="J3578" s="147" t="s">
        <v>1026</v>
      </c>
      <c r="K3578" s="14">
        <v>70</v>
      </c>
      <c r="L3578" s="14">
        <v>62</v>
      </c>
      <c r="M3578" s="17" t="s">
        <v>3142</v>
      </c>
      <c r="N3578" s="17">
        <v>9</v>
      </c>
      <c r="O3578" s="17">
        <v>5</v>
      </c>
      <c r="P3578" s="17">
        <v>2012</v>
      </c>
      <c r="Q3578" s="19" t="s">
        <v>392</v>
      </c>
      <c r="R3578" s="24" t="s">
        <v>1026</v>
      </c>
      <c r="S3578" s="19" t="s">
        <v>1427</v>
      </c>
      <c r="T3578" s="17">
        <v>2</v>
      </c>
      <c r="U3578" s="24" t="s">
        <v>1026</v>
      </c>
      <c r="V3578" s="17">
        <v>0</v>
      </c>
      <c r="W3578" s="142" t="s">
        <v>5047</v>
      </c>
      <c r="X3578" s="17">
        <v>1216</v>
      </c>
      <c r="Y3578" s="17">
        <v>25</v>
      </c>
      <c r="Z3578" s="24" t="s">
        <v>1026</v>
      </c>
      <c r="AA3578" s="17">
        <v>9</v>
      </c>
    </row>
    <row r="3579" spans="1:27" x14ac:dyDescent="0.25">
      <c r="A3579" s="14">
        <v>2</v>
      </c>
      <c r="B3579" s="42" t="s">
        <v>1041</v>
      </c>
      <c r="C3579" s="14">
        <v>22</v>
      </c>
      <c r="D3579" s="14">
        <v>17</v>
      </c>
      <c r="E3579" s="14">
        <v>2</v>
      </c>
      <c r="F3579" s="14">
        <v>0</v>
      </c>
      <c r="G3579" s="14">
        <v>2</v>
      </c>
      <c r="H3579" s="14">
        <v>1</v>
      </c>
      <c r="I3579" s="29">
        <v>271</v>
      </c>
      <c r="J3579" s="147" t="s">
        <v>1026</v>
      </c>
      <c r="K3579" s="14">
        <v>52</v>
      </c>
      <c r="L3579" s="14">
        <v>57</v>
      </c>
      <c r="M3579" s="17" t="s">
        <v>3142</v>
      </c>
      <c r="N3579" s="17">
        <v>9</v>
      </c>
      <c r="O3579" s="17">
        <v>5</v>
      </c>
      <c r="P3579" s="17">
        <v>2012</v>
      </c>
      <c r="Q3579" s="19" t="s">
        <v>264</v>
      </c>
      <c r="R3579" s="24" t="s">
        <v>1026</v>
      </c>
      <c r="S3579" s="19" t="s">
        <v>1042</v>
      </c>
      <c r="T3579" s="17">
        <v>2</v>
      </c>
      <c r="U3579" s="24" t="s">
        <v>1026</v>
      </c>
      <c r="V3579" s="17">
        <v>0</v>
      </c>
      <c r="W3579" s="142" t="s">
        <v>5046</v>
      </c>
      <c r="X3579" s="17">
        <v>769</v>
      </c>
      <c r="Y3579" s="17">
        <v>9</v>
      </c>
      <c r="Z3579" s="24" t="s">
        <v>1026</v>
      </c>
      <c r="AA3579" s="17">
        <v>2</v>
      </c>
    </row>
    <row r="3580" spans="1:27" x14ac:dyDescent="0.25">
      <c r="A3580" s="14">
        <v>3</v>
      </c>
      <c r="B3580" s="42" t="s">
        <v>1241</v>
      </c>
      <c r="C3580" s="14">
        <v>22</v>
      </c>
      <c r="D3580" s="14">
        <v>16</v>
      </c>
      <c r="E3580" s="14">
        <v>3</v>
      </c>
      <c r="F3580" s="14">
        <v>0</v>
      </c>
      <c r="G3580" s="14">
        <v>1</v>
      </c>
      <c r="H3580" s="14">
        <v>2</v>
      </c>
      <c r="I3580" s="29">
        <v>263</v>
      </c>
      <c r="J3580" s="147" t="s">
        <v>1026</v>
      </c>
      <c r="K3580" s="14">
        <v>73</v>
      </c>
      <c r="L3580" s="14">
        <v>55</v>
      </c>
      <c r="M3580" s="17" t="s">
        <v>3142</v>
      </c>
      <c r="N3580" s="17">
        <v>9</v>
      </c>
      <c r="O3580" s="17">
        <v>5</v>
      </c>
      <c r="P3580" s="17">
        <v>2012</v>
      </c>
      <c r="Q3580" s="19" t="s">
        <v>1041</v>
      </c>
      <c r="R3580" s="24" t="s">
        <v>1026</v>
      </c>
      <c r="S3580" s="19" t="s">
        <v>4913</v>
      </c>
      <c r="T3580" s="17">
        <v>2</v>
      </c>
      <c r="U3580" s="24" t="s">
        <v>1026</v>
      </c>
      <c r="V3580" s="17">
        <v>0</v>
      </c>
      <c r="W3580" s="142" t="s">
        <v>5045</v>
      </c>
      <c r="X3580" s="17">
        <v>321</v>
      </c>
      <c r="Y3580" s="17">
        <v>4</v>
      </c>
      <c r="Z3580" s="24" t="s">
        <v>1026</v>
      </c>
      <c r="AA3580" s="17">
        <v>0</v>
      </c>
    </row>
    <row r="3581" spans="1:27" x14ac:dyDescent="0.25">
      <c r="A3581" s="14">
        <v>4</v>
      </c>
      <c r="B3581" s="42" t="s">
        <v>1043</v>
      </c>
      <c r="C3581" s="14">
        <v>22</v>
      </c>
      <c r="D3581" s="14">
        <v>7</v>
      </c>
      <c r="E3581" s="14">
        <v>4</v>
      </c>
      <c r="F3581" s="14">
        <v>0</v>
      </c>
      <c r="G3581" s="14">
        <v>3</v>
      </c>
      <c r="H3581" s="14">
        <v>8</v>
      </c>
      <c r="I3581" s="29">
        <v>142</v>
      </c>
      <c r="J3581" s="147" t="s">
        <v>1026</v>
      </c>
      <c r="K3581" s="14">
        <v>156</v>
      </c>
      <c r="L3581" s="14">
        <v>32</v>
      </c>
      <c r="M3581" s="17" t="s">
        <v>3142</v>
      </c>
      <c r="N3581" s="17">
        <v>9</v>
      </c>
      <c r="O3581" s="17">
        <v>5</v>
      </c>
      <c r="P3581" s="17">
        <v>2012</v>
      </c>
      <c r="Q3581" s="19" t="s">
        <v>1241</v>
      </c>
      <c r="R3581" s="24" t="s">
        <v>1026</v>
      </c>
      <c r="S3581" s="19" t="s">
        <v>1</v>
      </c>
      <c r="T3581" s="17">
        <v>2</v>
      </c>
      <c r="U3581" s="24" t="s">
        <v>1026</v>
      </c>
      <c r="V3581" s="17">
        <v>0</v>
      </c>
      <c r="W3581" s="142" t="s">
        <v>5044</v>
      </c>
      <c r="X3581" s="17">
        <v>871</v>
      </c>
      <c r="Y3581" s="17">
        <v>21</v>
      </c>
      <c r="Z3581" s="24" t="s">
        <v>1026</v>
      </c>
      <c r="AA3581" s="17">
        <v>1</v>
      </c>
    </row>
    <row r="3582" spans="1:27" x14ac:dyDescent="0.25">
      <c r="A3582" s="14">
        <v>5</v>
      </c>
      <c r="B3582" s="63" t="s">
        <v>264</v>
      </c>
      <c r="C3582" s="14">
        <v>22</v>
      </c>
      <c r="D3582" s="14">
        <v>5</v>
      </c>
      <c r="E3582" s="14">
        <v>7</v>
      </c>
      <c r="F3582" s="14">
        <v>0</v>
      </c>
      <c r="G3582" s="14">
        <v>2</v>
      </c>
      <c r="H3582" s="14">
        <v>8</v>
      </c>
      <c r="I3582" s="29">
        <v>142</v>
      </c>
      <c r="J3582" s="147" t="s">
        <v>1026</v>
      </c>
      <c r="K3582" s="14">
        <v>123</v>
      </c>
      <c r="L3582" s="14">
        <v>31</v>
      </c>
      <c r="M3582" s="17" t="s">
        <v>3141</v>
      </c>
      <c r="N3582" s="17">
        <v>10</v>
      </c>
      <c r="O3582" s="17">
        <v>5</v>
      </c>
      <c r="P3582" s="17">
        <v>2012</v>
      </c>
      <c r="Q3582" s="19" t="s">
        <v>1043</v>
      </c>
      <c r="R3582" s="24" t="s">
        <v>1026</v>
      </c>
      <c r="S3582" s="19" t="s">
        <v>5041</v>
      </c>
      <c r="T3582" s="17">
        <v>2</v>
      </c>
      <c r="U3582" s="24" t="s">
        <v>1026</v>
      </c>
      <c r="V3582" s="17">
        <v>0</v>
      </c>
      <c r="W3582" s="142" t="s">
        <v>5051</v>
      </c>
      <c r="X3582" s="17">
        <v>317</v>
      </c>
      <c r="Y3582" s="17">
        <v>7</v>
      </c>
      <c r="Z3582" s="24" t="s">
        <v>1026</v>
      </c>
      <c r="AA3582" s="17">
        <v>1</v>
      </c>
    </row>
    <row r="3583" spans="1:27" x14ac:dyDescent="0.25">
      <c r="A3583" s="14">
        <v>6</v>
      </c>
      <c r="B3583" s="42" t="s">
        <v>1042</v>
      </c>
      <c r="C3583" s="14">
        <v>22</v>
      </c>
      <c r="D3583" s="14">
        <v>6</v>
      </c>
      <c r="E3583" s="14">
        <v>4</v>
      </c>
      <c r="F3583" s="14">
        <v>0</v>
      </c>
      <c r="G3583" s="14">
        <v>1</v>
      </c>
      <c r="H3583" s="14">
        <v>11</v>
      </c>
      <c r="I3583" s="29">
        <v>154</v>
      </c>
      <c r="J3583" s="147" t="s">
        <v>1026</v>
      </c>
      <c r="K3583" s="14">
        <v>197</v>
      </c>
      <c r="L3583" s="14">
        <v>27</v>
      </c>
      <c r="M3583" s="17" t="s">
        <v>3027</v>
      </c>
      <c r="N3583" s="17">
        <v>12</v>
      </c>
      <c r="O3583" s="17">
        <v>5</v>
      </c>
      <c r="P3583" s="17">
        <v>2012</v>
      </c>
      <c r="Q3583" s="19" t="s">
        <v>1427</v>
      </c>
      <c r="R3583" s="24" t="s">
        <v>1026</v>
      </c>
      <c r="S3583" s="11" t="s">
        <v>1041</v>
      </c>
      <c r="T3583" s="17">
        <v>0</v>
      </c>
      <c r="U3583" s="24" t="s">
        <v>1026</v>
      </c>
      <c r="V3583" s="17">
        <v>2</v>
      </c>
      <c r="W3583" s="142" t="s">
        <v>5050</v>
      </c>
      <c r="X3583" s="17">
        <v>230</v>
      </c>
      <c r="Y3583" s="17">
        <v>2</v>
      </c>
      <c r="Z3583" s="24" t="s">
        <v>1026</v>
      </c>
      <c r="AA3583" s="17">
        <v>16</v>
      </c>
    </row>
    <row r="3584" spans="1:27" x14ac:dyDescent="0.25">
      <c r="A3584" s="14">
        <v>7</v>
      </c>
      <c r="B3584" s="70" t="s">
        <v>4913</v>
      </c>
      <c r="C3584" s="14">
        <v>22</v>
      </c>
      <c r="D3584" s="14">
        <v>3</v>
      </c>
      <c r="E3584" s="14">
        <v>8</v>
      </c>
      <c r="F3584" s="14">
        <v>0</v>
      </c>
      <c r="G3584" s="14">
        <v>1</v>
      </c>
      <c r="H3584" s="14">
        <v>10</v>
      </c>
      <c r="I3584" s="29">
        <v>100</v>
      </c>
      <c r="J3584" s="147" t="s">
        <v>1026</v>
      </c>
      <c r="K3584" s="14">
        <v>127</v>
      </c>
      <c r="L3584" s="14">
        <v>26</v>
      </c>
      <c r="M3584" s="17" t="s">
        <v>3027</v>
      </c>
      <c r="N3584" s="17">
        <v>12</v>
      </c>
      <c r="O3584" s="17">
        <v>5</v>
      </c>
      <c r="P3584" s="17">
        <v>2012</v>
      </c>
      <c r="Q3584" s="19" t="s">
        <v>1042</v>
      </c>
      <c r="R3584" s="24" t="s">
        <v>1026</v>
      </c>
      <c r="S3584" s="19" t="s">
        <v>1241</v>
      </c>
      <c r="T3584" s="17">
        <v>0</v>
      </c>
      <c r="U3584" s="24" t="s">
        <v>1026</v>
      </c>
      <c r="V3584" s="17">
        <v>2</v>
      </c>
      <c r="W3584" s="142" t="s">
        <v>5049</v>
      </c>
      <c r="X3584" s="17">
        <v>287</v>
      </c>
      <c r="Y3584" s="17">
        <v>4</v>
      </c>
      <c r="Z3584" s="24" t="s">
        <v>1026</v>
      </c>
      <c r="AA3584" s="17">
        <v>12</v>
      </c>
    </row>
    <row r="3585" spans="1:27" ht="15.75" thickBot="1" x14ac:dyDescent="0.3">
      <c r="A3585" s="37">
        <v>8</v>
      </c>
      <c r="B3585" s="36" t="s">
        <v>1427</v>
      </c>
      <c r="C3585" s="37">
        <v>22</v>
      </c>
      <c r="D3585" s="37">
        <v>5</v>
      </c>
      <c r="E3585" s="37">
        <v>2</v>
      </c>
      <c r="F3585" s="37">
        <v>0</v>
      </c>
      <c r="G3585" s="37">
        <v>4</v>
      </c>
      <c r="H3585" s="37">
        <v>11</v>
      </c>
      <c r="I3585" s="37">
        <v>136</v>
      </c>
      <c r="J3585" s="148" t="s">
        <v>1026</v>
      </c>
      <c r="K3585" s="37">
        <v>219</v>
      </c>
      <c r="L3585" s="37">
        <v>23</v>
      </c>
      <c r="M3585" s="17" t="s">
        <v>3027</v>
      </c>
      <c r="N3585" s="17">
        <v>12</v>
      </c>
      <c r="O3585" s="17">
        <v>5</v>
      </c>
      <c r="P3585" s="17">
        <v>2012</v>
      </c>
      <c r="Q3585" s="19" t="s">
        <v>1</v>
      </c>
      <c r="R3585" s="24" t="s">
        <v>1026</v>
      </c>
      <c r="S3585" s="19" t="s">
        <v>1043</v>
      </c>
      <c r="T3585" s="17">
        <v>0</v>
      </c>
      <c r="U3585" s="24" t="s">
        <v>1026</v>
      </c>
      <c r="V3585" s="17">
        <v>2</v>
      </c>
      <c r="W3585" s="142" t="s">
        <v>5048</v>
      </c>
      <c r="X3585" s="17">
        <v>137</v>
      </c>
      <c r="Y3585" s="17">
        <v>2</v>
      </c>
      <c r="Z3585" s="24" t="s">
        <v>1026</v>
      </c>
      <c r="AA3585" s="17">
        <v>6</v>
      </c>
    </row>
    <row r="3586" spans="1:27" x14ac:dyDescent="0.25">
      <c r="A3586" s="14">
        <v>9</v>
      </c>
      <c r="B3586" s="63" t="s">
        <v>1</v>
      </c>
      <c r="C3586" s="14">
        <v>22</v>
      </c>
      <c r="D3586" s="14">
        <v>1</v>
      </c>
      <c r="E3586" s="14">
        <v>5</v>
      </c>
      <c r="F3586" s="14">
        <v>0</v>
      </c>
      <c r="G3586" s="14">
        <v>2</v>
      </c>
      <c r="H3586" s="14">
        <v>14</v>
      </c>
      <c r="I3586" s="29">
        <v>101</v>
      </c>
      <c r="J3586" s="147" t="s">
        <v>1026</v>
      </c>
      <c r="K3586" s="14">
        <v>201</v>
      </c>
      <c r="L3586" s="14">
        <v>15</v>
      </c>
      <c r="M3586" s="17" t="s">
        <v>3027</v>
      </c>
      <c r="N3586" s="17">
        <v>12</v>
      </c>
      <c r="O3586" s="17">
        <v>5</v>
      </c>
      <c r="P3586" s="17">
        <v>2012</v>
      </c>
      <c r="Q3586" s="19" t="s">
        <v>5041</v>
      </c>
      <c r="R3586" s="24" t="s">
        <v>1026</v>
      </c>
      <c r="S3586" s="19" t="s">
        <v>392</v>
      </c>
      <c r="T3586" s="17">
        <v>0</v>
      </c>
      <c r="U3586" s="24" t="s">
        <v>1026</v>
      </c>
      <c r="V3586" s="17">
        <v>2</v>
      </c>
      <c r="W3586" s="142" t="s">
        <v>4571</v>
      </c>
      <c r="X3586" s="17">
        <v>318</v>
      </c>
      <c r="Y3586" s="17">
        <v>2</v>
      </c>
      <c r="Z3586" s="24" t="s">
        <v>1026</v>
      </c>
      <c r="AA3586" s="17">
        <v>5</v>
      </c>
    </row>
    <row r="3587" spans="1:27" x14ac:dyDescent="0.25">
      <c r="A3587" s="14">
        <v>10</v>
      </c>
      <c r="B3587" s="63" t="s">
        <v>5041</v>
      </c>
      <c r="C3587" s="14">
        <v>22</v>
      </c>
      <c r="D3587" s="14">
        <v>2</v>
      </c>
      <c r="E3587" s="14">
        <v>1</v>
      </c>
      <c r="F3587" s="14">
        <v>0</v>
      </c>
      <c r="G3587" s="14">
        <v>2</v>
      </c>
      <c r="H3587" s="14">
        <v>17</v>
      </c>
      <c r="I3587" s="29">
        <v>65</v>
      </c>
      <c r="J3587" s="147" t="s">
        <v>1026</v>
      </c>
      <c r="K3587" s="14">
        <v>197</v>
      </c>
      <c r="L3587" s="14">
        <v>10</v>
      </c>
      <c r="M3587" s="17" t="s">
        <v>3011</v>
      </c>
      <c r="N3587" s="17">
        <v>13</v>
      </c>
      <c r="O3587" s="17">
        <v>5</v>
      </c>
      <c r="P3587" s="17">
        <v>2012</v>
      </c>
      <c r="Q3587" s="19" t="s">
        <v>1</v>
      </c>
      <c r="R3587" s="24" t="s">
        <v>1026</v>
      </c>
      <c r="S3587" s="19" t="s">
        <v>3121</v>
      </c>
      <c r="T3587" s="17">
        <v>0</v>
      </c>
      <c r="U3587" s="24" t="s">
        <v>1026</v>
      </c>
      <c r="V3587" s="17">
        <v>1</v>
      </c>
      <c r="W3587" s="142" t="s">
        <v>5052</v>
      </c>
      <c r="X3587" s="17">
        <v>265</v>
      </c>
      <c r="Y3587" s="17">
        <v>9</v>
      </c>
      <c r="Z3587" s="24" t="s">
        <v>1026</v>
      </c>
      <c r="AA3587" s="17">
        <v>11</v>
      </c>
    </row>
    <row r="3588" spans="1:27" x14ac:dyDescent="0.25">
      <c r="A3588" s="14">
        <v>11</v>
      </c>
      <c r="B3588" s="42" t="s">
        <v>3121</v>
      </c>
      <c r="C3588" s="14">
        <v>22</v>
      </c>
      <c r="D3588" s="14">
        <v>1</v>
      </c>
      <c r="E3588" s="14">
        <v>1</v>
      </c>
      <c r="F3588" s="14">
        <v>0</v>
      </c>
      <c r="G3588" s="14">
        <v>3</v>
      </c>
      <c r="H3588" s="14">
        <v>17</v>
      </c>
      <c r="I3588" s="29">
        <v>91</v>
      </c>
      <c r="J3588" s="147" t="s">
        <v>1026</v>
      </c>
      <c r="K3588" s="14">
        <v>317</v>
      </c>
      <c r="L3588" s="14">
        <v>8</v>
      </c>
      <c r="M3588" s="17" t="s">
        <v>3011</v>
      </c>
      <c r="N3588" s="17">
        <v>13</v>
      </c>
      <c r="O3588" s="17">
        <v>5</v>
      </c>
      <c r="P3588" s="17">
        <v>2012</v>
      </c>
      <c r="Q3588" s="19" t="s">
        <v>4913</v>
      </c>
      <c r="R3588" s="24" t="s">
        <v>1026</v>
      </c>
      <c r="S3588" s="19" t="s">
        <v>1043</v>
      </c>
      <c r="T3588" s="17">
        <v>1</v>
      </c>
      <c r="U3588" s="24" t="s">
        <v>1026</v>
      </c>
      <c r="V3588" s="17">
        <v>2</v>
      </c>
      <c r="W3588" s="142" t="s">
        <v>5053</v>
      </c>
      <c r="X3588" s="17">
        <v>347</v>
      </c>
      <c r="Y3588" s="17">
        <v>3</v>
      </c>
      <c r="Z3588" s="24" t="s">
        <v>1026</v>
      </c>
      <c r="AA3588" s="17">
        <v>5</v>
      </c>
    </row>
    <row r="3589" spans="1:27" x14ac:dyDescent="0.25">
      <c r="A3589" s="16"/>
      <c r="C3589" s="14">
        <f>SUM(C3578:C3588)</f>
        <v>242</v>
      </c>
      <c r="D3589" s="14">
        <f t="shared" ref="D3589:H3589" si="58">SUM(D3578:D3588)</f>
        <v>82</v>
      </c>
      <c r="E3589" s="14">
        <f t="shared" si="58"/>
        <v>39</v>
      </c>
      <c r="F3589" s="14">
        <f t="shared" si="58"/>
        <v>0</v>
      </c>
      <c r="G3589" s="14">
        <f t="shared" si="58"/>
        <v>22</v>
      </c>
      <c r="H3589" s="14">
        <f t="shared" si="58"/>
        <v>99</v>
      </c>
      <c r="I3589" s="14">
        <f>SUM(I3578:I3588)</f>
        <v>1732</v>
      </c>
      <c r="J3589" s="147" t="s">
        <v>1026</v>
      </c>
      <c r="K3589" s="14">
        <f>SUM(K3578:K3588)</f>
        <v>1732</v>
      </c>
      <c r="L3589" s="14">
        <f>SUM(L3578:L3588)</f>
        <v>346</v>
      </c>
      <c r="M3589" s="17" t="s">
        <v>3142</v>
      </c>
      <c r="N3589" s="17">
        <v>16</v>
      </c>
      <c r="O3589" s="17">
        <v>5</v>
      </c>
      <c r="P3589" s="17">
        <v>2012</v>
      </c>
      <c r="Q3589" s="19" t="s">
        <v>3121</v>
      </c>
      <c r="R3589" s="24" t="s">
        <v>1026</v>
      </c>
      <c r="S3589" s="19" t="s">
        <v>1427</v>
      </c>
      <c r="T3589" s="17">
        <v>0</v>
      </c>
      <c r="U3589" s="24" t="s">
        <v>1026</v>
      </c>
      <c r="V3589" s="17">
        <v>2</v>
      </c>
      <c r="W3589" s="142" t="s">
        <v>2461</v>
      </c>
      <c r="X3589" s="17">
        <v>231</v>
      </c>
      <c r="Y3589" s="17">
        <v>5</v>
      </c>
      <c r="Z3589" s="24" t="s">
        <v>1026</v>
      </c>
      <c r="AA3589" s="17">
        <v>11</v>
      </c>
    </row>
    <row r="3590" spans="1:27" x14ac:dyDescent="0.25">
      <c r="A3590" s="16"/>
      <c r="C3590" s="16"/>
      <c r="D3590" s="16"/>
      <c r="E3590" s="16"/>
      <c r="F3590" s="16"/>
      <c r="G3590" s="16"/>
      <c r="H3590" s="16"/>
      <c r="I3590" s="16"/>
      <c r="J3590" s="16"/>
      <c r="K3590" s="16"/>
      <c r="L3590" s="16"/>
      <c r="M3590" s="17" t="s">
        <v>3141</v>
      </c>
      <c r="N3590" s="17">
        <v>17</v>
      </c>
      <c r="O3590" s="17">
        <v>5</v>
      </c>
      <c r="P3590" s="17">
        <v>2012</v>
      </c>
      <c r="Q3590" s="19" t="s">
        <v>264</v>
      </c>
      <c r="R3590" s="24" t="s">
        <v>1026</v>
      </c>
      <c r="S3590" s="19" t="s">
        <v>4913</v>
      </c>
      <c r="T3590" s="17">
        <v>1</v>
      </c>
      <c r="U3590" s="24" t="s">
        <v>1026</v>
      </c>
      <c r="V3590" s="17">
        <v>2</v>
      </c>
      <c r="W3590" s="142" t="s">
        <v>5056</v>
      </c>
      <c r="X3590" s="17">
        <v>650</v>
      </c>
      <c r="Y3590" s="17">
        <v>6</v>
      </c>
      <c r="Z3590" s="24" t="s">
        <v>1026</v>
      </c>
      <c r="AA3590" s="17">
        <v>4</v>
      </c>
    </row>
    <row r="3591" spans="1:27" x14ac:dyDescent="0.25">
      <c r="A3591" s="16"/>
      <c r="B3591" s="176" t="s">
        <v>369</v>
      </c>
      <c r="C3591" s="16"/>
      <c r="D3591" s="16"/>
      <c r="E3591" s="16"/>
      <c r="F3591" s="16"/>
      <c r="G3591" s="16"/>
      <c r="H3591" s="16"/>
      <c r="I3591" s="16"/>
      <c r="J3591" s="16"/>
      <c r="K3591" s="16"/>
      <c r="L3591" s="16"/>
      <c r="M3591" s="17" t="s">
        <v>3141</v>
      </c>
      <c r="N3591" s="17">
        <v>17</v>
      </c>
      <c r="O3591" s="17">
        <v>5</v>
      </c>
      <c r="P3591" s="17">
        <v>2012</v>
      </c>
      <c r="Q3591" s="19" t="s">
        <v>1041</v>
      </c>
      <c r="R3591" s="24" t="s">
        <v>1026</v>
      </c>
      <c r="S3591" s="19" t="s">
        <v>1</v>
      </c>
      <c r="T3591" s="17">
        <v>2</v>
      </c>
      <c r="U3591" s="24" t="s">
        <v>1026</v>
      </c>
      <c r="V3591" s="17">
        <v>0</v>
      </c>
      <c r="W3591" s="142" t="s">
        <v>5055</v>
      </c>
      <c r="X3591" s="17">
        <v>455</v>
      </c>
      <c r="Y3591" s="17">
        <v>20</v>
      </c>
      <c r="Z3591" s="24" t="s">
        <v>1026</v>
      </c>
      <c r="AA3591" s="17">
        <v>4</v>
      </c>
    </row>
    <row r="3592" spans="1:27" x14ac:dyDescent="0.25">
      <c r="A3592" s="16"/>
      <c r="B3592" s="70"/>
      <c r="C3592" s="16"/>
      <c r="D3592" s="16"/>
      <c r="E3592" s="16"/>
      <c r="F3592" s="16"/>
      <c r="G3592" s="16"/>
      <c r="H3592" s="16"/>
      <c r="I3592" s="16"/>
      <c r="J3592" s="16"/>
      <c r="K3592" s="16"/>
      <c r="L3592" s="16"/>
      <c r="M3592" s="17" t="s">
        <v>3141</v>
      </c>
      <c r="N3592" s="17">
        <v>17</v>
      </c>
      <c r="O3592" s="17">
        <v>5</v>
      </c>
      <c r="P3592" s="17">
        <v>2012</v>
      </c>
      <c r="Q3592" s="19" t="s">
        <v>392</v>
      </c>
      <c r="R3592" s="24" t="s">
        <v>1026</v>
      </c>
      <c r="S3592" s="19" t="s">
        <v>1043</v>
      </c>
      <c r="T3592" s="17">
        <v>2</v>
      </c>
      <c r="U3592" s="24" t="s">
        <v>1026</v>
      </c>
      <c r="V3592" s="17">
        <v>0</v>
      </c>
      <c r="W3592" s="142" t="s">
        <v>5054</v>
      </c>
      <c r="X3592" s="17">
        <v>1762</v>
      </c>
      <c r="Y3592" s="17">
        <v>23</v>
      </c>
      <c r="Z3592" s="24" t="s">
        <v>1026</v>
      </c>
      <c r="AA3592" s="17">
        <v>2</v>
      </c>
    </row>
    <row r="3593" spans="1:27" x14ac:dyDescent="0.25">
      <c r="A3593" s="16"/>
      <c r="B3593" s="317"/>
      <c r="C3593" s="16"/>
      <c r="D3593" s="16"/>
      <c r="E3593" s="16"/>
      <c r="F3593" s="16"/>
      <c r="G3593" s="16"/>
      <c r="H3593" s="16"/>
      <c r="I3593" s="16"/>
      <c r="J3593" s="16"/>
      <c r="K3593" s="16"/>
      <c r="L3593" s="16"/>
      <c r="M3593" s="17" t="s">
        <v>3141</v>
      </c>
      <c r="N3593" s="17">
        <v>17</v>
      </c>
      <c r="O3593" s="17">
        <v>5</v>
      </c>
      <c r="P3593" s="17">
        <v>2012</v>
      </c>
      <c r="Q3593" s="19" t="s">
        <v>1241</v>
      </c>
      <c r="R3593" s="24" t="s">
        <v>1026</v>
      </c>
      <c r="S3593" s="19" t="s">
        <v>5041</v>
      </c>
      <c r="T3593" s="17">
        <v>2</v>
      </c>
      <c r="U3593" s="24" t="s">
        <v>1026</v>
      </c>
      <c r="V3593" s="17">
        <v>0</v>
      </c>
      <c r="W3593" s="142" t="s">
        <v>4568</v>
      </c>
      <c r="X3593" s="17">
        <v>921</v>
      </c>
      <c r="Y3593" s="17">
        <v>13</v>
      </c>
      <c r="Z3593" s="24" t="s">
        <v>1026</v>
      </c>
      <c r="AA3593" s="17">
        <v>1</v>
      </c>
    </row>
    <row r="3594" spans="1:27" x14ac:dyDescent="0.25">
      <c r="A3594" s="16"/>
      <c r="B3594" s="319"/>
      <c r="C3594" s="16"/>
      <c r="D3594" s="16"/>
      <c r="E3594" s="16"/>
      <c r="F3594" s="16"/>
      <c r="G3594" s="16"/>
      <c r="H3594" s="16"/>
      <c r="I3594" s="16"/>
      <c r="J3594" s="16"/>
      <c r="K3594" s="16"/>
      <c r="L3594" s="16"/>
      <c r="M3594" s="17" t="s">
        <v>3142</v>
      </c>
      <c r="N3594" s="17">
        <v>23</v>
      </c>
      <c r="O3594" s="17">
        <v>5</v>
      </c>
      <c r="P3594" s="17">
        <v>2012</v>
      </c>
      <c r="Q3594" s="19" t="s">
        <v>1427</v>
      </c>
      <c r="R3594" s="24" t="s">
        <v>1026</v>
      </c>
      <c r="S3594" s="19" t="s">
        <v>264</v>
      </c>
      <c r="T3594" s="17">
        <v>0</v>
      </c>
      <c r="U3594" s="24" t="s">
        <v>1026</v>
      </c>
      <c r="V3594" s="17">
        <v>2</v>
      </c>
      <c r="W3594" s="142" t="s">
        <v>5057</v>
      </c>
      <c r="X3594" s="17">
        <v>250</v>
      </c>
      <c r="Y3594" s="17">
        <v>2</v>
      </c>
      <c r="Z3594" s="24" t="s">
        <v>1026</v>
      </c>
      <c r="AA3594" s="17">
        <v>15</v>
      </c>
    </row>
    <row r="3595" spans="1:27" x14ac:dyDescent="0.25">
      <c r="A3595" s="16"/>
      <c r="B3595" s="319"/>
      <c r="C3595" s="16"/>
      <c r="D3595" s="16"/>
      <c r="E3595" s="16"/>
      <c r="F3595" s="16"/>
      <c r="G3595" s="16"/>
      <c r="H3595" s="16"/>
      <c r="I3595" s="16"/>
      <c r="J3595" s="16"/>
      <c r="K3595" s="16"/>
      <c r="L3595" s="16"/>
      <c r="M3595" s="17" t="s">
        <v>3142</v>
      </c>
      <c r="N3595" s="17">
        <v>23</v>
      </c>
      <c r="O3595" s="17">
        <v>5</v>
      </c>
      <c r="P3595" s="17">
        <v>2012</v>
      </c>
      <c r="Q3595" s="19" t="s">
        <v>1042</v>
      </c>
      <c r="R3595" s="24" t="s">
        <v>1026</v>
      </c>
      <c r="S3595" s="19" t="s">
        <v>1041</v>
      </c>
      <c r="T3595" s="17">
        <v>0</v>
      </c>
      <c r="U3595" s="24" t="s">
        <v>1026</v>
      </c>
      <c r="V3595" s="17">
        <v>2</v>
      </c>
      <c r="W3595" s="142" t="s">
        <v>5058</v>
      </c>
      <c r="X3595" s="17">
        <v>431</v>
      </c>
      <c r="Y3595" s="17">
        <v>1</v>
      </c>
      <c r="Z3595" s="24" t="s">
        <v>1026</v>
      </c>
      <c r="AA3595" s="17">
        <v>10</v>
      </c>
    </row>
    <row r="3596" spans="1:27" x14ac:dyDescent="0.25">
      <c r="A3596" s="16"/>
      <c r="B3596" s="319"/>
      <c r="C3596" s="16"/>
      <c r="D3596" s="16"/>
      <c r="E3596" s="16"/>
      <c r="F3596" s="16"/>
      <c r="G3596" s="16"/>
      <c r="H3596" s="16"/>
      <c r="I3596" s="16"/>
      <c r="J3596" s="16"/>
      <c r="K3596" s="16"/>
      <c r="L3596" s="16"/>
      <c r="M3596" s="17" t="s">
        <v>3142</v>
      </c>
      <c r="N3596" s="17">
        <v>23</v>
      </c>
      <c r="O3596" s="17">
        <v>5</v>
      </c>
      <c r="P3596" s="17">
        <v>2012</v>
      </c>
      <c r="Q3596" s="19" t="s">
        <v>4913</v>
      </c>
      <c r="R3596" s="24" t="s">
        <v>1026</v>
      </c>
      <c r="S3596" s="19" t="s">
        <v>1241</v>
      </c>
      <c r="T3596" s="17">
        <v>1</v>
      </c>
      <c r="U3596" s="24" t="s">
        <v>1026</v>
      </c>
      <c r="V3596" s="17">
        <v>0</v>
      </c>
      <c r="W3596" s="142" t="s">
        <v>5059</v>
      </c>
      <c r="X3596" s="17">
        <v>548</v>
      </c>
      <c r="Y3596" s="17">
        <v>6</v>
      </c>
      <c r="Z3596" s="24" t="s">
        <v>1026</v>
      </c>
      <c r="AA3596" s="17">
        <v>5</v>
      </c>
    </row>
    <row r="3597" spans="1:27" x14ac:dyDescent="0.25">
      <c r="A3597" s="16"/>
      <c r="B3597" s="319"/>
      <c r="C3597" s="16"/>
      <c r="D3597" s="16"/>
      <c r="E3597" s="16"/>
      <c r="F3597" s="16"/>
      <c r="G3597" s="16"/>
      <c r="H3597" s="16"/>
      <c r="I3597" s="16"/>
      <c r="J3597" s="16"/>
      <c r="K3597" s="16"/>
      <c r="L3597" s="16"/>
      <c r="M3597" s="17" t="s">
        <v>3142</v>
      </c>
      <c r="N3597" s="17">
        <v>23</v>
      </c>
      <c r="O3597" s="17">
        <v>5</v>
      </c>
      <c r="P3597" s="17">
        <v>2012</v>
      </c>
      <c r="Q3597" s="19" t="s">
        <v>5041</v>
      </c>
      <c r="R3597" s="24" t="s">
        <v>1026</v>
      </c>
      <c r="S3597" s="19" t="s">
        <v>3121</v>
      </c>
      <c r="T3597" s="17">
        <v>2</v>
      </c>
      <c r="U3597" s="24" t="s">
        <v>1026</v>
      </c>
      <c r="V3597" s="17">
        <v>0</v>
      </c>
      <c r="W3597" s="142" t="s">
        <v>2469</v>
      </c>
      <c r="X3597" s="17">
        <v>286</v>
      </c>
      <c r="Y3597" s="17">
        <v>5</v>
      </c>
      <c r="Z3597" s="24" t="s">
        <v>1026</v>
      </c>
      <c r="AA3597" s="17">
        <v>1</v>
      </c>
    </row>
    <row r="3598" spans="1:27" x14ac:dyDescent="0.25">
      <c r="A3598" s="16"/>
      <c r="B3598" s="319"/>
      <c r="C3598" s="16"/>
      <c r="D3598" s="16"/>
      <c r="E3598" s="16"/>
      <c r="F3598" s="16"/>
      <c r="G3598" s="16"/>
      <c r="H3598" s="16"/>
      <c r="I3598" s="16"/>
      <c r="J3598" s="16"/>
      <c r="K3598" s="16"/>
      <c r="L3598" s="16"/>
      <c r="M3598" s="17" t="s">
        <v>3142</v>
      </c>
      <c r="N3598" s="17">
        <v>30</v>
      </c>
      <c r="O3598" s="17">
        <v>5</v>
      </c>
      <c r="P3598" s="17">
        <v>2012</v>
      </c>
      <c r="Q3598" s="19" t="s">
        <v>392</v>
      </c>
      <c r="R3598" s="24" t="s">
        <v>1026</v>
      </c>
      <c r="S3598" s="19" t="s">
        <v>4913</v>
      </c>
      <c r="T3598" s="17">
        <v>2</v>
      </c>
      <c r="U3598" s="24" t="s">
        <v>1026</v>
      </c>
      <c r="V3598" s="17">
        <v>0</v>
      </c>
      <c r="W3598" s="142" t="s">
        <v>5062</v>
      </c>
      <c r="X3598" s="17">
        <v>1371</v>
      </c>
      <c r="Y3598" s="17">
        <v>8</v>
      </c>
      <c r="Z3598" s="24" t="s">
        <v>1026</v>
      </c>
      <c r="AA3598" s="17">
        <v>2</v>
      </c>
    </row>
    <row r="3599" spans="1:27" x14ac:dyDescent="0.25">
      <c r="A3599" s="16"/>
      <c r="B3599" s="319"/>
      <c r="C3599" s="16"/>
      <c r="D3599" s="16"/>
      <c r="E3599" s="16"/>
      <c r="F3599" s="16"/>
      <c r="G3599" s="16"/>
      <c r="H3599" s="16"/>
      <c r="I3599" s="16"/>
      <c r="J3599" s="16"/>
      <c r="K3599" s="16"/>
      <c r="L3599" s="16"/>
      <c r="M3599" s="17" t="s">
        <v>3142</v>
      </c>
      <c r="N3599" s="17">
        <v>30</v>
      </c>
      <c r="O3599" s="17">
        <v>5</v>
      </c>
      <c r="P3599" s="17">
        <v>2012</v>
      </c>
      <c r="Q3599" s="19" t="s">
        <v>264</v>
      </c>
      <c r="R3599" s="24" t="s">
        <v>1026</v>
      </c>
      <c r="S3599" s="19" t="s">
        <v>1</v>
      </c>
      <c r="T3599" s="17">
        <v>1</v>
      </c>
      <c r="U3599" s="24" t="s">
        <v>1026</v>
      </c>
      <c r="V3599" s="17">
        <v>2</v>
      </c>
      <c r="W3599" s="142" t="s">
        <v>5061</v>
      </c>
      <c r="X3599" s="17">
        <v>642</v>
      </c>
      <c r="Y3599" s="17">
        <v>3</v>
      </c>
      <c r="Z3599" s="24" t="s">
        <v>1026</v>
      </c>
      <c r="AA3599" s="17">
        <v>6</v>
      </c>
    </row>
    <row r="3600" spans="1:27" x14ac:dyDescent="0.25">
      <c r="A3600" s="16"/>
      <c r="B3600" s="319"/>
      <c r="C3600" s="16"/>
      <c r="D3600" s="16"/>
      <c r="E3600" s="16"/>
      <c r="F3600" s="16"/>
      <c r="G3600" s="16"/>
      <c r="H3600" s="16"/>
      <c r="I3600" s="16"/>
      <c r="J3600" s="16"/>
      <c r="K3600" s="16"/>
      <c r="L3600" s="16"/>
      <c r="M3600" s="17" t="s">
        <v>3142</v>
      </c>
      <c r="N3600" s="17">
        <v>30</v>
      </c>
      <c r="O3600" s="17">
        <v>5</v>
      </c>
      <c r="P3600" s="17">
        <v>2012</v>
      </c>
      <c r="Q3600" s="19" t="s">
        <v>1041</v>
      </c>
      <c r="R3600" s="24" t="s">
        <v>1026</v>
      </c>
      <c r="S3600" s="19" t="s">
        <v>5041</v>
      </c>
      <c r="T3600" s="17">
        <v>2</v>
      </c>
      <c r="U3600" s="24" t="s">
        <v>1026</v>
      </c>
      <c r="V3600" s="17">
        <v>0</v>
      </c>
      <c r="W3600" s="142" t="s">
        <v>2434</v>
      </c>
      <c r="X3600" s="17">
        <v>388</v>
      </c>
      <c r="Y3600" s="17">
        <v>14</v>
      </c>
      <c r="Z3600" s="24" t="s">
        <v>1026</v>
      </c>
      <c r="AA3600" s="17">
        <v>0</v>
      </c>
    </row>
    <row r="3601" spans="1:27" x14ac:dyDescent="0.25">
      <c r="A3601" s="16"/>
      <c r="B3601" s="319"/>
      <c r="C3601" s="16"/>
      <c r="D3601" s="16"/>
      <c r="E3601" s="16"/>
      <c r="F3601" s="16"/>
      <c r="G3601" s="16"/>
      <c r="H3601" s="16"/>
      <c r="I3601" s="16"/>
      <c r="J3601" s="16"/>
      <c r="K3601" s="16"/>
      <c r="L3601" s="16"/>
      <c r="M3601" s="17" t="s">
        <v>3142</v>
      </c>
      <c r="N3601" s="17">
        <v>30</v>
      </c>
      <c r="O3601" s="17">
        <v>5</v>
      </c>
      <c r="P3601" s="17">
        <v>2012</v>
      </c>
      <c r="Q3601" s="19" t="s">
        <v>1043</v>
      </c>
      <c r="R3601" s="24" t="s">
        <v>1026</v>
      </c>
      <c r="S3601" s="19" t="s">
        <v>1427</v>
      </c>
      <c r="T3601" s="17">
        <v>2</v>
      </c>
      <c r="U3601" s="24" t="s">
        <v>1026</v>
      </c>
      <c r="V3601" s="17">
        <v>0</v>
      </c>
      <c r="W3601" s="142" t="s">
        <v>4461</v>
      </c>
      <c r="X3601" s="17">
        <v>668</v>
      </c>
      <c r="Y3601" s="17">
        <v>13</v>
      </c>
      <c r="Z3601" s="24" t="s">
        <v>1026</v>
      </c>
      <c r="AA3601" s="17">
        <v>2</v>
      </c>
    </row>
    <row r="3602" spans="1:27" x14ac:dyDescent="0.25">
      <c r="A3602" s="16"/>
      <c r="B3602" s="319"/>
      <c r="C3602" s="16"/>
      <c r="D3602" s="16"/>
      <c r="E3602" s="16"/>
      <c r="F3602" s="16"/>
      <c r="G3602" s="16"/>
      <c r="H3602" s="16"/>
      <c r="I3602" s="16"/>
      <c r="J3602" s="16"/>
      <c r="K3602" s="16"/>
      <c r="L3602" s="16"/>
      <c r="M3602" s="17" t="s">
        <v>3142</v>
      </c>
      <c r="N3602" s="17">
        <v>30</v>
      </c>
      <c r="O3602" s="17">
        <v>5</v>
      </c>
      <c r="P3602" s="17">
        <v>2012</v>
      </c>
      <c r="Q3602" s="19" t="s">
        <v>3121</v>
      </c>
      <c r="R3602" s="24" t="s">
        <v>1026</v>
      </c>
      <c r="S3602" s="19" t="s">
        <v>1042</v>
      </c>
      <c r="T3602" s="17">
        <v>0</v>
      </c>
      <c r="U3602" s="24" t="s">
        <v>1026</v>
      </c>
      <c r="V3602" s="17">
        <v>2</v>
      </c>
      <c r="W3602" s="142" t="s">
        <v>5060</v>
      </c>
      <c r="X3602" s="17">
        <v>179</v>
      </c>
      <c r="Y3602" s="17">
        <v>11</v>
      </c>
      <c r="Z3602" s="24" t="s">
        <v>1026</v>
      </c>
      <c r="AA3602" s="17">
        <v>24</v>
      </c>
    </row>
    <row r="3603" spans="1:27" x14ac:dyDescent="0.25">
      <c r="A3603" s="16"/>
      <c r="B3603" s="319"/>
      <c r="C3603" s="16"/>
      <c r="D3603" s="16"/>
      <c r="E3603" s="16"/>
      <c r="F3603" s="16"/>
      <c r="G3603" s="16"/>
      <c r="H3603" s="16"/>
      <c r="I3603" s="16"/>
      <c r="J3603" s="16"/>
      <c r="K3603" s="16"/>
      <c r="L3603" s="16"/>
      <c r="M3603" s="17" t="s">
        <v>3143</v>
      </c>
      <c r="N3603" s="17">
        <v>1</v>
      </c>
      <c r="O3603" s="17">
        <v>6</v>
      </c>
      <c r="P3603" s="17">
        <v>2012</v>
      </c>
      <c r="Q3603" s="19" t="s">
        <v>3121</v>
      </c>
      <c r="R3603" s="24" t="s">
        <v>1026</v>
      </c>
      <c r="S3603" s="19" t="s">
        <v>1041</v>
      </c>
      <c r="T3603" s="17">
        <v>0</v>
      </c>
      <c r="U3603" s="24" t="s">
        <v>1026</v>
      </c>
      <c r="V3603" s="17">
        <v>2</v>
      </c>
      <c r="W3603" s="142" t="s">
        <v>374</v>
      </c>
      <c r="X3603" s="17">
        <v>171</v>
      </c>
      <c r="Y3603" s="17">
        <v>0</v>
      </c>
      <c r="Z3603" s="24" t="s">
        <v>1026</v>
      </c>
      <c r="AA3603" s="17">
        <v>11</v>
      </c>
    </row>
    <row r="3604" spans="1:27" ht="15.75" x14ac:dyDescent="0.3">
      <c r="A3604" s="16"/>
      <c r="B3604" s="321"/>
      <c r="C3604" s="16"/>
      <c r="D3604" s="16"/>
      <c r="E3604" s="16"/>
      <c r="F3604" s="16"/>
      <c r="G3604" s="16"/>
      <c r="H3604" s="16"/>
      <c r="I3604" s="16"/>
      <c r="J3604" s="16"/>
      <c r="K3604" s="16"/>
      <c r="L3604" s="16"/>
      <c r="M3604" s="17" t="s">
        <v>3144</v>
      </c>
      <c r="N3604" s="17">
        <v>5</v>
      </c>
      <c r="O3604" s="17">
        <v>6</v>
      </c>
      <c r="P3604" s="17">
        <v>2012</v>
      </c>
      <c r="Q3604" s="19" t="s">
        <v>4913</v>
      </c>
      <c r="R3604" s="24" t="s">
        <v>1026</v>
      </c>
      <c r="S3604" s="19" t="s">
        <v>3121</v>
      </c>
      <c r="T3604" s="17">
        <v>2</v>
      </c>
      <c r="U3604" s="24" t="s">
        <v>1026</v>
      </c>
      <c r="V3604" s="17">
        <v>0</v>
      </c>
      <c r="W3604" s="142" t="s">
        <v>5064</v>
      </c>
      <c r="X3604" s="17">
        <v>464</v>
      </c>
      <c r="Y3604" s="17">
        <v>15</v>
      </c>
      <c r="Z3604" s="24" t="s">
        <v>1026</v>
      </c>
      <c r="AA3604" s="17">
        <v>4</v>
      </c>
    </row>
    <row r="3605" spans="1:27" x14ac:dyDescent="0.25">
      <c r="A3605" s="16"/>
      <c r="C3605" s="16"/>
      <c r="D3605" s="16"/>
      <c r="E3605" s="16"/>
      <c r="F3605" s="16"/>
      <c r="G3605" s="16"/>
      <c r="H3605" s="16"/>
      <c r="I3605" s="16"/>
      <c r="J3605" s="16"/>
      <c r="K3605" s="16"/>
      <c r="L3605" s="16"/>
      <c r="M3605" s="17" t="s">
        <v>3144</v>
      </c>
      <c r="N3605" s="17">
        <v>5</v>
      </c>
      <c r="O3605" s="17">
        <v>6</v>
      </c>
      <c r="P3605" s="17">
        <v>2012</v>
      </c>
      <c r="Q3605" s="19" t="s">
        <v>1042</v>
      </c>
      <c r="R3605" s="24" t="s">
        <v>1026</v>
      </c>
      <c r="S3605" s="19" t="s">
        <v>1043</v>
      </c>
      <c r="T3605" s="17">
        <v>0</v>
      </c>
      <c r="U3605" s="24" t="s">
        <v>1026</v>
      </c>
      <c r="V3605" s="17">
        <v>2</v>
      </c>
      <c r="W3605" s="142" t="s">
        <v>5063</v>
      </c>
      <c r="X3605" s="17">
        <v>607</v>
      </c>
      <c r="Y3605" s="17">
        <v>7</v>
      </c>
      <c r="Z3605" s="24" t="s">
        <v>1026</v>
      </c>
      <c r="AA3605" s="17">
        <v>13</v>
      </c>
    </row>
    <row r="3606" spans="1:27" x14ac:dyDescent="0.25">
      <c r="A3606" s="16"/>
      <c r="C3606" s="16"/>
      <c r="D3606" s="16"/>
      <c r="E3606" s="16"/>
      <c r="F3606" s="16"/>
      <c r="G3606" s="16"/>
      <c r="H3606" s="16"/>
      <c r="I3606" s="16"/>
      <c r="J3606" s="16"/>
      <c r="K3606" s="16"/>
      <c r="L3606" s="16"/>
      <c r="M3606" s="17" t="s">
        <v>3142</v>
      </c>
      <c r="N3606" s="17">
        <v>6</v>
      </c>
      <c r="O3606" s="17">
        <v>6</v>
      </c>
      <c r="P3606" s="17">
        <v>2012</v>
      </c>
      <c r="Q3606" s="19" t="s">
        <v>1041</v>
      </c>
      <c r="R3606" s="24" t="s">
        <v>1026</v>
      </c>
      <c r="S3606" s="19" t="s">
        <v>392</v>
      </c>
      <c r="T3606" s="17">
        <v>1</v>
      </c>
      <c r="U3606" s="24" t="s">
        <v>1026</v>
      </c>
      <c r="V3606" s="17">
        <v>2</v>
      </c>
      <c r="W3606" s="142" t="s">
        <v>5069</v>
      </c>
      <c r="X3606" s="17">
        <v>605</v>
      </c>
      <c r="Y3606" s="17">
        <v>5</v>
      </c>
      <c r="Z3606" s="24" t="s">
        <v>1026</v>
      </c>
      <c r="AA3606" s="17">
        <v>3</v>
      </c>
    </row>
    <row r="3607" spans="1:27" x14ac:dyDescent="0.25">
      <c r="A3607" s="16"/>
      <c r="C3607" s="16"/>
      <c r="D3607" s="16"/>
      <c r="E3607" s="16"/>
      <c r="F3607" s="16"/>
      <c r="G3607" s="16"/>
      <c r="H3607" s="16"/>
      <c r="I3607" s="16"/>
      <c r="J3607" s="16"/>
      <c r="K3607" s="16"/>
      <c r="L3607" s="16"/>
      <c r="M3607" s="17" t="s">
        <v>3142</v>
      </c>
      <c r="N3607" s="17">
        <v>6</v>
      </c>
      <c r="O3607" s="17">
        <v>6</v>
      </c>
      <c r="P3607" s="17">
        <v>2012</v>
      </c>
      <c r="Q3607" s="19" t="s">
        <v>5041</v>
      </c>
      <c r="R3607" s="24" t="s">
        <v>1026</v>
      </c>
      <c r="S3607" s="19" t="s">
        <v>264</v>
      </c>
      <c r="T3607" s="17">
        <v>0</v>
      </c>
      <c r="U3607" s="24" t="s">
        <v>1026</v>
      </c>
      <c r="V3607" s="17">
        <v>2</v>
      </c>
      <c r="W3607" s="142" t="s">
        <v>5065</v>
      </c>
      <c r="X3607" s="17">
        <v>518</v>
      </c>
      <c r="Y3607" s="17">
        <v>1</v>
      </c>
      <c r="Z3607" s="24" t="s">
        <v>1026</v>
      </c>
      <c r="AA3607" s="17">
        <v>10</v>
      </c>
    </row>
    <row r="3608" spans="1:27" x14ac:dyDescent="0.25">
      <c r="A3608" s="16"/>
      <c r="C3608" s="16"/>
      <c r="D3608" s="16"/>
      <c r="E3608" s="16"/>
      <c r="F3608" s="16"/>
      <c r="G3608" s="16"/>
      <c r="H3608" s="16"/>
      <c r="I3608" s="16"/>
      <c r="J3608" s="16"/>
      <c r="K3608" s="16"/>
      <c r="L3608" s="16"/>
      <c r="M3608" s="17" t="s">
        <v>3143</v>
      </c>
      <c r="N3608" s="17">
        <v>8</v>
      </c>
      <c r="O3608" s="17">
        <v>6</v>
      </c>
      <c r="P3608" s="17">
        <v>2012</v>
      </c>
      <c r="Q3608" s="19" t="s">
        <v>392</v>
      </c>
      <c r="R3608" s="24" t="s">
        <v>1026</v>
      </c>
      <c r="S3608" s="19" t="s">
        <v>1042</v>
      </c>
      <c r="T3608" s="17">
        <v>2</v>
      </c>
      <c r="U3608" s="24" t="s">
        <v>1026</v>
      </c>
      <c r="V3608" s="17">
        <v>0</v>
      </c>
      <c r="W3608" s="142" t="s">
        <v>5068</v>
      </c>
      <c r="X3608" s="17">
        <v>628</v>
      </c>
      <c r="Y3608" s="17">
        <v>18</v>
      </c>
      <c r="Z3608" s="24" t="s">
        <v>1026</v>
      </c>
      <c r="AA3608" s="17">
        <v>2</v>
      </c>
    </row>
    <row r="3609" spans="1:27" x14ac:dyDescent="0.25">
      <c r="A3609" s="16"/>
      <c r="C3609" s="16"/>
      <c r="D3609" s="16"/>
      <c r="E3609" s="16"/>
      <c r="F3609" s="16"/>
      <c r="G3609" s="16"/>
      <c r="H3609" s="16"/>
      <c r="I3609" s="16"/>
      <c r="J3609" s="16"/>
      <c r="K3609" s="16"/>
      <c r="L3609" s="16"/>
      <c r="M3609" s="17" t="s">
        <v>3143</v>
      </c>
      <c r="N3609" s="17">
        <v>8</v>
      </c>
      <c r="O3609" s="17">
        <v>6</v>
      </c>
      <c r="P3609" s="17">
        <v>2012</v>
      </c>
      <c r="Q3609" s="19" t="s">
        <v>1427</v>
      </c>
      <c r="R3609" s="24" t="s">
        <v>1026</v>
      </c>
      <c r="S3609" s="19" t="s">
        <v>1</v>
      </c>
      <c r="T3609" s="17">
        <v>2</v>
      </c>
      <c r="U3609" s="24" t="s">
        <v>1026</v>
      </c>
      <c r="V3609" s="17">
        <v>0</v>
      </c>
      <c r="W3609" s="142" t="s">
        <v>5067</v>
      </c>
      <c r="X3609" s="17">
        <v>193</v>
      </c>
      <c r="Y3609" s="17">
        <v>15</v>
      </c>
      <c r="Z3609" s="24" t="s">
        <v>1026</v>
      </c>
      <c r="AA3609" s="17">
        <v>5</v>
      </c>
    </row>
    <row r="3610" spans="1:27" x14ac:dyDescent="0.25">
      <c r="A3610" s="16"/>
      <c r="C3610" s="16"/>
      <c r="D3610" s="16"/>
      <c r="E3610" s="16"/>
      <c r="F3610" s="16"/>
      <c r="G3610" s="16"/>
      <c r="H3610" s="16"/>
      <c r="I3610" s="16"/>
      <c r="J3610" s="16"/>
      <c r="K3610" s="16"/>
      <c r="L3610" s="16"/>
      <c r="M3610" s="17" t="s">
        <v>3143</v>
      </c>
      <c r="N3610" s="17">
        <v>8</v>
      </c>
      <c r="O3610" s="17">
        <v>6</v>
      </c>
      <c r="P3610" s="17">
        <v>2012</v>
      </c>
      <c r="Q3610" s="19" t="s">
        <v>1241</v>
      </c>
      <c r="R3610" s="24" t="s">
        <v>1026</v>
      </c>
      <c r="S3610" s="19" t="s">
        <v>3121</v>
      </c>
      <c r="T3610" s="17">
        <v>2</v>
      </c>
      <c r="U3610" s="24" t="s">
        <v>1026</v>
      </c>
      <c r="V3610" s="17">
        <v>0</v>
      </c>
      <c r="W3610" s="142" t="s">
        <v>5066</v>
      </c>
      <c r="X3610" s="17">
        <v>963</v>
      </c>
      <c r="Y3610" s="17">
        <v>17</v>
      </c>
      <c r="Z3610" s="24" t="s">
        <v>1026</v>
      </c>
      <c r="AA3610" s="17">
        <v>1</v>
      </c>
    </row>
    <row r="3611" spans="1:27" x14ac:dyDescent="0.25">
      <c r="A3611" s="16"/>
      <c r="C3611" s="16"/>
      <c r="D3611" s="16"/>
      <c r="E3611" s="16"/>
      <c r="F3611" s="16"/>
      <c r="G3611" s="16"/>
      <c r="H3611" s="16"/>
      <c r="I3611" s="16"/>
      <c r="J3611" s="16"/>
      <c r="K3611" s="16"/>
      <c r="L3611" s="16"/>
      <c r="M3611" s="17" t="s">
        <v>3011</v>
      </c>
      <c r="N3611" s="17">
        <v>10</v>
      </c>
      <c r="O3611" s="17">
        <v>6</v>
      </c>
      <c r="P3611" s="17">
        <v>2012</v>
      </c>
      <c r="Q3611" s="19" t="s">
        <v>3121</v>
      </c>
      <c r="R3611" s="24" t="s">
        <v>1026</v>
      </c>
      <c r="S3611" s="19" t="s">
        <v>392</v>
      </c>
      <c r="T3611" s="17">
        <v>0</v>
      </c>
      <c r="U3611" s="24" t="s">
        <v>1026</v>
      </c>
      <c r="V3611" s="17">
        <v>2</v>
      </c>
      <c r="W3611" s="142" t="s">
        <v>5070</v>
      </c>
      <c r="X3611" s="17">
        <v>150</v>
      </c>
      <c r="Y3611" s="17">
        <v>1</v>
      </c>
      <c r="Z3611" s="24" t="s">
        <v>1026</v>
      </c>
      <c r="AA3611" s="17">
        <v>20</v>
      </c>
    </row>
    <row r="3612" spans="1:27" x14ac:dyDescent="0.25">
      <c r="A3612" s="16"/>
      <c r="C3612" s="16"/>
      <c r="D3612" s="16"/>
      <c r="E3612" s="16"/>
      <c r="F3612" s="16"/>
      <c r="G3612" s="16"/>
      <c r="H3612" s="16"/>
      <c r="I3612" s="16"/>
      <c r="J3612" s="16"/>
      <c r="K3612" s="16"/>
      <c r="L3612" s="16"/>
      <c r="M3612" s="17" t="s">
        <v>3011</v>
      </c>
      <c r="N3612" s="17">
        <v>10</v>
      </c>
      <c r="O3612" s="17">
        <v>6</v>
      </c>
      <c r="P3612" s="17">
        <v>2012</v>
      </c>
      <c r="Q3612" s="19" t="s">
        <v>4913</v>
      </c>
      <c r="R3612" s="24" t="s">
        <v>1026</v>
      </c>
      <c r="S3612" s="19" t="s">
        <v>1</v>
      </c>
      <c r="T3612" s="17">
        <v>2</v>
      </c>
      <c r="U3612" s="24" t="s">
        <v>1026</v>
      </c>
      <c r="V3612" s="17">
        <v>1</v>
      </c>
      <c r="W3612" s="142" t="s">
        <v>5071</v>
      </c>
      <c r="X3612" s="17">
        <v>581</v>
      </c>
      <c r="Y3612" s="17">
        <v>6</v>
      </c>
      <c r="Z3612" s="24" t="s">
        <v>1026</v>
      </c>
      <c r="AA3612" s="17">
        <v>4</v>
      </c>
    </row>
    <row r="3613" spans="1:27" x14ac:dyDescent="0.25">
      <c r="A3613" s="16"/>
      <c r="C3613" s="16"/>
      <c r="D3613" s="16"/>
      <c r="E3613" s="16"/>
      <c r="F3613" s="16"/>
      <c r="G3613" s="16"/>
      <c r="H3613" s="16"/>
      <c r="I3613" s="16"/>
      <c r="J3613" s="16"/>
      <c r="K3613" s="16"/>
      <c r="L3613" s="16"/>
      <c r="M3613" s="17" t="s">
        <v>3011</v>
      </c>
      <c r="N3613" s="17">
        <v>10</v>
      </c>
      <c r="O3613" s="17">
        <v>6</v>
      </c>
      <c r="P3613" s="17">
        <v>2012</v>
      </c>
      <c r="Q3613" s="19" t="s">
        <v>264</v>
      </c>
      <c r="R3613" s="24" t="s">
        <v>1026</v>
      </c>
      <c r="S3613" s="19" t="s">
        <v>1041</v>
      </c>
      <c r="T3613" s="17">
        <v>0</v>
      </c>
      <c r="U3613" s="24" t="s">
        <v>1026</v>
      </c>
      <c r="V3613" s="17">
        <v>2</v>
      </c>
      <c r="W3613" s="142" t="s">
        <v>5072</v>
      </c>
      <c r="X3613" s="17">
        <v>489</v>
      </c>
      <c r="Y3613" s="17">
        <v>3</v>
      </c>
      <c r="Z3613" s="24" t="s">
        <v>1026</v>
      </c>
      <c r="AA3613" s="17">
        <v>8</v>
      </c>
    </row>
    <row r="3614" spans="1:27" x14ac:dyDescent="0.25">
      <c r="A3614" s="16"/>
      <c r="C3614" s="16"/>
      <c r="D3614" s="16"/>
      <c r="E3614" s="16"/>
      <c r="F3614" s="16"/>
      <c r="G3614" s="16"/>
      <c r="H3614" s="16"/>
      <c r="I3614" s="16"/>
      <c r="J3614" s="16"/>
      <c r="K3614" s="16"/>
      <c r="L3614" s="16"/>
      <c r="M3614" s="17" t="s">
        <v>3011</v>
      </c>
      <c r="N3614" s="17">
        <v>10</v>
      </c>
      <c r="O3614" s="17">
        <v>6</v>
      </c>
      <c r="P3614" s="17">
        <v>2012</v>
      </c>
      <c r="Q3614" s="19" t="s">
        <v>1042</v>
      </c>
      <c r="R3614" s="24" t="s">
        <v>1026</v>
      </c>
      <c r="S3614" s="19" t="s">
        <v>1427</v>
      </c>
      <c r="T3614" s="17">
        <v>2</v>
      </c>
      <c r="U3614" s="24" t="s">
        <v>1026</v>
      </c>
      <c r="V3614" s="17">
        <v>1</v>
      </c>
      <c r="W3614" s="142" t="s">
        <v>5073</v>
      </c>
      <c r="X3614" s="17">
        <v>403</v>
      </c>
      <c r="Y3614" s="17">
        <v>7</v>
      </c>
      <c r="Z3614" s="24" t="s">
        <v>1026</v>
      </c>
      <c r="AA3614" s="17">
        <v>7</v>
      </c>
    </row>
    <row r="3615" spans="1:27" x14ac:dyDescent="0.25">
      <c r="A3615" s="16"/>
      <c r="C3615" s="16"/>
      <c r="D3615" s="16"/>
      <c r="E3615" s="16"/>
      <c r="F3615" s="16"/>
      <c r="G3615" s="16"/>
      <c r="H3615" s="16"/>
      <c r="I3615" s="16"/>
      <c r="J3615" s="16"/>
      <c r="K3615" s="16"/>
      <c r="L3615" s="16"/>
      <c r="M3615" s="17" t="s">
        <v>3142</v>
      </c>
      <c r="N3615" s="17">
        <v>13</v>
      </c>
      <c r="O3615" s="17">
        <v>6</v>
      </c>
      <c r="P3615" s="17">
        <v>2012</v>
      </c>
      <c r="Q3615" s="19" t="s">
        <v>3121</v>
      </c>
      <c r="R3615" s="24" t="s">
        <v>1026</v>
      </c>
      <c r="S3615" s="19" t="s">
        <v>1041</v>
      </c>
      <c r="T3615" s="17">
        <v>0</v>
      </c>
      <c r="U3615" s="24" t="s">
        <v>1026</v>
      </c>
      <c r="V3615" s="17">
        <v>2</v>
      </c>
      <c r="W3615" s="142" t="s">
        <v>5074</v>
      </c>
      <c r="X3615" s="17">
        <v>223</v>
      </c>
      <c r="Y3615" s="17">
        <v>2</v>
      </c>
      <c r="Z3615" s="24" t="s">
        <v>1026</v>
      </c>
      <c r="AA3615" s="17">
        <v>27</v>
      </c>
    </row>
    <row r="3616" spans="1:27" x14ac:dyDescent="0.25">
      <c r="A3616" s="16"/>
      <c r="C3616" s="16"/>
      <c r="D3616" s="16"/>
      <c r="E3616" s="16"/>
      <c r="F3616" s="16"/>
      <c r="G3616" s="16"/>
      <c r="H3616" s="16"/>
      <c r="I3616" s="16"/>
      <c r="J3616" s="16"/>
      <c r="K3616" s="16"/>
      <c r="L3616" s="16"/>
      <c r="M3616" s="17" t="s">
        <v>3142</v>
      </c>
      <c r="N3616" s="17">
        <v>13</v>
      </c>
      <c r="O3616" s="17">
        <v>6</v>
      </c>
      <c r="P3616" s="17">
        <v>2012</v>
      </c>
      <c r="Q3616" s="19" t="s">
        <v>264</v>
      </c>
      <c r="R3616" s="24" t="s">
        <v>1026</v>
      </c>
      <c r="S3616" s="19" t="s">
        <v>1241</v>
      </c>
      <c r="T3616" s="17">
        <v>0</v>
      </c>
      <c r="U3616" s="24" t="s">
        <v>1026</v>
      </c>
      <c r="V3616" s="17">
        <v>2</v>
      </c>
      <c r="W3616" s="142" t="s">
        <v>4571</v>
      </c>
      <c r="X3616" s="17">
        <v>815</v>
      </c>
      <c r="Y3616" s="17">
        <v>2</v>
      </c>
      <c r="Z3616" s="24" t="s">
        <v>1026</v>
      </c>
      <c r="AA3616" s="17">
        <v>5</v>
      </c>
    </row>
    <row r="3617" spans="1:27" x14ac:dyDescent="0.25">
      <c r="A3617" s="16"/>
      <c r="C3617" s="16"/>
      <c r="D3617" s="16"/>
      <c r="E3617" s="16"/>
      <c r="F3617" s="16"/>
      <c r="G3617" s="16"/>
      <c r="H3617" s="16"/>
      <c r="I3617" s="16"/>
      <c r="J3617" s="16"/>
      <c r="K3617" s="16"/>
      <c r="L3617" s="16"/>
      <c r="M3617" s="17" t="s">
        <v>3142</v>
      </c>
      <c r="N3617" s="17">
        <v>13</v>
      </c>
      <c r="O3617" s="17">
        <v>6</v>
      </c>
      <c r="P3617" s="17">
        <v>2012</v>
      </c>
      <c r="Q3617" s="19" t="s">
        <v>5041</v>
      </c>
      <c r="R3617" s="24" t="s">
        <v>1026</v>
      </c>
      <c r="S3617" s="19" t="s">
        <v>1427</v>
      </c>
      <c r="T3617" s="17">
        <v>2</v>
      </c>
      <c r="U3617" s="24" t="s">
        <v>1026</v>
      </c>
      <c r="V3617" s="17">
        <v>1</v>
      </c>
      <c r="W3617" s="142" t="s">
        <v>5075</v>
      </c>
      <c r="X3617" s="17">
        <v>624</v>
      </c>
      <c r="Y3617" s="17">
        <v>6</v>
      </c>
      <c r="Z3617" s="24" t="s">
        <v>1026</v>
      </c>
      <c r="AA3617" s="17">
        <v>8</v>
      </c>
    </row>
    <row r="3618" spans="1:27" x14ac:dyDescent="0.25">
      <c r="A3618" s="16"/>
      <c r="C3618" s="16"/>
      <c r="D3618" s="16"/>
      <c r="E3618" s="16"/>
      <c r="F3618" s="16"/>
      <c r="G3618" s="16"/>
      <c r="H3618" s="16"/>
      <c r="I3618" s="16"/>
      <c r="J3618" s="16"/>
      <c r="K3618" s="16"/>
      <c r="L3618" s="16"/>
      <c r="M3618" s="17" t="s">
        <v>3142</v>
      </c>
      <c r="N3618" s="17">
        <v>13</v>
      </c>
      <c r="O3618" s="17">
        <v>6</v>
      </c>
      <c r="P3618" s="17">
        <v>2012</v>
      </c>
      <c r="Q3618" s="19" t="s">
        <v>1</v>
      </c>
      <c r="R3618" s="24" t="s">
        <v>1026</v>
      </c>
      <c r="S3618" s="19" t="s">
        <v>1042</v>
      </c>
      <c r="T3618" s="17">
        <v>0</v>
      </c>
      <c r="U3618" s="24" t="s">
        <v>1026</v>
      </c>
      <c r="V3618" s="17">
        <v>1</v>
      </c>
      <c r="W3618" s="142" t="s">
        <v>1198</v>
      </c>
      <c r="X3618" s="17">
        <v>385</v>
      </c>
      <c r="Y3618" s="17">
        <v>4</v>
      </c>
      <c r="Z3618" s="24" t="s">
        <v>1026</v>
      </c>
      <c r="AA3618" s="17">
        <v>5</v>
      </c>
    </row>
    <row r="3619" spans="1:27" x14ac:dyDescent="0.25">
      <c r="A3619" s="16"/>
      <c r="C3619" s="16"/>
      <c r="D3619" s="16"/>
      <c r="E3619" s="16"/>
      <c r="F3619" s="16"/>
      <c r="G3619" s="16"/>
      <c r="H3619" s="16"/>
      <c r="I3619" s="16"/>
      <c r="J3619" s="16"/>
      <c r="K3619" s="16"/>
      <c r="L3619" s="16"/>
      <c r="M3619" s="17" t="s">
        <v>3143</v>
      </c>
      <c r="N3619" s="17">
        <v>15</v>
      </c>
      <c r="O3619" s="17">
        <v>6</v>
      </c>
      <c r="P3619" s="17">
        <v>2012</v>
      </c>
      <c r="Q3619" s="19" t="s">
        <v>392</v>
      </c>
      <c r="R3619" s="24" t="s">
        <v>1026</v>
      </c>
      <c r="S3619" s="19" t="s">
        <v>264</v>
      </c>
      <c r="T3619" s="17">
        <v>2</v>
      </c>
      <c r="U3619" s="24" t="s">
        <v>1026</v>
      </c>
      <c r="V3619" s="17">
        <v>0</v>
      </c>
      <c r="W3619" s="142" t="s">
        <v>5080</v>
      </c>
      <c r="X3619" s="17">
        <v>1091</v>
      </c>
      <c r="Y3619" s="17">
        <v>10</v>
      </c>
      <c r="Z3619" s="24" t="s">
        <v>1026</v>
      </c>
      <c r="AA3619" s="17">
        <v>3</v>
      </c>
    </row>
    <row r="3620" spans="1:27" x14ac:dyDescent="0.25">
      <c r="A3620" s="16"/>
      <c r="C3620" s="16"/>
      <c r="D3620" s="16"/>
      <c r="E3620" s="16"/>
      <c r="F3620" s="16"/>
      <c r="G3620" s="16"/>
      <c r="H3620" s="16"/>
      <c r="I3620" s="16"/>
      <c r="J3620" s="16"/>
      <c r="K3620" s="16"/>
      <c r="L3620" s="16"/>
      <c r="M3620" s="17" t="s">
        <v>3027</v>
      </c>
      <c r="N3620" s="17">
        <v>16</v>
      </c>
      <c r="O3620" s="17">
        <v>6</v>
      </c>
      <c r="P3620" s="17">
        <v>2012</v>
      </c>
      <c r="Q3620" s="19" t="s">
        <v>1041</v>
      </c>
      <c r="R3620" s="24" t="s">
        <v>1026</v>
      </c>
      <c r="S3620" s="19" t="s">
        <v>1241</v>
      </c>
      <c r="T3620" s="17">
        <v>1</v>
      </c>
      <c r="U3620" s="24" t="s">
        <v>1026</v>
      </c>
      <c r="V3620" s="17">
        <v>2</v>
      </c>
      <c r="W3620" s="142" t="s">
        <v>5079</v>
      </c>
      <c r="X3620" s="17">
        <v>503</v>
      </c>
      <c r="Y3620" s="17">
        <v>5</v>
      </c>
      <c r="Z3620" s="24" t="s">
        <v>1026</v>
      </c>
      <c r="AA3620" s="17">
        <v>7</v>
      </c>
    </row>
    <row r="3621" spans="1:27" x14ac:dyDescent="0.25">
      <c r="A3621" s="16"/>
      <c r="C3621" s="16"/>
      <c r="D3621" s="16"/>
      <c r="E3621" s="16"/>
      <c r="F3621" s="16"/>
      <c r="G3621" s="16"/>
      <c r="H3621" s="16"/>
      <c r="I3621" s="16"/>
      <c r="J3621" s="16"/>
      <c r="K3621" s="16"/>
      <c r="L3621" s="16"/>
      <c r="M3621" s="17" t="s">
        <v>3027</v>
      </c>
      <c r="N3621" s="17">
        <v>16</v>
      </c>
      <c r="O3621" s="17">
        <v>6</v>
      </c>
      <c r="P3621" s="17">
        <v>2012</v>
      </c>
      <c r="Q3621" s="19" t="s">
        <v>1042</v>
      </c>
      <c r="R3621" s="24" t="s">
        <v>1026</v>
      </c>
      <c r="S3621" s="19" t="s">
        <v>4913</v>
      </c>
      <c r="T3621" s="17">
        <v>0</v>
      </c>
      <c r="U3621" s="24" t="s">
        <v>1026</v>
      </c>
      <c r="V3621" s="17">
        <v>1</v>
      </c>
      <c r="W3621" s="142" t="s">
        <v>5078</v>
      </c>
      <c r="X3621" s="17">
        <v>480</v>
      </c>
      <c r="Y3621" s="17">
        <v>3</v>
      </c>
      <c r="Z3621" s="24" t="s">
        <v>1026</v>
      </c>
      <c r="AA3621" s="17">
        <v>4</v>
      </c>
    </row>
    <row r="3622" spans="1:27" x14ac:dyDescent="0.25">
      <c r="A3622" s="16"/>
      <c r="C3622" s="16"/>
      <c r="D3622" s="16"/>
      <c r="E3622" s="16"/>
      <c r="F3622" s="16"/>
      <c r="G3622" s="16"/>
      <c r="H3622" s="16"/>
      <c r="I3622" s="16"/>
      <c r="J3622" s="16"/>
      <c r="K3622" s="16"/>
      <c r="L3622" s="16"/>
      <c r="M3622" s="17" t="s">
        <v>3027</v>
      </c>
      <c r="N3622" s="17">
        <v>16</v>
      </c>
      <c r="O3622" s="17">
        <v>6</v>
      </c>
      <c r="P3622" s="17">
        <v>2012</v>
      </c>
      <c r="Q3622" s="19" t="s">
        <v>1043</v>
      </c>
      <c r="R3622" s="24" t="s">
        <v>1026</v>
      </c>
      <c r="S3622" s="19" t="s">
        <v>3121</v>
      </c>
      <c r="T3622" s="17">
        <v>2</v>
      </c>
      <c r="U3622" s="24" t="s">
        <v>1026</v>
      </c>
      <c r="V3622" s="17">
        <v>1</v>
      </c>
      <c r="W3622" s="142" t="s">
        <v>5077</v>
      </c>
      <c r="X3622" s="17">
        <v>465</v>
      </c>
      <c r="Y3622" s="17">
        <v>11</v>
      </c>
      <c r="Z3622" s="24" t="s">
        <v>1026</v>
      </c>
      <c r="AA3622" s="17">
        <v>6</v>
      </c>
    </row>
    <row r="3623" spans="1:27" x14ac:dyDescent="0.25">
      <c r="A3623" s="16"/>
      <c r="C3623" s="16"/>
      <c r="D3623" s="16"/>
      <c r="E3623" s="16"/>
      <c r="F3623" s="16"/>
      <c r="G3623" s="16"/>
      <c r="H3623" s="16"/>
      <c r="I3623" s="16"/>
      <c r="J3623" s="16"/>
      <c r="K3623" s="16"/>
      <c r="L3623" s="16"/>
      <c r="M3623" s="17" t="s">
        <v>3011</v>
      </c>
      <c r="N3623" s="17">
        <v>17</v>
      </c>
      <c r="O3623" s="17">
        <v>6</v>
      </c>
      <c r="P3623" s="17">
        <v>2012</v>
      </c>
      <c r="Q3623" s="19" t="s">
        <v>1043</v>
      </c>
      <c r="R3623" s="24" t="s">
        <v>1026</v>
      </c>
      <c r="S3623" s="19" t="s">
        <v>264</v>
      </c>
      <c r="T3623" s="17">
        <v>2</v>
      </c>
      <c r="U3623" s="24" t="s">
        <v>1026</v>
      </c>
      <c r="V3623" s="17">
        <v>0</v>
      </c>
      <c r="W3623" s="142" t="s">
        <v>5076</v>
      </c>
      <c r="X3623" s="17">
        <v>709</v>
      </c>
      <c r="Y3623" s="17">
        <v>10</v>
      </c>
      <c r="Z3623" s="24" t="s">
        <v>1026</v>
      </c>
      <c r="AA3623" s="17">
        <v>4</v>
      </c>
    </row>
    <row r="3624" spans="1:27" x14ac:dyDescent="0.25">
      <c r="A3624" s="16"/>
      <c r="C3624" s="16"/>
      <c r="D3624" s="16"/>
      <c r="E3624" s="16"/>
      <c r="F3624" s="16"/>
      <c r="G3624" s="16"/>
      <c r="H3624" s="16"/>
      <c r="I3624" s="16"/>
      <c r="J3624" s="16"/>
      <c r="K3624" s="16"/>
      <c r="L3624" s="16"/>
      <c r="M3624" s="17" t="s">
        <v>3013</v>
      </c>
      <c r="N3624" s="17">
        <v>18</v>
      </c>
      <c r="O3624" s="17">
        <v>6</v>
      </c>
      <c r="P3624" s="17">
        <v>2012</v>
      </c>
      <c r="Q3624" s="19" t="s">
        <v>1241</v>
      </c>
      <c r="R3624" s="24" t="s">
        <v>1026</v>
      </c>
      <c r="S3624" s="19" t="s">
        <v>392</v>
      </c>
      <c r="T3624" s="17">
        <v>0</v>
      </c>
      <c r="U3624" s="24" t="s">
        <v>1026</v>
      </c>
      <c r="V3624" s="17">
        <v>1</v>
      </c>
      <c r="W3624" s="142" t="s">
        <v>239</v>
      </c>
      <c r="X3624" s="17">
        <v>1521</v>
      </c>
      <c r="Y3624" s="17">
        <v>1</v>
      </c>
      <c r="Z3624" s="24" t="s">
        <v>1026</v>
      </c>
      <c r="AA3624" s="17">
        <v>2</v>
      </c>
    </row>
    <row r="3625" spans="1:27" x14ac:dyDescent="0.25">
      <c r="A3625" s="16"/>
      <c r="C3625" s="16"/>
      <c r="D3625" s="16"/>
      <c r="E3625" s="16"/>
      <c r="F3625" s="16"/>
      <c r="G3625" s="16"/>
      <c r="H3625" s="16"/>
      <c r="I3625" s="16"/>
      <c r="J3625" s="16"/>
      <c r="K3625" s="16"/>
      <c r="L3625" s="16"/>
      <c r="M3625" s="17" t="s">
        <v>3142</v>
      </c>
      <c r="N3625" s="17">
        <v>20</v>
      </c>
      <c r="O3625" s="17">
        <v>6</v>
      </c>
      <c r="P3625" s="17">
        <v>2012</v>
      </c>
      <c r="Q3625" s="19" t="s">
        <v>5041</v>
      </c>
      <c r="R3625" s="24" t="s">
        <v>1026</v>
      </c>
      <c r="S3625" s="19" t="s">
        <v>4913</v>
      </c>
      <c r="T3625" s="17">
        <v>0</v>
      </c>
      <c r="U3625" s="24" t="s">
        <v>1026</v>
      </c>
      <c r="V3625" s="17">
        <v>1</v>
      </c>
      <c r="W3625" s="142" t="s">
        <v>5081</v>
      </c>
      <c r="X3625" s="17">
        <v>342</v>
      </c>
      <c r="Y3625" s="17">
        <v>2</v>
      </c>
      <c r="Z3625" s="24" t="s">
        <v>1026</v>
      </c>
      <c r="AA3625" s="17">
        <v>3</v>
      </c>
    </row>
    <row r="3626" spans="1:27" x14ac:dyDescent="0.25">
      <c r="A3626" s="16"/>
      <c r="C3626" s="16"/>
      <c r="D3626" s="16"/>
      <c r="E3626" s="16"/>
      <c r="F3626" s="16"/>
      <c r="G3626" s="16"/>
      <c r="H3626" s="16"/>
      <c r="I3626" s="16"/>
      <c r="J3626" s="16"/>
      <c r="K3626" s="16"/>
      <c r="L3626" s="16"/>
      <c r="M3626" s="17" t="s">
        <v>3144</v>
      </c>
      <c r="N3626" s="17">
        <v>26</v>
      </c>
      <c r="O3626" s="17">
        <v>6</v>
      </c>
      <c r="P3626" s="17">
        <v>2012</v>
      </c>
      <c r="Q3626" s="19" t="s">
        <v>1041</v>
      </c>
      <c r="R3626" s="24" t="s">
        <v>1026</v>
      </c>
      <c r="S3626" s="19" t="s">
        <v>1043</v>
      </c>
      <c r="T3626" s="17">
        <v>2</v>
      </c>
      <c r="U3626" s="24" t="s">
        <v>1026</v>
      </c>
      <c r="V3626" s="17">
        <v>1</v>
      </c>
      <c r="W3626" s="142" t="s">
        <v>5084</v>
      </c>
      <c r="X3626" s="17">
        <v>505</v>
      </c>
      <c r="Y3626" s="17">
        <v>13</v>
      </c>
      <c r="Z3626" s="24" t="s">
        <v>1026</v>
      </c>
      <c r="AA3626" s="17">
        <v>5</v>
      </c>
    </row>
    <row r="3627" spans="1:27" x14ac:dyDescent="0.25">
      <c r="A3627" s="16"/>
      <c r="C3627" s="16"/>
      <c r="D3627" s="16"/>
      <c r="E3627" s="16"/>
      <c r="F3627" s="16"/>
      <c r="G3627" s="16"/>
      <c r="H3627" s="16"/>
      <c r="I3627" s="16"/>
      <c r="J3627" s="16"/>
      <c r="K3627" s="16"/>
      <c r="L3627" s="16"/>
      <c r="M3627" s="17" t="s">
        <v>3144</v>
      </c>
      <c r="N3627" s="17">
        <v>26</v>
      </c>
      <c r="O3627" s="17">
        <v>6</v>
      </c>
      <c r="P3627" s="17">
        <v>2012</v>
      </c>
      <c r="Q3627" s="19" t="s">
        <v>3121</v>
      </c>
      <c r="R3627" s="24" t="s">
        <v>1026</v>
      </c>
      <c r="S3627" s="19" t="s">
        <v>264</v>
      </c>
      <c r="T3627" s="17">
        <v>0</v>
      </c>
      <c r="U3627" s="24" t="s">
        <v>1026</v>
      </c>
      <c r="V3627" s="17">
        <v>1</v>
      </c>
      <c r="W3627" s="142" t="s">
        <v>5083</v>
      </c>
      <c r="X3627" s="17">
        <v>232</v>
      </c>
      <c r="Y3627" s="17">
        <v>5</v>
      </c>
      <c r="Z3627" s="24" t="s">
        <v>1026</v>
      </c>
      <c r="AA3627" s="17">
        <v>12</v>
      </c>
    </row>
    <row r="3628" spans="1:27" x14ac:dyDescent="0.25">
      <c r="A3628" s="16"/>
      <c r="C3628" s="16"/>
      <c r="D3628" s="16"/>
      <c r="E3628" s="16"/>
      <c r="F3628" s="16"/>
      <c r="G3628" s="16"/>
      <c r="H3628" s="16"/>
      <c r="I3628" s="16"/>
      <c r="J3628" s="16"/>
      <c r="K3628" s="16"/>
      <c r="L3628" s="16"/>
      <c r="M3628" s="17" t="s">
        <v>3144</v>
      </c>
      <c r="N3628" s="17">
        <v>26</v>
      </c>
      <c r="O3628" s="17">
        <v>6</v>
      </c>
      <c r="P3628" s="17">
        <v>2012</v>
      </c>
      <c r="Q3628" s="19" t="s">
        <v>4913</v>
      </c>
      <c r="R3628" s="24" t="s">
        <v>1026</v>
      </c>
      <c r="S3628" s="19" t="s">
        <v>1427</v>
      </c>
      <c r="T3628" s="17">
        <v>2</v>
      </c>
      <c r="U3628" s="24" t="s">
        <v>1026</v>
      </c>
      <c r="V3628" s="17">
        <v>1</v>
      </c>
      <c r="W3628" s="142" t="s">
        <v>3093</v>
      </c>
      <c r="X3628" s="17">
        <v>492</v>
      </c>
      <c r="Y3628" s="17">
        <v>5</v>
      </c>
      <c r="Z3628" s="24" t="s">
        <v>1026</v>
      </c>
      <c r="AA3628" s="17">
        <v>4</v>
      </c>
    </row>
    <row r="3629" spans="1:27" x14ac:dyDescent="0.25">
      <c r="A3629" s="16"/>
      <c r="C3629" s="16"/>
      <c r="D3629" s="16"/>
      <c r="E3629" s="16"/>
      <c r="F3629" s="16"/>
      <c r="G3629" s="16"/>
      <c r="H3629" s="16"/>
      <c r="I3629" s="16"/>
      <c r="J3629" s="16"/>
      <c r="K3629" s="16"/>
      <c r="L3629" s="16"/>
      <c r="M3629" s="17" t="s">
        <v>3144</v>
      </c>
      <c r="N3629" s="17">
        <v>26</v>
      </c>
      <c r="O3629" s="17">
        <v>6</v>
      </c>
      <c r="P3629" s="17">
        <v>2012</v>
      </c>
      <c r="Q3629" s="19" t="s">
        <v>1042</v>
      </c>
      <c r="R3629" s="24" t="s">
        <v>1026</v>
      </c>
      <c r="S3629" s="19" t="s">
        <v>5041</v>
      </c>
      <c r="T3629" s="17">
        <v>2</v>
      </c>
      <c r="U3629" s="24" t="s">
        <v>1026</v>
      </c>
      <c r="V3629" s="17">
        <v>0</v>
      </c>
      <c r="W3629" s="142" t="s">
        <v>5082</v>
      </c>
      <c r="X3629" s="17">
        <v>408</v>
      </c>
      <c r="Y3629" s="17">
        <v>7</v>
      </c>
      <c r="Z3629" s="24" t="s">
        <v>1026</v>
      </c>
      <c r="AA3629" s="17">
        <v>2</v>
      </c>
    </row>
    <row r="3630" spans="1:27" x14ac:dyDescent="0.25">
      <c r="A3630" s="16"/>
      <c r="C3630" s="16"/>
      <c r="D3630" s="16"/>
      <c r="E3630" s="16"/>
      <c r="F3630" s="16"/>
      <c r="G3630" s="16"/>
      <c r="H3630" s="16"/>
      <c r="I3630" s="16"/>
      <c r="J3630" s="16"/>
      <c r="K3630" s="16"/>
      <c r="L3630" s="16"/>
      <c r="M3630" s="17" t="s">
        <v>3142</v>
      </c>
      <c r="N3630" s="17">
        <v>27</v>
      </c>
      <c r="O3630" s="17">
        <v>6</v>
      </c>
      <c r="P3630" s="17">
        <v>2012</v>
      </c>
      <c r="Q3630" s="19" t="s">
        <v>1</v>
      </c>
      <c r="R3630" s="24" t="s">
        <v>1026</v>
      </c>
      <c r="S3630" s="19" t="s">
        <v>5041</v>
      </c>
      <c r="T3630" s="17">
        <v>2</v>
      </c>
      <c r="U3630" s="24" t="s">
        <v>1026</v>
      </c>
      <c r="V3630" s="17">
        <v>0</v>
      </c>
      <c r="W3630" s="142" t="s">
        <v>5087</v>
      </c>
      <c r="X3630" s="17">
        <v>245</v>
      </c>
      <c r="Y3630" s="17">
        <v>10</v>
      </c>
      <c r="Z3630" s="24" t="s">
        <v>1026</v>
      </c>
      <c r="AA3630" s="17">
        <v>4</v>
      </c>
    </row>
    <row r="3631" spans="1:27" x14ac:dyDescent="0.25">
      <c r="A3631" s="16"/>
      <c r="C3631" s="16"/>
      <c r="D3631" s="16"/>
      <c r="E3631" s="16"/>
      <c r="F3631" s="16"/>
      <c r="G3631" s="16"/>
      <c r="H3631" s="16"/>
      <c r="I3631" s="16"/>
      <c r="J3631" s="16"/>
      <c r="K3631" s="16"/>
      <c r="L3631" s="16"/>
      <c r="M3631" s="17" t="s">
        <v>3142</v>
      </c>
      <c r="N3631" s="17">
        <v>27</v>
      </c>
      <c r="O3631" s="17">
        <v>6</v>
      </c>
      <c r="P3631" s="17">
        <v>2012</v>
      </c>
      <c r="Q3631" s="19" t="s">
        <v>1241</v>
      </c>
      <c r="R3631" s="24" t="s">
        <v>1026</v>
      </c>
      <c r="S3631" s="19" t="s">
        <v>1043</v>
      </c>
      <c r="T3631" s="17">
        <v>2</v>
      </c>
      <c r="U3631" s="24" t="s">
        <v>1026</v>
      </c>
      <c r="V3631" s="17">
        <v>0</v>
      </c>
      <c r="W3631" s="142" t="s">
        <v>2147</v>
      </c>
      <c r="X3631" s="17">
        <v>885</v>
      </c>
      <c r="Y3631" s="17">
        <v>7</v>
      </c>
      <c r="Z3631" s="24" t="s">
        <v>1026</v>
      </c>
      <c r="AA3631" s="17">
        <v>0</v>
      </c>
    </row>
    <row r="3632" spans="1:27" x14ac:dyDescent="0.25">
      <c r="A3632" s="16"/>
      <c r="C3632" s="16"/>
      <c r="D3632" s="16"/>
      <c r="E3632" s="16"/>
      <c r="F3632" s="16"/>
      <c r="G3632" s="16"/>
      <c r="H3632" s="16"/>
      <c r="I3632" s="16"/>
      <c r="J3632" s="16"/>
      <c r="K3632" s="16"/>
      <c r="L3632" s="16"/>
      <c r="M3632" s="17" t="s">
        <v>3141</v>
      </c>
      <c r="N3632" s="17">
        <v>28</v>
      </c>
      <c r="O3632" s="17">
        <v>6</v>
      </c>
      <c r="P3632" s="17">
        <v>2012</v>
      </c>
      <c r="Q3632" s="19" t="s">
        <v>1427</v>
      </c>
      <c r="R3632" s="24" t="s">
        <v>1026</v>
      </c>
      <c r="S3632" s="19" t="s">
        <v>1241</v>
      </c>
      <c r="T3632" s="17">
        <v>0</v>
      </c>
      <c r="U3632" s="24" t="s">
        <v>1026</v>
      </c>
      <c r="V3632" s="17">
        <v>2</v>
      </c>
      <c r="W3632" s="142" t="s">
        <v>5086</v>
      </c>
      <c r="X3632" s="17">
        <v>95</v>
      </c>
      <c r="Y3632" s="17">
        <v>2</v>
      </c>
      <c r="Z3632" s="24" t="s">
        <v>1026</v>
      </c>
      <c r="AA3632" s="17">
        <v>27</v>
      </c>
    </row>
    <row r="3633" spans="1:27" x14ac:dyDescent="0.25">
      <c r="A3633" s="16"/>
      <c r="C3633" s="16"/>
      <c r="D3633" s="16"/>
      <c r="E3633" s="16"/>
      <c r="F3633" s="16"/>
      <c r="G3633" s="16"/>
      <c r="H3633" s="16"/>
      <c r="I3633" s="16"/>
      <c r="J3633" s="16"/>
      <c r="K3633" s="16"/>
      <c r="L3633" s="103"/>
      <c r="M3633" s="17" t="s">
        <v>3143</v>
      </c>
      <c r="N3633" s="17">
        <v>29</v>
      </c>
      <c r="O3633" s="17">
        <v>6</v>
      </c>
      <c r="P3633" s="17">
        <v>2012</v>
      </c>
      <c r="Q3633" s="19" t="s">
        <v>1</v>
      </c>
      <c r="R3633" s="24" t="s">
        <v>1026</v>
      </c>
      <c r="S3633" s="19" t="s">
        <v>392</v>
      </c>
      <c r="T3633" s="17">
        <v>0</v>
      </c>
      <c r="U3633" s="24" t="s">
        <v>1026</v>
      </c>
      <c r="V3633" s="17">
        <v>2</v>
      </c>
      <c r="W3633" s="142" t="s">
        <v>5085</v>
      </c>
      <c r="X3633" s="17">
        <v>280</v>
      </c>
      <c r="Y3633" s="17">
        <v>4</v>
      </c>
      <c r="Z3633" s="24" t="s">
        <v>1026</v>
      </c>
      <c r="AA3633" s="17">
        <v>6</v>
      </c>
    </row>
    <row r="3634" spans="1:27" x14ac:dyDescent="0.25">
      <c r="A3634" s="16"/>
      <c r="C3634" s="16"/>
      <c r="D3634" s="16"/>
      <c r="E3634" s="16"/>
      <c r="F3634" s="16"/>
      <c r="G3634" s="16"/>
      <c r="H3634" s="16"/>
      <c r="I3634" s="16"/>
      <c r="J3634" s="16"/>
      <c r="K3634" s="16"/>
      <c r="L3634" s="103"/>
      <c r="M3634" s="17" t="s">
        <v>3011</v>
      </c>
      <c r="N3634" s="17">
        <v>1</v>
      </c>
      <c r="O3634" s="17">
        <v>7</v>
      </c>
      <c r="P3634" s="17">
        <v>2012</v>
      </c>
      <c r="Q3634" s="19" t="s">
        <v>1427</v>
      </c>
      <c r="R3634" s="24" t="s">
        <v>1026</v>
      </c>
      <c r="S3634" s="19" t="s">
        <v>4913</v>
      </c>
      <c r="T3634" s="17">
        <v>0</v>
      </c>
      <c r="U3634" s="24" t="s">
        <v>1026</v>
      </c>
      <c r="V3634" s="17">
        <v>1</v>
      </c>
      <c r="W3634" s="142" t="s">
        <v>2705</v>
      </c>
      <c r="X3634" s="17">
        <v>181</v>
      </c>
      <c r="Y3634" s="17">
        <v>4</v>
      </c>
      <c r="Z3634" s="24" t="s">
        <v>1026</v>
      </c>
      <c r="AA3634" s="17">
        <v>6</v>
      </c>
    </row>
    <row r="3635" spans="1:27" x14ac:dyDescent="0.25">
      <c r="A3635" s="16"/>
      <c r="C3635" s="16"/>
      <c r="D3635" s="16"/>
      <c r="E3635" s="16"/>
      <c r="F3635" s="16"/>
      <c r="G3635" s="16"/>
      <c r="H3635" s="16"/>
      <c r="I3635" s="16"/>
      <c r="J3635" s="16"/>
      <c r="K3635" s="16"/>
      <c r="L3635" s="103"/>
      <c r="M3635" s="17" t="s">
        <v>3011</v>
      </c>
      <c r="N3635" s="17">
        <v>1</v>
      </c>
      <c r="O3635" s="17">
        <v>7</v>
      </c>
      <c r="P3635" s="17">
        <v>2012</v>
      </c>
      <c r="Q3635" s="19" t="s">
        <v>1043</v>
      </c>
      <c r="R3635" s="24" t="s">
        <v>1026</v>
      </c>
      <c r="S3635" s="19" t="s">
        <v>1041</v>
      </c>
      <c r="T3635" s="17">
        <v>0</v>
      </c>
      <c r="U3635" s="24" t="s">
        <v>1026</v>
      </c>
      <c r="V3635" s="17">
        <v>2</v>
      </c>
      <c r="W3635" s="142" t="s">
        <v>5090</v>
      </c>
      <c r="X3635" s="17">
        <v>686</v>
      </c>
      <c r="Y3635" s="17">
        <v>1</v>
      </c>
      <c r="Z3635" s="24" t="s">
        <v>1026</v>
      </c>
      <c r="AA3635" s="17">
        <v>14</v>
      </c>
    </row>
    <row r="3636" spans="1:27" x14ac:dyDescent="0.25">
      <c r="A3636" s="16"/>
      <c r="C3636" s="16"/>
      <c r="D3636" s="16"/>
      <c r="E3636" s="16"/>
      <c r="F3636" s="16"/>
      <c r="G3636" s="16"/>
      <c r="H3636" s="16"/>
      <c r="I3636" s="16"/>
      <c r="J3636" s="16"/>
      <c r="K3636" s="16"/>
      <c r="L3636" s="103"/>
      <c r="M3636" s="17" t="s">
        <v>3011</v>
      </c>
      <c r="N3636" s="17">
        <v>1</v>
      </c>
      <c r="O3636" s="17">
        <v>7</v>
      </c>
      <c r="P3636" s="17">
        <v>2012</v>
      </c>
      <c r="Q3636" s="19" t="s">
        <v>5041</v>
      </c>
      <c r="R3636" s="24" t="s">
        <v>1026</v>
      </c>
      <c r="S3636" s="19" t="s">
        <v>1042</v>
      </c>
      <c r="T3636" s="17">
        <v>0</v>
      </c>
      <c r="U3636" s="24" t="s">
        <v>1026</v>
      </c>
      <c r="V3636" s="17">
        <v>2</v>
      </c>
      <c r="W3636" s="142" t="s">
        <v>5089</v>
      </c>
      <c r="X3636" s="17">
        <v>356</v>
      </c>
      <c r="Y3636" s="17">
        <v>5</v>
      </c>
      <c r="Z3636" s="24" t="s">
        <v>1026</v>
      </c>
      <c r="AA3636" s="17">
        <v>17</v>
      </c>
    </row>
    <row r="3637" spans="1:27" x14ac:dyDescent="0.25">
      <c r="A3637" s="16"/>
      <c r="C3637" s="16"/>
      <c r="D3637" s="16"/>
      <c r="E3637" s="16"/>
      <c r="F3637" s="16"/>
      <c r="G3637" s="16"/>
      <c r="H3637" s="16"/>
      <c r="I3637" s="16"/>
      <c r="J3637" s="16"/>
      <c r="K3637" s="16"/>
      <c r="L3637" s="103"/>
      <c r="M3637" s="17" t="s">
        <v>3011</v>
      </c>
      <c r="N3637" s="17">
        <v>1</v>
      </c>
      <c r="O3637" s="17">
        <v>7</v>
      </c>
      <c r="P3637" s="17">
        <v>2012</v>
      </c>
      <c r="Q3637" s="19" t="s">
        <v>392</v>
      </c>
      <c r="R3637" s="24" t="s">
        <v>1026</v>
      </c>
      <c r="S3637" s="19" t="s">
        <v>1241</v>
      </c>
      <c r="T3637" s="17">
        <v>1</v>
      </c>
      <c r="U3637" s="24" t="s">
        <v>1026</v>
      </c>
      <c r="V3637" s="17">
        <v>2</v>
      </c>
      <c r="W3637" s="142" t="s">
        <v>5088</v>
      </c>
      <c r="X3637" s="17">
        <v>1021</v>
      </c>
      <c r="Y3637" s="17">
        <v>9</v>
      </c>
      <c r="Z3637" s="24" t="s">
        <v>1026</v>
      </c>
      <c r="AA3637" s="17">
        <v>9</v>
      </c>
    </row>
    <row r="3638" spans="1:27" x14ac:dyDescent="0.25">
      <c r="A3638" s="16"/>
      <c r="C3638" s="16"/>
      <c r="D3638" s="16"/>
      <c r="E3638" s="16"/>
      <c r="F3638" s="16"/>
      <c r="G3638" s="16"/>
      <c r="H3638" s="16"/>
      <c r="I3638" s="16"/>
      <c r="J3638" s="16"/>
      <c r="K3638" s="16"/>
      <c r="L3638" s="103"/>
      <c r="M3638" s="17" t="s">
        <v>3011</v>
      </c>
      <c r="N3638" s="17">
        <v>1</v>
      </c>
      <c r="O3638" s="17">
        <v>7</v>
      </c>
      <c r="P3638" s="17">
        <v>2012</v>
      </c>
      <c r="Q3638" s="19" t="s">
        <v>264</v>
      </c>
      <c r="R3638" s="24" t="s">
        <v>1026</v>
      </c>
      <c r="S3638" s="19" t="s">
        <v>3121</v>
      </c>
      <c r="T3638" s="17">
        <v>1</v>
      </c>
      <c r="U3638" s="24" t="s">
        <v>1026</v>
      </c>
      <c r="V3638" s="17">
        <v>0</v>
      </c>
      <c r="W3638" s="142" t="s">
        <v>2714</v>
      </c>
      <c r="X3638" s="17">
        <v>400</v>
      </c>
      <c r="Y3638" s="17">
        <v>9</v>
      </c>
      <c r="Z3638" s="24" t="s">
        <v>1026</v>
      </c>
      <c r="AA3638" s="17">
        <v>3</v>
      </c>
    </row>
    <row r="3639" spans="1:27" x14ac:dyDescent="0.25">
      <c r="A3639" s="16"/>
      <c r="C3639" s="16"/>
      <c r="D3639" s="16"/>
      <c r="E3639" s="16"/>
      <c r="F3639" s="16"/>
      <c r="G3639" s="16"/>
      <c r="H3639" s="16"/>
      <c r="I3639" s="16"/>
      <c r="J3639" s="16"/>
      <c r="K3639" s="16"/>
      <c r="L3639" s="103"/>
      <c r="M3639" s="17" t="s">
        <v>3142</v>
      </c>
      <c r="N3639" s="17">
        <v>4</v>
      </c>
      <c r="O3639" s="17">
        <v>7</v>
      </c>
      <c r="P3639" s="17">
        <v>2012</v>
      </c>
      <c r="Q3639" s="19" t="s">
        <v>5041</v>
      </c>
      <c r="R3639" s="24" t="s">
        <v>1026</v>
      </c>
      <c r="S3639" s="19" t="s">
        <v>392</v>
      </c>
      <c r="T3639" s="17">
        <v>0</v>
      </c>
      <c r="U3639" s="24" t="s">
        <v>1026</v>
      </c>
      <c r="V3639" s="17">
        <v>2</v>
      </c>
      <c r="W3639" s="142" t="s">
        <v>617</v>
      </c>
      <c r="X3639" s="17">
        <v>564</v>
      </c>
      <c r="Y3639" s="17">
        <v>2</v>
      </c>
      <c r="Z3639" s="24" t="s">
        <v>1026</v>
      </c>
      <c r="AA3639" s="17">
        <v>10</v>
      </c>
    </row>
    <row r="3640" spans="1:27" x14ac:dyDescent="0.25">
      <c r="A3640" s="16"/>
      <c r="C3640" s="16"/>
      <c r="D3640" s="16"/>
      <c r="E3640" s="16"/>
      <c r="F3640" s="16"/>
      <c r="G3640" s="16"/>
      <c r="H3640" s="16"/>
      <c r="I3640" s="16"/>
      <c r="J3640" s="16"/>
      <c r="K3640" s="16"/>
      <c r="L3640" s="103"/>
      <c r="M3640" s="17" t="s">
        <v>3142</v>
      </c>
      <c r="N3640" s="17">
        <v>4</v>
      </c>
      <c r="O3640" s="17">
        <v>7</v>
      </c>
      <c r="P3640" s="17">
        <v>2012</v>
      </c>
      <c r="Q3640" s="19" t="s">
        <v>1</v>
      </c>
      <c r="R3640" s="24" t="s">
        <v>1026</v>
      </c>
      <c r="S3640" s="19" t="s">
        <v>1042</v>
      </c>
      <c r="T3640" s="17">
        <v>2</v>
      </c>
      <c r="U3640" s="24" t="s">
        <v>1026</v>
      </c>
      <c r="V3640" s="17">
        <v>1</v>
      </c>
      <c r="W3640" s="142" t="s">
        <v>5091</v>
      </c>
      <c r="X3640" s="17">
        <v>350</v>
      </c>
      <c r="Y3640" s="17">
        <v>4</v>
      </c>
      <c r="Z3640" s="24" t="s">
        <v>1026</v>
      </c>
      <c r="AA3640" s="17">
        <v>6</v>
      </c>
    </row>
    <row r="3641" spans="1:27" x14ac:dyDescent="0.25">
      <c r="A3641" s="16"/>
      <c r="C3641" s="16"/>
      <c r="D3641" s="16"/>
      <c r="E3641" s="16"/>
      <c r="F3641" s="16"/>
      <c r="G3641" s="16"/>
      <c r="H3641" s="16"/>
      <c r="I3641" s="16"/>
      <c r="J3641" s="16"/>
      <c r="K3641" s="16"/>
      <c r="L3641" s="103"/>
      <c r="M3641" s="17" t="s">
        <v>3142</v>
      </c>
      <c r="N3641" s="17">
        <v>4</v>
      </c>
      <c r="O3641" s="17">
        <v>7</v>
      </c>
      <c r="P3641" s="17">
        <v>2012</v>
      </c>
      <c r="Q3641" s="19" t="s">
        <v>264</v>
      </c>
      <c r="R3641" s="24" t="s">
        <v>1026</v>
      </c>
      <c r="S3641" s="19" t="s">
        <v>1043</v>
      </c>
      <c r="T3641" s="17">
        <v>2</v>
      </c>
      <c r="U3641" s="24" t="s">
        <v>1026</v>
      </c>
      <c r="V3641" s="17">
        <v>1</v>
      </c>
      <c r="W3641" s="142" t="s">
        <v>5092</v>
      </c>
      <c r="X3641" s="17">
        <v>704</v>
      </c>
      <c r="Y3641" s="17">
        <v>4</v>
      </c>
      <c r="Z3641" s="24" t="s">
        <v>1026</v>
      </c>
      <c r="AA3641" s="17">
        <v>3</v>
      </c>
    </row>
    <row r="3642" spans="1:27" x14ac:dyDescent="0.25">
      <c r="A3642" s="16"/>
      <c r="C3642" s="16"/>
      <c r="D3642" s="16"/>
      <c r="E3642" s="16"/>
      <c r="F3642" s="16"/>
      <c r="G3642" s="16"/>
      <c r="H3642" s="16"/>
      <c r="I3642" s="16"/>
      <c r="J3642" s="16"/>
      <c r="K3642" s="16"/>
      <c r="L3642" s="103"/>
      <c r="M3642" s="17" t="s">
        <v>3142</v>
      </c>
      <c r="N3642" s="17">
        <v>4</v>
      </c>
      <c r="O3642" s="17">
        <v>7</v>
      </c>
      <c r="P3642" s="17">
        <v>2012</v>
      </c>
      <c r="Q3642" s="19" t="s">
        <v>4913</v>
      </c>
      <c r="R3642" s="24" t="s">
        <v>1026</v>
      </c>
      <c r="S3642" s="19" t="s">
        <v>1241</v>
      </c>
      <c r="T3642" s="17">
        <v>0</v>
      </c>
      <c r="U3642" s="24" t="s">
        <v>1026</v>
      </c>
      <c r="V3642" s="17">
        <v>2</v>
      </c>
      <c r="W3642" s="142" t="s">
        <v>3039</v>
      </c>
      <c r="X3642" s="17">
        <v>833</v>
      </c>
      <c r="Y3642" s="17">
        <v>3</v>
      </c>
      <c r="Z3642" s="24" t="s">
        <v>1026</v>
      </c>
      <c r="AA3642" s="17">
        <v>7</v>
      </c>
    </row>
    <row r="3643" spans="1:27" x14ac:dyDescent="0.25">
      <c r="A3643" s="16"/>
      <c r="C3643" s="16"/>
      <c r="D3643" s="16"/>
      <c r="E3643" s="16"/>
      <c r="F3643" s="16"/>
      <c r="G3643" s="16"/>
      <c r="H3643" s="16"/>
      <c r="I3643" s="16"/>
      <c r="J3643" s="16"/>
      <c r="K3643" s="16"/>
      <c r="L3643" s="103"/>
      <c r="M3643" s="17" t="s">
        <v>3142</v>
      </c>
      <c r="N3643" s="17">
        <v>4</v>
      </c>
      <c r="O3643" s="17">
        <v>7</v>
      </c>
      <c r="P3643" s="17">
        <v>2012</v>
      </c>
      <c r="Q3643" s="19" t="s">
        <v>1041</v>
      </c>
      <c r="R3643" s="24" t="s">
        <v>1026</v>
      </c>
      <c r="S3643" s="19" t="s">
        <v>1427</v>
      </c>
      <c r="T3643" s="17">
        <v>2</v>
      </c>
      <c r="U3643" s="24" t="s">
        <v>1026</v>
      </c>
      <c r="V3643" s="17">
        <v>0</v>
      </c>
      <c r="W3643" s="142" t="s">
        <v>5093</v>
      </c>
      <c r="X3643" s="17">
        <v>551</v>
      </c>
      <c r="Y3643" s="17">
        <v>24</v>
      </c>
      <c r="Z3643" s="24" t="s">
        <v>1026</v>
      </c>
      <c r="AA3643" s="17">
        <v>1</v>
      </c>
    </row>
    <row r="3644" spans="1:27" x14ac:dyDescent="0.25">
      <c r="A3644" s="16"/>
      <c r="C3644" s="16"/>
      <c r="D3644" s="16"/>
      <c r="E3644" s="16"/>
      <c r="F3644" s="16"/>
      <c r="G3644" s="16"/>
      <c r="H3644" s="16"/>
      <c r="I3644" s="16"/>
      <c r="J3644" s="16"/>
      <c r="K3644" s="16"/>
      <c r="L3644" s="103"/>
      <c r="M3644" s="17" t="s">
        <v>3143</v>
      </c>
      <c r="N3644" s="17">
        <v>6</v>
      </c>
      <c r="O3644" s="17">
        <v>7</v>
      </c>
      <c r="P3644" s="17">
        <v>2012</v>
      </c>
      <c r="Q3644" s="19" t="s">
        <v>392</v>
      </c>
      <c r="R3644" s="24" t="s">
        <v>1026</v>
      </c>
      <c r="S3644" s="19" t="s">
        <v>5041</v>
      </c>
      <c r="T3644" s="17">
        <v>2</v>
      </c>
      <c r="U3644" s="24" t="s">
        <v>1026</v>
      </c>
      <c r="V3644" s="17">
        <v>0</v>
      </c>
      <c r="W3644" s="142" t="s">
        <v>5094</v>
      </c>
      <c r="X3644" s="17">
        <v>597</v>
      </c>
      <c r="Y3644" s="17">
        <v>18</v>
      </c>
      <c r="Z3644" s="24" t="s">
        <v>1026</v>
      </c>
      <c r="AA3644" s="17">
        <v>2</v>
      </c>
    </row>
    <row r="3645" spans="1:27" x14ac:dyDescent="0.25">
      <c r="A3645" s="16"/>
      <c r="C3645" s="16"/>
      <c r="D3645" s="16"/>
      <c r="E3645" s="16"/>
      <c r="F3645" s="16"/>
      <c r="G3645" s="16"/>
      <c r="H3645" s="16"/>
      <c r="I3645" s="16"/>
      <c r="J3645" s="16"/>
      <c r="K3645" s="16"/>
      <c r="L3645" s="16"/>
      <c r="M3645" s="17" t="s">
        <v>3143</v>
      </c>
      <c r="N3645" s="17">
        <v>6</v>
      </c>
      <c r="O3645" s="17">
        <v>7</v>
      </c>
      <c r="P3645" s="17">
        <v>2012</v>
      </c>
      <c r="Q3645" s="19" t="s">
        <v>1042</v>
      </c>
      <c r="R3645" s="24" t="s">
        <v>1026</v>
      </c>
      <c r="S3645" s="19" t="s">
        <v>1</v>
      </c>
      <c r="T3645" s="17">
        <v>2</v>
      </c>
      <c r="U3645" s="24" t="s">
        <v>1026</v>
      </c>
      <c r="V3645" s="17">
        <v>0</v>
      </c>
      <c r="W3645" s="142" t="s">
        <v>1374</v>
      </c>
      <c r="X3645" s="17">
        <v>573</v>
      </c>
      <c r="Y3645" s="17">
        <v>10</v>
      </c>
      <c r="Z3645" s="24" t="s">
        <v>1026</v>
      </c>
      <c r="AA3645" s="17">
        <v>4</v>
      </c>
    </row>
    <row r="3646" spans="1:27" x14ac:dyDescent="0.25">
      <c r="A3646" s="16"/>
      <c r="C3646" s="16"/>
      <c r="D3646" s="16"/>
      <c r="E3646" s="16"/>
      <c r="F3646" s="16"/>
      <c r="G3646" s="16"/>
      <c r="H3646" s="16"/>
      <c r="I3646" s="16"/>
      <c r="J3646" s="16"/>
      <c r="K3646" s="16"/>
      <c r="L3646" s="16"/>
      <c r="M3646" s="17" t="s">
        <v>3143</v>
      </c>
      <c r="N3646" s="17">
        <v>6</v>
      </c>
      <c r="O3646" s="17">
        <v>7</v>
      </c>
      <c r="P3646" s="17">
        <v>2012</v>
      </c>
      <c r="Q3646" s="19" t="s">
        <v>1043</v>
      </c>
      <c r="R3646" s="24" t="s">
        <v>1026</v>
      </c>
      <c r="S3646" s="19" t="s">
        <v>264</v>
      </c>
      <c r="T3646" s="17">
        <v>0</v>
      </c>
      <c r="U3646" s="24" t="s">
        <v>1026</v>
      </c>
      <c r="V3646" s="17">
        <v>1</v>
      </c>
      <c r="W3646" s="142" t="s">
        <v>5095</v>
      </c>
      <c r="X3646" s="17">
        <v>736</v>
      </c>
      <c r="Y3646" s="17">
        <v>4</v>
      </c>
      <c r="Z3646" s="24" t="s">
        <v>1026</v>
      </c>
      <c r="AA3646" s="17">
        <v>8</v>
      </c>
    </row>
    <row r="3647" spans="1:27" x14ac:dyDescent="0.25">
      <c r="A3647" s="16"/>
      <c r="C3647" s="16"/>
      <c r="D3647" s="16"/>
      <c r="E3647" s="16"/>
      <c r="F3647" s="16"/>
      <c r="G3647" s="16"/>
      <c r="H3647" s="16"/>
      <c r="I3647" s="16"/>
      <c r="J3647" s="16"/>
      <c r="K3647" s="16"/>
      <c r="L3647" s="16"/>
      <c r="M3647" s="17" t="s">
        <v>3143</v>
      </c>
      <c r="N3647" s="17">
        <v>6</v>
      </c>
      <c r="O3647" s="17">
        <v>7</v>
      </c>
      <c r="P3647" s="17">
        <v>2012</v>
      </c>
      <c r="Q3647" s="19" t="s">
        <v>1241</v>
      </c>
      <c r="R3647" s="24" t="s">
        <v>1026</v>
      </c>
      <c r="S3647" s="19" t="s">
        <v>4913</v>
      </c>
      <c r="T3647" s="17">
        <v>2</v>
      </c>
      <c r="U3647" s="24" t="s">
        <v>1026</v>
      </c>
      <c r="V3647" s="17">
        <v>0</v>
      </c>
      <c r="W3647" s="142" t="s">
        <v>5096</v>
      </c>
      <c r="X3647" s="17">
        <v>1386</v>
      </c>
      <c r="Y3647" s="17">
        <v>16</v>
      </c>
      <c r="Z3647" s="24" t="s">
        <v>1026</v>
      </c>
      <c r="AA3647" s="17">
        <v>5</v>
      </c>
    </row>
    <row r="3648" spans="1:27" x14ac:dyDescent="0.25">
      <c r="A3648" s="16"/>
      <c r="C3648" s="16"/>
      <c r="D3648" s="16"/>
      <c r="E3648" s="16"/>
      <c r="F3648" s="16"/>
      <c r="G3648" s="16"/>
      <c r="H3648" s="16"/>
      <c r="I3648" s="16"/>
      <c r="J3648" s="16"/>
      <c r="K3648" s="16"/>
      <c r="L3648" s="16"/>
      <c r="M3648" s="17" t="s">
        <v>3143</v>
      </c>
      <c r="N3648" s="17">
        <v>6</v>
      </c>
      <c r="O3648" s="17">
        <v>7</v>
      </c>
      <c r="P3648" s="17">
        <v>2012</v>
      </c>
      <c r="Q3648" s="19" t="s">
        <v>1427</v>
      </c>
      <c r="R3648" s="24" t="s">
        <v>1026</v>
      </c>
      <c r="S3648" s="19" t="s">
        <v>3121</v>
      </c>
      <c r="T3648" s="17">
        <v>2</v>
      </c>
      <c r="U3648" s="24" t="s">
        <v>1026</v>
      </c>
      <c r="V3648" s="17">
        <v>0</v>
      </c>
      <c r="W3648" s="142" t="s">
        <v>2688</v>
      </c>
      <c r="X3648" s="17">
        <v>290</v>
      </c>
      <c r="Y3648" s="17">
        <v>10</v>
      </c>
      <c r="Z3648" s="24" t="s">
        <v>1026</v>
      </c>
      <c r="AA3648" s="17">
        <v>1</v>
      </c>
    </row>
    <row r="3649" spans="1:27" x14ac:dyDescent="0.25">
      <c r="A3649" s="16"/>
      <c r="C3649" s="16"/>
      <c r="D3649" s="16"/>
      <c r="E3649" s="16"/>
      <c r="F3649" s="16"/>
      <c r="G3649" s="16"/>
      <c r="H3649" s="16"/>
      <c r="I3649" s="16"/>
      <c r="J3649" s="16"/>
      <c r="K3649" s="16"/>
      <c r="L3649" s="16"/>
      <c r="M3649" s="17" t="s">
        <v>3011</v>
      </c>
      <c r="N3649" s="17">
        <v>8</v>
      </c>
      <c r="O3649" s="17">
        <v>7</v>
      </c>
      <c r="P3649" s="17">
        <v>2012</v>
      </c>
      <c r="Q3649" s="19" t="s">
        <v>1042</v>
      </c>
      <c r="R3649" s="24" t="s">
        <v>1026</v>
      </c>
      <c r="S3649" s="19" t="s">
        <v>3121</v>
      </c>
      <c r="T3649" s="17">
        <v>2</v>
      </c>
      <c r="U3649" s="24" t="s">
        <v>1026</v>
      </c>
      <c r="V3649" s="17">
        <v>1</v>
      </c>
      <c r="W3649" s="142" t="s">
        <v>5098</v>
      </c>
      <c r="X3649" s="17">
        <v>317</v>
      </c>
      <c r="Y3649" s="17">
        <v>8</v>
      </c>
      <c r="Z3649" s="24" t="s">
        <v>1026</v>
      </c>
      <c r="AA3649" s="17">
        <v>6</v>
      </c>
    </row>
    <row r="3650" spans="1:27" x14ac:dyDescent="0.25">
      <c r="A3650" s="16"/>
      <c r="C3650" s="16"/>
      <c r="D3650" s="16"/>
      <c r="E3650" s="16"/>
      <c r="F3650" s="16"/>
      <c r="G3650" s="16"/>
      <c r="H3650" s="16"/>
      <c r="I3650" s="16"/>
      <c r="J3650" s="16"/>
      <c r="K3650" s="16"/>
      <c r="L3650" s="16"/>
      <c r="M3650" s="17" t="s">
        <v>3011</v>
      </c>
      <c r="N3650" s="17">
        <v>8</v>
      </c>
      <c r="O3650" s="17">
        <v>7</v>
      </c>
      <c r="P3650" s="17">
        <v>2012</v>
      </c>
      <c r="Q3650" s="19" t="s">
        <v>1427</v>
      </c>
      <c r="R3650" s="24" t="s">
        <v>1026</v>
      </c>
      <c r="S3650" s="19" t="s">
        <v>1043</v>
      </c>
      <c r="T3650" s="17">
        <v>1</v>
      </c>
      <c r="U3650" s="24" t="s">
        <v>1026</v>
      </c>
      <c r="V3650" s="17">
        <v>2</v>
      </c>
      <c r="W3650" s="142" t="s">
        <v>5097</v>
      </c>
      <c r="X3650" s="17">
        <v>200</v>
      </c>
      <c r="Y3650" s="17">
        <v>9</v>
      </c>
      <c r="Z3650" s="24" t="s">
        <v>1026</v>
      </c>
      <c r="AA3650" s="17">
        <v>10</v>
      </c>
    </row>
    <row r="3651" spans="1:27" x14ac:dyDescent="0.25">
      <c r="A3651" s="16"/>
      <c r="C3651" s="16"/>
      <c r="D3651" s="16"/>
      <c r="E3651" s="16"/>
      <c r="F3651" s="16"/>
      <c r="G3651" s="16"/>
      <c r="H3651" s="16"/>
      <c r="I3651" s="16"/>
      <c r="J3651" s="16"/>
      <c r="K3651" s="16"/>
      <c r="L3651" s="16"/>
      <c r="M3651" s="17" t="s">
        <v>3011</v>
      </c>
      <c r="N3651" s="17">
        <v>8</v>
      </c>
      <c r="O3651" s="17">
        <v>7</v>
      </c>
      <c r="P3651" s="17">
        <v>2012</v>
      </c>
      <c r="Q3651" s="19" t="s">
        <v>5041</v>
      </c>
      <c r="R3651" s="24" t="s">
        <v>1026</v>
      </c>
      <c r="S3651" s="19" t="s">
        <v>1041</v>
      </c>
      <c r="T3651" s="17">
        <v>0</v>
      </c>
      <c r="U3651" s="24" t="s">
        <v>1026</v>
      </c>
      <c r="V3651" s="17">
        <v>2</v>
      </c>
      <c r="W3651" s="142" t="s">
        <v>374</v>
      </c>
      <c r="X3651" s="17">
        <v>379</v>
      </c>
      <c r="Y3651" s="17">
        <v>0</v>
      </c>
      <c r="Z3651" s="24" t="s">
        <v>1026</v>
      </c>
      <c r="AA3651" s="17">
        <v>11</v>
      </c>
    </row>
    <row r="3652" spans="1:27" x14ac:dyDescent="0.25">
      <c r="A3652" s="16"/>
      <c r="C3652" s="16"/>
      <c r="D3652" s="16"/>
      <c r="E3652" s="16"/>
      <c r="F3652" s="16"/>
      <c r="G3652" s="16"/>
      <c r="H3652" s="16"/>
      <c r="I3652" s="16"/>
      <c r="J3652" s="16"/>
      <c r="K3652" s="16"/>
      <c r="L3652" s="16"/>
      <c r="M3652" s="17" t="s">
        <v>3011</v>
      </c>
      <c r="N3652" s="17">
        <v>8</v>
      </c>
      <c r="O3652" s="17">
        <v>7</v>
      </c>
      <c r="P3652" s="17">
        <v>2012</v>
      </c>
      <c r="Q3652" s="19" t="s">
        <v>1</v>
      </c>
      <c r="R3652" s="24" t="s">
        <v>1026</v>
      </c>
      <c r="S3652" s="19" t="s">
        <v>264</v>
      </c>
      <c r="T3652" s="17">
        <v>0</v>
      </c>
      <c r="U3652" s="24" t="s">
        <v>1026</v>
      </c>
      <c r="V3652" s="17">
        <v>1</v>
      </c>
      <c r="W3652" s="142" t="s">
        <v>2414</v>
      </c>
      <c r="X3652" s="17">
        <v>210</v>
      </c>
      <c r="Y3652" s="17">
        <v>4</v>
      </c>
      <c r="Z3652" s="24" t="s">
        <v>1026</v>
      </c>
      <c r="AA3652" s="17">
        <v>5</v>
      </c>
    </row>
    <row r="3653" spans="1:27" x14ac:dyDescent="0.25">
      <c r="A3653" s="16"/>
      <c r="C3653" s="16"/>
      <c r="D3653" s="16"/>
      <c r="E3653" s="16"/>
      <c r="F3653" s="16"/>
      <c r="G3653" s="16"/>
      <c r="H3653" s="16"/>
      <c r="I3653" s="16"/>
      <c r="J3653" s="16"/>
      <c r="K3653" s="16"/>
      <c r="L3653" s="16"/>
      <c r="M3653" s="17" t="s">
        <v>3011</v>
      </c>
      <c r="N3653" s="17">
        <v>8</v>
      </c>
      <c r="O3653" s="17">
        <v>7</v>
      </c>
      <c r="P3653" s="17">
        <v>2012</v>
      </c>
      <c r="Q3653" s="19" t="s">
        <v>4913</v>
      </c>
      <c r="R3653" s="24" t="s">
        <v>1026</v>
      </c>
      <c r="S3653" s="19" t="s">
        <v>392</v>
      </c>
      <c r="T3653" s="17">
        <v>0</v>
      </c>
      <c r="U3653" s="24" t="s">
        <v>1026</v>
      </c>
      <c r="V3653" s="17">
        <v>2</v>
      </c>
      <c r="W3653" s="142" t="s">
        <v>5048</v>
      </c>
      <c r="X3653" s="17">
        <v>195</v>
      </c>
      <c r="Y3653" s="17">
        <v>2</v>
      </c>
      <c r="Z3653" s="24" t="s">
        <v>1026</v>
      </c>
      <c r="AA3653" s="17">
        <v>6</v>
      </c>
    </row>
    <row r="3654" spans="1:27" x14ac:dyDescent="0.25">
      <c r="A3654" s="16"/>
      <c r="C3654" s="16"/>
      <c r="D3654" s="16"/>
      <c r="E3654" s="16"/>
      <c r="F3654" s="16"/>
      <c r="G3654" s="16"/>
      <c r="H3654" s="16"/>
      <c r="I3654" s="16"/>
      <c r="J3654" s="16"/>
      <c r="K3654" s="16"/>
      <c r="L3654" s="16"/>
      <c r="M3654" s="17" t="s">
        <v>3142</v>
      </c>
      <c r="N3654" s="17">
        <v>11</v>
      </c>
      <c r="O3654" s="17">
        <v>7</v>
      </c>
      <c r="P3654" s="17">
        <v>2012</v>
      </c>
      <c r="Q3654" s="19" t="s">
        <v>1241</v>
      </c>
      <c r="R3654" s="24" t="s">
        <v>1026</v>
      </c>
      <c r="S3654" s="19" t="s">
        <v>1427</v>
      </c>
      <c r="T3654" s="17">
        <v>2</v>
      </c>
      <c r="U3654" s="24" t="s">
        <v>1026</v>
      </c>
      <c r="V3654" s="17">
        <v>0</v>
      </c>
      <c r="W3654" s="142" t="s">
        <v>5099</v>
      </c>
      <c r="X3654" s="17">
        <v>1204</v>
      </c>
      <c r="Y3654" s="17">
        <v>10</v>
      </c>
      <c r="Z3654" s="24" t="s">
        <v>1026</v>
      </c>
      <c r="AA3654" s="17">
        <v>3</v>
      </c>
    </row>
    <row r="3655" spans="1:27" x14ac:dyDescent="0.25">
      <c r="A3655" s="16"/>
      <c r="C3655" s="16"/>
      <c r="D3655" s="16"/>
      <c r="E3655" s="16"/>
      <c r="F3655" s="16"/>
      <c r="G3655" s="16"/>
      <c r="H3655" s="16"/>
      <c r="I3655" s="16"/>
      <c r="J3655" s="16"/>
      <c r="K3655" s="16"/>
      <c r="L3655" s="16"/>
      <c r="M3655" s="17" t="s">
        <v>3142</v>
      </c>
      <c r="N3655" s="17">
        <v>11</v>
      </c>
      <c r="O3655" s="17">
        <v>7</v>
      </c>
      <c r="P3655" s="17">
        <v>2012</v>
      </c>
      <c r="Q3655" s="19" t="s">
        <v>1043</v>
      </c>
      <c r="R3655" s="24" t="s">
        <v>1026</v>
      </c>
      <c r="S3655" s="19" t="s">
        <v>1042</v>
      </c>
      <c r="T3655" s="17">
        <v>0</v>
      </c>
      <c r="U3655" s="24" t="s">
        <v>1026</v>
      </c>
      <c r="V3655" s="17">
        <v>2</v>
      </c>
      <c r="W3655" s="142" t="s">
        <v>5100</v>
      </c>
      <c r="X3655" s="17">
        <v>927</v>
      </c>
      <c r="Y3655" s="17">
        <v>4</v>
      </c>
      <c r="Z3655" s="24" t="s">
        <v>1026</v>
      </c>
      <c r="AA3655" s="17">
        <v>12</v>
      </c>
    </row>
    <row r="3656" spans="1:27" x14ac:dyDescent="0.25">
      <c r="A3656" s="16"/>
      <c r="C3656" s="16"/>
      <c r="D3656" s="16"/>
      <c r="E3656" s="16"/>
      <c r="F3656" s="16"/>
      <c r="G3656" s="16"/>
      <c r="H3656" s="16"/>
      <c r="I3656" s="16"/>
      <c r="J3656" s="16"/>
      <c r="K3656" s="16"/>
      <c r="L3656" s="16"/>
      <c r="M3656" s="17" t="s">
        <v>3142</v>
      </c>
      <c r="N3656" s="17">
        <v>11</v>
      </c>
      <c r="O3656" s="17">
        <v>7</v>
      </c>
      <c r="P3656" s="17">
        <v>2012</v>
      </c>
      <c r="Q3656" s="19" t="s">
        <v>3121</v>
      </c>
      <c r="R3656" s="24" t="s">
        <v>1026</v>
      </c>
      <c r="S3656" s="19" t="s">
        <v>4913</v>
      </c>
      <c r="T3656" s="17">
        <v>0</v>
      </c>
      <c r="U3656" s="24" t="s">
        <v>1026</v>
      </c>
      <c r="V3656" s="17">
        <v>2</v>
      </c>
      <c r="W3656" s="142" t="s">
        <v>150</v>
      </c>
      <c r="X3656" s="17">
        <v>176</v>
      </c>
      <c r="Y3656" s="17">
        <v>5</v>
      </c>
      <c r="Z3656" s="24" t="s">
        <v>1026</v>
      </c>
      <c r="AA3656" s="17">
        <v>10</v>
      </c>
    </row>
    <row r="3657" spans="1:27" x14ac:dyDescent="0.25">
      <c r="A3657" s="16"/>
      <c r="C3657" s="16"/>
      <c r="D3657" s="16"/>
      <c r="E3657" s="16"/>
      <c r="F3657" s="16"/>
      <c r="G3657" s="16"/>
      <c r="H3657" s="16"/>
      <c r="I3657" s="16"/>
      <c r="J3657" s="16"/>
      <c r="K3657" s="16"/>
      <c r="L3657" s="16"/>
      <c r="M3657" s="17" t="s">
        <v>3142</v>
      </c>
      <c r="N3657" s="17">
        <v>11</v>
      </c>
      <c r="O3657" s="17">
        <v>7</v>
      </c>
      <c r="P3657" s="17">
        <v>2012</v>
      </c>
      <c r="Q3657" s="19" t="s">
        <v>392</v>
      </c>
      <c r="R3657" s="24" t="s">
        <v>1026</v>
      </c>
      <c r="S3657" s="19" t="s">
        <v>1</v>
      </c>
      <c r="T3657" s="17">
        <v>2</v>
      </c>
      <c r="U3657" s="24" t="s">
        <v>1026</v>
      </c>
      <c r="V3657" s="17">
        <v>0</v>
      </c>
      <c r="W3657" s="142" t="s">
        <v>1741</v>
      </c>
      <c r="X3657" s="17">
        <v>533</v>
      </c>
      <c r="Y3657" s="17">
        <v>10</v>
      </c>
      <c r="Z3657" s="24" t="s">
        <v>1026</v>
      </c>
      <c r="AA3657" s="17">
        <v>0</v>
      </c>
    </row>
    <row r="3658" spans="1:27" x14ac:dyDescent="0.25">
      <c r="A3658" s="16"/>
      <c r="C3658" s="16"/>
      <c r="D3658" s="16"/>
      <c r="E3658" s="16"/>
      <c r="F3658" s="16"/>
      <c r="G3658" s="16"/>
      <c r="H3658" s="16"/>
      <c r="I3658" s="16"/>
      <c r="J3658" s="16"/>
      <c r="K3658" s="16"/>
      <c r="L3658" s="16"/>
      <c r="M3658" s="17" t="s">
        <v>3142</v>
      </c>
      <c r="N3658" s="17">
        <v>11</v>
      </c>
      <c r="O3658" s="17">
        <v>7</v>
      </c>
      <c r="P3658" s="17">
        <v>2012</v>
      </c>
      <c r="Q3658" s="19" t="s">
        <v>264</v>
      </c>
      <c r="R3658" s="24" t="s">
        <v>1026</v>
      </c>
      <c r="S3658" s="19" t="s">
        <v>5041</v>
      </c>
      <c r="T3658" s="17">
        <v>2</v>
      </c>
      <c r="U3658" s="24" t="s">
        <v>1026</v>
      </c>
      <c r="V3658" s="17">
        <v>0</v>
      </c>
      <c r="W3658" s="142" t="s">
        <v>2637</v>
      </c>
      <c r="X3658" s="17">
        <v>833</v>
      </c>
      <c r="Y3658" s="17">
        <v>4</v>
      </c>
      <c r="Z3658" s="24" t="s">
        <v>1026</v>
      </c>
      <c r="AA3658" s="17">
        <v>0</v>
      </c>
    </row>
    <row r="3659" spans="1:27" x14ac:dyDescent="0.25">
      <c r="A3659" s="16"/>
      <c r="C3659" s="16"/>
      <c r="D3659" s="16"/>
      <c r="E3659" s="16"/>
      <c r="F3659" s="16"/>
      <c r="G3659" s="16"/>
      <c r="H3659" s="16"/>
      <c r="I3659" s="16"/>
      <c r="J3659" s="16"/>
      <c r="K3659" s="16"/>
      <c r="L3659" s="16"/>
      <c r="M3659" s="17" t="s">
        <v>3143</v>
      </c>
      <c r="N3659" s="17">
        <v>13</v>
      </c>
      <c r="O3659" s="17">
        <v>7</v>
      </c>
      <c r="P3659" s="17">
        <v>2012</v>
      </c>
      <c r="Q3659" s="19" t="s">
        <v>1041</v>
      </c>
      <c r="R3659" s="24" t="s">
        <v>1026</v>
      </c>
      <c r="S3659" s="19" t="s">
        <v>3121</v>
      </c>
      <c r="T3659" s="17">
        <v>2</v>
      </c>
      <c r="U3659" s="24" t="s">
        <v>1026</v>
      </c>
      <c r="V3659" s="17">
        <v>0</v>
      </c>
      <c r="W3659" s="142" t="s">
        <v>5101</v>
      </c>
      <c r="X3659" s="17">
        <v>382</v>
      </c>
      <c r="Y3659" s="17">
        <v>11</v>
      </c>
      <c r="Z3659" s="24" t="s">
        <v>1026</v>
      </c>
      <c r="AA3659" s="17">
        <v>2</v>
      </c>
    </row>
    <row r="3660" spans="1:27" x14ac:dyDescent="0.25">
      <c r="A3660" s="16"/>
      <c r="C3660" s="16"/>
      <c r="D3660" s="16"/>
      <c r="E3660" s="16"/>
      <c r="F3660" s="16"/>
      <c r="G3660" s="16"/>
      <c r="H3660" s="16"/>
      <c r="I3660" s="16"/>
      <c r="J3660" s="16"/>
      <c r="K3660" s="16"/>
      <c r="L3660" s="16"/>
      <c r="M3660" s="17" t="s">
        <v>3027</v>
      </c>
      <c r="N3660" s="17">
        <v>14</v>
      </c>
      <c r="O3660" s="17">
        <v>7</v>
      </c>
      <c r="P3660" s="17">
        <v>2012</v>
      </c>
      <c r="Q3660" s="19" t="s">
        <v>1427</v>
      </c>
      <c r="R3660" s="24" t="s">
        <v>1026</v>
      </c>
      <c r="S3660" s="19" t="s">
        <v>1042</v>
      </c>
      <c r="T3660" s="17">
        <v>1</v>
      </c>
      <c r="U3660" s="24" t="s">
        <v>1026</v>
      </c>
      <c r="V3660" s="17">
        <v>0</v>
      </c>
      <c r="W3660" s="142" t="s">
        <v>5105</v>
      </c>
      <c r="X3660" s="17">
        <v>210</v>
      </c>
      <c r="Y3660" s="17">
        <v>3</v>
      </c>
      <c r="Z3660" s="24" t="s">
        <v>1026</v>
      </c>
      <c r="AA3660" s="17">
        <v>2</v>
      </c>
    </row>
    <row r="3661" spans="1:27" x14ac:dyDescent="0.25">
      <c r="A3661" s="16"/>
      <c r="C3661" s="16"/>
      <c r="D3661" s="16"/>
      <c r="E3661" s="16"/>
      <c r="F3661" s="16"/>
      <c r="G3661" s="16"/>
      <c r="H3661" s="16"/>
      <c r="I3661" s="16"/>
      <c r="J3661" s="16"/>
      <c r="K3661" s="16"/>
      <c r="L3661" s="16"/>
      <c r="M3661" s="17" t="s">
        <v>3011</v>
      </c>
      <c r="N3661" s="17">
        <v>15</v>
      </c>
      <c r="O3661" s="17">
        <v>7</v>
      </c>
      <c r="P3661" s="17">
        <v>2012</v>
      </c>
      <c r="Q3661" s="19" t="s">
        <v>3121</v>
      </c>
      <c r="R3661" s="24" t="s">
        <v>1026</v>
      </c>
      <c r="S3661" s="19" t="s">
        <v>1043</v>
      </c>
      <c r="T3661" s="17">
        <v>0</v>
      </c>
      <c r="U3661" s="24" t="s">
        <v>1026</v>
      </c>
      <c r="V3661" s="17">
        <v>2</v>
      </c>
      <c r="W3661" s="142" t="s">
        <v>5104</v>
      </c>
      <c r="X3661" s="17">
        <v>204</v>
      </c>
      <c r="Y3661" s="17">
        <v>4</v>
      </c>
      <c r="Z3661" s="24" t="s">
        <v>1026</v>
      </c>
      <c r="AA3661" s="17">
        <v>21</v>
      </c>
    </row>
    <row r="3662" spans="1:27" x14ac:dyDescent="0.25">
      <c r="A3662" s="16"/>
      <c r="C3662" s="16"/>
      <c r="D3662" s="16"/>
      <c r="E3662" s="16"/>
      <c r="F3662" s="16"/>
      <c r="G3662" s="16"/>
      <c r="H3662" s="16"/>
      <c r="I3662" s="16"/>
      <c r="J3662" s="16"/>
      <c r="K3662" s="16"/>
      <c r="L3662" s="16"/>
      <c r="M3662" s="17" t="s">
        <v>3011</v>
      </c>
      <c r="N3662" s="17">
        <v>15</v>
      </c>
      <c r="O3662" s="17">
        <v>7</v>
      </c>
      <c r="P3662" s="17">
        <v>2012</v>
      </c>
      <c r="Q3662" s="19" t="s">
        <v>1</v>
      </c>
      <c r="R3662" s="24" t="s">
        <v>1026</v>
      </c>
      <c r="S3662" s="19" t="s">
        <v>4913</v>
      </c>
      <c r="T3662" s="17">
        <v>1</v>
      </c>
      <c r="U3662" s="24" t="s">
        <v>1026</v>
      </c>
      <c r="V3662" s="17">
        <v>0</v>
      </c>
      <c r="W3662" s="142" t="s">
        <v>1366</v>
      </c>
      <c r="X3662" s="17">
        <v>305</v>
      </c>
      <c r="Y3662" s="17">
        <v>4</v>
      </c>
      <c r="Z3662" s="24" t="s">
        <v>1026</v>
      </c>
      <c r="AA3662" s="17">
        <v>2</v>
      </c>
    </row>
    <row r="3663" spans="1:27" x14ac:dyDescent="0.25">
      <c r="A3663" s="16"/>
      <c r="C3663" s="16"/>
      <c r="D3663" s="16"/>
      <c r="E3663" s="16"/>
      <c r="F3663" s="16"/>
      <c r="G3663" s="16"/>
      <c r="H3663" s="16"/>
      <c r="I3663" s="16"/>
      <c r="J3663" s="16"/>
      <c r="K3663" s="16"/>
      <c r="L3663" s="16"/>
      <c r="M3663" s="17" t="s">
        <v>3011</v>
      </c>
      <c r="N3663" s="17">
        <v>15</v>
      </c>
      <c r="O3663" s="17">
        <v>7</v>
      </c>
      <c r="P3663" s="17">
        <v>2012</v>
      </c>
      <c r="Q3663" s="19" t="s">
        <v>264</v>
      </c>
      <c r="R3663" s="24" t="s">
        <v>1026</v>
      </c>
      <c r="S3663" s="19" t="s">
        <v>392</v>
      </c>
      <c r="T3663" s="17">
        <v>0</v>
      </c>
      <c r="U3663" s="24" t="s">
        <v>1026</v>
      </c>
      <c r="V3663" s="17">
        <v>2</v>
      </c>
      <c r="W3663" s="142" t="s">
        <v>5103</v>
      </c>
      <c r="X3663" s="17">
        <v>470</v>
      </c>
      <c r="Y3663" s="17">
        <v>3</v>
      </c>
      <c r="Z3663" s="24" t="s">
        <v>1026</v>
      </c>
      <c r="AA3663" s="17">
        <v>13</v>
      </c>
    </row>
    <row r="3664" spans="1:27" x14ac:dyDescent="0.25">
      <c r="A3664" s="16"/>
      <c r="C3664" s="16"/>
      <c r="D3664" s="16"/>
      <c r="E3664" s="16"/>
      <c r="F3664" s="16"/>
      <c r="G3664" s="16"/>
      <c r="H3664" s="16"/>
      <c r="I3664" s="16"/>
      <c r="J3664" s="16"/>
      <c r="K3664" s="16"/>
      <c r="L3664" s="16"/>
      <c r="M3664" s="17" t="s">
        <v>3011</v>
      </c>
      <c r="N3664" s="17">
        <v>15</v>
      </c>
      <c r="O3664" s="17">
        <v>7</v>
      </c>
      <c r="P3664" s="17">
        <v>2012</v>
      </c>
      <c r="Q3664" s="19" t="s">
        <v>1241</v>
      </c>
      <c r="R3664" s="24" t="s">
        <v>1026</v>
      </c>
      <c r="S3664" s="19" t="s">
        <v>1041</v>
      </c>
      <c r="T3664" s="17">
        <v>1</v>
      </c>
      <c r="U3664" s="24" t="s">
        <v>1026</v>
      </c>
      <c r="V3664" s="17">
        <v>2</v>
      </c>
      <c r="W3664" s="142" t="s">
        <v>5102</v>
      </c>
      <c r="X3664" s="17">
        <v>1246</v>
      </c>
      <c r="Y3664" s="17">
        <v>4</v>
      </c>
      <c r="Z3664" s="24" t="s">
        <v>1026</v>
      </c>
      <c r="AA3664" s="17">
        <v>11</v>
      </c>
    </row>
    <row r="3665" spans="1:27" x14ac:dyDescent="0.25">
      <c r="A3665" s="16"/>
      <c r="C3665" s="16"/>
      <c r="D3665" s="16"/>
      <c r="E3665" s="16"/>
      <c r="F3665" s="16"/>
      <c r="G3665" s="16"/>
      <c r="H3665" s="16"/>
      <c r="I3665" s="16"/>
      <c r="J3665" s="16"/>
      <c r="K3665" s="16"/>
      <c r="L3665" s="16"/>
      <c r="M3665" s="17" t="s">
        <v>3142</v>
      </c>
      <c r="N3665" s="17">
        <v>18</v>
      </c>
      <c r="O3665" s="17">
        <v>7</v>
      </c>
      <c r="P3665" s="17">
        <v>2012</v>
      </c>
      <c r="Q3665" s="19" t="s">
        <v>392</v>
      </c>
      <c r="R3665" s="24" t="s">
        <v>1026</v>
      </c>
      <c r="S3665" s="19" t="s">
        <v>3121</v>
      </c>
      <c r="T3665" s="17">
        <v>2</v>
      </c>
      <c r="U3665" s="24" t="s">
        <v>1026</v>
      </c>
      <c r="V3665" s="17">
        <v>0</v>
      </c>
      <c r="W3665" s="142" t="s">
        <v>5106</v>
      </c>
      <c r="X3665" s="17">
        <v>647</v>
      </c>
      <c r="Y3665" s="17">
        <v>28</v>
      </c>
      <c r="Z3665" s="24" t="s">
        <v>1026</v>
      </c>
      <c r="AA3665" s="17">
        <v>3</v>
      </c>
    </row>
    <row r="3666" spans="1:27" x14ac:dyDescent="0.25">
      <c r="A3666" s="16"/>
      <c r="C3666" s="16"/>
      <c r="D3666" s="16"/>
      <c r="E3666" s="16"/>
      <c r="F3666" s="16"/>
      <c r="G3666" s="16"/>
      <c r="H3666" s="16"/>
      <c r="I3666" s="16"/>
      <c r="J3666" s="16"/>
      <c r="K3666" s="16"/>
      <c r="L3666" s="16"/>
      <c r="M3666" s="17" t="s">
        <v>3142</v>
      </c>
      <c r="N3666" s="17">
        <v>18</v>
      </c>
      <c r="O3666" s="17">
        <v>7</v>
      </c>
      <c r="P3666" s="17">
        <v>2012</v>
      </c>
      <c r="Q3666" s="19" t="s">
        <v>1043</v>
      </c>
      <c r="R3666" s="24" t="s">
        <v>1026</v>
      </c>
      <c r="S3666" s="19" t="s">
        <v>1241</v>
      </c>
      <c r="T3666" s="17">
        <v>1</v>
      </c>
      <c r="U3666" s="24" t="s">
        <v>1026</v>
      </c>
      <c r="V3666" s="17">
        <v>2</v>
      </c>
      <c r="W3666" s="142" t="s">
        <v>5107</v>
      </c>
      <c r="X3666" s="17">
        <v>407</v>
      </c>
      <c r="Y3666" s="17">
        <v>4</v>
      </c>
      <c r="Z3666" s="24" t="s">
        <v>1026</v>
      </c>
      <c r="AA3666" s="17">
        <v>7</v>
      </c>
    </row>
    <row r="3667" spans="1:27" x14ac:dyDescent="0.25">
      <c r="A3667" s="16"/>
      <c r="C3667" s="16"/>
      <c r="D3667" s="16"/>
      <c r="E3667" s="16"/>
      <c r="F3667" s="16"/>
      <c r="G3667" s="16"/>
      <c r="H3667" s="16"/>
      <c r="I3667" s="16"/>
      <c r="J3667" s="16"/>
      <c r="K3667" s="16"/>
      <c r="L3667" s="16"/>
      <c r="M3667" s="17" t="s">
        <v>3142</v>
      </c>
      <c r="N3667" s="17">
        <v>18</v>
      </c>
      <c r="O3667" s="17">
        <v>7</v>
      </c>
      <c r="P3667" s="17">
        <v>2012</v>
      </c>
      <c r="Q3667" s="19" t="s">
        <v>1041</v>
      </c>
      <c r="R3667" s="24" t="s">
        <v>1026</v>
      </c>
      <c r="S3667" s="19" t="s">
        <v>264</v>
      </c>
      <c r="T3667" s="17">
        <v>2</v>
      </c>
      <c r="U3667" s="24" t="s">
        <v>1026</v>
      </c>
      <c r="V3667" s="17">
        <v>0</v>
      </c>
      <c r="W3667" s="142" t="s">
        <v>4924</v>
      </c>
      <c r="X3667" s="17">
        <v>602</v>
      </c>
      <c r="Y3667" s="17">
        <v>5</v>
      </c>
      <c r="Z3667" s="24" t="s">
        <v>1026</v>
      </c>
      <c r="AA3667" s="17">
        <v>2</v>
      </c>
    </row>
    <row r="3668" spans="1:27" x14ac:dyDescent="0.25">
      <c r="A3668" s="16"/>
      <c r="C3668" s="16"/>
      <c r="D3668" s="16"/>
      <c r="E3668" s="16"/>
      <c r="F3668" s="16"/>
      <c r="G3668" s="16"/>
      <c r="H3668" s="16"/>
      <c r="I3668" s="16"/>
      <c r="J3668" s="16"/>
      <c r="K3668" s="16"/>
      <c r="L3668" s="16"/>
      <c r="M3668" s="17" t="s">
        <v>3142</v>
      </c>
      <c r="N3668" s="17">
        <v>18</v>
      </c>
      <c r="O3668" s="17">
        <v>7</v>
      </c>
      <c r="P3668" s="17">
        <v>2012</v>
      </c>
      <c r="Q3668" s="19" t="s">
        <v>5041</v>
      </c>
      <c r="R3668" s="24" t="s">
        <v>1026</v>
      </c>
      <c r="S3668" s="19" t="s">
        <v>1</v>
      </c>
      <c r="T3668" s="17">
        <v>1</v>
      </c>
      <c r="U3668" s="24" t="s">
        <v>1026</v>
      </c>
      <c r="V3668" s="17">
        <v>2</v>
      </c>
      <c r="W3668" s="142" t="s">
        <v>5108</v>
      </c>
      <c r="X3668" s="17">
        <v>484</v>
      </c>
      <c r="Y3668" s="17">
        <v>8</v>
      </c>
      <c r="Z3668" s="24" t="s">
        <v>1026</v>
      </c>
      <c r="AA3668" s="17">
        <v>9</v>
      </c>
    </row>
    <row r="3669" spans="1:27" x14ac:dyDescent="0.25">
      <c r="A3669" s="16"/>
      <c r="C3669" s="16"/>
      <c r="D3669" s="16"/>
      <c r="E3669" s="16"/>
      <c r="M3669" s="17" t="s">
        <v>3142</v>
      </c>
      <c r="N3669" s="17">
        <v>18</v>
      </c>
      <c r="O3669" s="17">
        <v>7</v>
      </c>
      <c r="P3669" s="17">
        <v>2012</v>
      </c>
      <c r="Q3669" s="19" t="s">
        <v>4913</v>
      </c>
      <c r="R3669" s="24" t="s">
        <v>1026</v>
      </c>
      <c r="S3669" s="19" t="s">
        <v>1042</v>
      </c>
      <c r="T3669" s="17">
        <v>2</v>
      </c>
      <c r="U3669" s="24" t="s">
        <v>1026</v>
      </c>
      <c r="V3669" s="17">
        <v>0</v>
      </c>
      <c r="W3669" s="142" t="s">
        <v>1114</v>
      </c>
      <c r="X3669" s="17">
        <v>505</v>
      </c>
      <c r="Y3669" s="17">
        <v>7</v>
      </c>
      <c r="Z3669" s="24" t="s">
        <v>1026</v>
      </c>
      <c r="AA3669" s="17">
        <v>5</v>
      </c>
    </row>
    <row r="3670" spans="1:27" x14ac:dyDescent="0.25">
      <c r="A3670" s="16"/>
      <c r="C3670" s="16"/>
      <c r="D3670" s="16"/>
      <c r="E3670" s="16"/>
      <c r="M3670" s="17" t="s">
        <v>3144</v>
      </c>
      <c r="N3670" s="17">
        <v>24</v>
      </c>
      <c r="O3670" s="17">
        <v>7</v>
      </c>
      <c r="P3670" s="17">
        <v>2012</v>
      </c>
      <c r="Q3670" s="19" t="s">
        <v>1</v>
      </c>
      <c r="R3670" s="24" t="s">
        <v>1026</v>
      </c>
      <c r="S3670" s="19" t="s">
        <v>1427</v>
      </c>
      <c r="T3670" s="17">
        <v>0</v>
      </c>
      <c r="U3670" s="24" t="s">
        <v>1026</v>
      </c>
      <c r="V3670" s="17">
        <v>2</v>
      </c>
      <c r="W3670" s="142" t="s">
        <v>5109</v>
      </c>
      <c r="X3670" s="17">
        <v>375</v>
      </c>
      <c r="Y3670" s="17">
        <v>2</v>
      </c>
      <c r="Z3670" s="24" t="s">
        <v>1026</v>
      </c>
      <c r="AA3670" s="17">
        <v>14</v>
      </c>
    </row>
    <row r="3671" spans="1:27" x14ac:dyDescent="0.25">
      <c r="A3671" s="16"/>
      <c r="C3671" s="16"/>
      <c r="D3671" s="16"/>
      <c r="E3671" s="16"/>
      <c r="M3671" s="17" t="s">
        <v>3144</v>
      </c>
      <c r="N3671" s="17">
        <v>24</v>
      </c>
      <c r="O3671" s="17">
        <v>7</v>
      </c>
      <c r="P3671" s="17">
        <v>2012</v>
      </c>
      <c r="Q3671" s="19" t="s">
        <v>392</v>
      </c>
      <c r="R3671" s="24" t="s">
        <v>1026</v>
      </c>
      <c r="S3671" s="19" t="s">
        <v>1041</v>
      </c>
      <c r="T3671" s="17">
        <v>2</v>
      </c>
      <c r="U3671" s="24" t="s">
        <v>1026</v>
      </c>
      <c r="V3671" s="17">
        <v>0</v>
      </c>
      <c r="W3671" s="142" t="s">
        <v>4415</v>
      </c>
      <c r="X3671" s="17">
        <v>1675</v>
      </c>
      <c r="Y3671" s="17">
        <v>6</v>
      </c>
      <c r="Z3671" s="24" t="s">
        <v>1026</v>
      </c>
      <c r="AA3671" s="17">
        <v>4</v>
      </c>
    </row>
    <row r="3672" spans="1:27" x14ac:dyDescent="0.25">
      <c r="A3672" s="16"/>
      <c r="C3672" s="16"/>
      <c r="D3672" s="16"/>
      <c r="E3672" s="16"/>
      <c r="M3672" s="17" t="s">
        <v>3144</v>
      </c>
      <c r="N3672" s="17">
        <v>24</v>
      </c>
      <c r="O3672" s="17">
        <v>7</v>
      </c>
      <c r="P3672" s="17">
        <v>2012</v>
      </c>
      <c r="Q3672" s="19" t="s">
        <v>264</v>
      </c>
      <c r="R3672" s="24" t="s">
        <v>1026</v>
      </c>
      <c r="S3672" s="19" t="s">
        <v>1043</v>
      </c>
      <c r="T3672" s="17">
        <v>1</v>
      </c>
      <c r="U3672" s="24" t="s">
        <v>1026</v>
      </c>
      <c r="V3672" s="17">
        <v>0</v>
      </c>
      <c r="W3672" s="142" t="s">
        <v>5110</v>
      </c>
      <c r="X3672" s="17">
        <v>674</v>
      </c>
      <c r="Y3672" s="17">
        <v>10</v>
      </c>
      <c r="Z3672" s="24" t="s">
        <v>1026</v>
      </c>
      <c r="AA3672" s="17">
        <v>3</v>
      </c>
    </row>
    <row r="3673" spans="1:27" x14ac:dyDescent="0.25">
      <c r="A3673" s="16"/>
      <c r="C3673" s="16"/>
      <c r="D3673" s="16"/>
      <c r="E3673" s="16"/>
      <c r="M3673" s="17" t="s">
        <v>3142</v>
      </c>
      <c r="N3673" s="17">
        <v>25</v>
      </c>
      <c r="O3673" s="17">
        <v>7</v>
      </c>
      <c r="P3673" s="17">
        <v>2012</v>
      </c>
      <c r="Q3673" s="19" t="s">
        <v>3121</v>
      </c>
      <c r="R3673" s="24" t="s">
        <v>1026</v>
      </c>
      <c r="S3673" s="19" t="s">
        <v>1241</v>
      </c>
      <c r="T3673" s="17">
        <v>0</v>
      </c>
      <c r="U3673" s="24" t="s">
        <v>1026</v>
      </c>
      <c r="V3673" s="17">
        <v>2</v>
      </c>
      <c r="W3673" s="142" t="s">
        <v>5113</v>
      </c>
      <c r="X3673" s="17">
        <v>162</v>
      </c>
      <c r="Y3673" s="17">
        <v>1</v>
      </c>
      <c r="Z3673" s="24" t="s">
        <v>1026</v>
      </c>
      <c r="AA3673" s="17">
        <v>31</v>
      </c>
    </row>
    <row r="3674" spans="1:27" x14ac:dyDescent="0.25">
      <c r="A3674" s="16"/>
      <c r="C3674" s="16"/>
      <c r="D3674" s="16"/>
      <c r="E3674" s="16"/>
      <c r="M3674" s="17" t="s">
        <v>3142</v>
      </c>
      <c r="N3674" s="17">
        <v>25</v>
      </c>
      <c r="O3674" s="17">
        <v>7</v>
      </c>
      <c r="P3674" s="17">
        <v>2012</v>
      </c>
      <c r="Q3674" s="19" t="s">
        <v>4913</v>
      </c>
      <c r="R3674" s="24" t="s">
        <v>1026</v>
      </c>
      <c r="S3674" s="19" t="s">
        <v>5041</v>
      </c>
      <c r="T3674" s="17">
        <v>0</v>
      </c>
      <c r="U3674" s="24" t="s">
        <v>1026</v>
      </c>
      <c r="V3674" s="17">
        <v>2</v>
      </c>
      <c r="W3674" s="142" t="s">
        <v>5112</v>
      </c>
      <c r="X3674" s="17">
        <v>498</v>
      </c>
      <c r="Y3674" s="17">
        <v>3</v>
      </c>
      <c r="Z3674" s="24" t="s">
        <v>1026</v>
      </c>
      <c r="AA3674" s="17">
        <v>7</v>
      </c>
    </row>
    <row r="3675" spans="1:27" x14ac:dyDescent="0.25">
      <c r="A3675" s="16"/>
      <c r="C3675" s="16"/>
      <c r="D3675" s="16"/>
      <c r="E3675" s="16"/>
      <c r="M3675" s="17" t="s">
        <v>3141</v>
      </c>
      <c r="N3675" s="17">
        <v>26</v>
      </c>
      <c r="O3675" s="17">
        <v>7</v>
      </c>
      <c r="P3675" s="17">
        <v>2012</v>
      </c>
      <c r="Q3675" s="19" t="s">
        <v>1043</v>
      </c>
      <c r="R3675" s="24" t="s">
        <v>1026</v>
      </c>
      <c r="S3675" s="19" t="s">
        <v>392</v>
      </c>
      <c r="T3675" s="17">
        <v>0</v>
      </c>
      <c r="U3675" s="24" t="s">
        <v>1026</v>
      </c>
      <c r="V3675" s="17">
        <v>2</v>
      </c>
      <c r="W3675" s="142" t="s">
        <v>5111</v>
      </c>
      <c r="X3675" s="17">
        <v>578</v>
      </c>
      <c r="Y3675" s="17">
        <v>5</v>
      </c>
      <c r="Z3675" s="24" t="s">
        <v>1026</v>
      </c>
      <c r="AA3675" s="17">
        <v>13</v>
      </c>
    </row>
    <row r="3676" spans="1:27" x14ac:dyDescent="0.25">
      <c r="A3676" s="16"/>
      <c r="C3676" s="16"/>
      <c r="D3676" s="16"/>
      <c r="E3676" s="16"/>
      <c r="M3676" s="17" t="s">
        <v>3141</v>
      </c>
      <c r="N3676" s="17">
        <v>26</v>
      </c>
      <c r="O3676" s="17">
        <v>7</v>
      </c>
      <c r="P3676" s="17">
        <v>2012</v>
      </c>
      <c r="Q3676" s="19" t="s">
        <v>1427</v>
      </c>
      <c r="R3676" s="24" t="s">
        <v>1026</v>
      </c>
      <c r="S3676" s="19" t="s">
        <v>5041</v>
      </c>
      <c r="T3676" s="17">
        <v>1</v>
      </c>
      <c r="U3676" s="24" t="s">
        <v>1026</v>
      </c>
      <c r="V3676" s="17">
        <v>0</v>
      </c>
      <c r="W3676" s="142" t="s">
        <v>1002</v>
      </c>
      <c r="X3676" s="17">
        <v>250</v>
      </c>
      <c r="Y3676" s="17">
        <v>9</v>
      </c>
      <c r="Z3676" s="24" t="s">
        <v>1026</v>
      </c>
      <c r="AA3676" s="17">
        <v>5</v>
      </c>
    </row>
    <row r="3677" spans="1:27" x14ac:dyDescent="0.25">
      <c r="A3677" s="16"/>
      <c r="C3677" s="16"/>
      <c r="D3677" s="16"/>
      <c r="E3677" s="16"/>
      <c r="M3677" s="17" t="s">
        <v>3143</v>
      </c>
      <c r="N3677" s="17">
        <v>27</v>
      </c>
      <c r="O3677" s="17">
        <v>7</v>
      </c>
      <c r="P3677" s="17">
        <v>2012</v>
      </c>
      <c r="Q3677" s="19" t="s">
        <v>1241</v>
      </c>
      <c r="R3677" s="24" t="s">
        <v>1026</v>
      </c>
      <c r="S3677" s="19" t="s">
        <v>264</v>
      </c>
      <c r="T3677" s="17">
        <v>2</v>
      </c>
      <c r="U3677" s="24" t="s">
        <v>1026</v>
      </c>
      <c r="V3677" s="17">
        <v>0</v>
      </c>
      <c r="W3677" s="142" t="s">
        <v>5114</v>
      </c>
      <c r="X3677" s="17">
        <v>1196</v>
      </c>
      <c r="Y3677" s="17">
        <v>12</v>
      </c>
      <c r="Z3677" s="24" t="s">
        <v>1026</v>
      </c>
      <c r="AA3677" s="17">
        <v>4</v>
      </c>
    </row>
    <row r="3678" spans="1:27" x14ac:dyDescent="0.25">
      <c r="A3678" s="16"/>
      <c r="C3678" s="16"/>
      <c r="D3678" s="16"/>
      <c r="E3678" s="16"/>
      <c r="M3678" s="17" t="s">
        <v>3143</v>
      </c>
      <c r="N3678" s="17">
        <v>27</v>
      </c>
      <c r="O3678" s="17">
        <v>7</v>
      </c>
      <c r="P3678" s="17">
        <v>2012</v>
      </c>
      <c r="Q3678" s="19" t="s">
        <v>1042</v>
      </c>
      <c r="R3678" s="24" t="s">
        <v>1026</v>
      </c>
      <c r="S3678" s="19" t="s">
        <v>1</v>
      </c>
      <c r="T3678" s="17">
        <v>2</v>
      </c>
      <c r="U3678" s="24" t="s">
        <v>1026</v>
      </c>
      <c r="V3678" s="17">
        <v>1</v>
      </c>
      <c r="W3678" s="142" t="s">
        <v>5115</v>
      </c>
      <c r="X3678" s="17">
        <v>652</v>
      </c>
      <c r="Y3678" s="17">
        <v>10</v>
      </c>
      <c r="Z3678" s="24" t="s">
        <v>1026</v>
      </c>
      <c r="AA3678" s="17">
        <v>10</v>
      </c>
    </row>
    <row r="3679" spans="1:27" x14ac:dyDescent="0.25">
      <c r="A3679" s="16"/>
      <c r="C3679" s="16"/>
      <c r="D3679" s="16"/>
      <c r="E3679" s="16"/>
      <c r="M3679" s="17" t="s">
        <v>3011</v>
      </c>
      <c r="N3679" s="17">
        <v>29</v>
      </c>
      <c r="O3679" s="17">
        <v>7</v>
      </c>
      <c r="P3679" s="17">
        <v>2012</v>
      </c>
      <c r="Q3679" s="19" t="s">
        <v>3121</v>
      </c>
      <c r="R3679" s="24" t="s">
        <v>1026</v>
      </c>
      <c r="S3679" s="19" t="s">
        <v>1</v>
      </c>
      <c r="T3679" s="17">
        <v>1</v>
      </c>
      <c r="U3679" s="24" t="s">
        <v>1026</v>
      </c>
      <c r="V3679" s="17">
        <v>2</v>
      </c>
      <c r="W3679" s="142" t="s">
        <v>5117</v>
      </c>
      <c r="X3679" s="17">
        <v>180</v>
      </c>
      <c r="Y3679" s="17">
        <v>7</v>
      </c>
      <c r="Z3679" s="24" t="s">
        <v>1026</v>
      </c>
      <c r="AA3679" s="17">
        <v>11</v>
      </c>
    </row>
    <row r="3680" spans="1:27" x14ac:dyDescent="0.25">
      <c r="A3680" s="16"/>
      <c r="C3680" s="16"/>
      <c r="D3680" s="16"/>
      <c r="E3680" s="16"/>
      <c r="M3680" s="17" t="s">
        <v>3011</v>
      </c>
      <c r="N3680" s="17">
        <v>29</v>
      </c>
      <c r="O3680" s="17">
        <v>7</v>
      </c>
      <c r="P3680" s="17">
        <v>2012</v>
      </c>
      <c r="Q3680" s="19" t="s">
        <v>1041</v>
      </c>
      <c r="R3680" s="24" t="s">
        <v>1026</v>
      </c>
      <c r="S3680" s="19" t="s">
        <v>1427</v>
      </c>
      <c r="T3680" s="17">
        <v>2</v>
      </c>
      <c r="U3680" s="24" t="s">
        <v>1026</v>
      </c>
      <c r="V3680" s="17">
        <v>0</v>
      </c>
      <c r="W3680" s="142" t="s">
        <v>2045</v>
      </c>
      <c r="X3680" s="17">
        <v>479</v>
      </c>
      <c r="Y3680" s="17">
        <v>10</v>
      </c>
      <c r="Z3680" s="24" t="s">
        <v>1026</v>
      </c>
      <c r="AA3680" s="17">
        <v>1</v>
      </c>
    </row>
    <row r="3681" spans="1:27" x14ac:dyDescent="0.25">
      <c r="A3681" s="16"/>
      <c r="C3681" s="16"/>
      <c r="D3681" s="16"/>
      <c r="E3681" s="16"/>
      <c r="M3681" s="17" t="s">
        <v>3011</v>
      </c>
      <c r="N3681" s="17">
        <v>29</v>
      </c>
      <c r="O3681" s="17">
        <v>7</v>
      </c>
      <c r="P3681" s="17">
        <v>2012</v>
      </c>
      <c r="Q3681" s="19" t="s">
        <v>1043</v>
      </c>
      <c r="R3681" s="24" t="s">
        <v>1026</v>
      </c>
      <c r="S3681" s="19" t="s">
        <v>4913</v>
      </c>
      <c r="T3681" s="17">
        <v>0</v>
      </c>
      <c r="U3681" s="24" t="s">
        <v>1026</v>
      </c>
      <c r="V3681" s="17">
        <v>1</v>
      </c>
      <c r="W3681" s="142" t="s">
        <v>760</v>
      </c>
      <c r="X3681" s="17">
        <v>571</v>
      </c>
      <c r="Y3681" s="17">
        <v>2</v>
      </c>
      <c r="Z3681" s="24" t="s">
        <v>1026</v>
      </c>
      <c r="AA3681" s="17">
        <v>3</v>
      </c>
    </row>
    <row r="3682" spans="1:27" x14ac:dyDescent="0.25">
      <c r="A3682" s="16"/>
      <c r="C3682" s="16"/>
      <c r="D3682" s="16"/>
      <c r="E3682" s="16"/>
      <c r="M3682" s="17" t="s">
        <v>3011</v>
      </c>
      <c r="N3682" s="17">
        <v>29</v>
      </c>
      <c r="O3682" s="17">
        <v>7</v>
      </c>
      <c r="P3682" s="17">
        <v>2012</v>
      </c>
      <c r="Q3682" s="19" t="s">
        <v>392</v>
      </c>
      <c r="R3682" s="24" t="s">
        <v>1026</v>
      </c>
      <c r="S3682" s="19" t="s">
        <v>5041</v>
      </c>
      <c r="T3682" s="17">
        <v>2</v>
      </c>
      <c r="U3682" s="24" t="s">
        <v>1026</v>
      </c>
      <c r="V3682" s="17">
        <v>0</v>
      </c>
      <c r="W3682" s="142" t="s">
        <v>5116</v>
      </c>
      <c r="X3682" s="17">
        <v>489</v>
      </c>
      <c r="Y3682" s="17">
        <v>11</v>
      </c>
      <c r="Z3682" s="24" t="s">
        <v>1026</v>
      </c>
      <c r="AA3682" s="17">
        <v>4</v>
      </c>
    </row>
    <row r="3683" spans="1:27" x14ac:dyDescent="0.25">
      <c r="A3683" s="16"/>
      <c r="C3683" s="16"/>
      <c r="D3683" s="16"/>
      <c r="E3683" s="16"/>
      <c r="M3683" s="17" t="s">
        <v>3142</v>
      </c>
      <c r="N3683" s="17">
        <v>1</v>
      </c>
      <c r="O3683" s="17">
        <v>8</v>
      </c>
      <c r="P3683" s="17">
        <v>2012</v>
      </c>
      <c r="Q3683" s="19" t="s">
        <v>1042</v>
      </c>
      <c r="R3683" s="24" t="s">
        <v>1026</v>
      </c>
      <c r="S3683" s="19" t="s">
        <v>392</v>
      </c>
      <c r="T3683" s="17">
        <v>0</v>
      </c>
      <c r="U3683" s="24" t="s">
        <v>1026</v>
      </c>
      <c r="V3683" s="17">
        <v>2</v>
      </c>
      <c r="W3683" s="142" t="s">
        <v>5121</v>
      </c>
      <c r="X3683" s="17">
        <v>446</v>
      </c>
      <c r="Y3683" s="17">
        <v>2</v>
      </c>
      <c r="Z3683" s="24" t="s">
        <v>1026</v>
      </c>
      <c r="AA3683" s="17">
        <v>15</v>
      </c>
    </row>
    <row r="3684" spans="1:27" x14ac:dyDescent="0.25">
      <c r="A3684" s="16"/>
      <c r="C3684" s="16"/>
      <c r="D3684" s="16"/>
      <c r="E3684" s="16"/>
      <c r="M3684" s="17" t="s">
        <v>3142</v>
      </c>
      <c r="N3684" s="17">
        <v>1</v>
      </c>
      <c r="O3684" s="17">
        <v>8</v>
      </c>
      <c r="P3684" s="17">
        <v>2012</v>
      </c>
      <c r="Q3684" s="19" t="s">
        <v>4913</v>
      </c>
      <c r="R3684" s="24" t="s">
        <v>1026</v>
      </c>
      <c r="S3684" s="19" t="s">
        <v>264</v>
      </c>
      <c r="T3684" s="17">
        <v>0</v>
      </c>
      <c r="U3684" s="24" t="s">
        <v>1026</v>
      </c>
      <c r="V3684" s="17">
        <v>1</v>
      </c>
      <c r="W3684" s="142" t="s">
        <v>5120</v>
      </c>
      <c r="X3684" s="17">
        <v>445</v>
      </c>
      <c r="Y3684" s="17">
        <v>5</v>
      </c>
      <c r="Z3684" s="24" t="s">
        <v>1026</v>
      </c>
      <c r="AA3684" s="17">
        <v>7</v>
      </c>
    </row>
    <row r="3685" spans="1:27" x14ac:dyDescent="0.25">
      <c r="A3685" s="16"/>
      <c r="C3685" s="16"/>
      <c r="D3685" s="16"/>
      <c r="E3685" s="16"/>
      <c r="M3685" s="17" t="s">
        <v>3142</v>
      </c>
      <c r="N3685" s="17">
        <v>1</v>
      </c>
      <c r="O3685" s="17">
        <v>8</v>
      </c>
      <c r="P3685" s="17">
        <v>2012</v>
      </c>
      <c r="Q3685" s="19" t="s">
        <v>1</v>
      </c>
      <c r="R3685" s="24" t="s">
        <v>1026</v>
      </c>
      <c r="S3685" s="19" t="s">
        <v>1041</v>
      </c>
      <c r="T3685" s="17">
        <v>0</v>
      </c>
      <c r="U3685" s="24" t="s">
        <v>1026</v>
      </c>
      <c r="V3685" s="17">
        <v>2</v>
      </c>
      <c r="W3685" s="142" t="s">
        <v>4402</v>
      </c>
      <c r="X3685" s="17">
        <v>345</v>
      </c>
      <c r="Y3685" s="17">
        <v>2</v>
      </c>
      <c r="Z3685" s="24" t="s">
        <v>1026</v>
      </c>
      <c r="AA3685" s="17">
        <v>10</v>
      </c>
    </row>
    <row r="3686" spans="1:27" x14ac:dyDescent="0.25">
      <c r="A3686" s="16"/>
      <c r="C3686" s="16"/>
      <c r="D3686" s="16"/>
      <c r="E3686" s="16"/>
      <c r="M3686" s="17" t="s">
        <v>3142</v>
      </c>
      <c r="N3686" s="17">
        <v>1</v>
      </c>
      <c r="O3686" s="17">
        <v>8</v>
      </c>
      <c r="P3686" s="17">
        <v>2012</v>
      </c>
      <c r="Q3686" s="19" t="s">
        <v>5041</v>
      </c>
      <c r="R3686" s="24" t="s">
        <v>1026</v>
      </c>
      <c r="S3686" s="19" t="s">
        <v>1241</v>
      </c>
      <c r="T3686" s="17">
        <v>0</v>
      </c>
      <c r="U3686" s="24" t="s">
        <v>1026</v>
      </c>
      <c r="V3686" s="17">
        <v>2</v>
      </c>
      <c r="W3686" s="142" t="s">
        <v>5119</v>
      </c>
      <c r="X3686" s="17">
        <v>415</v>
      </c>
      <c r="Y3686" s="17">
        <v>2</v>
      </c>
      <c r="Z3686" s="24" t="s">
        <v>1026</v>
      </c>
      <c r="AA3686" s="17">
        <v>12</v>
      </c>
    </row>
    <row r="3687" spans="1:27" x14ac:dyDescent="0.25">
      <c r="A3687" s="16"/>
      <c r="C3687" s="16"/>
      <c r="D3687" s="16"/>
      <c r="E3687" s="16"/>
      <c r="M3687" s="17" t="s">
        <v>3142</v>
      </c>
      <c r="N3687" s="17">
        <v>1</v>
      </c>
      <c r="O3687" s="17">
        <v>8</v>
      </c>
      <c r="P3687" s="17">
        <v>2012</v>
      </c>
      <c r="Q3687" s="19" t="s">
        <v>1427</v>
      </c>
      <c r="R3687" s="24" t="s">
        <v>1026</v>
      </c>
      <c r="S3687" s="19" t="s">
        <v>3121</v>
      </c>
      <c r="T3687" s="17">
        <v>2</v>
      </c>
      <c r="U3687" s="24" t="s">
        <v>1026</v>
      </c>
      <c r="V3687" s="17">
        <v>0</v>
      </c>
      <c r="W3687" s="142" t="s">
        <v>5118</v>
      </c>
      <c r="X3687" s="17">
        <v>200</v>
      </c>
      <c r="Y3687" s="17">
        <v>12</v>
      </c>
      <c r="Z3687" s="24" t="s">
        <v>1026</v>
      </c>
      <c r="AA3687" s="17">
        <v>3</v>
      </c>
    </row>
    <row r="3688" spans="1:27" x14ac:dyDescent="0.25">
      <c r="A3688" s="16"/>
      <c r="C3688" s="16"/>
      <c r="D3688" s="16"/>
      <c r="E3688" s="16"/>
      <c r="M3688" s="17" t="s">
        <v>3143</v>
      </c>
      <c r="N3688" s="17">
        <v>3</v>
      </c>
      <c r="O3688" s="17">
        <v>8</v>
      </c>
      <c r="P3688" s="17">
        <v>2012</v>
      </c>
      <c r="Q3688" s="19" t="s">
        <v>1241</v>
      </c>
      <c r="R3688" s="24" t="s">
        <v>1026</v>
      </c>
      <c r="S3688" s="19" t="s">
        <v>1042</v>
      </c>
      <c r="T3688" s="17">
        <v>2</v>
      </c>
      <c r="U3688" s="24" t="s">
        <v>1026</v>
      </c>
      <c r="V3688" s="17">
        <v>0</v>
      </c>
      <c r="W3688" s="142" t="s">
        <v>5131</v>
      </c>
      <c r="X3688" s="17">
        <v>1020</v>
      </c>
      <c r="Y3688" s="17">
        <v>14</v>
      </c>
      <c r="Z3688" s="24" t="s">
        <v>1026</v>
      </c>
      <c r="AA3688" s="17">
        <v>2</v>
      </c>
    </row>
    <row r="3689" spans="1:27" x14ac:dyDescent="0.25">
      <c r="A3689" s="16"/>
      <c r="C3689" s="16"/>
      <c r="D3689" s="16"/>
      <c r="E3689" s="16"/>
      <c r="M3689" s="17" t="s">
        <v>3027</v>
      </c>
      <c r="N3689" s="17">
        <v>4</v>
      </c>
      <c r="O3689" s="17">
        <v>8</v>
      </c>
      <c r="P3689" s="17">
        <v>2012</v>
      </c>
      <c r="Q3689" s="19" t="s">
        <v>1043</v>
      </c>
      <c r="R3689" s="24" t="s">
        <v>1026</v>
      </c>
      <c r="S3689" s="19" t="s">
        <v>1</v>
      </c>
      <c r="T3689" s="17">
        <v>2</v>
      </c>
      <c r="U3689" s="24" t="s">
        <v>1026</v>
      </c>
      <c r="V3689" s="17">
        <v>0</v>
      </c>
      <c r="W3689" s="142" t="s">
        <v>5129</v>
      </c>
      <c r="X3689" s="17">
        <v>587</v>
      </c>
      <c r="Y3689" s="17">
        <v>7</v>
      </c>
      <c r="Z3689" s="24" t="s">
        <v>1026</v>
      </c>
      <c r="AA3689" s="17">
        <v>2</v>
      </c>
    </row>
    <row r="3690" spans="1:27" x14ac:dyDescent="0.25">
      <c r="A3690" s="16"/>
      <c r="C3690" s="16"/>
      <c r="D3690" s="16"/>
      <c r="E3690" s="16"/>
      <c r="M3690" s="17" t="s">
        <v>3011</v>
      </c>
      <c r="N3690" s="17">
        <v>5</v>
      </c>
      <c r="O3690" s="17">
        <v>8</v>
      </c>
      <c r="P3690" s="17">
        <v>2012</v>
      </c>
      <c r="Q3690" s="19" t="s">
        <v>1041</v>
      </c>
      <c r="R3690" s="24" t="s">
        <v>1026</v>
      </c>
      <c r="S3690" s="19" t="s">
        <v>1042</v>
      </c>
      <c r="T3690" s="17">
        <v>2</v>
      </c>
      <c r="U3690" s="24" t="s">
        <v>1026</v>
      </c>
      <c r="V3690" s="17">
        <v>0</v>
      </c>
      <c r="W3690" s="142" t="s">
        <v>5130</v>
      </c>
      <c r="X3690" s="17">
        <v>303</v>
      </c>
      <c r="Y3690" s="17">
        <v>30</v>
      </c>
      <c r="Z3690" s="24" t="s">
        <v>1026</v>
      </c>
      <c r="AA3690" s="17">
        <v>5</v>
      </c>
    </row>
    <row r="3691" spans="1:27" x14ac:dyDescent="0.25">
      <c r="A3691" s="16"/>
      <c r="C3691" s="16"/>
      <c r="D3691" s="16"/>
      <c r="E3691" s="16"/>
      <c r="M3691" s="17" t="s">
        <v>3011</v>
      </c>
      <c r="N3691" s="17">
        <v>5</v>
      </c>
      <c r="O3691" s="17">
        <v>8</v>
      </c>
      <c r="P3691" s="17">
        <v>2012</v>
      </c>
      <c r="Q3691" s="19" t="s">
        <v>3121</v>
      </c>
      <c r="R3691" s="24" t="s">
        <v>1026</v>
      </c>
      <c r="S3691" s="19" t="s">
        <v>5041</v>
      </c>
      <c r="T3691" s="17">
        <v>2</v>
      </c>
      <c r="U3691" s="24" t="s">
        <v>1026</v>
      </c>
      <c r="V3691" s="17">
        <v>0</v>
      </c>
      <c r="W3691" s="142" t="s">
        <v>5128</v>
      </c>
      <c r="X3691" s="17">
        <v>125</v>
      </c>
      <c r="Y3691" s="17">
        <v>9</v>
      </c>
      <c r="Z3691" s="24" t="s">
        <v>1026</v>
      </c>
      <c r="AA3691" s="17">
        <v>4</v>
      </c>
    </row>
    <row r="3692" spans="1:27" x14ac:dyDescent="0.25">
      <c r="A3692" s="16"/>
      <c r="C3692" s="16"/>
      <c r="D3692" s="16"/>
      <c r="E3692" s="16"/>
      <c r="M3692" s="17" t="s">
        <v>3011</v>
      </c>
      <c r="N3692" s="17">
        <v>5</v>
      </c>
      <c r="O3692" s="17">
        <v>8</v>
      </c>
      <c r="P3692" s="17">
        <v>2012</v>
      </c>
      <c r="Q3692" s="19" t="s">
        <v>264</v>
      </c>
      <c r="R3692" s="24" t="s">
        <v>1026</v>
      </c>
      <c r="S3692" s="19" t="s">
        <v>1427</v>
      </c>
      <c r="T3692" s="17">
        <v>2</v>
      </c>
      <c r="U3692" s="24" t="s">
        <v>1026</v>
      </c>
      <c r="V3692" s="17">
        <v>0</v>
      </c>
      <c r="W3692" s="142" t="s">
        <v>2748</v>
      </c>
      <c r="X3692" s="17">
        <v>641</v>
      </c>
      <c r="Y3692" s="17">
        <v>14</v>
      </c>
      <c r="Z3692" s="24" t="s">
        <v>1026</v>
      </c>
      <c r="AA3692" s="17">
        <v>5</v>
      </c>
    </row>
    <row r="3693" spans="1:27" x14ac:dyDescent="0.25">
      <c r="A3693" s="16"/>
      <c r="C3693" s="16"/>
      <c r="D3693" s="16"/>
      <c r="E3693" s="16"/>
      <c r="M3693" s="17" t="s">
        <v>3011</v>
      </c>
      <c r="N3693" s="17">
        <v>5</v>
      </c>
      <c r="O3693" s="17">
        <v>8</v>
      </c>
      <c r="P3693" s="17">
        <v>2012</v>
      </c>
      <c r="Q3693" s="19" t="s">
        <v>1241</v>
      </c>
      <c r="R3693" s="24" t="s">
        <v>1026</v>
      </c>
      <c r="S3693" s="19" t="s">
        <v>4913</v>
      </c>
      <c r="T3693" s="17">
        <v>2</v>
      </c>
      <c r="U3693" s="24" t="s">
        <v>1026</v>
      </c>
      <c r="V3693" s="17">
        <v>0</v>
      </c>
      <c r="W3693" s="142" t="s">
        <v>5127</v>
      </c>
      <c r="X3693" s="17">
        <v>1293</v>
      </c>
      <c r="Y3693" s="17">
        <v>11</v>
      </c>
      <c r="Z3693" s="24" t="s">
        <v>1026</v>
      </c>
      <c r="AA3693" s="17">
        <v>5</v>
      </c>
    </row>
    <row r="3694" spans="1:27" x14ac:dyDescent="0.25">
      <c r="A3694" s="16"/>
      <c r="C3694" s="16"/>
      <c r="D3694" s="16"/>
      <c r="E3694" s="16"/>
      <c r="M3694" s="17" t="s">
        <v>3142</v>
      </c>
      <c r="N3694" s="17">
        <v>8</v>
      </c>
      <c r="O3694" s="17">
        <v>8</v>
      </c>
      <c r="P3694" s="17">
        <v>2012</v>
      </c>
      <c r="Q3694" s="19" t="s">
        <v>1427</v>
      </c>
      <c r="R3694" s="24" t="s">
        <v>1026</v>
      </c>
      <c r="S3694" s="19" t="s">
        <v>392</v>
      </c>
      <c r="T3694" s="17">
        <v>0</v>
      </c>
      <c r="U3694" s="24" t="s">
        <v>1026</v>
      </c>
      <c r="V3694" s="17">
        <v>2</v>
      </c>
      <c r="W3694" s="142" t="s">
        <v>5126</v>
      </c>
      <c r="X3694" s="17">
        <v>186</v>
      </c>
      <c r="Y3694" s="17">
        <v>3</v>
      </c>
      <c r="Z3694" s="24" t="s">
        <v>1026</v>
      </c>
      <c r="AA3694" s="17">
        <v>8</v>
      </c>
    </row>
    <row r="3695" spans="1:27" x14ac:dyDescent="0.25">
      <c r="A3695" s="16"/>
      <c r="C3695" s="16"/>
      <c r="D3695" s="16"/>
      <c r="E3695" s="16"/>
      <c r="M3695" s="17" t="s">
        <v>3142</v>
      </c>
      <c r="N3695" s="17">
        <v>8</v>
      </c>
      <c r="O3695" s="17">
        <v>8</v>
      </c>
      <c r="P3695" s="17">
        <v>2012</v>
      </c>
      <c r="Q3695" s="19" t="s">
        <v>1042</v>
      </c>
      <c r="R3695" s="24" t="s">
        <v>1026</v>
      </c>
      <c r="S3695" s="19" t="s">
        <v>264</v>
      </c>
      <c r="T3695" s="17">
        <v>2</v>
      </c>
      <c r="U3695" s="24" t="s">
        <v>1026</v>
      </c>
      <c r="V3695" s="17">
        <v>0</v>
      </c>
      <c r="W3695" s="142" t="s">
        <v>5125</v>
      </c>
      <c r="X3695" s="17">
        <v>1028</v>
      </c>
      <c r="Y3695" s="17">
        <v>13</v>
      </c>
      <c r="Z3695" s="24" t="s">
        <v>1026</v>
      </c>
      <c r="AA3695" s="17">
        <v>5</v>
      </c>
    </row>
    <row r="3696" spans="1:27" x14ac:dyDescent="0.25">
      <c r="A3696" s="16"/>
      <c r="C3696" s="16"/>
      <c r="D3696" s="16"/>
      <c r="E3696" s="16"/>
      <c r="M3696" s="17" t="s">
        <v>3142</v>
      </c>
      <c r="N3696" s="17">
        <v>8</v>
      </c>
      <c r="O3696" s="17">
        <v>8</v>
      </c>
      <c r="P3696" s="17">
        <v>2012</v>
      </c>
      <c r="Q3696" s="19" t="s">
        <v>4913</v>
      </c>
      <c r="R3696" s="24" t="s">
        <v>1026</v>
      </c>
      <c r="S3696" s="19" t="s">
        <v>1041</v>
      </c>
      <c r="T3696" s="17">
        <v>0</v>
      </c>
      <c r="U3696" s="24" t="s">
        <v>1026</v>
      </c>
      <c r="V3696" s="17">
        <v>2</v>
      </c>
      <c r="W3696" s="142" t="s">
        <v>5124</v>
      </c>
      <c r="X3696" s="17">
        <v>503</v>
      </c>
      <c r="Y3696" s="17">
        <v>1</v>
      </c>
      <c r="Z3696" s="24" t="s">
        <v>1026</v>
      </c>
      <c r="AA3696" s="17">
        <v>8</v>
      </c>
    </row>
    <row r="3697" spans="1:41" x14ac:dyDescent="0.25">
      <c r="A3697" s="16"/>
      <c r="C3697" s="16"/>
      <c r="D3697" s="16"/>
      <c r="E3697" s="16"/>
      <c r="M3697" s="17" t="s">
        <v>3142</v>
      </c>
      <c r="N3697" s="17">
        <v>8</v>
      </c>
      <c r="O3697" s="17">
        <v>8</v>
      </c>
      <c r="P3697" s="17">
        <v>2012</v>
      </c>
      <c r="Q3697" s="19" t="s">
        <v>1</v>
      </c>
      <c r="R3697" s="24" t="s">
        <v>1026</v>
      </c>
      <c r="S3697" s="19" t="s">
        <v>1241</v>
      </c>
      <c r="T3697" s="17">
        <v>0</v>
      </c>
      <c r="U3697" s="24" t="s">
        <v>1026</v>
      </c>
      <c r="V3697" s="17">
        <v>2</v>
      </c>
      <c r="W3697" s="142" t="s">
        <v>5123</v>
      </c>
      <c r="X3697" s="17">
        <v>365</v>
      </c>
      <c r="Y3697" s="17">
        <v>0</v>
      </c>
      <c r="Z3697" s="24" t="s">
        <v>1026</v>
      </c>
      <c r="AA3697" s="17">
        <v>15</v>
      </c>
    </row>
    <row r="3698" spans="1:41" x14ac:dyDescent="0.25">
      <c r="A3698" s="16"/>
      <c r="C3698" s="16"/>
      <c r="D3698" s="16"/>
      <c r="E3698" s="16"/>
      <c r="M3698" s="17" t="s">
        <v>3142</v>
      </c>
      <c r="N3698" s="17">
        <v>8</v>
      </c>
      <c r="O3698" s="17">
        <v>8</v>
      </c>
      <c r="P3698" s="17">
        <v>2012</v>
      </c>
      <c r="Q3698" s="19" t="s">
        <v>5041</v>
      </c>
      <c r="R3698" s="24" t="s">
        <v>1026</v>
      </c>
      <c r="S3698" s="19" t="s">
        <v>1043</v>
      </c>
      <c r="T3698" s="17">
        <v>0</v>
      </c>
      <c r="U3698" s="24" t="s">
        <v>1026</v>
      </c>
      <c r="V3698" s="17">
        <v>1</v>
      </c>
      <c r="W3698" s="142" t="s">
        <v>5122</v>
      </c>
      <c r="X3698" s="17">
        <v>562</v>
      </c>
      <c r="Y3698" s="17">
        <v>2</v>
      </c>
      <c r="Z3698" s="24" t="s">
        <v>1026</v>
      </c>
      <c r="AA3698" s="17">
        <v>6</v>
      </c>
    </row>
    <row r="3699" spans="1:41" x14ac:dyDescent="0.25">
      <c r="A3699" s="16"/>
      <c r="C3699" s="16"/>
      <c r="D3699" s="16"/>
      <c r="E3699" s="16"/>
      <c r="R3699" s="24"/>
      <c r="S3699" s="19" t="s">
        <v>2</v>
      </c>
      <c r="T3699" s="17">
        <f>SUM(T3578:T3698)</f>
        <v>127</v>
      </c>
      <c r="U3699" s="24" t="s">
        <v>1026</v>
      </c>
      <c r="V3699" s="17">
        <f>SUM(V3578:V3698)</f>
        <v>118</v>
      </c>
      <c r="X3699" s="17">
        <f>SUM(X3576:X3698)</f>
        <v>65839</v>
      </c>
      <c r="Y3699" s="17">
        <f>SUM(Y3578:Y3698)</f>
        <v>897</v>
      </c>
      <c r="Z3699" s="24" t="s">
        <v>1026</v>
      </c>
      <c r="AA3699" s="17">
        <f>SUM(AA3578:AA3698)</f>
        <v>835</v>
      </c>
    </row>
    <row r="3700" spans="1:41" x14ac:dyDescent="0.25">
      <c r="A3700" s="16"/>
      <c r="C3700" s="16"/>
      <c r="D3700" s="16"/>
      <c r="E3700" s="16"/>
      <c r="P3700" s="17">
        <f>COUNT(T3576:T3698)</f>
        <v>121</v>
      </c>
      <c r="R3700" s="24"/>
      <c r="S3700" s="19" t="s">
        <v>567</v>
      </c>
      <c r="T3700" s="81">
        <f>PRODUCT(T3699/P3700)</f>
        <v>1.0495867768595042</v>
      </c>
      <c r="U3700" s="24" t="s">
        <v>1026</v>
      </c>
      <c r="V3700" s="81">
        <f>PRODUCT(V3699/P3700)</f>
        <v>0.97520661157024791</v>
      </c>
      <c r="X3700" s="82">
        <f>PRODUCT(X3699/P3700)</f>
        <v>544.12396694214874</v>
      </c>
      <c r="Y3700" s="81">
        <f>PRODUCT(Y3699/P3700)</f>
        <v>7.4132231404958677</v>
      </c>
      <c r="Z3700" s="24" t="s">
        <v>1026</v>
      </c>
      <c r="AA3700" s="81">
        <f>PRODUCT(AA3699/P3700)</f>
        <v>6.9008264462809921</v>
      </c>
    </row>
    <row r="3701" spans="1:41" x14ac:dyDescent="0.25">
      <c r="A3701" s="16"/>
      <c r="C3701" s="16"/>
      <c r="D3701" s="16"/>
      <c r="E3701" s="16"/>
      <c r="Q3701" s="11"/>
      <c r="W3701" s="142"/>
    </row>
    <row r="3702" spans="1:41" x14ac:dyDescent="0.25">
      <c r="A3702" s="16"/>
      <c r="C3702" s="16"/>
      <c r="D3702" s="16"/>
      <c r="E3702" s="16"/>
      <c r="Q3702" s="11"/>
      <c r="W3702" s="142"/>
    </row>
    <row r="3703" spans="1:41" x14ac:dyDescent="0.25">
      <c r="A3703" s="178"/>
      <c r="B3703" s="179" t="s">
        <v>5040</v>
      </c>
      <c r="C3703" s="178"/>
      <c r="D3703" s="178"/>
      <c r="E3703" s="178"/>
      <c r="F3703" s="178"/>
      <c r="G3703" s="178"/>
      <c r="H3703" s="178"/>
      <c r="I3703" s="178"/>
      <c r="J3703" s="180"/>
      <c r="K3703" s="178"/>
      <c r="L3703" s="178"/>
      <c r="M3703" s="181"/>
      <c r="N3703" s="158"/>
      <c r="O3703" s="181"/>
      <c r="P3703" s="181"/>
      <c r="Q3703" s="179" t="s">
        <v>5040</v>
      </c>
      <c r="R3703" s="181"/>
      <c r="S3703" s="182"/>
      <c r="T3703" s="181"/>
      <c r="U3703" s="182"/>
      <c r="V3703" s="181"/>
      <c r="W3703" s="210"/>
      <c r="X3703" s="184"/>
      <c r="Y3703" s="181"/>
      <c r="Z3703" s="185"/>
      <c r="AA3703" s="181"/>
    </row>
    <row r="3704" spans="1:41" x14ac:dyDescent="0.25">
      <c r="A3704" s="186"/>
      <c r="B3704" s="176"/>
      <c r="C3704" s="186"/>
      <c r="D3704" s="186"/>
      <c r="E3704" s="186"/>
      <c r="F3704" s="186"/>
      <c r="G3704" s="186"/>
      <c r="H3704" s="186"/>
      <c r="I3704" s="187"/>
      <c r="J3704" s="186"/>
      <c r="K3704" s="186"/>
      <c r="L3704" s="186"/>
      <c r="M3704" s="188"/>
      <c r="N3704" s="14"/>
      <c r="O3704" s="186"/>
      <c r="P3704" s="186"/>
      <c r="Q3704" s="176" t="s">
        <v>2917</v>
      </c>
      <c r="R3704" s="189"/>
      <c r="S3704" s="190"/>
      <c r="T3704" s="191"/>
      <c r="U3704" s="192"/>
      <c r="V3704" s="193"/>
      <c r="W3704" s="142"/>
      <c r="X3704" s="194"/>
      <c r="Y3704" s="186"/>
      <c r="Z3704" s="195"/>
      <c r="AA3704" s="186"/>
    </row>
    <row r="3705" spans="1:41" x14ac:dyDescent="0.25">
      <c r="A3705" s="176"/>
      <c r="B3705" s="176"/>
      <c r="C3705" s="176"/>
      <c r="D3705" s="176"/>
      <c r="E3705" s="176"/>
      <c r="F3705" s="176"/>
      <c r="G3705" s="176"/>
      <c r="H3705" s="176"/>
      <c r="I3705" s="176"/>
      <c r="J3705" s="176"/>
      <c r="K3705" s="176"/>
      <c r="L3705" s="176"/>
      <c r="M3705" s="188" t="s">
        <v>3143</v>
      </c>
      <c r="N3705" s="17">
        <v>10</v>
      </c>
      <c r="O3705" s="196">
        <v>8</v>
      </c>
      <c r="P3705" s="17">
        <v>2012</v>
      </c>
      <c r="Q3705" s="20" t="s">
        <v>392</v>
      </c>
      <c r="R3705" s="24" t="s">
        <v>1026</v>
      </c>
      <c r="S3705" s="19" t="s">
        <v>1427</v>
      </c>
      <c r="T3705" s="196">
        <v>2</v>
      </c>
      <c r="U3705" s="24" t="s">
        <v>1026</v>
      </c>
      <c r="V3705" s="196">
        <v>0</v>
      </c>
      <c r="W3705" s="142" t="s">
        <v>5132</v>
      </c>
      <c r="X3705" s="196">
        <v>623</v>
      </c>
      <c r="Y3705" s="196">
        <v>11</v>
      </c>
      <c r="Z3705" s="24" t="s">
        <v>1026</v>
      </c>
      <c r="AA3705" s="196">
        <v>3</v>
      </c>
    </row>
    <row r="3706" spans="1:41" s="16" customFormat="1" x14ac:dyDescent="0.25">
      <c r="A3706" s="176"/>
      <c r="C3706" s="176"/>
      <c r="D3706" s="176"/>
      <c r="E3706" s="176"/>
      <c r="F3706" s="176"/>
      <c r="G3706" s="176"/>
      <c r="H3706" s="176"/>
      <c r="I3706" s="176"/>
      <c r="J3706" s="176"/>
      <c r="K3706" s="176"/>
      <c r="L3706" s="176"/>
      <c r="M3706" s="188" t="s">
        <v>3011</v>
      </c>
      <c r="N3706" s="17">
        <v>13</v>
      </c>
      <c r="O3706" s="196">
        <v>8</v>
      </c>
      <c r="P3706" s="17">
        <v>2012</v>
      </c>
      <c r="Q3706" s="19" t="s">
        <v>1427</v>
      </c>
      <c r="R3706" s="24" t="s">
        <v>1026</v>
      </c>
      <c r="S3706" s="20" t="s">
        <v>392</v>
      </c>
      <c r="T3706" s="196">
        <v>0</v>
      </c>
      <c r="U3706" s="24" t="s">
        <v>1026</v>
      </c>
      <c r="V3706" s="196">
        <v>2</v>
      </c>
      <c r="W3706" s="142" t="s">
        <v>5134</v>
      </c>
      <c r="X3706" s="196">
        <v>156</v>
      </c>
      <c r="Y3706" s="196">
        <v>0</v>
      </c>
      <c r="Z3706" s="24" t="s">
        <v>1026</v>
      </c>
      <c r="AA3706" s="196">
        <v>5</v>
      </c>
      <c r="AC3706" s="17"/>
      <c r="AD3706" s="17"/>
      <c r="AE3706" s="17"/>
      <c r="AF3706" s="11"/>
      <c r="AG3706" s="11"/>
      <c r="AH3706" s="11"/>
      <c r="AI3706" s="11"/>
      <c r="AJ3706" s="11"/>
      <c r="AK3706" s="11"/>
      <c r="AL3706" s="11"/>
      <c r="AM3706" s="11"/>
      <c r="AN3706" s="11"/>
      <c r="AO3706" s="11"/>
    </row>
    <row r="3707" spans="1:41" x14ac:dyDescent="0.25">
      <c r="A3707" s="176"/>
      <c r="B3707" s="176" t="s">
        <v>2219</v>
      </c>
      <c r="C3707" s="176"/>
      <c r="D3707" s="176"/>
      <c r="E3707" s="176"/>
      <c r="F3707" s="176"/>
      <c r="G3707" s="176"/>
      <c r="H3707" s="176"/>
      <c r="I3707" s="176"/>
      <c r="J3707" s="176"/>
      <c r="K3707" s="176"/>
      <c r="L3707" s="176"/>
      <c r="M3707" s="188" t="s">
        <v>3144</v>
      </c>
      <c r="N3707" s="17">
        <v>14</v>
      </c>
      <c r="O3707" s="196">
        <v>8</v>
      </c>
      <c r="P3707" s="17">
        <v>2012</v>
      </c>
      <c r="Q3707" s="20" t="s">
        <v>392</v>
      </c>
      <c r="R3707" s="24" t="s">
        <v>1026</v>
      </c>
      <c r="S3707" s="19" t="s">
        <v>1427</v>
      </c>
      <c r="T3707" s="196">
        <v>2</v>
      </c>
      <c r="U3707" s="24" t="s">
        <v>1026</v>
      </c>
      <c r="V3707" s="196">
        <v>0</v>
      </c>
      <c r="W3707" s="142" t="s">
        <v>5138</v>
      </c>
      <c r="X3707" s="196">
        <v>641</v>
      </c>
      <c r="Y3707" s="196">
        <v>18</v>
      </c>
      <c r="Z3707" s="24" t="s">
        <v>1026</v>
      </c>
      <c r="AA3707" s="196">
        <v>1</v>
      </c>
    </row>
    <row r="3708" spans="1:41" x14ac:dyDescent="0.25">
      <c r="A3708" s="176"/>
      <c r="B3708" s="176"/>
      <c r="C3708" s="176"/>
      <c r="D3708" s="176"/>
      <c r="E3708" s="176"/>
      <c r="F3708" s="176"/>
      <c r="G3708" s="176"/>
      <c r="H3708" s="176"/>
      <c r="I3708" s="176"/>
      <c r="J3708" s="176"/>
      <c r="K3708" s="176"/>
      <c r="L3708" s="176"/>
      <c r="M3708" s="188"/>
      <c r="O3708" s="196"/>
      <c r="P3708" s="196"/>
      <c r="Q3708" s="20"/>
      <c r="R3708" s="24"/>
      <c r="T3708" s="196"/>
      <c r="U3708" s="24"/>
      <c r="V3708" s="196"/>
      <c r="W3708" s="142"/>
      <c r="X3708" s="196"/>
      <c r="Y3708" s="196"/>
      <c r="Z3708" s="24"/>
      <c r="AA3708" s="196"/>
    </row>
    <row r="3709" spans="1:41" x14ac:dyDescent="0.25">
      <c r="A3709" s="176"/>
      <c r="B3709" s="176"/>
      <c r="C3709" s="176"/>
      <c r="D3709" s="176"/>
      <c r="E3709" s="176"/>
      <c r="F3709" s="176"/>
      <c r="G3709" s="176"/>
      <c r="H3709" s="176"/>
      <c r="I3709" s="176"/>
      <c r="J3709" s="176"/>
      <c r="K3709" s="176"/>
      <c r="L3709" s="176"/>
      <c r="M3709" s="188" t="s">
        <v>3027</v>
      </c>
      <c r="N3709" s="17">
        <v>11</v>
      </c>
      <c r="O3709" s="196">
        <v>8</v>
      </c>
      <c r="P3709" s="17">
        <v>2012</v>
      </c>
      <c r="Q3709" s="19" t="s">
        <v>1041</v>
      </c>
      <c r="R3709" s="24" t="s">
        <v>1026</v>
      </c>
      <c r="S3709" s="20" t="s">
        <v>4913</v>
      </c>
      <c r="T3709" s="196">
        <v>0</v>
      </c>
      <c r="U3709" s="24" t="s">
        <v>1026</v>
      </c>
      <c r="V3709" s="196">
        <v>2</v>
      </c>
      <c r="W3709" s="142" t="s">
        <v>5133</v>
      </c>
      <c r="X3709" s="196">
        <v>301</v>
      </c>
      <c r="Y3709" s="196">
        <v>7</v>
      </c>
      <c r="Z3709" s="24" t="s">
        <v>1026</v>
      </c>
      <c r="AA3709" s="196">
        <v>10</v>
      </c>
    </row>
    <row r="3710" spans="1:41" x14ac:dyDescent="0.25">
      <c r="A3710" s="176"/>
      <c r="C3710" s="176"/>
      <c r="D3710" s="176"/>
      <c r="E3710" s="176"/>
      <c r="F3710" s="176"/>
      <c r="G3710" s="176"/>
      <c r="H3710" s="176"/>
      <c r="I3710" s="176"/>
      <c r="J3710" s="176"/>
      <c r="K3710" s="176"/>
      <c r="L3710" s="176"/>
      <c r="M3710" s="188" t="s">
        <v>3011</v>
      </c>
      <c r="N3710" s="17">
        <v>12</v>
      </c>
      <c r="O3710" s="196">
        <v>8</v>
      </c>
      <c r="P3710" s="17">
        <v>2012</v>
      </c>
      <c r="Q3710" s="20" t="s">
        <v>4913</v>
      </c>
      <c r="R3710" s="24" t="s">
        <v>1026</v>
      </c>
      <c r="S3710" s="19" t="s">
        <v>1041</v>
      </c>
      <c r="T3710" s="196">
        <v>2</v>
      </c>
      <c r="U3710" s="24" t="s">
        <v>1026</v>
      </c>
      <c r="V3710" s="196">
        <v>1</v>
      </c>
      <c r="W3710" s="142" t="s">
        <v>5135</v>
      </c>
      <c r="X3710" s="196">
        <v>512</v>
      </c>
      <c r="Y3710" s="196">
        <v>4</v>
      </c>
      <c r="Z3710" s="24" t="s">
        <v>1026</v>
      </c>
      <c r="AA3710" s="196">
        <v>7</v>
      </c>
    </row>
    <row r="3711" spans="1:41" x14ac:dyDescent="0.25">
      <c r="A3711" s="176"/>
      <c r="B3711" s="176"/>
      <c r="C3711" s="176"/>
      <c r="D3711" s="176"/>
      <c r="E3711" s="176"/>
      <c r="F3711" s="176"/>
      <c r="G3711" s="176"/>
      <c r="H3711" s="176"/>
      <c r="I3711" s="176"/>
      <c r="J3711" s="176"/>
      <c r="K3711" s="176"/>
      <c r="L3711" s="176"/>
      <c r="M3711" s="188" t="s">
        <v>3144</v>
      </c>
      <c r="N3711" s="17">
        <v>14</v>
      </c>
      <c r="O3711" s="196">
        <v>8</v>
      </c>
      <c r="P3711" s="17">
        <v>2012</v>
      </c>
      <c r="Q3711" s="20" t="s">
        <v>1041</v>
      </c>
      <c r="R3711" s="24" t="s">
        <v>1026</v>
      </c>
      <c r="S3711" s="19" t="s">
        <v>4913</v>
      </c>
      <c r="T3711" s="196">
        <v>2</v>
      </c>
      <c r="U3711" s="24" t="s">
        <v>1026</v>
      </c>
      <c r="V3711" s="196">
        <v>0</v>
      </c>
      <c r="W3711" s="142" t="s">
        <v>927</v>
      </c>
      <c r="X3711" s="196">
        <v>681</v>
      </c>
      <c r="Y3711" s="196">
        <v>7</v>
      </c>
      <c r="Z3711" s="24" t="s">
        <v>1026</v>
      </c>
      <c r="AA3711" s="196">
        <v>1</v>
      </c>
    </row>
    <row r="3712" spans="1:41" x14ac:dyDescent="0.25">
      <c r="A3712" s="176"/>
      <c r="B3712" s="176"/>
      <c r="C3712" s="176"/>
      <c r="D3712" s="176"/>
      <c r="E3712" s="176"/>
      <c r="F3712" s="176"/>
      <c r="G3712" s="176"/>
      <c r="H3712" s="176"/>
      <c r="I3712" s="176"/>
      <c r="J3712" s="176"/>
      <c r="K3712" s="176"/>
      <c r="L3712" s="176"/>
      <c r="M3712" s="188" t="s">
        <v>3141</v>
      </c>
      <c r="N3712" s="17">
        <v>16</v>
      </c>
      <c r="O3712" s="196">
        <v>8</v>
      </c>
      <c r="P3712" s="17">
        <v>2012</v>
      </c>
      <c r="Q3712" s="19" t="s">
        <v>4913</v>
      </c>
      <c r="R3712" s="24" t="s">
        <v>1026</v>
      </c>
      <c r="S3712" s="20" t="s">
        <v>1041</v>
      </c>
      <c r="T3712" s="196">
        <v>0</v>
      </c>
      <c r="U3712" s="24" t="s">
        <v>1026</v>
      </c>
      <c r="V3712" s="196">
        <v>2</v>
      </c>
      <c r="W3712" s="142" t="s">
        <v>1898</v>
      </c>
      <c r="X3712" s="196">
        <v>1115</v>
      </c>
      <c r="Y3712" s="196">
        <v>0</v>
      </c>
      <c r="Z3712" s="24" t="s">
        <v>1026</v>
      </c>
      <c r="AA3712" s="196">
        <v>4</v>
      </c>
    </row>
    <row r="3713" spans="1:27" x14ac:dyDescent="0.25">
      <c r="A3713" s="176"/>
      <c r="B3713" s="176" t="s">
        <v>5141</v>
      </c>
      <c r="C3713" s="176"/>
      <c r="D3713" s="176"/>
      <c r="E3713" s="176"/>
      <c r="F3713" s="176"/>
      <c r="G3713" s="176"/>
      <c r="H3713" s="176"/>
      <c r="I3713" s="176"/>
      <c r="J3713" s="176"/>
      <c r="K3713" s="176"/>
      <c r="L3713" s="176"/>
      <c r="M3713" s="188" t="s">
        <v>3027</v>
      </c>
      <c r="N3713" s="17">
        <v>18</v>
      </c>
      <c r="O3713" s="196">
        <v>8</v>
      </c>
      <c r="P3713" s="17">
        <v>2012</v>
      </c>
      <c r="Q3713" s="20" t="s">
        <v>1041</v>
      </c>
      <c r="R3713" s="24" t="s">
        <v>1026</v>
      </c>
      <c r="S3713" s="19" t="s">
        <v>4913</v>
      </c>
      <c r="T3713" s="196">
        <v>2</v>
      </c>
      <c r="U3713" s="24" t="s">
        <v>1026</v>
      </c>
      <c r="V3713" s="196">
        <v>0</v>
      </c>
      <c r="W3713" s="142" t="s">
        <v>5066</v>
      </c>
      <c r="X3713" s="196">
        <v>905</v>
      </c>
      <c r="Y3713" s="196">
        <v>17</v>
      </c>
      <c r="Z3713" s="24" t="s">
        <v>1026</v>
      </c>
      <c r="AA3713" s="196">
        <v>1</v>
      </c>
    </row>
    <row r="3714" spans="1:27" x14ac:dyDescent="0.25">
      <c r="A3714" s="176"/>
      <c r="B3714" s="176"/>
      <c r="C3714" s="176"/>
      <c r="D3714" s="176"/>
      <c r="E3714" s="176"/>
      <c r="F3714" s="176"/>
      <c r="G3714" s="176"/>
      <c r="H3714" s="176"/>
      <c r="I3714" s="176"/>
      <c r="J3714" s="176"/>
      <c r="K3714" s="176"/>
      <c r="L3714" s="176"/>
      <c r="M3714" s="188"/>
      <c r="O3714" s="196"/>
      <c r="P3714" s="196"/>
      <c r="Q3714" s="20"/>
      <c r="R3714" s="24"/>
      <c r="T3714" s="196"/>
      <c r="U3714" s="24"/>
      <c r="V3714" s="196"/>
      <c r="W3714" s="142"/>
      <c r="X3714" s="196"/>
      <c r="Y3714" s="196"/>
      <c r="Z3714" s="24"/>
      <c r="AA3714" s="196"/>
    </row>
    <row r="3715" spans="1:27" x14ac:dyDescent="0.25">
      <c r="A3715" s="176"/>
      <c r="B3715" s="176"/>
      <c r="C3715" s="176"/>
      <c r="D3715" s="176"/>
      <c r="E3715" s="176"/>
      <c r="F3715" s="176"/>
      <c r="G3715" s="176"/>
      <c r="H3715" s="176"/>
      <c r="I3715" s="176"/>
      <c r="J3715" s="176"/>
      <c r="K3715" s="176"/>
      <c r="L3715" s="176"/>
      <c r="M3715" s="188" t="s">
        <v>3027</v>
      </c>
      <c r="N3715" s="17">
        <v>11</v>
      </c>
      <c r="O3715" s="196">
        <v>8</v>
      </c>
      <c r="P3715" s="17">
        <v>2012</v>
      </c>
      <c r="Q3715" s="20" t="s">
        <v>1043</v>
      </c>
      <c r="R3715" s="24" t="s">
        <v>1026</v>
      </c>
      <c r="S3715" s="19" t="s">
        <v>264</v>
      </c>
      <c r="T3715" s="196">
        <v>2</v>
      </c>
      <c r="U3715" s="24" t="s">
        <v>1026</v>
      </c>
      <c r="V3715" s="196">
        <v>1</v>
      </c>
      <c r="W3715" s="142" t="s">
        <v>471</v>
      </c>
      <c r="X3715" s="196">
        <v>621</v>
      </c>
      <c r="Y3715" s="196">
        <v>4</v>
      </c>
      <c r="Z3715" s="24" t="s">
        <v>1026</v>
      </c>
      <c r="AA3715" s="196">
        <v>3</v>
      </c>
    </row>
    <row r="3716" spans="1:27" x14ac:dyDescent="0.25">
      <c r="A3716" s="176"/>
      <c r="C3716" s="176"/>
      <c r="D3716" s="176"/>
      <c r="E3716" s="176"/>
      <c r="F3716" s="176"/>
      <c r="G3716" s="176"/>
      <c r="H3716" s="176"/>
      <c r="I3716" s="176"/>
      <c r="J3716" s="176"/>
      <c r="K3716" s="176"/>
      <c r="L3716" s="176"/>
      <c r="M3716" s="188" t="s">
        <v>3011</v>
      </c>
      <c r="N3716" s="17">
        <v>12</v>
      </c>
      <c r="O3716" s="196">
        <v>8</v>
      </c>
      <c r="P3716" s="17">
        <v>2012</v>
      </c>
      <c r="Q3716" s="19" t="s">
        <v>264</v>
      </c>
      <c r="R3716" s="24" t="s">
        <v>1026</v>
      </c>
      <c r="S3716" s="20" t="s">
        <v>1043</v>
      </c>
      <c r="T3716" s="196">
        <v>0</v>
      </c>
      <c r="U3716" s="24" t="s">
        <v>1026</v>
      </c>
      <c r="V3716" s="196">
        <v>2</v>
      </c>
      <c r="W3716" s="142" t="s">
        <v>5137</v>
      </c>
      <c r="X3716" s="196">
        <v>594</v>
      </c>
      <c r="Y3716" s="196">
        <v>0</v>
      </c>
      <c r="Z3716" s="24" t="s">
        <v>1026</v>
      </c>
      <c r="AA3716" s="196">
        <v>4</v>
      </c>
    </row>
    <row r="3717" spans="1:27" x14ac:dyDescent="0.25">
      <c r="A3717" s="176"/>
      <c r="B3717" s="176" t="s">
        <v>5139</v>
      </c>
      <c r="C3717" s="176"/>
      <c r="D3717" s="176"/>
      <c r="E3717" s="176"/>
      <c r="F3717" s="176"/>
      <c r="G3717" s="176"/>
      <c r="H3717" s="176"/>
      <c r="I3717" s="176"/>
      <c r="J3717" s="176"/>
      <c r="K3717" s="176"/>
      <c r="L3717" s="176"/>
      <c r="M3717" s="188" t="s">
        <v>3144</v>
      </c>
      <c r="N3717" s="17">
        <v>14</v>
      </c>
      <c r="O3717" s="196">
        <v>8</v>
      </c>
      <c r="P3717" s="17">
        <v>2012</v>
      </c>
      <c r="Q3717" s="20" t="s">
        <v>1043</v>
      </c>
      <c r="R3717" s="24" t="s">
        <v>1026</v>
      </c>
      <c r="S3717" s="19" t="s">
        <v>264</v>
      </c>
      <c r="T3717" s="196">
        <v>2</v>
      </c>
      <c r="U3717" s="24" t="s">
        <v>1026</v>
      </c>
      <c r="V3717" s="196">
        <v>1</v>
      </c>
      <c r="W3717" s="142" t="s">
        <v>1495</v>
      </c>
      <c r="X3717" s="196">
        <v>1136</v>
      </c>
      <c r="Y3717" s="196">
        <v>2</v>
      </c>
      <c r="Z3717" s="24" t="s">
        <v>1026</v>
      </c>
      <c r="AA3717" s="196">
        <v>2</v>
      </c>
    </row>
    <row r="3718" spans="1:27" x14ac:dyDescent="0.25">
      <c r="A3718" s="176"/>
      <c r="B3718" s="176"/>
      <c r="C3718" s="176"/>
      <c r="D3718" s="176"/>
      <c r="E3718" s="176"/>
      <c r="F3718" s="176"/>
      <c r="G3718" s="176"/>
      <c r="H3718" s="176"/>
      <c r="I3718" s="176"/>
      <c r="J3718" s="176"/>
      <c r="K3718" s="176"/>
      <c r="L3718" s="176"/>
      <c r="M3718" s="188"/>
      <c r="O3718" s="196"/>
      <c r="P3718" s="196"/>
      <c r="Q3718" s="20"/>
      <c r="R3718" s="24"/>
      <c r="T3718" s="196"/>
      <c r="U3718" s="24"/>
      <c r="V3718" s="196"/>
      <c r="W3718" s="142"/>
      <c r="X3718" s="196"/>
      <c r="Y3718" s="196"/>
      <c r="Z3718" s="24"/>
      <c r="AA3718" s="196"/>
    </row>
    <row r="3719" spans="1:27" x14ac:dyDescent="0.25">
      <c r="A3719" s="176"/>
      <c r="B3719" s="176"/>
      <c r="C3719" s="176"/>
      <c r="D3719" s="176"/>
      <c r="E3719" s="176"/>
      <c r="F3719" s="176"/>
      <c r="G3719" s="176"/>
      <c r="H3719" s="176"/>
      <c r="I3719" s="176"/>
      <c r="J3719" s="176"/>
      <c r="K3719" s="176"/>
      <c r="L3719" s="176"/>
      <c r="M3719" s="188" t="s">
        <v>3027</v>
      </c>
      <c r="N3719" s="17">
        <v>11</v>
      </c>
      <c r="O3719" s="196">
        <v>8</v>
      </c>
      <c r="P3719" s="17">
        <v>2012</v>
      </c>
      <c r="Q3719" s="20" t="s">
        <v>1241</v>
      </c>
      <c r="R3719" s="24" t="s">
        <v>1026</v>
      </c>
      <c r="S3719" s="19" t="s">
        <v>1042</v>
      </c>
      <c r="T3719" s="196">
        <v>2</v>
      </c>
      <c r="U3719" s="24" t="s">
        <v>1026</v>
      </c>
      <c r="V3719" s="196">
        <v>0</v>
      </c>
      <c r="W3719" s="142" t="s">
        <v>1079</v>
      </c>
      <c r="X3719" s="196">
        <v>992</v>
      </c>
      <c r="Y3719" s="196">
        <v>7</v>
      </c>
      <c r="Z3719" s="24" t="s">
        <v>1026</v>
      </c>
      <c r="AA3719" s="196">
        <v>5</v>
      </c>
    </row>
    <row r="3720" spans="1:27" x14ac:dyDescent="0.25">
      <c r="A3720" s="176"/>
      <c r="B3720" s="176"/>
      <c r="C3720" s="176"/>
      <c r="D3720" s="176"/>
      <c r="E3720" s="176"/>
      <c r="F3720" s="176"/>
      <c r="G3720" s="176"/>
      <c r="H3720" s="176"/>
      <c r="I3720" s="176"/>
      <c r="J3720" s="176"/>
      <c r="K3720" s="176"/>
      <c r="L3720" s="176"/>
      <c r="M3720" s="188" t="s">
        <v>3011</v>
      </c>
      <c r="N3720" s="17">
        <v>12</v>
      </c>
      <c r="O3720" s="196">
        <v>8</v>
      </c>
      <c r="P3720" s="17">
        <v>2012</v>
      </c>
      <c r="Q3720" s="19" t="s">
        <v>1042</v>
      </c>
      <c r="R3720" s="24" t="s">
        <v>1026</v>
      </c>
      <c r="S3720" s="20" t="s">
        <v>1241</v>
      </c>
      <c r="T3720" s="196">
        <v>0</v>
      </c>
      <c r="U3720" s="24" t="s">
        <v>1026</v>
      </c>
      <c r="V3720" s="196">
        <v>1</v>
      </c>
      <c r="W3720" s="142" t="s">
        <v>5136</v>
      </c>
      <c r="X3720" s="196">
        <v>535</v>
      </c>
      <c r="Y3720" s="196">
        <v>4</v>
      </c>
      <c r="Z3720" s="24" t="s">
        <v>1026</v>
      </c>
      <c r="AA3720" s="196">
        <v>16</v>
      </c>
    </row>
    <row r="3721" spans="1:27" x14ac:dyDescent="0.25">
      <c r="A3721" s="176"/>
      <c r="B3721" s="176" t="s">
        <v>1183</v>
      </c>
      <c r="C3721" s="176"/>
      <c r="D3721" s="176"/>
      <c r="E3721" s="176"/>
      <c r="F3721" s="176"/>
      <c r="G3721" s="176"/>
      <c r="H3721" s="176"/>
      <c r="I3721" s="176"/>
      <c r="J3721" s="176"/>
      <c r="K3721" s="176"/>
      <c r="L3721" s="176"/>
      <c r="M3721" s="188" t="s">
        <v>3144</v>
      </c>
      <c r="N3721" s="17">
        <v>14</v>
      </c>
      <c r="O3721" s="196">
        <v>8</v>
      </c>
      <c r="P3721" s="17">
        <v>2012</v>
      </c>
      <c r="Q3721" s="20" t="s">
        <v>1241</v>
      </c>
      <c r="R3721" s="24" t="s">
        <v>1026</v>
      </c>
      <c r="S3721" s="19" t="s">
        <v>1042</v>
      </c>
      <c r="T3721" s="196">
        <v>2</v>
      </c>
      <c r="U3721" s="24" t="s">
        <v>1026</v>
      </c>
      <c r="V3721" s="196">
        <v>0</v>
      </c>
      <c r="W3721" s="142" t="s">
        <v>5140</v>
      </c>
      <c r="X3721" s="196">
        <v>1302</v>
      </c>
      <c r="Y3721" s="196">
        <v>11</v>
      </c>
      <c r="Z3721" s="24" t="s">
        <v>1026</v>
      </c>
      <c r="AA3721" s="196">
        <v>0</v>
      </c>
    </row>
    <row r="3722" spans="1:27" x14ac:dyDescent="0.25">
      <c r="A3722" s="176"/>
      <c r="B3722" s="176"/>
      <c r="C3722" s="176"/>
      <c r="D3722" s="176"/>
      <c r="E3722" s="176"/>
      <c r="F3722" s="176"/>
      <c r="G3722" s="176"/>
      <c r="H3722" s="176"/>
      <c r="I3722" s="176"/>
      <c r="J3722" s="176"/>
      <c r="K3722" s="176"/>
      <c r="L3722" s="176"/>
      <c r="M3722" s="188"/>
      <c r="O3722" s="196"/>
      <c r="P3722" s="196"/>
      <c r="Q3722" s="20"/>
      <c r="R3722" s="24"/>
      <c r="T3722" s="196"/>
      <c r="U3722" s="24"/>
      <c r="V3722" s="196"/>
      <c r="W3722" s="142"/>
      <c r="X3722" s="196"/>
      <c r="Y3722" s="196"/>
      <c r="Z3722" s="24"/>
      <c r="AA3722" s="196"/>
    </row>
    <row r="3723" spans="1:27" x14ac:dyDescent="0.25">
      <c r="A3723" s="176"/>
      <c r="B3723" s="176"/>
      <c r="C3723" s="176"/>
      <c r="D3723" s="176"/>
      <c r="E3723" s="176"/>
      <c r="F3723" s="176"/>
      <c r="G3723" s="176"/>
      <c r="H3723" s="176"/>
      <c r="I3723" s="176"/>
      <c r="J3723" s="176"/>
      <c r="K3723" s="176"/>
      <c r="L3723" s="176"/>
      <c r="M3723" s="188"/>
      <c r="O3723" s="196"/>
      <c r="P3723" s="196"/>
      <c r="Q3723" s="197"/>
      <c r="R3723" s="197"/>
      <c r="S3723" s="197"/>
      <c r="T3723" s="196"/>
      <c r="U3723" s="197"/>
      <c r="V3723" s="196"/>
      <c r="W3723" s="200"/>
      <c r="X3723" s="196"/>
      <c r="Y3723" s="196"/>
      <c r="Z3723" s="197"/>
      <c r="AA3723" s="196"/>
    </row>
    <row r="3724" spans="1:27" x14ac:dyDescent="0.25">
      <c r="A3724" s="176"/>
      <c r="B3724" s="176"/>
      <c r="C3724" s="176"/>
      <c r="D3724" s="176"/>
      <c r="E3724" s="176"/>
      <c r="F3724" s="176"/>
      <c r="G3724" s="176"/>
      <c r="H3724" s="176"/>
      <c r="I3724" s="176"/>
      <c r="J3724" s="176"/>
      <c r="K3724" s="176"/>
      <c r="L3724" s="176"/>
      <c r="M3724" s="188"/>
      <c r="O3724" s="196"/>
      <c r="P3724" s="196"/>
      <c r="Q3724" s="201" t="s">
        <v>1443</v>
      </c>
      <c r="R3724" s="197"/>
      <c r="S3724" s="197"/>
      <c r="T3724" s="196"/>
      <c r="U3724" s="197"/>
      <c r="V3724" s="196"/>
      <c r="W3724" s="200"/>
      <c r="X3724" s="196"/>
      <c r="Y3724" s="196"/>
      <c r="Z3724" s="197"/>
      <c r="AA3724" s="196"/>
    </row>
    <row r="3725" spans="1:27" x14ac:dyDescent="0.25">
      <c r="A3725" s="176"/>
      <c r="B3725" s="176"/>
      <c r="C3725" s="176"/>
      <c r="D3725" s="176"/>
      <c r="E3725" s="176"/>
      <c r="F3725" s="176"/>
      <c r="G3725" s="176"/>
      <c r="H3725" s="176"/>
      <c r="I3725" s="176"/>
      <c r="J3725" s="176"/>
      <c r="K3725" s="176"/>
      <c r="L3725" s="176"/>
      <c r="M3725" s="188" t="s">
        <v>3144</v>
      </c>
      <c r="N3725" s="17">
        <v>21</v>
      </c>
      <c r="O3725" s="196">
        <v>8</v>
      </c>
      <c r="P3725" s="17">
        <v>2012</v>
      </c>
      <c r="Q3725" s="20" t="s">
        <v>392</v>
      </c>
      <c r="R3725" s="24" t="s">
        <v>1026</v>
      </c>
      <c r="S3725" s="19" t="s">
        <v>1043</v>
      </c>
      <c r="T3725" s="196">
        <v>2</v>
      </c>
      <c r="U3725" s="24" t="s">
        <v>1026</v>
      </c>
      <c r="V3725" s="196">
        <v>0</v>
      </c>
      <c r="W3725" s="142" t="s">
        <v>5142</v>
      </c>
      <c r="X3725" s="196">
        <v>897</v>
      </c>
      <c r="Y3725" s="196">
        <v>10</v>
      </c>
      <c r="Z3725" s="24" t="s">
        <v>1026</v>
      </c>
      <c r="AA3725" s="196">
        <v>3</v>
      </c>
    </row>
    <row r="3726" spans="1:27" x14ac:dyDescent="0.25">
      <c r="A3726" s="176"/>
      <c r="B3726" s="176"/>
      <c r="C3726" s="176"/>
      <c r="D3726" s="176"/>
      <c r="E3726" s="176"/>
      <c r="F3726" s="176"/>
      <c r="G3726" s="176"/>
      <c r="H3726" s="176"/>
      <c r="I3726" s="176"/>
      <c r="J3726" s="176"/>
      <c r="K3726" s="176"/>
      <c r="L3726" s="176"/>
      <c r="M3726" s="188" t="s">
        <v>3141</v>
      </c>
      <c r="N3726" s="17">
        <v>23</v>
      </c>
      <c r="O3726" s="196">
        <v>8</v>
      </c>
      <c r="P3726" s="17">
        <v>2012</v>
      </c>
      <c r="Q3726" s="20" t="s">
        <v>1043</v>
      </c>
      <c r="R3726" s="24" t="s">
        <v>1026</v>
      </c>
      <c r="S3726" s="19" t="s">
        <v>392</v>
      </c>
      <c r="T3726" s="196">
        <v>1</v>
      </c>
      <c r="U3726" s="24" t="s">
        <v>1026</v>
      </c>
      <c r="V3726" s="196">
        <v>0</v>
      </c>
      <c r="W3726" s="142" t="s">
        <v>4533</v>
      </c>
      <c r="X3726" s="196">
        <v>726</v>
      </c>
      <c r="Y3726" s="196">
        <v>5</v>
      </c>
      <c r="Z3726" s="24" t="s">
        <v>1026</v>
      </c>
      <c r="AA3726" s="196">
        <v>4</v>
      </c>
    </row>
    <row r="3727" spans="1:27" x14ac:dyDescent="0.25">
      <c r="A3727" s="176"/>
      <c r="B3727" s="176"/>
      <c r="C3727" s="176"/>
      <c r="D3727" s="176"/>
      <c r="E3727" s="176"/>
      <c r="F3727" s="176"/>
      <c r="G3727" s="176"/>
      <c r="H3727" s="176"/>
      <c r="I3727" s="176"/>
      <c r="J3727" s="176"/>
      <c r="K3727" s="176"/>
      <c r="L3727" s="176"/>
      <c r="M3727" s="188" t="s">
        <v>3027</v>
      </c>
      <c r="N3727" s="17">
        <v>25</v>
      </c>
      <c r="O3727" s="196">
        <v>8</v>
      </c>
      <c r="P3727" s="17">
        <v>2012</v>
      </c>
      <c r="Q3727" s="20" t="s">
        <v>392</v>
      </c>
      <c r="R3727" s="24" t="s">
        <v>1026</v>
      </c>
      <c r="S3727" s="19" t="s">
        <v>1043</v>
      </c>
      <c r="T3727" s="196">
        <v>2</v>
      </c>
      <c r="U3727" s="24" t="s">
        <v>1026</v>
      </c>
      <c r="V3727" s="196">
        <v>0</v>
      </c>
      <c r="W3727" s="142" t="s">
        <v>5144</v>
      </c>
      <c r="X3727" s="196">
        <v>902</v>
      </c>
      <c r="Y3727" s="196">
        <v>15</v>
      </c>
      <c r="Z3727" s="24" t="s">
        <v>1026</v>
      </c>
      <c r="AA3727" s="196">
        <v>4</v>
      </c>
    </row>
    <row r="3728" spans="1:27" x14ac:dyDescent="0.25">
      <c r="A3728" s="176"/>
      <c r="B3728" s="176" t="s">
        <v>2885</v>
      </c>
      <c r="C3728" s="176"/>
      <c r="D3728" s="176"/>
      <c r="E3728" s="176"/>
      <c r="F3728" s="176"/>
      <c r="G3728" s="176"/>
      <c r="H3728" s="176"/>
      <c r="I3728" s="176"/>
      <c r="J3728" s="176"/>
      <c r="K3728" s="176"/>
      <c r="L3728" s="176"/>
      <c r="M3728" s="188" t="s">
        <v>3011</v>
      </c>
      <c r="N3728" s="17">
        <v>26</v>
      </c>
      <c r="O3728" s="196">
        <v>8</v>
      </c>
      <c r="P3728" s="17">
        <v>2012</v>
      </c>
      <c r="Q3728" s="19" t="s">
        <v>1043</v>
      </c>
      <c r="R3728" s="24" t="s">
        <v>1026</v>
      </c>
      <c r="S3728" s="20" t="s">
        <v>392</v>
      </c>
      <c r="T3728" s="196">
        <v>0</v>
      </c>
      <c r="U3728" s="24" t="s">
        <v>1026</v>
      </c>
      <c r="V3728" s="196">
        <v>2</v>
      </c>
      <c r="W3728" s="142" t="s">
        <v>889</v>
      </c>
      <c r="X3728" s="196">
        <v>1206</v>
      </c>
      <c r="Y3728" s="196">
        <v>0</v>
      </c>
      <c r="Z3728" s="24" t="s">
        <v>1026</v>
      </c>
      <c r="AA3728" s="196">
        <v>10</v>
      </c>
    </row>
    <row r="3729" spans="1:27" x14ac:dyDescent="0.25">
      <c r="A3729" s="176"/>
      <c r="B3729" s="176"/>
      <c r="C3729" s="176"/>
      <c r="D3729" s="176"/>
      <c r="E3729" s="176"/>
      <c r="F3729" s="176"/>
      <c r="G3729" s="176"/>
      <c r="H3729" s="176"/>
      <c r="I3729" s="176"/>
      <c r="J3729" s="176"/>
      <c r="K3729" s="176"/>
      <c r="L3729" s="176"/>
      <c r="M3729" s="188"/>
      <c r="O3729" s="196"/>
      <c r="P3729" s="196"/>
      <c r="Q3729" s="197"/>
      <c r="R3729" s="197"/>
      <c r="S3729" s="197"/>
      <c r="T3729" s="196"/>
      <c r="U3729" s="197"/>
      <c r="V3729" s="196"/>
      <c r="W3729" s="200"/>
      <c r="X3729" s="196"/>
      <c r="Y3729" s="196"/>
      <c r="Z3729" s="197"/>
      <c r="AA3729" s="196"/>
    </row>
    <row r="3730" spans="1:27" x14ac:dyDescent="0.25">
      <c r="A3730" s="176"/>
      <c r="B3730" s="176"/>
      <c r="C3730" s="176"/>
      <c r="D3730" s="176"/>
      <c r="E3730" s="176"/>
      <c r="F3730" s="176"/>
      <c r="G3730" s="176"/>
      <c r="H3730" s="176"/>
      <c r="I3730" s="176"/>
      <c r="J3730" s="176"/>
      <c r="K3730" s="176"/>
      <c r="L3730" s="176"/>
      <c r="M3730" s="188" t="s">
        <v>3144</v>
      </c>
      <c r="N3730" s="17">
        <v>21</v>
      </c>
      <c r="O3730" s="196">
        <v>8</v>
      </c>
      <c r="P3730" s="17">
        <v>2012</v>
      </c>
      <c r="Q3730" s="20" t="s">
        <v>1041</v>
      </c>
      <c r="R3730" s="24" t="s">
        <v>1026</v>
      </c>
      <c r="S3730" s="19" t="s">
        <v>1241</v>
      </c>
      <c r="T3730" s="196">
        <v>1</v>
      </c>
      <c r="U3730" s="24" t="s">
        <v>1026</v>
      </c>
      <c r="V3730" s="196">
        <v>0</v>
      </c>
      <c r="W3730" s="142" t="s">
        <v>3176</v>
      </c>
      <c r="X3730" s="196">
        <v>712</v>
      </c>
      <c r="Y3730" s="196">
        <v>1</v>
      </c>
      <c r="Z3730" s="24" t="s">
        <v>1026</v>
      </c>
      <c r="AA3730" s="196">
        <v>0</v>
      </c>
    </row>
    <row r="3731" spans="1:27" x14ac:dyDescent="0.25">
      <c r="A3731" s="176"/>
      <c r="B3731" s="176"/>
      <c r="C3731" s="176"/>
      <c r="D3731" s="176"/>
      <c r="E3731" s="176"/>
      <c r="F3731" s="176"/>
      <c r="G3731" s="176"/>
      <c r="H3731" s="176"/>
      <c r="I3731" s="176"/>
      <c r="J3731" s="176"/>
      <c r="K3731" s="176"/>
      <c r="L3731" s="176"/>
      <c r="M3731" s="188" t="s">
        <v>3141</v>
      </c>
      <c r="N3731" s="17">
        <v>23</v>
      </c>
      <c r="O3731" s="196">
        <v>8</v>
      </c>
      <c r="P3731" s="17">
        <v>2012</v>
      </c>
      <c r="Q3731" s="19" t="s">
        <v>1241</v>
      </c>
      <c r="R3731" s="24" t="s">
        <v>1026</v>
      </c>
      <c r="S3731" s="20" t="s">
        <v>1041</v>
      </c>
      <c r="T3731" s="196">
        <v>0</v>
      </c>
      <c r="U3731" s="24" t="s">
        <v>1026</v>
      </c>
      <c r="V3731" s="196">
        <v>1</v>
      </c>
      <c r="W3731" s="142" t="s">
        <v>5143</v>
      </c>
      <c r="X3731" s="196">
        <v>1567</v>
      </c>
      <c r="Y3731" s="196">
        <v>9</v>
      </c>
      <c r="Z3731" s="24" t="s">
        <v>1026</v>
      </c>
      <c r="AA3731" s="196">
        <v>11</v>
      </c>
    </row>
    <row r="3732" spans="1:27" x14ac:dyDescent="0.25">
      <c r="A3732" s="176"/>
      <c r="B3732" s="176"/>
      <c r="C3732" s="176"/>
      <c r="D3732" s="176"/>
      <c r="E3732" s="176"/>
      <c r="F3732" s="176"/>
      <c r="G3732" s="176"/>
      <c r="H3732" s="176"/>
      <c r="I3732" s="176"/>
      <c r="J3732" s="176"/>
      <c r="K3732" s="176"/>
      <c r="L3732" s="176"/>
      <c r="M3732" s="188" t="s">
        <v>3027</v>
      </c>
      <c r="N3732" s="17">
        <v>25</v>
      </c>
      <c r="O3732" s="196">
        <v>8</v>
      </c>
      <c r="P3732" s="17">
        <v>2012</v>
      </c>
      <c r="Q3732" s="19" t="s">
        <v>1041</v>
      </c>
      <c r="R3732" s="24" t="s">
        <v>1026</v>
      </c>
      <c r="S3732" s="20" t="s">
        <v>1241</v>
      </c>
      <c r="T3732" s="196">
        <v>0</v>
      </c>
      <c r="U3732" s="24" t="s">
        <v>1026</v>
      </c>
      <c r="V3732" s="196">
        <v>2</v>
      </c>
      <c r="W3732" s="142" t="s">
        <v>5085</v>
      </c>
      <c r="X3732" s="196">
        <v>922</v>
      </c>
      <c r="Y3732" s="196">
        <v>4</v>
      </c>
      <c r="Z3732" s="24" t="s">
        <v>1026</v>
      </c>
      <c r="AA3732" s="196">
        <v>6</v>
      </c>
    </row>
    <row r="3733" spans="1:27" x14ac:dyDescent="0.25">
      <c r="A3733" s="176"/>
      <c r="B3733" s="176"/>
      <c r="C3733" s="176"/>
      <c r="D3733" s="176"/>
      <c r="E3733" s="176"/>
      <c r="F3733" s="176"/>
      <c r="G3733" s="176"/>
      <c r="H3733" s="176"/>
      <c r="I3733" s="176"/>
      <c r="J3733" s="176"/>
      <c r="K3733" s="176"/>
      <c r="L3733" s="176"/>
      <c r="M3733" s="188" t="s">
        <v>3011</v>
      </c>
      <c r="N3733" s="17">
        <v>26</v>
      </c>
      <c r="O3733" s="196">
        <v>8</v>
      </c>
      <c r="P3733" s="17">
        <v>2012</v>
      </c>
      <c r="Q3733" s="20" t="s">
        <v>1241</v>
      </c>
      <c r="R3733" s="24" t="s">
        <v>1026</v>
      </c>
      <c r="S3733" s="19" t="s">
        <v>1041</v>
      </c>
      <c r="T3733" s="196">
        <v>1</v>
      </c>
      <c r="U3733" s="24" t="s">
        <v>1026</v>
      </c>
      <c r="V3733" s="196">
        <v>0</v>
      </c>
      <c r="W3733" s="142" t="s">
        <v>3148</v>
      </c>
      <c r="X3733" s="196">
        <v>1716</v>
      </c>
      <c r="Y3733" s="196">
        <v>6</v>
      </c>
      <c r="Z3733" s="24" t="s">
        <v>1026</v>
      </c>
      <c r="AA3733" s="196">
        <v>4</v>
      </c>
    </row>
    <row r="3734" spans="1:27" x14ac:dyDescent="0.25">
      <c r="A3734" s="176"/>
      <c r="B3734" s="176" t="s">
        <v>2556</v>
      </c>
      <c r="C3734" s="176"/>
      <c r="D3734" s="176"/>
      <c r="E3734" s="176"/>
      <c r="F3734" s="176"/>
      <c r="G3734" s="176"/>
      <c r="H3734" s="176"/>
      <c r="I3734" s="176"/>
      <c r="J3734" s="176"/>
      <c r="K3734" s="176"/>
      <c r="L3734" s="176"/>
      <c r="M3734" s="188" t="s">
        <v>3142</v>
      </c>
      <c r="N3734" s="17">
        <v>29</v>
      </c>
      <c r="O3734" s="196">
        <v>8</v>
      </c>
      <c r="P3734" s="17">
        <v>2012</v>
      </c>
      <c r="Q3734" s="20" t="s">
        <v>1041</v>
      </c>
      <c r="R3734" s="24" t="s">
        <v>1026</v>
      </c>
      <c r="S3734" s="19" t="s">
        <v>1241</v>
      </c>
      <c r="T3734" s="196">
        <v>2</v>
      </c>
      <c r="U3734" s="24" t="s">
        <v>1026</v>
      </c>
      <c r="V3734" s="196">
        <v>1</v>
      </c>
      <c r="W3734" s="142" t="s">
        <v>5147</v>
      </c>
      <c r="X3734" s="196">
        <v>1156</v>
      </c>
      <c r="Y3734" s="196">
        <v>6</v>
      </c>
      <c r="Z3734" s="24" t="s">
        <v>1026</v>
      </c>
      <c r="AA3734" s="196">
        <v>8</v>
      </c>
    </row>
    <row r="3735" spans="1:27" x14ac:dyDescent="0.25">
      <c r="A3735" s="176"/>
      <c r="B3735" s="176"/>
      <c r="C3735" s="176"/>
      <c r="D3735" s="176"/>
      <c r="E3735" s="176"/>
      <c r="F3735" s="176"/>
      <c r="G3735" s="176"/>
      <c r="H3735" s="176"/>
      <c r="I3735" s="176"/>
      <c r="J3735" s="176"/>
      <c r="K3735" s="176"/>
      <c r="L3735" s="176"/>
      <c r="M3735" s="188"/>
      <c r="O3735" s="196"/>
      <c r="P3735" s="196"/>
      <c r="Q3735" s="197"/>
      <c r="R3735" s="197"/>
      <c r="S3735" s="197"/>
      <c r="T3735" s="196"/>
      <c r="U3735" s="197"/>
      <c r="V3735" s="196"/>
      <c r="W3735" s="200"/>
      <c r="X3735" s="196"/>
      <c r="Y3735" s="196"/>
      <c r="Z3735" s="197"/>
      <c r="AA3735" s="196"/>
    </row>
    <row r="3736" spans="1:27" x14ac:dyDescent="0.25">
      <c r="A3736" s="176"/>
      <c r="B3736" s="176"/>
      <c r="C3736" s="176"/>
      <c r="D3736" s="176"/>
      <c r="E3736" s="176"/>
      <c r="F3736" s="176"/>
      <c r="G3736" s="176"/>
      <c r="H3736" s="176"/>
      <c r="I3736" s="176"/>
      <c r="J3736" s="176"/>
      <c r="K3736" s="176"/>
      <c r="L3736" s="176"/>
      <c r="M3736" s="188"/>
      <c r="O3736" s="196"/>
      <c r="P3736" s="196"/>
      <c r="Q3736" s="201" t="s">
        <v>1109</v>
      </c>
      <c r="R3736" s="197"/>
      <c r="S3736" s="197"/>
      <c r="T3736" s="196"/>
      <c r="U3736" s="197"/>
      <c r="V3736" s="196"/>
      <c r="W3736" s="200"/>
      <c r="X3736" s="196"/>
      <c r="Y3736" s="196"/>
      <c r="Z3736" s="197"/>
      <c r="AA3736" s="196"/>
    </row>
    <row r="3737" spans="1:27" x14ac:dyDescent="0.25">
      <c r="A3737" s="176"/>
      <c r="B3737" s="176"/>
      <c r="C3737" s="176"/>
      <c r="D3737" s="176"/>
      <c r="E3737" s="176"/>
      <c r="F3737" s="176"/>
      <c r="G3737" s="176"/>
      <c r="H3737" s="176"/>
      <c r="I3737" s="176"/>
      <c r="J3737" s="176"/>
      <c r="K3737" s="176"/>
      <c r="L3737" s="176"/>
      <c r="M3737" s="188" t="s">
        <v>3027</v>
      </c>
      <c r="N3737" s="17">
        <v>1</v>
      </c>
      <c r="O3737" s="196">
        <v>9</v>
      </c>
      <c r="P3737" s="17">
        <v>2012</v>
      </c>
      <c r="Q3737" s="20" t="s">
        <v>1241</v>
      </c>
      <c r="R3737" s="24" t="s">
        <v>1026</v>
      </c>
      <c r="S3737" s="19" t="s">
        <v>1043</v>
      </c>
      <c r="T3737" s="196">
        <v>1</v>
      </c>
      <c r="U3737" s="24" t="s">
        <v>1026</v>
      </c>
      <c r="V3737" s="196">
        <v>0</v>
      </c>
      <c r="W3737" s="200" t="s">
        <v>172</v>
      </c>
      <c r="X3737" s="196">
        <v>766</v>
      </c>
      <c r="Y3737" s="196">
        <v>4</v>
      </c>
      <c r="Z3737" s="24" t="s">
        <v>1026</v>
      </c>
      <c r="AA3737" s="196">
        <v>3</v>
      </c>
    </row>
    <row r="3738" spans="1:27" x14ac:dyDescent="0.25">
      <c r="A3738" s="176"/>
      <c r="B3738" s="176" t="s">
        <v>1185</v>
      </c>
      <c r="C3738" s="176"/>
      <c r="D3738" s="176"/>
      <c r="E3738" s="176"/>
      <c r="F3738" s="176"/>
      <c r="G3738" s="176"/>
      <c r="H3738" s="176"/>
      <c r="I3738" s="176"/>
      <c r="J3738" s="176"/>
      <c r="K3738" s="176"/>
      <c r="L3738" s="176"/>
      <c r="M3738" s="188" t="s">
        <v>3011</v>
      </c>
      <c r="N3738" s="17">
        <v>2</v>
      </c>
      <c r="O3738" s="196">
        <v>9</v>
      </c>
      <c r="P3738" s="17">
        <v>2012</v>
      </c>
      <c r="Q3738" s="19" t="s">
        <v>1043</v>
      </c>
      <c r="R3738" s="24" t="s">
        <v>1026</v>
      </c>
      <c r="S3738" s="20" t="s">
        <v>1241</v>
      </c>
      <c r="T3738" s="196">
        <v>1</v>
      </c>
      <c r="U3738" s="24" t="s">
        <v>1026</v>
      </c>
      <c r="V3738" s="196">
        <v>2</v>
      </c>
      <c r="W3738" s="200" t="s">
        <v>5149</v>
      </c>
      <c r="X3738" s="196">
        <v>611</v>
      </c>
      <c r="Y3738" s="196">
        <v>3</v>
      </c>
      <c r="Z3738" s="24" t="s">
        <v>1026</v>
      </c>
      <c r="AA3738" s="196">
        <v>7</v>
      </c>
    </row>
    <row r="3739" spans="1:27" x14ac:dyDescent="0.25">
      <c r="A3739" s="176"/>
      <c r="B3739" s="176"/>
      <c r="C3739" s="176"/>
      <c r="D3739" s="176"/>
      <c r="E3739" s="176"/>
      <c r="F3739" s="176"/>
      <c r="G3739" s="176"/>
      <c r="H3739" s="176"/>
      <c r="I3739" s="176"/>
      <c r="J3739" s="176"/>
      <c r="K3739" s="176"/>
      <c r="L3739" s="176"/>
      <c r="M3739" s="188"/>
      <c r="O3739" s="196"/>
      <c r="P3739" s="196"/>
      <c r="Q3739" s="203"/>
      <c r="R3739" s="197"/>
      <c r="S3739" s="197"/>
      <c r="T3739" s="196"/>
      <c r="U3739" s="197"/>
      <c r="V3739" s="196"/>
      <c r="W3739" s="200"/>
      <c r="X3739" s="196"/>
      <c r="Y3739" s="196"/>
      <c r="Z3739" s="197"/>
      <c r="AA3739" s="196"/>
    </row>
    <row r="3740" spans="1:27" x14ac:dyDescent="0.25">
      <c r="A3740" s="176"/>
      <c r="B3740" s="176"/>
      <c r="C3740" s="176"/>
      <c r="D3740" s="176"/>
      <c r="E3740" s="176"/>
      <c r="F3740" s="176"/>
      <c r="G3740" s="176"/>
      <c r="H3740" s="176"/>
      <c r="I3740" s="176"/>
      <c r="J3740" s="176"/>
      <c r="K3740" s="176"/>
      <c r="L3740" s="176"/>
      <c r="M3740" s="188"/>
      <c r="O3740" s="196"/>
      <c r="P3740" s="196"/>
      <c r="Q3740" s="201" t="s">
        <v>62</v>
      </c>
      <c r="R3740" s="197"/>
      <c r="S3740" s="197"/>
      <c r="T3740" s="196"/>
      <c r="U3740" s="197"/>
      <c r="V3740" s="196"/>
      <c r="W3740" s="200"/>
      <c r="X3740" s="196"/>
      <c r="Y3740" s="196"/>
      <c r="Z3740" s="197"/>
      <c r="AA3740" s="196"/>
    </row>
    <row r="3741" spans="1:27" x14ac:dyDescent="0.25">
      <c r="A3741" s="176"/>
      <c r="B3741" s="176"/>
      <c r="C3741" s="176"/>
      <c r="D3741" s="176"/>
      <c r="E3741" s="176"/>
      <c r="F3741" s="176"/>
      <c r="G3741" s="176"/>
      <c r="H3741" s="176"/>
      <c r="I3741" s="176"/>
      <c r="J3741" s="176"/>
      <c r="K3741" s="176"/>
      <c r="L3741" s="176"/>
      <c r="M3741" s="188" t="s">
        <v>3027</v>
      </c>
      <c r="N3741" s="17">
        <v>1</v>
      </c>
      <c r="O3741" s="196">
        <v>9</v>
      </c>
      <c r="P3741" s="17">
        <v>2012</v>
      </c>
      <c r="Q3741" s="19" t="s">
        <v>392</v>
      </c>
      <c r="R3741" s="24" t="s">
        <v>1026</v>
      </c>
      <c r="S3741" s="20" t="s">
        <v>1041</v>
      </c>
      <c r="T3741" s="196">
        <v>1</v>
      </c>
      <c r="U3741" s="24" t="s">
        <v>1026</v>
      </c>
      <c r="V3741" s="196">
        <v>2</v>
      </c>
      <c r="W3741" s="142" t="s">
        <v>5148</v>
      </c>
      <c r="X3741" s="196">
        <v>1703</v>
      </c>
      <c r="Y3741" s="196">
        <v>9</v>
      </c>
      <c r="Z3741" s="24" t="s">
        <v>1026</v>
      </c>
      <c r="AA3741" s="196">
        <v>7</v>
      </c>
    </row>
    <row r="3742" spans="1:27" x14ac:dyDescent="0.25">
      <c r="A3742" s="176"/>
      <c r="B3742" s="176"/>
      <c r="C3742" s="176"/>
      <c r="D3742" s="176"/>
      <c r="E3742" s="176"/>
      <c r="F3742" s="176"/>
      <c r="G3742" s="176"/>
      <c r="H3742" s="176"/>
      <c r="I3742" s="176"/>
      <c r="J3742" s="176"/>
      <c r="K3742" s="176"/>
      <c r="L3742" s="176"/>
      <c r="M3742" s="188" t="s">
        <v>3011</v>
      </c>
      <c r="N3742" s="17">
        <v>2</v>
      </c>
      <c r="O3742" s="196">
        <v>9</v>
      </c>
      <c r="P3742" s="17">
        <v>2012</v>
      </c>
      <c r="Q3742" s="19" t="s">
        <v>1041</v>
      </c>
      <c r="R3742" s="24" t="s">
        <v>1026</v>
      </c>
      <c r="S3742" s="20" t="s">
        <v>392</v>
      </c>
      <c r="T3742" s="196">
        <v>1</v>
      </c>
      <c r="U3742" s="24" t="s">
        <v>1026</v>
      </c>
      <c r="V3742" s="196">
        <v>2</v>
      </c>
      <c r="W3742" s="142" t="s">
        <v>5150</v>
      </c>
      <c r="X3742" s="196">
        <v>1008</v>
      </c>
      <c r="Y3742" s="196">
        <v>5</v>
      </c>
      <c r="Z3742" s="24" t="s">
        <v>1026</v>
      </c>
      <c r="AA3742" s="196">
        <v>9</v>
      </c>
    </row>
    <row r="3743" spans="1:27" x14ac:dyDescent="0.25">
      <c r="A3743" s="176"/>
      <c r="B3743" s="176"/>
      <c r="C3743" s="176"/>
      <c r="D3743" s="176"/>
      <c r="E3743" s="176"/>
      <c r="F3743" s="176"/>
      <c r="G3743" s="176"/>
      <c r="H3743" s="176"/>
      <c r="I3743" s="176"/>
      <c r="J3743" s="176"/>
      <c r="K3743" s="176"/>
      <c r="L3743" s="176"/>
      <c r="M3743" s="188" t="s">
        <v>3027</v>
      </c>
      <c r="N3743" s="17">
        <v>8</v>
      </c>
      <c r="O3743" s="196">
        <v>9</v>
      </c>
      <c r="P3743" s="17">
        <v>2012</v>
      </c>
      <c r="Q3743" s="20" t="s">
        <v>392</v>
      </c>
      <c r="R3743" s="24" t="s">
        <v>1026</v>
      </c>
      <c r="S3743" s="19" t="s">
        <v>1041</v>
      </c>
      <c r="T3743" s="196">
        <v>1</v>
      </c>
      <c r="U3743" s="24" t="s">
        <v>1026</v>
      </c>
      <c r="V3743" s="196">
        <v>0</v>
      </c>
      <c r="W3743" s="142" t="s">
        <v>1944</v>
      </c>
      <c r="X3743" s="196">
        <v>1832</v>
      </c>
      <c r="Y3743" s="196">
        <v>4</v>
      </c>
      <c r="Z3743" s="24" t="s">
        <v>1026</v>
      </c>
      <c r="AA3743" s="196">
        <v>1</v>
      </c>
    </row>
    <row r="3744" spans="1:27" x14ac:dyDescent="0.25">
      <c r="A3744" s="176"/>
      <c r="B3744" s="176"/>
      <c r="C3744" s="176"/>
      <c r="D3744" s="176"/>
      <c r="E3744" s="176"/>
      <c r="F3744" s="176"/>
      <c r="G3744" s="176"/>
      <c r="H3744" s="176"/>
      <c r="I3744" s="176"/>
      <c r="J3744" s="176"/>
      <c r="K3744" s="176"/>
      <c r="L3744" s="176"/>
      <c r="M3744" s="188" t="s">
        <v>3011</v>
      </c>
      <c r="N3744" s="17">
        <v>9</v>
      </c>
      <c r="O3744" s="196">
        <v>9</v>
      </c>
      <c r="P3744" s="17">
        <v>2012</v>
      </c>
      <c r="Q3744" s="20" t="s">
        <v>1041</v>
      </c>
      <c r="R3744" s="24" t="s">
        <v>1026</v>
      </c>
      <c r="S3744" s="19" t="s">
        <v>392</v>
      </c>
      <c r="T3744" s="196">
        <v>2</v>
      </c>
      <c r="U3744" s="24" t="s">
        <v>1026</v>
      </c>
      <c r="V3744" s="196">
        <v>0</v>
      </c>
      <c r="W3744" s="142" t="s">
        <v>2766</v>
      </c>
      <c r="X3744" s="196">
        <v>1205</v>
      </c>
      <c r="Y3744" s="196">
        <v>8</v>
      </c>
      <c r="Z3744" s="24" t="s">
        <v>1026</v>
      </c>
      <c r="AA3744" s="196">
        <v>3</v>
      </c>
    </row>
    <row r="3745" spans="1:28" x14ac:dyDescent="0.25">
      <c r="A3745" s="176"/>
      <c r="B3745" s="176" t="s">
        <v>5151</v>
      </c>
      <c r="C3745" s="176"/>
      <c r="D3745" s="176"/>
      <c r="E3745" s="176"/>
      <c r="F3745" s="176"/>
      <c r="G3745" s="176"/>
      <c r="H3745" s="176"/>
      <c r="I3745" s="176"/>
      <c r="J3745" s="176"/>
      <c r="K3745" s="176"/>
      <c r="L3745" s="176"/>
      <c r="M3745" s="188" t="s">
        <v>3027</v>
      </c>
      <c r="N3745" s="17">
        <v>15</v>
      </c>
      <c r="O3745" s="196">
        <v>9</v>
      </c>
      <c r="P3745" s="17">
        <v>2012</v>
      </c>
      <c r="Q3745" s="19" t="s">
        <v>392</v>
      </c>
      <c r="R3745" s="24" t="s">
        <v>1026</v>
      </c>
      <c r="S3745" s="20" t="s">
        <v>1041</v>
      </c>
      <c r="T3745" s="196">
        <v>0</v>
      </c>
      <c r="U3745" s="24" t="s">
        <v>1026</v>
      </c>
      <c r="V3745" s="196">
        <v>2</v>
      </c>
      <c r="W3745" s="142" t="s">
        <v>4984</v>
      </c>
      <c r="X3745" s="196">
        <v>3781</v>
      </c>
      <c r="Y3745" s="196">
        <v>5</v>
      </c>
      <c r="Z3745" s="24" t="s">
        <v>1026</v>
      </c>
      <c r="AA3745" s="196">
        <v>12</v>
      </c>
    </row>
    <row r="3746" spans="1:28" x14ac:dyDescent="0.25">
      <c r="A3746" s="186"/>
      <c r="B3746" s="176"/>
      <c r="C3746" s="186"/>
      <c r="D3746" s="186"/>
      <c r="E3746" s="186"/>
      <c r="F3746" s="186"/>
      <c r="G3746" s="186"/>
      <c r="H3746" s="186"/>
      <c r="I3746" s="186"/>
      <c r="J3746" s="186"/>
      <c r="K3746" s="186"/>
      <c r="L3746" s="186"/>
      <c r="M3746" s="188"/>
      <c r="O3746" s="196"/>
      <c r="P3746" s="196"/>
      <c r="Q3746" s="197"/>
      <c r="R3746" s="204"/>
      <c r="S3746" s="205"/>
      <c r="T3746" s="17">
        <f>SUM(T3705:T3745)</f>
        <v>34</v>
      </c>
      <c r="U3746" s="24" t="s">
        <v>1026</v>
      </c>
      <c r="V3746" s="17">
        <f>SUM(V3705:V3745)</f>
        <v>26</v>
      </c>
      <c r="X3746" s="17">
        <f>SUM(X3705:X3745)</f>
        <v>30824</v>
      </c>
      <c r="Y3746" s="17">
        <f>SUM(Y3705:Y3745)</f>
        <v>186</v>
      </c>
      <c r="Z3746" s="24" t="s">
        <v>1026</v>
      </c>
      <c r="AA3746" s="17">
        <f>SUM(AA3705:AA3745)</f>
        <v>154</v>
      </c>
    </row>
    <row r="3747" spans="1:28" x14ac:dyDescent="0.25">
      <c r="A3747" s="186"/>
      <c r="B3747" s="176"/>
      <c r="C3747" s="186"/>
      <c r="D3747" s="186"/>
      <c r="E3747" s="186"/>
      <c r="F3747" s="186"/>
      <c r="G3747" s="186"/>
      <c r="H3747" s="186"/>
      <c r="I3747" s="186"/>
      <c r="J3747" s="186"/>
      <c r="K3747" s="186"/>
      <c r="L3747" s="186"/>
      <c r="M3747" s="188"/>
      <c r="O3747" s="196"/>
      <c r="P3747" s="17">
        <f>COUNT(T3705:T3745)</f>
        <v>30</v>
      </c>
      <c r="Q3747" s="197"/>
      <c r="R3747" s="204"/>
      <c r="S3747" s="203" t="s">
        <v>567</v>
      </c>
      <c r="T3747" s="81">
        <f>PRODUCT(T3746/P3747)</f>
        <v>1.1333333333333333</v>
      </c>
      <c r="U3747" s="24" t="s">
        <v>1026</v>
      </c>
      <c r="V3747" s="81">
        <f>PRODUCT(V3746/P3747)</f>
        <v>0.8666666666666667</v>
      </c>
      <c r="X3747" s="82">
        <f>PRODUCT(X3746/P3747)</f>
        <v>1027.4666666666667</v>
      </c>
      <c r="Y3747" s="81">
        <f>PRODUCT(Y3746/P3747)</f>
        <v>6.2</v>
      </c>
      <c r="Z3747" s="24" t="s">
        <v>1026</v>
      </c>
      <c r="AA3747" s="81">
        <f>PRODUCT(AA3746/P3747)</f>
        <v>5.1333333333333337</v>
      </c>
    </row>
    <row r="3748" spans="1:28" x14ac:dyDescent="0.25">
      <c r="A3748" s="186"/>
      <c r="B3748" s="176"/>
      <c r="C3748" s="186"/>
      <c r="D3748" s="186"/>
      <c r="E3748" s="186"/>
      <c r="F3748" s="186"/>
      <c r="G3748" s="186"/>
      <c r="H3748" s="186"/>
      <c r="I3748" s="186"/>
      <c r="J3748" s="186"/>
      <c r="K3748" s="186"/>
      <c r="L3748" s="186"/>
      <c r="M3748" s="188"/>
      <c r="O3748" s="196"/>
      <c r="P3748" s="196"/>
      <c r="Q3748" s="203"/>
      <c r="R3748" s="197"/>
      <c r="S3748" s="203"/>
      <c r="T3748" s="196"/>
      <c r="U3748" s="197"/>
      <c r="V3748" s="196"/>
      <c r="W3748" s="200"/>
      <c r="X3748" s="196"/>
      <c r="Y3748" s="196"/>
      <c r="Z3748" s="197"/>
      <c r="AA3748" s="196"/>
    </row>
    <row r="3749" spans="1:28" x14ac:dyDescent="0.25">
      <c r="A3749" s="186"/>
      <c r="B3749" s="176"/>
      <c r="C3749" s="186"/>
      <c r="D3749" s="186"/>
      <c r="E3749" s="186"/>
      <c r="F3749" s="186"/>
      <c r="G3749" s="186"/>
      <c r="H3749" s="186"/>
      <c r="I3749" s="186"/>
      <c r="J3749" s="186"/>
      <c r="K3749" s="186"/>
      <c r="L3749" s="186"/>
      <c r="M3749" s="188"/>
      <c r="O3749" s="196"/>
      <c r="P3749" s="196"/>
      <c r="Q3749" s="203"/>
      <c r="R3749" s="197"/>
      <c r="S3749" s="203"/>
      <c r="T3749" s="196"/>
      <c r="U3749" s="197"/>
      <c r="V3749" s="196"/>
      <c r="W3749" s="200"/>
      <c r="X3749" s="196"/>
      <c r="Y3749" s="196"/>
      <c r="Z3749" s="197"/>
      <c r="AA3749" s="196"/>
    </row>
    <row r="3750" spans="1:28" x14ac:dyDescent="0.25">
      <c r="A3750" s="21"/>
      <c r="B3750" s="22" t="s">
        <v>5264</v>
      </c>
      <c r="C3750" s="21" t="s">
        <v>1032</v>
      </c>
      <c r="D3750" s="21" t="s">
        <v>1033</v>
      </c>
      <c r="E3750" s="21" t="s">
        <v>1034</v>
      </c>
      <c r="F3750" s="21" t="s">
        <v>1030</v>
      </c>
      <c r="G3750" s="21" t="s">
        <v>1039</v>
      </c>
      <c r="H3750" s="21" t="s">
        <v>1040</v>
      </c>
      <c r="I3750" s="22" t="s">
        <v>1028</v>
      </c>
      <c r="J3750" s="21"/>
      <c r="K3750" s="21"/>
      <c r="L3750" s="21" t="s">
        <v>1031</v>
      </c>
      <c r="M3750" s="33"/>
      <c r="N3750" s="33"/>
      <c r="O3750" s="33"/>
      <c r="P3750" s="33"/>
      <c r="Q3750" s="22" t="s">
        <v>5264</v>
      </c>
      <c r="R3750" s="33"/>
      <c r="S3750" s="35"/>
      <c r="T3750" s="33"/>
      <c r="U3750" s="33"/>
      <c r="V3750" s="33"/>
      <c r="W3750" s="163"/>
      <c r="X3750" s="33"/>
      <c r="Y3750" s="33"/>
      <c r="Z3750" s="33"/>
      <c r="AA3750" s="33"/>
    </row>
    <row r="3751" spans="1:28" x14ac:dyDescent="0.25">
      <c r="A3751" s="14">
        <v>1</v>
      </c>
      <c r="B3751" s="42" t="s">
        <v>1041</v>
      </c>
      <c r="C3751" s="293">
        <v>24</v>
      </c>
      <c r="D3751" s="293">
        <v>19</v>
      </c>
      <c r="E3751" s="293">
        <v>4</v>
      </c>
      <c r="F3751" s="294">
        <v>0</v>
      </c>
      <c r="G3751" s="294">
        <v>0</v>
      </c>
      <c r="H3751" s="294">
        <v>1</v>
      </c>
      <c r="I3751" s="298">
        <v>261</v>
      </c>
      <c r="J3751" s="299" t="s">
        <v>1026</v>
      </c>
      <c r="K3751" s="298">
        <v>56</v>
      </c>
      <c r="L3751" s="294">
        <v>65</v>
      </c>
      <c r="M3751" s="17" t="s">
        <v>3141</v>
      </c>
      <c r="N3751" s="17">
        <v>9</v>
      </c>
      <c r="O3751" s="17">
        <v>5</v>
      </c>
      <c r="P3751" s="17">
        <v>2013</v>
      </c>
      <c r="Q3751" s="19" t="s">
        <v>4913</v>
      </c>
      <c r="R3751" s="24" t="s">
        <v>1026</v>
      </c>
      <c r="S3751" s="19" t="s">
        <v>5266</v>
      </c>
      <c r="T3751" s="17">
        <v>2</v>
      </c>
      <c r="U3751" s="24" t="s">
        <v>1026</v>
      </c>
      <c r="V3751" s="17">
        <v>0</v>
      </c>
      <c r="W3751" s="142" t="s">
        <v>2049</v>
      </c>
      <c r="X3751" s="17">
        <v>399</v>
      </c>
      <c r="Y3751" s="17">
        <v>8</v>
      </c>
      <c r="Z3751" s="24" t="s">
        <v>1026</v>
      </c>
      <c r="AA3751" s="17">
        <v>2</v>
      </c>
    </row>
    <row r="3752" spans="1:28" x14ac:dyDescent="0.25">
      <c r="A3752" s="14">
        <v>2</v>
      </c>
      <c r="B3752" s="42" t="s">
        <v>1241</v>
      </c>
      <c r="C3752" s="293">
        <v>24</v>
      </c>
      <c r="D3752" s="293">
        <v>19</v>
      </c>
      <c r="E3752" s="293">
        <v>1</v>
      </c>
      <c r="F3752" s="191">
        <v>0</v>
      </c>
      <c r="G3752" s="294">
        <v>2</v>
      </c>
      <c r="H3752" s="294">
        <v>2</v>
      </c>
      <c r="I3752" s="298">
        <v>255</v>
      </c>
      <c r="J3752" s="299" t="s">
        <v>1026</v>
      </c>
      <c r="K3752" s="298">
        <v>73</v>
      </c>
      <c r="L3752" s="294">
        <v>61</v>
      </c>
      <c r="M3752" s="17" t="s">
        <v>3027</v>
      </c>
      <c r="N3752" s="17">
        <v>11</v>
      </c>
      <c r="O3752" s="17">
        <v>5</v>
      </c>
      <c r="P3752" s="17">
        <v>2013</v>
      </c>
      <c r="Q3752" s="19" t="s">
        <v>1042</v>
      </c>
      <c r="R3752" s="24" t="s">
        <v>1026</v>
      </c>
      <c r="S3752" s="19" t="s">
        <v>5273</v>
      </c>
      <c r="T3752" s="17">
        <v>1</v>
      </c>
      <c r="U3752" s="24" t="s">
        <v>1026</v>
      </c>
      <c r="V3752" s="17">
        <v>2</v>
      </c>
      <c r="W3752" s="142" t="s">
        <v>5274</v>
      </c>
      <c r="X3752" s="17">
        <v>545</v>
      </c>
      <c r="Y3752" s="17">
        <v>10</v>
      </c>
      <c r="Z3752" s="24" t="s">
        <v>1026</v>
      </c>
      <c r="AA3752" s="17">
        <v>11</v>
      </c>
    </row>
    <row r="3753" spans="1:28" x14ac:dyDescent="0.25">
      <c r="A3753" s="14">
        <v>3</v>
      </c>
      <c r="B3753" s="67" t="s">
        <v>392</v>
      </c>
      <c r="C3753" s="293">
        <v>24</v>
      </c>
      <c r="D3753" s="293">
        <v>14</v>
      </c>
      <c r="E3753" s="293">
        <v>3</v>
      </c>
      <c r="F3753" s="294">
        <v>0</v>
      </c>
      <c r="G3753" s="294">
        <v>0</v>
      </c>
      <c r="H3753" s="294">
        <v>7</v>
      </c>
      <c r="I3753" s="298">
        <v>184</v>
      </c>
      <c r="J3753" s="299" t="s">
        <v>1026</v>
      </c>
      <c r="K3753" s="298">
        <v>126</v>
      </c>
      <c r="L3753" s="294">
        <v>48</v>
      </c>
      <c r="M3753" s="17" t="s">
        <v>3142</v>
      </c>
      <c r="N3753" s="17">
        <v>15</v>
      </c>
      <c r="O3753" s="17">
        <v>5</v>
      </c>
      <c r="P3753" s="17">
        <v>2013</v>
      </c>
      <c r="Q3753" s="19" t="s">
        <v>392</v>
      </c>
      <c r="R3753" s="24" t="s">
        <v>1026</v>
      </c>
      <c r="S3753" s="19" t="s">
        <v>1</v>
      </c>
      <c r="T3753" s="17">
        <v>1</v>
      </c>
      <c r="U3753" s="24" t="s">
        <v>1026</v>
      </c>
      <c r="V3753" s="17">
        <v>0</v>
      </c>
      <c r="W3753" s="142" t="s">
        <v>5275</v>
      </c>
      <c r="X3753" s="17">
        <v>1012</v>
      </c>
      <c r="Y3753" s="17">
        <v>8</v>
      </c>
      <c r="Z3753" s="24" t="s">
        <v>1026</v>
      </c>
      <c r="AA3753" s="17">
        <v>5</v>
      </c>
    </row>
    <row r="3754" spans="1:28" x14ac:dyDescent="0.25">
      <c r="A3754" s="14">
        <v>4</v>
      </c>
      <c r="B3754" s="63" t="s">
        <v>264</v>
      </c>
      <c r="C3754" s="293">
        <v>24</v>
      </c>
      <c r="D3754" s="293">
        <v>11</v>
      </c>
      <c r="E3754" s="293">
        <v>5</v>
      </c>
      <c r="F3754" s="191">
        <v>0</v>
      </c>
      <c r="G3754" s="294">
        <v>1</v>
      </c>
      <c r="H3754" s="294">
        <v>7</v>
      </c>
      <c r="I3754" s="298">
        <v>206</v>
      </c>
      <c r="J3754" s="299" t="s">
        <v>1026</v>
      </c>
      <c r="K3754" s="298">
        <v>141</v>
      </c>
      <c r="L3754" s="294">
        <v>44</v>
      </c>
      <c r="M3754" s="17" t="s">
        <v>3142</v>
      </c>
      <c r="N3754" s="17">
        <v>15</v>
      </c>
      <c r="O3754" s="17">
        <v>5</v>
      </c>
      <c r="P3754" s="17">
        <v>2013</v>
      </c>
      <c r="Q3754" s="19" t="s">
        <v>5041</v>
      </c>
      <c r="R3754" s="24" t="s">
        <v>1026</v>
      </c>
      <c r="S3754" s="19" t="s">
        <v>1241</v>
      </c>
      <c r="T3754" s="17">
        <v>0</v>
      </c>
      <c r="U3754" s="24" t="s">
        <v>1026</v>
      </c>
      <c r="V3754" s="17">
        <v>2</v>
      </c>
      <c r="W3754" s="142" t="s">
        <v>5277</v>
      </c>
      <c r="X3754" s="17">
        <v>441</v>
      </c>
      <c r="Y3754" s="17">
        <v>3</v>
      </c>
      <c r="Z3754" s="24" t="s">
        <v>1026</v>
      </c>
      <c r="AA3754" s="17">
        <v>9</v>
      </c>
    </row>
    <row r="3755" spans="1:28" x14ac:dyDescent="0.25">
      <c r="A3755" s="14">
        <v>5</v>
      </c>
      <c r="B3755" s="63" t="s">
        <v>5041</v>
      </c>
      <c r="C3755" s="293">
        <v>24</v>
      </c>
      <c r="D3755" s="293">
        <v>6</v>
      </c>
      <c r="E3755" s="293">
        <v>8</v>
      </c>
      <c r="F3755" s="294">
        <v>0</v>
      </c>
      <c r="G3755" s="294">
        <v>1</v>
      </c>
      <c r="H3755" s="294">
        <v>9</v>
      </c>
      <c r="I3755" s="298">
        <v>151</v>
      </c>
      <c r="J3755" s="299" t="s">
        <v>1026</v>
      </c>
      <c r="K3755" s="298">
        <v>142</v>
      </c>
      <c r="L3755" s="294">
        <v>35</v>
      </c>
      <c r="M3755" s="17" t="s">
        <v>3142</v>
      </c>
      <c r="N3755" s="17">
        <v>15</v>
      </c>
      <c r="O3755" s="17">
        <v>5</v>
      </c>
      <c r="P3755" s="17">
        <v>2013</v>
      </c>
      <c r="Q3755" s="19" t="s">
        <v>5267</v>
      </c>
      <c r="R3755" s="24" t="s">
        <v>1026</v>
      </c>
      <c r="S3755" s="19" t="s">
        <v>1041</v>
      </c>
      <c r="T3755" s="17">
        <v>0</v>
      </c>
      <c r="U3755" s="24" t="s">
        <v>1026</v>
      </c>
      <c r="V3755" s="17">
        <v>2</v>
      </c>
      <c r="W3755" s="142" t="s">
        <v>1730</v>
      </c>
      <c r="X3755" s="17">
        <v>512</v>
      </c>
      <c r="Y3755" s="17">
        <v>2</v>
      </c>
      <c r="Z3755" s="24" t="s">
        <v>1026</v>
      </c>
      <c r="AA3755" s="17">
        <v>4</v>
      </c>
    </row>
    <row r="3756" spans="1:28" x14ac:dyDescent="0.25">
      <c r="A3756" s="14">
        <v>6</v>
      </c>
      <c r="B3756" s="70" t="s">
        <v>4913</v>
      </c>
      <c r="C3756" s="293">
        <v>24</v>
      </c>
      <c r="D3756" s="293">
        <v>8</v>
      </c>
      <c r="E3756" s="293">
        <v>4</v>
      </c>
      <c r="F3756" s="294">
        <v>0</v>
      </c>
      <c r="G3756" s="294">
        <v>1</v>
      </c>
      <c r="H3756" s="294">
        <v>11</v>
      </c>
      <c r="I3756" s="298">
        <v>117</v>
      </c>
      <c r="J3756" s="299" t="s">
        <v>1026</v>
      </c>
      <c r="K3756" s="298">
        <v>113</v>
      </c>
      <c r="L3756" s="294">
        <v>33</v>
      </c>
      <c r="M3756" s="17" t="s">
        <v>3142</v>
      </c>
      <c r="N3756" s="17">
        <v>15</v>
      </c>
      <c r="O3756" s="17">
        <v>5</v>
      </c>
      <c r="P3756" s="17">
        <v>2013</v>
      </c>
      <c r="Q3756" s="19" t="s">
        <v>1043</v>
      </c>
      <c r="R3756" s="24" t="s">
        <v>1026</v>
      </c>
      <c r="S3756" s="11" t="s">
        <v>4913</v>
      </c>
      <c r="T3756" s="17">
        <v>0</v>
      </c>
      <c r="U3756" s="24" t="s">
        <v>1026</v>
      </c>
      <c r="V3756" s="17">
        <v>2</v>
      </c>
      <c r="W3756" s="142" t="s">
        <v>5003</v>
      </c>
      <c r="X3756" s="17">
        <v>350</v>
      </c>
      <c r="Y3756" s="17">
        <v>2</v>
      </c>
      <c r="Z3756" s="24" t="s">
        <v>1026</v>
      </c>
      <c r="AA3756" s="17">
        <v>6</v>
      </c>
    </row>
    <row r="3757" spans="1:28" x14ac:dyDescent="0.25">
      <c r="A3757" s="14">
        <v>7</v>
      </c>
      <c r="B3757" s="42" t="s">
        <v>5267</v>
      </c>
      <c r="C3757" s="293">
        <v>24</v>
      </c>
      <c r="D3757" s="293">
        <v>4</v>
      </c>
      <c r="E3757" s="293">
        <v>7</v>
      </c>
      <c r="F3757" s="294">
        <v>0</v>
      </c>
      <c r="G3757" s="294">
        <v>1</v>
      </c>
      <c r="H3757" s="294">
        <v>12</v>
      </c>
      <c r="I3757" s="298">
        <v>168</v>
      </c>
      <c r="J3757" s="299" t="s">
        <v>1026</v>
      </c>
      <c r="K3757" s="298">
        <v>193</v>
      </c>
      <c r="L3757" s="294">
        <v>27</v>
      </c>
      <c r="M3757" s="17" t="s">
        <v>3142</v>
      </c>
      <c r="N3757" s="17">
        <v>15</v>
      </c>
      <c r="O3757" s="17">
        <v>5</v>
      </c>
      <c r="P3757" s="17">
        <v>2013</v>
      </c>
      <c r="Q3757" s="19" t="s">
        <v>264</v>
      </c>
      <c r="R3757" s="24" t="s">
        <v>1026</v>
      </c>
      <c r="S3757" s="19" t="s">
        <v>5266</v>
      </c>
      <c r="T3757" s="17">
        <v>2</v>
      </c>
      <c r="U3757" s="24" t="s">
        <v>1026</v>
      </c>
      <c r="V3757" s="17">
        <v>0</v>
      </c>
      <c r="W3757" s="142" t="s">
        <v>5276</v>
      </c>
      <c r="X3757" s="17">
        <v>861</v>
      </c>
      <c r="Y3757" s="17">
        <v>18</v>
      </c>
      <c r="Z3757" s="24" t="s">
        <v>1026</v>
      </c>
      <c r="AA3757" s="17">
        <v>12</v>
      </c>
    </row>
    <row r="3758" spans="1:28" ht="15.75" thickBot="1" x14ac:dyDescent="0.3">
      <c r="A3758" s="37">
        <v>8</v>
      </c>
      <c r="B3758" s="36" t="s">
        <v>1042</v>
      </c>
      <c r="C3758" s="295">
        <v>24</v>
      </c>
      <c r="D3758" s="295">
        <v>4</v>
      </c>
      <c r="E3758" s="295">
        <v>5</v>
      </c>
      <c r="F3758" s="296">
        <v>0</v>
      </c>
      <c r="G3758" s="296">
        <v>5</v>
      </c>
      <c r="H3758" s="296">
        <v>10</v>
      </c>
      <c r="I3758" s="300">
        <v>143</v>
      </c>
      <c r="J3758" s="301" t="s">
        <v>1026</v>
      </c>
      <c r="K3758" s="300">
        <v>223</v>
      </c>
      <c r="L3758" s="296">
        <v>27</v>
      </c>
      <c r="M3758" s="17" t="s">
        <v>3143</v>
      </c>
      <c r="N3758" s="17">
        <v>17</v>
      </c>
      <c r="O3758" s="17">
        <v>5</v>
      </c>
      <c r="P3758" s="17">
        <v>2013</v>
      </c>
      <c r="Q3758" s="19" t="s">
        <v>1241</v>
      </c>
      <c r="R3758" s="24" t="s">
        <v>1026</v>
      </c>
      <c r="S3758" s="19" t="s">
        <v>5267</v>
      </c>
      <c r="T3758" s="17">
        <v>2</v>
      </c>
      <c r="U3758" s="24" t="s">
        <v>1026</v>
      </c>
      <c r="V3758" s="17">
        <v>0</v>
      </c>
      <c r="W3758" s="142" t="s">
        <v>5280</v>
      </c>
      <c r="X3758" s="17">
        <v>1209</v>
      </c>
      <c r="Y3758" s="17">
        <v>16</v>
      </c>
      <c r="Z3758" s="24" t="s">
        <v>1026</v>
      </c>
      <c r="AA3758" s="17">
        <v>3</v>
      </c>
    </row>
    <row r="3759" spans="1:28" ht="15.75" thickBot="1" x14ac:dyDescent="0.3">
      <c r="A3759" s="150">
        <v>9</v>
      </c>
      <c r="B3759" s="306" t="s">
        <v>5273</v>
      </c>
      <c r="C3759" s="307">
        <v>24</v>
      </c>
      <c r="D3759" s="307">
        <v>4</v>
      </c>
      <c r="E3759" s="307">
        <v>4</v>
      </c>
      <c r="F3759" s="308">
        <v>0</v>
      </c>
      <c r="G3759" s="308">
        <v>6</v>
      </c>
      <c r="H3759" s="308">
        <v>10</v>
      </c>
      <c r="I3759" s="309">
        <v>150</v>
      </c>
      <c r="J3759" s="310" t="s">
        <v>1026</v>
      </c>
      <c r="K3759" s="309">
        <v>185</v>
      </c>
      <c r="L3759" s="308">
        <v>26</v>
      </c>
      <c r="M3759" s="17" t="s">
        <v>3143</v>
      </c>
      <c r="N3759" s="17">
        <v>17</v>
      </c>
      <c r="O3759" s="17">
        <v>5</v>
      </c>
      <c r="P3759" s="17">
        <v>2013</v>
      </c>
      <c r="Q3759" s="19" t="s">
        <v>4913</v>
      </c>
      <c r="R3759" s="24"/>
      <c r="S3759" s="19" t="s">
        <v>392</v>
      </c>
      <c r="T3759" s="17">
        <v>1</v>
      </c>
      <c r="U3759" s="24" t="s">
        <v>1026</v>
      </c>
      <c r="V3759" s="17">
        <v>0</v>
      </c>
      <c r="W3759" s="142" t="s">
        <v>5279</v>
      </c>
      <c r="X3759" s="17">
        <v>452</v>
      </c>
      <c r="Y3759" s="17">
        <v>10</v>
      </c>
      <c r="Z3759" s="24" t="s">
        <v>1026</v>
      </c>
      <c r="AA3759" s="17">
        <v>6</v>
      </c>
    </row>
    <row r="3760" spans="1:28" x14ac:dyDescent="0.25">
      <c r="A3760" s="29">
        <v>10</v>
      </c>
      <c r="B3760" s="42" t="s">
        <v>1043</v>
      </c>
      <c r="C3760" s="304">
        <v>24</v>
      </c>
      <c r="D3760" s="304">
        <v>3</v>
      </c>
      <c r="E3760" s="304">
        <v>3</v>
      </c>
      <c r="F3760" s="191">
        <v>0</v>
      </c>
      <c r="G3760" s="191">
        <v>4</v>
      </c>
      <c r="H3760" s="191">
        <v>14</v>
      </c>
      <c r="I3760" s="305">
        <v>145</v>
      </c>
      <c r="J3760" s="299" t="s">
        <v>1026</v>
      </c>
      <c r="K3760" s="305">
        <v>224</v>
      </c>
      <c r="L3760" s="191">
        <v>19</v>
      </c>
      <c r="M3760" s="17" t="s">
        <v>3143</v>
      </c>
      <c r="N3760" s="17">
        <v>17</v>
      </c>
      <c r="O3760" s="17">
        <v>5</v>
      </c>
      <c r="P3760" s="17">
        <v>2013</v>
      </c>
      <c r="Q3760" s="19" t="s">
        <v>5273</v>
      </c>
      <c r="R3760" s="24" t="s">
        <v>1026</v>
      </c>
      <c r="S3760" s="19" t="s">
        <v>264</v>
      </c>
      <c r="T3760" s="17">
        <v>0</v>
      </c>
      <c r="U3760" s="24" t="s">
        <v>1026</v>
      </c>
      <c r="V3760" s="17">
        <v>2</v>
      </c>
      <c r="W3760" s="142" t="s">
        <v>5278</v>
      </c>
      <c r="X3760" s="17">
        <v>354</v>
      </c>
      <c r="Y3760" s="17">
        <v>6</v>
      </c>
      <c r="Z3760" s="24" t="s">
        <v>1026</v>
      </c>
      <c r="AA3760" s="17">
        <v>17</v>
      </c>
      <c r="AB3760" s="11" t="s">
        <v>5268</v>
      </c>
    </row>
    <row r="3761" spans="1:28" ht="15.75" thickBot="1" x14ac:dyDescent="0.3">
      <c r="A3761" s="37">
        <v>11</v>
      </c>
      <c r="B3761" s="55" t="s">
        <v>1</v>
      </c>
      <c r="C3761" s="295">
        <v>24</v>
      </c>
      <c r="D3761" s="295">
        <v>2</v>
      </c>
      <c r="E3761" s="295">
        <v>6</v>
      </c>
      <c r="F3761" s="296">
        <v>0</v>
      </c>
      <c r="G3761" s="296">
        <v>1</v>
      </c>
      <c r="H3761" s="296">
        <v>15</v>
      </c>
      <c r="I3761" s="300">
        <v>99</v>
      </c>
      <c r="J3761" s="301" t="s">
        <v>1026</v>
      </c>
      <c r="K3761" s="300">
        <v>210</v>
      </c>
      <c r="L3761" s="296">
        <v>19</v>
      </c>
      <c r="M3761" s="17" t="s">
        <v>3011</v>
      </c>
      <c r="N3761" s="17">
        <v>19</v>
      </c>
      <c r="O3761" s="17">
        <v>5</v>
      </c>
      <c r="P3761" s="17">
        <v>2013</v>
      </c>
      <c r="Q3761" s="19" t="s">
        <v>1</v>
      </c>
      <c r="R3761" s="24" t="s">
        <v>1026</v>
      </c>
      <c r="S3761" s="19" t="s">
        <v>1043</v>
      </c>
      <c r="T3761" s="17">
        <v>0</v>
      </c>
      <c r="U3761" s="24" t="s">
        <v>1026</v>
      </c>
      <c r="V3761" s="17">
        <v>2</v>
      </c>
      <c r="W3761" s="142" t="s">
        <v>5286</v>
      </c>
      <c r="X3761" s="17">
        <v>280</v>
      </c>
      <c r="Y3761" s="17">
        <v>5</v>
      </c>
      <c r="Z3761" s="24" t="s">
        <v>1026</v>
      </c>
      <c r="AA3761" s="17">
        <v>11</v>
      </c>
    </row>
    <row r="3762" spans="1:28" x14ac:dyDescent="0.25">
      <c r="A3762" s="14">
        <v>12</v>
      </c>
      <c r="B3762" s="42" t="s">
        <v>5266</v>
      </c>
      <c r="C3762" s="293">
        <v>24</v>
      </c>
      <c r="D3762" s="293">
        <v>0</v>
      </c>
      <c r="E3762" s="293">
        <v>0</v>
      </c>
      <c r="F3762" s="191">
        <v>0</v>
      </c>
      <c r="G3762" s="294">
        <v>2</v>
      </c>
      <c r="H3762" s="294">
        <v>22</v>
      </c>
      <c r="I3762" s="298">
        <v>88</v>
      </c>
      <c r="J3762" s="299" t="s">
        <v>1026</v>
      </c>
      <c r="K3762" s="298">
        <v>281</v>
      </c>
      <c r="L3762" s="294">
        <v>2</v>
      </c>
      <c r="M3762" s="17" t="s">
        <v>3011</v>
      </c>
      <c r="N3762" s="17">
        <v>19</v>
      </c>
      <c r="O3762" s="17">
        <v>5</v>
      </c>
      <c r="P3762" s="17">
        <v>2013</v>
      </c>
      <c r="Q3762" s="19" t="s">
        <v>1041</v>
      </c>
      <c r="R3762" s="24" t="s">
        <v>1026</v>
      </c>
      <c r="S3762" s="19" t="s">
        <v>5041</v>
      </c>
      <c r="T3762" s="17">
        <v>2</v>
      </c>
      <c r="U3762" s="24" t="s">
        <v>1026</v>
      </c>
      <c r="V3762" s="17">
        <v>0</v>
      </c>
      <c r="W3762" s="142" t="s">
        <v>5285</v>
      </c>
      <c r="X3762" s="17">
        <v>474</v>
      </c>
      <c r="Y3762" s="17">
        <v>9</v>
      </c>
      <c r="Z3762" s="24" t="s">
        <v>1026</v>
      </c>
      <c r="AA3762" s="17">
        <v>0</v>
      </c>
    </row>
    <row r="3763" spans="1:28" x14ac:dyDescent="0.25">
      <c r="A3763" s="16"/>
      <c r="C3763" s="186">
        <f t="shared" ref="C3763:H3763" si="59">SUM(C3751:C3762)</f>
        <v>288</v>
      </c>
      <c r="D3763" s="186">
        <f t="shared" si="59"/>
        <v>94</v>
      </c>
      <c r="E3763" s="186">
        <f t="shared" si="59"/>
        <v>50</v>
      </c>
      <c r="F3763" s="186">
        <f t="shared" si="59"/>
        <v>0</v>
      </c>
      <c r="G3763" s="186">
        <f t="shared" si="59"/>
        <v>24</v>
      </c>
      <c r="H3763" s="186">
        <f t="shared" si="59"/>
        <v>120</v>
      </c>
      <c r="I3763" s="302">
        <f>SUM(I3751:I3762)</f>
        <v>1967</v>
      </c>
      <c r="J3763" s="299" t="s">
        <v>1026</v>
      </c>
      <c r="K3763" s="302">
        <f>SUM(K3751:K3762)</f>
        <v>1967</v>
      </c>
      <c r="L3763" s="186">
        <f>SUM(L3751:L3762)</f>
        <v>406</v>
      </c>
      <c r="M3763" s="17" t="s">
        <v>3011</v>
      </c>
      <c r="N3763" s="17">
        <v>19</v>
      </c>
      <c r="O3763" s="17">
        <v>5</v>
      </c>
      <c r="P3763" s="17">
        <v>2013</v>
      </c>
      <c r="Q3763" s="19" t="s">
        <v>5266</v>
      </c>
      <c r="R3763" s="24" t="s">
        <v>1026</v>
      </c>
      <c r="S3763" s="19" t="s">
        <v>1042</v>
      </c>
      <c r="T3763" s="17">
        <v>0</v>
      </c>
      <c r="U3763" s="24" t="s">
        <v>1026</v>
      </c>
      <c r="V3763" s="17">
        <v>1</v>
      </c>
      <c r="W3763" s="142" t="s">
        <v>5078</v>
      </c>
      <c r="X3763" s="17">
        <v>368</v>
      </c>
      <c r="Y3763" s="17">
        <v>3</v>
      </c>
      <c r="Z3763" s="24" t="s">
        <v>1026</v>
      </c>
      <c r="AA3763" s="17">
        <v>4</v>
      </c>
    </row>
    <row r="3764" spans="1:28" x14ac:dyDescent="0.25">
      <c r="A3764" s="16"/>
      <c r="C3764" s="16"/>
      <c r="D3764" s="16"/>
      <c r="E3764" s="16"/>
      <c r="F3764" s="16"/>
      <c r="G3764" s="16"/>
      <c r="H3764" s="16"/>
      <c r="I3764" s="16"/>
      <c r="J3764" s="16"/>
      <c r="K3764" s="16"/>
      <c r="L3764" s="16"/>
      <c r="M3764" s="17" t="s">
        <v>3144</v>
      </c>
      <c r="N3764" s="17">
        <v>21</v>
      </c>
      <c r="O3764" s="17">
        <v>5</v>
      </c>
      <c r="P3764" s="17">
        <v>2013</v>
      </c>
      <c r="Q3764" s="19" t="s">
        <v>5266</v>
      </c>
      <c r="R3764" s="24" t="s">
        <v>1026</v>
      </c>
      <c r="S3764" s="19" t="s">
        <v>1041</v>
      </c>
      <c r="T3764" s="17">
        <v>0</v>
      </c>
      <c r="U3764" s="24" t="s">
        <v>1026</v>
      </c>
      <c r="V3764" s="17">
        <v>2</v>
      </c>
      <c r="W3764" s="142" t="s">
        <v>5282</v>
      </c>
      <c r="X3764" s="17">
        <v>417</v>
      </c>
      <c r="Y3764" s="17">
        <v>1</v>
      </c>
      <c r="Z3764" s="24" t="s">
        <v>1026</v>
      </c>
      <c r="AA3764" s="17">
        <v>9</v>
      </c>
    </row>
    <row r="3765" spans="1:28" x14ac:dyDescent="0.25">
      <c r="A3765" s="16"/>
      <c r="B3765" s="176" t="s">
        <v>369</v>
      </c>
      <c r="C3765" s="16"/>
      <c r="D3765" s="16"/>
      <c r="E3765" s="16"/>
      <c r="F3765" s="16"/>
      <c r="G3765" s="16"/>
      <c r="H3765" s="16"/>
      <c r="I3765" s="16"/>
      <c r="J3765" s="16"/>
      <c r="K3765" s="16"/>
      <c r="L3765" s="16"/>
      <c r="M3765" s="17" t="s">
        <v>3142</v>
      </c>
      <c r="N3765" s="17">
        <v>22</v>
      </c>
      <c r="O3765" s="17">
        <v>5</v>
      </c>
      <c r="P3765" s="17">
        <v>2013</v>
      </c>
      <c r="Q3765" s="19" t="s">
        <v>5041</v>
      </c>
      <c r="R3765" s="24" t="s">
        <v>1026</v>
      </c>
      <c r="S3765" s="19" t="s">
        <v>1043</v>
      </c>
      <c r="T3765" s="17">
        <v>2</v>
      </c>
      <c r="U3765" s="24" t="s">
        <v>1026</v>
      </c>
      <c r="V3765" s="17">
        <v>0</v>
      </c>
      <c r="W3765" s="142" t="s">
        <v>5284</v>
      </c>
      <c r="X3765" s="17">
        <v>323</v>
      </c>
      <c r="Y3765" s="17">
        <v>14</v>
      </c>
      <c r="Z3765" s="24" t="s">
        <v>1026</v>
      </c>
      <c r="AA3765" s="17">
        <v>6</v>
      </c>
    </row>
    <row r="3766" spans="1:28" x14ac:dyDescent="0.25">
      <c r="A3766" s="16"/>
      <c r="B3766" s="70" t="s">
        <v>5402</v>
      </c>
      <c r="C3766" s="16"/>
      <c r="D3766" s="16"/>
      <c r="E3766" s="16"/>
      <c r="F3766" s="16"/>
      <c r="G3766" s="16"/>
      <c r="H3766" s="16"/>
      <c r="I3766" s="16"/>
      <c r="J3766" s="16"/>
      <c r="K3766" s="16"/>
      <c r="L3766" s="16"/>
      <c r="M3766" s="17" t="s">
        <v>3142</v>
      </c>
      <c r="N3766" s="17">
        <v>22</v>
      </c>
      <c r="O3766" s="17">
        <v>5</v>
      </c>
      <c r="P3766" s="17">
        <v>2013</v>
      </c>
      <c r="Q3766" s="19" t="s">
        <v>5267</v>
      </c>
      <c r="R3766" s="24" t="s">
        <v>1026</v>
      </c>
      <c r="S3766" s="19" t="s">
        <v>392</v>
      </c>
      <c r="T3766" s="17">
        <v>0</v>
      </c>
      <c r="U3766" s="24" t="s">
        <v>1026</v>
      </c>
      <c r="V3766" s="17">
        <v>2</v>
      </c>
      <c r="W3766" s="142" t="s">
        <v>4407</v>
      </c>
      <c r="X3766" s="17">
        <v>411</v>
      </c>
      <c r="Y3766" s="17">
        <v>1</v>
      </c>
      <c r="Z3766" s="24" t="s">
        <v>1026</v>
      </c>
      <c r="AA3766" s="17">
        <v>10</v>
      </c>
    </row>
    <row r="3767" spans="1:28" x14ac:dyDescent="0.25">
      <c r="A3767" s="16"/>
      <c r="B3767" s="70" t="s">
        <v>5401</v>
      </c>
      <c r="C3767" s="16"/>
      <c r="D3767" s="16"/>
      <c r="E3767" s="16"/>
      <c r="F3767" s="16"/>
      <c r="G3767" s="16"/>
      <c r="H3767" s="16"/>
      <c r="I3767" s="16"/>
      <c r="J3767" s="16"/>
      <c r="K3767" s="16"/>
      <c r="L3767" s="16"/>
      <c r="M3767" s="17" t="s">
        <v>3142</v>
      </c>
      <c r="N3767" s="17">
        <v>22</v>
      </c>
      <c r="O3767" s="17">
        <v>5</v>
      </c>
      <c r="P3767" s="17">
        <v>2013</v>
      </c>
      <c r="Q3767" s="19" t="s">
        <v>4913</v>
      </c>
      <c r="R3767" s="24" t="s">
        <v>1026</v>
      </c>
      <c r="S3767" s="19" t="s">
        <v>264</v>
      </c>
      <c r="T3767" s="17">
        <v>2</v>
      </c>
      <c r="U3767" s="24" t="s">
        <v>1026</v>
      </c>
      <c r="V3767" s="17">
        <v>0</v>
      </c>
      <c r="W3767" s="142" t="s">
        <v>5283</v>
      </c>
      <c r="X3767" s="17">
        <v>248</v>
      </c>
      <c r="Y3767" s="17">
        <v>6</v>
      </c>
      <c r="Z3767" s="24" t="s">
        <v>1026</v>
      </c>
      <c r="AA3767" s="17">
        <v>2</v>
      </c>
    </row>
    <row r="3768" spans="1:28" x14ac:dyDescent="0.25">
      <c r="A3768" s="16"/>
      <c r="B3768" s="318"/>
      <c r="C3768" s="16"/>
      <c r="D3768" s="16"/>
      <c r="E3768" s="16"/>
      <c r="F3768" s="16"/>
      <c r="G3768" s="16"/>
      <c r="H3768" s="16"/>
      <c r="I3768" s="16"/>
      <c r="J3768" s="16"/>
      <c r="K3768" s="16"/>
      <c r="L3768" s="16"/>
      <c r="M3768" s="17" t="s">
        <v>3142</v>
      </c>
      <c r="N3768" s="17">
        <v>22</v>
      </c>
      <c r="O3768" s="17">
        <v>5</v>
      </c>
      <c r="P3768" s="17">
        <v>2013</v>
      </c>
      <c r="Q3768" s="19" t="s">
        <v>1</v>
      </c>
      <c r="R3768" s="24" t="s">
        <v>1026</v>
      </c>
      <c r="S3768" s="19" t="s">
        <v>1042</v>
      </c>
      <c r="T3768" s="17">
        <v>1</v>
      </c>
      <c r="U3768" s="24" t="s">
        <v>1026</v>
      </c>
      <c r="V3768" s="17">
        <v>0</v>
      </c>
      <c r="W3768" s="142" t="s">
        <v>1751</v>
      </c>
      <c r="X3768" s="17">
        <v>269</v>
      </c>
      <c r="Y3768" s="17">
        <v>8</v>
      </c>
      <c r="Z3768" s="24" t="s">
        <v>1026</v>
      </c>
      <c r="AA3768" s="17">
        <v>7</v>
      </c>
    </row>
    <row r="3769" spans="1:28" x14ac:dyDescent="0.25">
      <c r="A3769" s="16"/>
      <c r="B3769" s="318"/>
      <c r="C3769" s="16"/>
      <c r="D3769" s="16"/>
      <c r="E3769" s="16"/>
      <c r="F3769" s="16"/>
      <c r="G3769" s="16"/>
      <c r="H3769" s="16"/>
      <c r="I3769" s="16"/>
      <c r="J3769" s="16"/>
      <c r="K3769" s="16"/>
      <c r="L3769" s="16"/>
      <c r="M3769" s="17" t="s">
        <v>3142</v>
      </c>
      <c r="N3769" s="17">
        <v>22</v>
      </c>
      <c r="O3769" s="17">
        <v>5</v>
      </c>
      <c r="P3769" s="17">
        <v>2013</v>
      </c>
      <c r="Q3769" s="19" t="s">
        <v>5273</v>
      </c>
      <c r="R3769" s="24" t="s">
        <v>1026</v>
      </c>
      <c r="S3769" s="19" t="s">
        <v>1241</v>
      </c>
      <c r="T3769" s="17">
        <v>0</v>
      </c>
      <c r="U3769" s="24" t="s">
        <v>1026</v>
      </c>
      <c r="V3769" s="17">
        <v>2</v>
      </c>
      <c r="W3769" s="142" t="s">
        <v>5281</v>
      </c>
      <c r="X3769" s="17">
        <v>245</v>
      </c>
      <c r="Y3769" s="17">
        <v>3</v>
      </c>
      <c r="Z3769" s="24" t="s">
        <v>1026</v>
      </c>
      <c r="AA3769" s="17">
        <v>8</v>
      </c>
      <c r="AB3769" s="11" t="s">
        <v>5268</v>
      </c>
    </row>
    <row r="3770" spans="1:28" x14ac:dyDescent="0.25">
      <c r="A3770" s="16"/>
      <c r="C3770" s="16"/>
      <c r="D3770" s="16"/>
      <c r="E3770" s="16"/>
      <c r="F3770" s="16"/>
      <c r="G3770" s="16"/>
      <c r="H3770" s="16"/>
      <c r="I3770" s="16"/>
      <c r="J3770" s="16"/>
      <c r="K3770" s="16"/>
      <c r="L3770" s="16"/>
      <c r="M3770" s="17" t="s">
        <v>3027</v>
      </c>
      <c r="N3770" s="17">
        <v>25</v>
      </c>
      <c r="O3770" s="17">
        <v>5</v>
      </c>
      <c r="P3770" s="17">
        <v>2013</v>
      </c>
      <c r="Q3770" s="19" t="s">
        <v>5273</v>
      </c>
      <c r="R3770" s="24" t="s">
        <v>1026</v>
      </c>
      <c r="S3770" s="19" t="s">
        <v>5267</v>
      </c>
      <c r="T3770" s="17">
        <v>0</v>
      </c>
      <c r="U3770" s="24" t="s">
        <v>1026</v>
      </c>
      <c r="V3770" s="17">
        <v>2</v>
      </c>
      <c r="W3770" s="142" t="s">
        <v>5287</v>
      </c>
      <c r="X3770" s="17">
        <v>378</v>
      </c>
      <c r="Y3770" s="17">
        <v>3</v>
      </c>
      <c r="Z3770" s="24" t="s">
        <v>1026</v>
      </c>
      <c r="AA3770" s="17">
        <v>6</v>
      </c>
    </row>
    <row r="3771" spans="1:28" x14ac:dyDescent="0.25">
      <c r="A3771" s="16"/>
      <c r="C3771" s="16"/>
      <c r="D3771" s="16"/>
      <c r="E3771" s="16"/>
      <c r="F3771" s="16"/>
      <c r="G3771" s="16"/>
      <c r="H3771" s="16"/>
      <c r="I3771" s="16"/>
      <c r="J3771" s="16"/>
      <c r="K3771" s="16"/>
      <c r="L3771" s="16"/>
      <c r="M3771" s="17" t="s">
        <v>3027</v>
      </c>
      <c r="N3771" s="17">
        <v>25</v>
      </c>
      <c r="O3771" s="17">
        <v>5</v>
      </c>
      <c r="P3771" s="17">
        <v>2013</v>
      </c>
      <c r="Q3771" s="19" t="s">
        <v>1241</v>
      </c>
      <c r="R3771" s="24" t="s">
        <v>1026</v>
      </c>
      <c r="S3771" s="19" t="s">
        <v>1</v>
      </c>
      <c r="T3771" s="17">
        <v>2</v>
      </c>
      <c r="U3771" s="24" t="s">
        <v>1026</v>
      </c>
      <c r="V3771" s="17">
        <v>0</v>
      </c>
      <c r="W3771" s="142" t="s">
        <v>5288</v>
      </c>
      <c r="X3771" s="17">
        <v>1208</v>
      </c>
      <c r="Y3771" s="17">
        <v>12</v>
      </c>
      <c r="Z3771" s="24" t="s">
        <v>1026</v>
      </c>
      <c r="AA3771" s="17">
        <v>2</v>
      </c>
    </row>
    <row r="3772" spans="1:28" x14ac:dyDescent="0.25">
      <c r="A3772" s="16"/>
      <c r="C3772" s="16"/>
      <c r="D3772" s="16"/>
      <c r="E3772" s="16"/>
      <c r="F3772" s="16"/>
      <c r="G3772" s="16"/>
      <c r="H3772" s="16"/>
      <c r="I3772" s="16"/>
      <c r="J3772" s="16"/>
      <c r="K3772" s="16"/>
      <c r="L3772" s="16"/>
      <c r="M3772" s="17" t="s">
        <v>3011</v>
      </c>
      <c r="N3772" s="17">
        <v>26</v>
      </c>
      <c r="O3772" s="17">
        <v>5</v>
      </c>
      <c r="P3772" s="17">
        <v>2013</v>
      </c>
      <c r="Q3772" s="19" t="s">
        <v>1041</v>
      </c>
      <c r="R3772" s="24" t="s">
        <v>1026</v>
      </c>
      <c r="S3772" s="19" t="s">
        <v>4913</v>
      </c>
      <c r="T3772" s="17">
        <v>2</v>
      </c>
      <c r="U3772" s="24" t="s">
        <v>1026</v>
      </c>
      <c r="V3772" s="17">
        <v>0</v>
      </c>
      <c r="W3772" s="142" t="s">
        <v>5289</v>
      </c>
      <c r="X3772" s="17">
        <v>502</v>
      </c>
      <c r="Y3772" s="17">
        <v>8</v>
      </c>
      <c r="Z3772" s="24" t="s">
        <v>1026</v>
      </c>
      <c r="AA3772" s="17">
        <v>2</v>
      </c>
    </row>
    <row r="3773" spans="1:28" x14ac:dyDescent="0.25">
      <c r="A3773" s="16"/>
      <c r="C3773" s="16"/>
      <c r="D3773" s="16"/>
      <c r="E3773" s="16"/>
      <c r="F3773" s="16"/>
      <c r="G3773" s="16"/>
      <c r="H3773" s="16"/>
      <c r="I3773" s="16"/>
      <c r="J3773" s="16"/>
      <c r="K3773" s="16"/>
      <c r="L3773" s="16"/>
      <c r="M3773" s="17" t="s">
        <v>3011</v>
      </c>
      <c r="N3773" s="17">
        <v>26</v>
      </c>
      <c r="O3773" s="17">
        <v>5</v>
      </c>
      <c r="P3773" s="17">
        <v>2013</v>
      </c>
      <c r="Q3773" s="19" t="s">
        <v>5266</v>
      </c>
      <c r="R3773" s="24" t="s">
        <v>1026</v>
      </c>
      <c r="S3773" s="19" t="s">
        <v>5041</v>
      </c>
      <c r="T3773" s="17">
        <v>0</v>
      </c>
      <c r="U3773" s="24" t="s">
        <v>1026</v>
      </c>
      <c r="V3773" s="17">
        <v>2</v>
      </c>
      <c r="W3773" s="142" t="s">
        <v>1244</v>
      </c>
      <c r="X3773" s="17">
        <v>220</v>
      </c>
      <c r="Y3773" s="17">
        <v>4</v>
      </c>
      <c r="Z3773" s="24" t="s">
        <v>1026</v>
      </c>
      <c r="AA3773" s="17">
        <v>6</v>
      </c>
    </row>
    <row r="3774" spans="1:28" x14ac:dyDescent="0.25">
      <c r="A3774" s="16"/>
      <c r="C3774" s="16"/>
      <c r="D3774" s="16"/>
      <c r="E3774" s="16"/>
      <c r="F3774" s="16"/>
      <c r="G3774" s="16"/>
      <c r="H3774" s="16"/>
      <c r="I3774" s="16"/>
      <c r="J3774" s="16"/>
      <c r="K3774" s="16"/>
      <c r="L3774" s="16"/>
      <c r="M3774" s="17" t="s">
        <v>3011</v>
      </c>
      <c r="N3774" s="17">
        <v>26</v>
      </c>
      <c r="O3774" s="17">
        <v>5</v>
      </c>
      <c r="P3774" s="17">
        <v>2013</v>
      </c>
      <c r="Q3774" s="19" t="s">
        <v>1043</v>
      </c>
      <c r="R3774" s="24" t="s">
        <v>1026</v>
      </c>
      <c r="S3774" s="19" t="s">
        <v>264</v>
      </c>
      <c r="T3774" s="17">
        <v>0</v>
      </c>
      <c r="U3774" s="24" t="s">
        <v>1026</v>
      </c>
      <c r="V3774" s="17">
        <v>1</v>
      </c>
      <c r="W3774" s="142" t="s">
        <v>5290</v>
      </c>
      <c r="X3774" s="17">
        <v>392</v>
      </c>
      <c r="Y3774" s="17">
        <v>3</v>
      </c>
      <c r="Z3774" s="24" t="s">
        <v>1026</v>
      </c>
      <c r="AA3774" s="17">
        <v>9</v>
      </c>
    </row>
    <row r="3775" spans="1:28" x14ac:dyDescent="0.25">
      <c r="A3775" s="16"/>
      <c r="C3775" s="16"/>
      <c r="D3775" s="16"/>
      <c r="E3775" s="16"/>
      <c r="F3775" s="16"/>
      <c r="G3775" s="16"/>
      <c r="H3775" s="16"/>
      <c r="I3775" s="16"/>
      <c r="J3775" s="16"/>
      <c r="K3775" s="16"/>
      <c r="L3775" s="16"/>
      <c r="M3775" s="17" t="s">
        <v>3011</v>
      </c>
      <c r="N3775" s="17">
        <v>26</v>
      </c>
      <c r="O3775" s="17">
        <v>5</v>
      </c>
      <c r="P3775" s="17">
        <v>2013</v>
      </c>
      <c r="Q3775" s="19" t="s">
        <v>392</v>
      </c>
      <c r="R3775" s="24" t="s">
        <v>1026</v>
      </c>
      <c r="S3775" s="19" t="s">
        <v>1042</v>
      </c>
      <c r="T3775" s="17">
        <v>2</v>
      </c>
      <c r="U3775" s="24" t="s">
        <v>1026</v>
      </c>
      <c r="V3775" s="17">
        <v>0</v>
      </c>
      <c r="W3775" s="142" t="s">
        <v>5291</v>
      </c>
      <c r="X3775" s="17">
        <v>605</v>
      </c>
      <c r="Y3775" s="17">
        <v>8</v>
      </c>
      <c r="Z3775" s="24" t="s">
        <v>1026</v>
      </c>
      <c r="AA3775" s="17">
        <v>5</v>
      </c>
    </row>
    <row r="3776" spans="1:28" x14ac:dyDescent="0.25">
      <c r="A3776" s="16"/>
      <c r="C3776" s="16"/>
      <c r="D3776" s="16"/>
      <c r="E3776" s="16"/>
      <c r="F3776" s="16"/>
      <c r="G3776" s="16"/>
      <c r="H3776" s="16"/>
      <c r="I3776" s="16"/>
      <c r="J3776" s="16"/>
      <c r="K3776" s="16"/>
      <c r="L3776" s="16"/>
      <c r="M3776" s="17" t="s">
        <v>3142</v>
      </c>
      <c r="N3776" s="17">
        <v>29</v>
      </c>
      <c r="O3776" s="17">
        <v>5</v>
      </c>
      <c r="P3776" s="17">
        <v>2013</v>
      </c>
      <c r="Q3776" s="19" t="s">
        <v>1043</v>
      </c>
      <c r="R3776" s="24" t="s">
        <v>1026</v>
      </c>
      <c r="S3776" s="19" t="s">
        <v>5267</v>
      </c>
      <c r="T3776" s="17">
        <v>1</v>
      </c>
      <c r="U3776" s="24" t="s">
        <v>1026</v>
      </c>
      <c r="V3776" s="17">
        <v>2</v>
      </c>
      <c r="W3776" s="142" t="s">
        <v>5292</v>
      </c>
      <c r="X3776" s="17">
        <v>405</v>
      </c>
      <c r="Y3776" s="17">
        <v>9</v>
      </c>
      <c r="Z3776" s="24" t="s">
        <v>1026</v>
      </c>
      <c r="AA3776" s="17">
        <v>12</v>
      </c>
    </row>
    <row r="3777" spans="1:27" x14ac:dyDescent="0.25">
      <c r="A3777" s="16"/>
      <c r="C3777" s="16"/>
      <c r="D3777" s="16"/>
      <c r="E3777" s="16"/>
      <c r="F3777" s="16"/>
      <c r="G3777" s="16"/>
      <c r="H3777" s="16"/>
      <c r="I3777" s="16"/>
      <c r="J3777" s="16"/>
      <c r="K3777" s="16"/>
      <c r="L3777" s="16"/>
      <c r="M3777" s="17" t="s">
        <v>3142</v>
      </c>
      <c r="N3777" s="17">
        <v>29</v>
      </c>
      <c r="O3777" s="17">
        <v>5</v>
      </c>
      <c r="P3777" s="17">
        <v>2013</v>
      </c>
      <c r="Q3777" s="19" t="s">
        <v>1042</v>
      </c>
      <c r="R3777" s="24" t="s">
        <v>1026</v>
      </c>
      <c r="S3777" s="19" t="s">
        <v>4913</v>
      </c>
      <c r="T3777" s="17">
        <v>2</v>
      </c>
      <c r="U3777" s="24" t="s">
        <v>1026</v>
      </c>
      <c r="V3777" s="17">
        <v>1</v>
      </c>
      <c r="W3777" s="142" t="s">
        <v>5293</v>
      </c>
      <c r="X3777" s="17">
        <v>310</v>
      </c>
      <c r="Y3777" s="17">
        <v>3</v>
      </c>
      <c r="Z3777" s="24" t="s">
        <v>1026</v>
      </c>
      <c r="AA3777" s="17">
        <v>2</v>
      </c>
    </row>
    <row r="3778" spans="1:27" x14ac:dyDescent="0.25">
      <c r="A3778" s="16"/>
      <c r="C3778" s="16"/>
      <c r="D3778" s="16"/>
      <c r="E3778" s="16"/>
      <c r="F3778" s="16"/>
      <c r="G3778" s="16"/>
      <c r="H3778" s="16"/>
      <c r="I3778" s="16"/>
      <c r="J3778" s="16"/>
      <c r="K3778" s="16"/>
      <c r="L3778" s="16"/>
      <c r="M3778" s="17" t="s">
        <v>3142</v>
      </c>
      <c r="N3778" s="17">
        <v>29</v>
      </c>
      <c r="O3778" s="17">
        <v>5</v>
      </c>
      <c r="P3778" s="17">
        <v>2013</v>
      </c>
      <c r="Q3778" s="19" t="s">
        <v>1241</v>
      </c>
      <c r="R3778" s="24" t="s">
        <v>1026</v>
      </c>
      <c r="S3778" s="19" t="s">
        <v>5266</v>
      </c>
      <c r="T3778" s="17">
        <v>2</v>
      </c>
      <c r="U3778" s="24" t="s">
        <v>1026</v>
      </c>
      <c r="V3778" s="17">
        <v>0</v>
      </c>
      <c r="W3778" s="142" t="s">
        <v>4486</v>
      </c>
      <c r="X3778" s="17">
        <v>1116</v>
      </c>
      <c r="Y3778" s="17">
        <v>9</v>
      </c>
      <c r="Z3778" s="24" t="s">
        <v>1026</v>
      </c>
      <c r="AA3778" s="17">
        <v>0</v>
      </c>
    </row>
    <row r="3779" spans="1:27" x14ac:dyDescent="0.25">
      <c r="A3779" s="16"/>
      <c r="C3779" s="16"/>
      <c r="D3779" s="16"/>
      <c r="E3779" s="16"/>
      <c r="F3779" s="16"/>
      <c r="G3779" s="16"/>
      <c r="H3779" s="16"/>
      <c r="I3779" s="16"/>
      <c r="J3779" s="16"/>
      <c r="K3779" s="16"/>
      <c r="L3779" s="16"/>
      <c r="M3779" s="17" t="s">
        <v>3142</v>
      </c>
      <c r="N3779" s="17">
        <v>29</v>
      </c>
      <c r="O3779" s="17">
        <v>5</v>
      </c>
      <c r="P3779" s="17">
        <v>2013</v>
      </c>
      <c r="Q3779" s="19" t="s">
        <v>1041</v>
      </c>
      <c r="R3779" s="24" t="s">
        <v>1026</v>
      </c>
      <c r="S3779" s="19" t="s">
        <v>5273</v>
      </c>
      <c r="T3779" s="17">
        <v>2</v>
      </c>
      <c r="U3779" s="24" t="s">
        <v>1026</v>
      </c>
      <c r="V3779" s="17">
        <v>0</v>
      </c>
      <c r="W3779" s="142" t="s">
        <v>2055</v>
      </c>
      <c r="X3779" s="17">
        <v>712</v>
      </c>
      <c r="Y3779" s="17">
        <v>8</v>
      </c>
      <c r="Z3779" s="24" t="s">
        <v>1026</v>
      </c>
      <c r="AA3779" s="17">
        <v>3</v>
      </c>
    </row>
    <row r="3780" spans="1:27" x14ac:dyDescent="0.25">
      <c r="A3780" s="16"/>
      <c r="C3780" s="16"/>
      <c r="D3780" s="16"/>
      <c r="E3780" s="16"/>
      <c r="F3780" s="16"/>
      <c r="G3780" s="16"/>
      <c r="H3780" s="16"/>
      <c r="I3780" s="16"/>
      <c r="J3780" s="16"/>
      <c r="K3780" s="16"/>
      <c r="L3780" s="16"/>
      <c r="M3780" s="17" t="s">
        <v>3141</v>
      </c>
      <c r="N3780" s="17">
        <v>30</v>
      </c>
      <c r="O3780" s="17">
        <v>5</v>
      </c>
      <c r="P3780" s="17">
        <v>2013</v>
      </c>
      <c r="Q3780" s="19" t="s">
        <v>392</v>
      </c>
      <c r="R3780" s="24" t="s">
        <v>1026</v>
      </c>
      <c r="S3780" s="19" t="s">
        <v>5041</v>
      </c>
      <c r="T3780" s="17">
        <v>0</v>
      </c>
      <c r="U3780" s="24" t="s">
        <v>1026</v>
      </c>
      <c r="V3780" s="17">
        <v>2</v>
      </c>
      <c r="W3780" s="142" t="s">
        <v>5294</v>
      </c>
      <c r="X3780" s="17">
        <v>426</v>
      </c>
      <c r="Y3780" s="17">
        <v>3</v>
      </c>
      <c r="Z3780" s="24" t="s">
        <v>1026</v>
      </c>
      <c r="AA3780" s="17">
        <v>8</v>
      </c>
    </row>
    <row r="3781" spans="1:27" x14ac:dyDescent="0.25">
      <c r="A3781" s="16"/>
      <c r="C3781" s="16"/>
      <c r="D3781" s="16"/>
      <c r="E3781" s="16"/>
      <c r="F3781" s="16"/>
      <c r="G3781" s="16"/>
      <c r="H3781" s="16"/>
      <c r="I3781" s="16"/>
      <c r="J3781" s="16"/>
      <c r="K3781" s="16"/>
      <c r="L3781" s="16"/>
      <c r="M3781" s="17" t="s">
        <v>3011</v>
      </c>
      <c r="N3781" s="17">
        <v>2</v>
      </c>
      <c r="O3781" s="17">
        <v>6</v>
      </c>
      <c r="P3781" s="17">
        <v>2013</v>
      </c>
      <c r="Q3781" s="19" t="s">
        <v>1</v>
      </c>
      <c r="R3781" s="24" t="s">
        <v>1026</v>
      </c>
      <c r="S3781" s="19" t="s">
        <v>1041</v>
      </c>
      <c r="T3781" s="17">
        <v>0</v>
      </c>
      <c r="U3781" s="24" t="s">
        <v>1026</v>
      </c>
      <c r="V3781" s="17">
        <v>2</v>
      </c>
      <c r="W3781" s="142" t="s">
        <v>5296</v>
      </c>
      <c r="X3781" s="17">
        <v>408</v>
      </c>
      <c r="Y3781" s="17">
        <v>2</v>
      </c>
      <c r="Z3781" s="24" t="s">
        <v>1026</v>
      </c>
      <c r="AA3781" s="17">
        <v>15</v>
      </c>
    </row>
    <row r="3782" spans="1:27" x14ac:dyDescent="0.25">
      <c r="A3782" s="16"/>
      <c r="C3782" s="16"/>
      <c r="D3782" s="16"/>
      <c r="E3782" s="16"/>
      <c r="F3782" s="16"/>
      <c r="G3782" s="16"/>
      <c r="H3782" s="16"/>
      <c r="I3782" s="16"/>
      <c r="J3782" s="16"/>
      <c r="K3782" s="16"/>
      <c r="L3782" s="16"/>
      <c r="M3782" s="17" t="s">
        <v>3011</v>
      </c>
      <c r="N3782" s="17">
        <v>2</v>
      </c>
      <c r="O3782" s="17">
        <v>6</v>
      </c>
      <c r="P3782" s="17">
        <v>2013</v>
      </c>
      <c r="Q3782" s="19" t="s">
        <v>5267</v>
      </c>
      <c r="R3782" s="24" t="s">
        <v>1026</v>
      </c>
      <c r="S3782" s="19" t="s">
        <v>5266</v>
      </c>
      <c r="T3782" s="17">
        <v>2</v>
      </c>
      <c r="U3782" s="24" t="s">
        <v>1026</v>
      </c>
      <c r="V3782" s="17">
        <v>0</v>
      </c>
      <c r="W3782" s="142" t="s">
        <v>5297</v>
      </c>
      <c r="X3782" s="17">
        <v>292</v>
      </c>
      <c r="Y3782" s="17">
        <v>24</v>
      </c>
      <c r="Z3782" s="24" t="s">
        <v>1026</v>
      </c>
      <c r="AA3782" s="17">
        <v>3</v>
      </c>
    </row>
    <row r="3783" spans="1:27" x14ac:dyDescent="0.25">
      <c r="A3783" s="16"/>
      <c r="C3783" s="16"/>
      <c r="D3783" s="16"/>
      <c r="E3783" s="16"/>
      <c r="F3783" s="16"/>
      <c r="G3783" s="16"/>
      <c r="H3783" s="16"/>
      <c r="I3783" s="16"/>
      <c r="J3783" s="16"/>
      <c r="K3783" s="16"/>
      <c r="L3783" s="16"/>
      <c r="M3783" s="17" t="s">
        <v>3011</v>
      </c>
      <c r="N3783" s="17">
        <v>2</v>
      </c>
      <c r="O3783" s="17">
        <v>6</v>
      </c>
      <c r="P3783" s="17">
        <v>2013</v>
      </c>
      <c r="Q3783" s="19" t="s">
        <v>5041</v>
      </c>
      <c r="R3783" s="24" t="s">
        <v>1026</v>
      </c>
      <c r="S3783" s="19" t="s">
        <v>5273</v>
      </c>
      <c r="T3783" s="17">
        <v>2</v>
      </c>
      <c r="U3783" s="24" t="s">
        <v>1026</v>
      </c>
      <c r="V3783" s="17">
        <v>1</v>
      </c>
      <c r="W3783" s="142" t="s">
        <v>5298</v>
      </c>
      <c r="X3783" s="17">
        <v>365</v>
      </c>
      <c r="Y3783" s="17">
        <v>8</v>
      </c>
      <c r="Z3783" s="24" t="s">
        <v>1026</v>
      </c>
      <c r="AA3783" s="17">
        <v>4</v>
      </c>
    </row>
    <row r="3784" spans="1:27" x14ac:dyDescent="0.25">
      <c r="A3784" s="16"/>
      <c r="C3784" s="16"/>
      <c r="D3784" s="16"/>
      <c r="E3784" s="16"/>
      <c r="F3784" s="16"/>
      <c r="G3784" s="16"/>
      <c r="H3784" s="16"/>
      <c r="I3784" s="16"/>
      <c r="J3784" s="16"/>
      <c r="K3784" s="16"/>
      <c r="L3784" s="16"/>
      <c r="M3784" s="17" t="s">
        <v>3011</v>
      </c>
      <c r="N3784" s="17">
        <v>2</v>
      </c>
      <c r="O3784" s="17">
        <v>6</v>
      </c>
      <c r="P3784" s="17">
        <v>2013</v>
      </c>
      <c r="Q3784" s="19" t="s">
        <v>4913</v>
      </c>
      <c r="R3784" s="24" t="s">
        <v>1026</v>
      </c>
      <c r="S3784" s="19" t="s">
        <v>1241</v>
      </c>
      <c r="T3784" s="17">
        <v>1</v>
      </c>
      <c r="U3784" s="24" t="s">
        <v>1026</v>
      </c>
      <c r="V3784" s="17">
        <v>0</v>
      </c>
      <c r="W3784" s="142" t="s">
        <v>249</v>
      </c>
      <c r="X3784" s="17">
        <v>1059</v>
      </c>
      <c r="Y3784" s="17">
        <v>3</v>
      </c>
      <c r="Z3784" s="24" t="s">
        <v>1026</v>
      </c>
      <c r="AA3784" s="17">
        <v>1</v>
      </c>
    </row>
    <row r="3785" spans="1:27" x14ac:dyDescent="0.25">
      <c r="A3785" s="16"/>
      <c r="C3785" s="16"/>
      <c r="D3785" s="16"/>
      <c r="E3785" s="16"/>
      <c r="F3785" s="16"/>
      <c r="G3785" s="16"/>
      <c r="H3785" s="16"/>
      <c r="I3785" s="16"/>
      <c r="J3785" s="16"/>
      <c r="K3785" s="16"/>
      <c r="L3785" s="16"/>
      <c r="M3785" s="17" t="s">
        <v>3011</v>
      </c>
      <c r="N3785" s="17">
        <v>2</v>
      </c>
      <c r="O3785" s="17">
        <v>6</v>
      </c>
      <c r="P3785" s="17">
        <v>2013</v>
      </c>
      <c r="Q3785" s="19" t="s">
        <v>264</v>
      </c>
      <c r="R3785" s="24" t="s">
        <v>1026</v>
      </c>
      <c r="S3785" s="19" t="s">
        <v>392</v>
      </c>
      <c r="T3785" s="17">
        <v>2</v>
      </c>
      <c r="U3785" s="24" t="s">
        <v>1026</v>
      </c>
      <c r="V3785" s="17">
        <v>0</v>
      </c>
      <c r="W3785" s="142" t="s">
        <v>5299</v>
      </c>
      <c r="X3785" s="17">
        <v>763</v>
      </c>
      <c r="Y3785" s="17">
        <v>9</v>
      </c>
      <c r="Z3785" s="24" t="s">
        <v>1026</v>
      </c>
      <c r="AA3785" s="17">
        <v>2</v>
      </c>
    </row>
    <row r="3786" spans="1:27" x14ac:dyDescent="0.25">
      <c r="A3786" s="16"/>
      <c r="C3786" s="16"/>
      <c r="D3786" s="16"/>
      <c r="E3786" s="16"/>
      <c r="F3786" s="16"/>
      <c r="G3786" s="16"/>
      <c r="H3786" s="16"/>
      <c r="I3786" s="16"/>
      <c r="J3786" s="16"/>
      <c r="K3786" s="16"/>
      <c r="L3786" s="16"/>
      <c r="M3786" s="17" t="s">
        <v>3011</v>
      </c>
      <c r="N3786" s="17">
        <v>2</v>
      </c>
      <c r="O3786" s="17">
        <v>6</v>
      </c>
      <c r="P3786" s="17">
        <v>2013</v>
      </c>
      <c r="Q3786" s="19" t="s">
        <v>1042</v>
      </c>
      <c r="R3786" s="24" t="s">
        <v>1026</v>
      </c>
      <c r="S3786" s="19" t="s">
        <v>1043</v>
      </c>
      <c r="T3786" s="17">
        <v>2</v>
      </c>
      <c r="U3786" s="24" t="s">
        <v>1026</v>
      </c>
      <c r="V3786" s="17">
        <v>1</v>
      </c>
      <c r="W3786" s="142" t="s">
        <v>5300</v>
      </c>
      <c r="X3786" s="17">
        <v>484</v>
      </c>
      <c r="Y3786" s="17">
        <v>9</v>
      </c>
      <c r="Z3786" s="24" t="s">
        <v>1026</v>
      </c>
      <c r="AA3786" s="17">
        <v>6</v>
      </c>
    </row>
    <row r="3787" spans="1:27" x14ac:dyDescent="0.25">
      <c r="A3787" s="16"/>
      <c r="C3787" s="16"/>
      <c r="D3787" s="16"/>
      <c r="E3787" s="16"/>
      <c r="F3787" s="16"/>
      <c r="G3787" s="16"/>
      <c r="H3787" s="16"/>
      <c r="I3787" s="16"/>
      <c r="J3787" s="16"/>
      <c r="K3787" s="16"/>
      <c r="L3787" s="16"/>
      <c r="M3787" s="17" t="s">
        <v>3142</v>
      </c>
      <c r="N3787" s="17">
        <v>5</v>
      </c>
      <c r="O3787" s="17">
        <v>6</v>
      </c>
      <c r="P3787" s="17">
        <v>2013</v>
      </c>
      <c r="Q3787" s="19" t="s">
        <v>1241</v>
      </c>
      <c r="R3787" s="24" t="s">
        <v>1026</v>
      </c>
      <c r="S3787" s="19" t="s">
        <v>264</v>
      </c>
      <c r="T3787" s="17">
        <v>1</v>
      </c>
      <c r="U3787" s="24" t="s">
        <v>1026</v>
      </c>
      <c r="V3787" s="17">
        <v>0</v>
      </c>
      <c r="W3787" s="142" t="s">
        <v>5303</v>
      </c>
      <c r="X3787" s="17">
        <v>994</v>
      </c>
      <c r="Y3787" s="17">
        <v>7</v>
      </c>
      <c r="Z3787" s="24" t="s">
        <v>1026</v>
      </c>
      <c r="AA3787" s="17">
        <v>3</v>
      </c>
    </row>
    <row r="3788" spans="1:27" x14ac:dyDescent="0.25">
      <c r="A3788" s="16"/>
      <c r="C3788" s="16"/>
      <c r="D3788" s="16"/>
      <c r="E3788" s="16"/>
      <c r="F3788" s="16"/>
      <c r="G3788" s="16"/>
      <c r="H3788" s="16"/>
      <c r="I3788" s="16"/>
      <c r="J3788" s="16"/>
      <c r="K3788" s="16"/>
      <c r="L3788" s="16"/>
      <c r="M3788" s="17" t="s">
        <v>3142</v>
      </c>
      <c r="N3788" s="17">
        <v>5</v>
      </c>
      <c r="O3788" s="17">
        <v>6</v>
      </c>
      <c r="P3788" s="17">
        <v>2013</v>
      </c>
      <c r="Q3788" s="19" t="s">
        <v>1041</v>
      </c>
      <c r="R3788" s="24" t="s">
        <v>1026</v>
      </c>
      <c r="S3788" s="19" t="s">
        <v>1042</v>
      </c>
      <c r="T3788" s="17">
        <v>2</v>
      </c>
      <c r="U3788" s="24" t="s">
        <v>1026</v>
      </c>
      <c r="V3788" s="17">
        <v>0</v>
      </c>
      <c r="W3788" s="142" t="s">
        <v>5302</v>
      </c>
      <c r="X3788" s="17">
        <v>404</v>
      </c>
      <c r="Y3788" s="17">
        <v>15</v>
      </c>
      <c r="Z3788" s="24" t="s">
        <v>1026</v>
      </c>
      <c r="AA3788" s="17">
        <v>1</v>
      </c>
    </row>
    <row r="3789" spans="1:27" x14ac:dyDescent="0.25">
      <c r="A3789" s="16"/>
      <c r="C3789" s="16"/>
      <c r="D3789" s="16"/>
      <c r="E3789" s="16"/>
      <c r="F3789" s="16"/>
      <c r="G3789" s="16"/>
      <c r="H3789" s="16"/>
      <c r="I3789" s="16"/>
      <c r="J3789" s="16"/>
      <c r="K3789" s="16"/>
      <c r="L3789" s="16"/>
      <c r="M3789" s="17" t="s">
        <v>3142</v>
      </c>
      <c r="N3789" s="17">
        <v>5</v>
      </c>
      <c r="O3789" s="17">
        <v>6</v>
      </c>
      <c r="P3789" s="17">
        <v>2013</v>
      </c>
      <c r="Q3789" s="19" t="s">
        <v>5266</v>
      </c>
      <c r="R3789" s="24" t="s">
        <v>1026</v>
      </c>
      <c r="S3789" s="19" t="s">
        <v>392</v>
      </c>
      <c r="T3789" s="17">
        <v>0</v>
      </c>
      <c r="U3789" s="24" t="s">
        <v>1026</v>
      </c>
      <c r="V3789" s="17">
        <v>2</v>
      </c>
      <c r="W3789" s="142" t="s">
        <v>5301</v>
      </c>
      <c r="X3789" s="17">
        <v>341</v>
      </c>
      <c r="Y3789" s="17">
        <v>8</v>
      </c>
      <c r="Z3789" s="24" t="s">
        <v>1026</v>
      </c>
      <c r="AA3789" s="17">
        <v>16</v>
      </c>
    </row>
    <row r="3790" spans="1:27" x14ac:dyDescent="0.25">
      <c r="A3790" s="16"/>
      <c r="C3790" s="16"/>
      <c r="D3790" s="16"/>
      <c r="E3790" s="16"/>
      <c r="F3790" s="16"/>
      <c r="G3790" s="16"/>
      <c r="H3790" s="16"/>
      <c r="I3790" s="16"/>
      <c r="J3790" s="16"/>
      <c r="K3790" s="16"/>
      <c r="L3790" s="16"/>
      <c r="M3790" s="17" t="s">
        <v>3142</v>
      </c>
      <c r="N3790" s="17">
        <v>5</v>
      </c>
      <c r="O3790" s="17">
        <v>6</v>
      </c>
      <c r="P3790" s="17">
        <v>2013</v>
      </c>
      <c r="Q3790" s="19" t="s">
        <v>5273</v>
      </c>
      <c r="R3790" s="24" t="s">
        <v>1026</v>
      </c>
      <c r="S3790" s="19" t="s">
        <v>1</v>
      </c>
      <c r="T3790" s="17">
        <v>2</v>
      </c>
      <c r="U3790" s="24" t="s">
        <v>1026</v>
      </c>
      <c r="V3790" s="17">
        <v>0</v>
      </c>
      <c r="W3790" s="142" t="s">
        <v>3069</v>
      </c>
      <c r="X3790" s="17">
        <v>273</v>
      </c>
      <c r="Y3790" s="17">
        <v>9</v>
      </c>
      <c r="Z3790" s="24" t="s">
        <v>1026</v>
      </c>
      <c r="AA3790" s="17">
        <v>1</v>
      </c>
    </row>
    <row r="3791" spans="1:27" x14ac:dyDescent="0.25">
      <c r="A3791" s="16"/>
      <c r="C3791" s="16"/>
      <c r="D3791" s="16"/>
      <c r="E3791" s="16"/>
      <c r="F3791" s="16"/>
      <c r="G3791" s="16"/>
      <c r="H3791" s="16"/>
      <c r="I3791" s="16"/>
      <c r="J3791" s="16"/>
      <c r="K3791" s="16"/>
      <c r="L3791" s="16"/>
      <c r="M3791" s="17" t="s">
        <v>3143</v>
      </c>
      <c r="N3791" s="17">
        <v>7</v>
      </c>
      <c r="O3791" s="17">
        <v>6</v>
      </c>
      <c r="P3791" s="17">
        <v>2013</v>
      </c>
      <c r="Q3791" s="19" t="s">
        <v>5273</v>
      </c>
      <c r="R3791" s="24" t="s">
        <v>1026</v>
      </c>
      <c r="S3791" s="19" t="s">
        <v>392</v>
      </c>
      <c r="T3791" s="17">
        <v>1</v>
      </c>
      <c r="U3791" s="24" t="s">
        <v>1026</v>
      </c>
      <c r="V3791" s="17">
        <v>2</v>
      </c>
      <c r="W3791" s="142" t="s">
        <v>5304</v>
      </c>
      <c r="X3791" s="17">
        <v>871</v>
      </c>
      <c r="Y3791" s="17">
        <v>7</v>
      </c>
      <c r="Z3791" s="24" t="s">
        <v>1026</v>
      </c>
      <c r="AA3791" s="17">
        <v>9</v>
      </c>
    </row>
    <row r="3792" spans="1:27" x14ac:dyDescent="0.25">
      <c r="A3792" s="16"/>
      <c r="C3792" s="16"/>
      <c r="D3792" s="16"/>
      <c r="E3792" s="16"/>
      <c r="F3792" s="16"/>
      <c r="G3792" s="16"/>
      <c r="H3792" s="16"/>
      <c r="I3792" s="16"/>
      <c r="J3792" s="16"/>
      <c r="K3792" s="16"/>
      <c r="L3792" s="16"/>
      <c r="M3792" s="17" t="s">
        <v>3143</v>
      </c>
      <c r="N3792" s="17">
        <v>7</v>
      </c>
      <c r="O3792" s="17">
        <v>6</v>
      </c>
      <c r="P3792" s="17">
        <v>2013</v>
      </c>
      <c r="Q3792" s="19" t="s">
        <v>1241</v>
      </c>
      <c r="R3792" s="24" t="s">
        <v>1026</v>
      </c>
      <c r="S3792" s="19" t="s">
        <v>1042</v>
      </c>
      <c r="T3792" s="17">
        <v>2</v>
      </c>
      <c r="U3792" s="24" t="s">
        <v>1026</v>
      </c>
      <c r="V3792" s="17">
        <v>0</v>
      </c>
      <c r="W3792" s="142" t="s">
        <v>5305</v>
      </c>
      <c r="X3792" s="17">
        <v>794</v>
      </c>
      <c r="Y3792" s="17">
        <v>9</v>
      </c>
      <c r="Z3792" s="24" t="s">
        <v>1026</v>
      </c>
      <c r="AA3792" s="17">
        <v>3</v>
      </c>
    </row>
    <row r="3793" spans="1:27" x14ac:dyDescent="0.25">
      <c r="A3793" s="16"/>
      <c r="C3793" s="16"/>
      <c r="D3793" s="16"/>
      <c r="E3793" s="16"/>
      <c r="F3793" s="16"/>
      <c r="G3793" s="16"/>
      <c r="H3793" s="16"/>
      <c r="I3793" s="16"/>
      <c r="J3793" s="16"/>
      <c r="K3793" s="16"/>
      <c r="L3793" s="16"/>
      <c r="M3793" s="17" t="s">
        <v>3027</v>
      </c>
      <c r="N3793" s="17">
        <v>8</v>
      </c>
      <c r="O3793" s="17">
        <v>6</v>
      </c>
      <c r="P3793" s="17">
        <v>2013</v>
      </c>
      <c r="Q3793" s="19" t="s">
        <v>5266</v>
      </c>
      <c r="R3793" s="24" t="s">
        <v>1026</v>
      </c>
      <c r="S3793" s="19" t="s">
        <v>1043</v>
      </c>
      <c r="T3793" s="17">
        <v>0</v>
      </c>
      <c r="U3793" s="24" t="s">
        <v>1026</v>
      </c>
      <c r="V3793" s="17">
        <v>2</v>
      </c>
      <c r="W3793" s="142" t="s">
        <v>5306</v>
      </c>
      <c r="X3793" s="17">
        <v>292</v>
      </c>
      <c r="Y3793" s="17">
        <v>6</v>
      </c>
      <c r="Z3793" s="24" t="s">
        <v>1026</v>
      </c>
      <c r="AA3793" s="17">
        <v>14</v>
      </c>
    </row>
    <row r="3794" spans="1:27" x14ac:dyDescent="0.25">
      <c r="A3794" s="16"/>
      <c r="C3794" s="16"/>
      <c r="D3794" s="16"/>
      <c r="E3794" s="16"/>
      <c r="F3794" s="16"/>
      <c r="G3794" s="16"/>
      <c r="H3794" s="16"/>
      <c r="I3794" s="16"/>
      <c r="J3794" s="16"/>
      <c r="K3794" s="16"/>
      <c r="L3794" s="16"/>
      <c r="M3794" s="17" t="s">
        <v>3027</v>
      </c>
      <c r="N3794" s="17">
        <v>8</v>
      </c>
      <c r="O3794" s="17">
        <v>6</v>
      </c>
      <c r="P3794" s="17">
        <v>2013</v>
      </c>
      <c r="Q3794" s="19" t="s">
        <v>5267</v>
      </c>
      <c r="R3794" s="24" t="s">
        <v>1026</v>
      </c>
      <c r="S3794" s="19" t="s">
        <v>4913</v>
      </c>
      <c r="T3794" s="17">
        <v>1</v>
      </c>
      <c r="U3794" s="24" t="s">
        <v>1026</v>
      </c>
      <c r="V3794" s="17">
        <v>0</v>
      </c>
      <c r="W3794" s="142" t="s">
        <v>5308</v>
      </c>
      <c r="X3794" s="17">
        <v>204</v>
      </c>
      <c r="Y3794" s="17">
        <v>11</v>
      </c>
      <c r="Z3794" s="24" t="s">
        <v>1026</v>
      </c>
      <c r="AA3794" s="17">
        <v>8</v>
      </c>
    </row>
    <row r="3795" spans="1:27" x14ac:dyDescent="0.25">
      <c r="A3795" s="16"/>
      <c r="C3795" s="16"/>
      <c r="D3795" s="16"/>
      <c r="E3795" s="16"/>
      <c r="F3795" s="16"/>
      <c r="G3795" s="16"/>
      <c r="H3795" s="16"/>
      <c r="I3795" s="16"/>
      <c r="J3795" s="16"/>
      <c r="K3795" s="16"/>
      <c r="L3795" s="16"/>
      <c r="M3795" s="17" t="s">
        <v>3027</v>
      </c>
      <c r="N3795" s="17">
        <v>8</v>
      </c>
      <c r="O3795" s="17">
        <v>6</v>
      </c>
      <c r="P3795" s="17">
        <v>2013</v>
      </c>
      <c r="Q3795" s="19" t="s">
        <v>5041</v>
      </c>
      <c r="R3795" s="24" t="s">
        <v>1026</v>
      </c>
      <c r="S3795" s="19" t="s">
        <v>1</v>
      </c>
      <c r="T3795" s="17">
        <v>1</v>
      </c>
      <c r="U3795" s="24" t="s">
        <v>1026</v>
      </c>
      <c r="V3795" s="17">
        <v>0</v>
      </c>
      <c r="W3795" s="142" t="s">
        <v>1022</v>
      </c>
      <c r="X3795" s="17">
        <v>296</v>
      </c>
      <c r="Y3795" s="17">
        <v>9</v>
      </c>
      <c r="Z3795" s="24" t="s">
        <v>1026</v>
      </c>
      <c r="AA3795" s="17">
        <v>5</v>
      </c>
    </row>
    <row r="3796" spans="1:27" x14ac:dyDescent="0.25">
      <c r="A3796" s="16"/>
      <c r="C3796" s="16"/>
      <c r="D3796" s="16"/>
      <c r="E3796" s="16"/>
      <c r="F3796" s="16"/>
      <c r="G3796" s="16"/>
      <c r="H3796" s="16"/>
      <c r="I3796" s="16"/>
      <c r="J3796" s="16"/>
      <c r="K3796" s="16"/>
      <c r="L3796" s="16"/>
      <c r="M3796" s="17" t="s">
        <v>3011</v>
      </c>
      <c r="N3796" s="17">
        <v>9</v>
      </c>
      <c r="O3796" s="17">
        <v>6</v>
      </c>
      <c r="P3796" s="17">
        <v>2013</v>
      </c>
      <c r="Q3796" s="19" t="s">
        <v>264</v>
      </c>
      <c r="R3796" s="24" t="s">
        <v>1026</v>
      </c>
      <c r="S3796" s="19" t="s">
        <v>1041</v>
      </c>
      <c r="T3796" s="17">
        <v>0</v>
      </c>
      <c r="U3796" s="24" t="s">
        <v>1026</v>
      </c>
      <c r="V3796" s="17">
        <v>2</v>
      </c>
      <c r="W3796" s="142" t="s">
        <v>5309</v>
      </c>
      <c r="X3796" s="17">
        <v>676</v>
      </c>
      <c r="Y3796" s="17">
        <v>4</v>
      </c>
      <c r="Z3796" s="24" t="s">
        <v>1026</v>
      </c>
      <c r="AA3796" s="17">
        <v>10</v>
      </c>
    </row>
    <row r="3797" spans="1:27" x14ac:dyDescent="0.25">
      <c r="A3797" s="16"/>
      <c r="C3797" s="16"/>
      <c r="D3797" s="16"/>
      <c r="E3797" s="16"/>
      <c r="F3797" s="16"/>
      <c r="G3797" s="16"/>
      <c r="H3797" s="16"/>
      <c r="I3797" s="16"/>
      <c r="J3797" s="16"/>
      <c r="K3797" s="16"/>
      <c r="L3797" s="16"/>
      <c r="M3797" s="17" t="s">
        <v>3011</v>
      </c>
      <c r="N3797" s="17">
        <v>9</v>
      </c>
      <c r="O3797" s="17">
        <v>6</v>
      </c>
      <c r="P3797" s="17">
        <v>2013</v>
      </c>
      <c r="Q3797" s="19" t="s">
        <v>5273</v>
      </c>
      <c r="R3797" s="24" t="s">
        <v>1026</v>
      </c>
      <c r="S3797" s="19" t="s">
        <v>1043</v>
      </c>
      <c r="T3797" s="17">
        <v>2</v>
      </c>
      <c r="U3797" s="24" t="s">
        <v>1026</v>
      </c>
      <c r="V3797" s="17">
        <v>1</v>
      </c>
      <c r="W3797" s="142" t="s">
        <v>5310</v>
      </c>
      <c r="X3797" s="17">
        <v>252</v>
      </c>
      <c r="Y3797" s="17">
        <v>5</v>
      </c>
      <c r="Z3797" s="24" t="s">
        <v>1026</v>
      </c>
      <c r="AA3797" s="17">
        <v>6</v>
      </c>
    </row>
    <row r="3798" spans="1:27" x14ac:dyDescent="0.25">
      <c r="A3798" s="16"/>
      <c r="C3798" s="16"/>
      <c r="D3798" s="16"/>
      <c r="E3798" s="16"/>
      <c r="F3798" s="16"/>
      <c r="G3798" s="16"/>
      <c r="H3798" s="16"/>
      <c r="I3798" s="16"/>
      <c r="J3798" s="16"/>
      <c r="K3798" s="16"/>
      <c r="L3798" s="16"/>
      <c r="M3798" s="17" t="s">
        <v>3011</v>
      </c>
      <c r="N3798" s="17">
        <v>9</v>
      </c>
      <c r="O3798" s="17">
        <v>6</v>
      </c>
      <c r="P3798" s="17">
        <v>2013</v>
      </c>
      <c r="Q3798" s="19" t="s">
        <v>5267</v>
      </c>
      <c r="R3798" s="24" t="s">
        <v>1026</v>
      </c>
      <c r="S3798" s="19" t="s">
        <v>1</v>
      </c>
      <c r="T3798" s="17">
        <v>2</v>
      </c>
      <c r="U3798" s="24" t="s">
        <v>1026</v>
      </c>
      <c r="V3798" s="17">
        <v>1</v>
      </c>
      <c r="W3798" s="142" t="s">
        <v>5307</v>
      </c>
      <c r="X3798" s="17">
        <v>271</v>
      </c>
      <c r="Y3798" s="17">
        <v>6</v>
      </c>
      <c r="Z3798" s="24" t="s">
        <v>1026</v>
      </c>
      <c r="AA3798" s="17">
        <v>4</v>
      </c>
    </row>
    <row r="3799" spans="1:27" x14ac:dyDescent="0.25">
      <c r="A3799" s="16"/>
      <c r="C3799" s="16"/>
      <c r="D3799" s="16"/>
      <c r="E3799" s="16"/>
      <c r="F3799" s="16"/>
      <c r="G3799" s="16"/>
      <c r="H3799" s="16"/>
      <c r="I3799" s="16"/>
      <c r="J3799" s="16"/>
      <c r="K3799" s="16"/>
      <c r="L3799" s="16"/>
      <c r="M3799" s="17" t="s">
        <v>3011</v>
      </c>
      <c r="N3799" s="17">
        <v>9</v>
      </c>
      <c r="O3799" s="17">
        <v>6</v>
      </c>
      <c r="P3799" s="17">
        <v>2013</v>
      </c>
      <c r="Q3799" s="19" t="s">
        <v>5041</v>
      </c>
      <c r="R3799" s="24" t="s">
        <v>1026</v>
      </c>
      <c r="S3799" s="19" t="s">
        <v>4913</v>
      </c>
      <c r="T3799" s="17">
        <v>2</v>
      </c>
      <c r="U3799" s="24" t="s">
        <v>1026</v>
      </c>
      <c r="V3799" s="17">
        <v>0</v>
      </c>
      <c r="W3799" s="142" t="s">
        <v>4397</v>
      </c>
      <c r="X3799" s="17">
        <v>334</v>
      </c>
      <c r="Y3799" s="17">
        <v>4</v>
      </c>
      <c r="Z3799" s="24" t="s">
        <v>1026</v>
      </c>
      <c r="AA3799" s="17">
        <v>1</v>
      </c>
    </row>
    <row r="3800" spans="1:27" x14ac:dyDescent="0.25">
      <c r="A3800" s="16"/>
      <c r="C3800" s="16"/>
      <c r="D3800" s="16"/>
      <c r="E3800" s="16"/>
      <c r="F3800" s="16"/>
      <c r="G3800" s="16"/>
      <c r="H3800" s="16"/>
      <c r="I3800" s="16"/>
      <c r="J3800" s="16"/>
      <c r="K3800" s="16"/>
      <c r="L3800" s="16"/>
      <c r="M3800" s="17" t="s">
        <v>3142</v>
      </c>
      <c r="N3800" s="17">
        <v>12</v>
      </c>
      <c r="O3800" s="17">
        <v>6</v>
      </c>
      <c r="P3800" s="17">
        <v>2013</v>
      </c>
      <c r="Q3800" s="19" t="s">
        <v>392</v>
      </c>
      <c r="R3800" s="24" t="s">
        <v>1026</v>
      </c>
      <c r="S3800" s="19" t="s">
        <v>1041</v>
      </c>
      <c r="T3800" s="17">
        <v>0</v>
      </c>
      <c r="U3800" s="24" t="s">
        <v>1026</v>
      </c>
      <c r="V3800" s="17">
        <v>1</v>
      </c>
      <c r="W3800" s="142" t="s">
        <v>5311</v>
      </c>
      <c r="X3800" s="17">
        <v>632</v>
      </c>
      <c r="Y3800" s="17">
        <v>10</v>
      </c>
      <c r="Z3800" s="24" t="s">
        <v>1026</v>
      </c>
      <c r="AA3800" s="17">
        <v>14</v>
      </c>
    </row>
    <row r="3801" spans="1:27" x14ac:dyDescent="0.25">
      <c r="A3801" s="16"/>
      <c r="C3801" s="16"/>
      <c r="D3801" s="16"/>
      <c r="E3801" s="16"/>
      <c r="F3801" s="16"/>
      <c r="G3801" s="16"/>
      <c r="H3801" s="16"/>
      <c r="I3801" s="16"/>
      <c r="J3801" s="16"/>
      <c r="K3801" s="16"/>
      <c r="L3801" s="16"/>
      <c r="M3801" s="17" t="s">
        <v>3142</v>
      </c>
      <c r="N3801" s="17">
        <v>12</v>
      </c>
      <c r="O3801" s="17">
        <v>6</v>
      </c>
      <c r="P3801" s="17">
        <v>2013</v>
      </c>
      <c r="Q3801" s="19" t="s">
        <v>4913</v>
      </c>
      <c r="R3801" s="24" t="s">
        <v>1026</v>
      </c>
      <c r="S3801" s="19" t="s">
        <v>5273</v>
      </c>
      <c r="T3801" s="17">
        <v>2</v>
      </c>
      <c r="U3801" s="24" t="s">
        <v>1026</v>
      </c>
      <c r="V3801" s="17">
        <v>0</v>
      </c>
      <c r="W3801" s="142" t="s">
        <v>484</v>
      </c>
      <c r="X3801" s="17">
        <v>669</v>
      </c>
      <c r="Y3801" s="17">
        <v>6</v>
      </c>
      <c r="Z3801" s="24" t="s">
        <v>1026</v>
      </c>
      <c r="AA3801" s="17">
        <v>2</v>
      </c>
    </row>
    <row r="3802" spans="1:27" x14ac:dyDescent="0.25">
      <c r="A3802" s="16"/>
      <c r="C3802" s="16"/>
      <c r="D3802" s="16"/>
      <c r="E3802" s="16"/>
      <c r="F3802" s="16"/>
      <c r="G3802" s="16"/>
      <c r="H3802" s="16"/>
      <c r="I3802" s="16"/>
      <c r="J3802" s="16"/>
      <c r="K3802" s="16"/>
      <c r="L3802" s="16"/>
      <c r="M3802" s="17" t="s">
        <v>3142</v>
      </c>
      <c r="N3802" s="17">
        <v>12</v>
      </c>
      <c r="O3802" s="17">
        <v>6</v>
      </c>
      <c r="P3802" s="17">
        <v>2013</v>
      </c>
      <c r="Q3802" s="19" t="s">
        <v>1</v>
      </c>
      <c r="R3802" s="24" t="s">
        <v>1026</v>
      </c>
      <c r="S3802" s="19" t="s">
        <v>5266</v>
      </c>
      <c r="T3802" s="17">
        <v>2</v>
      </c>
      <c r="U3802" s="24" t="s">
        <v>1026</v>
      </c>
      <c r="V3802" s="17">
        <v>1</v>
      </c>
      <c r="W3802" s="142" t="s">
        <v>5312</v>
      </c>
      <c r="X3802" s="17">
        <v>335</v>
      </c>
      <c r="Y3802" s="17">
        <v>8</v>
      </c>
      <c r="Z3802" s="24" t="s">
        <v>1026</v>
      </c>
      <c r="AA3802" s="17">
        <v>3</v>
      </c>
    </row>
    <row r="3803" spans="1:27" x14ac:dyDescent="0.25">
      <c r="A3803" s="16"/>
      <c r="C3803" s="16"/>
      <c r="D3803" s="16"/>
      <c r="E3803" s="16"/>
      <c r="F3803" s="16"/>
      <c r="G3803" s="16"/>
      <c r="H3803" s="16"/>
      <c r="I3803" s="16"/>
      <c r="J3803" s="16"/>
      <c r="K3803" s="16"/>
      <c r="L3803" s="16"/>
      <c r="M3803" s="17" t="s">
        <v>3142</v>
      </c>
      <c r="N3803" s="17">
        <v>12</v>
      </c>
      <c r="O3803" s="17">
        <v>6</v>
      </c>
      <c r="P3803" s="17">
        <v>2013</v>
      </c>
      <c r="Q3803" s="19" t="s">
        <v>1043</v>
      </c>
      <c r="R3803" s="24" t="s">
        <v>1026</v>
      </c>
      <c r="S3803" s="19" t="s">
        <v>1241</v>
      </c>
      <c r="T3803" s="17">
        <v>0</v>
      </c>
      <c r="U3803" s="24" t="s">
        <v>1026</v>
      </c>
      <c r="V3803" s="17">
        <v>2</v>
      </c>
      <c r="W3803" s="142" t="s">
        <v>2044</v>
      </c>
      <c r="X3803" s="17">
        <v>363</v>
      </c>
      <c r="Y3803" s="17">
        <v>4</v>
      </c>
      <c r="Z3803" s="24" t="s">
        <v>1026</v>
      </c>
      <c r="AA3803" s="17">
        <v>9</v>
      </c>
    </row>
    <row r="3804" spans="1:27" x14ac:dyDescent="0.25">
      <c r="A3804" s="16"/>
      <c r="C3804" s="16"/>
      <c r="D3804" s="16"/>
      <c r="E3804" s="16"/>
      <c r="F3804" s="16"/>
      <c r="G3804" s="16"/>
      <c r="H3804" s="16"/>
      <c r="I3804" s="16"/>
      <c r="J3804" s="16"/>
      <c r="K3804" s="16"/>
      <c r="L3804" s="16"/>
      <c r="M3804" s="17" t="s">
        <v>3143</v>
      </c>
      <c r="N3804" s="17">
        <v>14</v>
      </c>
      <c r="O3804" s="17">
        <v>6</v>
      </c>
      <c r="P3804" s="17">
        <v>2013</v>
      </c>
      <c r="Q3804" s="19" t="s">
        <v>1241</v>
      </c>
      <c r="R3804" s="24" t="s">
        <v>1026</v>
      </c>
      <c r="S3804" s="19" t="s">
        <v>392</v>
      </c>
      <c r="T3804" s="17">
        <v>2</v>
      </c>
      <c r="U3804" s="24" t="s">
        <v>1026</v>
      </c>
      <c r="V3804" s="17">
        <v>0</v>
      </c>
      <c r="W3804" s="142" t="s">
        <v>1725</v>
      </c>
      <c r="X3804" s="17">
        <v>996</v>
      </c>
      <c r="Y3804" s="17">
        <v>8</v>
      </c>
      <c r="Z3804" s="24" t="s">
        <v>1026</v>
      </c>
      <c r="AA3804" s="17">
        <v>1</v>
      </c>
    </row>
    <row r="3805" spans="1:27" x14ac:dyDescent="0.25">
      <c r="A3805" s="16"/>
      <c r="C3805" s="16"/>
      <c r="D3805" s="16"/>
      <c r="E3805" s="16"/>
      <c r="F3805" s="16"/>
      <c r="G3805" s="16"/>
      <c r="H3805" s="16"/>
      <c r="I3805" s="16"/>
      <c r="J3805" s="16"/>
      <c r="K3805" s="16"/>
      <c r="L3805" s="16"/>
      <c r="M3805" s="17" t="s">
        <v>3027</v>
      </c>
      <c r="N3805" s="17">
        <v>16</v>
      </c>
      <c r="O3805" s="17">
        <v>6</v>
      </c>
      <c r="P3805" s="17">
        <v>2013</v>
      </c>
      <c r="Q3805" s="19" t="s">
        <v>1042</v>
      </c>
      <c r="R3805" s="24" t="s">
        <v>1026</v>
      </c>
      <c r="S3805" s="19" t="s">
        <v>5267</v>
      </c>
      <c r="T3805" s="17">
        <v>1</v>
      </c>
      <c r="U3805" s="24" t="s">
        <v>1026</v>
      </c>
      <c r="V3805" s="17">
        <v>0</v>
      </c>
      <c r="W3805" s="297" t="s">
        <v>3148</v>
      </c>
      <c r="X3805" s="17">
        <v>277</v>
      </c>
      <c r="Y3805" s="17">
        <v>6</v>
      </c>
      <c r="Z3805" s="24" t="s">
        <v>1026</v>
      </c>
      <c r="AA3805" s="17">
        <v>4</v>
      </c>
    </row>
    <row r="3806" spans="1:27" x14ac:dyDescent="0.25">
      <c r="A3806" s="16"/>
      <c r="C3806" s="16"/>
      <c r="D3806" s="16"/>
      <c r="E3806" s="16"/>
      <c r="F3806" s="16"/>
      <c r="G3806" s="16"/>
      <c r="H3806" s="16"/>
      <c r="I3806" s="16"/>
      <c r="J3806" s="16"/>
      <c r="K3806" s="16"/>
      <c r="L3806" s="16"/>
      <c r="M3806" s="17" t="s">
        <v>3027</v>
      </c>
      <c r="N3806" s="17">
        <v>15</v>
      </c>
      <c r="O3806" s="17">
        <v>6</v>
      </c>
      <c r="P3806" s="17">
        <v>2013</v>
      </c>
      <c r="Q3806" s="19" t="s">
        <v>264</v>
      </c>
      <c r="R3806" s="24" t="s">
        <v>1026</v>
      </c>
      <c r="S3806" s="19" t="s">
        <v>5041</v>
      </c>
      <c r="T3806" s="17">
        <v>1</v>
      </c>
      <c r="U3806" s="24" t="s">
        <v>1026</v>
      </c>
      <c r="V3806" s="17">
        <v>0</v>
      </c>
      <c r="W3806" s="297" t="s">
        <v>5315</v>
      </c>
      <c r="X3806" s="17">
        <v>448</v>
      </c>
      <c r="Y3806" s="17">
        <v>6</v>
      </c>
      <c r="Z3806" s="24" t="s">
        <v>1026</v>
      </c>
      <c r="AA3806" s="17">
        <v>4</v>
      </c>
    </row>
    <row r="3807" spans="1:27" x14ac:dyDescent="0.25">
      <c r="A3807" s="16"/>
      <c r="C3807" s="16"/>
      <c r="D3807" s="16"/>
      <c r="E3807" s="16"/>
      <c r="F3807" s="16"/>
      <c r="G3807" s="16"/>
      <c r="H3807" s="16"/>
      <c r="I3807" s="16"/>
      <c r="J3807" s="16"/>
      <c r="K3807" s="16"/>
      <c r="L3807" s="103"/>
      <c r="M3807" s="17" t="s">
        <v>3027</v>
      </c>
      <c r="N3807" s="17">
        <v>15</v>
      </c>
      <c r="O3807" s="17">
        <v>6</v>
      </c>
      <c r="P3807" s="17">
        <v>2013</v>
      </c>
      <c r="Q3807" s="19" t="s">
        <v>5266</v>
      </c>
      <c r="R3807" s="24" t="s">
        <v>1026</v>
      </c>
      <c r="S3807" s="19" t="s">
        <v>5273</v>
      </c>
      <c r="T3807" s="17">
        <v>0</v>
      </c>
      <c r="U3807" s="24" t="s">
        <v>1026</v>
      </c>
      <c r="V3807" s="17">
        <v>2</v>
      </c>
      <c r="W3807" s="297" t="s">
        <v>5314</v>
      </c>
      <c r="X3807" s="17">
        <v>255</v>
      </c>
      <c r="Y3807" s="17">
        <v>2</v>
      </c>
      <c r="Z3807" s="24" t="s">
        <v>1026</v>
      </c>
      <c r="AA3807" s="17">
        <v>9</v>
      </c>
    </row>
    <row r="3808" spans="1:27" x14ac:dyDescent="0.25">
      <c r="A3808" s="16"/>
      <c r="C3808" s="16"/>
      <c r="D3808" s="16"/>
      <c r="E3808" s="16"/>
      <c r="F3808" s="16"/>
      <c r="G3808" s="16"/>
      <c r="H3808" s="16"/>
      <c r="I3808" s="16"/>
      <c r="J3808" s="16"/>
      <c r="K3808" s="16"/>
      <c r="L3808" s="103"/>
      <c r="M3808" s="17" t="s">
        <v>3011</v>
      </c>
      <c r="N3808" s="17">
        <v>16</v>
      </c>
      <c r="O3808" s="17">
        <v>6</v>
      </c>
      <c r="P3808" s="17">
        <v>2013</v>
      </c>
      <c r="Q3808" s="19" t="s">
        <v>1043</v>
      </c>
      <c r="R3808" s="24" t="s">
        <v>1026</v>
      </c>
      <c r="S3808" s="19" t="s">
        <v>1041</v>
      </c>
      <c r="T3808" s="17">
        <v>0</v>
      </c>
      <c r="U3808" s="24" t="s">
        <v>1026</v>
      </c>
      <c r="V3808" s="17">
        <v>2</v>
      </c>
      <c r="W3808" s="297" t="s">
        <v>2635</v>
      </c>
      <c r="X3808" s="17">
        <v>439</v>
      </c>
      <c r="Y3808" s="17">
        <v>4</v>
      </c>
      <c r="Z3808" s="24" t="s">
        <v>1026</v>
      </c>
      <c r="AA3808" s="17">
        <v>11</v>
      </c>
    </row>
    <row r="3809" spans="1:28" x14ac:dyDescent="0.25">
      <c r="A3809" s="16"/>
      <c r="C3809" s="16"/>
      <c r="D3809" s="16"/>
      <c r="E3809" s="16"/>
      <c r="F3809" s="16"/>
      <c r="G3809" s="16"/>
      <c r="H3809" s="16"/>
      <c r="I3809" s="16"/>
      <c r="J3809" s="16"/>
      <c r="K3809" s="16"/>
      <c r="L3809" s="103"/>
      <c r="M3809" s="17" t="s">
        <v>3011</v>
      </c>
      <c r="N3809" s="17">
        <v>16</v>
      </c>
      <c r="O3809" s="17">
        <v>6</v>
      </c>
      <c r="P3809" s="17">
        <v>2013</v>
      </c>
      <c r="Q3809" s="19" t="s">
        <v>1042</v>
      </c>
      <c r="R3809" s="24" t="s">
        <v>1026</v>
      </c>
      <c r="S3809" s="19" t="s">
        <v>5041</v>
      </c>
      <c r="T3809" s="17">
        <v>2</v>
      </c>
      <c r="U3809" s="24" t="s">
        <v>1026</v>
      </c>
      <c r="V3809" s="17">
        <v>0</v>
      </c>
      <c r="W3809" s="297" t="s">
        <v>2317</v>
      </c>
      <c r="X3809" s="17">
        <v>583</v>
      </c>
      <c r="Y3809" s="17">
        <v>14</v>
      </c>
      <c r="Z3809" s="24" t="s">
        <v>1026</v>
      </c>
      <c r="AA3809" s="17">
        <v>5</v>
      </c>
    </row>
    <row r="3810" spans="1:28" x14ac:dyDescent="0.25">
      <c r="A3810" s="16"/>
      <c r="C3810" s="16"/>
      <c r="D3810" s="16"/>
      <c r="E3810" s="16"/>
      <c r="F3810" s="16"/>
      <c r="G3810" s="16"/>
      <c r="H3810" s="16"/>
      <c r="I3810" s="16"/>
      <c r="J3810" s="16"/>
      <c r="K3810" s="16"/>
      <c r="L3810" s="103"/>
      <c r="M3810" s="17" t="s">
        <v>3011</v>
      </c>
      <c r="N3810" s="17">
        <v>16</v>
      </c>
      <c r="O3810" s="17">
        <v>6</v>
      </c>
      <c r="P3810" s="17">
        <v>2013</v>
      </c>
      <c r="Q3810" s="19" t="s">
        <v>264</v>
      </c>
      <c r="R3810" s="24" t="s">
        <v>1026</v>
      </c>
      <c r="S3810" s="19" t="s">
        <v>5267</v>
      </c>
      <c r="T3810" s="17">
        <v>1</v>
      </c>
      <c r="U3810" s="24" t="s">
        <v>1026</v>
      </c>
      <c r="V3810" s="17">
        <v>2</v>
      </c>
      <c r="W3810" s="297" t="s">
        <v>5313</v>
      </c>
      <c r="X3810" s="17">
        <v>244</v>
      </c>
      <c r="Y3810" s="17">
        <v>8</v>
      </c>
      <c r="Z3810" s="24" t="s">
        <v>1026</v>
      </c>
      <c r="AA3810" s="17">
        <v>9</v>
      </c>
    </row>
    <row r="3811" spans="1:28" x14ac:dyDescent="0.25">
      <c r="A3811" s="16"/>
      <c r="C3811" s="16"/>
      <c r="D3811" s="16"/>
      <c r="E3811" s="16"/>
      <c r="F3811" s="16"/>
      <c r="G3811" s="16"/>
      <c r="H3811" s="16"/>
      <c r="I3811" s="16"/>
      <c r="J3811" s="16"/>
      <c r="K3811" s="16"/>
      <c r="L3811" s="103"/>
      <c r="M3811" s="17" t="s">
        <v>3144</v>
      </c>
      <c r="N3811" s="17">
        <v>18</v>
      </c>
      <c r="O3811" s="17">
        <v>6</v>
      </c>
      <c r="P3811" s="17">
        <v>2013</v>
      </c>
      <c r="Q3811" s="19" t="s">
        <v>392</v>
      </c>
      <c r="R3811" s="24" t="s">
        <v>1026</v>
      </c>
      <c r="S3811" s="19" t="s">
        <v>1043</v>
      </c>
      <c r="T3811" s="17">
        <v>2</v>
      </c>
      <c r="U3811" s="24" t="s">
        <v>1026</v>
      </c>
      <c r="V3811" s="17">
        <v>0</v>
      </c>
      <c r="W3811" s="297" t="s">
        <v>5017</v>
      </c>
      <c r="X3811" s="17">
        <v>521</v>
      </c>
      <c r="Y3811" s="17">
        <v>16</v>
      </c>
      <c r="Z3811" s="24" t="s">
        <v>1026</v>
      </c>
      <c r="AA3811" s="17">
        <v>1</v>
      </c>
    </row>
    <row r="3812" spans="1:28" x14ac:dyDescent="0.25">
      <c r="A3812" s="16"/>
      <c r="C3812" s="16"/>
      <c r="D3812" s="16"/>
      <c r="E3812" s="16"/>
      <c r="F3812" s="16"/>
      <c r="G3812" s="16"/>
      <c r="H3812" s="16"/>
      <c r="I3812" s="16"/>
      <c r="J3812" s="16"/>
      <c r="K3812" s="16"/>
      <c r="L3812" s="103"/>
      <c r="M3812" s="17" t="s">
        <v>3144</v>
      </c>
      <c r="N3812" s="17">
        <v>18</v>
      </c>
      <c r="O3812" s="17">
        <v>6</v>
      </c>
      <c r="P3812" s="17">
        <v>2013</v>
      </c>
      <c r="Q3812" s="19" t="s">
        <v>1</v>
      </c>
      <c r="R3812" s="24" t="s">
        <v>1026</v>
      </c>
      <c r="S3812" s="19" t="s">
        <v>4913</v>
      </c>
      <c r="T3812" s="17">
        <v>1</v>
      </c>
      <c r="U3812" s="24" t="s">
        <v>1026</v>
      </c>
      <c r="V3812" s="17">
        <v>0</v>
      </c>
      <c r="W3812" s="297" t="s">
        <v>5316</v>
      </c>
      <c r="X3812" s="17">
        <v>436</v>
      </c>
      <c r="Y3812" s="17">
        <v>3</v>
      </c>
      <c r="Z3812" s="24" t="s">
        <v>1026</v>
      </c>
      <c r="AA3812" s="17">
        <v>1</v>
      </c>
    </row>
    <row r="3813" spans="1:28" x14ac:dyDescent="0.25">
      <c r="A3813" s="16"/>
      <c r="C3813" s="16"/>
      <c r="D3813" s="16"/>
      <c r="E3813" s="16"/>
      <c r="F3813" s="16"/>
      <c r="G3813" s="16"/>
      <c r="H3813" s="16"/>
      <c r="I3813" s="16"/>
      <c r="J3813" s="16"/>
      <c r="K3813" s="16"/>
      <c r="L3813" s="103"/>
      <c r="M3813" s="17" t="s">
        <v>3142</v>
      </c>
      <c r="N3813" s="17">
        <v>19</v>
      </c>
      <c r="O3813" s="17">
        <v>6</v>
      </c>
      <c r="P3813" s="17">
        <v>2013</v>
      </c>
      <c r="Q3813" s="19" t="s">
        <v>5267</v>
      </c>
      <c r="R3813" s="24" t="s">
        <v>1026</v>
      </c>
      <c r="S3813" s="19" t="s">
        <v>5041</v>
      </c>
      <c r="T3813" s="17">
        <v>2</v>
      </c>
      <c r="U3813" s="24" t="s">
        <v>1026</v>
      </c>
      <c r="V3813" s="17">
        <v>0</v>
      </c>
      <c r="W3813" s="297" t="s">
        <v>5005</v>
      </c>
      <c r="X3813" s="17">
        <v>270</v>
      </c>
      <c r="Y3813" s="17">
        <v>3</v>
      </c>
      <c r="Z3813" s="24" t="s">
        <v>1026</v>
      </c>
      <c r="AA3813" s="17">
        <v>0</v>
      </c>
    </row>
    <row r="3814" spans="1:28" x14ac:dyDescent="0.25">
      <c r="A3814" s="16"/>
      <c r="C3814" s="16"/>
      <c r="D3814" s="16"/>
      <c r="E3814" s="16"/>
      <c r="F3814" s="16"/>
      <c r="G3814" s="16"/>
      <c r="H3814" s="16"/>
      <c r="I3814" s="16"/>
      <c r="J3814" s="16"/>
      <c r="K3814" s="16"/>
      <c r="L3814" s="103"/>
      <c r="M3814" s="17" t="s">
        <v>3142</v>
      </c>
      <c r="N3814" s="17">
        <v>19</v>
      </c>
      <c r="O3814" s="17">
        <v>6</v>
      </c>
      <c r="P3814" s="17">
        <v>2013</v>
      </c>
      <c r="Q3814" s="19" t="s">
        <v>1042</v>
      </c>
      <c r="R3814" s="24" t="s">
        <v>1026</v>
      </c>
      <c r="S3814" s="19" t="s">
        <v>264</v>
      </c>
      <c r="T3814" s="17">
        <v>2</v>
      </c>
      <c r="U3814" s="24" t="s">
        <v>1026</v>
      </c>
      <c r="V3814" s="17">
        <v>0</v>
      </c>
      <c r="W3814" s="297" t="s">
        <v>986</v>
      </c>
      <c r="X3814" s="17">
        <v>805</v>
      </c>
      <c r="Y3814" s="17">
        <v>8</v>
      </c>
      <c r="Z3814" s="24" t="s">
        <v>1026</v>
      </c>
      <c r="AA3814" s="17">
        <v>5</v>
      </c>
    </row>
    <row r="3815" spans="1:28" x14ac:dyDescent="0.25">
      <c r="A3815" s="16"/>
      <c r="C3815" s="16"/>
      <c r="D3815" s="16"/>
      <c r="E3815" s="16"/>
      <c r="F3815" s="16"/>
      <c r="G3815" s="16"/>
      <c r="H3815" s="16"/>
      <c r="I3815" s="16"/>
      <c r="J3815" s="16"/>
      <c r="K3815" s="16"/>
      <c r="L3815" s="103"/>
      <c r="M3815" s="17" t="s">
        <v>3142</v>
      </c>
      <c r="N3815" s="17">
        <v>19</v>
      </c>
      <c r="O3815" s="17">
        <v>6</v>
      </c>
      <c r="P3815" s="17">
        <v>2013</v>
      </c>
      <c r="Q3815" s="19" t="s">
        <v>1041</v>
      </c>
      <c r="R3815" s="24" t="s">
        <v>1026</v>
      </c>
      <c r="S3815" s="19" t="s">
        <v>1241</v>
      </c>
      <c r="T3815" s="17">
        <v>0</v>
      </c>
      <c r="U3815" s="24" t="s">
        <v>1026</v>
      </c>
      <c r="V3815" s="17">
        <v>2</v>
      </c>
      <c r="W3815" s="297" t="s">
        <v>1730</v>
      </c>
      <c r="X3815" s="17">
        <v>806</v>
      </c>
      <c r="Y3815" s="17">
        <v>2</v>
      </c>
      <c r="Z3815" s="24" t="s">
        <v>1026</v>
      </c>
      <c r="AA3815" s="17">
        <v>4</v>
      </c>
    </row>
    <row r="3816" spans="1:28" x14ac:dyDescent="0.25">
      <c r="A3816" s="16"/>
      <c r="C3816" s="16"/>
      <c r="D3816" s="16"/>
      <c r="E3816" s="16"/>
      <c r="F3816" s="16"/>
      <c r="G3816" s="16"/>
      <c r="H3816" s="16"/>
      <c r="I3816" s="16"/>
      <c r="J3816" s="16"/>
      <c r="K3816" s="16"/>
      <c r="L3816" s="103"/>
      <c r="M3816" s="17" t="s">
        <v>3143</v>
      </c>
      <c r="N3816" s="17">
        <v>28</v>
      </c>
      <c r="O3816" s="17">
        <v>6</v>
      </c>
      <c r="P3816" s="17">
        <v>2013</v>
      </c>
      <c r="Q3816" s="19" t="s">
        <v>392</v>
      </c>
      <c r="R3816" s="24" t="s">
        <v>1026</v>
      </c>
      <c r="S3816" s="19" t="s">
        <v>5041</v>
      </c>
      <c r="T3816" s="17">
        <v>2</v>
      </c>
      <c r="U3816" s="24" t="s">
        <v>1026</v>
      </c>
      <c r="V3816" s="17">
        <v>0</v>
      </c>
      <c r="W3816" s="297" t="s">
        <v>1539</v>
      </c>
      <c r="X3816" s="17">
        <v>928</v>
      </c>
      <c r="Y3816" s="17">
        <v>10</v>
      </c>
      <c r="Z3816" s="24" t="s">
        <v>1026</v>
      </c>
      <c r="AA3816" s="17">
        <v>7</v>
      </c>
    </row>
    <row r="3817" spans="1:28" x14ac:dyDescent="0.25">
      <c r="A3817" s="16"/>
      <c r="C3817" s="16"/>
      <c r="D3817" s="16"/>
      <c r="E3817" s="16"/>
      <c r="F3817" s="16"/>
      <c r="G3817" s="16"/>
      <c r="H3817" s="16"/>
      <c r="I3817" s="16"/>
      <c r="J3817" s="16"/>
      <c r="K3817" s="16"/>
      <c r="L3817" s="103"/>
      <c r="M3817" s="17" t="s">
        <v>3143</v>
      </c>
      <c r="N3817" s="17">
        <v>28</v>
      </c>
      <c r="O3817" s="17">
        <v>6</v>
      </c>
      <c r="P3817" s="17">
        <v>2013</v>
      </c>
      <c r="Q3817" s="19" t="s">
        <v>5266</v>
      </c>
      <c r="R3817" s="24" t="s">
        <v>1026</v>
      </c>
      <c r="S3817" s="19" t="s">
        <v>1</v>
      </c>
      <c r="T3817" s="17">
        <v>0</v>
      </c>
      <c r="U3817" s="24" t="s">
        <v>1026</v>
      </c>
      <c r="V3817" s="17">
        <v>2</v>
      </c>
      <c r="W3817" s="297" t="s">
        <v>2051</v>
      </c>
      <c r="X3817" s="17">
        <v>268</v>
      </c>
      <c r="Y3817" s="17">
        <v>4</v>
      </c>
      <c r="Z3817" s="24" t="s">
        <v>1026</v>
      </c>
      <c r="AA3817" s="17">
        <v>10</v>
      </c>
    </row>
    <row r="3818" spans="1:28" x14ac:dyDescent="0.25">
      <c r="A3818" s="16"/>
      <c r="C3818" s="16"/>
      <c r="D3818" s="16"/>
      <c r="E3818" s="16"/>
      <c r="F3818" s="16"/>
      <c r="G3818" s="16"/>
      <c r="H3818" s="16"/>
      <c r="I3818" s="16"/>
      <c r="J3818" s="16"/>
      <c r="K3818" s="16"/>
      <c r="L3818" s="103"/>
      <c r="M3818" s="17" t="s">
        <v>3143</v>
      </c>
      <c r="N3818" s="17">
        <v>28</v>
      </c>
      <c r="O3818" s="17">
        <v>6</v>
      </c>
      <c r="P3818" s="17">
        <v>2013</v>
      </c>
      <c r="Q3818" s="19" t="s">
        <v>5267</v>
      </c>
      <c r="R3818" s="24" t="s">
        <v>1026</v>
      </c>
      <c r="S3818" s="19" t="s">
        <v>1043</v>
      </c>
      <c r="T3818" s="17">
        <v>2</v>
      </c>
      <c r="U3818" s="24" t="s">
        <v>1026</v>
      </c>
      <c r="V3818" s="17">
        <v>0</v>
      </c>
      <c r="W3818" s="297" t="s">
        <v>5324</v>
      </c>
      <c r="X3818" s="17">
        <v>349</v>
      </c>
      <c r="Y3818" s="17">
        <v>14</v>
      </c>
      <c r="Z3818" s="24" t="s">
        <v>1026</v>
      </c>
      <c r="AA3818" s="17">
        <v>1</v>
      </c>
    </row>
    <row r="3819" spans="1:28" x14ac:dyDescent="0.25">
      <c r="A3819" s="16"/>
      <c r="C3819" s="16"/>
      <c r="D3819" s="16"/>
      <c r="E3819" s="16"/>
      <c r="F3819" s="16"/>
      <c r="G3819" s="16"/>
      <c r="H3819" s="16"/>
      <c r="I3819" s="16"/>
      <c r="J3819" s="16"/>
      <c r="K3819" s="16"/>
      <c r="L3819" s="16"/>
      <c r="M3819" s="17" t="s">
        <v>3143</v>
      </c>
      <c r="N3819" s="17">
        <v>28</v>
      </c>
      <c r="O3819" s="17">
        <v>6</v>
      </c>
      <c r="P3819" s="17">
        <v>2013</v>
      </c>
      <c r="Q3819" s="19" t="s">
        <v>264</v>
      </c>
      <c r="R3819" s="24" t="s">
        <v>1026</v>
      </c>
      <c r="S3819" s="19" t="s">
        <v>4913</v>
      </c>
      <c r="T3819" s="17">
        <v>2</v>
      </c>
      <c r="U3819" s="24" t="s">
        <v>1026</v>
      </c>
      <c r="V3819" s="17">
        <v>0</v>
      </c>
      <c r="W3819" s="297" t="s">
        <v>5323</v>
      </c>
      <c r="X3819" s="17">
        <v>502</v>
      </c>
      <c r="Y3819" s="17">
        <v>14</v>
      </c>
      <c r="Z3819" s="24" t="s">
        <v>1026</v>
      </c>
      <c r="AA3819" s="17">
        <v>6</v>
      </c>
    </row>
    <row r="3820" spans="1:28" x14ac:dyDescent="0.25">
      <c r="A3820" s="16"/>
      <c r="C3820" s="16"/>
      <c r="D3820" s="16"/>
      <c r="E3820" s="16"/>
      <c r="F3820" s="16"/>
      <c r="G3820" s="16"/>
      <c r="H3820" s="16"/>
      <c r="I3820" s="16"/>
      <c r="J3820" s="16"/>
      <c r="K3820" s="16"/>
      <c r="L3820" s="16"/>
      <c r="M3820" s="17" t="s">
        <v>3143</v>
      </c>
      <c r="N3820" s="17">
        <v>28</v>
      </c>
      <c r="O3820" s="17">
        <v>6</v>
      </c>
      <c r="P3820" s="17">
        <v>2013</v>
      </c>
      <c r="Q3820" s="19" t="s">
        <v>1241</v>
      </c>
      <c r="R3820" s="24" t="s">
        <v>1026</v>
      </c>
      <c r="S3820" s="19" t="s">
        <v>1041</v>
      </c>
      <c r="T3820" s="17">
        <v>1</v>
      </c>
      <c r="U3820" s="24" t="s">
        <v>1026</v>
      </c>
      <c r="V3820" s="17">
        <v>2</v>
      </c>
      <c r="W3820" s="297" t="s">
        <v>5322</v>
      </c>
      <c r="X3820" s="17">
        <v>1512</v>
      </c>
      <c r="Y3820" s="17">
        <v>4</v>
      </c>
      <c r="Z3820" s="24" t="s">
        <v>1026</v>
      </c>
      <c r="AA3820" s="17">
        <v>4</v>
      </c>
    </row>
    <row r="3821" spans="1:28" x14ac:dyDescent="0.25">
      <c r="A3821" s="16"/>
      <c r="C3821" s="16"/>
      <c r="D3821" s="16"/>
      <c r="E3821" s="16"/>
      <c r="F3821" s="16"/>
      <c r="G3821" s="16"/>
      <c r="H3821" s="16"/>
      <c r="I3821" s="16"/>
      <c r="J3821" s="16"/>
      <c r="K3821" s="16"/>
      <c r="L3821" s="16"/>
      <c r="M3821" s="17" t="s">
        <v>3011</v>
      </c>
      <c r="N3821" s="17">
        <v>30</v>
      </c>
      <c r="O3821" s="17">
        <v>6</v>
      </c>
      <c r="P3821" s="17">
        <v>2013</v>
      </c>
      <c r="Q3821" s="19" t="s">
        <v>5273</v>
      </c>
      <c r="R3821" s="24" t="s">
        <v>1026</v>
      </c>
      <c r="S3821" s="19" t="s">
        <v>1042</v>
      </c>
      <c r="T3821" s="17">
        <v>0</v>
      </c>
      <c r="U3821" s="24" t="s">
        <v>1026</v>
      </c>
      <c r="V3821" s="17">
        <v>2</v>
      </c>
      <c r="W3821" s="297" t="s">
        <v>5321</v>
      </c>
      <c r="X3821" s="17">
        <v>420</v>
      </c>
      <c r="Y3821" s="17">
        <v>6</v>
      </c>
      <c r="Z3821" s="24" t="s">
        <v>1026</v>
      </c>
      <c r="AA3821" s="17">
        <v>9</v>
      </c>
      <c r="AB3821" s="11" t="s">
        <v>5256</v>
      </c>
    </row>
    <row r="3822" spans="1:28" x14ac:dyDescent="0.25">
      <c r="A3822" s="16"/>
      <c r="C3822" s="16"/>
      <c r="D3822" s="16"/>
      <c r="E3822" s="16"/>
      <c r="F3822" s="16"/>
      <c r="G3822" s="16"/>
      <c r="H3822" s="16"/>
      <c r="I3822" s="16"/>
      <c r="J3822" s="16"/>
      <c r="K3822" s="16"/>
      <c r="L3822" s="16"/>
      <c r="M3822" s="17" t="s">
        <v>3011</v>
      </c>
      <c r="N3822" s="17">
        <v>30</v>
      </c>
      <c r="O3822" s="17">
        <v>6</v>
      </c>
      <c r="P3822" s="17">
        <v>2013</v>
      </c>
      <c r="Q3822" s="19" t="s">
        <v>1</v>
      </c>
      <c r="R3822" s="24" t="s">
        <v>1026</v>
      </c>
      <c r="S3822" s="19" t="s">
        <v>5266</v>
      </c>
      <c r="T3822" s="17">
        <v>2</v>
      </c>
      <c r="U3822" s="24" t="s">
        <v>1026</v>
      </c>
      <c r="V3822" s="17">
        <v>1</v>
      </c>
      <c r="W3822" s="297" t="s">
        <v>5320</v>
      </c>
      <c r="X3822" s="17">
        <v>265</v>
      </c>
      <c r="Y3822" s="17">
        <v>9</v>
      </c>
      <c r="Z3822" s="24" t="s">
        <v>1026</v>
      </c>
      <c r="AA3822" s="17">
        <v>3</v>
      </c>
    </row>
    <row r="3823" spans="1:28" x14ac:dyDescent="0.25">
      <c r="A3823" s="16"/>
      <c r="C3823" s="16"/>
      <c r="D3823" s="16"/>
      <c r="E3823" s="16"/>
      <c r="F3823" s="16"/>
      <c r="G3823" s="16"/>
      <c r="H3823" s="16"/>
      <c r="I3823" s="16"/>
      <c r="J3823" s="16"/>
      <c r="K3823" s="16"/>
      <c r="L3823" s="16"/>
      <c r="M3823" s="17" t="s">
        <v>3011</v>
      </c>
      <c r="N3823" s="17">
        <v>30</v>
      </c>
      <c r="O3823" s="17">
        <v>6</v>
      </c>
      <c r="P3823" s="17">
        <v>2013</v>
      </c>
      <c r="Q3823" s="19" t="s">
        <v>1043</v>
      </c>
      <c r="R3823" s="24" t="s">
        <v>1026</v>
      </c>
      <c r="S3823" s="19" t="s">
        <v>5267</v>
      </c>
      <c r="T3823" s="17">
        <v>1</v>
      </c>
      <c r="U3823" s="24" t="s">
        <v>1026</v>
      </c>
      <c r="V3823" s="17">
        <v>0</v>
      </c>
      <c r="W3823" s="297" t="s">
        <v>5319</v>
      </c>
      <c r="X3823" s="17">
        <v>376</v>
      </c>
      <c r="Y3823" s="17">
        <v>13</v>
      </c>
      <c r="Z3823" s="24" t="s">
        <v>1026</v>
      </c>
      <c r="AA3823" s="17">
        <v>8</v>
      </c>
    </row>
    <row r="3824" spans="1:28" x14ac:dyDescent="0.25">
      <c r="A3824" s="16"/>
      <c r="C3824" s="16"/>
      <c r="D3824" s="16"/>
      <c r="E3824" s="16"/>
      <c r="F3824" s="16"/>
      <c r="G3824" s="16"/>
      <c r="H3824" s="16"/>
      <c r="I3824" s="16"/>
      <c r="J3824" s="16"/>
      <c r="K3824" s="16"/>
      <c r="L3824" s="16"/>
      <c r="M3824" s="17" t="s">
        <v>3011</v>
      </c>
      <c r="N3824" s="17">
        <v>30</v>
      </c>
      <c r="O3824" s="17">
        <v>6</v>
      </c>
      <c r="P3824" s="17">
        <v>2013</v>
      </c>
      <c r="Q3824" s="19" t="s">
        <v>4913</v>
      </c>
      <c r="R3824" s="24" t="s">
        <v>1026</v>
      </c>
      <c r="S3824" s="19" t="s">
        <v>264</v>
      </c>
      <c r="T3824" s="17">
        <v>0</v>
      </c>
      <c r="U3824" s="24" t="s">
        <v>1026</v>
      </c>
      <c r="V3824" s="17">
        <v>1</v>
      </c>
      <c r="W3824" s="297" t="s">
        <v>5318</v>
      </c>
      <c r="X3824" s="17">
        <v>519</v>
      </c>
      <c r="Y3824" s="17">
        <v>0</v>
      </c>
      <c r="Z3824" s="24" t="s">
        <v>1026</v>
      </c>
      <c r="AA3824" s="17">
        <v>2</v>
      </c>
    </row>
    <row r="3825" spans="1:28" x14ac:dyDescent="0.25">
      <c r="A3825" s="16"/>
      <c r="C3825" s="16"/>
      <c r="D3825" s="16"/>
      <c r="E3825" s="16"/>
      <c r="F3825" s="16"/>
      <c r="G3825" s="16"/>
      <c r="H3825" s="16"/>
      <c r="I3825" s="16"/>
      <c r="J3825" s="16"/>
      <c r="K3825" s="16"/>
      <c r="L3825" s="16"/>
      <c r="M3825" s="17" t="s">
        <v>3011</v>
      </c>
      <c r="N3825" s="17">
        <v>30</v>
      </c>
      <c r="O3825" s="17">
        <v>6</v>
      </c>
      <c r="P3825" s="17">
        <v>2013</v>
      </c>
      <c r="Q3825" s="19" t="s">
        <v>1041</v>
      </c>
      <c r="R3825" s="24" t="s">
        <v>1026</v>
      </c>
      <c r="S3825" s="19" t="s">
        <v>1241</v>
      </c>
      <c r="T3825" s="17">
        <v>1</v>
      </c>
      <c r="U3825" s="24" t="s">
        <v>1026</v>
      </c>
      <c r="V3825" s="17">
        <v>0</v>
      </c>
      <c r="W3825" s="297" t="s">
        <v>5317</v>
      </c>
      <c r="X3825" s="17">
        <v>710</v>
      </c>
      <c r="Y3825" s="17">
        <v>6</v>
      </c>
      <c r="Z3825" s="24" t="s">
        <v>1026</v>
      </c>
      <c r="AA3825" s="17">
        <v>3</v>
      </c>
    </row>
    <row r="3826" spans="1:28" x14ac:dyDescent="0.25">
      <c r="A3826" s="16"/>
      <c r="C3826" s="16"/>
      <c r="D3826" s="16"/>
      <c r="E3826" s="16"/>
      <c r="F3826" s="16"/>
      <c r="G3826" s="16"/>
      <c r="H3826" s="16"/>
      <c r="I3826" s="16"/>
      <c r="J3826" s="16"/>
      <c r="K3826" s="16"/>
      <c r="L3826" s="16"/>
      <c r="M3826" s="17" t="s">
        <v>3011</v>
      </c>
      <c r="N3826" s="17">
        <v>30</v>
      </c>
      <c r="O3826" s="17">
        <v>6</v>
      </c>
      <c r="P3826" s="17">
        <v>2013</v>
      </c>
      <c r="Q3826" s="19" t="s">
        <v>5041</v>
      </c>
      <c r="R3826" s="24" t="s">
        <v>1026</v>
      </c>
      <c r="S3826" s="19" t="s">
        <v>392</v>
      </c>
      <c r="T3826" s="17">
        <v>0</v>
      </c>
      <c r="U3826" s="24" t="s">
        <v>1026</v>
      </c>
      <c r="V3826" s="17">
        <v>2</v>
      </c>
      <c r="W3826" s="297" t="s">
        <v>2377</v>
      </c>
      <c r="X3826" s="17">
        <v>2387</v>
      </c>
      <c r="Y3826" s="17">
        <v>1</v>
      </c>
      <c r="Z3826" s="24" t="s">
        <v>1026</v>
      </c>
      <c r="AA3826" s="17">
        <v>5</v>
      </c>
    </row>
    <row r="3827" spans="1:28" x14ac:dyDescent="0.25">
      <c r="A3827" s="16"/>
      <c r="C3827" s="16"/>
      <c r="D3827" s="16"/>
      <c r="E3827" s="16"/>
      <c r="F3827" s="16"/>
      <c r="G3827" s="16"/>
      <c r="H3827" s="16"/>
      <c r="I3827" s="16"/>
      <c r="J3827" s="16"/>
      <c r="K3827" s="16"/>
      <c r="L3827" s="16"/>
      <c r="M3827" s="17" t="s">
        <v>3142</v>
      </c>
      <c r="N3827" s="17">
        <v>3</v>
      </c>
      <c r="O3827" s="17">
        <v>7</v>
      </c>
      <c r="P3827" s="17">
        <v>2013</v>
      </c>
      <c r="Q3827" s="19" t="s">
        <v>1043</v>
      </c>
      <c r="R3827" s="24" t="s">
        <v>1026</v>
      </c>
      <c r="S3827" s="19" t="s">
        <v>392</v>
      </c>
      <c r="T3827" s="17">
        <v>0</v>
      </c>
      <c r="U3827" s="24" t="s">
        <v>1026</v>
      </c>
      <c r="V3827" s="17">
        <v>2</v>
      </c>
      <c r="W3827" s="297" t="s">
        <v>2430</v>
      </c>
      <c r="X3827" s="17">
        <v>450</v>
      </c>
      <c r="Y3827" s="17">
        <v>2</v>
      </c>
      <c r="Z3827" s="24" t="s">
        <v>1026</v>
      </c>
      <c r="AA3827" s="17">
        <v>8</v>
      </c>
    </row>
    <row r="3828" spans="1:28" x14ac:dyDescent="0.25">
      <c r="A3828" s="16"/>
      <c r="C3828" s="16"/>
      <c r="D3828" s="16"/>
      <c r="E3828" s="16"/>
      <c r="F3828" s="16"/>
      <c r="G3828" s="16"/>
      <c r="H3828" s="16"/>
      <c r="I3828" s="16"/>
      <c r="J3828" s="16"/>
      <c r="K3828" s="16"/>
      <c r="L3828" s="16"/>
      <c r="M3828" s="17" t="s">
        <v>3142</v>
      </c>
      <c r="N3828" s="17">
        <v>3</v>
      </c>
      <c r="O3828" s="17">
        <v>7</v>
      </c>
      <c r="P3828" s="17">
        <v>2013</v>
      </c>
      <c r="Q3828" s="19" t="s">
        <v>264</v>
      </c>
      <c r="R3828" s="24" t="s">
        <v>1026</v>
      </c>
      <c r="S3828" s="19" t="s">
        <v>1042</v>
      </c>
      <c r="T3828" s="17">
        <v>2</v>
      </c>
      <c r="U3828" s="24" t="s">
        <v>1026</v>
      </c>
      <c r="V3828" s="17">
        <v>1</v>
      </c>
      <c r="W3828" s="297" t="s">
        <v>5330</v>
      </c>
      <c r="X3828" s="17">
        <v>834</v>
      </c>
      <c r="Y3828" s="17">
        <v>12</v>
      </c>
      <c r="Z3828" s="24" t="s">
        <v>1026</v>
      </c>
      <c r="AA3828" s="17">
        <v>5</v>
      </c>
    </row>
    <row r="3829" spans="1:28" x14ac:dyDescent="0.25">
      <c r="A3829" s="16"/>
      <c r="C3829" s="16"/>
      <c r="D3829" s="16"/>
      <c r="E3829" s="16"/>
      <c r="F3829" s="16"/>
      <c r="G3829" s="16"/>
      <c r="H3829" s="16"/>
      <c r="I3829" s="16"/>
      <c r="J3829" s="16"/>
      <c r="K3829" s="16"/>
      <c r="L3829" s="16"/>
      <c r="M3829" s="17" t="s">
        <v>3142</v>
      </c>
      <c r="N3829" s="17">
        <v>3</v>
      </c>
      <c r="O3829" s="17">
        <v>7</v>
      </c>
      <c r="P3829" s="17">
        <v>2013</v>
      </c>
      <c r="Q3829" s="19" t="s">
        <v>4913</v>
      </c>
      <c r="R3829" s="24" t="s">
        <v>1026</v>
      </c>
      <c r="S3829" s="19" t="s">
        <v>1</v>
      </c>
      <c r="T3829" s="17">
        <v>2</v>
      </c>
      <c r="U3829" s="24" t="s">
        <v>1026</v>
      </c>
      <c r="V3829" s="17">
        <v>0</v>
      </c>
      <c r="W3829" s="297" t="s">
        <v>3092</v>
      </c>
      <c r="X3829" s="17">
        <v>525</v>
      </c>
      <c r="Y3829" s="17">
        <v>10</v>
      </c>
      <c r="Z3829" s="24" t="s">
        <v>1026</v>
      </c>
      <c r="AA3829" s="17">
        <v>1</v>
      </c>
    </row>
    <row r="3830" spans="1:28" x14ac:dyDescent="0.25">
      <c r="A3830" s="16"/>
      <c r="C3830" s="16"/>
      <c r="D3830" s="16"/>
      <c r="E3830" s="16"/>
      <c r="F3830" s="16"/>
      <c r="G3830" s="16"/>
      <c r="H3830" s="16"/>
      <c r="I3830" s="16"/>
      <c r="J3830" s="16"/>
      <c r="K3830" s="16"/>
      <c r="L3830" s="16"/>
      <c r="M3830" s="17" t="s">
        <v>3142</v>
      </c>
      <c r="N3830" s="17">
        <v>3</v>
      </c>
      <c r="O3830" s="17">
        <v>7</v>
      </c>
      <c r="P3830" s="17">
        <v>2013</v>
      </c>
      <c r="Q3830" s="19" t="s">
        <v>1241</v>
      </c>
      <c r="R3830" s="24" t="s">
        <v>1026</v>
      </c>
      <c r="S3830" s="19" t="s">
        <v>1041</v>
      </c>
      <c r="T3830" s="17">
        <v>1</v>
      </c>
      <c r="U3830" s="24" t="s">
        <v>1026</v>
      </c>
      <c r="V3830" s="17">
        <v>2</v>
      </c>
      <c r="W3830" s="297" t="s">
        <v>5329</v>
      </c>
      <c r="X3830" s="17">
        <v>1481</v>
      </c>
      <c r="Y3830" s="17">
        <v>2</v>
      </c>
      <c r="Z3830" s="24" t="s">
        <v>1026</v>
      </c>
      <c r="AA3830" s="17">
        <v>3</v>
      </c>
    </row>
    <row r="3831" spans="1:28" x14ac:dyDescent="0.25">
      <c r="A3831" s="16"/>
      <c r="C3831" s="16"/>
      <c r="D3831" s="16"/>
      <c r="E3831" s="16"/>
      <c r="F3831" s="16"/>
      <c r="G3831" s="16"/>
      <c r="H3831" s="16"/>
      <c r="I3831" s="16"/>
      <c r="J3831" s="16"/>
      <c r="K3831" s="16"/>
      <c r="L3831" s="16"/>
      <c r="M3831" s="17" t="s">
        <v>3142</v>
      </c>
      <c r="N3831" s="17">
        <v>3</v>
      </c>
      <c r="O3831" s="17">
        <v>7</v>
      </c>
      <c r="P3831" s="17">
        <v>2013</v>
      </c>
      <c r="Q3831" s="19" t="s">
        <v>5273</v>
      </c>
      <c r="R3831" s="24" t="s">
        <v>1026</v>
      </c>
      <c r="S3831" s="19" t="s">
        <v>5266</v>
      </c>
      <c r="T3831" s="17">
        <v>2</v>
      </c>
      <c r="U3831" s="24" t="s">
        <v>1026</v>
      </c>
      <c r="V3831" s="17">
        <v>0</v>
      </c>
      <c r="W3831" s="297" t="s">
        <v>5328</v>
      </c>
      <c r="X3831" s="17">
        <v>420</v>
      </c>
      <c r="Y3831" s="17">
        <v>19</v>
      </c>
      <c r="Z3831" s="24" t="s">
        <v>1026</v>
      </c>
      <c r="AA3831" s="17">
        <v>5</v>
      </c>
      <c r="AB3831" s="11" t="s">
        <v>5268</v>
      </c>
    </row>
    <row r="3832" spans="1:28" x14ac:dyDescent="0.25">
      <c r="A3832" s="16"/>
      <c r="C3832" s="16"/>
      <c r="D3832" s="16"/>
      <c r="E3832" s="16"/>
      <c r="F3832" s="16"/>
      <c r="G3832" s="16"/>
      <c r="H3832" s="16"/>
      <c r="I3832" s="16"/>
      <c r="J3832" s="16"/>
      <c r="K3832" s="16"/>
      <c r="L3832" s="16"/>
      <c r="M3832" s="17" t="s">
        <v>3011</v>
      </c>
      <c r="N3832" s="17">
        <v>7</v>
      </c>
      <c r="O3832" s="17">
        <v>7</v>
      </c>
      <c r="P3832" s="17">
        <v>2013</v>
      </c>
      <c r="Q3832" s="19" t="s">
        <v>5273</v>
      </c>
      <c r="R3832" s="24" t="s">
        <v>1026</v>
      </c>
      <c r="S3832" s="19" t="s">
        <v>1041</v>
      </c>
      <c r="T3832" s="17">
        <v>0</v>
      </c>
      <c r="U3832" s="24" t="s">
        <v>1026</v>
      </c>
      <c r="V3832" s="17">
        <v>2</v>
      </c>
      <c r="W3832" s="297" t="s">
        <v>4469</v>
      </c>
      <c r="X3832" s="17">
        <v>520</v>
      </c>
      <c r="Y3832" s="17">
        <v>2</v>
      </c>
      <c r="Z3832" s="24" t="s">
        <v>1026</v>
      </c>
      <c r="AA3832" s="17">
        <v>8</v>
      </c>
    </row>
    <row r="3833" spans="1:28" x14ac:dyDescent="0.25">
      <c r="A3833" s="16"/>
      <c r="C3833" s="16"/>
      <c r="D3833" s="16"/>
      <c r="E3833" s="16"/>
      <c r="F3833" s="16"/>
      <c r="G3833" s="16"/>
      <c r="H3833" s="16"/>
      <c r="I3833" s="16"/>
      <c r="J3833" s="16"/>
      <c r="K3833" s="16"/>
      <c r="L3833" s="16"/>
      <c r="M3833" s="17" t="s">
        <v>3011</v>
      </c>
      <c r="N3833" s="17">
        <v>7</v>
      </c>
      <c r="O3833" s="17">
        <v>7</v>
      </c>
      <c r="P3833" s="17">
        <v>2013</v>
      </c>
      <c r="Q3833" s="19" t="s">
        <v>1</v>
      </c>
      <c r="R3833" s="24" t="s">
        <v>1026</v>
      </c>
      <c r="S3833" s="19" t="s">
        <v>264</v>
      </c>
      <c r="T3833" s="17">
        <v>0</v>
      </c>
      <c r="U3833" s="24" t="s">
        <v>1026</v>
      </c>
      <c r="V3833" s="17">
        <v>2</v>
      </c>
      <c r="W3833" s="297" t="s">
        <v>5327</v>
      </c>
      <c r="X3833" s="17">
        <v>460</v>
      </c>
      <c r="Y3833" s="17">
        <v>1</v>
      </c>
      <c r="Z3833" s="24" t="s">
        <v>1026</v>
      </c>
      <c r="AA3833" s="17">
        <v>17</v>
      </c>
    </row>
    <row r="3834" spans="1:28" x14ac:dyDescent="0.25">
      <c r="A3834" s="16"/>
      <c r="C3834" s="16"/>
      <c r="D3834" s="16"/>
      <c r="E3834" s="16"/>
      <c r="F3834" s="16"/>
      <c r="G3834" s="16"/>
      <c r="H3834" s="16"/>
      <c r="I3834" s="16"/>
      <c r="J3834" s="16"/>
      <c r="K3834" s="16"/>
      <c r="L3834" s="16"/>
      <c r="M3834" s="17" t="s">
        <v>3011</v>
      </c>
      <c r="N3834" s="17">
        <v>7</v>
      </c>
      <c r="O3834" s="17">
        <v>7</v>
      </c>
      <c r="P3834" s="17">
        <v>2013</v>
      </c>
      <c r="Q3834" s="19" t="s">
        <v>1043</v>
      </c>
      <c r="R3834" s="24" t="s">
        <v>1026</v>
      </c>
      <c r="S3834" s="19" t="s">
        <v>5041</v>
      </c>
      <c r="T3834" s="17">
        <v>1</v>
      </c>
      <c r="U3834" s="24" t="s">
        <v>1026</v>
      </c>
      <c r="V3834" s="17">
        <v>2</v>
      </c>
      <c r="W3834" s="297" t="s">
        <v>5326</v>
      </c>
      <c r="X3834" s="17">
        <v>508</v>
      </c>
      <c r="Y3834" s="17">
        <v>8</v>
      </c>
      <c r="Z3834" s="24" t="s">
        <v>1026</v>
      </c>
      <c r="AA3834" s="17">
        <v>13</v>
      </c>
    </row>
    <row r="3835" spans="1:28" x14ac:dyDescent="0.25">
      <c r="A3835" s="16"/>
      <c r="C3835" s="16"/>
      <c r="D3835" s="16"/>
      <c r="E3835" s="16"/>
      <c r="F3835" s="16"/>
      <c r="G3835" s="16"/>
      <c r="H3835" s="16"/>
      <c r="I3835" s="16"/>
      <c r="J3835" s="16"/>
      <c r="K3835" s="16"/>
      <c r="L3835" s="16"/>
      <c r="M3835" s="17" t="s">
        <v>3011</v>
      </c>
      <c r="N3835" s="17">
        <v>7</v>
      </c>
      <c r="O3835" s="17">
        <v>7</v>
      </c>
      <c r="P3835" s="17">
        <v>2013</v>
      </c>
      <c r="Q3835" s="19" t="s">
        <v>4913</v>
      </c>
      <c r="R3835" s="24" t="s">
        <v>1026</v>
      </c>
      <c r="S3835" s="19" t="s">
        <v>1042</v>
      </c>
      <c r="T3835" s="17">
        <v>2</v>
      </c>
      <c r="U3835" s="24" t="s">
        <v>1026</v>
      </c>
      <c r="V3835" s="17">
        <v>0</v>
      </c>
      <c r="W3835" s="297" t="s">
        <v>2700</v>
      </c>
      <c r="X3835" s="17">
        <v>482</v>
      </c>
      <c r="Y3835" s="17">
        <v>9</v>
      </c>
      <c r="Z3835" s="24" t="s">
        <v>1026</v>
      </c>
      <c r="AA3835" s="17">
        <v>3</v>
      </c>
    </row>
    <row r="3836" spans="1:28" x14ac:dyDescent="0.25">
      <c r="A3836" s="16"/>
      <c r="C3836" s="16"/>
      <c r="D3836" s="16"/>
      <c r="E3836" s="16"/>
      <c r="F3836" s="16"/>
      <c r="G3836" s="16"/>
      <c r="H3836" s="16"/>
      <c r="I3836" s="16"/>
      <c r="J3836" s="16"/>
      <c r="K3836" s="16"/>
      <c r="L3836" s="16"/>
      <c r="M3836" s="17" t="s">
        <v>3011</v>
      </c>
      <c r="N3836" s="17">
        <v>7</v>
      </c>
      <c r="O3836" s="17">
        <v>7</v>
      </c>
      <c r="P3836" s="17">
        <v>2013</v>
      </c>
      <c r="Q3836" s="19" t="s">
        <v>5266</v>
      </c>
      <c r="R3836" s="24" t="s">
        <v>1026</v>
      </c>
      <c r="S3836" s="19" t="s">
        <v>1241</v>
      </c>
      <c r="T3836" s="17">
        <v>0</v>
      </c>
      <c r="U3836" s="24" t="s">
        <v>1026</v>
      </c>
      <c r="V3836" s="17">
        <v>2</v>
      </c>
      <c r="W3836" s="297" t="s">
        <v>5325</v>
      </c>
      <c r="X3836" s="17">
        <v>271</v>
      </c>
      <c r="Y3836" s="17">
        <v>2</v>
      </c>
      <c r="Z3836" s="24" t="s">
        <v>1026</v>
      </c>
      <c r="AA3836" s="17">
        <v>11</v>
      </c>
    </row>
    <row r="3837" spans="1:28" x14ac:dyDescent="0.25">
      <c r="A3837" s="16"/>
      <c r="C3837" s="16"/>
      <c r="D3837" s="16"/>
      <c r="E3837" s="16"/>
      <c r="F3837" s="16"/>
      <c r="G3837" s="16"/>
      <c r="H3837" s="16"/>
      <c r="I3837" s="16"/>
      <c r="J3837" s="16"/>
      <c r="K3837" s="16"/>
      <c r="L3837" s="16"/>
      <c r="M3837" s="17" t="s">
        <v>3144</v>
      </c>
      <c r="N3837" s="17">
        <v>9</v>
      </c>
      <c r="O3837" s="17">
        <v>7</v>
      </c>
      <c r="P3837" s="17">
        <v>2013</v>
      </c>
      <c r="Q3837" s="19" t="s">
        <v>392</v>
      </c>
      <c r="R3837" s="24" t="s">
        <v>1026</v>
      </c>
      <c r="S3837" s="19" t="s">
        <v>5267</v>
      </c>
      <c r="T3837" s="17">
        <v>1</v>
      </c>
      <c r="U3837" s="24" t="s">
        <v>1026</v>
      </c>
      <c r="V3837" s="17">
        <v>0</v>
      </c>
      <c r="W3837" s="297" t="s">
        <v>5331</v>
      </c>
      <c r="X3837" s="17">
        <v>642</v>
      </c>
      <c r="Y3837" s="17">
        <v>10</v>
      </c>
      <c r="Z3837" s="24" t="s">
        <v>1026</v>
      </c>
      <c r="AA3837" s="17">
        <v>4</v>
      </c>
    </row>
    <row r="3838" spans="1:28" x14ac:dyDescent="0.25">
      <c r="A3838" s="16"/>
      <c r="C3838" s="16"/>
      <c r="D3838" s="16"/>
      <c r="E3838" s="16"/>
      <c r="F3838" s="16"/>
      <c r="G3838" s="16"/>
      <c r="H3838" s="16"/>
      <c r="I3838" s="16"/>
      <c r="J3838" s="16"/>
      <c r="K3838" s="16"/>
      <c r="L3838" s="16"/>
      <c r="M3838" s="17" t="s">
        <v>3142</v>
      </c>
      <c r="N3838" s="17">
        <v>10</v>
      </c>
      <c r="O3838" s="17">
        <v>7</v>
      </c>
      <c r="P3838" s="17">
        <v>2013</v>
      </c>
      <c r="Q3838" s="19" t="s">
        <v>5267</v>
      </c>
      <c r="R3838" s="24" t="s">
        <v>1026</v>
      </c>
      <c r="S3838" s="19" t="s">
        <v>1043</v>
      </c>
      <c r="T3838" s="17">
        <v>1</v>
      </c>
      <c r="U3838" s="24" t="s">
        <v>1026</v>
      </c>
      <c r="V3838" s="17">
        <v>0</v>
      </c>
      <c r="W3838" s="297" t="s">
        <v>5332</v>
      </c>
      <c r="X3838" s="17">
        <v>343</v>
      </c>
      <c r="Y3838" s="17">
        <v>10</v>
      </c>
      <c r="Z3838" s="24" t="s">
        <v>1026</v>
      </c>
      <c r="AA3838" s="17">
        <v>8</v>
      </c>
    </row>
    <row r="3839" spans="1:28" x14ac:dyDescent="0.25">
      <c r="A3839" s="16"/>
      <c r="C3839" s="16"/>
      <c r="D3839" s="16"/>
      <c r="E3839" s="16"/>
      <c r="F3839" s="16"/>
      <c r="G3839" s="16"/>
      <c r="H3839" s="16"/>
      <c r="I3839" s="16"/>
      <c r="J3839" s="16"/>
      <c r="K3839" s="16"/>
      <c r="L3839" s="16"/>
      <c r="M3839" s="17" t="s">
        <v>3142</v>
      </c>
      <c r="N3839" s="17">
        <v>10</v>
      </c>
      <c r="O3839" s="17">
        <v>7</v>
      </c>
      <c r="P3839" s="17">
        <v>2013</v>
      </c>
      <c r="Q3839" s="19" t="s">
        <v>264</v>
      </c>
      <c r="R3839" s="24" t="s">
        <v>1026</v>
      </c>
      <c r="S3839" s="19" t="s">
        <v>4913</v>
      </c>
      <c r="T3839" s="17">
        <v>1</v>
      </c>
      <c r="U3839" s="24" t="s">
        <v>1026</v>
      </c>
      <c r="V3839" s="17">
        <v>0</v>
      </c>
      <c r="W3839" s="297" t="s">
        <v>5333</v>
      </c>
      <c r="X3839" s="17">
        <v>524</v>
      </c>
      <c r="Y3839" s="17">
        <v>5</v>
      </c>
      <c r="Z3839" s="24" t="s">
        <v>1026</v>
      </c>
      <c r="AA3839" s="17">
        <v>3</v>
      </c>
    </row>
    <row r="3840" spans="1:28" x14ac:dyDescent="0.25">
      <c r="A3840" s="16"/>
      <c r="C3840" s="16"/>
      <c r="D3840" s="16"/>
      <c r="E3840" s="16"/>
      <c r="F3840" s="16"/>
      <c r="G3840" s="16"/>
      <c r="H3840" s="16"/>
      <c r="I3840" s="16"/>
      <c r="J3840" s="16"/>
      <c r="K3840" s="16"/>
      <c r="L3840" s="16"/>
      <c r="M3840" s="17" t="s">
        <v>3142</v>
      </c>
      <c r="N3840" s="17">
        <v>10</v>
      </c>
      <c r="O3840" s="17">
        <v>7</v>
      </c>
      <c r="P3840" s="17">
        <v>2013</v>
      </c>
      <c r="Q3840" s="19" t="s">
        <v>1042</v>
      </c>
      <c r="R3840" s="24" t="s">
        <v>1026</v>
      </c>
      <c r="S3840" s="19" t="s">
        <v>1</v>
      </c>
      <c r="T3840" s="17">
        <v>0</v>
      </c>
      <c r="U3840" s="24" t="s">
        <v>1026</v>
      </c>
      <c r="V3840" s="17">
        <v>2</v>
      </c>
      <c r="W3840" s="297" t="s">
        <v>1244</v>
      </c>
      <c r="X3840" s="17">
        <v>308</v>
      </c>
      <c r="Y3840" s="17">
        <v>4</v>
      </c>
      <c r="Z3840" s="24" t="s">
        <v>1026</v>
      </c>
      <c r="AA3840" s="17">
        <v>6</v>
      </c>
    </row>
    <row r="3841" spans="1:28" x14ac:dyDescent="0.25">
      <c r="A3841" s="16"/>
      <c r="C3841" s="16"/>
      <c r="D3841" s="16"/>
      <c r="E3841" s="16"/>
      <c r="F3841" s="16"/>
      <c r="G3841" s="16"/>
      <c r="H3841" s="16"/>
      <c r="I3841" s="16"/>
      <c r="J3841" s="16"/>
      <c r="K3841" s="16"/>
      <c r="L3841" s="16"/>
      <c r="M3841" s="17" t="s">
        <v>3142</v>
      </c>
      <c r="N3841" s="17">
        <v>10</v>
      </c>
      <c r="O3841" s="17">
        <v>7</v>
      </c>
      <c r="P3841" s="17">
        <v>2013</v>
      </c>
      <c r="Q3841" s="19" t="s">
        <v>1041</v>
      </c>
      <c r="R3841" s="24" t="s">
        <v>1026</v>
      </c>
      <c r="S3841" s="19" t="s">
        <v>5266</v>
      </c>
      <c r="T3841" s="17">
        <v>2</v>
      </c>
      <c r="U3841" s="24" t="s">
        <v>1026</v>
      </c>
      <c r="V3841" s="17">
        <v>0</v>
      </c>
      <c r="W3841" s="297" t="s">
        <v>5334</v>
      </c>
      <c r="X3841" s="17">
        <v>525</v>
      </c>
      <c r="Y3841" s="17">
        <v>32</v>
      </c>
      <c r="Z3841" s="24" t="s">
        <v>1026</v>
      </c>
      <c r="AA3841" s="17">
        <v>1</v>
      </c>
    </row>
    <row r="3842" spans="1:28" x14ac:dyDescent="0.25">
      <c r="A3842" s="16"/>
      <c r="C3842" s="16"/>
      <c r="D3842" s="16"/>
      <c r="E3842" s="16"/>
      <c r="F3842" s="16"/>
      <c r="G3842" s="16"/>
      <c r="H3842" s="16"/>
      <c r="I3842" s="16"/>
      <c r="J3842" s="16"/>
      <c r="K3842" s="16"/>
      <c r="L3842" s="16"/>
      <c r="M3842" s="17" t="s">
        <v>3142</v>
      </c>
      <c r="N3842" s="17">
        <v>10</v>
      </c>
      <c r="O3842" s="17">
        <v>7</v>
      </c>
      <c r="P3842" s="17">
        <v>2013</v>
      </c>
      <c r="Q3842" s="19" t="s">
        <v>1241</v>
      </c>
      <c r="R3842" s="24" t="s">
        <v>1026</v>
      </c>
      <c r="S3842" s="19" t="s">
        <v>5273</v>
      </c>
      <c r="T3842" s="17">
        <v>2</v>
      </c>
      <c r="U3842" s="24" t="s">
        <v>1026</v>
      </c>
      <c r="V3842" s="17">
        <v>0</v>
      </c>
      <c r="W3842" s="297" t="s">
        <v>5335</v>
      </c>
      <c r="X3842" s="17">
        <v>1219</v>
      </c>
      <c r="Y3842" s="17">
        <v>12</v>
      </c>
      <c r="Z3842" s="24" t="s">
        <v>1026</v>
      </c>
      <c r="AA3842" s="17">
        <v>4</v>
      </c>
    </row>
    <row r="3843" spans="1:28" x14ac:dyDescent="0.25">
      <c r="A3843" s="16"/>
      <c r="C3843" s="16"/>
      <c r="D3843" s="16"/>
      <c r="E3843" s="16"/>
      <c r="F3843" s="16"/>
      <c r="G3843" s="16"/>
      <c r="H3843" s="16"/>
      <c r="I3843" s="16"/>
      <c r="J3843" s="16"/>
      <c r="K3843" s="16"/>
      <c r="L3843" s="16"/>
      <c r="M3843" s="17" t="s">
        <v>3141</v>
      </c>
      <c r="N3843" s="17">
        <v>11</v>
      </c>
      <c r="O3843" s="17">
        <v>7</v>
      </c>
      <c r="P3843" s="17">
        <v>2013</v>
      </c>
      <c r="Q3843" s="19" t="s">
        <v>5041</v>
      </c>
      <c r="R3843" s="24" t="s">
        <v>1026</v>
      </c>
      <c r="S3843" s="19" t="s">
        <v>392</v>
      </c>
      <c r="T3843" s="17">
        <v>0</v>
      </c>
      <c r="U3843" s="24" t="s">
        <v>1026</v>
      </c>
      <c r="V3843" s="17">
        <v>2</v>
      </c>
      <c r="W3843" s="297" t="s">
        <v>5336</v>
      </c>
      <c r="X3843" s="17">
        <v>290</v>
      </c>
      <c r="Y3843" s="17">
        <v>1</v>
      </c>
      <c r="Z3843" s="24" t="s">
        <v>1026</v>
      </c>
      <c r="AA3843" s="17">
        <v>5</v>
      </c>
    </row>
    <row r="3844" spans="1:28" x14ac:dyDescent="0.25">
      <c r="A3844" s="16"/>
      <c r="C3844" s="16"/>
      <c r="D3844" s="16"/>
      <c r="E3844" s="16"/>
      <c r="F3844" s="16"/>
      <c r="G3844" s="16"/>
      <c r="H3844" s="16"/>
      <c r="I3844" s="16"/>
      <c r="J3844" s="16"/>
      <c r="K3844" s="16"/>
      <c r="L3844" s="16"/>
      <c r="M3844" s="17" t="s">
        <v>3144</v>
      </c>
      <c r="N3844" s="17">
        <v>16</v>
      </c>
      <c r="O3844" s="17">
        <v>7</v>
      </c>
      <c r="P3844" s="17">
        <v>2013</v>
      </c>
      <c r="Q3844" s="19" t="s">
        <v>1042</v>
      </c>
      <c r="R3844" s="24" t="s">
        <v>1026</v>
      </c>
      <c r="S3844" s="19" t="s">
        <v>392</v>
      </c>
      <c r="T3844" s="17">
        <v>0</v>
      </c>
      <c r="U3844" s="24" t="s">
        <v>1026</v>
      </c>
      <c r="V3844" s="17">
        <v>2</v>
      </c>
      <c r="W3844" s="297" t="s">
        <v>5337</v>
      </c>
      <c r="X3844" s="17">
        <v>1862</v>
      </c>
      <c r="Y3844" s="17">
        <v>1</v>
      </c>
      <c r="Z3844" s="24" t="s">
        <v>1026</v>
      </c>
      <c r="AA3844" s="17">
        <v>9</v>
      </c>
    </row>
    <row r="3845" spans="1:28" x14ac:dyDescent="0.25">
      <c r="A3845" s="16"/>
      <c r="C3845" s="16"/>
      <c r="D3845" s="16"/>
      <c r="E3845" s="16"/>
      <c r="F3845" s="16"/>
      <c r="G3845" s="16"/>
      <c r="H3845" s="16"/>
      <c r="I3845" s="16"/>
      <c r="J3845" s="16"/>
      <c r="K3845" s="16"/>
      <c r="L3845" s="16"/>
      <c r="M3845" s="17" t="s">
        <v>3144</v>
      </c>
      <c r="N3845" s="17">
        <v>16</v>
      </c>
      <c r="O3845" s="17">
        <v>7</v>
      </c>
      <c r="P3845" s="17">
        <v>2013</v>
      </c>
      <c r="Q3845" s="19" t="s">
        <v>264</v>
      </c>
      <c r="R3845" s="24" t="s">
        <v>1026</v>
      </c>
      <c r="S3845" s="19" t="s">
        <v>1043</v>
      </c>
      <c r="T3845" s="17">
        <v>2</v>
      </c>
      <c r="U3845" s="24" t="s">
        <v>1026</v>
      </c>
      <c r="V3845" s="17">
        <v>0</v>
      </c>
      <c r="W3845" s="297" t="s">
        <v>2828</v>
      </c>
      <c r="X3845" s="17">
        <v>565</v>
      </c>
      <c r="Y3845" s="17">
        <v>8</v>
      </c>
      <c r="Z3845" s="24" t="s">
        <v>1026</v>
      </c>
      <c r="AA3845" s="17">
        <v>3</v>
      </c>
    </row>
    <row r="3846" spans="1:28" x14ac:dyDescent="0.25">
      <c r="A3846" s="16"/>
      <c r="C3846" s="16"/>
      <c r="D3846" s="16"/>
      <c r="E3846" s="16"/>
      <c r="F3846" s="16"/>
      <c r="G3846" s="16"/>
      <c r="H3846" s="16"/>
      <c r="I3846" s="16"/>
      <c r="J3846" s="16"/>
      <c r="K3846" s="16"/>
      <c r="L3846" s="16"/>
      <c r="M3846" s="17" t="s">
        <v>3144</v>
      </c>
      <c r="N3846" s="17">
        <v>16</v>
      </c>
      <c r="O3846" s="17">
        <v>7</v>
      </c>
      <c r="P3846" s="17">
        <v>2013</v>
      </c>
      <c r="Q3846" s="19" t="s">
        <v>1241</v>
      </c>
      <c r="R3846" s="24" t="s">
        <v>1026</v>
      </c>
      <c r="S3846" s="19" t="s">
        <v>4913</v>
      </c>
      <c r="T3846" s="17">
        <v>2</v>
      </c>
      <c r="U3846" s="24" t="s">
        <v>1026</v>
      </c>
      <c r="V3846" s="17">
        <v>0</v>
      </c>
      <c r="W3846" s="297" t="s">
        <v>4382</v>
      </c>
      <c r="X3846" s="17">
        <v>1247</v>
      </c>
      <c r="Y3846" s="17">
        <v>8</v>
      </c>
      <c r="Z3846" s="24" t="s">
        <v>1026</v>
      </c>
      <c r="AA3846" s="17">
        <v>0</v>
      </c>
    </row>
    <row r="3847" spans="1:28" x14ac:dyDescent="0.25">
      <c r="A3847" s="16"/>
      <c r="C3847" s="16"/>
      <c r="D3847" s="16"/>
      <c r="E3847" s="16"/>
      <c r="F3847" s="16"/>
      <c r="G3847" s="16"/>
      <c r="H3847" s="16"/>
      <c r="I3847" s="16"/>
      <c r="J3847" s="16"/>
      <c r="K3847" s="16"/>
      <c r="L3847" s="16"/>
      <c r="M3847" s="17" t="s">
        <v>3142</v>
      </c>
      <c r="N3847" s="17">
        <v>17</v>
      </c>
      <c r="O3847" s="17">
        <v>7</v>
      </c>
      <c r="P3847" s="17">
        <v>2013</v>
      </c>
      <c r="Q3847" s="19" t="s">
        <v>5266</v>
      </c>
      <c r="R3847" s="24" t="s">
        <v>1026</v>
      </c>
      <c r="S3847" s="19" t="s">
        <v>5267</v>
      </c>
      <c r="T3847" s="17">
        <v>0</v>
      </c>
      <c r="U3847" s="24" t="s">
        <v>1026</v>
      </c>
      <c r="V3847" s="17">
        <v>1</v>
      </c>
      <c r="W3847" s="297" t="s">
        <v>2727</v>
      </c>
      <c r="X3847" s="17">
        <v>205</v>
      </c>
      <c r="Y3847" s="17">
        <v>4</v>
      </c>
      <c r="Z3847" s="24" t="s">
        <v>1026</v>
      </c>
      <c r="AA3847" s="17">
        <v>9</v>
      </c>
    </row>
    <row r="3848" spans="1:28" x14ac:dyDescent="0.25">
      <c r="A3848" s="16"/>
      <c r="C3848" s="16"/>
      <c r="D3848" s="16"/>
      <c r="E3848" s="16"/>
      <c r="F3848" s="16"/>
      <c r="G3848" s="16"/>
      <c r="H3848" s="16"/>
      <c r="I3848" s="16"/>
      <c r="J3848" s="16"/>
      <c r="K3848" s="16"/>
      <c r="L3848" s="16"/>
      <c r="M3848" s="17" t="s">
        <v>3142</v>
      </c>
      <c r="N3848" s="17">
        <v>17</v>
      </c>
      <c r="O3848" s="17">
        <v>7</v>
      </c>
      <c r="P3848" s="17">
        <v>2013</v>
      </c>
      <c r="Q3848" s="19" t="s">
        <v>1041</v>
      </c>
      <c r="R3848" s="24" t="s">
        <v>1026</v>
      </c>
      <c r="S3848" s="19" t="s">
        <v>1</v>
      </c>
      <c r="T3848" s="17">
        <v>2</v>
      </c>
      <c r="U3848" s="24" t="s">
        <v>1026</v>
      </c>
      <c r="V3848" s="17">
        <v>0</v>
      </c>
      <c r="W3848" s="297" t="s">
        <v>5339</v>
      </c>
      <c r="X3848" s="17">
        <v>1180</v>
      </c>
      <c r="Y3848" s="17">
        <v>20</v>
      </c>
      <c r="Z3848" s="24" t="s">
        <v>1026</v>
      </c>
      <c r="AA3848" s="17">
        <v>0</v>
      </c>
    </row>
    <row r="3849" spans="1:28" x14ac:dyDescent="0.25">
      <c r="A3849" s="16"/>
      <c r="C3849" s="16"/>
      <c r="D3849" s="16"/>
      <c r="E3849" s="16"/>
      <c r="F3849" s="16"/>
      <c r="G3849" s="16"/>
      <c r="H3849" s="16"/>
      <c r="I3849" s="16"/>
      <c r="J3849" s="16"/>
      <c r="K3849" s="16"/>
      <c r="L3849" s="16"/>
      <c r="M3849" s="17" t="s">
        <v>3142</v>
      </c>
      <c r="N3849" s="17">
        <v>17</v>
      </c>
      <c r="O3849" s="17">
        <v>7</v>
      </c>
      <c r="P3849" s="17">
        <v>2013</v>
      </c>
      <c r="Q3849" s="19" t="s">
        <v>5273</v>
      </c>
      <c r="R3849" s="24" t="s">
        <v>1026</v>
      </c>
      <c r="S3849" s="19" t="s">
        <v>5041</v>
      </c>
      <c r="T3849" s="17">
        <v>1</v>
      </c>
      <c r="U3849" s="24" t="s">
        <v>1026</v>
      </c>
      <c r="V3849" s="17">
        <v>2</v>
      </c>
      <c r="W3849" s="297" t="s">
        <v>5338</v>
      </c>
      <c r="X3849" s="17">
        <v>341</v>
      </c>
      <c r="Y3849" s="17">
        <v>4</v>
      </c>
      <c r="Z3849" s="24" t="s">
        <v>1026</v>
      </c>
      <c r="AA3849" s="17">
        <v>7</v>
      </c>
      <c r="AB3849" s="11" t="s">
        <v>5268</v>
      </c>
    </row>
    <row r="3850" spans="1:28" x14ac:dyDescent="0.25">
      <c r="A3850" s="16"/>
      <c r="C3850" s="16"/>
      <c r="D3850" s="16"/>
      <c r="E3850" s="16"/>
      <c r="F3850" s="16"/>
      <c r="G3850" s="16"/>
      <c r="H3850" s="16"/>
      <c r="I3850" s="16"/>
      <c r="J3850" s="16"/>
      <c r="K3850" s="16"/>
      <c r="L3850" s="16"/>
      <c r="M3850" s="17" t="s">
        <v>3141</v>
      </c>
      <c r="N3850" s="17">
        <v>18</v>
      </c>
      <c r="O3850" s="17">
        <v>7</v>
      </c>
      <c r="P3850" s="17">
        <v>2013</v>
      </c>
      <c r="Q3850" s="19" t="s">
        <v>392</v>
      </c>
      <c r="R3850" s="24" t="s">
        <v>1026</v>
      </c>
      <c r="S3850" s="19" t="s">
        <v>264</v>
      </c>
      <c r="T3850" s="17">
        <v>2</v>
      </c>
      <c r="U3850" s="24" t="s">
        <v>1026</v>
      </c>
      <c r="V3850" s="17">
        <v>0</v>
      </c>
      <c r="W3850" s="297" t="s">
        <v>870</v>
      </c>
      <c r="X3850" s="17">
        <v>403</v>
      </c>
      <c r="Y3850" s="17">
        <v>6</v>
      </c>
      <c r="Z3850" s="24" t="s">
        <v>1026</v>
      </c>
      <c r="AA3850" s="17">
        <v>3</v>
      </c>
    </row>
    <row r="3851" spans="1:28" x14ac:dyDescent="0.25">
      <c r="A3851" s="16"/>
      <c r="C3851" s="16"/>
      <c r="D3851" s="16"/>
      <c r="E3851" s="16"/>
      <c r="F3851" s="16"/>
      <c r="G3851" s="16"/>
      <c r="H3851" s="16"/>
      <c r="I3851" s="16"/>
      <c r="J3851" s="16"/>
      <c r="K3851" s="16"/>
      <c r="L3851" s="16"/>
      <c r="M3851" s="17" t="s">
        <v>3143</v>
      </c>
      <c r="N3851" s="17">
        <v>19</v>
      </c>
      <c r="O3851" s="17">
        <v>7</v>
      </c>
      <c r="P3851" s="17">
        <v>2013</v>
      </c>
      <c r="Q3851" s="19" t="s">
        <v>1</v>
      </c>
      <c r="R3851" s="24" t="s">
        <v>1026</v>
      </c>
      <c r="S3851" s="19" t="s">
        <v>1241</v>
      </c>
      <c r="T3851" s="17">
        <v>0</v>
      </c>
      <c r="U3851" s="24" t="s">
        <v>1026</v>
      </c>
      <c r="V3851" s="17">
        <v>2</v>
      </c>
      <c r="W3851" s="297" t="s">
        <v>5343</v>
      </c>
      <c r="X3851" s="17">
        <v>240</v>
      </c>
      <c r="Y3851" s="17">
        <v>1</v>
      </c>
      <c r="Z3851" s="24" t="s">
        <v>1026</v>
      </c>
      <c r="AA3851" s="17">
        <v>21</v>
      </c>
    </row>
    <row r="3852" spans="1:28" x14ac:dyDescent="0.25">
      <c r="A3852" s="16"/>
      <c r="C3852" s="16"/>
      <c r="D3852" s="16"/>
      <c r="E3852" s="16"/>
      <c r="F3852" s="16"/>
      <c r="G3852" s="16"/>
      <c r="H3852" s="16"/>
      <c r="I3852" s="16"/>
      <c r="J3852" s="16"/>
      <c r="K3852" s="16"/>
      <c r="L3852" s="16"/>
      <c r="M3852" s="17" t="s">
        <v>3011</v>
      </c>
      <c r="N3852" s="17">
        <v>21</v>
      </c>
      <c r="O3852" s="17">
        <v>7</v>
      </c>
      <c r="P3852" s="17">
        <v>2013</v>
      </c>
      <c r="Q3852" s="19" t="s">
        <v>5267</v>
      </c>
      <c r="R3852" s="24" t="s">
        <v>1026</v>
      </c>
      <c r="S3852" s="19" t="s">
        <v>5273</v>
      </c>
      <c r="T3852" s="17">
        <v>2</v>
      </c>
      <c r="U3852" s="24" t="s">
        <v>1026</v>
      </c>
      <c r="V3852" s="17">
        <v>1</v>
      </c>
      <c r="W3852" s="297" t="s">
        <v>5342</v>
      </c>
      <c r="X3852" s="17">
        <v>314</v>
      </c>
      <c r="Y3852" s="17">
        <v>13</v>
      </c>
      <c r="Z3852" s="24" t="s">
        <v>1026</v>
      </c>
      <c r="AA3852" s="17">
        <v>8</v>
      </c>
    </row>
    <row r="3853" spans="1:28" x14ac:dyDescent="0.25">
      <c r="A3853" s="16"/>
      <c r="C3853" s="16"/>
      <c r="D3853" s="16"/>
      <c r="E3853" s="16"/>
      <c r="F3853" s="16"/>
      <c r="G3853" s="16"/>
      <c r="H3853" s="16"/>
      <c r="I3853" s="16"/>
      <c r="J3853" s="16"/>
      <c r="K3853" s="16"/>
      <c r="L3853" s="16"/>
      <c r="M3853" s="17" t="s">
        <v>3011</v>
      </c>
      <c r="N3853" s="17">
        <v>21</v>
      </c>
      <c r="O3853" s="17">
        <v>7</v>
      </c>
      <c r="P3853" s="17">
        <v>2013</v>
      </c>
      <c r="Q3853" s="19" t="s">
        <v>1043</v>
      </c>
      <c r="R3853" s="24" t="s">
        <v>1026</v>
      </c>
      <c r="S3853" s="19" t="s">
        <v>1042</v>
      </c>
      <c r="T3853" s="17">
        <v>2</v>
      </c>
      <c r="U3853" s="24" t="s">
        <v>1026</v>
      </c>
      <c r="V3853" s="17">
        <v>1</v>
      </c>
      <c r="W3853" s="297" t="s">
        <v>5341</v>
      </c>
      <c r="X3853" s="17">
        <v>425</v>
      </c>
      <c r="Y3853" s="17">
        <v>4</v>
      </c>
      <c r="Z3853" s="24" t="s">
        <v>1026</v>
      </c>
      <c r="AA3853" s="17">
        <v>4</v>
      </c>
      <c r="AB3853" s="11" t="s">
        <v>5269</v>
      </c>
    </row>
    <row r="3854" spans="1:28" x14ac:dyDescent="0.25">
      <c r="A3854" s="16"/>
      <c r="C3854" s="16"/>
      <c r="D3854" s="16"/>
      <c r="E3854" s="16"/>
      <c r="F3854" s="16"/>
      <c r="G3854" s="16"/>
      <c r="H3854" s="16"/>
      <c r="I3854" s="16"/>
      <c r="J3854" s="16"/>
      <c r="K3854" s="16"/>
      <c r="L3854" s="16"/>
      <c r="M3854" s="17" t="s">
        <v>3011</v>
      </c>
      <c r="N3854" s="17">
        <v>21</v>
      </c>
      <c r="O3854" s="17">
        <v>7</v>
      </c>
      <c r="P3854" s="17">
        <v>2013</v>
      </c>
      <c r="Q3854" s="19" t="s">
        <v>4913</v>
      </c>
      <c r="R3854" s="24" t="s">
        <v>1026</v>
      </c>
      <c r="S3854" s="19" t="s">
        <v>1041</v>
      </c>
      <c r="T3854" s="17">
        <v>0</v>
      </c>
      <c r="U3854" s="24" t="s">
        <v>1026</v>
      </c>
      <c r="V3854" s="17">
        <v>2</v>
      </c>
      <c r="W3854" s="297" t="s">
        <v>5340</v>
      </c>
      <c r="X3854" s="17">
        <v>606</v>
      </c>
      <c r="Y3854" s="17">
        <v>0</v>
      </c>
      <c r="Z3854" s="24" t="s">
        <v>1026</v>
      </c>
      <c r="AA3854" s="17">
        <v>8</v>
      </c>
    </row>
    <row r="3855" spans="1:28" x14ac:dyDescent="0.25">
      <c r="A3855" s="16"/>
      <c r="C3855" s="16"/>
      <c r="D3855" s="16"/>
      <c r="E3855" s="16"/>
      <c r="F3855" s="16"/>
      <c r="G3855" s="16"/>
      <c r="H3855" s="16"/>
      <c r="I3855" s="16"/>
      <c r="J3855" s="16"/>
      <c r="K3855" s="16"/>
      <c r="L3855" s="16"/>
      <c r="M3855" s="17" t="s">
        <v>3011</v>
      </c>
      <c r="N3855" s="17">
        <v>21</v>
      </c>
      <c r="O3855" s="17">
        <v>7</v>
      </c>
      <c r="P3855" s="17">
        <v>2013</v>
      </c>
      <c r="Q3855" s="19" t="s">
        <v>5041</v>
      </c>
      <c r="R3855" s="24" t="s">
        <v>1026</v>
      </c>
      <c r="S3855" s="19" t="s">
        <v>5266</v>
      </c>
      <c r="T3855" s="17">
        <v>2</v>
      </c>
      <c r="U3855" s="24" t="s">
        <v>1026</v>
      </c>
      <c r="V3855" s="17">
        <v>0</v>
      </c>
      <c r="W3855" s="297" t="s">
        <v>2408</v>
      </c>
      <c r="X3855" s="17">
        <v>465</v>
      </c>
      <c r="Y3855" s="17">
        <v>8</v>
      </c>
      <c r="Z3855" s="24" t="s">
        <v>1026</v>
      </c>
      <c r="AA3855" s="17">
        <v>3</v>
      </c>
    </row>
    <row r="3856" spans="1:28" x14ac:dyDescent="0.25">
      <c r="A3856" s="16"/>
      <c r="C3856" s="16"/>
      <c r="D3856" s="16"/>
      <c r="E3856" s="16"/>
      <c r="F3856" s="16"/>
      <c r="G3856" s="16"/>
      <c r="H3856" s="16"/>
      <c r="I3856" s="16"/>
      <c r="J3856" s="16"/>
      <c r="K3856" s="16"/>
      <c r="L3856" s="16"/>
      <c r="M3856" s="17" t="s">
        <v>3142</v>
      </c>
      <c r="N3856" s="17">
        <v>24</v>
      </c>
      <c r="O3856" s="17">
        <v>7</v>
      </c>
      <c r="P3856" s="17">
        <v>2013</v>
      </c>
      <c r="Q3856" s="19" t="s">
        <v>264</v>
      </c>
      <c r="R3856" s="24" t="s">
        <v>1026</v>
      </c>
      <c r="S3856" s="19" t="s">
        <v>1241</v>
      </c>
      <c r="T3856" s="17">
        <v>0</v>
      </c>
      <c r="U3856" s="24" t="s">
        <v>1026</v>
      </c>
      <c r="V3856" s="17">
        <v>2</v>
      </c>
      <c r="W3856" s="297" t="s">
        <v>630</v>
      </c>
      <c r="X3856" s="17">
        <v>842</v>
      </c>
      <c r="Y3856" s="17">
        <v>3</v>
      </c>
      <c r="Z3856" s="24" t="s">
        <v>1026</v>
      </c>
      <c r="AA3856" s="17">
        <v>17</v>
      </c>
    </row>
    <row r="3857" spans="1:27" x14ac:dyDescent="0.25">
      <c r="A3857" s="16"/>
      <c r="C3857" s="16"/>
      <c r="D3857" s="16"/>
      <c r="E3857" s="16"/>
      <c r="F3857" s="16"/>
      <c r="G3857" s="16"/>
      <c r="H3857" s="16"/>
      <c r="I3857" s="16"/>
      <c r="J3857" s="16"/>
      <c r="K3857" s="16"/>
      <c r="L3857" s="16"/>
      <c r="M3857" s="17" t="s">
        <v>3142</v>
      </c>
      <c r="N3857" s="17">
        <v>24</v>
      </c>
      <c r="O3857" s="17">
        <v>7</v>
      </c>
      <c r="P3857" s="17">
        <v>2013</v>
      </c>
      <c r="Q3857" s="19" t="s">
        <v>1042</v>
      </c>
      <c r="R3857" s="24" t="s">
        <v>1026</v>
      </c>
      <c r="S3857" s="19" t="s">
        <v>1041</v>
      </c>
      <c r="T3857" s="17">
        <v>0</v>
      </c>
      <c r="U3857" s="24" t="s">
        <v>1026</v>
      </c>
      <c r="V3857" s="17">
        <v>2</v>
      </c>
      <c r="W3857" s="297" t="s">
        <v>5348</v>
      </c>
      <c r="X3857" s="17">
        <v>358</v>
      </c>
      <c r="Y3857" s="17">
        <v>1</v>
      </c>
      <c r="Z3857" s="24" t="s">
        <v>1026</v>
      </c>
      <c r="AA3857" s="17">
        <v>19</v>
      </c>
    </row>
    <row r="3858" spans="1:27" x14ac:dyDescent="0.25">
      <c r="A3858" s="16"/>
      <c r="C3858" s="16"/>
      <c r="D3858" s="16"/>
      <c r="E3858" s="16"/>
      <c r="F3858" s="16"/>
      <c r="G3858" s="16"/>
      <c r="H3858" s="16"/>
      <c r="I3858" s="16"/>
      <c r="J3858" s="16"/>
      <c r="K3858" s="16"/>
      <c r="L3858" s="16"/>
      <c r="M3858" s="17" t="s">
        <v>3142</v>
      </c>
      <c r="N3858" s="17">
        <v>24</v>
      </c>
      <c r="O3858" s="17">
        <v>7</v>
      </c>
      <c r="P3858" s="17">
        <v>2013</v>
      </c>
      <c r="Q3858" s="19" t="s">
        <v>392</v>
      </c>
      <c r="R3858" s="24" t="s">
        <v>1026</v>
      </c>
      <c r="S3858" s="19" t="s">
        <v>5273</v>
      </c>
      <c r="T3858" s="17">
        <v>2</v>
      </c>
      <c r="U3858" s="24" t="s">
        <v>1026</v>
      </c>
      <c r="V3858" s="17">
        <v>0</v>
      </c>
      <c r="W3858" s="297" t="s">
        <v>5347</v>
      </c>
      <c r="X3858" s="17">
        <v>688</v>
      </c>
      <c r="Y3858" s="17">
        <v>10</v>
      </c>
      <c r="Z3858" s="24" t="s">
        <v>1026</v>
      </c>
      <c r="AA3858" s="17">
        <v>4</v>
      </c>
    </row>
    <row r="3859" spans="1:27" x14ac:dyDescent="0.25">
      <c r="A3859" s="16"/>
      <c r="C3859" s="16"/>
      <c r="D3859" s="16"/>
      <c r="E3859" s="16"/>
      <c r="F3859" s="16"/>
      <c r="G3859" s="16"/>
      <c r="H3859" s="16"/>
      <c r="I3859" s="16"/>
      <c r="J3859" s="16"/>
      <c r="K3859" s="16"/>
      <c r="L3859" s="16"/>
      <c r="M3859" s="17" t="s">
        <v>3142</v>
      </c>
      <c r="N3859" s="17">
        <v>24</v>
      </c>
      <c r="O3859" s="17">
        <v>7</v>
      </c>
      <c r="P3859" s="17">
        <v>2013</v>
      </c>
      <c r="Q3859" s="19" t="s">
        <v>4913</v>
      </c>
      <c r="R3859" s="24" t="s">
        <v>1026</v>
      </c>
      <c r="S3859" s="19" t="s">
        <v>5041</v>
      </c>
      <c r="T3859" s="17">
        <v>2</v>
      </c>
      <c r="U3859" s="24" t="s">
        <v>1026</v>
      </c>
      <c r="V3859" s="17">
        <v>1</v>
      </c>
      <c r="W3859" s="297" t="s">
        <v>5346</v>
      </c>
      <c r="X3859" s="17">
        <v>478</v>
      </c>
      <c r="Y3859" s="17">
        <v>9</v>
      </c>
      <c r="Z3859" s="24" t="s">
        <v>1026</v>
      </c>
      <c r="AA3859" s="17">
        <v>4</v>
      </c>
    </row>
    <row r="3860" spans="1:27" x14ac:dyDescent="0.25">
      <c r="A3860" s="16"/>
      <c r="C3860" s="16"/>
      <c r="D3860" s="16"/>
      <c r="E3860" s="16"/>
      <c r="F3860" s="16"/>
      <c r="G3860" s="16"/>
      <c r="H3860" s="16"/>
      <c r="I3860" s="16"/>
      <c r="J3860" s="16"/>
      <c r="K3860" s="16"/>
      <c r="L3860" s="16"/>
      <c r="M3860" s="17" t="s">
        <v>3142</v>
      </c>
      <c r="N3860" s="17">
        <v>24</v>
      </c>
      <c r="O3860" s="17">
        <v>7</v>
      </c>
      <c r="P3860" s="17">
        <v>2013</v>
      </c>
      <c r="Q3860" s="19" t="s">
        <v>5266</v>
      </c>
      <c r="R3860" s="24" t="s">
        <v>1026</v>
      </c>
      <c r="S3860" s="19" t="s">
        <v>1</v>
      </c>
      <c r="T3860" s="17">
        <v>0</v>
      </c>
      <c r="U3860" s="24" t="s">
        <v>1026</v>
      </c>
      <c r="V3860" s="17">
        <v>1</v>
      </c>
      <c r="W3860" s="297" t="s">
        <v>5345</v>
      </c>
      <c r="X3860" s="17">
        <v>272</v>
      </c>
      <c r="Y3860" s="17">
        <v>4</v>
      </c>
      <c r="Z3860" s="24" t="s">
        <v>1026</v>
      </c>
      <c r="AA3860" s="17">
        <v>5</v>
      </c>
    </row>
    <row r="3861" spans="1:27" x14ac:dyDescent="0.25">
      <c r="A3861" s="16"/>
      <c r="C3861" s="16"/>
      <c r="D3861" s="16"/>
      <c r="E3861" s="16"/>
      <c r="F3861" s="16"/>
      <c r="G3861" s="16"/>
      <c r="H3861" s="16"/>
      <c r="I3861" s="16"/>
      <c r="J3861" s="16"/>
      <c r="K3861" s="16"/>
      <c r="L3861" s="16"/>
      <c r="M3861" s="17" t="s">
        <v>3141</v>
      </c>
      <c r="N3861" s="17">
        <v>25</v>
      </c>
      <c r="O3861" s="17">
        <v>7</v>
      </c>
      <c r="P3861" s="17">
        <v>2013</v>
      </c>
      <c r="Q3861" s="19" t="s">
        <v>1</v>
      </c>
      <c r="R3861" s="24" t="s">
        <v>1026</v>
      </c>
      <c r="S3861" s="19" t="s">
        <v>5041</v>
      </c>
      <c r="T3861" s="17">
        <v>0</v>
      </c>
      <c r="U3861" s="24" t="s">
        <v>1026</v>
      </c>
      <c r="V3861" s="17">
        <v>1</v>
      </c>
      <c r="W3861" s="297" t="s">
        <v>2911</v>
      </c>
      <c r="X3861" s="17">
        <v>333</v>
      </c>
      <c r="Y3861" s="17">
        <v>5</v>
      </c>
      <c r="Z3861" s="24" t="s">
        <v>1026</v>
      </c>
      <c r="AA3861" s="17">
        <v>7</v>
      </c>
    </row>
    <row r="3862" spans="1:27" x14ac:dyDescent="0.25">
      <c r="A3862" s="16"/>
      <c r="C3862" s="16"/>
      <c r="D3862" s="16"/>
      <c r="E3862" s="16"/>
      <c r="F3862" s="16"/>
      <c r="G3862" s="16"/>
      <c r="H3862" s="16"/>
      <c r="I3862" s="16"/>
      <c r="J3862" s="16"/>
      <c r="K3862" s="16"/>
      <c r="L3862" s="16"/>
      <c r="M3862" s="17" t="s">
        <v>3027</v>
      </c>
      <c r="N3862" s="17">
        <v>27</v>
      </c>
      <c r="O3862" s="17">
        <v>7</v>
      </c>
      <c r="P3862" s="17">
        <v>2013</v>
      </c>
      <c r="Q3862" s="19" t="s">
        <v>392</v>
      </c>
      <c r="R3862" s="24" t="s">
        <v>1026</v>
      </c>
      <c r="S3862" s="19" t="s">
        <v>5266</v>
      </c>
      <c r="T3862" s="17">
        <v>2</v>
      </c>
      <c r="U3862" s="24" t="s">
        <v>1026</v>
      </c>
      <c r="V3862" s="17">
        <v>0</v>
      </c>
      <c r="W3862" s="297" t="s">
        <v>5349</v>
      </c>
      <c r="X3862" s="17">
        <v>1023</v>
      </c>
      <c r="Y3862" s="17">
        <v>10</v>
      </c>
      <c r="Z3862" s="24" t="s">
        <v>1026</v>
      </c>
      <c r="AA3862" s="17">
        <v>3</v>
      </c>
    </row>
    <row r="3863" spans="1:27" x14ac:dyDescent="0.25">
      <c r="A3863" s="16"/>
      <c r="C3863" s="16"/>
      <c r="D3863" s="16"/>
      <c r="E3863" s="16"/>
      <c r="F3863" s="16"/>
      <c r="G3863" s="16"/>
      <c r="H3863" s="16"/>
      <c r="I3863" s="16"/>
      <c r="J3863" s="16"/>
      <c r="K3863" s="16"/>
      <c r="L3863" s="16"/>
      <c r="M3863" s="17" t="s">
        <v>3027</v>
      </c>
      <c r="N3863" s="17">
        <v>27</v>
      </c>
      <c r="O3863" s="17">
        <v>7</v>
      </c>
      <c r="P3863" s="17">
        <v>2013</v>
      </c>
      <c r="Q3863" s="19" t="s">
        <v>1043</v>
      </c>
      <c r="R3863" s="24" t="s">
        <v>1026</v>
      </c>
      <c r="S3863" s="19" t="s">
        <v>5273</v>
      </c>
      <c r="T3863" s="17">
        <v>0</v>
      </c>
      <c r="U3863" s="24" t="s">
        <v>1026</v>
      </c>
      <c r="V3863" s="17">
        <v>2</v>
      </c>
      <c r="W3863" s="297" t="s">
        <v>70</v>
      </c>
      <c r="X3863" s="17">
        <v>453</v>
      </c>
      <c r="Y3863" s="17">
        <v>2</v>
      </c>
      <c r="Z3863" s="24" t="s">
        <v>1026</v>
      </c>
      <c r="AA3863" s="17">
        <v>4</v>
      </c>
    </row>
    <row r="3864" spans="1:27" x14ac:dyDescent="0.25">
      <c r="A3864" s="16"/>
      <c r="C3864" s="16"/>
      <c r="D3864" s="16"/>
      <c r="E3864" s="16"/>
      <c r="F3864" s="16"/>
      <c r="G3864" s="16"/>
      <c r="H3864" s="16"/>
      <c r="I3864" s="16"/>
      <c r="J3864" s="16"/>
      <c r="K3864" s="16"/>
      <c r="L3864" s="16"/>
      <c r="M3864" s="17" t="s">
        <v>3011</v>
      </c>
      <c r="N3864" s="17">
        <v>28</v>
      </c>
      <c r="O3864" s="17">
        <v>7</v>
      </c>
      <c r="P3864" s="17">
        <v>2013</v>
      </c>
      <c r="Q3864" s="19" t="s">
        <v>1041</v>
      </c>
      <c r="R3864" s="24" t="s">
        <v>1026</v>
      </c>
      <c r="S3864" s="19" t="s">
        <v>264</v>
      </c>
      <c r="T3864" s="17">
        <v>2</v>
      </c>
      <c r="U3864" s="24" t="s">
        <v>1026</v>
      </c>
      <c r="V3864" s="17">
        <v>0</v>
      </c>
      <c r="W3864" s="297" t="s">
        <v>5350</v>
      </c>
      <c r="X3864" s="17">
        <v>530</v>
      </c>
      <c r="Y3864" s="17">
        <v>12</v>
      </c>
      <c r="Z3864" s="24" t="s">
        <v>1026</v>
      </c>
      <c r="AA3864" s="17">
        <v>4</v>
      </c>
    </row>
    <row r="3865" spans="1:27" x14ac:dyDescent="0.25">
      <c r="A3865" s="16"/>
      <c r="C3865" s="16"/>
      <c r="D3865" s="16"/>
      <c r="E3865" s="16"/>
      <c r="F3865" s="16"/>
      <c r="G3865" s="16"/>
      <c r="H3865" s="16"/>
      <c r="I3865" s="16"/>
      <c r="J3865" s="16"/>
      <c r="K3865" s="16"/>
      <c r="L3865" s="16"/>
      <c r="M3865" s="17" t="s">
        <v>3011</v>
      </c>
      <c r="N3865" s="17">
        <v>28</v>
      </c>
      <c r="O3865" s="17">
        <v>7</v>
      </c>
      <c r="P3865" s="17">
        <v>2013</v>
      </c>
      <c r="Q3865" s="19" t="s">
        <v>1</v>
      </c>
      <c r="R3865" s="24" t="s">
        <v>1026</v>
      </c>
      <c r="S3865" s="19" t="s">
        <v>5267</v>
      </c>
      <c r="T3865" s="17">
        <v>2</v>
      </c>
      <c r="U3865" s="24" t="s">
        <v>1026</v>
      </c>
      <c r="V3865" s="17">
        <v>1</v>
      </c>
      <c r="W3865" s="297" t="s">
        <v>5351</v>
      </c>
      <c r="X3865" s="17">
        <v>1842</v>
      </c>
      <c r="Y3865" s="17">
        <v>4</v>
      </c>
      <c r="Z3865" s="24" t="s">
        <v>1026</v>
      </c>
      <c r="AA3865" s="17">
        <v>5</v>
      </c>
    </row>
    <row r="3866" spans="1:27" x14ac:dyDescent="0.25">
      <c r="A3866" s="16"/>
      <c r="C3866" s="16"/>
      <c r="D3866" s="16"/>
      <c r="E3866" s="16"/>
      <c r="M3866" s="17" t="s">
        <v>3011</v>
      </c>
      <c r="N3866" s="17">
        <v>28</v>
      </c>
      <c r="O3866" s="17">
        <v>7</v>
      </c>
      <c r="P3866" s="17">
        <v>2013</v>
      </c>
      <c r="Q3866" s="19" t="s">
        <v>1043</v>
      </c>
      <c r="R3866" s="24" t="s">
        <v>1026</v>
      </c>
      <c r="S3866" s="19" t="s">
        <v>5266</v>
      </c>
      <c r="T3866" s="17">
        <v>2</v>
      </c>
      <c r="U3866" s="24" t="s">
        <v>1026</v>
      </c>
      <c r="V3866" s="17">
        <v>0</v>
      </c>
      <c r="W3866" s="297" t="s">
        <v>5352</v>
      </c>
      <c r="X3866" s="17">
        <v>331</v>
      </c>
      <c r="Y3866" s="17">
        <v>19</v>
      </c>
      <c r="Z3866" s="24" t="s">
        <v>1026</v>
      </c>
      <c r="AA3866" s="17">
        <v>2</v>
      </c>
    </row>
    <row r="3867" spans="1:27" x14ac:dyDescent="0.25">
      <c r="A3867" s="16"/>
      <c r="C3867" s="16"/>
      <c r="D3867" s="16"/>
      <c r="E3867" s="16"/>
      <c r="M3867" s="17" t="s">
        <v>3011</v>
      </c>
      <c r="N3867" s="17">
        <v>28</v>
      </c>
      <c r="O3867" s="17">
        <v>7</v>
      </c>
      <c r="P3867" s="17">
        <v>2013</v>
      </c>
      <c r="Q3867" s="19" t="s">
        <v>1042</v>
      </c>
      <c r="R3867" s="24" t="s">
        <v>1026</v>
      </c>
      <c r="S3867" s="19" t="s">
        <v>1241</v>
      </c>
      <c r="T3867" s="17">
        <v>0</v>
      </c>
      <c r="U3867" s="24" t="s">
        <v>1026</v>
      </c>
      <c r="V3867" s="17">
        <v>2</v>
      </c>
      <c r="W3867" s="297" t="s">
        <v>5353</v>
      </c>
      <c r="X3867" s="17">
        <v>277</v>
      </c>
      <c r="Y3867" s="17">
        <v>7</v>
      </c>
      <c r="Z3867" s="24" t="s">
        <v>1026</v>
      </c>
      <c r="AA3867" s="17">
        <v>33</v>
      </c>
    </row>
    <row r="3868" spans="1:27" x14ac:dyDescent="0.25">
      <c r="A3868" s="16"/>
      <c r="C3868" s="16"/>
      <c r="D3868" s="16"/>
      <c r="E3868" s="16"/>
      <c r="M3868" s="17" t="s">
        <v>3013</v>
      </c>
      <c r="N3868" s="17">
        <v>29</v>
      </c>
      <c r="O3868" s="17">
        <v>7</v>
      </c>
      <c r="P3868" s="17">
        <v>2013</v>
      </c>
      <c r="Q3868" s="19" t="s">
        <v>4913</v>
      </c>
      <c r="R3868" s="24" t="s">
        <v>1026</v>
      </c>
      <c r="S3868" s="19" t="s">
        <v>5267</v>
      </c>
      <c r="T3868" s="17">
        <v>0</v>
      </c>
      <c r="U3868" s="24" t="s">
        <v>1026</v>
      </c>
      <c r="V3868" s="17">
        <v>1</v>
      </c>
      <c r="W3868" s="297" t="s">
        <v>3040</v>
      </c>
      <c r="X3868" s="17">
        <v>366</v>
      </c>
      <c r="Y3868" s="17">
        <v>4</v>
      </c>
      <c r="Z3868" s="24" t="s">
        <v>1026</v>
      </c>
      <c r="AA3868" s="17">
        <v>5</v>
      </c>
    </row>
    <row r="3869" spans="1:27" x14ac:dyDescent="0.25">
      <c r="A3869" s="16"/>
      <c r="C3869" s="16"/>
      <c r="D3869" s="16"/>
      <c r="E3869" s="16"/>
      <c r="M3869" s="17" t="s">
        <v>3144</v>
      </c>
      <c r="N3869" s="17">
        <v>30</v>
      </c>
      <c r="O3869" s="17">
        <v>7</v>
      </c>
      <c r="P3869" s="17">
        <v>2013</v>
      </c>
      <c r="Q3869" s="19" t="s">
        <v>392</v>
      </c>
      <c r="R3869" s="24" t="s">
        <v>1026</v>
      </c>
      <c r="S3869" s="19" t="s">
        <v>1241</v>
      </c>
      <c r="T3869" s="17">
        <v>0</v>
      </c>
      <c r="U3869" s="24" t="s">
        <v>1026</v>
      </c>
      <c r="V3869" s="17">
        <v>2</v>
      </c>
      <c r="W3869" s="297" t="s">
        <v>5354</v>
      </c>
      <c r="X3869" s="17">
        <v>1158</v>
      </c>
      <c r="Y3869" s="17">
        <v>8</v>
      </c>
      <c r="Z3869" s="24" t="s">
        <v>1026</v>
      </c>
      <c r="AA3869" s="17">
        <v>12</v>
      </c>
    </row>
    <row r="3870" spans="1:27" x14ac:dyDescent="0.25">
      <c r="A3870" s="16"/>
      <c r="C3870" s="16"/>
      <c r="D3870" s="16"/>
      <c r="E3870" s="16"/>
      <c r="M3870" s="17" t="s">
        <v>3142</v>
      </c>
      <c r="N3870" s="17">
        <v>31</v>
      </c>
      <c r="O3870" s="17">
        <v>7</v>
      </c>
      <c r="P3870" s="17">
        <v>2013</v>
      </c>
      <c r="Q3870" s="19" t="s">
        <v>1041</v>
      </c>
      <c r="R3870" s="24" t="s">
        <v>1026</v>
      </c>
      <c r="S3870" s="19" t="s">
        <v>1043</v>
      </c>
      <c r="T3870" s="17">
        <v>2</v>
      </c>
      <c r="U3870" s="24" t="s">
        <v>1026</v>
      </c>
      <c r="V3870" s="17">
        <v>0</v>
      </c>
      <c r="W3870" s="297" t="s">
        <v>5364</v>
      </c>
      <c r="X3870" s="17">
        <v>522</v>
      </c>
      <c r="Y3870" s="17">
        <v>21</v>
      </c>
      <c r="Z3870" s="24" t="s">
        <v>1026</v>
      </c>
      <c r="AA3870" s="17">
        <v>1</v>
      </c>
    </row>
    <row r="3871" spans="1:27" x14ac:dyDescent="0.25">
      <c r="A3871" s="16"/>
      <c r="C3871" s="16"/>
      <c r="D3871" s="16"/>
      <c r="E3871" s="16"/>
      <c r="M3871" s="17" t="s">
        <v>3142</v>
      </c>
      <c r="N3871" s="17">
        <v>31</v>
      </c>
      <c r="O3871" s="17">
        <v>7</v>
      </c>
      <c r="P3871" s="17">
        <v>2013</v>
      </c>
      <c r="Q3871" s="19" t="s">
        <v>5041</v>
      </c>
      <c r="R3871" s="24" t="s">
        <v>1026</v>
      </c>
      <c r="S3871" s="19" t="s">
        <v>5267</v>
      </c>
      <c r="T3871" s="17">
        <v>1</v>
      </c>
      <c r="U3871" s="24" t="s">
        <v>1026</v>
      </c>
      <c r="V3871" s="17">
        <v>0</v>
      </c>
      <c r="W3871" s="297" t="s">
        <v>5363</v>
      </c>
      <c r="X3871" s="17">
        <v>280</v>
      </c>
      <c r="Y3871" s="17">
        <v>12</v>
      </c>
      <c r="Z3871" s="24" t="s">
        <v>1026</v>
      </c>
      <c r="AA3871" s="17">
        <v>7</v>
      </c>
    </row>
    <row r="3872" spans="1:27" x14ac:dyDescent="0.25">
      <c r="A3872" s="16"/>
      <c r="C3872" s="16"/>
      <c r="D3872" s="16"/>
      <c r="E3872" s="16"/>
      <c r="M3872" s="17" t="s">
        <v>3142</v>
      </c>
      <c r="N3872" s="17">
        <v>31</v>
      </c>
      <c r="O3872" s="17">
        <v>7</v>
      </c>
      <c r="P3872" s="17">
        <v>2013</v>
      </c>
      <c r="Q3872" s="19" t="s">
        <v>264</v>
      </c>
      <c r="R3872" s="24" t="s">
        <v>1026</v>
      </c>
      <c r="S3872" s="19" t="s">
        <v>1</v>
      </c>
      <c r="T3872" s="17">
        <v>2</v>
      </c>
      <c r="U3872" s="24" t="s">
        <v>1026</v>
      </c>
      <c r="V3872" s="17">
        <v>0</v>
      </c>
      <c r="W3872" s="297" t="s">
        <v>5132</v>
      </c>
      <c r="X3872" s="17">
        <v>473</v>
      </c>
      <c r="Y3872" s="17">
        <v>11</v>
      </c>
      <c r="Z3872" s="24" t="s">
        <v>1026</v>
      </c>
      <c r="AA3872" s="17">
        <v>3</v>
      </c>
    </row>
    <row r="3873" spans="1:28" x14ac:dyDescent="0.25">
      <c r="A3873" s="16"/>
      <c r="C3873" s="16"/>
      <c r="D3873" s="16"/>
      <c r="E3873" s="16"/>
      <c r="M3873" s="17" t="s">
        <v>3141</v>
      </c>
      <c r="N3873" s="17">
        <v>1</v>
      </c>
      <c r="O3873" s="17">
        <v>8</v>
      </c>
      <c r="P3873" s="17">
        <v>2013</v>
      </c>
      <c r="Q3873" s="19" t="s">
        <v>1042</v>
      </c>
      <c r="R3873" s="24" t="s">
        <v>1026</v>
      </c>
      <c r="S3873" s="19" t="s">
        <v>5273</v>
      </c>
      <c r="T3873" s="17">
        <v>2</v>
      </c>
      <c r="U3873" s="24" t="s">
        <v>1026</v>
      </c>
      <c r="V3873" s="17">
        <v>1</v>
      </c>
      <c r="W3873" s="297" t="s">
        <v>5362</v>
      </c>
      <c r="X3873" s="17">
        <v>246</v>
      </c>
      <c r="Y3873" s="17">
        <v>9</v>
      </c>
      <c r="Z3873" s="24" t="s">
        <v>1026</v>
      </c>
      <c r="AA3873" s="17">
        <v>6</v>
      </c>
    </row>
    <row r="3874" spans="1:28" x14ac:dyDescent="0.25">
      <c r="A3874" s="16"/>
      <c r="C3874" s="16"/>
      <c r="D3874" s="16"/>
      <c r="E3874" s="16"/>
      <c r="M3874" s="17" t="s">
        <v>3027</v>
      </c>
      <c r="N3874" s="17">
        <v>3</v>
      </c>
      <c r="O3874" s="17">
        <v>8</v>
      </c>
      <c r="P3874" s="17">
        <v>2013</v>
      </c>
      <c r="Q3874" s="19" t="s">
        <v>5267</v>
      </c>
      <c r="R3874" s="24" t="s">
        <v>1026</v>
      </c>
      <c r="S3874" s="19" t="s">
        <v>1042</v>
      </c>
      <c r="T3874" s="17">
        <v>0</v>
      </c>
      <c r="U3874" s="24" t="s">
        <v>1026</v>
      </c>
      <c r="V3874" s="17">
        <v>2</v>
      </c>
      <c r="W3874" s="297" t="s">
        <v>5361</v>
      </c>
      <c r="X3874" s="17">
        <v>264</v>
      </c>
      <c r="Y3874" s="17">
        <v>6</v>
      </c>
      <c r="Z3874" s="24" t="s">
        <v>1026</v>
      </c>
      <c r="AA3874" s="17">
        <v>15</v>
      </c>
    </row>
    <row r="3875" spans="1:28" x14ac:dyDescent="0.25">
      <c r="A3875" s="16"/>
      <c r="C3875" s="16"/>
      <c r="D3875" s="16"/>
      <c r="E3875" s="16"/>
      <c r="M3875" s="17" t="s">
        <v>3027</v>
      </c>
      <c r="N3875" s="17">
        <v>3</v>
      </c>
      <c r="O3875" s="17">
        <v>8</v>
      </c>
      <c r="P3875" s="17">
        <v>2013</v>
      </c>
      <c r="Q3875" s="19" t="s">
        <v>5273</v>
      </c>
      <c r="R3875" s="24" t="s">
        <v>1026</v>
      </c>
      <c r="S3875" s="19" t="s">
        <v>4913</v>
      </c>
      <c r="T3875" s="17">
        <v>1</v>
      </c>
      <c r="U3875" s="24" t="s">
        <v>1026</v>
      </c>
      <c r="V3875" s="17">
        <v>2</v>
      </c>
      <c r="W3875" s="297" t="s">
        <v>5360</v>
      </c>
      <c r="X3875" s="17">
        <v>427</v>
      </c>
      <c r="Y3875" s="17">
        <v>5</v>
      </c>
      <c r="Z3875" s="24" t="s">
        <v>1026</v>
      </c>
      <c r="AA3875" s="17">
        <v>6</v>
      </c>
      <c r="AB3875" s="11" t="s">
        <v>5268</v>
      </c>
    </row>
    <row r="3876" spans="1:28" x14ac:dyDescent="0.25">
      <c r="A3876" s="16"/>
      <c r="C3876" s="16"/>
      <c r="D3876" s="16"/>
      <c r="E3876" s="16"/>
      <c r="M3876" s="17" t="s">
        <v>3027</v>
      </c>
      <c r="N3876" s="17">
        <v>3</v>
      </c>
      <c r="O3876" s="17">
        <v>8</v>
      </c>
      <c r="P3876" s="17">
        <v>2013</v>
      </c>
      <c r="Q3876" s="19" t="s">
        <v>1041</v>
      </c>
      <c r="R3876" s="24" t="s">
        <v>1026</v>
      </c>
      <c r="S3876" s="19" t="s">
        <v>392</v>
      </c>
      <c r="T3876" s="17">
        <v>2</v>
      </c>
      <c r="U3876" s="24" t="s">
        <v>1026</v>
      </c>
      <c r="V3876" s="17">
        <v>0</v>
      </c>
      <c r="W3876" s="297" t="s">
        <v>5359</v>
      </c>
      <c r="X3876" s="17">
        <v>638</v>
      </c>
      <c r="Y3876" s="17">
        <v>9</v>
      </c>
      <c r="Z3876" s="24" t="s">
        <v>1026</v>
      </c>
      <c r="AA3876" s="17">
        <v>1</v>
      </c>
    </row>
    <row r="3877" spans="1:28" x14ac:dyDescent="0.25">
      <c r="A3877" s="16"/>
      <c r="C3877" s="16"/>
      <c r="D3877" s="16"/>
      <c r="E3877" s="16"/>
      <c r="M3877" s="17" t="s">
        <v>3027</v>
      </c>
      <c r="N3877" s="17">
        <v>3</v>
      </c>
      <c r="O3877" s="17">
        <v>8</v>
      </c>
      <c r="P3877" s="17">
        <v>2013</v>
      </c>
      <c r="Q3877" s="19" t="s">
        <v>5041</v>
      </c>
      <c r="R3877" s="24" t="s">
        <v>1026</v>
      </c>
      <c r="S3877" s="19" t="s">
        <v>264</v>
      </c>
      <c r="T3877" s="17">
        <v>2</v>
      </c>
      <c r="U3877" s="24" t="s">
        <v>1026</v>
      </c>
      <c r="V3877" s="17">
        <v>1</v>
      </c>
      <c r="W3877" s="297" t="s">
        <v>5358</v>
      </c>
      <c r="X3877" s="17">
        <v>320</v>
      </c>
      <c r="Y3877" s="17">
        <v>10</v>
      </c>
      <c r="Z3877" s="24" t="s">
        <v>1026</v>
      </c>
      <c r="AA3877" s="17">
        <v>8</v>
      </c>
    </row>
    <row r="3878" spans="1:28" x14ac:dyDescent="0.25">
      <c r="A3878" s="16"/>
      <c r="C3878" s="16"/>
      <c r="D3878" s="16"/>
      <c r="E3878" s="16"/>
      <c r="M3878" s="17" t="s">
        <v>3011</v>
      </c>
      <c r="N3878" s="17">
        <v>4</v>
      </c>
      <c r="O3878" s="17">
        <v>8</v>
      </c>
      <c r="P3878" s="17">
        <v>2013</v>
      </c>
      <c r="Q3878" s="19" t="s">
        <v>1</v>
      </c>
      <c r="R3878" s="24" t="s">
        <v>1026</v>
      </c>
      <c r="S3878" s="19" t="s">
        <v>5273</v>
      </c>
      <c r="T3878" s="17">
        <v>0</v>
      </c>
      <c r="U3878" s="24" t="s">
        <v>1026</v>
      </c>
      <c r="V3878" s="17">
        <v>1</v>
      </c>
      <c r="W3878" s="297" t="s">
        <v>5357</v>
      </c>
      <c r="X3878" s="17">
        <v>365</v>
      </c>
      <c r="Y3878" s="17">
        <v>5</v>
      </c>
      <c r="Z3878" s="24" t="s">
        <v>1026</v>
      </c>
      <c r="AA3878" s="17">
        <v>7</v>
      </c>
    </row>
    <row r="3879" spans="1:28" x14ac:dyDescent="0.25">
      <c r="A3879" s="16"/>
      <c r="C3879" s="16"/>
      <c r="D3879" s="16"/>
      <c r="E3879" s="16"/>
      <c r="M3879" s="17" t="s">
        <v>3011</v>
      </c>
      <c r="N3879" s="17">
        <v>4</v>
      </c>
      <c r="O3879" s="17">
        <v>8</v>
      </c>
      <c r="P3879" s="17">
        <v>2013</v>
      </c>
      <c r="Q3879" s="19" t="s">
        <v>5266</v>
      </c>
      <c r="R3879" s="24" t="s">
        <v>1026</v>
      </c>
      <c r="S3879" s="19" t="s">
        <v>4913</v>
      </c>
      <c r="T3879" s="17">
        <v>0</v>
      </c>
      <c r="U3879" s="24" t="s">
        <v>1026</v>
      </c>
      <c r="V3879" s="17">
        <v>2</v>
      </c>
      <c r="W3879" s="297" t="s">
        <v>808</v>
      </c>
      <c r="X3879" s="17">
        <v>248</v>
      </c>
      <c r="Y3879" s="17">
        <v>3</v>
      </c>
      <c r="Z3879" s="24" t="s">
        <v>1026</v>
      </c>
      <c r="AA3879" s="17">
        <v>5</v>
      </c>
    </row>
    <row r="3880" spans="1:28" x14ac:dyDescent="0.25">
      <c r="A3880" s="16"/>
      <c r="C3880" s="16"/>
      <c r="D3880" s="16"/>
      <c r="E3880" s="16"/>
      <c r="M3880" s="17" t="s">
        <v>3011</v>
      </c>
      <c r="N3880" s="17">
        <v>4</v>
      </c>
      <c r="O3880" s="17">
        <v>8</v>
      </c>
      <c r="P3880" s="17">
        <v>2013</v>
      </c>
      <c r="Q3880" s="19" t="s">
        <v>5041</v>
      </c>
      <c r="R3880" s="24" t="s">
        <v>1026</v>
      </c>
      <c r="S3880" s="19" t="s">
        <v>1042</v>
      </c>
      <c r="T3880" s="17">
        <v>2</v>
      </c>
      <c r="U3880" s="24" t="s">
        <v>1026</v>
      </c>
      <c r="V3880" s="17">
        <v>0</v>
      </c>
      <c r="W3880" s="297" t="s">
        <v>2065</v>
      </c>
      <c r="X3880" s="17">
        <v>386</v>
      </c>
      <c r="Y3880" s="17">
        <v>10</v>
      </c>
      <c r="Z3880" s="24" t="s">
        <v>1026</v>
      </c>
      <c r="AA3880" s="17">
        <v>3</v>
      </c>
    </row>
    <row r="3881" spans="1:28" x14ac:dyDescent="0.25">
      <c r="A3881" s="16"/>
      <c r="C3881" s="16"/>
      <c r="D3881" s="16"/>
      <c r="E3881" s="16"/>
      <c r="M3881" s="17" t="s">
        <v>3011</v>
      </c>
      <c r="N3881" s="17">
        <v>4</v>
      </c>
      <c r="O3881" s="17">
        <v>8</v>
      </c>
      <c r="P3881" s="17">
        <v>2013</v>
      </c>
      <c r="Q3881" s="19" t="s">
        <v>5267</v>
      </c>
      <c r="R3881" s="24" t="s">
        <v>1026</v>
      </c>
      <c r="S3881" s="19" t="s">
        <v>264</v>
      </c>
      <c r="T3881" s="17">
        <v>0</v>
      </c>
      <c r="U3881" s="24" t="s">
        <v>1026</v>
      </c>
      <c r="V3881" s="17">
        <v>2</v>
      </c>
      <c r="W3881" s="297" t="s">
        <v>5356</v>
      </c>
      <c r="X3881" s="17">
        <v>314</v>
      </c>
      <c r="Y3881" s="17">
        <v>7</v>
      </c>
      <c r="Z3881" s="24" t="s">
        <v>1026</v>
      </c>
      <c r="AA3881" s="17">
        <v>14</v>
      </c>
    </row>
    <row r="3882" spans="1:28" x14ac:dyDescent="0.25">
      <c r="A3882" s="16"/>
      <c r="C3882" s="16"/>
      <c r="D3882" s="16"/>
      <c r="E3882" s="16"/>
      <c r="M3882" s="17" t="s">
        <v>3011</v>
      </c>
      <c r="N3882" s="17">
        <v>4</v>
      </c>
      <c r="O3882" s="17">
        <v>8</v>
      </c>
      <c r="P3882" s="17">
        <v>2013</v>
      </c>
      <c r="Q3882" s="19" t="s">
        <v>1241</v>
      </c>
      <c r="R3882" s="24" t="s">
        <v>1026</v>
      </c>
      <c r="S3882" s="19" t="s">
        <v>1043</v>
      </c>
      <c r="T3882" s="17">
        <v>2</v>
      </c>
      <c r="U3882" s="24" t="s">
        <v>1026</v>
      </c>
      <c r="V3882" s="17">
        <v>0</v>
      </c>
      <c r="W3882" s="297" t="s">
        <v>5355</v>
      </c>
      <c r="X3882" s="17">
        <v>1255</v>
      </c>
      <c r="Y3882" s="17">
        <v>15</v>
      </c>
      <c r="Z3882" s="24" t="s">
        <v>1026</v>
      </c>
      <c r="AA3882" s="17">
        <v>4</v>
      </c>
    </row>
    <row r="3883" spans="1:28" x14ac:dyDescent="0.25">
      <c r="A3883" s="16"/>
      <c r="C3883" s="16"/>
      <c r="D3883" s="16"/>
      <c r="E3883" s="16"/>
      <c r="M3883" s="17" t="s">
        <v>3142</v>
      </c>
      <c r="N3883" s="17">
        <v>7</v>
      </c>
      <c r="O3883" s="17">
        <v>8</v>
      </c>
      <c r="P3883" s="17">
        <v>2013</v>
      </c>
      <c r="Q3883" s="19" t="s">
        <v>1241</v>
      </c>
      <c r="R3883" s="24" t="s">
        <v>1026</v>
      </c>
      <c r="S3883" s="19" t="s">
        <v>5041</v>
      </c>
      <c r="T3883" s="17">
        <v>2</v>
      </c>
      <c r="U3883" s="24" t="s">
        <v>1026</v>
      </c>
      <c r="V3883" s="17">
        <v>0</v>
      </c>
      <c r="W3883" s="297" t="s">
        <v>4569</v>
      </c>
      <c r="X3883" s="17">
        <v>1528</v>
      </c>
      <c r="Y3883" s="17">
        <v>10</v>
      </c>
      <c r="Z3883" s="24" t="s">
        <v>1026</v>
      </c>
      <c r="AA3883" s="17">
        <v>2</v>
      </c>
    </row>
    <row r="3884" spans="1:28" x14ac:dyDescent="0.25">
      <c r="A3884" s="16"/>
      <c r="C3884" s="16"/>
      <c r="D3884" s="16"/>
      <c r="E3884" s="16"/>
      <c r="M3884" s="17" t="s">
        <v>3142</v>
      </c>
      <c r="N3884" s="17">
        <v>7</v>
      </c>
      <c r="O3884" s="17">
        <v>8</v>
      </c>
      <c r="P3884" s="17">
        <v>2013</v>
      </c>
      <c r="Q3884" s="19" t="s">
        <v>1041</v>
      </c>
      <c r="R3884" s="24" t="s">
        <v>1026</v>
      </c>
      <c r="S3884" s="19" t="s">
        <v>5267</v>
      </c>
      <c r="T3884" s="17">
        <v>2</v>
      </c>
      <c r="U3884" s="24" t="s">
        <v>1026</v>
      </c>
      <c r="V3884" s="17">
        <v>0</v>
      </c>
      <c r="W3884" s="297" t="s">
        <v>1080</v>
      </c>
      <c r="X3884" s="17">
        <v>490</v>
      </c>
      <c r="Y3884" s="17">
        <v>7</v>
      </c>
      <c r="Z3884" s="24" t="s">
        <v>1026</v>
      </c>
      <c r="AA3884" s="17">
        <v>0</v>
      </c>
    </row>
    <row r="3885" spans="1:28" x14ac:dyDescent="0.25">
      <c r="A3885" s="16"/>
      <c r="C3885" s="16"/>
      <c r="D3885" s="16"/>
      <c r="E3885" s="16"/>
      <c r="M3885" s="17" t="s">
        <v>3142</v>
      </c>
      <c r="N3885" s="17">
        <v>7</v>
      </c>
      <c r="O3885" s="17">
        <v>8</v>
      </c>
      <c r="P3885" s="17">
        <v>2013</v>
      </c>
      <c r="Q3885" s="19" t="s">
        <v>4913</v>
      </c>
      <c r="R3885" s="24" t="s">
        <v>1026</v>
      </c>
      <c r="S3885" s="19" t="s">
        <v>1043</v>
      </c>
      <c r="T3885" s="17">
        <v>2</v>
      </c>
      <c r="U3885" s="24" t="s">
        <v>1026</v>
      </c>
      <c r="V3885" s="17">
        <v>0</v>
      </c>
      <c r="W3885" s="297" t="s">
        <v>1489</v>
      </c>
      <c r="X3885" s="17">
        <v>578</v>
      </c>
      <c r="Y3885" s="17">
        <v>10</v>
      </c>
      <c r="Z3885" s="24" t="s">
        <v>1026</v>
      </c>
      <c r="AA3885" s="17">
        <v>4</v>
      </c>
    </row>
    <row r="3886" spans="1:28" x14ac:dyDescent="0.25">
      <c r="A3886" s="16"/>
      <c r="C3886" s="16"/>
      <c r="D3886" s="16"/>
      <c r="E3886" s="16"/>
      <c r="M3886" s="17" t="s">
        <v>3142</v>
      </c>
      <c r="N3886" s="17">
        <v>7</v>
      </c>
      <c r="O3886" s="17">
        <v>8</v>
      </c>
      <c r="P3886" s="17">
        <v>2013</v>
      </c>
      <c r="Q3886" s="19" t="s">
        <v>1</v>
      </c>
      <c r="R3886" s="24" t="s">
        <v>1026</v>
      </c>
      <c r="S3886" s="19" t="s">
        <v>392</v>
      </c>
      <c r="T3886" s="17">
        <v>0</v>
      </c>
      <c r="U3886" s="24" t="s">
        <v>1026</v>
      </c>
      <c r="V3886" s="17">
        <v>2</v>
      </c>
      <c r="W3886" s="297" t="s">
        <v>125</v>
      </c>
      <c r="X3886" s="17">
        <v>235</v>
      </c>
      <c r="Y3886" s="17">
        <v>1</v>
      </c>
      <c r="Z3886" s="24" t="s">
        <v>1026</v>
      </c>
      <c r="AA3886" s="17">
        <v>6</v>
      </c>
    </row>
    <row r="3887" spans="1:28" x14ac:dyDescent="0.25">
      <c r="A3887" s="16"/>
      <c r="C3887" s="16"/>
      <c r="D3887" s="16"/>
      <c r="E3887" s="16"/>
      <c r="M3887" s="17" t="s">
        <v>3142</v>
      </c>
      <c r="N3887" s="17">
        <v>7</v>
      </c>
      <c r="O3887" s="17">
        <v>8</v>
      </c>
      <c r="P3887" s="17">
        <v>2013</v>
      </c>
      <c r="Q3887" s="19" t="s">
        <v>264</v>
      </c>
      <c r="R3887" s="24" t="s">
        <v>1026</v>
      </c>
      <c r="S3887" s="19" t="s">
        <v>5273</v>
      </c>
      <c r="T3887" s="17">
        <v>2</v>
      </c>
      <c r="U3887" s="24" t="s">
        <v>1026</v>
      </c>
      <c r="V3887" s="17">
        <v>0</v>
      </c>
      <c r="W3887" s="297" t="s">
        <v>1422</v>
      </c>
      <c r="X3887" s="17">
        <v>657</v>
      </c>
      <c r="Y3887" s="17">
        <v>9</v>
      </c>
      <c r="Z3887" s="24" t="s">
        <v>1026</v>
      </c>
      <c r="AA3887" s="17">
        <v>2</v>
      </c>
    </row>
    <row r="3888" spans="1:28" x14ac:dyDescent="0.25">
      <c r="A3888" s="16"/>
      <c r="C3888" s="16"/>
      <c r="D3888" s="16"/>
      <c r="E3888" s="16"/>
      <c r="M3888" s="17" t="s">
        <v>3142</v>
      </c>
      <c r="N3888" s="17">
        <v>7</v>
      </c>
      <c r="O3888" s="17">
        <v>8</v>
      </c>
      <c r="P3888" s="17">
        <v>2013</v>
      </c>
      <c r="Q3888" s="19" t="s">
        <v>1042</v>
      </c>
      <c r="R3888" s="24" t="s">
        <v>1026</v>
      </c>
      <c r="S3888" s="19" t="s">
        <v>5266</v>
      </c>
      <c r="T3888" s="17">
        <v>2</v>
      </c>
      <c r="U3888" s="24" t="s">
        <v>1026</v>
      </c>
      <c r="V3888" s="17">
        <v>0</v>
      </c>
      <c r="W3888" s="297" t="s">
        <v>5366</v>
      </c>
      <c r="X3888" s="17">
        <v>308</v>
      </c>
      <c r="Y3888" s="17">
        <v>10</v>
      </c>
      <c r="Z3888" s="24" t="s">
        <v>1026</v>
      </c>
      <c r="AA3888" s="17">
        <v>7</v>
      </c>
    </row>
    <row r="3889" spans="1:41" x14ac:dyDescent="0.25">
      <c r="A3889" s="16"/>
      <c r="C3889" s="16"/>
      <c r="D3889" s="16"/>
      <c r="E3889" s="16"/>
      <c r="M3889" s="17" t="s">
        <v>3011</v>
      </c>
      <c r="N3889" s="17">
        <v>11</v>
      </c>
      <c r="O3889" s="17">
        <v>8</v>
      </c>
      <c r="P3889" s="17">
        <v>2013</v>
      </c>
      <c r="Q3889" s="19" t="s">
        <v>5041</v>
      </c>
      <c r="R3889" s="24" t="s">
        <v>1026</v>
      </c>
      <c r="S3889" s="19" t="s">
        <v>1041</v>
      </c>
      <c r="T3889" s="17">
        <v>0</v>
      </c>
      <c r="U3889" s="24" t="s">
        <v>1026</v>
      </c>
      <c r="V3889" s="17">
        <v>2</v>
      </c>
      <c r="W3889" s="297" t="s">
        <v>5367</v>
      </c>
      <c r="X3889" s="17">
        <v>437</v>
      </c>
      <c r="Y3889" s="17">
        <v>4</v>
      </c>
      <c r="Z3889" s="24" t="s">
        <v>1026</v>
      </c>
      <c r="AA3889" s="17">
        <v>7</v>
      </c>
    </row>
    <row r="3890" spans="1:41" x14ac:dyDescent="0.25">
      <c r="A3890" s="16"/>
      <c r="C3890" s="16"/>
      <c r="D3890" s="16"/>
      <c r="E3890" s="16"/>
      <c r="M3890" s="17" t="s">
        <v>3011</v>
      </c>
      <c r="N3890" s="17">
        <v>11</v>
      </c>
      <c r="O3890" s="17">
        <v>8</v>
      </c>
      <c r="P3890" s="17">
        <v>2013</v>
      </c>
      <c r="Q3890" s="19" t="s">
        <v>5267</v>
      </c>
      <c r="R3890" s="24" t="s">
        <v>1026</v>
      </c>
      <c r="S3890" s="19" t="s">
        <v>1241</v>
      </c>
      <c r="T3890" s="17">
        <v>0</v>
      </c>
      <c r="U3890" s="24" t="s">
        <v>1026</v>
      </c>
      <c r="V3890" s="17">
        <v>2</v>
      </c>
      <c r="W3890" s="297" t="s">
        <v>5368</v>
      </c>
      <c r="X3890" s="17">
        <v>285</v>
      </c>
      <c r="Y3890" s="17">
        <v>2</v>
      </c>
      <c r="Z3890" s="24" t="s">
        <v>1026</v>
      </c>
      <c r="AA3890" s="17">
        <v>15</v>
      </c>
    </row>
    <row r="3891" spans="1:41" x14ac:dyDescent="0.25">
      <c r="A3891" s="16"/>
      <c r="C3891" s="16"/>
      <c r="D3891" s="16"/>
      <c r="E3891" s="16"/>
      <c r="M3891" s="17" t="s">
        <v>3011</v>
      </c>
      <c r="N3891" s="17">
        <v>11</v>
      </c>
      <c r="O3891" s="17">
        <v>8</v>
      </c>
      <c r="P3891" s="17">
        <v>2013</v>
      </c>
      <c r="Q3891" s="19" t="s">
        <v>1043</v>
      </c>
      <c r="R3891" s="24" t="s">
        <v>1026</v>
      </c>
      <c r="S3891" s="19" t="s">
        <v>1</v>
      </c>
      <c r="T3891" s="17">
        <v>1</v>
      </c>
      <c r="U3891" s="24" t="s">
        <v>1026</v>
      </c>
      <c r="V3891" s="17">
        <v>0</v>
      </c>
      <c r="W3891" s="297" t="s">
        <v>5369</v>
      </c>
      <c r="X3891" s="17">
        <v>329</v>
      </c>
      <c r="Y3891" s="17">
        <v>10</v>
      </c>
      <c r="Z3891" s="24" t="s">
        <v>1026</v>
      </c>
      <c r="AA3891" s="17">
        <v>5</v>
      </c>
    </row>
    <row r="3892" spans="1:41" x14ac:dyDescent="0.25">
      <c r="A3892" s="16"/>
      <c r="C3892" s="16"/>
      <c r="D3892" s="16"/>
      <c r="E3892" s="16"/>
      <c r="M3892" s="17" t="s">
        <v>3011</v>
      </c>
      <c r="N3892" s="17">
        <v>11</v>
      </c>
      <c r="O3892" s="17">
        <v>8</v>
      </c>
      <c r="P3892" s="17">
        <v>2013</v>
      </c>
      <c r="Q3892" s="19" t="s">
        <v>392</v>
      </c>
      <c r="R3892" s="24" t="s">
        <v>1026</v>
      </c>
      <c r="S3892" s="19" t="s">
        <v>4913</v>
      </c>
      <c r="T3892" s="17">
        <v>2</v>
      </c>
      <c r="U3892" s="24" t="s">
        <v>1026</v>
      </c>
      <c r="V3892" s="17">
        <v>0</v>
      </c>
      <c r="W3892" s="297" t="s">
        <v>5018</v>
      </c>
      <c r="X3892" s="17">
        <v>455</v>
      </c>
      <c r="Y3892" s="17">
        <v>7</v>
      </c>
      <c r="Z3892" s="24" t="s">
        <v>1026</v>
      </c>
      <c r="AA3892" s="17">
        <v>2</v>
      </c>
    </row>
    <row r="3893" spans="1:41" x14ac:dyDescent="0.25">
      <c r="A3893" s="16"/>
      <c r="C3893" s="16"/>
      <c r="D3893" s="16"/>
      <c r="E3893" s="16"/>
      <c r="M3893" s="17" t="s">
        <v>3011</v>
      </c>
      <c r="N3893" s="17">
        <v>11</v>
      </c>
      <c r="O3893" s="17">
        <v>8</v>
      </c>
      <c r="P3893" s="17">
        <v>2013</v>
      </c>
      <c r="Q3893" s="19" t="s">
        <v>5266</v>
      </c>
      <c r="R3893" s="24" t="s">
        <v>1026</v>
      </c>
      <c r="S3893" s="19" t="s">
        <v>264</v>
      </c>
      <c r="T3893" s="17">
        <v>0</v>
      </c>
      <c r="U3893" s="24" t="s">
        <v>1026</v>
      </c>
      <c r="V3893" s="17">
        <v>2</v>
      </c>
      <c r="W3893" s="297" t="s">
        <v>5370</v>
      </c>
      <c r="X3893" s="17">
        <v>244</v>
      </c>
      <c r="Y3893" s="17">
        <v>3</v>
      </c>
      <c r="Z3893" s="24" t="s">
        <v>1026</v>
      </c>
      <c r="AA3893" s="17">
        <v>9</v>
      </c>
    </row>
    <row r="3894" spans="1:41" x14ac:dyDescent="0.25">
      <c r="A3894" s="16"/>
      <c r="C3894" s="16"/>
      <c r="D3894" s="16"/>
      <c r="E3894" s="16"/>
      <c r="M3894" s="17" t="s">
        <v>3011</v>
      </c>
      <c r="N3894" s="17">
        <v>11</v>
      </c>
      <c r="O3894" s="17">
        <v>8</v>
      </c>
      <c r="P3894" s="17">
        <v>2013</v>
      </c>
      <c r="Q3894" s="19" t="s">
        <v>5273</v>
      </c>
      <c r="R3894" s="24" t="s">
        <v>1026</v>
      </c>
      <c r="S3894" s="19" t="s">
        <v>1042</v>
      </c>
      <c r="T3894" s="17">
        <v>2</v>
      </c>
      <c r="U3894" s="24" t="s">
        <v>1026</v>
      </c>
      <c r="V3894" s="17">
        <v>1</v>
      </c>
      <c r="W3894" s="297" t="s">
        <v>5371</v>
      </c>
      <c r="X3894" s="17">
        <v>658</v>
      </c>
      <c r="Y3894" s="17">
        <v>16</v>
      </c>
      <c r="Z3894" s="24" t="s">
        <v>1026</v>
      </c>
      <c r="AA3894" s="17">
        <v>9</v>
      </c>
      <c r="AB3894" s="11" t="s">
        <v>5365</v>
      </c>
    </row>
    <row r="3895" spans="1:41" x14ac:dyDescent="0.25">
      <c r="A3895" s="16"/>
      <c r="C3895" s="16"/>
      <c r="D3895" s="16"/>
      <c r="E3895" s="16"/>
      <c r="R3895" s="24"/>
      <c r="S3895" s="19" t="s">
        <v>2</v>
      </c>
      <c r="T3895" s="17">
        <f>SUM(T3751:T3894)</f>
        <v>158</v>
      </c>
      <c r="U3895" s="24" t="s">
        <v>1026</v>
      </c>
      <c r="V3895" s="17">
        <f>SUM(V3751:V3894)</f>
        <v>128</v>
      </c>
      <c r="X3895" s="17">
        <f>SUM(X3749:X3894)</f>
        <v>79680</v>
      </c>
      <c r="Y3895" s="17">
        <f>SUM(Y3751:Y3894)</f>
        <v>1075</v>
      </c>
      <c r="Z3895" s="24" t="s">
        <v>1026</v>
      </c>
      <c r="AA3895" s="17">
        <f>SUM(AA3751:AA3894)</f>
        <v>891</v>
      </c>
    </row>
    <row r="3896" spans="1:41" x14ac:dyDescent="0.25">
      <c r="A3896" s="16"/>
      <c r="C3896" s="16"/>
      <c r="D3896" s="16"/>
      <c r="E3896" s="16"/>
      <c r="P3896" s="17">
        <f>COUNT(T3749:T3894)</f>
        <v>144</v>
      </c>
      <c r="R3896" s="24"/>
      <c r="S3896" s="19" t="s">
        <v>567</v>
      </c>
      <c r="T3896" s="81">
        <f>PRODUCT(T3895/P3896)</f>
        <v>1.0972222222222223</v>
      </c>
      <c r="U3896" s="24" t="s">
        <v>1026</v>
      </c>
      <c r="V3896" s="81">
        <f>PRODUCT(V3895/P3896)</f>
        <v>0.88888888888888884</v>
      </c>
      <c r="X3896" s="82">
        <f>PRODUCT(X3895/P3896)</f>
        <v>553.33333333333337</v>
      </c>
      <c r="Y3896" s="81">
        <f>PRODUCT(Y3895/P3896)</f>
        <v>7.4652777777777777</v>
      </c>
      <c r="Z3896" s="24" t="s">
        <v>1026</v>
      </c>
      <c r="AA3896" s="81">
        <f>PRODUCT(AA3895/P3896)</f>
        <v>6.1875</v>
      </c>
    </row>
    <row r="3897" spans="1:41" x14ac:dyDescent="0.25">
      <c r="A3897" s="16"/>
      <c r="C3897" s="16"/>
      <c r="D3897" s="16"/>
      <c r="E3897" s="16"/>
      <c r="Q3897" s="11"/>
    </row>
    <row r="3898" spans="1:41" x14ac:dyDescent="0.25">
      <c r="A3898" s="16"/>
      <c r="C3898" s="16"/>
      <c r="D3898" s="16"/>
      <c r="E3898" s="16"/>
      <c r="Q3898" s="11"/>
    </row>
    <row r="3899" spans="1:41" x14ac:dyDescent="0.25">
      <c r="A3899" s="178"/>
      <c r="B3899" s="179" t="s">
        <v>5265</v>
      </c>
      <c r="C3899" s="178"/>
      <c r="D3899" s="178"/>
      <c r="E3899" s="178"/>
      <c r="F3899" s="178"/>
      <c r="G3899" s="178"/>
      <c r="H3899" s="178"/>
      <c r="I3899" s="178"/>
      <c r="J3899" s="180"/>
      <c r="K3899" s="178"/>
      <c r="L3899" s="178"/>
      <c r="M3899" s="181"/>
      <c r="N3899" s="158"/>
      <c r="O3899" s="181"/>
      <c r="P3899" s="181"/>
      <c r="Q3899" s="179" t="s">
        <v>5265</v>
      </c>
      <c r="R3899" s="181"/>
      <c r="S3899" s="182"/>
      <c r="T3899" s="181"/>
      <c r="U3899" s="182"/>
      <c r="V3899" s="181"/>
      <c r="W3899" s="182"/>
      <c r="X3899" s="184"/>
      <c r="Y3899" s="181"/>
      <c r="Z3899" s="185"/>
      <c r="AA3899" s="181"/>
    </row>
    <row r="3900" spans="1:41" x14ac:dyDescent="0.25">
      <c r="A3900" s="186"/>
      <c r="B3900" s="176"/>
      <c r="C3900" s="186"/>
      <c r="D3900" s="186"/>
      <c r="E3900" s="186"/>
      <c r="F3900" s="186"/>
      <c r="G3900" s="186"/>
      <c r="H3900" s="186"/>
      <c r="I3900" s="187"/>
      <c r="J3900" s="186"/>
      <c r="K3900" s="186"/>
      <c r="L3900" s="186"/>
      <c r="M3900" s="188"/>
      <c r="N3900" s="14"/>
      <c r="O3900" s="186"/>
      <c r="P3900" s="186"/>
      <c r="Q3900" s="176" t="s">
        <v>2917</v>
      </c>
      <c r="R3900" s="189"/>
      <c r="S3900" s="190"/>
      <c r="T3900" s="191"/>
      <c r="U3900" s="192"/>
      <c r="V3900" s="193"/>
      <c r="X3900" s="194"/>
      <c r="Y3900" s="186"/>
      <c r="Z3900" s="195"/>
      <c r="AA3900" s="186"/>
    </row>
    <row r="3901" spans="1:41" x14ac:dyDescent="0.25">
      <c r="A3901" s="176"/>
      <c r="B3901" s="176"/>
      <c r="C3901" s="176"/>
      <c r="D3901" s="176"/>
      <c r="E3901" s="176"/>
      <c r="F3901" s="176"/>
      <c r="G3901" s="176"/>
      <c r="H3901" s="176"/>
      <c r="I3901" s="176"/>
      <c r="J3901" s="176"/>
      <c r="K3901" s="176"/>
      <c r="L3901" s="176"/>
      <c r="M3901" s="188" t="s">
        <v>3142</v>
      </c>
      <c r="N3901" s="17">
        <v>14</v>
      </c>
      <c r="O3901" s="196">
        <v>8</v>
      </c>
      <c r="P3901" s="17">
        <v>2013</v>
      </c>
      <c r="Q3901" s="20" t="s">
        <v>1041</v>
      </c>
      <c r="R3901" s="24" t="s">
        <v>1026</v>
      </c>
      <c r="S3901" s="19" t="s">
        <v>1042</v>
      </c>
      <c r="T3901" s="196">
        <v>2</v>
      </c>
      <c r="U3901" s="24" t="s">
        <v>1026</v>
      </c>
      <c r="V3901" s="196">
        <v>0</v>
      </c>
      <c r="W3901" s="297" t="s">
        <v>5376</v>
      </c>
      <c r="X3901" s="196">
        <v>406</v>
      </c>
      <c r="Y3901" s="196">
        <v>13</v>
      </c>
      <c r="Z3901" s="24" t="s">
        <v>1026</v>
      </c>
      <c r="AA3901" s="196">
        <v>1</v>
      </c>
    </row>
    <row r="3902" spans="1:41" s="16" customFormat="1" x14ac:dyDescent="0.25">
      <c r="A3902" s="176"/>
      <c r="C3902" s="176"/>
      <c r="D3902" s="176"/>
      <c r="E3902" s="176"/>
      <c r="F3902" s="176"/>
      <c r="G3902" s="176"/>
      <c r="H3902" s="176"/>
      <c r="I3902" s="176"/>
      <c r="J3902" s="176"/>
      <c r="K3902" s="176"/>
      <c r="L3902" s="176"/>
      <c r="M3902" s="188" t="s">
        <v>3027</v>
      </c>
      <c r="N3902" s="17">
        <v>17</v>
      </c>
      <c r="O3902" s="196">
        <v>8</v>
      </c>
      <c r="P3902" s="17">
        <v>2013</v>
      </c>
      <c r="Q3902" s="19" t="s">
        <v>1042</v>
      </c>
      <c r="R3902" s="24" t="s">
        <v>1026</v>
      </c>
      <c r="S3902" s="20" t="s">
        <v>1041</v>
      </c>
      <c r="T3902" s="196">
        <v>0</v>
      </c>
      <c r="U3902" s="24" t="s">
        <v>1026</v>
      </c>
      <c r="V3902" s="196">
        <v>2</v>
      </c>
      <c r="W3902" s="297" t="s">
        <v>5381</v>
      </c>
      <c r="X3902" s="196">
        <v>146</v>
      </c>
      <c r="Y3902" s="196">
        <v>1</v>
      </c>
      <c r="Z3902" s="24" t="s">
        <v>1026</v>
      </c>
      <c r="AA3902" s="196">
        <v>19</v>
      </c>
      <c r="AC3902" s="17"/>
      <c r="AD3902" s="17"/>
      <c r="AE3902" s="17"/>
      <c r="AF3902" s="11"/>
      <c r="AG3902" s="11"/>
      <c r="AH3902" s="11"/>
      <c r="AI3902" s="11"/>
      <c r="AJ3902" s="11"/>
      <c r="AK3902" s="11"/>
      <c r="AL3902" s="11"/>
      <c r="AM3902" s="11"/>
      <c r="AN3902" s="11"/>
      <c r="AO3902" s="11"/>
    </row>
    <row r="3903" spans="1:41" x14ac:dyDescent="0.25">
      <c r="A3903" s="176"/>
      <c r="B3903" s="176" t="s">
        <v>1163</v>
      </c>
      <c r="C3903" s="176"/>
      <c r="D3903" s="176"/>
      <c r="E3903" s="176"/>
      <c r="F3903" s="176"/>
      <c r="G3903" s="176"/>
      <c r="H3903" s="176"/>
      <c r="I3903" s="176"/>
      <c r="J3903" s="176"/>
      <c r="K3903" s="176"/>
      <c r="L3903" s="176"/>
      <c r="M3903" s="188" t="s">
        <v>3011</v>
      </c>
      <c r="N3903" s="17">
        <v>18</v>
      </c>
      <c r="O3903" s="196">
        <v>8</v>
      </c>
      <c r="P3903" s="17">
        <v>2013</v>
      </c>
      <c r="Q3903" s="20" t="s">
        <v>1041</v>
      </c>
      <c r="R3903" s="24" t="s">
        <v>1026</v>
      </c>
      <c r="S3903" s="19" t="s">
        <v>1042</v>
      </c>
      <c r="T3903" s="196">
        <v>2</v>
      </c>
      <c r="U3903" s="24" t="s">
        <v>1026</v>
      </c>
      <c r="V3903" s="196">
        <v>0</v>
      </c>
      <c r="W3903" s="297" t="s">
        <v>4556</v>
      </c>
      <c r="X3903" s="196">
        <v>516</v>
      </c>
      <c r="Y3903" s="196">
        <v>16</v>
      </c>
      <c r="Z3903" s="24" t="s">
        <v>1026</v>
      </c>
      <c r="AA3903" s="196">
        <v>5</v>
      </c>
    </row>
    <row r="3904" spans="1:41" x14ac:dyDescent="0.25">
      <c r="A3904" s="176"/>
      <c r="B3904" s="176"/>
      <c r="C3904" s="176"/>
      <c r="D3904" s="176"/>
      <c r="E3904" s="176"/>
      <c r="F3904" s="176"/>
      <c r="G3904" s="176"/>
      <c r="H3904" s="176"/>
      <c r="I3904" s="176"/>
      <c r="J3904" s="176"/>
      <c r="K3904" s="176"/>
      <c r="L3904" s="176"/>
      <c r="M3904" s="188"/>
      <c r="O3904" s="196"/>
      <c r="P3904" s="196"/>
      <c r="Q3904" s="20"/>
      <c r="R3904" s="24"/>
      <c r="T3904" s="196"/>
      <c r="U3904" s="24"/>
      <c r="V3904" s="196"/>
      <c r="X3904" s="196"/>
      <c r="Y3904" s="196"/>
      <c r="Z3904" s="24"/>
      <c r="AA3904" s="196"/>
    </row>
    <row r="3905" spans="1:27" x14ac:dyDescent="0.25">
      <c r="A3905" s="176"/>
      <c r="B3905" s="176"/>
      <c r="C3905" s="176"/>
      <c r="D3905" s="176"/>
      <c r="E3905" s="176"/>
      <c r="F3905" s="176"/>
      <c r="G3905" s="176"/>
      <c r="H3905" s="176"/>
      <c r="I3905" s="176"/>
      <c r="J3905" s="176"/>
      <c r="K3905" s="176"/>
      <c r="L3905" s="176"/>
      <c r="M3905" s="188" t="s">
        <v>3142</v>
      </c>
      <c r="N3905" s="17">
        <v>14</v>
      </c>
      <c r="O3905" s="196">
        <v>8</v>
      </c>
      <c r="P3905" s="17">
        <v>2013</v>
      </c>
      <c r="Q3905" s="19" t="s">
        <v>1241</v>
      </c>
      <c r="R3905" s="24" t="s">
        <v>1026</v>
      </c>
      <c r="S3905" s="20" t="s">
        <v>5267</v>
      </c>
      <c r="T3905" s="196">
        <v>1</v>
      </c>
      <c r="U3905" s="24" t="s">
        <v>1026</v>
      </c>
      <c r="V3905" s="196">
        <v>2</v>
      </c>
      <c r="W3905" s="297" t="s">
        <v>5377</v>
      </c>
      <c r="X3905" s="196">
        <v>697</v>
      </c>
      <c r="Y3905" s="196">
        <v>10</v>
      </c>
      <c r="Z3905" s="24" t="s">
        <v>1026</v>
      </c>
      <c r="AA3905" s="196">
        <v>5</v>
      </c>
    </row>
    <row r="3906" spans="1:27" x14ac:dyDescent="0.25">
      <c r="A3906" s="176"/>
      <c r="C3906" s="176"/>
      <c r="D3906" s="176"/>
      <c r="E3906" s="176"/>
      <c r="F3906" s="176"/>
      <c r="G3906" s="176"/>
      <c r="H3906" s="176"/>
      <c r="I3906" s="176"/>
      <c r="J3906" s="176"/>
      <c r="K3906" s="176"/>
      <c r="L3906" s="176"/>
      <c r="M3906" s="188" t="s">
        <v>3027</v>
      </c>
      <c r="N3906" s="17">
        <v>17</v>
      </c>
      <c r="O3906" s="196">
        <v>8</v>
      </c>
      <c r="P3906" s="17">
        <v>2013</v>
      </c>
      <c r="Q3906" s="19" t="s">
        <v>5267</v>
      </c>
      <c r="R3906" s="24" t="s">
        <v>1026</v>
      </c>
      <c r="S3906" s="20" t="s">
        <v>1241</v>
      </c>
      <c r="T3906" s="196">
        <v>0</v>
      </c>
      <c r="U3906" s="24" t="s">
        <v>1026</v>
      </c>
      <c r="V3906" s="196">
        <v>2</v>
      </c>
      <c r="W3906" s="297" t="s">
        <v>4449</v>
      </c>
      <c r="X3906" s="196">
        <v>429</v>
      </c>
      <c r="Y3906" s="196">
        <v>0</v>
      </c>
      <c r="Z3906" s="24" t="s">
        <v>1026</v>
      </c>
      <c r="AA3906" s="196">
        <v>12</v>
      </c>
    </row>
    <row r="3907" spans="1:27" x14ac:dyDescent="0.25">
      <c r="A3907" s="176"/>
      <c r="C3907" s="176"/>
      <c r="D3907" s="176"/>
      <c r="E3907" s="176"/>
      <c r="F3907" s="176"/>
      <c r="G3907" s="176"/>
      <c r="H3907" s="176"/>
      <c r="I3907" s="176"/>
      <c r="J3907" s="176"/>
      <c r="K3907" s="176"/>
      <c r="L3907" s="176"/>
      <c r="M3907" s="188" t="s">
        <v>3011</v>
      </c>
      <c r="N3907" s="17">
        <v>18</v>
      </c>
      <c r="O3907" s="196">
        <v>8</v>
      </c>
      <c r="P3907" s="17">
        <v>2013</v>
      </c>
      <c r="Q3907" s="20" t="s">
        <v>1241</v>
      </c>
      <c r="R3907" s="24" t="s">
        <v>1026</v>
      </c>
      <c r="S3907" s="19" t="s">
        <v>5267</v>
      </c>
      <c r="T3907" s="196">
        <v>2</v>
      </c>
      <c r="U3907" s="24" t="s">
        <v>1026</v>
      </c>
      <c r="V3907" s="196">
        <v>0</v>
      </c>
      <c r="W3907" s="297" t="s">
        <v>5384</v>
      </c>
      <c r="X3907" s="196">
        <v>128</v>
      </c>
      <c r="Y3907" s="196">
        <v>18</v>
      </c>
      <c r="Z3907" s="24" t="s">
        <v>1026</v>
      </c>
      <c r="AA3907" s="196">
        <v>2</v>
      </c>
    </row>
    <row r="3908" spans="1:27" x14ac:dyDescent="0.25">
      <c r="A3908" s="176"/>
      <c r="B3908" s="176" t="s">
        <v>2553</v>
      </c>
      <c r="C3908" s="176"/>
      <c r="D3908" s="176"/>
      <c r="E3908" s="176"/>
      <c r="F3908" s="176"/>
      <c r="G3908" s="176"/>
      <c r="H3908" s="176"/>
      <c r="I3908" s="176"/>
      <c r="J3908" s="176"/>
      <c r="K3908" s="176"/>
      <c r="L3908" s="176"/>
      <c r="M3908" s="188" t="s">
        <v>3142</v>
      </c>
      <c r="N3908" s="17">
        <v>21</v>
      </c>
      <c r="O3908" s="196">
        <v>8</v>
      </c>
      <c r="P3908" s="17">
        <v>2013</v>
      </c>
      <c r="Q3908" s="19" t="s">
        <v>5267</v>
      </c>
      <c r="R3908" s="24" t="s">
        <v>1026</v>
      </c>
      <c r="S3908" s="20" t="s">
        <v>1241</v>
      </c>
      <c r="T3908" s="196">
        <v>0</v>
      </c>
      <c r="U3908" s="24" t="s">
        <v>1026</v>
      </c>
      <c r="V3908" s="196">
        <v>1</v>
      </c>
      <c r="W3908" s="297" t="s">
        <v>5390</v>
      </c>
      <c r="X3908" s="196">
        <v>257</v>
      </c>
      <c r="Y3908" s="196">
        <v>6</v>
      </c>
      <c r="Z3908" s="24" t="s">
        <v>1026</v>
      </c>
      <c r="AA3908" s="196">
        <v>12</v>
      </c>
    </row>
    <row r="3909" spans="1:27" x14ac:dyDescent="0.25">
      <c r="A3909" s="176"/>
      <c r="B3909" s="176"/>
      <c r="C3909" s="176"/>
      <c r="D3909" s="176"/>
      <c r="E3909" s="176"/>
      <c r="F3909" s="176"/>
      <c r="G3909" s="176"/>
      <c r="H3909" s="176"/>
      <c r="I3909" s="176"/>
      <c r="J3909" s="176"/>
      <c r="K3909" s="176"/>
      <c r="L3909" s="176"/>
      <c r="M3909" s="188"/>
      <c r="O3909" s="196"/>
      <c r="P3909" s="196"/>
      <c r="Q3909" s="20"/>
      <c r="R3909" s="24"/>
      <c r="T3909" s="196"/>
      <c r="U3909" s="24"/>
      <c r="V3909" s="196"/>
      <c r="X3909" s="196"/>
      <c r="Y3909" s="196"/>
      <c r="Z3909" s="24"/>
      <c r="AA3909" s="196"/>
    </row>
    <row r="3910" spans="1:27" x14ac:dyDescent="0.25">
      <c r="A3910" s="176"/>
      <c r="B3910" s="176"/>
      <c r="C3910" s="176"/>
      <c r="D3910" s="176"/>
      <c r="E3910" s="176"/>
      <c r="F3910" s="176"/>
      <c r="G3910" s="176"/>
      <c r="H3910" s="176"/>
      <c r="I3910" s="176"/>
      <c r="J3910" s="176"/>
      <c r="K3910" s="176"/>
      <c r="L3910" s="176"/>
      <c r="M3910" s="188" t="s">
        <v>3141</v>
      </c>
      <c r="N3910" s="17">
        <v>15</v>
      </c>
      <c r="O3910" s="196">
        <v>8</v>
      </c>
      <c r="P3910" s="17">
        <v>2013</v>
      </c>
      <c r="Q3910" s="20" t="s">
        <v>392</v>
      </c>
      <c r="R3910" s="24" t="s">
        <v>1026</v>
      </c>
      <c r="S3910" s="19" t="s">
        <v>4913</v>
      </c>
      <c r="T3910" s="196">
        <v>2</v>
      </c>
      <c r="U3910" s="24" t="s">
        <v>1026</v>
      </c>
      <c r="V3910" s="196">
        <v>1</v>
      </c>
      <c r="W3910" s="297" t="s">
        <v>5380</v>
      </c>
      <c r="X3910" s="196">
        <v>344</v>
      </c>
      <c r="Y3910" s="196">
        <v>3</v>
      </c>
      <c r="Z3910" s="24" t="s">
        <v>1026</v>
      </c>
      <c r="AA3910" s="196">
        <v>5</v>
      </c>
    </row>
    <row r="3911" spans="1:27" x14ac:dyDescent="0.25">
      <c r="A3911" s="176"/>
      <c r="C3911" s="176"/>
      <c r="D3911" s="176"/>
      <c r="E3911" s="176"/>
      <c r="F3911" s="176"/>
      <c r="G3911" s="176"/>
      <c r="H3911" s="176"/>
      <c r="I3911" s="176"/>
      <c r="J3911" s="176"/>
      <c r="K3911" s="176"/>
      <c r="L3911" s="176"/>
      <c r="M3911" s="188" t="s">
        <v>3027</v>
      </c>
      <c r="N3911" s="17">
        <v>17</v>
      </c>
      <c r="O3911" s="196">
        <v>8</v>
      </c>
      <c r="P3911" s="17">
        <v>2013</v>
      </c>
      <c r="Q3911" s="19" t="s">
        <v>4913</v>
      </c>
      <c r="R3911" s="24" t="s">
        <v>1026</v>
      </c>
      <c r="S3911" s="20" t="s">
        <v>392</v>
      </c>
      <c r="T3911" s="196">
        <v>0</v>
      </c>
      <c r="U3911" s="24" t="s">
        <v>1026</v>
      </c>
      <c r="V3911" s="196">
        <v>1</v>
      </c>
      <c r="W3911" s="297" t="s">
        <v>5382</v>
      </c>
      <c r="X3911" s="196">
        <v>325</v>
      </c>
      <c r="Y3911" s="196">
        <v>8</v>
      </c>
      <c r="Z3911" s="24" t="s">
        <v>1026</v>
      </c>
      <c r="AA3911" s="196">
        <v>9</v>
      </c>
    </row>
    <row r="3912" spans="1:27" x14ac:dyDescent="0.25">
      <c r="A3912" s="176"/>
      <c r="B3912" s="176" t="s">
        <v>2219</v>
      </c>
      <c r="C3912" s="176"/>
      <c r="D3912" s="176"/>
      <c r="E3912" s="176"/>
      <c r="F3912" s="176"/>
      <c r="G3912" s="176"/>
      <c r="H3912" s="176"/>
      <c r="I3912" s="176"/>
      <c r="J3912" s="176"/>
      <c r="K3912" s="176"/>
      <c r="L3912" s="176"/>
      <c r="M3912" s="188" t="s">
        <v>3011</v>
      </c>
      <c r="N3912" s="17">
        <v>18</v>
      </c>
      <c r="O3912" s="196">
        <v>8</v>
      </c>
      <c r="P3912" s="17">
        <v>2013</v>
      </c>
      <c r="Q3912" s="20" t="s">
        <v>392</v>
      </c>
      <c r="R3912" s="24" t="s">
        <v>1026</v>
      </c>
      <c r="S3912" s="19" t="s">
        <v>4913</v>
      </c>
      <c r="T3912" s="196">
        <v>2</v>
      </c>
      <c r="U3912" s="24" t="s">
        <v>1026</v>
      </c>
      <c r="V3912" s="196">
        <v>1</v>
      </c>
      <c r="W3912" s="297" t="s">
        <v>2076</v>
      </c>
      <c r="X3912" s="196">
        <v>563</v>
      </c>
      <c r="Y3912" s="196">
        <v>5</v>
      </c>
      <c r="Z3912" s="24" t="s">
        <v>1026</v>
      </c>
      <c r="AA3912" s="196">
        <v>5</v>
      </c>
    </row>
    <row r="3913" spans="1:27" x14ac:dyDescent="0.25">
      <c r="A3913" s="176"/>
      <c r="B3913" s="176"/>
      <c r="C3913" s="176"/>
      <c r="D3913" s="176"/>
      <c r="E3913" s="176"/>
      <c r="F3913" s="176"/>
      <c r="G3913" s="176"/>
      <c r="H3913" s="176"/>
      <c r="I3913" s="176"/>
      <c r="J3913" s="176"/>
      <c r="K3913" s="176"/>
      <c r="L3913" s="176"/>
      <c r="M3913" s="188"/>
      <c r="O3913" s="196"/>
      <c r="P3913" s="196"/>
      <c r="Q3913" s="20"/>
      <c r="R3913" s="24"/>
      <c r="T3913" s="196"/>
      <c r="U3913" s="24"/>
      <c r="V3913" s="196"/>
      <c r="X3913" s="196"/>
      <c r="Y3913" s="196"/>
      <c r="Z3913" s="24"/>
      <c r="AA3913" s="196"/>
    </row>
    <row r="3914" spans="1:27" x14ac:dyDescent="0.25">
      <c r="A3914" s="176"/>
      <c r="B3914" s="176"/>
      <c r="C3914" s="176"/>
      <c r="D3914" s="176"/>
      <c r="E3914" s="176"/>
      <c r="F3914" s="176"/>
      <c r="G3914" s="176"/>
      <c r="H3914" s="176"/>
      <c r="I3914" s="176"/>
      <c r="J3914" s="176"/>
      <c r="K3914" s="176"/>
      <c r="L3914" s="176"/>
      <c r="M3914" s="188" t="s">
        <v>3142</v>
      </c>
      <c r="N3914" s="17">
        <v>14</v>
      </c>
      <c r="O3914" s="196">
        <v>8</v>
      </c>
      <c r="P3914" s="17">
        <v>2013</v>
      </c>
      <c r="Q3914" s="20" t="s">
        <v>264</v>
      </c>
      <c r="R3914" s="24" t="s">
        <v>1026</v>
      </c>
      <c r="S3914" s="19" t="s">
        <v>5041</v>
      </c>
      <c r="T3914" s="196">
        <v>2</v>
      </c>
      <c r="U3914" s="24" t="s">
        <v>1026</v>
      </c>
      <c r="V3914" s="196">
        <v>0</v>
      </c>
      <c r="W3914" s="297" t="s">
        <v>5378</v>
      </c>
      <c r="X3914" s="196">
        <v>431</v>
      </c>
      <c r="Y3914" s="196">
        <v>8</v>
      </c>
      <c r="Z3914" s="24" t="s">
        <v>1026</v>
      </c>
      <c r="AA3914" s="196">
        <v>3</v>
      </c>
    </row>
    <row r="3915" spans="1:27" x14ac:dyDescent="0.25">
      <c r="A3915" s="176"/>
      <c r="B3915" s="176"/>
      <c r="C3915" s="176"/>
      <c r="D3915" s="176"/>
      <c r="E3915" s="176"/>
      <c r="F3915" s="176"/>
      <c r="G3915" s="176"/>
      <c r="H3915" s="176"/>
      <c r="I3915" s="176"/>
      <c r="J3915" s="176"/>
      <c r="K3915" s="176"/>
      <c r="L3915" s="176"/>
      <c r="M3915" s="188" t="s">
        <v>3027</v>
      </c>
      <c r="N3915" s="17">
        <v>17</v>
      </c>
      <c r="O3915" s="196">
        <v>8</v>
      </c>
      <c r="P3915" s="17">
        <v>2013</v>
      </c>
      <c r="Q3915" s="19" t="s">
        <v>5041</v>
      </c>
      <c r="R3915" s="24" t="s">
        <v>1026</v>
      </c>
      <c r="S3915" s="20" t="s">
        <v>264</v>
      </c>
      <c r="T3915" s="196">
        <v>0</v>
      </c>
      <c r="U3915" s="24" t="s">
        <v>1026</v>
      </c>
      <c r="V3915" s="196">
        <v>2</v>
      </c>
      <c r="W3915" s="297" t="s">
        <v>5383</v>
      </c>
      <c r="X3915" s="196">
        <v>309</v>
      </c>
      <c r="Y3915" s="196">
        <v>9</v>
      </c>
      <c r="Z3915" s="24" t="s">
        <v>1026</v>
      </c>
      <c r="AA3915" s="196">
        <v>12</v>
      </c>
    </row>
    <row r="3916" spans="1:27" x14ac:dyDescent="0.25">
      <c r="A3916" s="176"/>
      <c r="B3916" s="176" t="s">
        <v>5375</v>
      </c>
      <c r="C3916" s="176"/>
      <c r="D3916" s="176"/>
      <c r="E3916" s="176"/>
      <c r="F3916" s="176"/>
      <c r="G3916" s="176"/>
      <c r="H3916" s="176"/>
      <c r="I3916" s="176"/>
      <c r="J3916" s="176"/>
      <c r="K3916" s="176"/>
      <c r="L3916" s="176"/>
      <c r="M3916" s="188" t="s">
        <v>3011</v>
      </c>
      <c r="N3916" s="17">
        <v>18</v>
      </c>
      <c r="O3916" s="196">
        <v>8</v>
      </c>
      <c r="P3916" s="17">
        <v>2013</v>
      </c>
      <c r="Q3916" s="20" t="s">
        <v>264</v>
      </c>
      <c r="R3916" s="24" t="s">
        <v>1026</v>
      </c>
      <c r="S3916" s="19" t="s">
        <v>5041</v>
      </c>
      <c r="T3916" s="196">
        <v>2</v>
      </c>
      <c r="U3916" s="24" t="s">
        <v>1026</v>
      </c>
      <c r="V3916" s="196">
        <v>0</v>
      </c>
      <c r="W3916" s="297" t="s">
        <v>5385</v>
      </c>
      <c r="X3916" s="196">
        <v>645</v>
      </c>
      <c r="Y3916" s="196">
        <v>9</v>
      </c>
      <c r="Z3916" s="24" t="s">
        <v>1026</v>
      </c>
      <c r="AA3916" s="196">
        <v>1</v>
      </c>
    </row>
    <row r="3917" spans="1:27" x14ac:dyDescent="0.25">
      <c r="A3917" s="176"/>
      <c r="B3917" s="176"/>
      <c r="C3917" s="176"/>
      <c r="D3917" s="176"/>
      <c r="E3917" s="176"/>
      <c r="F3917" s="176"/>
      <c r="G3917" s="176"/>
      <c r="H3917" s="176"/>
      <c r="I3917" s="176"/>
      <c r="J3917" s="176"/>
      <c r="K3917" s="176"/>
      <c r="L3917" s="176"/>
      <c r="M3917" s="188"/>
      <c r="O3917" s="196"/>
      <c r="P3917" s="196"/>
      <c r="Q3917" s="20"/>
      <c r="R3917" s="24"/>
      <c r="T3917" s="196"/>
      <c r="U3917" s="24"/>
      <c r="V3917" s="196"/>
      <c r="X3917" s="196"/>
      <c r="Y3917" s="196"/>
      <c r="Z3917" s="24"/>
      <c r="AA3917" s="196"/>
    </row>
    <row r="3918" spans="1:27" x14ac:dyDescent="0.25">
      <c r="A3918" s="176"/>
      <c r="B3918" s="176"/>
      <c r="C3918" s="176"/>
      <c r="D3918" s="176"/>
      <c r="E3918" s="176"/>
      <c r="F3918" s="176"/>
      <c r="G3918" s="176"/>
      <c r="H3918" s="176"/>
      <c r="I3918" s="176"/>
      <c r="J3918" s="176"/>
      <c r="K3918" s="176"/>
      <c r="L3918" s="176"/>
      <c r="M3918" s="188"/>
      <c r="O3918" s="196"/>
      <c r="P3918" s="196"/>
      <c r="Q3918" s="197"/>
      <c r="R3918" s="197"/>
      <c r="S3918" s="197"/>
      <c r="T3918" s="196"/>
      <c r="U3918" s="197"/>
      <c r="V3918" s="196"/>
      <c r="X3918" s="196"/>
      <c r="Y3918" s="196"/>
      <c r="Z3918" s="197"/>
      <c r="AA3918" s="196"/>
    </row>
    <row r="3919" spans="1:27" x14ac:dyDescent="0.25">
      <c r="A3919" s="176"/>
      <c r="B3919" s="176"/>
      <c r="C3919" s="176"/>
      <c r="D3919" s="176"/>
      <c r="E3919" s="176"/>
      <c r="F3919" s="176"/>
      <c r="G3919" s="176"/>
      <c r="H3919" s="176"/>
      <c r="I3919" s="176"/>
      <c r="J3919" s="176"/>
      <c r="K3919" s="176"/>
      <c r="L3919" s="176"/>
      <c r="M3919" s="188"/>
      <c r="O3919" s="196"/>
      <c r="P3919" s="196"/>
      <c r="Q3919" s="201" t="s">
        <v>1443</v>
      </c>
      <c r="R3919" s="197"/>
      <c r="S3919" s="197"/>
      <c r="T3919" s="196"/>
      <c r="U3919" s="197"/>
      <c r="V3919" s="196"/>
      <c r="X3919" s="196"/>
      <c r="Y3919" s="196"/>
      <c r="Z3919" s="197"/>
      <c r="AA3919" s="196"/>
    </row>
    <row r="3920" spans="1:27" x14ac:dyDescent="0.25">
      <c r="A3920" s="176"/>
      <c r="B3920" s="176"/>
      <c r="C3920" s="176"/>
      <c r="D3920" s="176"/>
      <c r="E3920" s="176"/>
      <c r="F3920" s="176"/>
      <c r="G3920" s="176"/>
      <c r="H3920" s="176"/>
      <c r="I3920" s="176"/>
      <c r="J3920" s="176"/>
      <c r="K3920" s="176"/>
      <c r="L3920" s="176"/>
      <c r="M3920" s="188" t="s">
        <v>3011</v>
      </c>
      <c r="N3920" s="17">
        <v>25</v>
      </c>
      <c r="O3920" s="196">
        <v>8</v>
      </c>
      <c r="P3920" s="17">
        <v>2013</v>
      </c>
      <c r="Q3920" s="20" t="s">
        <v>1041</v>
      </c>
      <c r="R3920" s="24" t="s">
        <v>1026</v>
      </c>
      <c r="S3920" s="19" t="s">
        <v>264</v>
      </c>
      <c r="T3920" s="196">
        <v>2</v>
      </c>
      <c r="U3920" s="24" t="s">
        <v>1026</v>
      </c>
      <c r="V3920" s="196">
        <v>0</v>
      </c>
      <c r="W3920" s="297" t="s">
        <v>5394</v>
      </c>
      <c r="X3920" s="196">
        <v>805</v>
      </c>
      <c r="Y3920" s="196">
        <v>17</v>
      </c>
      <c r="Z3920" s="24" t="s">
        <v>1026</v>
      </c>
      <c r="AA3920" s="196">
        <v>1</v>
      </c>
    </row>
    <row r="3921" spans="1:27" x14ac:dyDescent="0.25">
      <c r="A3921" s="176"/>
      <c r="B3921" s="176"/>
      <c r="C3921" s="176"/>
      <c r="D3921" s="176"/>
      <c r="E3921" s="176"/>
      <c r="F3921" s="176"/>
      <c r="G3921" s="176"/>
      <c r="H3921" s="176"/>
      <c r="I3921" s="176"/>
      <c r="J3921" s="176"/>
      <c r="K3921" s="176"/>
      <c r="L3921" s="176"/>
      <c r="M3921" s="188" t="s">
        <v>3144</v>
      </c>
      <c r="N3921" s="17">
        <v>27</v>
      </c>
      <c r="O3921" s="196">
        <v>8</v>
      </c>
      <c r="P3921" s="17">
        <v>2013</v>
      </c>
      <c r="Q3921" s="19" t="s">
        <v>264</v>
      </c>
      <c r="R3921" s="24" t="s">
        <v>1026</v>
      </c>
      <c r="S3921" s="20" t="s">
        <v>1041</v>
      </c>
      <c r="T3921" s="196">
        <v>0</v>
      </c>
      <c r="U3921" s="24" t="s">
        <v>1026</v>
      </c>
      <c r="V3921" s="196">
        <v>2</v>
      </c>
      <c r="W3921" s="297" t="s">
        <v>5397</v>
      </c>
      <c r="X3921" s="196">
        <v>712</v>
      </c>
      <c r="Y3921" s="196">
        <v>1</v>
      </c>
      <c r="Z3921" s="24" t="s">
        <v>1026</v>
      </c>
      <c r="AA3921" s="196">
        <v>9</v>
      </c>
    </row>
    <row r="3922" spans="1:27" x14ac:dyDescent="0.25">
      <c r="A3922" s="176"/>
      <c r="B3922" s="176" t="s">
        <v>1184</v>
      </c>
      <c r="C3922" s="176"/>
      <c r="D3922" s="176"/>
      <c r="E3922" s="176"/>
      <c r="F3922" s="176"/>
      <c r="G3922" s="176"/>
      <c r="H3922" s="176"/>
      <c r="I3922" s="176"/>
      <c r="J3922" s="176"/>
      <c r="K3922" s="176"/>
      <c r="L3922" s="176"/>
      <c r="M3922" s="188" t="s">
        <v>3141</v>
      </c>
      <c r="N3922" s="17">
        <v>29</v>
      </c>
      <c r="O3922" s="196">
        <v>8</v>
      </c>
      <c r="P3922" s="17">
        <v>2013</v>
      </c>
      <c r="Q3922" s="20" t="s">
        <v>1041</v>
      </c>
      <c r="R3922" s="24" t="s">
        <v>1026</v>
      </c>
      <c r="S3922" s="19" t="s">
        <v>264</v>
      </c>
      <c r="T3922" s="196">
        <v>2</v>
      </c>
      <c r="U3922" s="24" t="s">
        <v>1026</v>
      </c>
      <c r="V3922" s="196">
        <v>0</v>
      </c>
      <c r="W3922" s="297" t="s">
        <v>5400</v>
      </c>
      <c r="X3922" s="196">
        <v>638</v>
      </c>
      <c r="Y3922" s="196">
        <v>11</v>
      </c>
      <c r="Z3922" s="24" t="s">
        <v>1026</v>
      </c>
      <c r="AA3922" s="196">
        <v>2</v>
      </c>
    </row>
    <row r="3923" spans="1:27" x14ac:dyDescent="0.25">
      <c r="A3923" s="176"/>
      <c r="B3923" s="176"/>
      <c r="C3923" s="176"/>
      <c r="D3923" s="176"/>
      <c r="E3923" s="176"/>
      <c r="F3923" s="176"/>
      <c r="G3923" s="176"/>
      <c r="H3923" s="176"/>
      <c r="I3923" s="176"/>
      <c r="J3923" s="176"/>
      <c r="K3923" s="176"/>
      <c r="L3923" s="176"/>
      <c r="M3923" s="188"/>
      <c r="O3923" s="196"/>
      <c r="P3923" s="196"/>
      <c r="Q3923" s="197"/>
      <c r="R3923" s="197"/>
      <c r="S3923" s="197"/>
      <c r="T3923" s="196"/>
      <c r="U3923" s="197"/>
      <c r="V3923" s="196"/>
      <c r="X3923" s="196"/>
      <c r="Y3923" s="196"/>
      <c r="Z3923" s="197"/>
      <c r="AA3923" s="196"/>
    </row>
    <row r="3924" spans="1:27" x14ac:dyDescent="0.25">
      <c r="A3924" s="176"/>
      <c r="B3924" s="176"/>
      <c r="C3924" s="176"/>
      <c r="D3924" s="176"/>
      <c r="E3924" s="176"/>
      <c r="F3924" s="176"/>
      <c r="G3924" s="176"/>
      <c r="H3924" s="176"/>
      <c r="I3924" s="176"/>
      <c r="J3924" s="176"/>
      <c r="K3924" s="176"/>
      <c r="L3924" s="176"/>
      <c r="M3924" s="188" t="s">
        <v>3011</v>
      </c>
      <c r="N3924" s="17">
        <v>25</v>
      </c>
      <c r="O3924" s="196">
        <v>8</v>
      </c>
      <c r="P3924" s="17">
        <v>2013</v>
      </c>
      <c r="Q3924" s="20" t="s">
        <v>1241</v>
      </c>
      <c r="R3924" s="24" t="s">
        <v>1026</v>
      </c>
      <c r="S3924" s="19" t="s">
        <v>392</v>
      </c>
      <c r="T3924" s="196">
        <v>2</v>
      </c>
      <c r="U3924" s="24" t="s">
        <v>1026</v>
      </c>
      <c r="V3924" s="196">
        <v>1</v>
      </c>
      <c r="W3924" s="297" t="s">
        <v>5396</v>
      </c>
      <c r="X3924" s="196">
        <v>1647</v>
      </c>
      <c r="Y3924" s="196">
        <v>9</v>
      </c>
      <c r="Z3924" s="24" t="s">
        <v>1026</v>
      </c>
      <c r="AA3924" s="196">
        <v>6</v>
      </c>
    </row>
    <row r="3925" spans="1:27" x14ac:dyDescent="0.25">
      <c r="A3925" s="176"/>
      <c r="B3925" s="176"/>
      <c r="C3925" s="176"/>
      <c r="D3925" s="176"/>
      <c r="E3925" s="176"/>
      <c r="F3925" s="176"/>
      <c r="G3925" s="176"/>
      <c r="H3925" s="176"/>
      <c r="I3925" s="176"/>
      <c r="J3925" s="176"/>
      <c r="K3925" s="176"/>
      <c r="L3925" s="176"/>
      <c r="M3925" s="188" t="s">
        <v>3144</v>
      </c>
      <c r="N3925" s="17">
        <v>27</v>
      </c>
      <c r="O3925" s="196">
        <v>8</v>
      </c>
      <c r="P3925" s="17">
        <v>2013</v>
      </c>
      <c r="Q3925" s="19" t="s">
        <v>392</v>
      </c>
      <c r="R3925" s="24" t="s">
        <v>1026</v>
      </c>
      <c r="S3925" s="20" t="s">
        <v>1241</v>
      </c>
      <c r="T3925" s="196">
        <v>0</v>
      </c>
      <c r="U3925" s="24" t="s">
        <v>1026</v>
      </c>
      <c r="V3925" s="196">
        <v>1</v>
      </c>
      <c r="W3925" s="297" t="s">
        <v>5395</v>
      </c>
      <c r="X3925" s="196">
        <v>882</v>
      </c>
      <c r="Y3925" s="196">
        <v>6</v>
      </c>
      <c r="Z3925" s="24" t="s">
        <v>1026</v>
      </c>
      <c r="AA3925" s="196">
        <v>15</v>
      </c>
    </row>
    <row r="3926" spans="1:27" x14ac:dyDescent="0.25">
      <c r="A3926" s="176"/>
      <c r="B3926" s="176" t="s">
        <v>2592</v>
      </c>
      <c r="C3926" s="176"/>
      <c r="D3926" s="176"/>
      <c r="E3926" s="176"/>
      <c r="F3926" s="176"/>
      <c r="G3926" s="176"/>
      <c r="H3926" s="176"/>
      <c r="I3926" s="176"/>
      <c r="J3926" s="176"/>
      <c r="K3926" s="176"/>
      <c r="L3926" s="176"/>
      <c r="M3926" s="188" t="s">
        <v>3141</v>
      </c>
      <c r="N3926" s="17">
        <v>29</v>
      </c>
      <c r="O3926" s="196">
        <v>8</v>
      </c>
      <c r="P3926" s="17">
        <v>2013</v>
      </c>
      <c r="Q3926" s="20" t="s">
        <v>1241</v>
      </c>
      <c r="R3926" s="24" t="s">
        <v>1026</v>
      </c>
      <c r="S3926" s="19" t="s">
        <v>392</v>
      </c>
      <c r="T3926" s="196">
        <v>1</v>
      </c>
      <c r="U3926" s="24" t="s">
        <v>1026</v>
      </c>
      <c r="V3926" s="196">
        <v>0</v>
      </c>
      <c r="W3926" s="297" t="s">
        <v>500</v>
      </c>
      <c r="X3926" s="196">
        <v>1617</v>
      </c>
      <c r="Y3926" s="196">
        <v>5</v>
      </c>
      <c r="Z3926" s="24" t="s">
        <v>1026</v>
      </c>
      <c r="AA3926" s="196">
        <v>4</v>
      </c>
    </row>
    <row r="3927" spans="1:27" x14ac:dyDescent="0.25">
      <c r="A3927" s="176"/>
      <c r="B3927" s="176"/>
      <c r="C3927" s="176"/>
      <c r="D3927" s="176"/>
      <c r="E3927" s="176"/>
      <c r="F3927" s="176"/>
      <c r="G3927" s="176"/>
      <c r="H3927" s="176"/>
      <c r="I3927" s="176"/>
      <c r="J3927" s="176"/>
      <c r="K3927" s="176"/>
      <c r="L3927" s="176"/>
      <c r="M3927" s="188"/>
      <c r="O3927" s="196"/>
      <c r="P3927" s="196"/>
      <c r="Q3927" s="197"/>
      <c r="R3927" s="197"/>
      <c r="S3927" s="197"/>
      <c r="T3927" s="196"/>
      <c r="U3927" s="197"/>
      <c r="V3927" s="196"/>
      <c r="X3927" s="196"/>
      <c r="Y3927" s="196"/>
      <c r="Z3927" s="197"/>
      <c r="AA3927" s="196"/>
    </row>
    <row r="3928" spans="1:27" x14ac:dyDescent="0.25">
      <c r="A3928" s="176"/>
      <c r="B3928" s="176"/>
      <c r="C3928" s="176"/>
      <c r="D3928" s="176"/>
      <c r="E3928" s="176"/>
      <c r="F3928" s="176"/>
      <c r="G3928" s="176"/>
      <c r="H3928" s="176"/>
      <c r="I3928" s="176"/>
      <c r="J3928" s="176"/>
      <c r="K3928" s="176"/>
      <c r="L3928" s="176"/>
      <c r="M3928" s="188"/>
      <c r="O3928" s="196"/>
      <c r="P3928" s="196"/>
      <c r="Q3928" s="201" t="s">
        <v>1109</v>
      </c>
      <c r="R3928" s="197"/>
      <c r="S3928" s="197"/>
      <c r="T3928" s="196"/>
      <c r="U3928" s="197"/>
      <c r="V3928" s="196"/>
      <c r="X3928" s="196"/>
      <c r="Y3928" s="196"/>
      <c r="Z3928" s="197"/>
      <c r="AA3928" s="196"/>
    </row>
    <row r="3929" spans="1:27" x14ac:dyDescent="0.25">
      <c r="A3929" s="176"/>
      <c r="B3929" s="176"/>
      <c r="C3929" s="176"/>
      <c r="D3929" s="176"/>
      <c r="E3929" s="176"/>
      <c r="F3929" s="176"/>
      <c r="G3929" s="176"/>
      <c r="H3929" s="176"/>
      <c r="I3929" s="176"/>
      <c r="J3929" s="176"/>
      <c r="K3929" s="176"/>
      <c r="L3929" s="176"/>
      <c r="M3929" s="188" t="s">
        <v>3142</v>
      </c>
      <c r="N3929" s="17">
        <v>4</v>
      </c>
      <c r="O3929" s="196">
        <v>9</v>
      </c>
      <c r="P3929" s="17">
        <v>2013</v>
      </c>
      <c r="Q3929" s="20" t="s">
        <v>392</v>
      </c>
      <c r="R3929" s="24" t="s">
        <v>1026</v>
      </c>
      <c r="S3929" s="19" t="s">
        <v>264</v>
      </c>
      <c r="T3929" s="196">
        <v>2</v>
      </c>
      <c r="U3929" s="24" t="s">
        <v>1026</v>
      </c>
      <c r="V3929" s="196">
        <v>0</v>
      </c>
      <c r="W3929" s="297" t="s">
        <v>5407</v>
      </c>
      <c r="X3929" s="196">
        <v>757</v>
      </c>
      <c r="Y3929" s="196">
        <v>14</v>
      </c>
      <c r="Z3929" s="24" t="s">
        <v>1026</v>
      </c>
      <c r="AA3929" s="196">
        <v>9</v>
      </c>
    </row>
    <row r="3930" spans="1:27" x14ac:dyDescent="0.25">
      <c r="A3930" s="176"/>
      <c r="B3930" s="176" t="s">
        <v>5410</v>
      </c>
      <c r="C3930" s="176"/>
      <c r="D3930" s="176"/>
      <c r="E3930" s="176"/>
      <c r="F3930" s="176"/>
      <c r="G3930" s="176"/>
      <c r="H3930" s="176"/>
      <c r="I3930" s="176"/>
      <c r="J3930" s="176"/>
      <c r="K3930" s="176"/>
      <c r="L3930" s="176"/>
      <c r="M3930" s="188" t="s">
        <v>3027</v>
      </c>
      <c r="N3930" s="17">
        <v>7</v>
      </c>
      <c r="O3930" s="196">
        <v>9</v>
      </c>
      <c r="P3930" s="17">
        <v>2013</v>
      </c>
      <c r="Q3930" s="19" t="s">
        <v>264</v>
      </c>
      <c r="R3930" s="24" t="s">
        <v>1026</v>
      </c>
      <c r="S3930" s="20" t="s">
        <v>392</v>
      </c>
      <c r="T3930" s="196">
        <v>0</v>
      </c>
      <c r="U3930" s="24" t="s">
        <v>1026</v>
      </c>
      <c r="V3930" s="196">
        <v>2</v>
      </c>
      <c r="W3930" s="297" t="s">
        <v>2571</v>
      </c>
      <c r="X3930" s="196">
        <v>585</v>
      </c>
      <c r="Y3930" s="196">
        <v>1</v>
      </c>
      <c r="Z3930" s="24" t="s">
        <v>1026</v>
      </c>
      <c r="AA3930" s="196">
        <v>4</v>
      </c>
    </row>
    <row r="3931" spans="1:27" x14ac:dyDescent="0.25">
      <c r="A3931" s="176"/>
      <c r="B3931" s="176"/>
      <c r="C3931" s="176"/>
      <c r="D3931" s="176"/>
      <c r="E3931" s="176"/>
      <c r="F3931" s="176"/>
      <c r="G3931" s="176"/>
      <c r="H3931" s="176"/>
      <c r="I3931" s="176"/>
      <c r="J3931" s="176"/>
      <c r="K3931" s="176"/>
      <c r="L3931" s="176"/>
      <c r="M3931" s="188"/>
      <c r="O3931" s="196"/>
      <c r="P3931" s="196"/>
      <c r="Q3931" s="203"/>
      <c r="R3931" s="197"/>
      <c r="S3931" s="197"/>
      <c r="T3931" s="196"/>
      <c r="U3931" s="197"/>
      <c r="V3931" s="196"/>
      <c r="X3931" s="196"/>
      <c r="Y3931" s="196"/>
      <c r="Z3931" s="197"/>
      <c r="AA3931" s="196"/>
    </row>
    <row r="3932" spans="1:27" x14ac:dyDescent="0.25">
      <c r="A3932" s="176"/>
      <c r="B3932" s="176"/>
      <c r="C3932" s="176"/>
      <c r="D3932" s="176"/>
      <c r="E3932" s="176"/>
      <c r="F3932" s="176"/>
      <c r="G3932" s="176"/>
      <c r="H3932" s="176"/>
      <c r="I3932" s="176"/>
      <c r="J3932" s="176"/>
      <c r="K3932" s="176"/>
      <c r="L3932" s="176"/>
      <c r="M3932" s="188"/>
      <c r="O3932" s="196"/>
      <c r="P3932" s="196"/>
      <c r="Q3932" s="201" t="s">
        <v>62</v>
      </c>
      <c r="R3932" s="197"/>
      <c r="S3932" s="197"/>
      <c r="T3932" s="196"/>
      <c r="U3932" s="197"/>
      <c r="V3932" s="196"/>
      <c r="X3932" s="196"/>
      <c r="Y3932" s="196"/>
      <c r="Z3932" s="197"/>
      <c r="AA3932" s="196"/>
    </row>
    <row r="3933" spans="1:27" x14ac:dyDescent="0.25">
      <c r="A3933" s="176"/>
      <c r="B3933" s="176"/>
      <c r="C3933" s="176"/>
      <c r="D3933" s="176"/>
      <c r="E3933" s="176"/>
      <c r="F3933" s="176"/>
      <c r="G3933" s="176"/>
      <c r="H3933" s="176"/>
      <c r="I3933" s="176"/>
      <c r="J3933" s="176"/>
      <c r="K3933" s="176"/>
      <c r="L3933" s="176"/>
      <c r="M3933" s="188" t="s">
        <v>3142</v>
      </c>
      <c r="N3933" s="17">
        <v>4</v>
      </c>
      <c r="O3933" s="196">
        <v>9</v>
      </c>
      <c r="P3933" s="17">
        <v>2013</v>
      </c>
      <c r="Q3933" s="20" t="s">
        <v>1041</v>
      </c>
      <c r="R3933" s="24" t="s">
        <v>1026</v>
      </c>
      <c r="S3933" s="19" t="s">
        <v>1241</v>
      </c>
      <c r="T3933" s="196">
        <v>2</v>
      </c>
      <c r="U3933" s="24" t="s">
        <v>1026</v>
      </c>
      <c r="V3933" s="196">
        <v>0</v>
      </c>
      <c r="W3933" s="297" t="s">
        <v>5408</v>
      </c>
      <c r="X3933" s="196">
        <v>1075</v>
      </c>
      <c r="Y3933" s="196">
        <v>4</v>
      </c>
      <c r="Z3933" s="24" t="s">
        <v>1026</v>
      </c>
      <c r="AA3933" s="196">
        <v>1</v>
      </c>
    </row>
    <row r="3934" spans="1:27" x14ac:dyDescent="0.25">
      <c r="A3934" s="176"/>
      <c r="B3934" s="176"/>
      <c r="C3934" s="176"/>
      <c r="D3934" s="176"/>
      <c r="E3934" s="176"/>
      <c r="F3934" s="176"/>
      <c r="G3934" s="176"/>
      <c r="H3934" s="176"/>
      <c r="I3934" s="176"/>
      <c r="J3934" s="176"/>
      <c r="K3934" s="176"/>
      <c r="L3934" s="176"/>
      <c r="M3934" s="188" t="s">
        <v>3027</v>
      </c>
      <c r="N3934" s="17">
        <v>7</v>
      </c>
      <c r="O3934" s="196">
        <v>9</v>
      </c>
      <c r="P3934" s="17">
        <v>2013</v>
      </c>
      <c r="Q3934" s="19" t="s">
        <v>1241</v>
      </c>
      <c r="R3934" s="24" t="s">
        <v>1026</v>
      </c>
      <c r="S3934" s="20" t="s">
        <v>1041</v>
      </c>
      <c r="T3934" s="196">
        <v>0</v>
      </c>
      <c r="U3934" s="24" t="s">
        <v>1026</v>
      </c>
      <c r="V3934" s="196">
        <v>2</v>
      </c>
      <c r="W3934" s="297" t="s">
        <v>6</v>
      </c>
      <c r="X3934" s="196">
        <v>2106</v>
      </c>
      <c r="Y3934" s="196">
        <v>2</v>
      </c>
      <c r="Z3934" s="24" t="s">
        <v>1026</v>
      </c>
      <c r="AA3934" s="196">
        <v>4</v>
      </c>
    </row>
    <row r="3935" spans="1:27" x14ac:dyDescent="0.25">
      <c r="A3935" s="176"/>
      <c r="B3935" s="176" t="s">
        <v>1186</v>
      </c>
      <c r="C3935" s="176"/>
      <c r="D3935" s="176"/>
      <c r="E3935" s="176"/>
      <c r="F3935" s="176"/>
      <c r="G3935" s="176"/>
      <c r="H3935" s="176"/>
      <c r="I3935" s="176"/>
      <c r="J3935" s="176"/>
      <c r="K3935" s="176"/>
      <c r="L3935" s="176"/>
      <c r="M3935" s="188" t="s">
        <v>3011</v>
      </c>
      <c r="N3935" s="17">
        <v>8</v>
      </c>
      <c r="O3935" s="196">
        <v>9</v>
      </c>
      <c r="P3935" s="17">
        <v>2013</v>
      </c>
      <c r="Q3935" s="20" t="s">
        <v>1041</v>
      </c>
      <c r="R3935" s="24" t="s">
        <v>1026</v>
      </c>
      <c r="S3935" s="19" t="s">
        <v>1241</v>
      </c>
      <c r="T3935" s="196">
        <v>2</v>
      </c>
      <c r="U3935" s="24" t="s">
        <v>1026</v>
      </c>
      <c r="V3935" s="196">
        <v>1</v>
      </c>
      <c r="W3935" s="297" t="s">
        <v>5409</v>
      </c>
      <c r="X3935" s="196">
        <v>1529</v>
      </c>
      <c r="Y3935" s="196">
        <v>5</v>
      </c>
      <c r="Z3935" s="24" t="s">
        <v>1026</v>
      </c>
      <c r="AA3935" s="196">
        <v>5</v>
      </c>
    </row>
    <row r="3936" spans="1:27" x14ac:dyDescent="0.25">
      <c r="A3936" s="186"/>
      <c r="B3936" s="176"/>
      <c r="C3936" s="186"/>
      <c r="D3936" s="186"/>
      <c r="E3936" s="186"/>
      <c r="F3936" s="186"/>
      <c r="G3936" s="186"/>
      <c r="H3936" s="186"/>
      <c r="I3936" s="186"/>
      <c r="J3936" s="186"/>
      <c r="K3936" s="186"/>
      <c r="L3936" s="186"/>
      <c r="M3936" s="188"/>
      <c r="O3936" s="196"/>
      <c r="P3936" s="196"/>
      <c r="Q3936" s="197"/>
      <c r="R3936" s="204"/>
      <c r="S3936" s="205"/>
      <c r="T3936" s="17">
        <f>SUM(T3901:T3935)</f>
        <v>28</v>
      </c>
      <c r="U3936" s="24" t="s">
        <v>1026</v>
      </c>
      <c r="V3936" s="17">
        <f>SUM(V3901:V3935)</f>
        <v>21</v>
      </c>
      <c r="X3936" s="17">
        <f>SUM(X3901:X3935)</f>
        <v>17549</v>
      </c>
      <c r="Y3936" s="17">
        <f>SUM(Y3901:Y3935)</f>
        <v>181</v>
      </c>
      <c r="Z3936" s="24" t="s">
        <v>1026</v>
      </c>
      <c r="AA3936" s="17">
        <f>SUM(AA3901:AA3935)</f>
        <v>151</v>
      </c>
    </row>
    <row r="3937" spans="1:31" x14ac:dyDescent="0.25">
      <c r="A3937" s="186"/>
      <c r="B3937" s="176"/>
      <c r="C3937" s="186"/>
      <c r="D3937" s="186"/>
      <c r="E3937" s="186"/>
      <c r="F3937" s="186"/>
      <c r="G3937" s="186"/>
      <c r="H3937" s="186"/>
      <c r="I3937" s="186"/>
      <c r="J3937" s="186"/>
      <c r="K3937" s="186"/>
      <c r="L3937" s="186"/>
      <c r="M3937" s="188"/>
      <c r="O3937" s="196"/>
      <c r="P3937" s="17">
        <f>COUNT(T3901:T3935)</f>
        <v>24</v>
      </c>
      <c r="Q3937" s="197"/>
      <c r="R3937" s="204"/>
      <c r="S3937" s="203" t="s">
        <v>567</v>
      </c>
      <c r="T3937" s="81">
        <f>PRODUCT(T3936/P3937)</f>
        <v>1.1666666666666667</v>
      </c>
      <c r="U3937" s="24" t="s">
        <v>1026</v>
      </c>
      <c r="V3937" s="81">
        <f>PRODUCT(V3936/P3937)</f>
        <v>0.875</v>
      </c>
      <c r="X3937" s="82">
        <f>PRODUCT(X3936/P3937)</f>
        <v>731.20833333333337</v>
      </c>
      <c r="Y3937" s="81">
        <f>PRODUCT(Y3936/P3937)</f>
        <v>7.541666666666667</v>
      </c>
      <c r="Z3937" s="24" t="s">
        <v>1026</v>
      </c>
      <c r="AA3937" s="81">
        <f>PRODUCT(AA3936/P3937)</f>
        <v>6.291666666666667</v>
      </c>
    </row>
    <row r="3938" spans="1:31" x14ac:dyDescent="0.25">
      <c r="A3938" s="186"/>
      <c r="B3938" s="176"/>
      <c r="C3938" s="186"/>
      <c r="D3938" s="186"/>
      <c r="E3938" s="186"/>
      <c r="F3938" s="186"/>
      <c r="G3938" s="186"/>
      <c r="H3938" s="186"/>
      <c r="I3938" s="186"/>
      <c r="J3938" s="186"/>
      <c r="K3938" s="186"/>
      <c r="L3938" s="186"/>
      <c r="M3938" s="188"/>
      <c r="O3938" s="196"/>
      <c r="P3938" s="196"/>
      <c r="Q3938" s="203"/>
      <c r="R3938" s="197"/>
      <c r="S3938" s="203"/>
      <c r="T3938" s="196"/>
      <c r="U3938" s="197"/>
      <c r="V3938" s="196"/>
      <c r="X3938" s="196"/>
      <c r="Y3938" s="196"/>
      <c r="Z3938" s="197"/>
      <c r="AA3938" s="196"/>
    </row>
    <row r="3939" spans="1:31" s="16" customFormat="1" x14ac:dyDescent="0.2">
      <c r="A3939" s="178"/>
      <c r="B3939" s="179" t="s">
        <v>5374</v>
      </c>
      <c r="C3939" s="178"/>
      <c r="D3939" s="178"/>
      <c r="E3939" s="178"/>
      <c r="F3939" s="178"/>
      <c r="G3939" s="178"/>
      <c r="H3939" s="178"/>
      <c r="I3939" s="206"/>
      <c r="J3939" s="178"/>
      <c r="K3939" s="178"/>
      <c r="L3939" s="178"/>
      <c r="M3939" s="178"/>
      <c r="N3939" s="156"/>
      <c r="O3939" s="178"/>
      <c r="P3939" s="178"/>
      <c r="Q3939" s="179" t="s">
        <v>5374</v>
      </c>
      <c r="R3939" s="207"/>
      <c r="S3939" s="208"/>
      <c r="T3939" s="209"/>
      <c r="U3939" s="207"/>
      <c r="V3939" s="183"/>
      <c r="W3939" s="210"/>
      <c r="X3939" s="211"/>
      <c r="Y3939" s="178"/>
      <c r="Z3939" s="207"/>
      <c r="AA3939" s="178"/>
      <c r="AC3939" s="14"/>
      <c r="AD3939" s="14"/>
      <c r="AE3939" s="14"/>
    </row>
    <row r="3940" spans="1:31" x14ac:dyDescent="0.25">
      <c r="A3940" s="186"/>
      <c r="B3940" s="176"/>
      <c r="C3940" s="186"/>
      <c r="D3940" s="186"/>
      <c r="E3940" s="186"/>
      <c r="F3940" s="186"/>
      <c r="G3940" s="186"/>
      <c r="H3940" s="186"/>
      <c r="I3940" s="186"/>
      <c r="J3940" s="186"/>
      <c r="K3940" s="186"/>
      <c r="L3940" s="186"/>
      <c r="M3940" s="188" t="s">
        <v>3142</v>
      </c>
      <c r="N3940" s="17">
        <v>14</v>
      </c>
      <c r="O3940" s="196">
        <v>8</v>
      </c>
      <c r="P3940" s="17">
        <v>2013</v>
      </c>
      <c r="Q3940" s="20" t="s">
        <v>1043</v>
      </c>
      <c r="R3940" s="24" t="s">
        <v>1026</v>
      </c>
      <c r="S3940" s="19" t="s">
        <v>1</v>
      </c>
      <c r="T3940" s="196">
        <v>2</v>
      </c>
      <c r="U3940" s="24" t="s">
        <v>1026</v>
      </c>
      <c r="V3940" s="196">
        <v>1</v>
      </c>
      <c r="W3940" s="200" t="s">
        <v>5379</v>
      </c>
      <c r="X3940" s="196">
        <v>339</v>
      </c>
      <c r="Y3940" s="196">
        <v>11</v>
      </c>
      <c r="Z3940" s="24" t="s">
        <v>1026</v>
      </c>
      <c r="AA3940" s="196">
        <v>6</v>
      </c>
    </row>
    <row r="3941" spans="1:31" x14ac:dyDescent="0.25">
      <c r="A3941" s="186"/>
      <c r="B3941" s="176" t="s">
        <v>4385</v>
      </c>
      <c r="C3941" s="186"/>
      <c r="D3941" s="186"/>
      <c r="E3941" s="186"/>
      <c r="F3941" s="186"/>
      <c r="G3941" s="186"/>
      <c r="H3941" s="186"/>
      <c r="I3941" s="186"/>
      <c r="J3941" s="186"/>
      <c r="K3941" s="186"/>
      <c r="L3941" s="186"/>
      <c r="M3941" s="188" t="s">
        <v>3027</v>
      </c>
      <c r="N3941" s="17">
        <v>16</v>
      </c>
      <c r="O3941" s="196">
        <v>8</v>
      </c>
      <c r="P3941" s="17">
        <v>2013</v>
      </c>
      <c r="Q3941" s="20" t="s">
        <v>1</v>
      </c>
      <c r="R3941" s="24" t="s">
        <v>1026</v>
      </c>
      <c r="S3941" s="19" t="s">
        <v>1043</v>
      </c>
      <c r="T3941" s="196">
        <v>2</v>
      </c>
      <c r="U3941" s="24" t="s">
        <v>1026</v>
      </c>
      <c r="V3941" s="196">
        <v>0</v>
      </c>
      <c r="W3941" s="200" t="s">
        <v>1623</v>
      </c>
      <c r="X3941" s="196">
        <v>123</v>
      </c>
      <c r="Y3941" s="196">
        <v>4</v>
      </c>
      <c r="Z3941" s="24" t="s">
        <v>1026</v>
      </c>
      <c r="AA3941" s="196">
        <v>1</v>
      </c>
    </row>
    <row r="3942" spans="1:31" x14ac:dyDescent="0.25">
      <c r="A3942" s="186"/>
      <c r="B3942" s="176"/>
      <c r="C3942" s="186"/>
      <c r="D3942" s="186"/>
      <c r="E3942" s="186"/>
      <c r="F3942" s="186"/>
      <c r="G3942" s="186"/>
      <c r="H3942" s="186"/>
      <c r="I3942" s="186"/>
      <c r="J3942" s="186"/>
      <c r="K3942" s="186"/>
      <c r="L3942" s="186"/>
      <c r="M3942" s="188" t="s">
        <v>3011</v>
      </c>
      <c r="N3942" s="17">
        <v>17</v>
      </c>
      <c r="O3942" s="196">
        <v>8</v>
      </c>
      <c r="P3942" s="17">
        <v>2013</v>
      </c>
      <c r="Q3942" s="19" t="s">
        <v>1043</v>
      </c>
      <c r="R3942" s="24" t="s">
        <v>1026</v>
      </c>
      <c r="S3942" s="20" t="s">
        <v>1</v>
      </c>
      <c r="T3942" s="196">
        <v>1</v>
      </c>
      <c r="U3942" s="24" t="s">
        <v>1026</v>
      </c>
      <c r="V3942" s="196">
        <v>2</v>
      </c>
      <c r="W3942" s="200" t="s">
        <v>5386</v>
      </c>
      <c r="X3942" s="196">
        <v>386</v>
      </c>
      <c r="Y3942" s="196">
        <v>11</v>
      </c>
      <c r="Z3942" s="24" t="s">
        <v>1026</v>
      </c>
      <c r="AA3942" s="196">
        <v>6</v>
      </c>
    </row>
    <row r="3943" spans="1:31" x14ac:dyDescent="0.25">
      <c r="A3943" s="186"/>
      <c r="B3943" s="176" t="s">
        <v>5389</v>
      </c>
      <c r="C3943" s="186"/>
      <c r="D3943" s="186"/>
      <c r="E3943" s="186"/>
      <c r="F3943" s="186"/>
      <c r="G3943" s="186"/>
      <c r="H3943" s="186"/>
      <c r="I3943" s="186"/>
      <c r="J3943" s="186"/>
      <c r="K3943" s="186"/>
      <c r="L3943" s="186"/>
      <c r="M3943" s="188" t="s">
        <v>3142</v>
      </c>
      <c r="N3943" s="17">
        <v>21</v>
      </c>
      <c r="O3943" s="196">
        <v>8</v>
      </c>
      <c r="P3943" s="17">
        <v>2013</v>
      </c>
      <c r="Q3943" s="20" t="s">
        <v>1</v>
      </c>
      <c r="R3943" s="24" t="s">
        <v>1026</v>
      </c>
      <c r="S3943" s="19" t="s">
        <v>1043</v>
      </c>
      <c r="T3943" s="196">
        <v>2</v>
      </c>
      <c r="U3943" s="24" t="s">
        <v>1026</v>
      </c>
      <c r="V3943" s="196">
        <v>1</v>
      </c>
      <c r="W3943" s="200" t="s">
        <v>5388</v>
      </c>
      <c r="X3943" s="196">
        <v>465</v>
      </c>
      <c r="Y3943" s="196">
        <v>5</v>
      </c>
      <c r="Z3943" s="24" t="s">
        <v>1026</v>
      </c>
      <c r="AA3943" s="196">
        <v>3</v>
      </c>
    </row>
    <row r="3944" spans="1:31" x14ac:dyDescent="0.25">
      <c r="A3944" s="186"/>
      <c r="B3944" s="176"/>
      <c r="C3944" s="186"/>
      <c r="D3944" s="186"/>
      <c r="E3944" s="186"/>
      <c r="F3944" s="186"/>
      <c r="G3944" s="186"/>
      <c r="H3944" s="186"/>
      <c r="I3944" s="186"/>
      <c r="J3944" s="186"/>
      <c r="K3944" s="186"/>
      <c r="L3944" s="186"/>
      <c r="M3944" s="188"/>
      <c r="O3944" s="196"/>
      <c r="P3944" s="196"/>
      <c r="Q3944" s="197"/>
      <c r="R3944" s="197"/>
      <c r="S3944" s="197"/>
      <c r="T3944" s="196"/>
      <c r="U3944" s="197"/>
      <c r="V3944" s="196"/>
      <c r="W3944" s="200"/>
      <c r="X3944" s="196"/>
      <c r="Y3944" s="196"/>
      <c r="Z3944" s="197"/>
      <c r="AA3944" s="196"/>
    </row>
    <row r="3945" spans="1:31" x14ac:dyDescent="0.25">
      <c r="A3945" s="186"/>
      <c r="B3945" s="176"/>
      <c r="C3945" s="186"/>
      <c r="D3945" s="186"/>
      <c r="E3945" s="186"/>
      <c r="F3945" s="186"/>
      <c r="G3945" s="186"/>
      <c r="H3945" s="186"/>
      <c r="I3945" s="186"/>
      <c r="J3945" s="186"/>
      <c r="K3945" s="186"/>
      <c r="L3945" s="186"/>
      <c r="M3945" s="188"/>
      <c r="O3945" s="196"/>
      <c r="P3945" s="196"/>
      <c r="Q3945" s="197"/>
      <c r="R3945" s="204"/>
      <c r="S3945" s="205"/>
      <c r="T3945" s="17">
        <f>SUM(T3940:T3944)</f>
        <v>7</v>
      </c>
      <c r="U3945" s="24" t="s">
        <v>1026</v>
      </c>
      <c r="V3945" s="17">
        <f>SUM(V3940:V3944)</f>
        <v>4</v>
      </c>
      <c r="X3945" s="17">
        <f>SUM(X3940:X3944)</f>
        <v>1313</v>
      </c>
      <c r="Y3945" s="17">
        <f>SUM(Y3940:Y3944)</f>
        <v>31</v>
      </c>
      <c r="Z3945" s="24" t="s">
        <v>1026</v>
      </c>
      <c r="AA3945" s="17">
        <f>SUM(AA3940:AA3944)</f>
        <v>16</v>
      </c>
    </row>
    <row r="3946" spans="1:31" x14ac:dyDescent="0.25">
      <c r="A3946" s="186"/>
      <c r="B3946" s="176"/>
      <c r="C3946" s="186"/>
      <c r="D3946" s="186"/>
      <c r="E3946" s="186"/>
      <c r="F3946" s="186"/>
      <c r="G3946" s="186"/>
      <c r="H3946" s="186"/>
      <c r="I3946" s="186"/>
      <c r="J3946" s="186"/>
      <c r="K3946" s="186"/>
      <c r="L3946" s="186"/>
      <c r="M3946" s="188"/>
      <c r="O3946" s="196"/>
      <c r="P3946" s="17">
        <f>COUNT(T3940:T3944)</f>
        <v>4</v>
      </c>
      <c r="Q3946" s="197"/>
      <c r="R3946" s="204"/>
      <c r="S3946" s="203" t="s">
        <v>567</v>
      </c>
      <c r="T3946" s="81">
        <f>PRODUCT(T3945/P3946)</f>
        <v>1.75</v>
      </c>
      <c r="U3946" s="24" t="s">
        <v>1026</v>
      </c>
      <c r="V3946" s="81">
        <f>PRODUCT(V3945/P3946)</f>
        <v>1</v>
      </c>
      <c r="X3946" s="82">
        <f>PRODUCT(X3945/P3946)</f>
        <v>328.25</v>
      </c>
      <c r="Y3946" s="81">
        <f>PRODUCT(Y3945/P3946)</f>
        <v>7.75</v>
      </c>
      <c r="Z3946" s="24" t="s">
        <v>1026</v>
      </c>
      <c r="AA3946" s="81">
        <f>PRODUCT(AA3945/P3946)</f>
        <v>4</v>
      </c>
    </row>
    <row r="3947" spans="1:31" x14ac:dyDescent="0.25">
      <c r="A3947" s="186"/>
      <c r="B3947" s="176"/>
      <c r="C3947" s="186"/>
      <c r="D3947" s="186"/>
      <c r="E3947" s="186"/>
      <c r="F3947" s="186"/>
      <c r="G3947" s="186"/>
      <c r="H3947" s="186"/>
      <c r="I3947" s="186"/>
      <c r="J3947" s="186"/>
      <c r="K3947" s="186"/>
      <c r="L3947" s="186"/>
      <c r="M3947" s="188"/>
      <c r="O3947" s="196"/>
      <c r="P3947" s="196"/>
      <c r="Q3947" s="203"/>
      <c r="R3947" s="197"/>
      <c r="S3947" s="203"/>
      <c r="T3947" s="196"/>
      <c r="U3947" s="197"/>
      <c r="V3947" s="196"/>
      <c r="X3947" s="196"/>
      <c r="Y3947" s="196"/>
      <c r="Z3947" s="197"/>
      <c r="AA3947" s="196"/>
    </row>
    <row r="3948" spans="1:31" s="16" customFormat="1" x14ac:dyDescent="0.2">
      <c r="A3948" s="178"/>
      <c r="B3948" s="179" t="s">
        <v>5373</v>
      </c>
      <c r="C3948" s="178"/>
      <c r="D3948" s="178"/>
      <c r="E3948" s="178"/>
      <c r="F3948" s="178"/>
      <c r="G3948" s="178"/>
      <c r="H3948" s="178"/>
      <c r="I3948" s="206"/>
      <c r="J3948" s="178"/>
      <c r="K3948" s="178"/>
      <c r="L3948" s="178"/>
      <c r="M3948" s="178"/>
      <c r="N3948" s="156"/>
      <c r="O3948" s="178"/>
      <c r="P3948" s="178"/>
      <c r="Q3948" s="179" t="s">
        <v>5373</v>
      </c>
      <c r="R3948" s="207"/>
      <c r="S3948" s="208"/>
      <c r="T3948" s="209"/>
      <c r="U3948" s="207"/>
      <c r="V3948" s="183"/>
      <c r="W3948" s="210"/>
      <c r="X3948" s="211"/>
      <c r="Y3948" s="178"/>
      <c r="Z3948" s="207"/>
      <c r="AA3948" s="178"/>
      <c r="AC3948" s="14"/>
      <c r="AD3948" s="14"/>
      <c r="AE3948" s="14"/>
    </row>
    <row r="3949" spans="1:31" x14ac:dyDescent="0.25">
      <c r="A3949" s="186"/>
      <c r="B3949" s="176"/>
      <c r="C3949" s="186"/>
      <c r="D3949" s="186"/>
      <c r="E3949" s="186"/>
      <c r="F3949" s="186"/>
      <c r="G3949" s="186"/>
      <c r="H3949" s="186"/>
      <c r="I3949" s="186"/>
      <c r="J3949" s="186"/>
      <c r="K3949" s="186"/>
      <c r="L3949" s="186"/>
      <c r="M3949" s="188" t="s">
        <v>3027</v>
      </c>
      <c r="N3949" s="17">
        <v>24</v>
      </c>
      <c r="O3949" s="196">
        <v>8</v>
      </c>
      <c r="P3949" s="17">
        <v>2013</v>
      </c>
      <c r="Q3949" s="176" t="s">
        <v>5387</v>
      </c>
      <c r="R3949" s="24" t="s">
        <v>1026</v>
      </c>
      <c r="S3949" s="19" t="s">
        <v>5266</v>
      </c>
      <c r="T3949" s="196">
        <v>2</v>
      </c>
      <c r="U3949" s="24" t="s">
        <v>1026</v>
      </c>
      <c r="V3949" s="196">
        <v>0</v>
      </c>
      <c r="W3949" s="200" t="s">
        <v>5392</v>
      </c>
      <c r="X3949" s="196">
        <v>624</v>
      </c>
      <c r="Y3949" s="196">
        <v>12</v>
      </c>
      <c r="Z3949" s="24" t="s">
        <v>1026</v>
      </c>
      <c r="AA3949" s="196">
        <v>4</v>
      </c>
    </row>
    <row r="3950" spans="1:31" x14ac:dyDescent="0.25">
      <c r="A3950" s="186"/>
      <c r="B3950" s="176"/>
      <c r="C3950" s="186"/>
      <c r="D3950" s="186"/>
      <c r="E3950" s="186"/>
      <c r="F3950" s="186"/>
      <c r="G3950" s="186"/>
      <c r="H3950" s="186"/>
      <c r="I3950" s="186"/>
      <c r="J3950" s="186"/>
      <c r="K3950" s="186"/>
      <c r="L3950" s="186"/>
      <c r="M3950" s="188" t="s">
        <v>5372</v>
      </c>
      <c r="N3950" s="17">
        <v>25</v>
      </c>
      <c r="O3950" s="196">
        <v>8</v>
      </c>
      <c r="P3950" s="17">
        <v>2013</v>
      </c>
      <c r="Q3950" s="20" t="s">
        <v>5266</v>
      </c>
      <c r="R3950" s="24" t="s">
        <v>1026</v>
      </c>
      <c r="S3950" s="197" t="s">
        <v>5387</v>
      </c>
      <c r="T3950" s="196">
        <v>1</v>
      </c>
      <c r="U3950" s="24" t="s">
        <v>1026</v>
      </c>
      <c r="V3950" s="196">
        <v>0</v>
      </c>
      <c r="W3950" s="200" t="s">
        <v>241</v>
      </c>
      <c r="X3950" s="196">
        <v>362</v>
      </c>
      <c r="Y3950" s="196">
        <v>4</v>
      </c>
      <c r="Z3950" s="24" t="s">
        <v>1026</v>
      </c>
      <c r="AA3950" s="196">
        <v>3</v>
      </c>
    </row>
    <row r="3951" spans="1:31" x14ac:dyDescent="0.25">
      <c r="A3951" s="186"/>
      <c r="B3951" s="176"/>
      <c r="C3951" s="186"/>
      <c r="D3951" s="186"/>
      <c r="E3951" s="186"/>
      <c r="F3951" s="186"/>
      <c r="G3951" s="186"/>
      <c r="H3951" s="186"/>
      <c r="I3951" s="186"/>
      <c r="J3951" s="186"/>
      <c r="K3951" s="186"/>
      <c r="L3951" s="186"/>
      <c r="M3951" s="188" t="s">
        <v>3142</v>
      </c>
      <c r="N3951" s="17">
        <v>28</v>
      </c>
      <c r="O3951" s="196">
        <v>8</v>
      </c>
      <c r="P3951" s="17">
        <v>2013</v>
      </c>
      <c r="Q3951" s="197" t="s">
        <v>5387</v>
      </c>
      <c r="R3951" s="24" t="s">
        <v>1026</v>
      </c>
      <c r="S3951" s="20" t="s">
        <v>5266</v>
      </c>
      <c r="T3951" s="196">
        <v>1</v>
      </c>
      <c r="U3951" s="24" t="s">
        <v>1026</v>
      </c>
      <c r="V3951" s="196">
        <v>2</v>
      </c>
      <c r="W3951" s="200" t="s">
        <v>5398</v>
      </c>
      <c r="X3951" s="196">
        <v>734</v>
      </c>
      <c r="Y3951" s="196">
        <v>6</v>
      </c>
      <c r="Z3951" s="24" t="s">
        <v>1026</v>
      </c>
      <c r="AA3951" s="196">
        <v>9</v>
      </c>
    </row>
    <row r="3952" spans="1:31" x14ac:dyDescent="0.25">
      <c r="A3952" s="186"/>
      <c r="B3952" s="176" t="s">
        <v>5404</v>
      </c>
      <c r="C3952" s="186"/>
      <c r="D3952" s="186"/>
      <c r="E3952" s="186"/>
      <c r="F3952" s="186"/>
      <c r="G3952" s="186"/>
      <c r="H3952" s="186"/>
      <c r="I3952" s="186"/>
      <c r="J3952" s="186"/>
      <c r="K3952" s="186"/>
      <c r="L3952" s="186"/>
      <c r="M3952" s="188" t="s">
        <v>3027</v>
      </c>
      <c r="N3952" s="17">
        <v>31</v>
      </c>
      <c r="O3952" s="196">
        <v>8</v>
      </c>
      <c r="P3952" s="17">
        <v>2013</v>
      </c>
      <c r="Q3952" s="176" t="s">
        <v>5266</v>
      </c>
      <c r="R3952" s="24" t="s">
        <v>1026</v>
      </c>
      <c r="S3952" s="197" t="s">
        <v>5387</v>
      </c>
      <c r="T3952" s="196">
        <v>1</v>
      </c>
      <c r="U3952" s="24" t="s">
        <v>1026</v>
      </c>
      <c r="V3952" s="196">
        <v>0</v>
      </c>
      <c r="W3952" s="200" t="s">
        <v>5406</v>
      </c>
      <c r="X3952" s="196">
        <v>442</v>
      </c>
      <c r="Y3952" s="196">
        <v>11</v>
      </c>
      <c r="Z3952" s="24" t="s">
        <v>1026</v>
      </c>
      <c r="AA3952" s="196">
        <v>4</v>
      </c>
    </row>
    <row r="3953" spans="1:31" x14ac:dyDescent="0.25">
      <c r="A3953" s="186"/>
      <c r="B3953" s="176"/>
      <c r="C3953" s="186"/>
      <c r="D3953" s="186"/>
      <c r="E3953" s="186"/>
      <c r="F3953" s="186"/>
      <c r="G3953" s="186"/>
      <c r="H3953" s="186"/>
      <c r="I3953" s="186"/>
      <c r="J3953" s="186"/>
      <c r="K3953" s="186"/>
      <c r="L3953" s="186"/>
      <c r="M3953" s="188"/>
      <c r="O3953" s="196"/>
      <c r="Q3953" s="197"/>
      <c r="R3953" s="24"/>
      <c r="S3953" s="197"/>
      <c r="T3953" s="196"/>
      <c r="U3953" s="24"/>
      <c r="V3953" s="196"/>
      <c r="W3953" s="200"/>
      <c r="X3953" s="196"/>
      <c r="Y3953" s="196"/>
      <c r="Z3953" s="24"/>
      <c r="AA3953" s="196"/>
    </row>
    <row r="3954" spans="1:31" x14ac:dyDescent="0.25">
      <c r="A3954" s="186"/>
      <c r="B3954" s="176"/>
      <c r="C3954" s="186"/>
      <c r="D3954" s="186"/>
      <c r="E3954" s="186"/>
      <c r="F3954" s="186"/>
      <c r="G3954" s="186"/>
      <c r="H3954" s="186"/>
      <c r="I3954" s="186"/>
      <c r="J3954" s="186"/>
      <c r="K3954" s="186"/>
      <c r="L3954" s="186"/>
      <c r="M3954" s="188" t="s">
        <v>3027</v>
      </c>
      <c r="N3954" s="17">
        <v>24</v>
      </c>
      <c r="O3954" s="196">
        <v>8</v>
      </c>
      <c r="P3954" s="17">
        <v>2013</v>
      </c>
      <c r="Q3954" s="19" t="s">
        <v>1043</v>
      </c>
      <c r="R3954" s="24" t="s">
        <v>1026</v>
      </c>
      <c r="S3954" s="176" t="s">
        <v>566</v>
      </c>
      <c r="T3954" s="196">
        <v>1</v>
      </c>
      <c r="U3954" s="24" t="s">
        <v>1026</v>
      </c>
      <c r="V3954" s="196">
        <v>2</v>
      </c>
      <c r="W3954" s="200" t="s">
        <v>5393</v>
      </c>
      <c r="X3954" s="196">
        <v>296</v>
      </c>
      <c r="Y3954" s="196">
        <v>6</v>
      </c>
      <c r="Z3954" s="24" t="s">
        <v>1026</v>
      </c>
      <c r="AA3954" s="196">
        <v>5</v>
      </c>
    </row>
    <row r="3955" spans="1:31" x14ac:dyDescent="0.25">
      <c r="A3955" s="186"/>
      <c r="B3955" s="176"/>
      <c r="C3955" s="186"/>
      <c r="D3955" s="186"/>
      <c r="E3955" s="186"/>
      <c r="F3955" s="186"/>
      <c r="G3955" s="186"/>
      <c r="H3955" s="186"/>
      <c r="I3955" s="186"/>
      <c r="J3955" s="186"/>
      <c r="K3955" s="186"/>
      <c r="L3955" s="186"/>
      <c r="M3955" s="188" t="s">
        <v>5372</v>
      </c>
      <c r="N3955" s="17">
        <v>25</v>
      </c>
      <c r="O3955" s="196">
        <v>8</v>
      </c>
      <c r="P3955" s="17">
        <v>2013</v>
      </c>
      <c r="Q3955" s="197" t="s">
        <v>566</v>
      </c>
      <c r="R3955" s="24" t="s">
        <v>1026</v>
      </c>
      <c r="S3955" s="20" t="s">
        <v>1043</v>
      </c>
      <c r="T3955" s="196">
        <v>0</v>
      </c>
      <c r="U3955" s="24" t="s">
        <v>1026</v>
      </c>
      <c r="V3955" s="196">
        <v>2</v>
      </c>
      <c r="W3955" s="200" t="s">
        <v>5015</v>
      </c>
      <c r="X3955" s="196">
        <v>311</v>
      </c>
      <c r="Y3955" s="196">
        <v>1</v>
      </c>
      <c r="Z3955" s="24" t="s">
        <v>1026</v>
      </c>
      <c r="AA3955" s="196">
        <v>12</v>
      </c>
    </row>
    <row r="3956" spans="1:31" x14ac:dyDescent="0.25">
      <c r="A3956" s="186"/>
      <c r="B3956" s="176"/>
      <c r="C3956" s="186"/>
      <c r="D3956" s="186"/>
      <c r="E3956" s="186"/>
      <c r="F3956" s="186"/>
      <c r="G3956" s="186"/>
      <c r="H3956" s="186"/>
      <c r="I3956" s="186"/>
      <c r="J3956" s="186"/>
      <c r="K3956" s="186"/>
      <c r="L3956" s="186"/>
      <c r="M3956" s="188" t="s">
        <v>3142</v>
      </c>
      <c r="N3956" s="17">
        <v>28</v>
      </c>
      <c r="O3956" s="196">
        <v>8</v>
      </c>
      <c r="P3956" s="17">
        <v>2013</v>
      </c>
      <c r="Q3956" s="20" t="s">
        <v>1043</v>
      </c>
      <c r="R3956" s="24" t="s">
        <v>1026</v>
      </c>
      <c r="S3956" s="197" t="s">
        <v>566</v>
      </c>
      <c r="T3956" s="196">
        <v>1</v>
      </c>
      <c r="U3956" s="24" t="s">
        <v>1026</v>
      </c>
      <c r="V3956" s="196">
        <v>0</v>
      </c>
      <c r="W3956" s="200" t="s">
        <v>5399</v>
      </c>
      <c r="X3956" s="196">
        <v>414</v>
      </c>
      <c r="Y3956" s="196">
        <v>20</v>
      </c>
      <c r="Z3956" s="24" t="s">
        <v>1026</v>
      </c>
      <c r="AA3956" s="196">
        <v>3</v>
      </c>
    </row>
    <row r="3957" spans="1:31" x14ac:dyDescent="0.25">
      <c r="A3957" s="186"/>
      <c r="B3957" s="176" t="s">
        <v>5403</v>
      </c>
      <c r="C3957" s="186"/>
      <c r="D3957" s="186"/>
      <c r="E3957" s="186"/>
      <c r="F3957" s="186"/>
      <c r="G3957" s="186"/>
      <c r="H3957" s="186"/>
      <c r="I3957" s="186"/>
      <c r="J3957" s="186"/>
      <c r="K3957" s="186"/>
      <c r="L3957" s="186"/>
      <c r="M3957" s="188" t="s">
        <v>3027</v>
      </c>
      <c r="N3957" s="17">
        <v>31</v>
      </c>
      <c r="O3957" s="196">
        <v>8</v>
      </c>
      <c r="P3957" s="17">
        <v>2013</v>
      </c>
      <c r="Q3957" s="197" t="s">
        <v>566</v>
      </c>
      <c r="R3957" s="24" t="s">
        <v>1026</v>
      </c>
      <c r="S3957" s="176" t="s">
        <v>1043</v>
      </c>
      <c r="T3957" s="196">
        <v>1</v>
      </c>
      <c r="U3957" s="24" t="s">
        <v>1026</v>
      </c>
      <c r="V3957" s="196">
        <v>2</v>
      </c>
      <c r="W3957" s="200" t="s">
        <v>5405</v>
      </c>
      <c r="X3957" s="196">
        <v>293</v>
      </c>
      <c r="Y3957" s="196">
        <v>3</v>
      </c>
      <c r="Z3957" s="24" t="s">
        <v>1026</v>
      </c>
      <c r="AA3957" s="196">
        <v>14</v>
      </c>
    </row>
    <row r="3958" spans="1:31" x14ac:dyDescent="0.25">
      <c r="A3958" s="186"/>
      <c r="B3958" s="176"/>
      <c r="C3958" s="186"/>
      <c r="D3958" s="186"/>
      <c r="E3958" s="186"/>
      <c r="F3958" s="186"/>
      <c r="G3958" s="186"/>
      <c r="H3958" s="186"/>
      <c r="I3958" s="186"/>
      <c r="J3958" s="186"/>
      <c r="K3958" s="186"/>
      <c r="L3958" s="186"/>
      <c r="M3958" s="188"/>
      <c r="O3958" s="196"/>
      <c r="P3958" s="196"/>
      <c r="Q3958" s="197"/>
      <c r="R3958" s="204"/>
      <c r="S3958" s="205"/>
      <c r="T3958" s="17">
        <f>SUM(T3949:T3957)</f>
        <v>8</v>
      </c>
      <c r="U3958" s="24" t="s">
        <v>1026</v>
      </c>
      <c r="V3958" s="17">
        <f>SUM(V3949:V3957)</f>
        <v>8</v>
      </c>
      <c r="X3958" s="17">
        <f>SUM(X3949:X3957)</f>
        <v>3476</v>
      </c>
      <c r="Y3958" s="17">
        <f>SUM(Y3949:Y3957)</f>
        <v>63</v>
      </c>
      <c r="Z3958" s="24" t="s">
        <v>1026</v>
      </c>
      <c r="AA3958" s="17">
        <f>SUM(AA3949:AA3957)</f>
        <v>54</v>
      </c>
    </row>
    <row r="3959" spans="1:31" x14ac:dyDescent="0.25">
      <c r="A3959" s="186"/>
      <c r="B3959" s="176"/>
      <c r="C3959" s="186"/>
      <c r="D3959" s="186"/>
      <c r="E3959" s="186"/>
      <c r="F3959" s="186"/>
      <c r="G3959" s="186"/>
      <c r="H3959" s="186"/>
      <c r="I3959" s="186"/>
      <c r="J3959" s="186"/>
      <c r="K3959" s="186"/>
      <c r="L3959" s="186"/>
      <c r="M3959" s="188"/>
      <c r="O3959" s="196"/>
      <c r="P3959" s="17">
        <v>8</v>
      </c>
      <c r="Q3959" s="197"/>
      <c r="R3959" s="204"/>
      <c r="S3959" s="203" t="s">
        <v>567</v>
      </c>
      <c r="T3959" s="81">
        <f>PRODUCT(T3958/P3959)</f>
        <v>1</v>
      </c>
      <c r="U3959" s="24" t="s">
        <v>1026</v>
      </c>
      <c r="V3959" s="81">
        <f>PRODUCT(V3958/P3959)</f>
        <v>1</v>
      </c>
      <c r="X3959" s="82">
        <f>PRODUCT(X3958/P3959)</f>
        <v>434.5</v>
      </c>
      <c r="Y3959" s="81">
        <f>PRODUCT(Y3958/P3959)</f>
        <v>7.875</v>
      </c>
      <c r="Z3959" s="24" t="s">
        <v>1026</v>
      </c>
      <c r="AA3959" s="81">
        <f>PRODUCT(AA3958/P3959)</f>
        <v>6.75</v>
      </c>
    </row>
    <row r="3960" spans="1:31" x14ac:dyDescent="0.25">
      <c r="A3960" s="186"/>
      <c r="B3960" s="176"/>
      <c r="C3960" s="186"/>
      <c r="D3960" s="186"/>
      <c r="E3960" s="186"/>
      <c r="F3960" s="186"/>
      <c r="G3960" s="186"/>
      <c r="H3960" s="186"/>
      <c r="I3960" s="186"/>
      <c r="J3960" s="186"/>
      <c r="K3960" s="186"/>
      <c r="L3960" s="186"/>
      <c r="M3960" s="188"/>
      <c r="O3960" s="196"/>
      <c r="P3960" s="196"/>
      <c r="Q3960" s="197"/>
      <c r="R3960" s="197"/>
      <c r="S3960" s="203"/>
      <c r="T3960" s="196"/>
      <c r="U3960" s="197"/>
      <c r="V3960" s="196"/>
      <c r="W3960" s="200"/>
      <c r="X3960" s="196"/>
      <c r="Y3960" s="196"/>
      <c r="Z3960" s="197"/>
      <c r="AA3960" s="196"/>
    </row>
    <row r="3962" spans="1:31" x14ac:dyDescent="0.25">
      <c r="A3962" s="21"/>
      <c r="B3962" s="22" t="s">
        <v>5729</v>
      </c>
      <c r="C3962" s="21" t="s">
        <v>1032</v>
      </c>
      <c r="D3962" s="21" t="s">
        <v>1033</v>
      </c>
      <c r="E3962" s="21" t="s">
        <v>1034</v>
      </c>
      <c r="F3962" s="21" t="s">
        <v>1030</v>
      </c>
      <c r="G3962" s="21" t="s">
        <v>1039</v>
      </c>
      <c r="H3962" s="21" t="s">
        <v>1040</v>
      </c>
      <c r="I3962" s="22" t="s">
        <v>1028</v>
      </c>
      <c r="J3962" s="21"/>
      <c r="K3962" s="21"/>
      <c r="L3962" s="21" t="s">
        <v>1031</v>
      </c>
      <c r="M3962" s="33"/>
      <c r="N3962" s="33"/>
      <c r="O3962" s="33"/>
      <c r="P3962" s="33"/>
      <c r="Q3962" s="22" t="s">
        <v>5729</v>
      </c>
      <c r="R3962" s="33"/>
      <c r="S3962" s="35"/>
      <c r="T3962" s="33"/>
      <c r="U3962" s="33"/>
      <c r="V3962" s="33"/>
      <c r="W3962" s="163"/>
      <c r="X3962" s="33"/>
      <c r="Y3962" s="33"/>
      <c r="Z3962" s="33"/>
      <c r="AA3962" s="33"/>
      <c r="AC3962" s="122" t="s">
        <v>5932</v>
      </c>
      <c r="AD3962" s="122" t="s">
        <v>5933</v>
      </c>
      <c r="AE3962" s="122" t="s">
        <v>5933</v>
      </c>
    </row>
    <row r="3963" spans="1:31" x14ac:dyDescent="0.25">
      <c r="A3963" s="14">
        <v>1</v>
      </c>
      <c r="B3963" s="63" t="s">
        <v>1041</v>
      </c>
      <c r="C3963" s="294">
        <v>24</v>
      </c>
      <c r="D3963" s="294">
        <v>22</v>
      </c>
      <c r="E3963" s="294">
        <v>1</v>
      </c>
      <c r="F3963" s="294">
        <v>0</v>
      </c>
      <c r="G3963" s="294">
        <v>1</v>
      </c>
      <c r="H3963" s="294">
        <v>0</v>
      </c>
      <c r="I3963" s="294">
        <v>254</v>
      </c>
      <c r="J3963" s="299" t="s">
        <v>1026</v>
      </c>
      <c r="K3963" s="294">
        <v>48</v>
      </c>
      <c r="L3963" s="294">
        <f t="shared" ref="L3963:L3973" si="60">PRODUCT(D3963*3+E3963*2+G3963)</f>
        <v>69</v>
      </c>
      <c r="M3963" s="17" t="s">
        <v>3142</v>
      </c>
      <c r="N3963" s="17">
        <v>14</v>
      </c>
      <c r="O3963" s="17">
        <v>5</v>
      </c>
      <c r="P3963" s="17">
        <v>2014</v>
      </c>
      <c r="Q3963" s="19" t="s">
        <v>5266</v>
      </c>
      <c r="R3963" s="24" t="s">
        <v>1026</v>
      </c>
      <c r="S3963" s="19" t="s">
        <v>5041</v>
      </c>
      <c r="T3963" s="17">
        <v>0</v>
      </c>
      <c r="U3963" s="24" t="s">
        <v>1026</v>
      </c>
      <c r="V3963" s="17">
        <v>1</v>
      </c>
      <c r="W3963" s="142" t="s">
        <v>5736</v>
      </c>
      <c r="X3963" s="17">
        <v>308</v>
      </c>
      <c r="Y3963" s="17">
        <v>3</v>
      </c>
      <c r="Z3963" s="24" t="s">
        <v>1026</v>
      </c>
      <c r="AA3963" s="17">
        <v>9</v>
      </c>
      <c r="AB3963" s="142"/>
      <c r="AC3963" s="17">
        <v>1</v>
      </c>
      <c r="AD3963" s="17">
        <v>47</v>
      </c>
      <c r="AE3963" s="17">
        <f>PRODUCT(AC3963*60+AD3963)</f>
        <v>107</v>
      </c>
    </row>
    <row r="3964" spans="1:31" x14ac:dyDescent="0.25">
      <c r="A3964" s="14">
        <v>2</v>
      </c>
      <c r="B3964" s="67" t="s">
        <v>392</v>
      </c>
      <c r="C3964" s="294">
        <v>24</v>
      </c>
      <c r="D3964" s="294">
        <v>13</v>
      </c>
      <c r="E3964" s="294">
        <v>6</v>
      </c>
      <c r="F3964" s="191">
        <v>0</v>
      </c>
      <c r="G3964" s="191">
        <v>2</v>
      </c>
      <c r="H3964" s="191">
        <v>3</v>
      </c>
      <c r="I3964" s="191">
        <v>210</v>
      </c>
      <c r="J3964" s="299" t="s">
        <v>1026</v>
      </c>
      <c r="K3964" s="191">
        <v>103</v>
      </c>
      <c r="L3964" s="191">
        <f t="shared" si="60"/>
        <v>53</v>
      </c>
      <c r="M3964" s="17" t="s">
        <v>3142</v>
      </c>
      <c r="N3964" s="17">
        <v>14</v>
      </c>
      <c r="O3964" s="17">
        <v>5</v>
      </c>
      <c r="P3964" s="17">
        <v>2014</v>
      </c>
      <c r="Q3964" s="19" t="s">
        <v>264</v>
      </c>
      <c r="R3964" s="24" t="s">
        <v>1026</v>
      </c>
      <c r="S3964" s="19" t="s">
        <v>1043</v>
      </c>
      <c r="T3964" s="17">
        <v>2</v>
      </c>
      <c r="U3964" s="24" t="s">
        <v>1026</v>
      </c>
      <c r="V3964" s="17">
        <v>1</v>
      </c>
      <c r="W3964" s="142" t="s">
        <v>5737</v>
      </c>
      <c r="X3964" s="17">
        <v>394</v>
      </c>
      <c r="Y3964" s="17">
        <v>5</v>
      </c>
      <c r="Z3964" s="24" t="s">
        <v>1026</v>
      </c>
      <c r="AA3964" s="17">
        <v>5</v>
      </c>
      <c r="AB3964" s="142"/>
      <c r="AC3964" s="17">
        <v>2</v>
      </c>
      <c r="AD3964" s="17">
        <v>13</v>
      </c>
      <c r="AE3964" s="17">
        <f t="shared" ref="AE3964:AE3969" si="61">PRODUCT(AC3964*60+AD3964)</f>
        <v>133</v>
      </c>
    </row>
    <row r="3965" spans="1:31" x14ac:dyDescent="0.25">
      <c r="A3965" s="14">
        <v>3</v>
      </c>
      <c r="B3965" s="42" t="s">
        <v>4913</v>
      </c>
      <c r="C3965" s="294">
        <v>24</v>
      </c>
      <c r="D3965" s="294">
        <v>9</v>
      </c>
      <c r="E3965" s="294">
        <v>5</v>
      </c>
      <c r="F3965" s="294">
        <v>0</v>
      </c>
      <c r="G3965" s="294">
        <v>4</v>
      </c>
      <c r="H3965" s="294">
        <v>6</v>
      </c>
      <c r="I3965" s="294">
        <v>190</v>
      </c>
      <c r="J3965" s="299" t="s">
        <v>1026</v>
      </c>
      <c r="K3965" s="294">
        <v>136</v>
      </c>
      <c r="L3965" s="294">
        <f t="shared" si="60"/>
        <v>41</v>
      </c>
      <c r="M3965" s="17" t="s">
        <v>3142</v>
      </c>
      <c r="N3965" s="17">
        <v>14</v>
      </c>
      <c r="O3965" s="17">
        <v>5</v>
      </c>
      <c r="P3965" s="17">
        <v>2014</v>
      </c>
      <c r="Q3965" s="19" t="s">
        <v>5267</v>
      </c>
      <c r="R3965" s="24" t="s">
        <v>1026</v>
      </c>
      <c r="S3965" s="19" t="s">
        <v>392</v>
      </c>
      <c r="T3965" s="17">
        <v>0</v>
      </c>
      <c r="U3965" s="24" t="s">
        <v>1026</v>
      </c>
      <c r="V3965" s="17">
        <v>2</v>
      </c>
      <c r="W3965" s="142" t="s">
        <v>5735</v>
      </c>
      <c r="X3965" s="17">
        <v>245</v>
      </c>
      <c r="Y3965" s="17">
        <v>4</v>
      </c>
      <c r="Z3965" s="24" t="s">
        <v>1026</v>
      </c>
      <c r="AA3965" s="17">
        <v>14</v>
      </c>
      <c r="AB3965" s="142"/>
      <c r="AC3965" s="17">
        <v>2</v>
      </c>
      <c r="AD3965" s="17">
        <v>7</v>
      </c>
      <c r="AE3965" s="17">
        <f t="shared" si="61"/>
        <v>127</v>
      </c>
    </row>
    <row r="3966" spans="1:31" x14ac:dyDescent="0.25">
      <c r="A3966" s="14">
        <v>4</v>
      </c>
      <c r="B3966" s="63" t="s">
        <v>1043</v>
      </c>
      <c r="C3966" s="191">
        <v>24</v>
      </c>
      <c r="D3966" s="191">
        <v>7</v>
      </c>
      <c r="E3966" s="191">
        <v>5</v>
      </c>
      <c r="F3966" s="191">
        <v>0</v>
      </c>
      <c r="G3966" s="191">
        <v>8</v>
      </c>
      <c r="H3966" s="191">
        <v>4</v>
      </c>
      <c r="I3966" s="191">
        <v>165</v>
      </c>
      <c r="J3966" s="299" t="s">
        <v>1026</v>
      </c>
      <c r="K3966" s="191">
        <v>128</v>
      </c>
      <c r="L3966" s="191">
        <f t="shared" si="60"/>
        <v>39</v>
      </c>
      <c r="M3966" s="17" t="s">
        <v>3142</v>
      </c>
      <c r="N3966" s="17">
        <v>14</v>
      </c>
      <c r="O3966" s="17">
        <v>5</v>
      </c>
      <c r="P3966" s="17">
        <v>2014</v>
      </c>
      <c r="Q3966" s="19" t="s">
        <v>4913</v>
      </c>
      <c r="R3966" s="24" t="s">
        <v>1026</v>
      </c>
      <c r="S3966" s="19" t="s">
        <v>1041</v>
      </c>
      <c r="T3966" s="17">
        <v>0</v>
      </c>
      <c r="U3966" s="24" t="s">
        <v>1026</v>
      </c>
      <c r="V3966" s="17">
        <v>2</v>
      </c>
      <c r="W3966" s="142" t="s">
        <v>1697</v>
      </c>
      <c r="X3966" s="17">
        <v>588</v>
      </c>
      <c r="Y3966" s="17">
        <v>0</v>
      </c>
      <c r="Z3966" s="24" t="s">
        <v>1026</v>
      </c>
      <c r="AA3966" s="17">
        <v>7</v>
      </c>
      <c r="AB3966" s="142"/>
      <c r="AC3966" s="17">
        <v>2</v>
      </c>
      <c r="AD3966" s="17">
        <v>3</v>
      </c>
      <c r="AE3966" s="17">
        <f t="shared" si="61"/>
        <v>123</v>
      </c>
    </row>
    <row r="3967" spans="1:31" x14ac:dyDescent="0.25">
      <c r="A3967" s="14">
        <v>5</v>
      </c>
      <c r="B3967" s="63" t="s">
        <v>5041</v>
      </c>
      <c r="C3967" s="191">
        <v>24</v>
      </c>
      <c r="D3967" s="191">
        <v>3</v>
      </c>
      <c r="E3967" s="191">
        <v>13</v>
      </c>
      <c r="F3967" s="294">
        <v>0</v>
      </c>
      <c r="G3967" s="294">
        <v>3</v>
      </c>
      <c r="H3967" s="294">
        <v>5</v>
      </c>
      <c r="I3967" s="294">
        <v>153</v>
      </c>
      <c r="J3967" s="299" t="s">
        <v>1026</v>
      </c>
      <c r="K3967" s="294">
        <v>133</v>
      </c>
      <c r="L3967" s="294">
        <f t="shared" si="60"/>
        <v>38</v>
      </c>
      <c r="M3967" s="17" t="s">
        <v>3141</v>
      </c>
      <c r="N3967" s="17">
        <v>15</v>
      </c>
      <c r="O3967" s="17">
        <v>5</v>
      </c>
      <c r="P3967" s="17">
        <v>2014</v>
      </c>
      <c r="Q3967" s="19" t="s">
        <v>1042</v>
      </c>
      <c r="R3967" s="24" t="s">
        <v>1026</v>
      </c>
      <c r="S3967" s="19" t="s">
        <v>1241</v>
      </c>
      <c r="T3967" s="17">
        <v>0</v>
      </c>
      <c r="U3967" s="24" t="s">
        <v>1026</v>
      </c>
      <c r="V3967" s="17">
        <v>2</v>
      </c>
      <c r="W3967" s="142" t="s">
        <v>5739</v>
      </c>
      <c r="X3967" s="17">
        <v>300</v>
      </c>
      <c r="Y3967" s="17">
        <v>2</v>
      </c>
      <c r="Z3967" s="24" t="s">
        <v>1026</v>
      </c>
      <c r="AA3967" s="17">
        <v>13</v>
      </c>
      <c r="AB3967" s="142"/>
      <c r="AC3967" s="17">
        <v>2</v>
      </c>
      <c r="AD3967" s="17">
        <v>23</v>
      </c>
      <c r="AE3967" s="17">
        <f t="shared" si="61"/>
        <v>143</v>
      </c>
    </row>
    <row r="3968" spans="1:31" x14ac:dyDescent="0.25">
      <c r="A3968" s="14">
        <v>6</v>
      </c>
      <c r="B3968" s="42" t="s">
        <v>1241</v>
      </c>
      <c r="C3968" s="191">
        <v>24</v>
      </c>
      <c r="D3968" s="191">
        <v>7</v>
      </c>
      <c r="E3968" s="191">
        <v>7</v>
      </c>
      <c r="F3968" s="294">
        <v>0</v>
      </c>
      <c r="G3968" s="294">
        <v>2</v>
      </c>
      <c r="H3968" s="294">
        <v>8</v>
      </c>
      <c r="I3968" s="294">
        <v>144</v>
      </c>
      <c r="J3968" s="299" t="s">
        <v>1026</v>
      </c>
      <c r="K3968" s="294">
        <v>127</v>
      </c>
      <c r="L3968" s="294">
        <f t="shared" si="60"/>
        <v>37</v>
      </c>
      <c r="M3968" s="17" t="s">
        <v>3027</v>
      </c>
      <c r="N3968" s="17">
        <v>17</v>
      </c>
      <c r="O3968" s="17">
        <v>5</v>
      </c>
      <c r="P3968" s="17">
        <v>2014</v>
      </c>
      <c r="Q3968" s="19" t="s">
        <v>5041</v>
      </c>
      <c r="R3968" s="24" t="s">
        <v>1026</v>
      </c>
      <c r="S3968" s="19" t="s">
        <v>4913</v>
      </c>
      <c r="T3968" s="17">
        <v>2</v>
      </c>
      <c r="U3968" s="24" t="s">
        <v>1026</v>
      </c>
      <c r="V3968" s="17">
        <v>1</v>
      </c>
      <c r="W3968" s="142" t="s">
        <v>5738</v>
      </c>
      <c r="X3968" s="17">
        <v>380</v>
      </c>
      <c r="Y3968" s="17">
        <v>4</v>
      </c>
      <c r="Z3968" s="24" t="s">
        <v>1026</v>
      </c>
      <c r="AA3968" s="17">
        <v>5</v>
      </c>
      <c r="AB3968" s="142"/>
      <c r="AC3968" s="17">
        <v>2</v>
      </c>
      <c r="AD3968" s="17">
        <v>26</v>
      </c>
      <c r="AE3968" s="17">
        <f t="shared" si="61"/>
        <v>146</v>
      </c>
    </row>
    <row r="3969" spans="1:31" x14ac:dyDescent="0.25">
      <c r="A3969" s="14">
        <v>7</v>
      </c>
      <c r="B3969" s="70" t="s">
        <v>5273</v>
      </c>
      <c r="C3969" s="294">
        <v>24</v>
      </c>
      <c r="D3969" s="294">
        <v>6</v>
      </c>
      <c r="E3969" s="294">
        <v>4</v>
      </c>
      <c r="F3969" s="294">
        <v>0</v>
      </c>
      <c r="G3969" s="294">
        <v>5</v>
      </c>
      <c r="H3969" s="294">
        <v>9</v>
      </c>
      <c r="I3969" s="294">
        <v>141</v>
      </c>
      <c r="J3969" s="299" t="s">
        <v>1026</v>
      </c>
      <c r="K3969" s="294">
        <v>150</v>
      </c>
      <c r="L3969" s="294">
        <f t="shared" si="60"/>
        <v>31</v>
      </c>
      <c r="M3969" s="17" t="s">
        <v>3011</v>
      </c>
      <c r="N3969" s="17">
        <v>18</v>
      </c>
      <c r="O3969" s="17">
        <v>5</v>
      </c>
      <c r="P3969" s="17">
        <v>2014</v>
      </c>
      <c r="Q3969" s="19" t="s">
        <v>5273</v>
      </c>
      <c r="R3969" s="24" t="s">
        <v>1026</v>
      </c>
      <c r="S3969" s="19" t="s">
        <v>5266</v>
      </c>
      <c r="T3969" s="17">
        <v>2</v>
      </c>
      <c r="U3969" s="24" t="s">
        <v>1026</v>
      </c>
      <c r="V3969" s="17">
        <v>0</v>
      </c>
      <c r="W3969" s="142" t="s">
        <v>2473</v>
      </c>
      <c r="X3969" s="17">
        <v>346</v>
      </c>
      <c r="Y3969" s="17">
        <v>7</v>
      </c>
      <c r="Z3969" s="24" t="s">
        <v>1026</v>
      </c>
      <c r="AA3969" s="17">
        <v>2</v>
      </c>
      <c r="AB3969" s="142" t="s">
        <v>5256</v>
      </c>
      <c r="AC3969" s="17">
        <v>2</v>
      </c>
      <c r="AD3969" s="17">
        <v>2</v>
      </c>
      <c r="AE3969" s="17">
        <f t="shared" si="61"/>
        <v>122</v>
      </c>
    </row>
    <row r="3970" spans="1:31" ht="15.75" thickBot="1" x14ac:dyDescent="0.3">
      <c r="A3970" s="37">
        <v>8</v>
      </c>
      <c r="B3970" s="36" t="s">
        <v>5267</v>
      </c>
      <c r="C3970" s="296">
        <v>24</v>
      </c>
      <c r="D3970" s="296">
        <v>5</v>
      </c>
      <c r="E3970" s="296">
        <v>4</v>
      </c>
      <c r="F3970" s="296">
        <v>0</v>
      </c>
      <c r="G3970" s="296">
        <v>6</v>
      </c>
      <c r="H3970" s="296">
        <v>9</v>
      </c>
      <c r="I3970" s="296">
        <v>142</v>
      </c>
      <c r="J3970" s="301" t="s">
        <v>1026</v>
      </c>
      <c r="K3970" s="296">
        <v>197</v>
      </c>
      <c r="L3970" s="296">
        <f t="shared" si="60"/>
        <v>29</v>
      </c>
      <c r="M3970" s="17" t="s">
        <v>3011</v>
      </c>
      <c r="N3970" s="17">
        <v>18</v>
      </c>
      <c r="O3970" s="17">
        <v>5</v>
      </c>
      <c r="P3970" s="17">
        <v>2014</v>
      </c>
      <c r="Q3970" s="19" t="s">
        <v>1041</v>
      </c>
      <c r="R3970" s="24" t="s">
        <v>1026</v>
      </c>
      <c r="S3970" s="19" t="s">
        <v>1042</v>
      </c>
      <c r="T3970" s="17">
        <v>2</v>
      </c>
      <c r="U3970" s="24" t="s">
        <v>1026</v>
      </c>
      <c r="V3970" s="17">
        <v>0</v>
      </c>
      <c r="W3970" s="142" t="s">
        <v>5742</v>
      </c>
      <c r="X3970" s="17">
        <v>474</v>
      </c>
      <c r="Y3970" s="17">
        <v>27</v>
      </c>
      <c r="Z3970" s="24" t="s">
        <v>1026</v>
      </c>
      <c r="AA3970" s="17">
        <v>5</v>
      </c>
      <c r="AB3970" s="142"/>
      <c r="AC3970" s="17">
        <v>2</v>
      </c>
      <c r="AD3970" s="17">
        <v>39</v>
      </c>
      <c r="AE3970" s="17">
        <f t="shared" ref="AE3970:AE4033" si="62">PRODUCT(AC3970*60+AD3970)</f>
        <v>159</v>
      </c>
    </row>
    <row r="3971" spans="1:31" ht="15.75" thickBot="1" x14ac:dyDescent="0.3">
      <c r="A3971" s="150">
        <v>9</v>
      </c>
      <c r="B3971" s="174" t="s">
        <v>264</v>
      </c>
      <c r="C3971" s="308">
        <v>24</v>
      </c>
      <c r="D3971" s="308">
        <v>2</v>
      </c>
      <c r="E3971" s="308">
        <v>4</v>
      </c>
      <c r="F3971" s="308">
        <v>0</v>
      </c>
      <c r="G3971" s="308">
        <v>2</v>
      </c>
      <c r="H3971" s="308">
        <v>16</v>
      </c>
      <c r="I3971" s="308">
        <v>119</v>
      </c>
      <c r="J3971" s="310" t="s">
        <v>1026</v>
      </c>
      <c r="K3971" s="308">
        <v>214</v>
      </c>
      <c r="L3971" s="308">
        <f t="shared" si="60"/>
        <v>16</v>
      </c>
      <c r="M3971" s="17" t="s">
        <v>3011</v>
      </c>
      <c r="N3971" s="17">
        <v>18</v>
      </c>
      <c r="O3971" s="17">
        <v>5</v>
      </c>
      <c r="P3971" s="17">
        <v>2014</v>
      </c>
      <c r="Q3971" s="19" t="s">
        <v>5267</v>
      </c>
      <c r="R3971" s="24" t="s">
        <v>1026</v>
      </c>
      <c r="S3971" s="19" t="s">
        <v>4913</v>
      </c>
      <c r="T3971" s="17">
        <v>0</v>
      </c>
      <c r="U3971" s="24" t="s">
        <v>1026</v>
      </c>
      <c r="V3971" s="17">
        <v>1</v>
      </c>
      <c r="W3971" s="142" t="s">
        <v>5741</v>
      </c>
      <c r="X3971" s="17">
        <v>249</v>
      </c>
      <c r="Y3971" s="17">
        <v>6</v>
      </c>
      <c r="Z3971" s="24" t="s">
        <v>1026</v>
      </c>
      <c r="AA3971" s="17">
        <v>12</v>
      </c>
      <c r="AB3971" s="142" t="s">
        <v>5733</v>
      </c>
      <c r="AC3971" s="17">
        <v>2</v>
      </c>
      <c r="AD3971" s="17">
        <v>2</v>
      </c>
      <c r="AE3971" s="17">
        <f t="shared" si="62"/>
        <v>122</v>
      </c>
    </row>
    <row r="3972" spans="1:31" x14ac:dyDescent="0.25">
      <c r="A3972" s="29">
        <v>10</v>
      </c>
      <c r="B3972" s="42" t="s">
        <v>1042</v>
      </c>
      <c r="C3972" s="191">
        <v>24</v>
      </c>
      <c r="D3972" s="191">
        <v>1</v>
      </c>
      <c r="E3972" s="191">
        <v>5</v>
      </c>
      <c r="F3972" s="191">
        <v>0</v>
      </c>
      <c r="G3972" s="191">
        <v>3</v>
      </c>
      <c r="H3972" s="191">
        <v>15</v>
      </c>
      <c r="I3972" s="191">
        <v>88</v>
      </c>
      <c r="J3972" s="299" t="s">
        <v>1026</v>
      </c>
      <c r="K3972" s="191">
        <v>224</v>
      </c>
      <c r="L3972" s="191">
        <f t="shared" si="60"/>
        <v>16</v>
      </c>
      <c r="M3972" s="17" t="s">
        <v>3011</v>
      </c>
      <c r="N3972" s="17">
        <v>18</v>
      </c>
      <c r="O3972" s="17">
        <v>5</v>
      </c>
      <c r="P3972" s="17">
        <v>2014</v>
      </c>
      <c r="Q3972" s="19" t="s">
        <v>1043</v>
      </c>
      <c r="R3972" s="24" t="s">
        <v>1026</v>
      </c>
      <c r="S3972" s="19" t="s">
        <v>392</v>
      </c>
      <c r="T3972" s="17">
        <v>1</v>
      </c>
      <c r="U3972" s="24" t="s">
        <v>1026</v>
      </c>
      <c r="V3972" s="17">
        <v>2</v>
      </c>
      <c r="W3972" s="142" t="s">
        <v>5740</v>
      </c>
      <c r="X3972" s="17">
        <v>618</v>
      </c>
      <c r="Y3972" s="17">
        <v>9</v>
      </c>
      <c r="Z3972" s="24" t="s">
        <v>1026</v>
      </c>
      <c r="AA3972" s="17">
        <v>9</v>
      </c>
      <c r="AB3972" s="142"/>
      <c r="AC3972" s="17">
        <v>2</v>
      </c>
      <c r="AD3972" s="17">
        <v>30</v>
      </c>
      <c r="AE3972" s="17">
        <f t="shared" si="62"/>
        <v>150</v>
      </c>
    </row>
    <row r="3973" spans="1:31" ht="15.75" thickBot="1" x14ac:dyDescent="0.3">
      <c r="A3973" s="37">
        <v>11</v>
      </c>
      <c r="B3973" s="36" t="s">
        <v>5266</v>
      </c>
      <c r="C3973" s="296">
        <v>24</v>
      </c>
      <c r="D3973" s="296">
        <v>2</v>
      </c>
      <c r="E3973" s="296">
        <v>1</v>
      </c>
      <c r="F3973" s="296">
        <v>0</v>
      </c>
      <c r="G3973" s="296">
        <v>0</v>
      </c>
      <c r="H3973" s="296">
        <v>21</v>
      </c>
      <c r="I3973" s="296">
        <v>73</v>
      </c>
      <c r="J3973" s="301" t="s">
        <v>1026</v>
      </c>
      <c r="K3973" s="296">
        <v>219</v>
      </c>
      <c r="L3973" s="296">
        <f t="shared" si="60"/>
        <v>8</v>
      </c>
      <c r="M3973" s="17" t="s">
        <v>3011</v>
      </c>
      <c r="N3973" s="17">
        <v>18</v>
      </c>
      <c r="O3973" s="17">
        <v>5</v>
      </c>
      <c r="P3973" s="17">
        <v>2014</v>
      </c>
      <c r="Q3973" s="19" t="s">
        <v>1241</v>
      </c>
      <c r="R3973" s="24" t="s">
        <v>1026</v>
      </c>
      <c r="S3973" s="19" t="s">
        <v>264</v>
      </c>
      <c r="T3973" s="17">
        <v>2</v>
      </c>
      <c r="U3973" s="24" t="s">
        <v>1026</v>
      </c>
      <c r="V3973" s="17">
        <v>0</v>
      </c>
      <c r="W3973" s="142" t="s">
        <v>865</v>
      </c>
      <c r="X3973" s="17">
        <v>1224</v>
      </c>
      <c r="Y3973" s="17">
        <v>6</v>
      </c>
      <c r="Z3973" s="24" t="s">
        <v>1026</v>
      </c>
      <c r="AA3973" s="17">
        <v>0</v>
      </c>
      <c r="AB3973" s="142"/>
      <c r="AC3973" s="17">
        <v>2</v>
      </c>
      <c r="AD3973" s="17">
        <v>6</v>
      </c>
      <c r="AE3973" s="17">
        <f t="shared" si="62"/>
        <v>126</v>
      </c>
    </row>
    <row r="3974" spans="1:31" x14ac:dyDescent="0.25">
      <c r="B3974" s="63"/>
      <c r="C3974" s="191"/>
      <c r="D3974" s="191"/>
      <c r="E3974" s="191"/>
      <c r="F3974" s="191"/>
      <c r="G3974" s="191"/>
      <c r="H3974" s="191"/>
      <c r="I3974" s="191"/>
      <c r="J3974" s="299"/>
      <c r="K3974" s="191"/>
      <c r="L3974" s="191"/>
      <c r="M3974" s="17" t="s">
        <v>3142</v>
      </c>
      <c r="N3974" s="17">
        <v>21</v>
      </c>
      <c r="O3974" s="17">
        <v>5</v>
      </c>
      <c r="P3974" s="17">
        <v>2014</v>
      </c>
      <c r="Q3974" s="19" t="s">
        <v>392</v>
      </c>
      <c r="R3974" s="24" t="s">
        <v>1026</v>
      </c>
      <c r="S3974" s="19" t="s">
        <v>5041</v>
      </c>
      <c r="T3974" s="17">
        <v>1</v>
      </c>
      <c r="U3974" s="24" t="s">
        <v>1026</v>
      </c>
      <c r="V3974" s="17">
        <v>2</v>
      </c>
      <c r="W3974" s="142" t="s">
        <v>5744</v>
      </c>
      <c r="X3974" s="17">
        <v>604</v>
      </c>
      <c r="Y3974" s="17">
        <v>14</v>
      </c>
      <c r="Z3974" s="24" t="s">
        <v>1026</v>
      </c>
      <c r="AA3974" s="17">
        <v>5</v>
      </c>
      <c r="AB3974" s="142"/>
      <c r="AC3974" s="17">
        <v>2</v>
      </c>
      <c r="AD3974" s="17">
        <v>41</v>
      </c>
      <c r="AE3974" s="17">
        <f t="shared" si="62"/>
        <v>161</v>
      </c>
    </row>
    <row r="3975" spans="1:31" x14ac:dyDescent="0.25">
      <c r="A3975" s="16"/>
      <c r="C3975" s="186">
        <f t="shared" ref="C3975:H3975" si="63">SUM(C3963:C3974)</f>
        <v>264</v>
      </c>
      <c r="D3975" s="186">
        <f t="shared" si="63"/>
        <v>77</v>
      </c>
      <c r="E3975" s="186">
        <f t="shared" si="63"/>
        <v>55</v>
      </c>
      <c r="F3975" s="186">
        <f t="shared" si="63"/>
        <v>0</v>
      </c>
      <c r="G3975" s="186">
        <f t="shared" si="63"/>
        <v>36</v>
      </c>
      <c r="H3975" s="186">
        <f t="shared" si="63"/>
        <v>96</v>
      </c>
      <c r="I3975" s="302">
        <f>SUM(I3963:I3974)</f>
        <v>1679</v>
      </c>
      <c r="J3975" s="299" t="s">
        <v>1026</v>
      </c>
      <c r="K3975" s="302">
        <f>SUM(K3963:K3974)</f>
        <v>1679</v>
      </c>
      <c r="L3975" s="186">
        <f>PRODUCT(D3975*3+E3975*2+G3975)</f>
        <v>377</v>
      </c>
      <c r="M3975" s="17" t="s">
        <v>3142</v>
      </c>
      <c r="N3975" s="17">
        <v>21</v>
      </c>
      <c r="O3975" s="17">
        <v>5</v>
      </c>
      <c r="P3975" s="17">
        <v>2014</v>
      </c>
      <c r="Q3975" s="19" t="s">
        <v>5266</v>
      </c>
      <c r="R3975" s="24" t="s">
        <v>1026</v>
      </c>
      <c r="S3975" s="19" t="s">
        <v>1241</v>
      </c>
      <c r="T3975" s="17">
        <v>0</v>
      </c>
      <c r="U3975" s="24" t="s">
        <v>1026</v>
      </c>
      <c r="V3975" s="17">
        <v>2</v>
      </c>
      <c r="W3975" s="142" t="s">
        <v>2738</v>
      </c>
      <c r="X3975" s="17">
        <v>153</v>
      </c>
      <c r="Y3975" s="17">
        <v>3</v>
      </c>
      <c r="Z3975" s="24" t="s">
        <v>1026</v>
      </c>
      <c r="AA3975" s="17">
        <v>11</v>
      </c>
      <c r="AB3975" s="142"/>
      <c r="AC3975" s="17">
        <v>2</v>
      </c>
      <c r="AD3975" s="17">
        <v>17</v>
      </c>
      <c r="AE3975" s="17">
        <f t="shared" si="62"/>
        <v>137</v>
      </c>
    </row>
    <row r="3976" spans="1:31" x14ac:dyDescent="0.25">
      <c r="A3976" s="16"/>
      <c r="C3976" s="16"/>
      <c r="D3976" s="16"/>
      <c r="E3976" s="16"/>
      <c r="F3976" s="16"/>
      <c r="G3976" s="16"/>
      <c r="H3976" s="16"/>
      <c r="I3976" s="16"/>
      <c r="J3976" s="16"/>
      <c r="K3976" s="16"/>
      <c r="L3976" s="16"/>
      <c r="M3976" s="17" t="s">
        <v>3142</v>
      </c>
      <c r="N3976" s="17">
        <v>21</v>
      </c>
      <c r="O3976" s="17">
        <v>5</v>
      </c>
      <c r="P3976" s="17">
        <v>2014</v>
      </c>
      <c r="Q3976" s="19" t="s">
        <v>264</v>
      </c>
      <c r="R3976" s="24" t="s">
        <v>1026</v>
      </c>
      <c r="S3976" s="19" t="s">
        <v>5273</v>
      </c>
      <c r="T3976" s="17">
        <v>0</v>
      </c>
      <c r="U3976" s="24" t="s">
        <v>1026</v>
      </c>
      <c r="V3976" s="17">
        <v>2</v>
      </c>
      <c r="W3976" s="142" t="s">
        <v>5743</v>
      </c>
      <c r="X3976" s="17">
        <v>392</v>
      </c>
      <c r="Y3976" s="17">
        <v>6</v>
      </c>
      <c r="Z3976" s="24" t="s">
        <v>1026</v>
      </c>
      <c r="AA3976" s="17">
        <v>13</v>
      </c>
      <c r="AB3976" s="142"/>
      <c r="AC3976" s="17">
        <v>2</v>
      </c>
      <c r="AD3976" s="17">
        <v>7</v>
      </c>
      <c r="AE3976" s="17">
        <f t="shared" si="62"/>
        <v>127</v>
      </c>
    </row>
    <row r="3977" spans="1:31" x14ac:dyDescent="0.25">
      <c r="A3977" s="16"/>
      <c r="B3977" s="176" t="s">
        <v>369</v>
      </c>
      <c r="C3977" s="16"/>
      <c r="D3977" s="16"/>
      <c r="E3977" s="16"/>
      <c r="F3977" s="16"/>
      <c r="G3977" s="16"/>
      <c r="H3977" s="16"/>
      <c r="I3977" s="16"/>
      <c r="J3977" s="16"/>
      <c r="K3977" s="16"/>
      <c r="L3977" s="16"/>
      <c r="M3977" s="17" t="s">
        <v>3027</v>
      </c>
      <c r="N3977" s="17">
        <v>24</v>
      </c>
      <c r="O3977" s="17">
        <v>5</v>
      </c>
      <c r="P3977" s="17">
        <v>2014</v>
      </c>
      <c r="Q3977" s="19" t="s">
        <v>264</v>
      </c>
      <c r="R3977" s="24" t="s">
        <v>1026</v>
      </c>
      <c r="S3977" s="19" t="s">
        <v>5266</v>
      </c>
      <c r="T3977" s="17">
        <v>2</v>
      </c>
      <c r="U3977" s="24" t="s">
        <v>1026</v>
      </c>
      <c r="V3977" s="17">
        <v>0</v>
      </c>
      <c r="W3977" s="142" t="s">
        <v>1652</v>
      </c>
      <c r="X3977" s="17">
        <v>408</v>
      </c>
      <c r="Y3977" s="17">
        <v>7</v>
      </c>
      <c r="Z3977" s="24" t="s">
        <v>1026</v>
      </c>
      <c r="AA3977" s="17">
        <v>0</v>
      </c>
      <c r="AB3977" s="142" t="s">
        <v>169</v>
      </c>
      <c r="AC3977" s="17">
        <v>2</v>
      </c>
      <c r="AD3977" s="17">
        <v>55</v>
      </c>
      <c r="AE3977" s="17">
        <f t="shared" si="62"/>
        <v>175</v>
      </c>
    </row>
    <row r="3978" spans="1:31" x14ac:dyDescent="0.25">
      <c r="A3978" s="16"/>
      <c r="B3978" s="70" t="s">
        <v>5402</v>
      </c>
      <c r="C3978" s="16"/>
      <c r="D3978" s="16"/>
      <c r="E3978" s="16"/>
      <c r="F3978" s="16"/>
      <c r="G3978" s="16"/>
      <c r="H3978" s="16"/>
      <c r="I3978" s="16"/>
      <c r="J3978" s="16"/>
      <c r="K3978" s="16"/>
      <c r="L3978" s="16"/>
      <c r="M3978" s="17" t="s">
        <v>3027</v>
      </c>
      <c r="N3978" s="17">
        <v>24</v>
      </c>
      <c r="O3978" s="17">
        <v>5</v>
      </c>
      <c r="P3978" s="17">
        <v>2014</v>
      </c>
      <c r="Q3978" s="19" t="s">
        <v>5273</v>
      </c>
      <c r="R3978" s="24" t="s">
        <v>1026</v>
      </c>
      <c r="S3978" s="19" t="s">
        <v>1042</v>
      </c>
      <c r="T3978" s="17">
        <v>2</v>
      </c>
      <c r="U3978" s="24" t="s">
        <v>1026</v>
      </c>
      <c r="V3978" s="17">
        <v>0</v>
      </c>
      <c r="W3978" s="142" t="s">
        <v>5748</v>
      </c>
      <c r="X3978" s="17">
        <v>307</v>
      </c>
      <c r="Y3978" s="17">
        <v>11</v>
      </c>
      <c r="Z3978" s="24" t="s">
        <v>1026</v>
      </c>
      <c r="AA3978" s="17">
        <v>6</v>
      </c>
      <c r="AB3978" s="142"/>
      <c r="AC3978" s="17">
        <v>2</v>
      </c>
      <c r="AD3978" s="17">
        <v>10</v>
      </c>
      <c r="AE3978" s="17">
        <f t="shared" si="62"/>
        <v>130</v>
      </c>
    </row>
    <row r="3979" spans="1:31" x14ac:dyDescent="0.25">
      <c r="A3979" s="16"/>
      <c r="B3979" s="70"/>
      <c r="C3979" s="16"/>
      <c r="D3979" s="16"/>
      <c r="E3979" s="16"/>
      <c r="F3979" s="16"/>
      <c r="G3979" s="16"/>
      <c r="H3979" s="16"/>
      <c r="I3979" s="16"/>
      <c r="J3979" s="16"/>
      <c r="K3979" s="16"/>
      <c r="L3979" s="16"/>
      <c r="M3979" s="17" t="s">
        <v>3011</v>
      </c>
      <c r="N3979" s="17">
        <v>25</v>
      </c>
      <c r="O3979" s="17">
        <v>5</v>
      </c>
      <c r="P3979" s="17">
        <v>2014</v>
      </c>
      <c r="Q3979" s="19" t="s">
        <v>5041</v>
      </c>
      <c r="R3979" s="24" t="s">
        <v>1026</v>
      </c>
      <c r="S3979" s="19" t="s">
        <v>1241</v>
      </c>
      <c r="T3979" s="17">
        <v>1</v>
      </c>
      <c r="U3979" s="24" t="s">
        <v>1026</v>
      </c>
      <c r="V3979" s="17">
        <v>2</v>
      </c>
      <c r="W3979" s="142" t="s">
        <v>5747</v>
      </c>
      <c r="X3979" s="17">
        <v>226</v>
      </c>
      <c r="Y3979" s="17">
        <v>6</v>
      </c>
      <c r="Z3979" s="24" t="s">
        <v>1026</v>
      </c>
      <c r="AA3979" s="17">
        <v>6</v>
      </c>
      <c r="AB3979" s="142"/>
      <c r="AC3979" s="17">
        <v>2</v>
      </c>
      <c r="AD3979" s="17">
        <v>55</v>
      </c>
      <c r="AE3979" s="17">
        <f t="shared" si="62"/>
        <v>175</v>
      </c>
    </row>
    <row r="3980" spans="1:31" x14ac:dyDescent="0.25">
      <c r="A3980" s="16"/>
      <c r="B3980" s="318"/>
      <c r="C3980" s="16"/>
      <c r="D3980" s="16"/>
      <c r="E3980" s="16"/>
      <c r="F3980" s="16"/>
      <c r="G3980" s="16"/>
      <c r="H3980" s="16"/>
      <c r="I3980" s="16"/>
      <c r="J3980" s="16"/>
      <c r="K3980" s="16"/>
      <c r="L3980" s="16"/>
      <c r="M3980" s="17" t="s">
        <v>3011</v>
      </c>
      <c r="N3980" s="17">
        <v>25</v>
      </c>
      <c r="O3980" s="17">
        <v>5</v>
      </c>
      <c r="P3980" s="17">
        <v>2014</v>
      </c>
      <c r="Q3980" s="19" t="s">
        <v>5273</v>
      </c>
      <c r="R3980" s="24" t="s">
        <v>1026</v>
      </c>
      <c r="S3980" s="19" t="s">
        <v>1043</v>
      </c>
      <c r="T3980" s="17">
        <v>0</v>
      </c>
      <c r="U3980" s="24" t="s">
        <v>1026</v>
      </c>
      <c r="V3980" s="17">
        <v>1</v>
      </c>
      <c r="W3980" s="142" t="s">
        <v>1420</v>
      </c>
      <c r="X3980" s="17">
        <v>345</v>
      </c>
      <c r="Y3980" s="17">
        <v>2</v>
      </c>
      <c r="Z3980" s="24" t="s">
        <v>1026</v>
      </c>
      <c r="AA3980" s="17">
        <v>4</v>
      </c>
      <c r="AB3980" s="142" t="s">
        <v>5256</v>
      </c>
      <c r="AC3980" s="17">
        <v>2</v>
      </c>
      <c r="AD3980" s="17">
        <v>2</v>
      </c>
      <c r="AE3980" s="17">
        <f t="shared" si="62"/>
        <v>122</v>
      </c>
    </row>
    <row r="3981" spans="1:31" x14ac:dyDescent="0.25">
      <c r="A3981" s="16"/>
      <c r="B3981" s="319"/>
      <c r="C3981" s="16"/>
      <c r="D3981" s="16"/>
      <c r="E3981" s="16"/>
      <c r="F3981" s="16"/>
      <c r="G3981" s="16"/>
      <c r="H3981" s="16"/>
      <c r="I3981" s="16"/>
      <c r="J3981" s="16"/>
      <c r="K3981" s="16"/>
      <c r="L3981" s="16"/>
      <c r="M3981" s="17" t="s">
        <v>3011</v>
      </c>
      <c r="N3981" s="17">
        <v>25</v>
      </c>
      <c r="O3981" s="17">
        <v>5</v>
      </c>
      <c r="P3981" s="17">
        <v>2014</v>
      </c>
      <c r="Q3981" s="19" t="s">
        <v>1042</v>
      </c>
      <c r="R3981" s="24" t="s">
        <v>1026</v>
      </c>
      <c r="S3981" s="19" t="s">
        <v>392</v>
      </c>
      <c r="T3981" s="17">
        <v>0</v>
      </c>
      <c r="U3981" s="24" t="s">
        <v>1026</v>
      </c>
      <c r="V3981" s="17">
        <v>2</v>
      </c>
      <c r="W3981" s="142" t="s">
        <v>5746</v>
      </c>
      <c r="X3981" s="17">
        <v>242</v>
      </c>
      <c r="Y3981" s="17">
        <v>1</v>
      </c>
      <c r="Z3981" s="24" t="s">
        <v>1026</v>
      </c>
      <c r="AA3981" s="17">
        <v>17</v>
      </c>
      <c r="AB3981" s="142"/>
      <c r="AC3981" s="17">
        <v>2</v>
      </c>
      <c r="AD3981" s="17">
        <v>8</v>
      </c>
      <c r="AE3981" s="17">
        <f t="shared" si="62"/>
        <v>128</v>
      </c>
    </row>
    <row r="3982" spans="1:31" x14ac:dyDescent="0.25">
      <c r="A3982" s="16"/>
      <c r="B3982" s="319"/>
      <c r="C3982" s="16"/>
      <c r="D3982" s="16"/>
      <c r="E3982" s="16"/>
      <c r="F3982" s="16"/>
      <c r="G3982" s="16"/>
      <c r="H3982" s="16"/>
      <c r="I3982" s="16"/>
      <c r="J3982" s="16"/>
      <c r="K3982" s="16"/>
      <c r="L3982" s="16"/>
      <c r="M3982" s="17" t="s">
        <v>3011</v>
      </c>
      <c r="N3982" s="17">
        <v>25</v>
      </c>
      <c r="O3982" s="17">
        <v>5</v>
      </c>
      <c r="P3982" s="17">
        <v>2014</v>
      </c>
      <c r="Q3982" s="19" t="s">
        <v>5267</v>
      </c>
      <c r="R3982" s="24" t="s">
        <v>1026</v>
      </c>
      <c r="S3982" s="19" t="s">
        <v>1041</v>
      </c>
      <c r="T3982" s="17">
        <v>0</v>
      </c>
      <c r="U3982" s="24" t="s">
        <v>1026</v>
      </c>
      <c r="V3982" s="17">
        <v>2</v>
      </c>
      <c r="W3982" s="142" t="s">
        <v>5745</v>
      </c>
      <c r="X3982" s="17">
        <v>122</v>
      </c>
      <c r="Y3982" s="17">
        <v>2</v>
      </c>
      <c r="Z3982" s="24" t="s">
        <v>1026</v>
      </c>
      <c r="AA3982" s="17">
        <v>11</v>
      </c>
      <c r="AB3982" s="142"/>
      <c r="AC3982" s="17">
        <v>2</v>
      </c>
      <c r="AD3982" s="17">
        <v>24</v>
      </c>
      <c r="AE3982" s="17">
        <f t="shared" si="62"/>
        <v>144</v>
      </c>
    </row>
    <row r="3983" spans="1:31" x14ac:dyDescent="0.25">
      <c r="A3983" s="16"/>
      <c r="B3983" s="319"/>
      <c r="C3983" s="16"/>
      <c r="D3983" s="16"/>
      <c r="E3983" s="16"/>
      <c r="F3983" s="16"/>
      <c r="G3983" s="16"/>
      <c r="H3983" s="16"/>
      <c r="I3983" s="16"/>
      <c r="J3983" s="16"/>
      <c r="K3983" s="16"/>
      <c r="L3983" s="16"/>
      <c r="M3983" s="17" t="s">
        <v>3013</v>
      </c>
      <c r="N3983" s="17">
        <v>26</v>
      </c>
      <c r="O3983" s="17">
        <v>5</v>
      </c>
      <c r="P3983" s="17">
        <v>2014</v>
      </c>
      <c r="Q3983" s="19" t="s">
        <v>4913</v>
      </c>
      <c r="R3983" s="24" t="s">
        <v>1026</v>
      </c>
      <c r="S3983" s="19" t="s">
        <v>1043</v>
      </c>
      <c r="T3983" s="17">
        <v>2</v>
      </c>
      <c r="U3983" s="24" t="s">
        <v>1026</v>
      </c>
      <c r="V3983" s="17">
        <v>1</v>
      </c>
      <c r="W3983" s="142" t="s">
        <v>5752</v>
      </c>
      <c r="X3983" s="17">
        <v>1647</v>
      </c>
      <c r="Y3983" s="17">
        <v>10</v>
      </c>
      <c r="Z3983" s="24" t="s">
        <v>1026</v>
      </c>
      <c r="AA3983" s="17">
        <v>6</v>
      </c>
      <c r="AB3983" s="142"/>
      <c r="AC3983" s="17">
        <v>3</v>
      </c>
      <c r="AD3983" s="17">
        <v>13</v>
      </c>
      <c r="AE3983" s="17">
        <f t="shared" si="62"/>
        <v>193</v>
      </c>
    </row>
    <row r="3984" spans="1:31" x14ac:dyDescent="0.25">
      <c r="A3984" s="16"/>
      <c r="B3984" s="319"/>
      <c r="C3984" s="16"/>
      <c r="D3984" s="16"/>
      <c r="E3984" s="16"/>
      <c r="F3984" s="16"/>
      <c r="G3984" s="16"/>
      <c r="H3984" s="16"/>
      <c r="I3984" s="16"/>
      <c r="J3984" s="16"/>
      <c r="K3984" s="16"/>
      <c r="L3984" s="16"/>
      <c r="M3984" s="17" t="s">
        <v>3142</v>
      </c>
      <c r="N3984" s="17">
        <v>28</v>
      </c>
      <c r="O3984" s="17">
        <v>5</v>
      </c>
      <c r="P3984" s="17">
        <v>2014</v>
      </c>
      <c r="Q3984" s="19" t="s">
        <v>1042</v>
      </c>
      <c r="R3984" s="24" t="s">
        <v>1026</v>
      </c>
      <c r="S3984" s="19" t="s">
        <v>5267</v>
      </c>
      <c r="T3984" s="17">
        <v>0</v>
      </c>
      <c r="U3984" s="24" t="s">
        <v>1026</v>
      </c>
      <c r="V3984" s="17">
        <v>2</v>
      </c>
      <c r="W3984" s="142" t="s">
        <v>5137</v>
      </c>
      <c r="X3984" s="17">
        <v>145</v>
      </c>
      <c r="Y3984" s="17">
        <v>0</v>
      </c>
      <c r="Z3984" s="24" t="s">
        <v>1026</v>
      </c>
      <c r="AA3984" s="17">
        <v>4</v>
      </c>
      <c r="AB3984" s="142"/>
      <c r="AC3984" s="17">
        <v>1</v>
      </c>
      <c r="AD3984" s="17">
        <v>56</v>
      </c>
      <c r="AE3984" s="17">
        <f t="shared" si="62"/>
        <v>116</v>
      </c>
    </row>
    <row r="3985" spans="1:31" x14ac:dyDescent="0.25">
      <c r="A3985" s="16"/>
      <c r="B3985" s="319"/>
      <c r="C3985" s="16"/>
      <c r="D3985" s="16"/>
      <c r="E3985" s="16"/>
      <c r="F3985" s="16"/>
      <c r="G3985" s="16"/>
      <c r="H3985" s="16"/>
      <c r="I3985" s="16"/>
      <c r="J3985" s="16"/>
      <c r="K3985" s="16"/>
      <c r="L3985" s="16"/>
      <c r="M3985" s="17" t="s">
        <v>3142</v>
      </c>
      <c r="N3985" s="17">
        <v>28</v>
      </c>
      <c r="O3985" s="17">
        <v>5</v>
      </c>
      <c r="P3985" s="17">
        <v>2014</v>
      </c>
      <c r="Q3985" s="19" t="s">
        <v>392</v>
      </c>
      <c r="R3985" s="24" t="s">
        <v>1026</v>
      </c>
      <c r="S3985" s="19" t="s">
        <v>4913</v>
      </c>
      <c r="T3985" s="17">
        <v>2</v>
      </c>
      <c r="U3985" s="24" t="s">
        <v>1026</v>
      </c>
      <c r="V3985" s="17">
        <v>1</v>
      </c>
      <c r="W3985" s="142" t="s">
        <v>5753</v>
      </c>
      <c r="X3985" s="17">
        <v>527</v>
      </c>
      <c r="Y3985" s="17">
        <v>3</v>
      </c>
      <c r="Z3985" s="24" t="s">
        <v>1026</v>
      </c>
      <c r="AA3985" s="17">
        <v>3</v>
      </c>
      <c r="AB3985" s="142"/>
      <c r="AC3985" s="17">
        <v>2</v>
      </c>
      <c r="AD3985" s="17">
        <v>0</v>
      </c>
      <c r="AE3985" s="17">
        <f t="shared" si="62"/>
        <v>120</v>
      </c>
    </row>
    <row r="3986" spans="1:31" x14ac:dyDescent="0.25">
      <c r="A3986" s="16"/>
      <c r="B3986" s="319"/>
      <c r="C3986" s="16"/>
      <c r="D3986" s="16"/>
      <c r="E3986" s="16"/>
      <c r="F3986" s="16"/>
      <c r="G3986" s="16"/>
      <c r="H3986" s="16"/>
      <c r="I3986" s="16"/>
      <c r="J3986" s="16"/>
      <c r="K3986" s="16"/>
      <c r="L3986" s="16"/>
      <c r="M3986" s="17" t="s">
        <v>3142</v>
      </c>
      <c r="N3986" s="17">
        <v>28</v>
      </c>
      <c r="O3986" s="17">
        <v>5</v>
      </c>
      <c r="P3986" s="17">
        <v>2014</v>
      </c>
      <c r="Q3986" s="19" t="s">
        <v>1043</v>
      </c>
      <c r="R3986" s="24" t="s">
        <v>1026</v>
      </c>
      <c r="S3986" s="19" t="s">
        <v>5041</v>
      </c>
      <c r="T3986" s="17">
        <v>0</v>
      </c>
      <c r="U3986" s="24" t="s">
        <v>1026</v>
      </c>
      <c r="V3986" s="17">
        <v>1</v>
      </c>
      <c r="W3986" s="142" t="s">
        <v>5754</v>
      </c>
      <c r="X3986" s="17">
        <v>235</v>
      </c>
      <c r="Y3986" s="17">
        <v>5</v>
      </c>
      <c r="Z3986" s="24" t="s">
        <v>1026</v>
      </c>
      <c r="AA3986" s="17">
        <v>7</v>
      </c>
      <c r="AB3986" s="142"/>
      <c r="AC3986" s="17">
        <v>2</v>
      </c>
      <c r="AD3986" s="17">
        <v>14</v>
      </c>
      <c r="AE3986" s="17">
        <f t="shared" si="62"/>
        <v>134</v>
      </c>
    </row>
    <row r="3987" spans="1:31" x14ac:dyDescent="0.25">
      <c r="A3987" s="16"/>
      <c r="B3987" s="319"/>
      <c r="C3987" s="16"/>
      <c r="D3987" s="16"/>
      <c r="E3987" s="16"/>
      <c r="F3987" s="16"/>
      <c r="G3987" s="16"/>
      <c r="H3987" s="16"/>
      <c r="I3987" s="16"/>
      <c r="J3987" s="16"/>
      <c r="K3987" s="16"/>
      <c r="L3987" s="16"/>
      <c r="M3987" s="17" t="s">
        <v>3142</v>
      </c>
      <c r="N3987" s="17">
        <v>28</v>
      </c>
      <c r="O3987" s="17">
        <v>5</v>
      </c>
      <c r="P3987" s="17">
        <v>2014</v>
      </c>
      <c r="Q3987" s="19" t="s">
        <v>1241</v>
      </c>
      <c r="R3987" s="24" t="s">
        <v>1026</v>
      </c>
      <c r="S3987" s="19" t="s">
        <v>5273</v>
      </c>
      <c r="T3987" s="17">
        <v>2</v>
      </c>
      <c r="U3987" s="24" t="s">
        <v>1026</v>
      </c>
      <c r="V3987" s="17">
        <v>1</v>
      </c>
      <c r="W3987" s="142" t="s">
        <v>5755</v>
      </c>
      <c r="X3987" s="17">
        <v>964</v>
      </c>
      <c r="Y3987" s="17">
        <v>7</v>
      </c>
      <c r="Z3987" s="24" t="s">
        <v>1026</v>
      </c>
      <c r="AA3987" s="17">
        <v>7</v>
      </c>
      <c r="AB3987" s="142"/>
      <c r="AC3987" s="17">
        <v>2</v>
      </c>
      <c r="AD3987" s="17">
        <v>14</v>
      </c>
      <c r="AE3987" s="17">
        <f t="shared" si="62"/>
        <v>134</v>
      </c>
    </row>
    <row r="3988" spans="1:31" x14ac:dyDescent="0.25">
      <c r="A3988" s="16"/>
      <c r="B3988" s="319"/>
      <c r="C3988" s="16"/>
      <c r="D3988" s="16"/>
      <c r="E3988" s="16"/>
      <c r="F3988" s="16"/>
      <c r="G3988" s="16"/>
      <c r="H3988" s="16"/>
      <c r="I3988" s="16"/>
      <c r="J3988" s="16"/>
      <c r="K3988" s="16"/>
      <c r="L3988" s="16"/>
      <c r="M3988" s="17" t="s">
        <v>3141</v>
      </c>
      <c r="N3988" s="17">
        <v>29</v>
      </c>
      <c r="O3988" s="17">
        <v>5</v>
      </c>
      <c r="P3988" s="17">
        <v>2014</v>
      </c>
      <c r="Q3988" s="19" t="s">
        <v>1041</v>
      </c>
      <c r="R3988" s="24" t="s">
        <v>1026</v>
      </c>
      <c r="S3988" s="19" t="s">
        <v>264</v>
      </c>
      <c r="T3988" s="17">
        <v>2</v>
      </c>
      <c r="U3988" s="24" t="s">
        <v>1026</v>
      </c>
      <c r="V3988" s="17">
        <v>0</v>
      </c>
      <c r="W3988" s="142" t="s">
        <v>5757</v>
      </c>
      <c r="X3988" s="17">
        <v>459</v>
      </c>
      <c r="Y3988" s="17">
        <v>21</v>
      </c>
      <c r="Z3988" s="24" t="s">
        <v>1026</v>
      </c>
      <c r="AA3988" s="17">
        <v>1</v>
      </c>
      <c r="AB3988" s="142"/>
      <c r="AC3988" s="17">
        <v>2</v>
      </c>
      <c r="AD3988" s="17">
        <v>40</v>
      </c>
      <c r="AE3988" s="17">
        <f t="shared" si="62"/>
        <v>160</v>
      </c>
    </row>
    <row r="3989" spans="1:31" x14ac:dyDescent="0.25">
      <c r="A3989" s="16"/>
      <c r="B3989" s="319"/>
      <c r="C3989" s="16"/>
      <c r="D3989" s="16"/>
      <c r="E3989" s="16"/>
      <c r="F3989" s="16"/>
      <c r="G3989" s="16"/>
      <c r="H3989" s="16"/>
      <c r="I3989" s="16"/>
      <c r="J3989" s="16"/>
      <c r="K3989" s="16"/>
      <c r="L3989" s="16"/>
      <c r="M3989" s="17" t="s">
        <v>3141</v>
      </c>
      <c r="N3989" s="17">
        <v>29</v>
      </c>
      <c r="O3989" s="17">
        <v>5</v>
      </c>
      <c r="P3989" s="17">
        <v>2014</v>
      </c>
      <c r="Q3989" s="19" t="s">
        <v>5266</v>
      </c>
      <c r="R3989" s="24" t="s">
        <v>1026</v>
      </c>
      <c r="S3989" s="19" t="s">
        <v>5267</v>
      </c>
      <c r="T3989" s="17">
        <v>0</v>
      </c>
      <c r="U3989" s="24" t="s">
        <v>1026</v>
      </c>
      <c r="V3989" s="17">
        <v>2</v>
      </c>
      <c r="W3989" s="142" t="s">
        <v>5756</v>
      </c>
      <c r="X3989" s="17">
        <v>214</v>
      </c>
      <c r="Y3989" s="17">
        <v>0</v>
      </c>
      <c r="Z3989" s="24" t="s">
        <v>1026</v>
      </c>
      <c r="AA3989" s="17">
        <v>4</v>
      </c>
      <c r="AB3989" s="142"/>
      <c r="AC3989" s="17">
        <v>1</v>
      </c>
      <c r="AD3989" s="17">
        <v>50</v>
      </c>
      <c r="AE3989" s="17">
        <f t="shared" si="62"/>
        <v>110</v>
      </c>
    </row>
    <row r="3990" spans="1:31" x14ac:dyDescent="0.25">
      <c r="A3990" s="16"/>
      <c r="B3990" s="319"/>
      <c r="C3990" s="16"/>
      <c r="D3990" s="16"/>
      <c r="E3990" s="16"/>
      <c r="F3990" s="16"/>
      <c r="G3990" s="16"/>
      <c r="H3990" s="16"/>
      <c r="I3990" s="16"/>
      <c r="J3990" s="16"/>
      <c r="K3990" s="16"/>
      <c r="L3990" s="16"/>
      <c r="M3990" s="17" t="s">
        <v>3011</v>
      </c>
      <c r="N3990" s="17">
        <v>1</v>
      </c>
      <c r="O3990" s="17">
        <v>6</v>
      </c>
      <c r="P3990" s="17">
        <v>2014</v>
      </c>
      <c r="Q3990" s="19" t="s">
        <v>1041</v>
      </c>
      <c r="R3990" s="24" t="s">
        <v>1026</v>
      </c>
      <c r="S3990" s="19" t="s">
        <v>392</v>
      </c>
      <c r="T3990" s="17">
        <v>2</v>
      </c>
      <c r="U3990" s="24" t="s">
        <v>1026</v>
      </c>
      <c r="V3990" s="17">
        <v>0</v>
      </c>
      <c r="W3990" s="142" t="s">
        <v>5779</v>
      </c>
      <c r="X3990" s="17">
        <v>568</v>
      </c>
      <c r="Y3990" s="17">
        <v>8</v>
      </c>
      <c r="Z3990" s="24" t="s">
        <v>1026</v>
      </c>
      <c r="AA3990" s="17">
        <v>2</v>
      </c>
      <c r="AB3990" s="142"/>
      <c r="AC3990" s="17">
        <v>2</v>
      </c>
      <c r="AD3990" s="17">
        <v>18</v>
      </c>
      <c r="AE3990" s="17">
        <f t="shared" si="62"/>
        <v>138</v>
      </c>
    </row>
    <row r="3991" spans="1:31" x14ac:dyDescent="0.25">
      <c r="A3991" s="16"/>
      <c r="B3991" s="319"/>
      <c r="C3991" s="16"/>
      <c r="D3991" s="16"/>
      <c r="E3991" s="16"/>
      <c r="F3991" s="16"/>
      <c r="G3991" s="16"/>
      <c r="H3991" s="16"/>
      <c r="I3991" s="16"/>
      <c r="J3991" s="16"/>
      <c r="K3991" s="16"/>
      <c r="L3991" s="16"/>
      <c r="M3991" s="17" t="s">
        <v>3011</v>
      </c>
      <c r="N3991" s="17">
        <v>1</v>
      </c>
      <c r="O3991" s="17">
        <v>6</v>
      </c>
      <c r="P3991" s="17">
        <v>2014</v>
      </c>
      <c r="Q3991" s="19" t="s">
        <v>5266</v>
      </c>
      <c r="R3991" s="24" t="s">
        <v>1026</v>
      </c>
      <c r="S3991" s="19" t="s">
        <v>1043</v>
      </c>
      <c r="T3991" s="17">
        <v>0</v>
      </c>
      <c r="U3991" s="24" t="s">
        <v>1026</v>
      </c>
      <c r="V3991" s="17">
        <v>1</v>
      </c>
      <c r="W3991" s="142" t="s">
        <v>5345</v>
      </c>
      <c r="X3991" s="17">
        <v>417</v>
      </c>
      <c r="Y3991" s="17">
        <v>4</v>
      </c>
      <c r="Z3991" s="24" t="s">
        <v>1026</v>
      </c>
      <c r="AA3991" s="17">
        <v>5</v>
      </c>
      <c r="AB3991" s="142"/>
      <c r="AC3991" s="17">
        <v>2</v>
      </c>
      <c r="AD3991" s="17">
        <v>5</v>
      </c>
      <c r="AE3991" s="17">
        <f t="shared" si="62"/>
        <v>125</v>
      </c>
    </row>
    <row r="3992" spans="1:31" x14ac:dyDescent="0.25">
      <c r="A3992" s="16"/>
      <c r="C3992" s="16"/>
      <c r="D3992" s="16"/>
      <c r="E3992" s="16"/>
      <c r="F3992" s="16"/>
      <c r="G3992" s="16"/>
      <c r="H3992" s="16"/>
      <c r="I3992" s="16"/>
      <c r="J3992" s="16"/>
      <c r="K3992" s="16"/>
      <c r="L3992" s="16"/>
      <c r="M3992" s="17" t="s">
        <v>3011</v>
      </c>
      <c r="N3992" s="17">
        <v>1</v>
      </c>
      <c r="O3992" s="17">
        <v>6</v>
      </c>
      <c r="P3992" s="17">
        <v>2014</v>
      </c>
      <c r="Q3992" s="19" t="s">
        <v>5267</v>
      </c>
      <c r="R3992" s="24" t="s">
        <v>1026</v>
      </c>
      <c r="S3992" s="19" t="s">
        <v>264</v>
      </c>
      <c r="T3992" s="17">
        <v>2</v>
      </c>
      <c r="U3992" s="24" t="s">
        <v>1026</v>
      </c>
      <c r="V3992" s="17">
        <v>0</v>
      </c>
      <c r="W3992" s="142" t="s">
        <v>5758</v>
      </c>
      <c r="X3992" s="17">
        <v>125</v>
      </c>
      <c r="Y3992" s="17">
        <v>10</v>
      </c>
      <c r="Z3992" s="24" t="s">
        <v>1026</v>
      </c>
      <c r="AA3992" s="17">
        <v>2</v>
      </c>
      <c r="AB3992" s="142"/>
      <c r="AC3992" s="17">
        <v>2</v>
      </c>
      <c r="AD3992" s="17">
        <v>17</v>
      </c>
      <c r="AE3992" s="17">
        <f t="shared" si="62"/>
        <v>137</v>
      </c>
    </row>
    <row r="3993" spans="1:31" x14ac:dyDescent="0.25">
      <c r="A3993" s="16"/>
      <c r="C3993" s="16"/>
      <c r="D3993" s="16"/>
      <c r="E3993" s="16"/>
      <c r="F3993" s="16"/>
      <c r="G3993" s="16"/>
      <c r="H3993" s="16"/>
      <c r="I3993" s="16"/>
      <c r="J3993" s="16"/>
      <c r="K3993" s="16"/>
      <c r="L3993" s="16"/>
      <c r="M3993" s="17" t="s">
        <v>3142</v>
      </c>
      <c r="N3993" s="17">
        <v>4</v>
      </c>
      <c r="O3993" s="17">
        <v>6</v>
      </c>
      <c r="P3993" s="17">
        <v>2014</v>
      </c>
      <c r="Q3993" s="19" t="s">
        <v>5041</v>
      </c>
      <c r="R3993" s="24" t="s">
        <v>1026</v>
      </c>
      <c r="S3993" s="19" t="s">
        <v>1041</v>
      </c>
      <c r="T3993" s="17">
        <v>0</v>
      </c>
      <c r="U3993" s="24" t="s">
        <v>1026</v>
      </c>
      <c r="V3993" s="17">
        <v>2</v>
      </c>
      <c r="W3993" s="142" t="s">
        <v>4467</v>
      </c>
      <c r="X3993" s="17">
        <v>547</v>
      </c>
      <c r="Y3993" s="17">
        <v>1</v>
      </c>
      <c r="Z3993" s="24" t="s">
        <v>1026</v>
      </c>
      <c r="AA3993" s="17">
        <v>7</v>
      </c>
      <c r="AB3993" s="142"/>
      <c r="AC3993" s="17">
        <v>2</v>
      </c>
      <c r="AD3993" s="17">
        <v>7</v>
      </c>
      <c r="AE3993" s="17">
        <f t="shared" si="62"/>
        <v>127</v>
      </c>
    </row>
    <row r="3994" spans="1:31" x14ac:dyDescent="0.25">
      <c r="A3994" s="16"/>
      <c r="C3994" s="16"/>
      <c r="D3994" s="16"/>
      <c r="E3994" s="16"/>
      <c r="F3994" s="16"/>
      <c r="G3994" s="16"/>
      <c r="H3994" s="16"/>
      <c r="I3994" s="16"/>
      <c r="J3994" s="16"/>
      <c r="K3994" s="16"/>
      <c r="L3994" s="16"/>
      <c r="M3994" s="17" t="s">
        <v>3142</v>
      </c>
      <c r="N3994" s="17">
        <v>4</v>
      </c>
      <c r="O3994" s="17">
        <v>6</v>
      </c>
      <c r="P3994" s="17">
        <v>2014</v>
      </c>
      <c r="Q3994" s="19" t="s">
        <v>1043</v>
      </c>
      <c r="R3994" s="24" t="s">
        <v>1026</v>
      </c>
      <c r="S3994" s="19" t="s">
        <v>5267</v>
      </c>
      <c r="T3994" s="17">
        <v>2</v>
      </c>
      <c r="U3994" s="24" t="s">
        <v>1026</v>
      </c>
      <c r="V3994" s="17">
        <v>0</v>
      </c>
      <c r="W3994" s="142" t="s">
        <v>1055</v>
      </c>
      <c r="X3994" s="17">
        <v>529</v>
      </c>
      <c r="Y3994" s="17">
        <v>5</v>
      </c>
      <c r="Z3994" s="24" t="s">
        <v>1026</v>
      </c>
      <c r="AA3994" s="17">
        <v>2</v>
      </c>
      <c r="AB3994" s="142"/>
      <c r="AC3994" s="17">
        <v>1</v>
      </c>
      <c r="AD3994" s="17">
        <v>58</v>
      </c>
      <c r="AE3994" s="17">
        <f t="shared" si="62"/>
        <v>118</v>
      </c>
    </row>
    <row r="3995" spans="1:31" x14ac:dyDescent="0.25">
      <c r="A3995" s="16"/>
      <c r="C3995" s="16"/>
      <c r="D3995" s="16"/>
      <c r="E3995" s="16"/>
      <c r="F3995" s="16"/>
      <c r="G3995" s="16"/>
      <c r="H3995" s="16"/>
      <c r="I3995" s="16"/>
      <c r="J3995" s="16"/>
      <c r="K3995" s="16"/>
      <c r="L3995" s="16"/>
      <c r="M3995" s="17" t="s">
        <v>3142</v>
      </c>
      <c r="N3995" s="17">
        <v>4</v>
      </c>
      <c r="O3995" s="17">
        <v>6</v>
      </c>
      <c r="P3995" s="17">
        <v>2014</v>
      </c>
      <c r="Q3995" s="19" t="s">
        <v>1042</v>
      </c>
      <c r="R3995" s="24" t="s">
        <v>1026</v>
      </c>
      <c r="S3995" s="19" t="s">
        <v>264</v>
      </c>
      <c r="T3995" s="17">
        <v>1</v>
      </c>
      <c r="U3995" s="24" t="s">
        <v>1026</v>
      </c>
      <c r="V3995" s="17">
        <v>2</v>
      </c>
      <c r="W3995" s="142" t="s">
        <v>5766</v>
      </c>
      <c r="X3995" s="17">
        <v>244</v>
      </c>
      <c r="Y3995" s="17">
        <v>4</v>
      </c>
      <c r="Z3995" s="24" t="s">
        <v>1026</v>
      </c>
      <c r="AA3995" s="17">
        <v>9</v>
      </c>
      <c r="AB3995" s="142"/>
      <c r="AC3995" s="17">
        <v>2</v>
      </c>
      <c r="AD3995" s="17">
        <v>44</v>
      </c>
      <c r="AE3995" s="17">
        <f t="shared" si="62"/>
        <v>164</v>
      </c>
    </row>
    <row r="3996" spans="1:31" x14ac:dyDescent="0.25">
      <c r="A3996" s="16"/>
      <c r="C3996" s="16"/>
      <c r="D3996" s="16"/>
      <c r="E3996" s="16"/>
      <c r="F3996" s="16"/>
      <c r="G3996" s="16"/>
      <c r="H3996" s="16"/>
      <c r="I3996" s="16"/>
      <c r="J3996" s="16"/>
      <c r="K3996" s="16"/>
      <c r="L3996" s="16"/>
      <c r="M3996" s="17" t="s">
        <v>3142</v>
      </c>
      <c r="N3996" s="17">
        <v>4</v>
      </c>
      <c r="O3996" s="17">
        <v>6</v>
      </c>
      <c r="P3996" s="17">
        <v>2014</v>
      </c>
      <c r="Q3996" s="19" t="s">
        <v>392</v>
      </c>
      <c r="R3996" s="24" t="s">
        <v>1026</v>
      </c>
      <c r="S3996" s="19" t="s">
        <v>5273</v>
      </c>
      <c r="T3996" s="17">
        <v>2</v>
      </c>
      <c r="U3996" s="24" t="s">
        <v>1026</v>
      </c>
      <c r="V3996" s="17">
        <v>0</v>
      </c>
      <c r="W3996" s="142" t="s">
        <v>225</v>
      </c>
      <c r="X3996" s="17">
        <v>538</v>
      </c>
      <c r="Y3996" s="17">
        <v>3</v>
      </c>
      <c r="Z3996" s="24" t="s">
        <v>1026</v>
      </c>
      <c r="AA3996" s="17">
        <v>1</v>
      </c>
      <c r="AB3996" s="142"/>
      <c r="AC3996" s="17">
        <v>1</v>
      </c>
      <c r="AD3996" s="17">
        <v>50</v>
      </c>
      <c r="AE3996" s="17">
        <f t="shared" si="62"/>
        <v>110</v>
      </c>
    </row>
    <row r="3997" spans="1:31" x14ac:dyDescent="0.25">
      <c r="A3997" s="16"/>
      <c r="C3997" s="16"/>
      <c r="D3997" s="16"/>
      <c r="E3997" s="16"/>
      <c r="F3997" s="16"/>
      <c r="G3997" s="16"/>
      <c r="H3997" s="16"/>
      <c r="I3997" s="16"/>
      <c r="J3997" s="16"/>
      <c r="K3997" s="16"/>
      <c r="L3997" s="16"/>
      <c r="M3997" s="17" t="s">
        <v>3142</v>
      </c>
      <c r="N3997" s="17">
        <v>4</v>
      </c>
      <c r="O3997" s="17">
        <v>6</v>
      </c>
      <c r="P3997" s="17">
        <v>2014</v>
      </c>
      <c r="Q3997" s="19" t="s">
        <v>4913</v>
      </c>
      <c r="R3997" s="24" t="s">
        <v>1026</v>
      </c>
      <c r="S3997" s="19" t="s">
        <v>1241</v>
      </c>
      <c r="T3997" s="17">
        <v>2</v>
      </c>
      <c r="U3997" s="24" t="s">
        <v>1026</v>
      </c>
      <c r="V3997" s="17">
        <v>0</v>
      </c>
      <c r="W3997" s="142" t="s">
        <v>5767</v>
      </c>
      <c r="X3997" s="17">
        <v>1079</v>
      </c>
      <c r="Y3997" s="17">
        <v>8</v>
      </c>
      <c r="Z3997" s="24" t="s">
        <v>1026</v>
      </c>
      <c r="AA3997" s="17">
        <v>1</v>
      </c>
      <c r="AB3997" s="142"/>
      <c r="AC3997" s="17">
        <v>2</v>
      </c>
      <c r="AD3997" s="17">
        <v>1</v>
      </c>
      <c r="AE3997" s="17">
        <f t="shared" si="62"/>
        <v>121</v>
      </c>
    </row>
    <row r="3998" spans="1:31" x14ac:dyDescent="0.25">
      <c r="A3998" s="16"/>
      <c r="C3998" s="16"/>
      <c r="D3998" s="16"/>
      <c r="E3998" s="16"/>
      <c r="F3998" s="16"/>
      <c r="G3998" s="16"/>
      <c r="H3998" s="16"/>
      <c r="I3998" s="16"/>
      <c r="J3998" s="16"/>
      <c r="K3998" s="16"/>
      <c r="L3998" s="16"/>
      <c r="M3998" s="17" t="s">
        <v>3143</v>
      </c>
      <c r="N3998" s="17">
        <v>6</v>
      </c>
      <c r="O3998" s="17">
        <v>6</v>
      </c>
      <c r="P3998" s="17">
        <v>2014</v>
      </c>
      <c r="Q3998" s="19" t="s">
        <v>1241</v>
      </c>
      <c r="R3998" s="24" t="s">
        <v>1026</v>
      </c>
      <c r="S3998" s="19" t="s">
        <v>1043</v>
      </c>
      <c r="T3998" s="17">
        <v>1</v>
      </c>
      <c r="U3998" s="24" t="s">
        <v>1026</v>
      </c>
      <c r="V3998" s="17">
        <v>2</v>
      </c>
      <c r="W3998" s="142" t="s">
        <v>5769</v>
      </c>
      <c r="X3998" s="17">
        <v>910</v>
      </c>
      <c r="Y3998" s="17">
        <v>3</v>
      </c>
      <c r="Z3998" s="24" t="s">
        <v>1026</v>
      </c>
      <c r="AA3998" s="17">
        <v>5</v>
      </c>
      <c r="AB3998" s="142"/>
      <c r="AC3998" s="17">
        <v>2</v>
      </c>
      <c r="AD3998" s="17">
        <v>23</v>
      </c>
      <c r="AE3998" s="17">
        <f t="shared" si="62"/>
        <v>143</v>
      </c>
    </row>
    <row r="3999" spans="1:31" x14ac:dyDescent="0.25">
      <c r="A3999" s="16"/>
      <c r="C3999" s="16"/>
      <c r="D3999" s="16"/>
      <c r="E3999" s="16"/>
      <c r="F3999" s="16"/>
      <c r="G3999" s="16"/>
      <c r="H3999" s="16"/>
      <c r="I3999" s="16"/>
      <c r="J3999" s="16"/>
      <c r="K3999" s="16"/>
      <c r="L3999" s="16"/>
      <c r="M3999" s="17" t="s">
        <v>3027</v>
      </c>
      <c r="N3999" s="17">
        <v>7</v>
      </c>
      <c r="O3999" s="17">
        <v>6</v>
      </c>
      <c r="P3999" s="17">
        <v>2014</v>
      </c>
      <c r="Q3999" s="19" t="s">
        <v>5273</v>
      </c>
      <c r="R3999" s="24" t="s">
        <v>1026</v>
      </c>
      <c r="S3999" s="19" t="s">
        <v>5041</v>
      </c>
      <c r="T3999" s="17">
        <v>1</v>
      </c>
      <c r="U3999" s="24" t="s">
        <v>1026</v>
      </c>
      <c r="V3999" s="17">
        <v>0</v>
      </c>
      <c r="W3999" s="142" t="s">
        <v>5768</v>
      </c>
      <c r="X3999" s="17">
        <v>211</v>
      </c>
      <c r="Y3999" s="17">
        <v>2</v>
      </c>
      <c r="Z3999" s="24" t="s">
        <v>1026</v>
      </c>
      <c r="AA3999" s="17">
        <v>2</v>
      </c>
      <c r="AB3999" s="142"/>
      <c r="AC3999" s="17">
        <v>2</v>
      </c>
      <c r="AD3999" s="17">
        <v>19</v>
      </c>
      <c r="AE3999" s="17">
        <f t="shared" si="62"/>
        <v>139</v>
      </c>
    </row>
    <row r="4000" spans="1:31" x14ac:dyDescent="0.25">
      <c r="A4000" s="16"/>
      <c r="C4000" s="16"/>
      <c r="D4000" s="16"/>
      <c r="E4000" s="16"/>
      <c r="F4000" s="16"/>
      <c r="G4000" s="16"/>
      <c r="H4000" s="16"/>
      <c r="I4000" s="16"/>
      <c r="J4000" s="16"/>
      <c r="K4000" s="16"/>
      <c r="L4000" s="16"/>
      <c r="M4000" s="17" t="s">
        <v>3011</v>
      </c>
      <c r="N4000" s="17">
        <v>8</v>
      </c>
      <c r="O4000" s="17">
        <v>6</v>
      </c>
      <c r="P4000" s="17">
        <v>2014</v>
      </c>
      <c r="Q4000" s="19" t="s">
        <v>1041</v>
      </c>
      <c r="R4000" s="24" t="s">
        <v>1026</v>
      </c>
      <c r="S4000" s="19" t="s">
        <v>5266</v>
      </c>
      <c r="T4000" s="17">
        <v>2</v>
      </c>
      <c r="U4000" s="24" t="s">
        <v>1026</v>
      </c>
      <c r="V4000" s="17">
        <v>0</v>
      </c>
      <c r="W4000" s="142" t="s">
        <v>5770</v>
      </c>
      <c r="X4000" s="17">
        <v>401</v>
      </c>
      <c r="Y4000" s="17">
        <v>23</v>
      </c>
      <c r="Z4000" s="24" t="s">
        <v>1026</v>
      </c>
      <c r="AA4000" s="17">
        <v>0</v>
      </c>
      <c r="AB4000" s="142"/>
      <c r="AC4000" s="17">
        <v>2</v>
      </c>
      <c r="AD4000" s="17">
        <v>5</v>
      </c>
      <c r="AE4000" s="17">
        <f t="shared" si="62"/>
        <v>125</v>
      </c>
    </row>
    <row r="4001" spans="1:31" x14ac:dyDescent="0.25">
      <c r="A4001" s="16"/>
      <c r="C4001" s="16"/>
      <c r="D4001" s="16"/>
      <c r="E4001" s="16"/>
      <c r="F4001" s="16"/>
      <c r="G4001" s="16"/>
      <c r="H4001" s="16"/>
      <c r="I4001" s="16"/>
      <c r="J4001" s="16"/>
      <c r="K4001" s="16"/>
      <c r="L4001" s="16"/>
      <c r="M4001" s="17" t="s">
        <v>3011</v>
      </c>
      <c r="N4001" s="17">
        <v>8</v>
      </c>
      <c r="O4001" s="17">
        <v>6</v>
      </c>
      <c r="P4001" s="17">
        <v>2014</v>
      </c>
      <c r="Q4001" s="19" t="s">
        <v>1042</v>
      </c>
      <c r="R4001" s="24" t="s">
        <v>1026</v>
      </c>
      <c r="S4001" s="19" t="s">
        <v>4913</v>
      </c>
      <c r="T4001" s="17">
        <v>0</v>
      </c>
      <c r="U4001" s="24" t="s">
        <v>1026</v>
      </c>
      <c r="V4001" s="17">
        <v>2</v>
      </c>
      <c r="W4001" s="142" t="s">
        <v>5771</v>
      </c>
      <c r="X4001" s="17">
        <v>295</v>
      </c>
      <c r="Y4001" s="17">
        <v>0</v>
      </c>
      <c r="Z4001" s="24" t="s">
        <v>1026</v>
      </c>
      <c r="AA4001" s="17">
        <v>13</v>
      </c>
      <c r="AB4001" s="142"/>
      <c r="AC4001" s="17">
        <v>2</v>
      </c>
      <c r="AD4001" s="17">
        <v>17</v>
      </c>
      <c r="AE4001" s="17">
        <f t="shared" si="62"/>
        <v>137</v>
      </c>
    </row>
    <row r="4002" spans="1:31" x14ac:dyDescent="0.25">
      <c r="A4002" s="16"/>
      <c r="C4002" s="16"/>
      <c r="D4002" s="16"/>
      <c r="E4002" s="16"/>
      <c r="F4002" s="16"/>
      <c r="G4002" s="16"/>
      <c r="H4002" s="16"/>
      <c r="I4002" s="16"/>
      <c r="J4002" s="16"/>
      <c r="K4002" s="16"/>
      <c r="L4002" s="16"/>
      <c r="M4002" s="17" t="s">
        <v>3011</v>
      </c>
      <c r="N4002" s="17">
        <v>8</v>
      </c>
      <c r="O4002" s="17">
        <v>6</v>
      </c>
      <c r="P4002" s="17">
        <v>2014</v>
      </c>
      <c r="Q4002" s="19" t="s">
        <v>264</v>
      </c>
      <c r="R4002" s="24" t="s">
        <v>1026</v>
      </c>
      <c r="S4002" s="19" t="s">
        <v>5041</v>
      </c>
      <c r="T4002" s="17">
        <v>0</v>
      </c>
      <c r="U4002" s="24" t="s">
        <v>1026</v>
      </c>
      <c r="V4002" s="17">
        <v>1</v>
      </c>
      <c r="W4002" s="142" t="s">
        <v>5772</v>
      </c>
      <c r="X4002" s="17">
        <v>402</v>
      </c>
      <c r="Y4002" s="17">
        <v>4</v>
      </c>
      <c r="Z4002" s="24" t="s">
        <v>1026</v>
      </c>
      <c r="AA4002" s="17">
        <v>6</v>
      </c>
      <c r="AB4002" s="142"/>
      <c r="AC4002" s="17">
        <v>2</v>
      </c>
      <c r="AD4002" s="17">
        <v>21</v>
      </c>
      <c r="AE4002" s="17">
        <f t="shared" si="62"/>
        <v>141</v>
      </c>
    </row>
    <row r="4003" spans="1:31" x14ac:dyDescent="0.25">
      <c r="A4003" s="16"/>
      <c r="C4003" s="16"/>
      <c r="D4003" s="16"/>
      <c r="E4003" s="16"/>
      <c r="F4003" s="16"/>
      <c r="G4003" s="16"/>
      <c r="H4003" s="16"/>
      <c r="I4003" s="16"/>
      <c r="J4003" s="16"/>
      <c r="K4003" s="16"/>
      <c r="L4003" s="16"/>
      <c r="M4003" s="17" t="s">
        <v>3142</v>
      </c>
      <c r="N4003" s="17">
        <v>11</v>
      </c>
      <c r="O4003" s="17">
        <v>6</v>
      </c>
      <c r="P4003" s="17">
        <v>2014</v>
      </c>
      <c r="Q4003" s="19" t="s">
        <v>1041</v>
      </c>
      <c r="R4003" s="24" t="s">
        <v>1026</v>
      </c>
      <c r="S4003" s="19" t="s">
        <v>1043</v>
      </c>
      <c r="T4003" s="17">
        <v>2</v>
      </c>
      <c r="U4003" s="24" t="s">
        <v>1026</v>
      </c>
      <c r="V4003" s="17">
        <v>0</v>
      </c>
      <c r="W4003" s="142" t="s">
        <v>2612</v>
      </c>
      <c r="X4003" s="17">
        <v>489</v>
      </c>
      <c r="Y4003" s="17">
        <v>3</v>
      </c>
      <c r="Z4003" s="24" t="s">
        <v>1026</v>
      </c>
      <c r="AA4003" s="17">
        <v>1</v>
      </c>
      <c r="AB4003" s="142"/>
      <c r="AC4003" s="17">
        <v>2</v>
      </c>
      <c r="AD4003" s="17">
        <v>9</v>
      </c>
      <c r="AE4003" s="17">
        <f t="shared" si="62"/>
        <v>129</v>
      </c>
    </row>
    <row r="4004" spans="1:31" x14ac:dyDescent="0.25">
      <c r="A4004" s="16"/>
      <c r="C4004" s="16"/>
      <c r="D4004" s="16"/>
      <c r="E4004" s="16"/>
      <c r="F4004" s="16"/>
      <c r="G4004" s="16"/>
      <c r="H4004" s="16"/>
      <c r="I4004" s="16"/>
      <c r="J4004" s="16"/>
      <c r="K4004" s="16"/>
      <c r="L4004" s="16"/>
      <c r="M4004" s="17" t="s">
        <v>3142</v>
      </c>
      <c r="N4004" s="17">
        <v>11</v>
      </c>
      <c r="O4004" s="17">
        <v>6</v>
      </c>
      <c r="P4004" s="17">
        <v>2014</v>
      </c>
      <c r="Q4004" s="19" t="s">
        <v>1042</v>
      </c>
      <c r="R4004" s="24" t="s">
        <v>1026</v>
      </c>
      <c r="S4004" s="19" t="s">
        <v>5266</v>
      </c>
      <c r="T4004" s="17">
        <v>1</v>
      </c>
      <c r="U4004" s="24" t="s">
        <v>1026</v>
      </c>
      <c r="V4004" s="17">
        <v>0</v>
      </c>
      <c r="W4004" s="142" t="s">
        <v>926</v>
      </c>
      <c r="X4004" s="17">
        <v>280</v>
      </c>
      <c r="Y4004" s="17">
        <v>7</v>
      </c>
      <c r="Z4004" s="24" t="s">
        <v>1026</v>
      </c>
      <c r="AA4004" s="17">
        <v>6</v>
      </c>
      <c r="AB4004" s="142"/>
      <c r="AC4004" s="17">
        <v>2</v>
      </c>
      <c r="AD4004" s="17">
        <v>20</v>
      </c>
      <c r="AE4004" s="17">
        <f t="shared" si="62"/>
        <v>140</v>
      </c>
    </row>
    <row r="4005" spans="1:31" x14ac:dyDescent="0.25">
      <c r="A4005" s="16"/>
      <c r="C4005" s="16"/>
      <c r="D4005" s="16"/>
      <c r="E4005" s="16"/>
      <c r="F4005" s="16"/>
      <c r="G4005" s="16"/>
      <c r="H4005" s="16"/>
      <c r="I4005" s="16"/>
      <c r="J4005" s="16"/>
      <c r="K4005" s="16"/>
      <c r="L4005" s="16"/>
      <c r="M4005" s="17" t="s">
        <v>3142</v>
      </c>
      <c r="N4005" s="17">
        <v>11</v>
      </c>
      <c r="O4005" s="17">
        <v>6</v>
      </c>
      <c r="P4005" s="17">
        <v>2014</v>
      </c>
      <c r="Q4005" s="19" t="s">
        <v>392</v>
      </c>
      <c r="R4005" s="24" t="s">
        <v>1026</v>
      </c>
      <c r="S4005" s="19" t="s">
        <v>1241</v>
      </c>
      <c r="T4005" s="17">
        <v>2</v>
      </c>
      <c r="U4005" s="24" t="s">
        <v>1026</v>
      </c>
      <c r="V4005" s="17">
        <v>1</v>
      </c>
      <c r="W4005" s="142" t="s">
        <v>5773</v>
      </c>
      <c r="X4005" s="17">
        <v>663</v>
      </c>
      <c r="Y4005" s="17">
        <v>6</v>
      </c>
      <c r="Z4005" s="24" t="s">
        <v>1026</v>
      </c>
      <c r="AA4005" s="17">
        <v>5</v>
      </c>
      <c r="AB4005" s="142"/>
      <c r="AC4005" s="17">
        <v>2</v>
      </c>
      <c r="AD4005" s="17">
        <v>34</v>
      </c>
      <c r="AE4005" s="17">
        <f t="shared" si="62"/>
        <v>154</v>
      </c>
    </row>
    <row r="4006" spans="1:31" x14ac:dyDescent="0.25">
      <c r="A4006" s="16"/>
      <c r="C4006" s="16"/>
      <c r="D4006" s="16"/>
      <c r="E4006" s="16"/>
      <c r="F4006" s="16"/>
      <c r="G4006" s="16"/>
      <c r="H4006" s="16"/>
      <c r="I4006" s="16"/>
      <c r="J4006" s="16"/>
      <c r="K4006" s="16"/>
      <c r="L4006" s="16"/>
      <c r="M4006" s="17" t="s">
        <v>3142</v>
      </c>
      <c r="N4006" s="17">
        <v>11</v>
      </c>
      <c r="O4006" s="17">
        <v>6</v>
      </c>
      <c r="P4006" s="17">
        <v>2014</v>
      </c>
      <c r="Q4006" s="19" t="s">
        <v>4913</v>
      </c>
      <c r="R4006" s="24" t="s">
        <v>1026</v>
      </c>
      <c r="S4006" s="19" t="s">
        <v>5273</v>
      </c>
      <c r="T4006" s="17">
        <v>2</v>
      </c>
      <c r="U4006" s="24" t="s">
        <v>1026</v>
      </c>
      <c r="V4006" s="17">
        <v>0</v>
      </c>
      <c r="W4006" s="142" t="s">
        <v>5101</v>
      </c>
      <c r="X4006" s="17">
        <v>694</v>
      </c>
      <c r="Y4006" s="17">
        <v>11</v>
      </c>
      <c r="Z4006" s="24" t="s">
        <v>1026</v>
      </c>
      <c r="AA4006" s="17">
        <v>2</v>
      </c>
      <c r="AB4006" s="142"/>
      <c r="AC4006" s="17">
        <v>1</v>
      </c>
      <c r="AD4006" s="17">
        <v>47</v>
      </c>
      <c r="AE4006" s="17">
        <f t="shared" si="62"/>
        <v>107</v>
      </c>
    </row>
    <row r="4007" spans="1:31" x14ac:dyDescent="0.25">
      <c r="A4007" s="16"/>
      <c r="C4007" s="16"/>
      <c r="D4007" s="16"/>
      <c r="E4007" s="16"/>
      <c r="F4007" s="16"/>
      <c r="G4007" s="16"/>
      <c r="H4007" s="16"/>
      <c r="I4007" s="16"/>
      <c r="J4007" s="16"/>
      <c r="K4007" s="16"/>
      <c r="L4007" s="16"/>
      <c r="M4007" s="17" t="s">
        <v>3143</v>
      </c>
      <c r="N4007" s="17">
        <v>13</v>
      </c>
      <c r="O4007" s="17">
        <v>6</v>
      </c>
      <c r="P4007" s="17">
        <v>2014</v>
      </c>
      <c r="Q4007" s="19" t="s">
        <v>1241</v>
      </c>
      <c r="R4007" s="24" t="s">
        <v>1026</v>
      </c>
      <c r="S4007" s="19" t="s">
        <v>1041</v>
      </c>
      <c r="T4007" s="17">
        <v>0</v>
      </c>
      <c r="U4007" s="24" t="s">
        <v>1026</v>
      </c>
      <c r="V4007" s="17">
        <v>2</v>
      </c>
      <c r="W4007" s="142" t="s">
        <v>2383</v>
      </c>
      <c r="X4007" s="17">
        <v>739</v>
      </c>
      <c r="Y4007" s="17">
        <v>1</v>
      </c>
      <c r="Z4007" s="24" t="s">
        <v>1026</v>
      </c>
      <c r="AA4007" s="17">
        <v>8</v>
      </c>
      <c r="AB4007" s="142"/>
      <c r="AC4007" s="17">
        <v>2</v>
      </c>
      <c r="AD4007" s="17">
        <v>5</v>
      </c>
      <c r="AE4007" s="17">
        <f t="shared" si="62"/>
        <v>125</v>
      </c>
    </row>
    <row r="4008" spans="1:31" x14ac:dyDescent="0.25">
      <c r="A4008" s="16"/>
      <c r="C4008" s="16"/>
      <c r="D4008" s="16"/>
      <c r="E4008" s="16"/>
      <c r="F4008" s="16"/>
      <c r="G4008" s="16"/>
      <c r="H4008" s="16"/>
      <c r="I4008" s="16"/>
      <c r="J4008" s="16"/>
      <c r="K4008" s="16"/>
      <c r="L4008" s="16"/>
      <c r="M4008" s="17" t="s">
        <v>3143</v>
      </c>
      <c r="N4008" s="17">
        <v>13</v>
      </c>
      <c r="O4008" s="17">
        <v>6</v>
      </c>
      <c r="P4008" s="17">
        <v>2014</v>
      </c>
      <c r="Q4008" s="19" t="s">
        <v>5266</v>
      </c>
      <c r="R4008" s="24" t="s">
        <v>1026</v>
      </c>
      <c r="S4008" s="19" t="s">
        <v>392</v>
      </c>
      <c r="T4008" s="17">
        <v>0</v>
      </c>
      <c r="U4008" s="24" t="s">
        <v>1026</v>
      </c>
      <c r="V4008" s="17">
        <v>1</v>
      </c>
      <c r="W4008" s="142" t="s">
        <v>5774</v>
      </c>
      <c r="X4008" s="17">
        <v>159</v>
      </c>
      <c r="Y4008" s="17">
        <v>4</v>
      </c>
      <c r="Z4008" s="24" t="s">
        <v>1026</v>
      </c>
      <c r="AA4008" s="17">
        <v>13</v>
      </c>
      <c r="AB4008" s="142"/>
      <c r="AC4008" s="17">
        <v>2</v>
      </c>
      <c r="AD4008" s="17">
        <v>28</v>
      </c>
      <c r="AE4008" s="17">
        <f t="shared" si="62"/>
        <v>148</v>
      </c>
    </row>
    <row r="4009" spans="1:31" x14ac:dyDescent="0.25">
      <c r="A4009" s="16"/>
      <c r="C4009" s="16"/>
      <c r="D4009" s="16"/>
      <c r="E4009" s="16"/>
      <c r="F4009" s="16"/>
      <c r="G4009" s="16"/>
      <c r="H4009" s="16"/>
      <c r="I4009" s="16"/>
      <c r="J4009" s="16"/>
      <c r="K4009" s="16"/>
      <c r="L4009" s="16"/>
      <c r="M4009" s="17" t="s">
        <v>3143</v>
      </c>
      <c r="N4009" s="17">
        <v>13</v>
      </c>
      <c r="O4009" s="17">
        <v>6</v>
      </c>
      <c r="P4009" s="17">
        <v>2014</v>
      </c>
      <c r="Q4009" s="19" t="s">
        <v>264</v>
      </c>
      <c r="R4009" s="24" t="s">
        <v>1026</v>
      </c>
      <c r="S4009" s="19" t="s">
        <v>4913</v>
      </c>
      <c r="T4009" s="17">
        <v>1</v>
      </c>
      <c r="U4009" s="24" t="s">
        <v>1026</v>
      </c>
      <c r="V4009" s="17">
        <v>0</v>
      </c>
      <c r="W4009" s="142" t="s">
        <v>5775</v>
      </c>
      <c r="X4009" s="17">
        <v>350</v>
      </c>
      <c r="Y4009" s="17">
        <v>12</v>
      </c>
      <c r="Z4009" s="24" t="s">
        <v>1026</v>
      </c>
      <c r="AA4009" s="17">
        <v>12</v>
      </c>
      <c r="AB4009" s="142"/>
      <c r="AC4009" s="17">
        <v>2</v>
      </c>
      <c r="AD4009" s="17">
        <v>54</v>
      </c>
      <c r="AE4009" s="17">
        <f t="shared" si="62"/>
        <v>174</v>
      </c>
    </row>
    <row r="4010" spans="1:31" x14ac:dyDescent="0.25">
      <c r="A4010" s="16"/>
      <c r="C4010" s="16"/>
      <c r="D4010" s="16"/>
      <c r="E4010" s="16"/>
      <c r="F4010" s="16"/>
      <c r="G4010" s="16"/>
      <c r="H4010" s="16"/>
      <c r="I4010" s="16"/>
      <c r="J4010" s="16"/>
      <c r="K4010" s="16"/>
      <c r="L4010" s="16"/>
      <c r="M4010" s="17" t="s">
        <v>3027</v>
      </c>
      <c r="N4010" s="17">
        <v>14</v>
      </c>
      <c r="O4010" s="17">
        <v>6</v>
      </c>
      <c r="P4010" s="17">
        <v>2014</v>
      </c>
      <c r="Q4010" s="19" t="s">
        <v>5273</v>
      </c>
      <c r="R4010" s="24" t="s">
        <v>1026</v>
      </c>
      <c r="S4010" s="19" t="s">
        <v>5267</v>
      </c>
      <c r="T4010" s="17">
        <v>2</v>
      </c>
      <c r="U4010" s="24" t="s">
        <v>1026</v>
      </c>
      <c r="V4010" s="17">
        <v>1</v>
      </c>
      <c r="W4010" s="142" t="s">
        <v>3051</v>
      </c>
      <c r="X4010" s="17">
        <v>357</v>
      </c>
      <c r="Y4010" s="17">
        <v>6</v>
      </c>
      <c r="Z4010" s="24" t="s">
        <v>1026</v>
      </c>
      <c r="AA4010" s="17">
        <v>5</v>
      </c>
      <c r="AB4010" s="142" t="s">
        <v>5256</v>
      </c>
      <c r="AC4010" s="17">
        <v>2</v>
      </c>
      <c r="AD4010" s="17">
        <v>25</v>
      </c>
      <c r="AE4010" s="17">
        <f t="shared" si="62"/>
        <v>145</v>
      </c>
    </row>
    <row r="4011" spans="1:31" x14ac:dyDescent="0.25">
      <c r="A4011" s="16"/>
      <c r="C4011" s="16"/>
      <c r="D4011" s="16"/>
      <c r="E4011" s="16"/>
      <c r="F4011" s="16"/>
      <c r="G4011" s="16"/>
      <c r="H4011" s="16"/>
      <c r="I4011" s="16"/>
      <c r="J4011" s="16"/>
      <c r="K4011" s="16"/>
      <c r="L4011" s="16"/>
      <c r="M4011" s="17" t="s">
        <v>3027</v>
      </c>
      <c r="N4011" s="17">
        <v>14</v>
      </c>
      <c r="O4011" s="17">
        <v>6</v>
      </c>
      <c r="P4011" s="17">
        <v>2014</v>
      </c>
      <c r="Q4011" s="19" t="s">
        <v>1043</v>
      </c>
      <c r="R4011" s="24" t="s">
        <v>1026</v>
      </c>
      <c r="S4011" s="19" t="s">
        <v>1042</v>
      </c>
      <c r="T4011" s="17">
        <v>2</v>
      </c>
      <c r="U4011" s="24" t="s">
        <v>1026</v>
      </c>
      <c r="V4011" s="17">
        <v>0</v>
      </c>
      <c r="W4011" s="142" t="s">
        <v>5776</v>
      </c>
      <c r="X4011" s="17">
        <v>293</v>
      </c>
      <c r="Y4011" s="17">
        <v>8</v>
      </c>
      <c r="Z4011" s="24" t="s">
        <v>1026</v>
      </c>
      <c r="AA4011" s="17">
        <v>1</v>
      </c>
      <c r="AB4011" s="142"/>
      <c r="AC4011" s="17">
        <v>2</v>
      </c>
      <c r="AD4011" s="17">
        <v>13</v>
      </c>
      <c r="AE4011" s="17">
        <f t="shared" si="62"/>
        <v>133</v>
      </c>
    </row>
    <row r="4012" spans="1:31" x14ac:dyDescent="0.25">
      <c r="A4012" s="16"/>
      <c r="C4012" s="16"/>
      <c r="D4012" s="16"/>
      <c r="E4012" s="16"/>
      <c r="F4012" s="16"/>
      <c r="G4012" s="16"/>
      <c r="H4012" s="16"/>
      <c r="I4012" s="16"/>
      <c r="J4012" s="16"/>
      <c r="K4012" s="16"/>
      <c r="L4012" s="16"/>
      <c r="M4012" s="17" t="s">
        <v>3011</v>
      </c>
      <c r="N4012" s="17">
        <v>15</v>
      </c>
      <c r="O4012" s="17">
        <v>6</v>
      </c>
      <c r="P4012" s="17">
        <v>2014</v>
      </c>
      <c r="Q4012" s="19" t="s">
        <v>1041</v>
      </c>
      <c r="R4012" s="24" t="s">
        <v>1026</v>
      </c>
      <c r="S4012" s="19" t="s">
        <v>5273</v>
      </c>
      <c r="T4012" s="17">
        <v>2</v>
      </c>
      <c r="U4012" s="24" t="s">
        <v>1026</v>
      </c>
      <c r="V4012" s="17">
        <v>0</v>
      </c>
      <c r="W4012" s="142" t="s">
        <v>5140</v>
      </c>
      <c r="X4012" s="17">
        <v>449</v>
      </c>
      <c r="Y4012" s="17">
        <v>11</v>
      </c>
      <c r="Z4012" s="24" t="s">
        <v>1026</v>
      </c>
      <c r="AA4012" s="17">
        <v>0</v>
      </c>
      <c r="AB4012" s="142"/>
      <c r="AC4012" s="17">
        <v>1</v>
      </c>
      <c r="AD4012" s="17">
        <v>56</v>
      </c>
      <c r="AE4012" s="17">
        <f t="shared" si="62"/>
        <v>116</v>
      </c>
    </row>
    <row r="4013" spans="1:31" x14ac:dyDescent="0.25">
      <c r="A4013" s="16"/>
      <c r="C4013" s="16"/>
      <c r="D4013" s="16"/>
      <c r="E4013" s="16"/>
      <c r="F4013" s="16"/>
      <c r="G4013" s="16"/>
      <c r="H4013" s="16"/>
      <c r="I4013" s="16"/>
      <c r="J4013" s="16"/>
      <c r="K4013" s="16"/>
      <c r="L4013" s="16"/>
      <c r="M4013" s="17" t="s">
        <v>3011</v>
      </c>
      <c r="N4013" s="17">
        <v>15</v>
      </c>
      <c r="O4013" s="17">
        <v>6</v>
      </c>
      <c r="P4013" s="17">
        <v>2014</v>
      </c>
      <c r="Q4013" s="19" t="s">
        <v>392</v>
      </c>
      <c r="R4013" s="24" t="s">
        <v>1026</v>
      </c>
      <c r="S4013" s="19" t="s">
        <v>264</v>
      </c>
      <c r="T4013" s="17">
        <v>2</v>
      </c>
      <c r="U4013" s="24" t="s">
        <v>1026</v>
      </c>
      <c r="V4013" s="17">
        <v>0</v>
      </c>
      <c r="W4013" s="142" t="s">
        <v>5767</v>
      </c>
      <c r="X4013" s="17">
        <v>832</v>
      </c>
      <c r="Y4013" s="17">
        <v>8</v>
      </c>
      <c r="Z4013" s="24" t="s">
        <v>1026</v>
      </c>
      <c r="AA4013" s="17">
        <v>1</v>
      </c>
      <c r="AB4013" s="142"/>
      <c r="AC4013" s="17">
        <v>2</v>
      </c>
      <c r="AD4013" s="17">
        <v>5</v>
      </c>
      <c r="AE4013" s="17">
        <f t="shared" si="62"/>
        <v>125</v>
      </c>
    </row>
    <row r="4014" spans="1:31" x14ac:dyDescent="0.25">
      <c r="A4014" s="16"/>
      <c r="C4014" s="16"/>
      <c r="D4014" s="16"/>
      <c r="E4014" s="16"/>
      <c r="F4014" s="16"/>
      <c r="G4014" s="16"/>
      <c r="H4014" s="16"/>
      <c r="I4014" s="16"/>
      <c r="J4014" s="16"/>
      <c r="K4014" s="16"/>
      <c r="L4014" s="16"/>
      <c r="M4014" s="17" t="s">
        <v>3011</v>
      </c>
      <c r="N4014" s="17">
        <v>15</v>
      </c>
      <c r="O4014" s="17">
        <v>6</v>
      </c>
      <c r="P4014" s="17">
        <v>2014</v>
      </c>
      <c r="Q4014" s="19" t="s">
        <v>4913</v>
      </c>
      <c r="R4014" s="24" t="s">
        <v>1026</v>
      </c>
      <c r="S4014" s="19" t="s">
        <v>5266</v>
      </c>
      <c r="T4014" s="17">
        <v>2</v>
      </c>
      <c r="U4014" s="24" t="s">
        <v>1026</v>
      </c>
      <c r="V4014" s="17">
        <v>0</v>
      </c>
      <c r="W4014" s="142" t="s">
        <v>5777</v>
      </c>
      <c r="X4014" s="17">
        <v>639</v>
      </c>
      <c r="Y4014" s="17">
        <v>8</v>
      </c>
      <c r="Z4014" s="24" t="s">
        <v>1026</v>
      </c>
      <c r="AA4014" s="17">
        <v>5</v>
      </c>
      <c r="AB4014" s="142"/>
      <c r="AC4014" s="17">
        <v>1</v>
      </c>
      <c r="AD4014" s="17">
        <v>59</v>
      </c>
      <c r="AE4014" s="17">
        <f t="shared" si="62"/>
        <v>119</v>
      </c>
    </row>
    <row r="4015" spans="1:31" x14ac:dyDescent="0.25">
      <c r="A4015" s="16"/>
      <c r="C4015" s="16"/>
      <c r="D4015" s="16"/>
      <c r="E4015" s="16"/>
      <c r="F4015" s="16"/>
      <c r="G4015" s="16"/>
      <c r="H4015" s="16"/>
      <c r="I4015" s="16"/>
      <c r="J4015" s="16"/>
      <c r="K4015" s="16"/>
      <c r="L4015" s="16"/>
      <c r="M4015" s="17" t="s">
        <v>3011</v>
      </c>
      <c r="N4015" s="17">
        <v>15</v>
      </c>
      <c r="O4015" s="17">
        <v>6</v>
      </c>
      <c r="P4015" s="17">
        <v>2014</v>
      </c>
      <c r="Q4015" s="19" t="s">
        <v>5041</v>
      </c>
      <c r="R4015" s="24" t="s">
        <v>1026</v>
      </c>
      <c r="S4015" s="19" t="s">
        <v>1042</v>
      </c>
      <c r="T4015" s="17">
        <v>2</v>
      </c>
      <c r="U4015" s="24" t="s">
        <v>1026</v>
      </c>
      <c r="V4015" s="17">
        <v>0</v>
      </c>
      <c r="W4015" s="142" t="s">
        <v>2720</v>
      </c>
      <c r="X4015" s="17">
        <v>316</v>
      </c>
      <c r="Y4015" s="17">
        <v>8</v>
      </c>
      <c r="Z4015" s="24" t="s">
        <v>1026</v>
      </c>
      <c r="AA4015" s="17">
        <v>1</v>
      </c>
      <c r="AB4015" s="142"/>
      <c r="AC4015" s="17">
        <v>1</v>
      </c>
      <c r="AD4015" s="17">
        <v>56</v>
      </c>
      <c r="AE4015" s="17">
        <f t="shared" si="62"/>
        <v>116</v>
      </c>
    </row>
    <row r="4016" spans="1:31" x14ac:dyDescent="0.25">
      <c r="A4016" s="16"/>
      <c r="C4016" s="16"/>
      <c r="D4016" s="16"/>
      <c r="E4016" s="16"/>
      <c r="F4016" s="16"/>
      <c r="G4016" s="16"/>
      <c r="H4016" s="16"/>
      <c r="I4016" s="16"/>
      <c r="J4016" s="16"/>
      <c r="K4016" s="16"/>
      <c r="L4016" s="16"/>
      <c r="M4016" s="17" t="s">
        <v>3011</v>
      </c>
      <c r="N4016" s="17">
        <v>15</v>
      </c>
      <c r="O4016" s="17">
        <v>6</v>
      </c>
      <c r="P4016" s="17">
        <v>2014</v>
      </c>
      <c r="Q4016" s="19" t="s">
        <v>1241</v>
      </c>
      <c r="R4016" s="24" t="s">
        <v>1026</v>
      </c>
      <c r="S4016" s="19" t="s">
        <v>5267</v>
      </c>
      <c r="T4016" s="17">
        <v>2</v>
      </c>
      <c r="U4016" s="24" t="s">
        <v>1026</v>
      </c>
      <c r="V4016" s="17">
        <v>0</v>
      </c>
      <c r="W4016" s="142" t="s">
        <v>5778</v>
      </c>
      <c r="X4016" s="17">
        <v>916</v>
      </c>
      <c r="Y4016" s="17">
        <v>10</v>
      </c>
      <c r="Z4016" s="24" t="s">
        <v>1026</v>
      </c>
      <c r="AA4016" s="17">
        <v>4</v>
      </c>
      <c r="AB4016" s="142"/>
      <c r="AC4016" s="17">
        <v>2</v>
      </c>
      <c r="AD4016" s="17">
        <v>18</v>
      </c>
      <c r="AE4016" s="17">
        <f t="shared" si="62"/>
        <v>138</v>
      </c>
    </row>
    <row r="4017" spans="1:31" x14ac:dyDescent="0.25">
      <c r="A4017" s="16"/>
      <c r="C4017" s="16"/>
      <c r="D4017" s="16"/>
      <c r="E4017" s="16"/>
      <c r="F4017" s="16"/>
      <c r="G4017" s="16"/>
      <c r="H4017" s="16"/>
      <c r="I4017" s="16"/>
      <c r="J4017" s="16"/>
      <c r="K4017" s="16"/>
      <c r="L4017" s="16"/>
      <c r="M4017" s="17" t="s">
        <v>3142</v>
      </c>
      <c r="N4017" s="17">
        <v>25</v>
      </c>
      <c r="O4017" s="17">
        <v>6</v>
      </c>
      <c r="P4017" s="17">
        <v>2014</v>
      </c>
      <c r="Q4017" s="19" t="s">
        <v>5041</v>
      </c>
      <c r="R4017" s="24" t="s">
        <v>1026</v>
      </c>
      <c r="S4017" s="19" t="s">
        <v>5267</v>
      </c>
      <c r="T4017" s="17">
        <v>2</v>
      </c>
      <c r="U4017" s="24" t="s">
        <v>1026</v>
      </c>
      <c r="V4017" s="17">
        <v>1</v>
      </c>
      <c r="W4017" s="142" t="s">
        <v>5794</v>
      </c>
      <c r="X4017" s="17">
        <v>685</v>
      </c>
      <c r="Y4017" s="17">
        <v>9</v>
      </c>
      <c r="Z4017" s="24" t="s">
        <v>1026</v>
      </c>
      <c r="AA4017" s="17">
        <v>5</v>
      </c>
      <c r="AB4017" s="142" t="s">
        <v>5734</v>
      </c>
      <c r="AC4017" s="17">
        <v>2</v>
      </c>
      <c r="AD4017" s="17">
        <v>29</v>
      </c>
      <c r="AE4017" s="17">
        <f t="shared" si="62"/>
        <v>149</v>
      </c>
    </row>
    <row r="4018" spans="1:31" x14ac:dyDescent="0.25">
      <c r="A4018" s="16"/>
      <c r="C4018" s="16"/>
      <c r="D4018" s="16"/>
      <c r="E4018" s="16"/>
      <c r="F4018" s="16"/>
      <c r="G4018" s="16"/>
      <c r="H4018" s="16"/>
      <c r="I4018" s="16"/>
      <c r="J4018" s="16"/>
      <c r="K4018" s="16"/>
      <c r="L4018" s="103"/>
      <c r="M4018" s="17" t="s">
        <v>3142</v>
      </c>
      <c r="N4018" s="17">
        <v>25</v>
      </c>
      <c r="O4018" s="17">
        <v>6</v>
      </c>
      <c r="P4018" s="17">
        <v>2014</v>
      </c>
      <c r="Q4018" s="19" t="s">
        <v>392</v>
      </c>
      <c r="R4018" s="24" t="s">
        <v>1026</v>
      </c>
      <c r="S4018" s="19" t="s">
        <v>1041</v>
      </c>
      <c r="T4018" s="17">
        <v>2</v>
      </c>
      <c r="U4018" s="24" t="s">
        <v>1026</v>
      </c>
      <c r="V4018" s="17">
        <v>1</v>
      </c>
      <c r="W4018" s="142" t="s">
        <v>5793</v>
      </c>
      <c r="X4018" s="17">
        <v>796</v>
      </c>
      <c r="Y4018" s="17">
        <v>6</v>
      </c>
      <c r="Z4018" s="24" t="s">
        <v>1026</v>
      </c>
      <c r="AA4018" s="17">
        <v>4</v>
      </c>
      <c r="AB4018" s="142"/>
      <c r="AC4018" s="17">
        <v>2</v>
      </c>
      <c r="AD4018" s="17">
        <v>28</v>
      </c>
      <c r="AE4018" s="17">
        <f t="shared" si="62"/>
        <v>148</v>
      </c>
    </row>
    <row r="4019" spans="1:31" x14ac:dyDescent="0.25">
      <c r="A4019" s="16"/>
      <c r="C4019" s="16"/>
      <c r="D4019" s="16"/>
      <c r="E4019" s="16"/>
      <c r="F4019" s="16"/>
      <c r="G4019" s="16"/>
      <c r="H4019" s="16"/>
      <c r="I4019" s="16"/>
      <c r="J4019" s="16"/>
      <c r="K4019" s="16"/>
      <c r="L4019" s="103"/>
      <c r="M4019" s="17" t="s">
        <v>3142</v>
      </c>
      <c r="N4019" s="17">
        <v>25</v>
      </c>
      <c r="O4019" s="17">
        <v>6</v>
      </c>
      <c r="P4019" s="17">
        <v>2014</v>
      </c>
      <c r="Q4019" s="19" t="s">
        <v>5273</v>
      </c>
      <c r="R4019" s="24" t="s">
        <v>1026</v>
      </c>
      <c r="S4019" s="19" t="s">
        <v>4913</v>
      </c>
      <c r="T4019" s="17">
        <v>1</v>
      </c>
      <c r="U4019" s="24" t="s">
        <v>1026</v>
      </c>
      <c r="V4019" s="24" t="s">
        <v>5795</v>
      </c>
      <c r="W4019" s="142" t="s">
        <v>500</v>
      </c>
      <c r="X4019" s="17">
        <v>261</v>
      </c>
      <c r="Y4019" s="17">
        <v>5</v>
      </c>
      <c r="Z4019" s="24" t="s">
        <v>1026</v>
      </c>
      <c r="AA4019" s="17">
        <v>4</v>
      </c>
      <c r="AB4019" s="142"/>
      <c r="AC4019" s="17">
        <v>1</v>
      </c>
      <c r="AD4019" s="17">
        <v>59</v>
      </c>
      <c r="AE4019" s="17">
        <f t="shared" si="62"/>
        <v>119</v>
      </c>
    </row>
    <row r="4020" spans="1:31" x14ac:dyDescent="0.25">
      <c r="A4020" s="16"/>
      <c r="C4020" s="16"/>
      <c r="D4020" s="16"/>
      <c r="E4020" s="16"/>
      <c r="F4020" s="16"/>
      <c r="G4020" s="16"/>
      <c r="H4020" s="16"/>
      <c r="I4020" s="16"/>
      <c r="J4020" s="16"/>
      <c r="K4020" s="16"/>
      <c r="L4020" s="103"/>
      <c r="M4020" s="17" t="s">
        <v>3142</v>
      </c>
      <c r="N4020" s="17">
        <v>25</v>
      </c>
      <c r="O4020" s="17">
        <v>6</v>
      </c>
      <c r="P4020" s="17">
        <v>2014</v>
      </c>
      <c r="Q4020" s="19" t="s">
        <v>1042</v>
      </c>
      <c r="R4020" s="24" t="s">
        <v>1026</v>
      </c>
      <c r="S4020" s="19" t="s">
        <v>5266</v>
      </c>
      <c r="T4020" s="17">
        <v>0</v>
      </c>
      <c r="U4020" s="24" t="s">
        <v>1026</v>
      </c>
      <c r="V4020" s="24" t="s">
        <v>5796</v>
      </c>
      <c r="W4020" s="142" t="s">
        <v>5792</v>
      </c>
      <c r="X4020" s="17">
        <v>265</v>
      </c>
      <c r="Y4020" s="17">
        <v>8</v>
      </c>
      <c r="Z4020" s="24" t="s">
        <v>1026</v>
      </c>
      <c r="AA4020" s="17">
        <v>2</v>
      </c>
      <c r="AB4020" s="142"/>
      <c r="AC4020" s="17">
        <v>2</v>
      </c>
      <c r="AD4020" s="17">
        <v>20</v>
      </c>
      <c r="AE4020" s="17">
        <f t="shared" si="62"/>
        <v>140</v>
      </c>
    </row>
    <row r="4021" spans="1:31" x14ac:dyDescent="0.25">
      <c r="A4021" s="16"/>
      <c r="C4021" s="16"/>
      <c r="D4021" s="16"/>
      <c r="E4021" s="16"/>
      <c r="F4021" s="16"/>
      <c r="G4021" s="16"/>
      <c r="H4021" s="16"/>
      <c r="I4021" s="16"/>
      <c r="J4021" s="16"/>
      <c r="K4021" s="16"/>
      <c r="L4021" s="103"/>
      <c r="M4021" s="17" t="s">
        <v>3141</v>
      </c>
      <c r="N4021" s="17">
        <v>26</v>
      </c>
      <c r="O4021" s="17">
        <v>6</v>
      </c>
      <c r="P4021" s="17">
        <v>2014</v>
      </c>
      <c r="Q4021" s="19" t="s">
        <v>1041</v>
      </c>
      <c r="R4021" s="24" t="s">
        <v>1026</v>
      </c>
      <c r="S4021" s="19" t="s">
        <v>1241</v>
      </c>
      <c r="T4021" s="17">
        <v>2</v>
      </c>
      <c r="U4021" s="24" t="s">
        <v>1026</v>
      </c>
      <c r="V4021" s="17">
        <v>0</v>
      </c>
      <c r="W4021" s="142" t="s">
        <v>870</v>
      </c>
      <c r="X4021" s="17">
        <v>583</v>
      </c>
      <c r="Y4021" s="17">
        <v>6</v>
      </c>
      <c r="Z4021" s="24" t="s">
        <v>1026</v>
      </c>
      <c r="AA4021" s="17">
        <v>3</v>
      </c>
      <c r="AB4021" s="142"/>
      <c r="AC4021" s="17">
        <v>2</v>
      </c>
      <c r="AD4021" s="17">
        <v>10</v>
      </c>
      <c r="AE4021" s="17">
        <f t="shared" si="62"/>
        <v>130</v>
      </c>
    </row>
    <row r="4022" spans="1:31" x14ac:dyDescent="0.25">
      <c r="A4022" s="16"/>
      <c r="C4022" s="16"/>
      <c r="D4022" s="16"/>
      <c r="E4022" s="16"/>
      <c r="F4022" s="16"/>
      <c r="G4022" s="16"/>
      <c r="H4022" s="16"/>
      <c r="I4022" s="16"/>
      <c r="J4022" s="16"/>
      <c r="K4022" s="16"/>
      <c r="L4022" s="103"/>
      <c r="M4022" s="17" t="s">
        <v>3143</v>
      </c>
      <c r="N4022" s="17">
        <v>27</v>
      </c>
      <c r="O4022" s="17">
        <v>6</v>
      </c>
      <c r="P4022" s="17">
        <v>2014</v>
      </c>
      <c r="Q4022" s="19" t="s">
        <v>5266</v>
      </c>
      <c r="R4022" s="24" t="s">
        <v>1026</v>
      </c>
      <c r="S4022" s="19" t="s">
        <v>5273</v>
      </c>
      <c r="T4022" s="17">
        <v>0</v>
      </c>
      <c r="U4022" s="24" t="s">
        <v>1026</v>
      </c>
      <c r="V4022" s="17">
        <v>2</v>
      </c>
      <c r="W4022" s="142" t="s">
        <v>1051</v>
      </c>
      <c r="X4022" s="17">
        <v>276</v>
      </c>
      <c r="Y4022" s="17">
        <v>1</v>
      </c>
      <c r="Z4022" s="24" t="s">
        <v>1026</v>
      </c>
      <c r="AA4022" s="17">
        <v>3</v>
      </c>
      <c r="AB4022" s="142"/>
      <c r="AC4022" s="17">
        <v>1</v>
      </c>
      <c r="AD4022" s="17">
        <v>35</v>
      </c>
      <c r="AE4022" s="17">
        <f t="shared" si="62"/>
        <v>95</v>
      </c>
    </row>
    <row r="4023" spans="1:31" x14ac:dyDescent="0.25">
      <c r="A4023" s="16"/>
      <c r="C4023" s="16"/>
      <c r="D4023" s="16"/>
      <c r="E4023" s="16"/>
      <c r="F4023" s="16"/>
      <c r="G4023" s="16"/>
      <c r="H4023" s="16"/>
      <c r="I4023" s="16"/>
      <c r="J4023" s="16"/>
      <c r="K4023" s="16"/>
      <c r="L4023" s="103"/>
      <c r="M4023" s="17" t="s">
        <v>3143</v>
      </c>
      <c r="N4023" s="17">
        <v>27</v>
      </c>
      <c r="O4023" s="17">
        <v>6</v>
      </c>
      <c r="P4023" s="17">
        <v>2014</v>
      </c>
      <c r="Q4023" s="19" t="s">
        <v>5267</v>
      </c>
      <c r="R4023" s="24" t="s">
        <v>1026</v>
      </c>
      <c r="S4023" s="19" t="s">
        <v>1043</v>
      </c>
      <c r="T4023" s="17">
        <v>1</v>
      </c>
      <c r="U4023" s="24" t="s">
        <v>1026</v>
      </c>
      <c r="V4023" s="17">
        <v>2</v>
      </c>
      <c r="W4023" s="142" t="s">
        <v>5791</v>
      </c>
      <c r="X4023" s="17">
        <v>301</v>
      </c>
      <c r="Y4023" s="17">
        <v>7</v>
      </c>
      <c r="Z4023" s="24" t="s">
        <v>1026</v>
      </c>
      <c r="AA4023" s="17">
        <v>12</v>
      </c>
      <c r="AB4023" s="142" t="s">
        <v>5733</v>
      </c>
      <c r="AC4023" s="17">
        <v>2</v>
      </c>
      <c r="AD4023" s="17">
        <v>57</v>
      </c>
      <c r="AE4023" s="17">
        <f t="shared" si="62"/>
        <v>177</v>
      </c>
    </row>
    <row r="4024" spans="1:31" x14ac:dyDescent="0.25">
      <c r="A4024" s="16"/>
      <c r="C4024" s="16"/>
      <c r="D4024" s="16"/>
      <c r="E4024" s="16"/>
      <c r="F4024" s="16"/>
      <c r="G4024" s="16"/>
      <c r="H4024" s="16"/>
      <c r="I4024" s="16"/>
      <c r="J4024" s="16"/>
      <c r="K4024" s="16"/>
      <c r="L4024" s="103"/>
      <c r="M4024" s="17" t="s">
        <v>3011</v>
      </c>
      <c r="N4024" s="17">
        <v>29</v>
      </c>
      <c r="O4024" s="17">
        <v>6</v>
      </c>
      <c r="P4024" s="17">
        <v>2014</v>
      </c>
      <c r="Q4024" s="19" t="s">
        <v>1043</v>
      </c>
      <c r="R4024" s="24" t="s">
        <v>1026</v>
      </c>
      <c r="S4024" s="19" t="s">
        <v>5041</v>
      </c>
      <c r="T4024" s="17">
        <v>1</v>
      </c>
      <c r="U4024" s="24" t="s">
        <v>1026</v>
      </c>
      <c r="V4024" s="17">
        <v>2</v>
      </c>
      <c r="W4024" s="142" t="s">
        <v>5790</v>
      </c>
      <c r="X4024" s="17">
        <v>394</v>
      </c>
      <c r="Y4024" s="17">
        <v>8</v>
      </c>
      <c r="Z4024" s="24" t="s">
        <v>1026</v>
      </c>
      <c r="AA4024" s="17">
        <v>13</v>
      </c>
      <c r="AB4024" s="142"/>
      <c r="AC4024" s="17">
        <v>3</v>
      </c>
      <c r="AD4024" s="17">
        <v>1</v>
      </c>
      <c r="AE4024" s="17">
        <f t="shared" si="62"/>
        <v>181</v>
      </c>
    </row>
    <row r="4025" spans="1:31" x14ac:dyDescent="0.25">
      <c r="A4025" s="16"/>
      <c r="C4025" s="16"/>
      <c r="D4025" s="16"/>
      <c r="E4025" s="16"/>
      <c r="F4025" s="16"/>
      <c r="G4025" s="16"/>
      <c r="H4025" s="16"/>
      <c r="I4025" s="16"/>
      <c r="J4025" s="16"/>
      <c r="K4025" s="16"/>
      <c r="L4025" s="103"/>
      <c r="M4025" s="17" t="s">
        <v>3011</v>
      </c>
      <c r="N4025" s="17">
        <v>29</v>
      </c>
      <c r="O4025" s="17">
        <v>6</v>
      </c>
      <c r="P4025" s="17">
        <v>2014</v>
      </c>
      <c r="Q4025" s="19" t="s">
        <v>4913</v>
      </c>
      <c r="R4025" s="24" t="s">
        <v>1026</v>
      </c>
      <c r="S4025" s="19" t="s">
        <v>5266</v>
      </c>
      <c r="T4025" s="17">
        <v>2</v>
      </c>
      <c r="U4025" s="24" t="s">
        <v>1026</v>
      </c>
      <c r="V4025" s="17">
        <v>0</v>
      </c>
      <c r="W4025" s="142" t="s">
        <v>5789</v>
      </c>
      <c r="X4025" s="17">
        <v>512</v>
      </c>
      <c r="Y4025" s="17">
        <v>8</v>
      </c>
      <c r="Z4025" s="24" t="s">
        <v>1026</v>
      </c>
      <c r="AA4025" s="17">
        <v>2</v>
      </c>
      <c r="AB4025" s="142"/>
      <c r="AC4025" s="17">
        <v>1</v>
      </c>
      <c r="AD4025" s="17">
        <v>59</v>
      </c>
      <c r="AE4025" s="17">
        <f t="shared" si="62"/>
        <v>119</v>
      </c>
    </row>
    <row r="4026" spans="1:31" x14ac:dyDescent="0.25">
      <c r="A4026" s="16"/>
      <c r="C4026" s="16"/>
      <c r="D4026" s="16"/>
      <c r="E4026" s="16"/>
      <c r="F4026" s="16"/>
      <c r="G4026" s="16"/>
      <c r="H4026" s="16"/>
      <c r="I4026" s="16"/>
      <c r="J4026" s="16"/>
      <c r="K4026" s="16"/>
      <c r="L4026" s="103"/>
      <c r="M4026" s="17" t="s">
        <v>3011</v>
      </c>
      <c r="N4026" s="17">
        <v>29</v>
      </c>
      <c r="O4026" s="17">
        <v>6</v>
      </c>
      <c r="P4026" s="17">
        <v>2014</v>
      </c>
      <c r="Q4026" s="19" t="s">
        <v>1241</v>
      </c>
      <c r="R4026" s="24" t="s">
        <v>1026</v>
      </c>
      <c r="S4026" s="19" t="s">
        <v>392</v>
      </c>
      <c r="T4026" s="17">
        <v>0</v>
      </c>
      <c r="U4026" s="24" t="s">
        <v>1026</v>
      </c>
      <c r="V4026" s="17">
        <v>2</v>
      </c>
      <c r="W4026" s="142" t="s">
        <v>5788</v>
      </c>
      <c r="X4026" s="17">
        <v>778</v>
      </c>
      <c r="Y4026" s="17">
        <v>7</v>
      </c>
      <c r="Z4026" s="24" t="s">
        <v>1026</v>
      </c>
      <c r="AA4026" s="17">
        <v>11</v>
      </c>
      <c r="AB4026" s="142"/>
      <c r="AC4026" s="17">
        <v>2</v>
      </c>
      <c r="AD4026" s="17">
        <v>24</v>
      </c>
      <c r="AE4026" s="17">
        <f t="shared" si="62"/>
        <v>144</v>
      </c>
    </row>
    <row r="4027" spans="1:31" x14ac:dyDescent="0.25">
      <c r="A4027" s="16"/>
      <c r="C4027" s="16"/>
      <c r="D4027" s="16"/>
      <c r="E4027" s="16"/>
      <c r="F4027" s="16"/>
      <c r="G4027" s="16"/>
      <c r="H4027" s="16"/>
      <c r="I4027" s="16"/>
      <c r="J4027" s="16"/>
      <c r="K4027" s="16"/>
      <c r="L4027" s="103"/>
      <c r="M4027" s="17" t="s">
        <v>3011</v>
      </c>
      <c r="N4027" s="17">
        <v>29</v>
      </c>
      <c r="O4027" s="17">
        <v>6</v>
      </c>
      <c r="P4027" s="17">
        <v>2014</v>
      </c>
      <c r="Q4027" s="19" t="s">
        <v>264</v>
      </c>
      <c r="R4027" s="24" t="s">
        <v>1026</v>
      </c>
      <c r="S4027" s="19" t="s">
        <v>1042</v>
      </c>
      <c r="T4027" s="17">
        <v>0</v>
      </c>
      <c r="U4027" s="24" t="s">
        <v>1026</v>
      </c>
      <c r="V4027" s="17">
        <v>1</v>
      </c>
      <c r="W4027" s="142" t="s">
        <v>5318</v>
      </c>
      <c r="X4027" s="17">
        <v>195</v>
      </c>
      <c r="Y4027" s="17">
        <v>0</v>
      </c>
      <c r="Z4027" s="24" t="s">
        <v>1026</v>
      </c>
      <c r="AA4027" s="17">
        <v>2</v>
      </c>
      <c r="AB4027" s="142"/>
      <c r="AC4027" s="17">
        <v>1</v>
      </c>
      <c r="AD4027" s="17">
        <v>54</v>
      </c>
      <c r="AE4027" s="17">
        <f t="shared" si="62"/>
        <v>114</v>
      </c>
    </row>
    <row r="4028" spans="1:31" x14ac:dyDescent="0.25">
      <c r="A4028" s="16"/>
      <c r="C4028" s="16"/>
      <c r="D4028" s="16"/>
      <c r="E4028" s="16"/>
      <c r="F4028" s="16"/>
      <c r="G4028" s="16"/>
      <c r="H4028" s="16"/>
      <c r="I4028" s="16"/>
      <c r="J4028" s="16"/>
      <c r="K4028" s="16"/>
      <c r="L4028" s="103"/>
      <c r="M4028" s="17" t="s">
        <v>3144</v>
      </c>
      <c r="N4028" s="17">
        <v>1</v>
      </c>
      <c r="O4028" s="17">
        <v>7</v>
      </c>
      <c r="P4028" s="17">
        <v>2014</v>
      </c>
      <c r="Q4028" s="19" t="s">
        <v>1042</v>
      </c>
      <c r="R4028" s="24" t="s">
        <v>1026</v>
      </c>
      <c r="S4028" s="19" t="s">
        <v>5273</v>
      </c>
      <c r="T4028" s="17">
        <v>0</v>
      </c>
      <c r="U4028" s="24" t="s">
        <v>1026</v>
      </c>
      <c r="V4028" s="17">
        <v>2</v>
      </c>
      <c r="W4028" s="142" t="s">
        <v>5797</v>
      </c>
      <c r="X4028" s="17">
        <v>241</v>
      </c>
      <c r="Y4028" s="17">
        <v>3</v>
      </c>
      <c r="Z4028" s="24" t="s">
        <v>1026</v>
      </c>
      <c r="AA4028" s="17">
        <v>8</v>
      </c>
      <c r="AB4028" s="142"/>
      <c r="AC4028" s="17">
        <v>2</v>
      </c>
      <c r="AD4028" s="17">
        <v>31</v>
      </c>
      <c r="AE4028" s="17">
        <f t="shared" si="62"/>
        <v>151</v>
      </c>
    </row>
    <row r="4029" spans="1:31" x14ac:dyDescent="0.25">
      <c r="A4029" s="16"/>
      <c r="C4029" s="16"/>
      <c r="D4029" s="16"/>
      <c r="E4029" s="16"/>
      <c r="F4029" s="16"/>
      <c r="G4029" s="16"/>
      <c r="H4029" s="16"/>
      <c r="I4029" s="16"/>
      <c r="J4029" s="16"/>
      <c r="K4029" s="16"/>
      <c r="L4029" s="103"/>
      <c r="M4029" s="17" t="s">
        <v>3142</v>
      </c>
      <c r="N4029" s="17">
        <v>2</v>
      </c>
      <c r="O4029" s="17">
        <v>7</v>
      </c>
      <c r="P4029" s="17">
        <v>2014</v>
      </c>
      <c r="Q4029" s="19" t="s">
        <v>5267</v>
      </c>
      <c r="R4029" s="24" t="s">
        <v>1026</v>
      </c>
      <c r="S4029" s="19" t="s">
        <v>5041</v>
      </c>
      <c r="T4029" s="17">
        <v>1</v>
      </c>
      <c r="U4029" s="24" t="s">
        <v>1026</v>
      </c>
      <c r="V4029" s="17">
        <v>2</v>
      </c>
      <c r="W4029" s="142" t="s">
        <v>5800</v>
      </c>
      <c r="X4029" s="17">
        <v>230</v>
      </c>
      <c r="Y4029" s="17">
        <v>8</v>
      </c>
      <c r="Z4029" s="24" t="s">
        <v>1026</v>
      </c>
      <c r="AA4029" s="17">
        <v>5</v>
      </c>
      <c r="AB4029" s="142"/>
      <c r="AC4029" s="17">
        <v>2</v>
      </c>
      <c r="AD4029" s="17">
        <v>29</v>
      </c>
      <c r="AE4029" s="17">
        <f t="shared" si="62"/>
        <v>149</v>
      </c>
    </row>
    <row r="4030" spans="1:31" x14ac:dyDescent="0.25">
      <c r="A4030" s="16"/>
      <c r="C4030" s="16"/>
      <c r="D4030" s="16"/>
      <c r="E4030" s="16"/>
      <c r="F4030" s="16"/>
      <c r="G4030" s="16"/>
      <c r="H4030" s="16"/>
      <c r="I4030" s="16"/>
      <c r="J4030" s="16"/>
      <c r="K4030" s="16"/>
      <c r="L4030" s="16"/>
      <c r="M4030" s="17" t="s">
        <v>3142</v>
      </c>
      <c r="N4030" s="17">
        <v>2</v>
      </c>
      <c r="O4030" s="17">
        <v>7</v>
      </c>
      <c r="P4030" s="17">
        <v>2014</v>
      </c>
      <c r="Q4030" s="19" t="s">
        <v>1041</v>
      </c>
      <c r="R4030" s="24" t="s">
        <v>1026</v>
      </c>
      <c r="S4030" s="19" t="s">
        <v>392</v>
      </c>
      <c r="T4030" s="17">
        <v>2</v>
      </c>
      <c r="U4030" s="24" t="s">
        <v>1026</v>
      </c>
      <c r="V4030" s="17">
        <v>0</v>
      </c>
      <c r="W4030" s="142" t="s">
        <v>5799</v>
      </c>
      <c r="X4030" s="17">
        <v>435</v>
      </c>
      <c r="Y4030" s="17">
        <v>13</v>
      </c>
      <c r="Z4030" s="24" t="s">
        <v>1026</v>
      </c>
      <c r="AA4030" s="17">
        <v>2</v>
      </c>
      <c r="AB4030" s="142"/>
      <c r="AC4030" s="17">
        <v>2</v>
      </c>
      <c r="AD4030" s="17">
        <v>15</v>
      </c>
      <c r="AE4030" s="17">
        <f t="shared" si="62"/>
        <v>135</v>
      </c>
    </row>
    <row r="4031" spans="1:31" x14ac:dyDescent="0.25">
      <c r="A4031" s="16"/>
      <c r="C4031" s="16"/>
      <c r="D4031" s="16"/>
      <c r="E4031" s="16"/>
      <c r="F4031" s="16"/>
      <c r="G4031" s="16"/>
      <c r="H4031" s="16"/>
      <c r="I4031" s="16"/>
      <c r="J4031" s="16"/>
      <c r="K4031" s="16"/>
      <c r="L4031" s="16"/>
      <c r="M4031" s="17" t="s">
        <v>3142</v>
      </c>
      <c r="N4031" s="17">
        <v>2</v>
      </c>
      <c r="O4031" s="17">
        <v>7</v>
      </c>
      <c r="P4031" s="17">
        <v>2014</v>
      </c>
      <c r="Q4031" s="19" t="s">
        <v>5266</v>
      </c>
      <c r="R4031" s="24" t="s">
        <v>1026</v>
      </c>
      <c r="S4031" s="19" t="s">
        <v>264</v>
      </c>
      <c r="T4031" s="17">
        <v>2</v>
      </c>
      <c r="U4031" s="24" t="s">
        <v>1026</v>
      </c>
      <c r="V4031" s="17">
        <v>0</v>
      </c>
      <c r="W4031" s="142" t="s">
        <v>5798</v>
      </c>
      <c r="X4031" s="17">
        <v>247</v>
      </c>
      <c r="Y4031" s="17">
        <v>11</v>
      </c>
      <c r="Z4031" s="24" t="s">
        <v>1026</v>
      </c>
      <c r="AA4031" s="17">
        <v>6</v>
      </c>
      <c r="AB4031" s="142"/>
      <c r="AC4031" s="17">
        <v>2</v>
      </c>
      <c r="AD4031" s="17">
        <v>5</v>
      </c>
      <c r="AE4031" s="17">
        <f t="shared" si="62"/>
        <v>125</v>
      </c>
    </row>
    <row r="4032" spans="1:31" x14ac:dyDescent="0.25">
      <c r="A4032" s="16"/>
      <c r="C4032" s="16"/>
      <c r="D4032" s="16"/>
      <c r="E4032" s="16"/>
      <c r="F4032" s="16"/>
      <c r="G4032" s="16"/>
      <c r="H4032" s="16"/>
      <c r="I4032" s="16"/>
      <c r="J4032" s="16"/>
      <c r="K4032" s="16"/>
      <c r="L4032" s="16"/>
      <c r="M4032" s="17" t="s">
        <v>3143</v>
      </c>
      <c r="N4032" s="17">
        <v>4</v>
      </c>
      <c r="O4032" s="17">
        <v>7</v>
      </c>
      <c r="P4032" s="17">
        <v>2014</v>
      </c>
      <c r="Q4032" s="19" t="s">
        <v>1241</v>
      </c>
      <c r="R4032" s="24" t="s">
        <v>1026</v>
      </c>
      <c r="S4032" s="19" t="s">
        <v>1041</v>
      </c>
      <c r="T4032" s="17">
        <v>0</v>
      </c>
      <c r="U4032" s="24" t="s">
        <v>1026</v>
      </c>
      <c r="V4032" s="17">
        <v>2</v>
      </c>
      <c r="W4032" s="142" t="s">
        <v>2742</v>
      </c>
      <c r="X4032" s="17">
        <v>798</v>
      </c>
      <c r="Y4032" s="17">
        <v>0</v>
      </c>
      <c r="Z4032" s="24" t="s">
        <v>1026</v>
      </c>
      <c r="AA4032" s="17">
        <v>9</v>
      </c>
      <c r="AB4032" s="142"/>
      <c r="AC4032" s="17">
        <v>2</v>
      </c>
      <c r="AD4032" s="17">
        <v>2</v>
      </c>
      <c r="AE4032" s="17">
        <f t="shared" si="62"/>
        <v>122</v>
      </c>
    </row>
    <row r="4033" spans="1:31" x14ac:dyDescent="0.25">
      <c r="A4033" s="16"/>
      <c r="C4033" s="16"/>
      <c r="D4033" s="16"/>
      <c r="E4033" s="16"/>
      <c r="F4033" s="16"/>
      <c r="G4033" s="16"/>
      <c r="H4033" s="16"/>
      <c r="I4033" s="16"/>
      <c r="J4033" s="16"/>
      <c r="K4033" s="16"/>
      <c r="L4033" s="16"/>
      <c r="M4033" s="17" t="s">
        <v>3143</v>
      </c>
      <c r="N4033" s="17">
        <v>4</v>
      </c>
      <c r="O4033" s="17">
        <v>7</v>
      </c>
      <c r="P4033" s="17">
        <v>2014</v>
      </c>
      <c r="Q4033" s="19" t="s">
        <v>4913</v>
      </c>
      <c r="R4033" s="24" t="s">
        <v>1026</v>
      </c>
      <c r="S4033" s="19" t="s">
        <v>1042</v>
      </c>
      <c r="T4033" s="17">
        <v>0</v>
      </c>
      <c r="U4033" s="24" t="s">
        <v>1026</v>
      </c>
      <c r="V4033" s="17">
        <v>1</v>
      </c>
      <c r="W4033" s="142" t="s">
        <v>4398</v>
      </c>
      <c r="X4033" s="17">
        <v>457</v>
      </c>
      <c r="Y4033" s="17">
        <v>2</v>
      </c>
      <c r="Z4033" s="24" t="s">
        <v>1026</v>
      </c>
      <c r="AA4033" s="17">
        <v>3</v>
      </c>
      <c r="AB4033" s="142"/>
      <c r="AC4033" s="17">
        <v>1</v>
      </c>
      <c r="AD4033" s="17">
        <v>49</v>
      </c>
      <c r="AE4033" s="17">
        <f t="shared" si="62"/>
        <v>109</v>
      </c>
    </row>
    <row r="4034" spans="1:31" x14ac:dyDescent="0.25">
      <c r="A4034" s="16"/>
      <c r="C4034" s="16"/>
      <c r="D4034" s="16"/>
      <c r="E4034" s="16"/>
      <c r="F4034" s="16"/>
      <c r="G4034" s="16"/>
      <c r="H4034" s="16"/>
      <c r="I4034" s="16"/>
      <c r="J4034" s="16"/>
      <c r="K4034" s="16"/>
      <c r="L4034" s="16"/>
      <c r="M4034" s="17" t="s">
        <v>3143</v>
      </c>
      <c r="N4034" s="17">
        <v>4</v>
      </c>
      <c r="O4034" s="17">
        <v>7</v>
      </c>
      <c r="P4034" s="17">
        <v>2014</v>
      </c>
      <c r="Q4034" s="19" t="s">
        <v>5273</v>
      </c>
      <c r="R4034" s="24" t="s">
        <v>1026</v>
      </c>
      <c r="S4034" s="19" t="s">
        <v>264</v>
      </c>
      <c r="T4034" s="17">
        <v>1</v>
      </c>
      <c r="U4034" s="24" t="s">
        <v>1026</v>
      </c>
      <c r="V4034" s="17">
        <v>0</v>
      </c>
      <c r="W4034" s="142" t="s">
        <v>5801</v>
      </c>
      <c r="X4034" s="17">
        <v>348</v>
      </c>
      <c r="Y4034" s="17">
        <v>11</v>
      </c>
      <c r="Z4034" s="24" t="s">
        <v>1026</v>
      </c>
      <c r="AA4034" s="17">
        <v>7</v>
      </c>
      <c r="AB4034" s="142" t="s">
        <v>5256</v>
      </c>
      <c r="AC4034" s="17">
        <v>2</v>
      </c>
      <c r="AD4034" s="17">
        <v>12</v>
      </c>
      <c r="AE4034" s="17">
        <f t="shared" ref="AE4034:AE4094" si="64">PRODUCT(AC4034*60+AD4034)</f>
        <v>132</v>
      </c>
    </row>
    <row r="4035" spans="1:31" x14ac:dyDescent="0.25">
      <c r="A4035" s="16"/>
      <c r="C4035" s="16"/>
      <c r="D4035" s="16"/>
      <c r="E4035" s="16"/>
      <c r="F4035" s="16"/>
      <c r="G4035" s="16"/>
      <c r="H4035" s="16"/>
      <c r="I4035" s="16"/>
      <c r="J4035" s="16"/>
      <c r="K4035" s="16"/>
      <c r="L4035" s="16"/>
      <c r="M4035" s="17" t="s">
        <v>3143</v>
      </c>
      <c r="N4035" s="17">
        <v>4</v>
      </c>
      <c r="O4035" s="17">
        <v>7</v>
      </c>
      <c r="P4035" s="17">
        <v>2014</v>
      </c>
      <c r="Q4035" s="19" t="s">
        <v>1043</v>
      </c>
      <c r="R4035" s="24" t="s">
        <v>1026</v>
      </c>
      <c r="S4035" s="19" t="s">
        <v>5267</v>
      </c>
      <c r="T4035" s="17">
        <v>1</v>
      </c>
      <c r="U4035" s="24" t="s">
        <v>1026</v>
      </c>
      <c r="V4035" s="17">
        <v>2</v>
      </c>
      <c r="W4035" s="142" t="s">
        <v>5802</v>
      </c>
      <c r="X4035" s="17">
        <v>723</v>
      </c>
      <c r="Y4035" s="17">
        <v>6</v>
      </c>
      <c r="Z4035" s="24" t="s">
        <v>1026</v>
      </c>
      <c r="AA4035" s="17">
        <v>6</v>
      </c>
      <c r="AB4035" s="142"/>
      <c r="AC4035" s="17">
        <v>3</v>
      </c>
      <c r="AD4035" s="17">
        <v>9</v>
      </c>
      <c r="AE4035" s="17">
        <f t="shared" si="64"/>
        <v>189</v>
      </c>
    </row>
    <row r="4036" spans="1:31" x14ac:dyDescent="0.25">
      <c r="A4036" s="16"/>
      <c r="C4036" s="16"/>
      <c r="D4036" s="16"/>
      <c r="E4036" s="16"/>
      <c r="F4036" s="16"/>
      <c r="G4036" s="16"/>
      <c r="H4036" s="16"/>
      <c r="I4036" s="16"/>
      <c r="J4036" s="16"/>
      <c r="K4036" s="16"/>
      <c r="L4036" s="16"/>
      <c r="M4036" s="17" t="s">
        <v>3011</v>
      </c>
      <c r="N4036" s="17">
        <v>6</v>
      </c>
      <c r="O4036" s="17">
        <v>7</v>
      </c>
      <c r="P4036" s="17">
        <v>2014</v>
      </c>
      <c r="Q4036" s="19" t="s">
        <v>5041</v>
      </c>
      <c r="R4036" s="24" t="s">
        <v>1026</v>
      </c>
      <c r="S4036" s="19" t="s">
        <v>1043</v>
      </c>
      <c r="T4036" s="17">
        <v>0</v>
      </c>
      <c r="U4036" s="24" t="s">
        <v>1026</v>
      </c>
      <c r="V4036" s="17">
        <v>2</v>
      </c>
      <c r="W4036" s="142" t="s">
        <v>202</v>
      </c>
      <c r="X4036" s="17">
        <v>483</v>
      </c>
      <c r="Y4036" s="17">
        <v>3</v>
      </c>
      <c r="Z4036" s="24" t="s">
        <v>1026</v>
      </c>
      <c r="AA4036" s="17">
        <v>5</v>
      </c>
      <c r="AB4036" s="142"/>
      <c r="AC4036" s="17">
        <v>2</v>
      </c>
      <c r="AD4036" s="17">
        <v>4</v>
      </c>
      <c r="AE4036" s="17">
        <f t="shared" si="64"/>
        <v>124</v>
      </c>
    </row>
    <row r="4037" spans="1:31" x14ac:dyDescent="0.25">
      <c r="A4037" s="16"/>
      <c r="C4037" s="16"/>
      <c r="D4037" s="16"/>
      <c r="E4037" s="16"/>
      <c r="F4037" s="16"/>
      <c r="G4037" s="16"/>
      <c r="H4037" s="16"/>
      <c r="I4037" s="16"/>
      <c r="J4037" s="16"/>
      <c r="K4037" s="16"/>
      <c r="L4037" s="16"/>
      <c r="M4037" s="17" t="s">
        <v>3011</v>
      </c>
      <c r="N4037" s="17">
        <v>6</v>
      </c>
      <c r="O4037" s="17">
        <v>7</v>
      </c>
      <c r="P4037" s="17">
        <v>2014</v>
      </c>
      <c r="Q4037" s="19" t="s">
        <v>264</v>
      </c>
      <c r="R4037" s="24" t="s">
        <v>1026</v>
      </c>
      <c r="S4037" s="19" t="s">
        <v>4913</v>
      </c>
      <c r="T4037" s="17">
        <v>0</v>
      </c>
      <c r="U4037" s="24" t="s">
        <v>1026</v>
      </c>
      <c r="V4037" s="17">
        <v>2</v>
      </c>
      <c r="W4037" s="142" t="s">
        <v>5803</v>
      </c>
      <c r="X4037" s="17">
        <v>568</v>
      </c>
      <c r="Y4037" s="17">
        <v>4</v>
      </c>
      <c r="Z4037" s="24" t="s">
        <v>1026</v>
      </c>
      <c r="AA4037" s="17">
        <v>13</v>
      </c>
      <c r="AB4037" s="142"/>
      <c r="AC4037" s="17">
        <v>2</v>
      </c>
      <c r="AD4037" s="17">
        <v>6</v>
      </c>
      <c r="AE4037" s="17">
        <f t="shared" si="64"/>
        <v>126</v>
      </c>
    </row>
    <row r="4038" spans="1:31" x14ac:dyDescent="0.25">
      <c r="A4038" s="16"/>
      <c r="C4038" s="16"/>
      <c r="D4038" s="16"/>
      <c r="E4038" s="16"/>
      <c r="F4038" s="16"/>
      <c r="G4038" s="16"/>
      <c r="H4038" s="16"/>
      <c r="I4038" s="16"/>
      <c r="J4038" s="16"/>
      <c r="K4038" s="16"/>
      <c r="L4038" s="16"/>
      <c r="M4038" s="17" t="s">
        <v>3144</v>
      </c>
      <c r="N4038" s="17">
        <v>8</v>
      </c>
      <c r="O4038" s="17">
        <v>7</v>
      </c>
      <c r="P4038" s="17">
        <v>2014</v>
      </c>
      <c r="Q4038" s="19" t="s">
        <v>392</v>
      </c>
      <c r="R4038" s="24" t="s">
        <v>1026</v>
      </c>
      <c r="S4038" s="19" t="s">
        <v>1241</v>
      </c>
      <c r="T4038" s="17">
        <v>2</v>
      </c>
      <c r="U4038" s="24" t="s">
        <v>1026</v>
      </c>
      <c r="V4038" s="17">
        <v>0</v>
      </c>
      <c r="W4038" s="142" t="s">
        <v>5804</v>
      </c>
      <c r="X4038" s="17">
        <v>755</v>
      </c>
      <c r="Y4038" s="17">
        <v>8</v>
      </c>
      <c r="Z4038" s="24" t="s">
        <v>1026</v>
      </c>
      <c r="AA4038" s="17">
        <v>3</v>
      </c>
      <c r="AB4038" s="142"/>
      <c r="AC4038" s="17">
        <v>2</v>
      </c>
      <c r="AD4038" s="17">
        <v>19</v>
      </c>
      <c r="AE4038" s="17">
        <f t="shared" si="64"/>
        <v>139</v>
      </c>
    </row>
    <row r="4039" spans="1:31" x14ac:dyDescent="0.25">
      <c r="A4039" s="16"/>
      <c r="C4039" s="16"/>
      <c r="D4039" s="16"/>
      <c r="E4039" s="16"/>
      <c r="F4039" s="16"/>
      <c r="G4039" s="16"/>
      <c r="H4039" s="16"/>
      <c r="I4039" s="16"/>
      <c r="J4039" s="16"/>
      <c r="K4039" s="16"/>
      <c r="L4039" s="16"/>
      <c r="M4039" s="17" t="s">
        <v>3142</v>
      </c>
      <c r="N4039" s="17">
        <v>9</v>
      </c>
      <c r="O4039" s="17">
        <v>7</v>
      </c>
      <c r="P4039" s="17">
        <v>2014</v>
      </c>
      <c r="Q4039" s="19" t="s">
        <v>5041</v>
      </c>
      <c r="R4039" s="24" t="s">
        <v>1026</v>
      </c>
      <c r="S4039" s="19" t="s">
        <v>5266</v>
      </c>
      <c r="T4039" s="17">
        <v>2</v>
      </c>
      <c r="U4039" s="24" t="s">
        <v>1026</v>
      </c>
      <c r="V4039" s="17">
        <v>0</v>
      </c>
      <c r="W4039" s="142" t="s">
        <v>5289</v>
      </c>
      <c r="X4039" s="17">
        <v>361</v>
      </c>
      <c r="Y4039" s="17">
        <v>8</v>
      </c>
      <c r="Z4039" s="24" t="s">
        <v>1026</v>
      </c>
      <c r="AA4039" s="17">
        <v>2</v>
      </c>
      <c r="AB4039" s="142"/>
      <c r="AC4039" s="17">
        <v>1</v>
      </c>
      <c r="AD4039" s="17">
        <v>57</v>
      </c>
      <c r="AE4039" s="17">
        <f t="shared" si="64"/>
        <v>117</v>
      </c>
    </row>
    <row r="4040" spans="1:31" x14ac:dyDescent="0.25">
      <c r="A4040" s="16"/>
      <c r="C4040" s="16"/>
      <c r="D4040" s="16"/>
      <c r="E4040" s="16"/>
      <c r="F4040" s="16"/>
      <c r="G4040" s="16"/>
      <c r="H4040" s="16"/>
      <c r="I4040" s="16"/>
      <c r="J4040" s="16"/>
      <c r="K4040" s="16"/>
      <c r="L4040" s="16"/>
      <c r="M4040" s="17" t="s">
        <v>3142</v>
      </c>
      <c r="N4040" s="17">
        <v>9</v>
      </c>
      <c r="O4040" s="17">
        <v>7</v>
      </c>
      <c r="P4040" s="17">
        <v>2014</v>
      </c>
      <c r="Q4040" s="19" t="s">
        <v>1043</v>
      </c>
      <c r="R4040" s="24" t="s">
        <v>1026</v>
      </c>
      <c r="S4040" s="19" t="s">
        <v>264</v>
      </c>
      <c r="T4040" s="17">
        <v>2</v>
      </c>
      <c r="U4040" s="24" t="s">
        <v>1026</v>
      </c>
      <c r="V4040" s="17">
        <v>0</v>
      </c>
      <c r="W4040" s="142" t="s">
        <v>5806</v>
      </c>
      <c r="X4040" s="17">
        <v>442</v>
      </c>
      <c r="Y4040" s="17">
        <v>11</v>
      </c>
      <c r="Z4040" s="24" t="s">
        <v>1026</v>
      </c>
      <c r="AA4040" s="17">
        <v>3</v>
      </c>
      <c r="AB4040" s="142"/>
      <c r="AC4040" s="17">
        <v>1</v>
      </c>
      <c r="AD4040" s="17">
        <v>57</v>
      </c>
      <c r="AE4040" s="17">
        <f t="shared" si="64"/>
        <v>117</v>
      </c>
    </row>
    <row r="4041" spans="1:31" x14ac:dyDescent="0.25">
      <c r="A4041" s="16"/>
      <c r="C4041" s="16"/>
      <c r="D4041" s="16"/>
      <c r="E4041" s="16"/>
      <c r="F4041" s="16"/>
      <c r="G4041" s="16"/>
      <c r="H4041" s="16"/>
      <c r="I4041" s="16"/>
      <c r="J4041" s="16"/>
      <c r="K4041" s="16"/>
      <c r="L4041" s="16"/>
      <c r="M4041" s="17" t="s">
        <v>3142</v>
      </c>
      <c r="N4041" s="17">
        <v>9</v>
      </c>
      <c r="O4041" s="17">
        <v>7</v>
      </c>
      <c r="P4041" s="17">
        <v>2014</v>
      </c>
      <c r="Q4041" s="19" t="s">
        <v>1041</v>
      </c>
      <c r="R4041" s="24" t="s">
        <v>1026</v>
      </c>
      <c r="S4041" s="19" t="s">
        <v>4913</v>
      </c>
      <c r="T4041" s="17">
        <v>2</v>
      </c>
      <c r="U4041" s="24" t="s">
        <v>1026</v>
      </c>
      <c r="V4041" s="17">
        <v>0</v>
      </c>
      <c r="W4041" s="142" t="s">
        <v>5805</v>
      </c>
      <c r="X4041" s="17">
        <v>533</v>
      </c>
      <c r="Y4041" s="17">
        <v>13</v>
      </c>
      <c r="Z4041" s="24" t="s">
        <v>1026</v>
      </c>
      <c r="AA4041" s="17">
        <v>0</v>
      </c>
      <c r="AB4041" s="142"/>
      <c r="AC4041" s="17">
        <v>2</v>
      </c>
      <c r="AD4041" s="17">
        <v>6</v>
      </c>
      <c r="AE4041" s="17">
        <f t="shared" si="64"/>
        <v>126</v>
      </c>
    </row>
    <row r="4042" spans="1:31" x14ac:dyDescent="0.25">
      <c r="A4042" s="16"/>
      <c r="C4042" s="16"/>
      <c r="D4042" s="16"/>
      <c r="E4042" s="16"/>
      <c r="F4042" s="16"/>
      <c r="G4042" s="16"/>
      <c r="H4042" s="16"/>
      <c r="I4042" s="16"/>
      <c r="J4042" s="16"/>
      <c r="K4042" s="16"/>
      <c r="L4042" s="16"/>
      <c r="M4042" s="17" t="s">
        <v>3143</v>
      </c>
      <c r="N4042" s="17">
        <v>11</v>
      </c>
      <c r="O4042" s="17">
        <v>7</v>
      </c>
      <c r="P4042" s="17">
        <v>2014</v>
      </c>
      <c r="Q4042" s="19" t="s">
        <v>392</v>
      </c>
      <c r="R4042" s="24" t="s">
        <v>1026</v>
      </c>
      <c r="S4042" s="19" t="s">
        <v>5267</v>
      </c>
      <c r="T4042" s="17">
        <v>2</v>
      </c>
      <c r="U4042" s="24" t="s">
        <v>1026</v>
      </c>
      <c r="V4042" s="17">
        <v>0</v>
      </c>
      <c r="W4042" s="142" t="s">
        <v>5810</v>
      </c>
      <c r="X4042" s="17">
        <v>512</v>
      </c>
      <c r="Y4042" s="17">
        <v>6</v>
      </c>
      <c r="Z4042" s="24" t="s">
        <v>1026</v>
      </c>
      <c r="AA4042" s="17">
        <v>0</v>
      </c>
      <c r="AB4042" s="142"/>
      <c r="AC4042" s="17">
        <v>1</v>
      </c>
      <c r="AD4042" s="17">
        <v>58</v>
      </c>
      <c r="AE4042" s="17">
        <f t="shared" si="64"/>
        <v>118</v>
      </c>
    </row>
    <row r="4043" spans="1:31" x14ac:dyDescent="0.25">
      <c r="A4043" s="16"/>
      <c r="C4043" s="16"/>
      <c r="D4043" s="16"/>
      <c r="E4043" s="16"/>
      <c r="F4043" s="16"/>
      <c r="G4043" s="16"/>
      <c r="H4043" s="16"/>
      <c r="I4043" s="16"/>
      <c r="J4043" s="16"/>
      <c r="K4043" s="16"/>
      <c r="L4043" s="16"/>
      <c r="M4043" s="17" t="s">
        <v>3143</v>
      </c>
      <c r="N4043" s="17">
        <v>11</v>
      </c>
      <c r="O4043" s="17">
        <v>7</v>
      </c>
      <c r="P4043" s="17">
        <v>2014</v>
      </c>
      <c r="Q4043" s="19" t="s">
        <v>1241</v>
      </c>
      <c r="R4043" s="24" t="s">
        <v>1026</v>
      </c>
      <c r="S4043" s="19" t="s">
        <v>1042</v>
      </c>
      <c r="T4043" s="17">
        <v>2</v>
      </c>
      <c r="U4043" s="24" t="s">
        <v>1026</v>
      </c>
      <c r="V4043" s="17">
        <v>0</v>
      </c>
      <c r="W4043" s="142" t="s">
        <v>5021</v>
      </c>
      <c r="X4043" s="17">
        <v>905</v>
      </c>
      <c r="Y4043" s="17">
        <v>7</v>
      </c>
      <c r="Z4043" s="24" t="s">
        <v>1026</v>
      </c>
      <c r="AA4043" s="17">
        <v>4</v>
      </c>
      <c r="AB4043" s="142"/>
      <c r="AC4043" s="17">
        <v>2</v>
      </c>
      <c r="AD4043" s="17">
        <v>7</v>
      </c>
      <c r="AE4043" s="17">
        <f t="shared" si="64"/>
        <v>127</v>
      </c>
    </row>
    <row r="4044" spans="1:31" x14ac:dyDescent="0.25">
      <c r="A4044" s="16"/>
      <c r="C4044" s="16"/>
      <c r="D4044" s="16"/>
      <c r="E4044" s="16"/>
      <c r="F4044" s="16"/>
      <c r="G4044" s="16"/>
      <c r="H4044" s="16"/>
      <c r="I4044" s="16"/>
      <c r="J4044" s="16"/>
      <c r="K4044" s="16"/>
      <c r="L4044" s="16"/>
      <c r="M4044" s="17" t="s">
        <v>3027</v>
      </c>
      <c r="N4044" s="17">
        <v>12</v>
      </c>
      <c r="O4044" s="17">
        <v>7</v>
      </c>
      <c r="P4044" s="17">
        <v>2014</v>
      </c>
      <c r="Q4044" s="19" t="s">
        <v>5266</v>
      </c>
      <c r="R4044" s="24" t="s">
        <v>1026</v>
      </c>
      <c r="S4044" s="19" t="s">
        <v>5273</v>
      </c>
      <c r="T4044" s="17">
        <v>0</v>
      </c>
      <c r="U4044" s="24" t="s">
        <v>1026</v>
      </c>
      <c r="V4044" s="17">
        <v>2</v>
      </c>
      <c r="W4044" s="142" t="s">
        <v>4527</v>
      </c>
      <c r="X4044" s="17">
        <v>264</v>
      </c>
      <c r="Y4044" s="17">
        <v>2</v>
      </c>
      <c r="Z4044" s="24" t="s">
        <v>1026</v>
      </c>
      <c r="AA4044" s="17">
        <v>9</v>
      </c>
      <c r="AB4044" s="142"/>
      <c r="AC4044" s="17">
        <v>1</v>
      </c>
      <c r="AD4044" s="17">
        <v>54</v>
      </c>
      <c r="AE4044" s="17">
        <f t="shared" si="64"/>
        <v>114</v>
      </c>
    </row>
    <row r="4045" spans="1:31" x14ac:dyDescent="0.25">
      <c r="A4045" s="16"/>
      <c r="C4045" s="16"/>
      <c r="D4045" s="16"/>
      <c r="E4045" s="16"/>
      <c r="F4045" s="16"/>
      <c r="G4045" s="16"/>
      <c r="H4045" s="16"/>
      <c r="I4045" s="16"/>
      <c r="J4045" s="16"/>
      <c r="K4045" s="16"/>
      <c r="L4045" s="16"/>
      <c r="M4045" s="17" t="s">
        <v>3027</v>
      </c>
      <c r="N4045" s="17">
        <v>12</v>
      </c>
      <c r="O4045" s="17">
        <v>7</v>
      </c>
      <c r="P4045" s="17">
        <v>2014</v>
      </c>
      <c r="Q4045" s="19" t="s">
        <v>4913</v>
      </c>
      <c r="R4045" s="24" t="s">
        <v>1026</v>
      </c>
      <c r="S4045" s="19" t="s">
        <v>5267</v>
      </c>
      <c r="T4045" s="17">
        <v>2</v>
      </c>
      <c r="U4045" s="24" t="s">
        <v>1026</v>
      </c>
      <c r="V4045" s="17">
        <v>0</v>
      </c>
      <c r="W4045" s="142" t="s">
        <v>5809</v>
      </c>
      <c r="X4045" s="17">
        <v>565</v>
      </c>
      <c r="Y4045" s="17">
        <v>18</v>
      </c>
      <c r="Z4045" s="24" t="s">
        <v>1026</v>
      </c>
      <c r="AA4045" s="17">
        <v>4</v>
      </c>
      <c r="AB4045" s="142"/>
      <c r="AC4045" s="17">
        <v>2</v>
      </c>
      <c r="AD4045" s="17">
        <v>21</v>
      </c>
      <c r="AE4045" s="17">
        <f t="shared" si="64"/>
        <v>141</v>
      </c>
    </row>
    <row r="4046" spans="1:31" x14ac:dyDescent="0.25">
      <c r="A4046" s="16"/>
      <c r="C4046" s="16"/>
      <c r="D4046" s="16"/>
      <c r="E4046" s="16"/>
      <c r="F4046" s="16"/>
      <c r="G4046" s="16"/>
      <c r="H4046" s="16"/>
      <c r="I4046" s="16"/>
      <c r="J4046" s="16"/>
      <c r="K4046" s="16"/>
      <c r="L4046" s="16"/>
      <c r="M4046" s="17" t="s">
        <v>3011</v>
      </c>
      <c r="N4046" s="17">
        <v>13</v>
      </c>
      <c r="O4046" s="17">
        <v>7</v>
      </c>
      <c r="P4046" s="17">
        <v>2014</v>
      </c>
      <c r="Q4046" s="19" t="s">
        <v>1042</v>
      </c>
      <c r="R4046" s="24" t="s">
        <v>1026</v>
      </c>
      <c r="S4046" s="19" t="s">
        <v>1041</v>
      </c>
      <c r="T4046" s="17">
        <v>0</v>
      </c>
      <c r="U4046" s="24" t="s">
        <v>1026</v>
      </c>
      <c r="V4046" s="17">
        <v>2</v>
      </c>
      <c r="W4046" s="142" t="s">
        <v>5808</v>
      </c>
      <c r="X4046" s="17">
        <v>241</v>
      </c>
      <c r="Y4046" s="17">
        <v>2</v>
      </c>
      <c r="Z4046" s="24" t="s">
        <v>1026</v>
      </c>
      <c r="AA4046" s="17">
        <v>16</v>
      </c>
      <c r="AB4046" s="142"/>
      <c r="AC4046" s="17">
        <v>2</v>
      </c>
      <c r="AD4046" s="17">
        <v>9</v>
      </c>
      <c r="AE4046" s="17">
        <f t="shared" si="64"/>
        <v>129</v>
      </c>
    </row>
    <row r="4047" spans="1:31" x14ac:dyDescent="0.25">
      <c r="A4047" s="16"/>
      <c r="C4047" s="16"/>
      <c r="D4047" s="16"/>
      <c r="E4047" s="16"/>
      <c r="F4047" s="16"/>
      <c r="G4047" s="16"/>
      <c r="H4047" s="16"/>
      <c r="I4047" s="16"/>
      <c r="J4047" s="16"/>
      <c r="K4047" s="16"/>
      <c r="L4047" s="16"/>
      <c r="M4047" s="17" t="s">
        <v>3011</v>
      </c>
      <c r="N4047" s="17">
        <v>13</v>
      </c>
      <c r="O4047" s="17">
        <v>7</v>
      </c>
      <c r="P4047" s="17">
        <v>2014</v>
      </c>
      <c r="Q4047" s="19" t="s">
        <v>5041</v>
      </c>
      <c r="R4047" s="24" t="s">
        <v>1026</v>
      </c>
      <c r="S4047" s="19" t="s">
        <v>392</v>
      </c>
      <c r="T4047" s="17">
        <v>0</v>
      </c>
      <c r="U4047" s="24" t="s">
        <v>1026</v>
      </c>
      <c r="V4047" s="17">
        <v>2</v>
      </c>
      <c r="W4047" s="142" t="s">
        <v>2030</v>
      </c>
      <c r="X4047" s="17">
        <v>394</v>
      </c>
      <c r="Y4047" s="17">
        <v>2</v>
      </c>
      <c r="Z4047" s="24" t="s">
        <v>1026</v>
      </c>
      <c r="AA4047" s="17">
        <v>6</v>
      </c>
      <c r="AB4047" s="142"/>
      <c r="AC4047" s="17">
        <v>2</v>
      </c>
      <c r="AD4047" s="17">
        <v>11</v>
      </c>
      <c r="AE4047" s="17">
        <f t="shared" si="64"/>
        <v>131</v>
      </c>
    </row>
    <row r="4048" spans="1:31" x14ac:dyDescent="0.25">
      <c r="A4048" s="16"/>
      <c r="C4048" s="16"/>
      <c r="D4048" s="16"/>
      <c r="E4048" s="16"/>
      <c r="F4048" s="16"/>
      <c r="G4048" s="16"/>
      <c r="H4048" s="16"/>
      <c r="I4048" s="16"/>
      <c r="J4048" s="16"/>
      <c r="K4048" s="16"/>
      <c r="L4048" s="16"/>
      <c r="M4048" s="17" t="s">
        <v>3011</v>
      </c>
      <c r="N4048" s="17">
        <v>13</v>
      </c>
      <c r="O4048" s="17">
        <v>7</v>
      </c>
      <c r="P4048" s="17">
        <v>2014</v>
      </c>
      <c r="Q4048" s="19" t="s">
        <v>264</v>
      </c>
      <c r="R4048" s="24" t="s">
        <v>1026</v>
      </c>
      <c r="S4048" s="19" t="s">
        <v>1241</v>
      </c>
      <c r="T4048" s="17">
        <v>0</v>
      </c>
      <c r="U4048" s="24" t="s">
        <v>1026</v>
      </c>
      <c r="V4048" s="17">
        <v>1</v>
      </c>
      <c r="W4048" s="142" t="s">
        <v>5807</v>
      </c>
      <c r="X4048" s="17">
        <v>324</v>
      </c>
      <c r="Y4048" s="17">
        <v>2</v>
      </c>
      <c r="Z4048" s="24" t="s">
        <v>1026</v>
      </c>
      <c r="AA4048" s="17">
        <v>5</v>
      </c>
      <c r="AB4048" s="142"/>
      <c r="AC4048" s="17">
        <v>2</v>
      </c>
      <c r="AD4048" s="17">
        <v>12</v>
      </c>
      <c r="AE4048" s="17">
        <f t="shared" si="64"/>
        <v>132</v>
      </c>
    </row>
    <row r="4049" spans="1:31" x14ac:dyDescent="0.25">
      <c r="A4049" s="16"/>
      <c r="C4049" s="16"/>
      <c r="D4049" s="16"/>
      <c r="E4049" s="16"/>
      <c r="F4049" s="16"/>
      <c r="G4049" s="16"/>
      <c r="H4049" s="16"/>
      <c r="I4049" s="16"/>
      <c r="J4049" s="16"/>
      <c r="K4049" s="16"/>
      <c r="L4049" s="16"/>
      <c r="M4049" s="17" t="s">
        <v>3144</v>
      </c>
      <c r="N4049" s="17">
        <v>15</v>
      </c>
      <c r="O4049" s="17">
        <v>7</v>
      </c>
      <c r="P4049" s="17">
        <v>2014</v>
      </c>
      <c r="Q4049" s="19" t="s">
        <v>1241</v>
      </c>
      <c r="R4049" s="24" t="s">
        <v>1026</v>
      </c>
      <c r="S4049" s="19" t="s">
        <v>4913</v>
      </c>
      <c r="T4049" s="17">
        <v>2</v>
      </c>
      <c r="U4049" s="24" t="s">
        <v>1026</v>
      </c>
      <c r="V4049" s="17">
        <v>0</v>
      </c>
      <c r="W4049" s="142" t="s">
        <v>5359</v>
      </c>
      <c r="X4049" s="17">
        <v>1421</v>
      </c>
      <c r="Y4049" s="17">
        <v>9</v>
      </c>
      <c r="Z4049" s="24" t="s">
        <v>1026</v>
      </c>
      <c r="AA4049" s="17">
        <v>1</v>
      </c>
      <c r="AB4049" s="142"/>
      <c r="AC4049" s="17">
        <v>2</v>
      </c>
      <c r="AD4049" s="17">
        <v>1</v>
      </c>
      <c r="AE4049" s="17">
        <f t="shared" si="64"/>
        <v>121</v>
      </c>
    </row>
    <row r="4050" spans="1:31" x14ac:dyDescent="0.25">
      <c r="A4050" s="16"/>
      <c r="C4050" s="16"/>
      <c r="D4050" s="16"/>
      <c r="E4050" s="16"/>
      <c r="F4050" s="16"/>
      <c r="G4050" s="16"/>
      <c r="H4050" s="16"/>
      <c r="I4050" s="16"/>
      <c r="J4050" s="16"/>
      <c r="K4050" s="16"/>
      <c r="L4050" s="16"/>
      <c r="M4050" s="17" t="s">
        <v>3142</v>
      </c>
      <c r="N4050" s="17">
        <v>16</v>
      </c>
      <c r="O4050" s="17">
        <v>7</v>
      </c>
      <c r="P4050" s="17">
        <v>2014</v>
      </c>
      <c r="Q4050" s="19" t="s">
        <v>1041</v>
      </c>
      <c r="R4050" s="24" t="s">
        <v>1026</v>
      </c>
      <c r="S4050" s="19" t="s">
        <v>5041</v>
      </c>
      <c r="T4050" s="17">
        <v>2</v>
      </c>
      <c r="U4050" s="24" t="s">
        <v>1026</v>
      </c>
      <c r="V4050" s="17">
        <v>0</v>
      </c>
      <c r="W4050" s="142" t="s">
        <v>2399</v>
      </c>
      <c r="X4050" s="17">
        <v>970</v>
      </c>
      <c r="Y4050" s="17">
        <v>5</v>
      </c>
      <c r="Z4050" s="24" t="s">
        <v>1026</v>
      </c>
      <c r="AA4050" s="17">
        <v>0</v>
      </c>
      <c r="AB4050" s="142"/>
      <c r="AC4050" s="17">
        <v>2</v>
      </c>
      <c r="AD4050" s="17">
        <v>8</v>
      </c>
      <c r="AE4050" s="17">
        <f t="shared" si="64"/>
        <v>128</v>
      </c>
    </row>
    <row r="4051" spans="1:31" x14ac:dyDescent="0.25">
      <c r="A4051" s="16"/>
      <c r="C4051" s="16"/>
      <c r="D4051" s="16"/>
      <c r="E4051" s="16"/>
      <c r="F4051" s="16"/>
      <c r="G4051" s="16"/>
      <c r="H4051" s="16"/>
      <c r="I4051" s="16"/>
      <c r="J4051" s="16"/>
      <c r="K4051" s="16"/>
      <c r="L4051" s="16"/>
      <c r="M4051" s="17" t="s">
        <v>3142</v>
      </c>
      <c r="N4051" s="17">
        <v>16</v>
      </c>
      <c r="O4051" s="17">
        <v>7</v>
      </c>
      <c r="P4051" s="17">
        <v>2014</v>
      </c>
      <c r="Q4051" s="19" t="s">
        <v>264</v>
      </c>
      <c r="R4051" s="24" t="s">
        <v>1026</v>
      </c>
      <c r="S4051" s="19" t="s">
        <v>1042</v>
      </c>
      <c r="T4051" s="17">
        <v>2</v>
      </c>
      <c r="U4051" s="24" t="s">
        <v>1026</v>
      </c>
      <c r="V4051" s="17">
        <v>1</v>
      </c>
      <c r="W4051" s="142" t="s">
        <v>5811</v>
      </c>
      <c r="X4051" s="17">
        <v>952</v>
      </c>
      <c r="Y4051" s="17">
        <v>9</v>
      </c>
      <c r="Z4051" s="24" t="s">
        <v>1026</v>
      </c>
      <c r="AA4051" s="17">
        <v>9</v>
      </c>
      <c r="AB4051" s="142"/>
      <c r="AC4051" s="17">
        <v>2</v>
      </c>
      <c r="AD4051" s="17">
        <v>40</v>
      </c>
      <c r="AE4051" s="17">
        <f t="shared" si="64"/>
        <v>160</v>
      </c>
    </row>
    <row r="4052" spans="1:31" x14ac:dyDescent="0.25">
      <c r="A4052" s="16"/>
      <c r="C4052" s="16"/>
      <c r="D4052" s="16"/>
      <c r="E4052" s="16"/>
      <c r="F4052" s="16"/>
      <c r="G4052" s="16"/>
      <c r="H4052" s="16"/>
      <c r="I4052" s="16"/>
      <c r="J4052" s="16"/>
      <c r="K4052" s="16"/>
      <c r="L4052" s="16"/>
      <c r="M4052" s="17" t="s">
        <v>3142</v>
      </c>
      <c r="N4052" s="17">
        <v>16</v>
      </c>
      <c r="O4052" s="17">
        <v>7</v>
      </c>
      <c r="P4052" s="17">
        <v>2014</v>
      </c>
      <c r="Q4052" s="19" t="s">
        <v>5273</v>
      </c>
      <c r="R4052" s="24" t="s">
        <v>1026</v>
      </c>
      <c r="S4052" s="19" t="s">
        <v>392</v>
      </c>
      <c r="T4052" s="17">
        <v>0</v>
      </c>
      <c r="U4052" s="24" t="s">
        <v>1026</v>
      </c>
      <c r="V4052" s="17">
        <v>1</v>
      </c>
      <c r="W4052" s="142" t="s">
        <v>5812</v>
      </c>
      <c r="X4052" s="17">
        <v>519</v>
      </c>
      <c r="Y4052" s="17">
        <v>6</v>
      </c>
      <c r="Z4052" s="24" t="s">
        <v>1026</v>
      </c>
      <c r="AA4052" s="17">
        <v>10</v>
      </c>
      <c r="AB4052" s="142"/>
      <c r="AC4052" s="17">
        <v>2</v>
      </c>
      <c r="AD4052" s="17">
        <v>21</v>
      </c>
      <c r="AE4052" s="17">
        <f t="shared" si="64"/>
        <v>141</v>
      </c>
    </row>
    <row r="4053" spans="1:31" x14ac:dyDescent="0.25">
      <c r="A4053" s="16"/>
      <c r="C4053" s="16"/>
      <c r="D4053" s="16"/>
      <c r="E4053" s="16"/>
      <c r="F4053" s="16"/>
      <c r="G4053" s="16"/>
      <c r="H4053" s="16"/>
      <c r="I4053" s="16"/>
      <c r="J4053" s="16"/>
      <c r="K4053" s="16"/>
      <c r="L4053" s="16"/>
      <c r="M4053" s="17" t="s">
        <v>3144</v>
      </c>
      <c r="N4053" s="17">
        <v>22</v>
      </c>
      <c r="O4053" s="17">
        <v>7</v>
      </c>
      <c r="P4053" s="17">
        <v>2014</v>
      </c>
      <c r="Q4053" s="19" t="s">
        <v>264</v>
      </c>
      <c r="R4053" s="24" t="s">
        <v>1026</v>
      </c>
      <c r="S4053" s="19" t="s">
        <v>1041</v>
      </c>
      <c r="T4053" s="17">
        <v>0</v>
      </c>
      <c r="U4053" s="24" t="s">
        <v>1026</v>
      </c>
      <c r="V4053" s="17">
        <v>2</v>
      </c>
      <c r="W4053" s="142" t="s">
        <v>1525</v>
      </c>
      <c r="X4053" s="17">
        <v>398</v>
      </c>
      <c r="Y4053" s="17">
        <v>2</v>
      </c>
      <c r="Z4053" s="24" t="s">
        <v>1026</v>
      </c>
      <c r="AA4053" s="17">
        <v>8</v>
      </c>
      <c r="AB4053" s="142"/>
      <c r="AC4053" s="17">
        <v>2</v>
      </c>
      <c r="AD4053" s="17">
        <v>2</v>
      </c>
      <c r="AE4053" s="17">
        <f t="shared" si="64"/>
        <v>122</v>
      </c>
    </row>
    <row r="4054" spans="1:31" x14ac:dyDescent="0.25">
      <c r="A4054" s="16"/>
      <c r="C4054" s="16"/>
      <c r="D4054" s="16"/>
      <c r="E4054" s="16"/>
      <c r="F4054" s="16"/>
      <c r="G4054" s="16"/>
      <c r="H4054" s="16"/>
      <c r="I4054" s="16"/>
      <c r="J4054" s="16"/>
      <c r="K4054" s="16"/>
      <c r="L4054" s="16"/>
      <c r="M4054" s="17" t="s">
        <v>3144</v>
      </c>
      <c r="N4054" s="17">
        <v>22</v>
      </c>
      <c r="O4054" s="17">
        <v>7</v>
      </c>
      <c r="P4054" s="17">
        <v>2014</v>
      </c>
      <c r="Q4054" s="19" t="s">
        <v>392</v>
      </c>
      <c r="R4054" s="24" t="s">
        <v>1026</v>
      </c>
      <c r="S4054" s="19" t="s">
        <v>1042</v>
      </c>
      <c r="T4054" s="17">
        <v>2</v>
      </c>
      <c r="U4054" s="24" t="s">
        <v>1026</v>
      </c>
      <c r="V4054" s="17">
        <v>0</v>
      </c>
      <c r="W4054" s="142" t="s">
        <v>5813</v>
      </c>
      <c r="X4054" s="17">
        <v>1583</v>
      </c>
      <c r="Y4054" s="17">
        <v>9</v>
      </c>
      <c r="Z4054" s="24" t="s">
        <v>1026</v>
      </c>
      <c r="AA4054" s="17">
        <v>1</v>
      </c>
      <c r="AB4054" s="142"/>
      <c r="AC4054" s="17">
        <v>2</v>
      </c>
      <c r="AD4054" s="17">
        <v>9</v>
      </c>
      <c r="AE4054" s="17">
        <f t="shared" si="64"/>
        <v>129</v>
      </c>
    </row>
    <row r="4055" spans="1:31" x14ac:dyDescent="0.25">
      <c r="A4055" s="16"/>
      <c r="C4055" s="16"/>
      <c r="D4055" s="16"/>
      <c r="E4055" s="16"/>
      <c r="F4055" s="16"/>
      <c r="G4055" s="16"/>
      <c r="H4055" s="16"/>
      <c r="I4055" s="16"/>
      <c r="J4055" s="16"/>
      <c r="K4055" s="16"/>
      <c r="L4055" s="16"/>
      <c r="M4055" s="17" t="s">
        <v>3142</v>
      </c>
      <c r="N4055" s="17">
        <v>23</v>
      </c>
      <c r="O4055" s="17">
        <v>7</v>
      </c>
      <c r="P4055" s="17">
        <v>2014</v>
      </c>
      <c r="Q4055" s="19" t="s">
        <v>1241</v>
      </c>
      <c r="R4055" s="24" t="s">
        <v>1026</v>
      </c>
      <c r="S4055" s="19" t="s">
        <v>5041</v>
      </c>
      <c r="T4055" s="17">
        <v>2</v>
      </c>
      <c r="U4055" s="24" t="s">
        <v>1026</v>
      </c>
      <c r="V4055" s="17">
        <v>1</v>
      </c>
      <c r="W4055" s="142" t="s">
        <v>5814</v>
      </c>
      <c r="X4055" s="17">
        <v>1169</v>
      </c>
      <c r="Y4055" s="17">
        <v>8</v>
      </c>
      <c r="Z4055" s="24" t="s">
        <v>1026</v>
      </c>
      <c r="AA4055" s="17">
        <v>5</v>
      </c>
      <c r="AB4055" s="142"/>
      <c r="AC4055" s="17">
        <v>2</v>
      </c>
      <c r="AD4055" s="17">
        <v>13</v>
      </c>
      <c r="AE4055" s="17">
        <f t="shared" si="64"/>
        <v>133</v>
      </c>
    </row>
    <row r="4056" spans="1:31" x14ac:dyDescent="0.25">
      <c r="A4056" s="16"/>
      <c r="C4056" s="16"/>
      <c r="D4056" s="16"/>
      <c r="E4056" s="16"/>
      <c r="F4056" s="16"/>
      <c r="G4056" s="16"/>
      <c r="H4056" s="16"/>
      <c r="I4056" s="16"/>
      <c r="J4056" s="16"/>
      <c r="K4056" s="16"/>
      <c r="L4056" s="16"/>
      <c r="M4056" s="17" t="s">
        <v>3142</v>
      </c>
      <c r="N4056" s="17">
        <v>23</v>
      </c>
      <c r="O4056" s="17">
        <v>7</v>
      </c>
      <c r="P4056" s="17">
        <v>2014</v>
      </c>
      <c r="Q4056" s="19" t="s">
        <v>1043</v>
      </c>
      <c r="R4056" s="24" t="s">
        <v>1026</v>
      </c>
      <c r="S4056" s="19" t="s">
        <v>5273</v>
      </c>
      <c r="T4056" s="17">
        <v>2</v>
      </c>
      <c r="U4056" s="24" t="s">
        <v>1026</v>
      </c>
      <c r="V4056" s="17">
        <v>1</v>
      </c>
      <c r="W4056" s="142" t="s">
        <v>5815</v>
      </c>
      <c r="X4056" s="17">
        <v>839</v>
      </c>
      <c r="Y4056" s="17">
        <v>8</v>
      </c>
      <c r="Z4056" s="24" t="s">
        <v>1026</v>
      </c>
      <c r="AA4056" s="17">
        <v>5</v>
      </c>
      <c r="AB4056" s="142"/>
      <c r="AC4056" s="17">
        <v>1</v>
      </c>
      <c r="AD4056" s="17">
        <v>58</v>
      </c>
      <c r="AE4056" s="17">
        <f t="shared" si="64"/>
        <v>118</v>
      </c>
    </row>
    <row r="4057" spans="1:31" x14ac:dyDescent="0.25">
      <c r="A4057" s="16"/>
      <c r="C4057" s="16"/>
      <c r="D4057" s="16"/>
      <c r="E4057" s="16"/>
      <c r="F4057" s="16"/>
      <c r="G4057" s="16"/>
      <c r="H4057" s="16"/>
      <c r="I4057" s="16"/>
      <c r="J4057" s="16"/>
      <c r="K4057" s="16"/>
      <c r="L4057" s="16"/>
      <c r="M4057" s="17" t="s">
        <v>3142</v>
      </c>
      <c r="N4057" s="17">
        <v>23</v>
      </c>
      <c r="O4057" s="17">
        <v>7</v>
      </c>
      <c r="P4057" s="17">
        <v>2014</v>
      </c>
      <c r="Q4057" s="19" t="s">
        <v>5267</v>
      </c>
      <c r="R4057" s="24" t="s">
        <v>1026</v>
      </c>
      <c r="S4057" s="19" t="s">
        <v>5266</v>
      </c>
      <c r="T4057" s="17">
        <v>2</v>
      </c>
      <c r="U4057" s="24" t="s">
        <v>1026</v>
      </c>
      <c r="V4057" s="17">
        <v>0</v>
      </c>
      <c r="W4057" s="142" t="s">
        <v>5816</v>
      </c>
      <c r="X4057" s="17">
        <v>176</v>
      </c>
      <c r="Y4057" s="17">
        <v>10</v>
      </c>
      <c r="Z4057" s="24" t="s">
        <v>1026</v>
      </c>
      <c r="AA4057" s="17">
        <v>6</v>
      </c>
      <c r="AB4057" s="142"/>
      <c r="AC4057" s="17">
        <v>2</v>
      </c>
      <c r="AD4057" s="17">
        <v>13</v>
      </c>
      <c r="AE4057" s="17">
        <f t="shared" si="64"/>
        <v>133</v>
      </c>
    </row>
    <row r="4058" spans="1:31" x14ac:dyDescent="0.25">
      <c r="A4058" s="16"/>
      <c r="C4058" s="16"/>
      <c r="D4058" s="16"/>
      <c r="E4058" s="16"/>
      <c r="F4058" s="16"/>
      <c r="G4058" s="16"/>
      <c r="H4058" s="16"/>
      <c r="I4058" s="16"/>
      <c r="J4058" s="16"/>
      <c r="K4058" s="16"/>
      <c r="L4058" s="16"/>
      <c r="M4058" s="17" t="s">
        <v>3142</v>
      </c>
      <c r="N4058" s="17">
        <v>23</v>
      </c>
      <c r="O4058" s="17">
        <v>7</v>
      </c>
      <c r="P4058" s="17">
        <v>2014</v>
      </c>
      <c r="Q4058" s="19" t="s">
        <v>4913</v>
      </c>
      <c r="R4058" s="24" t="s">
        <v>1026</v>
      </c>
      <c r="S4058" s="19" t="s">
        <v>392</v>
      </c>
      <c r="T4058" s="17">
        <v>0</v>
      </c>
      <c r="U4058" s="24" t="s">
        <v>1026</v>
      </c>
      <c r="V4058" s="17">
        <v>2</v>
      </c>
      <c r="W4058" s="142" t="s">
        <v>5817</v>
      </c>
      <c r="X4058" s="17">
        <v>612</v>
      </c>
      <c r="Y4058" s="17">
        <v>7</v>
      </c>
      <c r="Z4058" s="24" t="s">
        <v>1026</v>
      </c>
      <c r="AA4058" s="17">
        <v>10</v>
      </c>
      <c r="AB4058" s="142"/>
      <c r="AC4058" s="17">
        <v>2</v>
      </c>
      <c r="AD4058" s="17">
        <v>7</v>
      </c>
      <c r="AE4058" s="17">
        <f t="shared" si="64"/>
        <v>127</v>
      </c>
    </row>
    <row r="4059" spans="1:31" x14ac:dyDescent="0.25">
      <c r="A4059" s="16"/>
      <c r="C4059" s="16"/>
      <c r="D4059" s="16"/>
      <c r="E4059" s="16"/>
      <c r="F4059" s="16"/>
      <c r="G4059" s="16"/>
      <c r="H4059" s="16"/>
      <c r="I4059" s="16"/>
      <c r="J4059" s="16"/>
      <c r="K4059" s="16"/>
      <c r="L4059" s="16"/>
      <c r="M4059" s="17" t="s">
        <v>3143</v>
      </c>
      <c r="N4059" s="17">
        <v>25</v>
      </c>
      <c r="O4059" s="17">
        <v>7</v>
      </c>
      <c r="P4059" s="17">
        <v>2014</v>
      </c>
      <c r="Q4059" s="19" t="s">
        <v>392</v>
      </c>
      <c r="R4059" s="24" t="s">
        <v>1026</v>
      </c>
      <c r="S4059" s="19" t="s">
        <v>1041</v>
      </c>
      <c r="T4059" s="17">
        <v>0</v>
      </c>
      <c r="U4059" s="24" t="s">
        <v>1026</v>
      </c>
      <c r="V4059" s="17">
        <v>2</v>
      </c>
      <c r="W4059" s="142" t="s">
        <v>4549</v>
      </c>
      <c r="X4059" s="17">
        <v>747</v>
      </c>
      <c r="Y4059" s="17">
        <v>5</v>
      </c>
      <c r="Z4059" s="24" t="s">
        <v>1026</v>
      </c>
      <c r="AA4059" s="17">
        <v>7</v>
      </c>
      <c r="AB4059" s="142"/>
      <c r="AC4059" s="17">
        <v>2</v>
      </c>
      <c r="AD4059" s="17">
        <v>9</v>
      </c>
      <c r="AE4059" s="17">
        <f t="shared" si="64"/>
        <v>129</v>
      </c>
    </row>
    <row r="4060" spans="1:31" x14ac:dyDescent="0.25">
      <c r="A4060" s="16"/>
      <c r="C4060" s="16"/>
      <c r="D4060" s="16"/>
      <c r="E4060" s="16"/>
      <c r="F4060" s="16"/>
      <c r="G4060" s="16"/>
      <c r="H4060" s="16"/>
      <c r="I4060" s="16"/>
      <c r="J4060" s="16"/>
      <c r="K4060" s="16"/>
      <c r="L4060" s="16"/>
      <c r="M4060" s="17" t="s">
        <v>3143</v>
      </c>
      <c r="N4060" s="17">
        <v>25</v>
      </c>
      <c r="O4060" s="17">
        <v>7</v>
      </c>
      <c r="P4060" s="17">
        <v>2014</v>
      </c>
      <c r="Q4060" s="19" t="s">
        <v>5266</v>
      </c>
      <c r="R4060" s="24" t="s">
        <v>1026</v>
      </c>
      <c r="S4060" s="19" t="s">
        <v>264</v>
      </c>
      <c r="T4060" s="17">
        <v>0</v>
      </c>
      <c r="U4060" s="24" t="s">
        <v>1026</v>
      </c>
      <c r="V4060" s="17">
        <v>2</v>
      </c>
      <c r="W4060" s="142" t="s">
        <v>5818</v>
      </c>
      <c r="X4060" s="17">
        <v>294</v>
      </c>
      <c r="Y4060" s="17">
        <v>1</v>
      </c>
      <c r="Z4060" s="24" t="s">
        <v>1026</v>
      </c>
      <c r="AA4060" s="17">
        <v>15</v>
      </c>
      <c r="AB4060" s="142"/>
      <c r="AC4060" s="17">
        <v>2</v>
      </c>
      <c r="AD4060" s="17">
        <v>8</v>
      </c>
      <c r="AE4060" s="17">
        <f t="shared" si="64"/>
        <v>128</v>
      </c>
    </row>
    <row r="4061" spans="1:31" x14ac:dyDescent="0.25">
      <c r="A4061" s="16"/>
      <c r="C4061" s="16"/>
      <c r="D4061" s="16"/>
      <c r="E4061" s="16"/>
      <c r="F4061" s="16"/>
      <c r="G4061" s="16"/>
      <c r="H4061" s="16"/>
      <c r="I4061" s="16"/>
      <c r="J4061" s="16"/>
      <c r="K4061" s="16"/>
      <c r="L4061" s="16"/>
      <c r="M4061" s="17" t="s">
        <v>3143</v>
      </c>
      <c r="N4061" s="17">
        <v>25</v>
      </c>
      <c r="O4061" s="17">
        <v>7</v>
      </c>
      <c r="P4061" s="17">
        <v>2014</v>
      </c>
      <c r="Q4061" s="19" t="s">
        <v>5267</v>
      </c>
      <c r="R4061" s="24" t="s">
        <v>1026</v>
      </c>
      <c r="S4061" s="19" t="s">
        <v>5041</v>
      </c>
      <c r="T4061" s="17">
        <v>1</v>
      </c>
      <c r="U4061" s="24" t="s">
        <v>1026</v>
      </c>
      <c r="V4061" s="17">
        <v>2</v>
      </c>
      <c r="W4061" s="142" t="s">
        <v>5821</v>
      </c>
      <c r="X4061" s="17">
        <v>347</v>
      </c>
      <c r="Y4061" s="17">
        <v>13</v>
      </c>
      <c r="Z4061" s="24" t="s">
        <v>1026</v>
      </c>
      <c r="AA4061" s="17">
        <v>11</v>
      </c>
      <c r="AB4061" s="142"/>
      <c r="AC4061" s="17">
        <v>2</v>
      </c>
      <c r="AD4061" s="17">
        <v>40</v>
      </c>
      <c r="AE4061" s="17">
        <f t="shared" si="64"/>
        <v>160</v>
      </c>
    </row>
    <row r="4062" spans="1:31" x14ac:dyDescent="0.25">
      <c r="A4062" s="16"/>
      <c r="C4062" s="16"/>
      <c r="D4062" s="16"/>
      <c r="E4062" s="16"/>
      <c r="F4062" s="16"/>
      <c r="G4062" s="16"/>
      <c r="H4062" s="16"/>
      <c r="I4062" s="16"/>
      <c r="J4062" s="16"/>
      <c r="K4062" s="16"/>
      <c r="L4062" s="16"/>
      <c r="M4062" s="17" t="s">
        <v>3011</v>
      </c>
      <c r="N4062" s="17">
        <v>27</v>
      </c>
      <c r="O4062" s="17">
        <v>7</v>
      </c>
      <c r="P4062" s="17">
        <v>2014</v>
      </c>
      <c r="Q4062" s="19" t="s">
        <v>1043</v>
      </c>
      <c r="R4062" s="24" t="s">
        <v>1026</v>
      </c>
      <c r="S4062" s="19" t="s">
        <v>4913</v>
      </c>
      <c r="T4062" s="17">
        <v>0</v>
      </c>
      <c r="U4062" s="24" t="s">
        <v>1026</v>
      </c>
      <c r="V4062" s="17">
        <v>2</v>
      </c>
      <c r="W4062" s="142" t="s">
        <v>5820</v>
      </c>
      <c r="X4062" s="17">
        <v>381</v>
      </c>
      <c r="Y4062" s="17">
        <v>7</v>
      </c>
      <c r="Z4062" s="24" t="s">
        <v>1026</v>
      </c>
      <c r="AA4062" s="17">
        <v>9</v>
      </c>
      <c r="AB4062" s="142"/>
      <c r="AC4062" s="17">
        <v>2</v>
      </c>
      <c r="AD4062" s="17">
        <v>9</v>
      </c>
      <c r="AE4062" s="17">
        <f t="shared" si="64"/>
        <v>129</v>
      </c>
    </row>
    <row r="4063" spans="1:31" x14ac:dyDescent="0.25">
      <c r="A4063" s="16"/>
      <c r="C4063" s="16"/>
      <c r="D4063" s="16"/>
      <c r="E4063" s="16"/>
      <c r="F4063" s="16"/>
      <c r="G4063" s="16"/>
      <c r="H4063" s="16"/>
      <c r="I4063" s="16"/>
      <c r="J4063" s="16"/>
      <c r="K4063" s="16"/>
      <c r="L4063" s="16"/>
      <c r="M4063" s="17" t="s">
        <v>3011</v>
      </c>
      <c r="N4063" s="17">
        <v>27</v>
      </c>
      <c r="O4063" s="17">
        <v>7</v>
      </c>
      <c r="P4063" s="17">
        <v>2014</v>
      </c>
      <c r="Q4063" s="19" t="s">
        <v>1041</v>
      </c>
      <c r="R4063" s="24" t="s">
        <v>1026</v>
      </c>
      <c r="S4063" s="19" t="s">
        <v>5267</v>
      </c>
      <c r="T4063" s="17">
        <v>2</v>
      </c>
      <c r="U4063" s="24" t="s">
        <v>1026</v>
      </c>
      <c r="V4063" s="17">
        <v>0</v>
      </c>
      <c r="W4063" s="142" t="s">
        <v>5819</v>
      </c>
      <c r="X4063" s="17">
        <v>378</v>
      </c>
      <c r="Y4063" s="17">
        <v>18</v>
      </c>
      <c r="Z4063" s="24" t="s">
        <v>1026</v>
      </c>
      <c r="AA4063" s="17">
        <v>3</v>
      </c>
      <c r="AB4063" s="142"/>
      <c r="AC4063" s="17">
        <v>2</v>
      </c>
      <c r="AD4063" s="17">
        <v>11</v>
      </c>
      <c r="AE4063" s="17">
        <f t="shared" si="64"/>
        <v>131</v>
      </c>
    </row>
    <row r="4064" spans="1:31" x14ac:dyDescent="0.25">
      <c r="A4064" s="16"/>
      <c r="C4064" s="16"/>
      <c r="D4064" s="16"/>
      <c r="E4064" s="16"/>
      <c r="F4064" s="16"/>
      <c r="G4064" s="16"/>
      <c r="H4064" s="16"/>
      <c r="I4064" s="16"/>
      <c r="J4064" s="16"/>
      <c r="K4064" s="16"/>
      <c r="L4064" s="16"/>
      <c r="M4064" s="17" t="s">
        <v>3011</v>
      </c>
      <c r="N4064" s="17">
        <v>27</v>
      </c>
      <c r="O4064" s="17">
        <v>7</v>
      </c>
      <c r="P4064" s="17">
        <v>2014</v>
      </c>
      <c r="Q4064" s="19" t="s">
        <v>5041</v>
      </c>
      <c r="R4064" s="24" t="s">
        <v>1026</v>
      </c>
      <c r="S4064" s="19" t="s">
        <v>264</v>
      </c>
      <c r="T4064" s="17">
        <v>2</v>
      </c>
      <c r="U4064" s="24" t="s">
        <v>1026</v>
      </c>
      <c r="V4064" s="17">
        <v>0</v>
      </c>
      <c r="W4064" s="142" t="s">
        <v>2637</v>
      </c>
      <c r="X4064" s="17">
        <v>325</v>
      </c>
      <c r="Y4064" s="17">
        <v>4</v>
      </c>
      <c r="Z4064" s="24" t="s">
        <v>1026</v>
      </c>
      <c r="AA4064" s="17">
        <v>0</v>
      </c>
      <c r="AB4064" s="142"/>
      <c r="AC4064" s="17">
        <v>1</v>
      </c>
      <c r="AD4064" s="17">
        <v>58</v>
      </c>
      <c r="AE4064" s="17">
        <f t="shared" si="64"/>
        <v>118</v>
      </c>
    </row>
    <row r="4065" spans="1:31" x14ac:dyDescent="0.25">
      <c r="A4065" s="16"/>
      <c r="C4065" s="16"/>
      <c r="D4065" s="16"/>
      <c r="E4065" s="16"/>
      <c r="F4065" s="16"/>
      <c r="G4065" s="16"/>
      <c r="H4065" s="16"/>
      <c r="I4065" s="16"/>
      <c r="J4065" s="16"/>
      <c r="K4065" s="16"/>
      <c r="L4065" s="16"/>
      <c r="M4065" s="17" t="s">
        <v>3011</v>
      </c>
      <c r="N4065" s="17">
        <v>27</v>
      </c>
      <c r="O4065" s="17">
        <v>7</v>
      </c>
      <c r="P4065" s="17">
        <v>2014</v>
      </c>
      <c r="Q4065" s="19" t="s">
        <v>5273</v>
      </c>
      <c r="R4065" s="24" t="s">
        <v>1026</v>
      </c>
      <c r="S4065" s="19" t="s">
        <v>1241</v>
      </c>
      <c r="T4065" s="17">
        <v>0</v>
      </c>
      <c r="U4065" s="24" t="s">
        <v>1026</v>
      </c>
      <c r="V4065" s="17">
        <v>2</v>
      </c>
      <c r="W4065" s="142" t="s">
        <v>2838</v>
      </c>
      <c r="X4065" s="17">
        <v>540</v>
      </c>
      <c r="Y4065" s="17">
        <v>5</v>
      </c>
      <c r="Z4065" s="24" t="s">
        <v>1026</v>
      </c>
      <c r="AA4065" s="17">
        <v>10</v>
      </c>
      <c r="AB4065" s="142"/>
      <c r="AC4065" s="17">
        <v>2</v>
      </c>
      <c r="AD4065" s="17">
        <v>15</v>
      </c>
      <c r="AE4065" s="17">
        <f t="shared" si="64"/>
        <v>135</v>
      </c>
    </row>
    <row r="4066" spans="1:31" x14ac:dyDescent="0.25">
      <c r="A4066" s="16"/>
      <c r="C4066" s="16"/>
      <c r="D4066" s="16"/>
      <c r="E4066" s="16"/>
      <c r="F4066" s="16"/>
      <c r="G4066" s="16"/>
      <c r="H4066" s="16"/>
      <c r="I4066" s="16"/>
      <c r="J4066" s="16"/>
      <c r="K4066" s="16"/>
      <c r="L4066" s="16"/>
      <c r="M4066" s="17" t="s">
        <v>3144</v>
      </c>
      <c r="N4066" s="17">
        <v>29</v>
      </c>
      <c r="O4066" s="17">
        <v>7</v>
      </c>
      <c r="P4066" s="17">
        <v>2014</v>
      </c>
      <c r="Q4066" s="19" t="s">
        <v>1042</v>
      </c>
      <c r="R4066" s="24" t="s">
        <v>1026</v>
      </c>
      <c r="S4066" s="19" t="s">
        <v>1043</v>
      </c>
      <c r="T4066" s="17">
        <v>0</v>
      </c>
      <c r="U4066" s="24" t="s">
        <v>1026</v>
      </c>
      <c r="V4066" s="17">
        <v>2</v>
      </c>
      <c r="W4066" s="142" t="s">
        <v>5826</v>
      </c>
      <c r="X4066" s="17">
        <v>288</v>
      </c>
      <c r="Y4066" s="17">
        <v>1</v>
      </c>
      <c r="Z4066" s="24" t="s">
        <v>1026</v>
      </c>
      <c r="AA4066" s="17">
        <v>11</v>
      </c>
      <c r="AB4066" s="142"/>
      <c r="AC4066" s="17">
        <v>2</v>
      </c>
      <c r="AD4066" s="17">
        <v>20</v>
      </c>
      <c r="AE4066" s="17">
        <f t="shared" si="64"/>
        <v>140</v>
      </c>
    </row>
    <row r="4067" spans="1:31" x14ac:dyDescent="0.25">
      <c r="A4067" s="16"/>
      <c r="C4067" s="16"/>
      <c r="D4067" s="16"/>
      <c r="E4067" s="16"/>
      <c r="F4067" s="16"/>
      <c r="G4067" s="16"/>
      <c r="H4067" s="16"/>
      <c r="I4067" s="16"/>
      <c r="J4067" s="16"/>
      <c r="K4067" s="16"/>
      <c r="L4067" s="16"/>
      <c r="M4067" s="17" t="s">
        <v>3142</v>
      </c>
      <c r="N4067" s="17">
        <v>30</v>
      </c>
      <c r="O4067" s="17">
        <v>7</v>
      </c>
      <c r="P4067" s="17">
        <v>2014</v>
      </c>
      <c r="Q4067" s="19" t="s">
        <v>392</v>
      </c>
      <c r="R4067" s="24" t="s">
        <v>1026</v>
      </c>
      <c r="S4067" s="19" t="s">
        <v>1043</v>
      </c>
      <c r="T4067" s="17">
        <v>2</v>
      </c>
      <c r="U4067" s="24" t="s">
        <v>1026</v>
      </c>
      <c r="V4067" s="17">
        <v>0</v>
      </c>
      <c r="W4067" s="142" t="s">
        <v>5823</v>
      </c>
      <c r="X4067" s="17">
        <v>562</v>
      </c>
      <c r="Y4067" s="17">
        <v>9</v>
      </c>
      <c r="Z4067" s="24" t="s">
        <v>1026</v>
      </c>
      <c r="AA4067" s="17">
        <v>3</v>
      </c>
      <c r="AB4067" s="142"/>
      <c r="AC4067" s="17">
        <v>2</v>
      </c>
      <c r="AD4067" s="17">
        <v>20</v>
      </c>
      <c r="AE4067" s="17">
        <f t="shared" si="64"/>
        <v>140</v>
      </c>
    </row>
    <row r="4068" spans="1:31" x14ac:dyDescent="0.25">
      <c r="A4068" s="16"/>
      <c r="C4068" s="16"/>
      <c r="D4068" s="16"/>
      <c r="E4068" s="16"/>
      <c r="F4068" s="16"/>
      <c r="G4068" s="16"/>
      <c r="H4068" s="16"/>
      <c r="I4068" s="16"/>
      <c r="J4068" s="16"/>
      <c r="K4068" s="16"/>
      <c r="L4068" s="16"/>
      <c r="M4068" s="17" t="s">
        <v>3142</v>
      </c>
      <c r="N4068" s="17">
        <v>30</v>
      </c>
      <c r="O4068" s="17">
        <v>7</v>
      </c>
      <c r="P4068" s="17">
        <v>2014</v>
      </c>
      <c r="Q4068" s="19" t="s">
        <v>1241</v>
      </c>
      <c r="R4068" s="24" t="s">
        <v>1026</v>
      </c>
      <c r="S4068" s="19" t="s">
        <v>5266</v>
      </c>
      <c r="T4068" s="17">
        <v>1</v>
      </c>
      <c r="U4068" s="24" t="s">
        <v>1026</v>
      </c>
      <c r="V4068" s="17">
        <v>0</v>
      </c>
      <c r="W4068" s="142" t="s">
        <v>5822</v>
      </c>
      <c r="X4068" s="17">
        <v>806</v>
      </c>
      <c r="Y4068" s="17">
        <v>8</v>
      </c>
      <c r="Z4068" s="24" t="s">
        <v>1026</v>
      </c>
      <c r="AA4068" s="17">
        <v>4</v>
      </c>
      <c r="AB4068" s="142"/>
      <c r="AC4068" s="17">
        <v>2</v>
      </c>
      <c r="AD4068" s="17">
        <v>4</v>
      </c>
      <c r="AE4068" s="17">
        <f t="shared" si="64"/>
        <v>124</v>
      </c>
    </row>
    <row r="4069" spans="1:31" x14ac:dyDescent="0.25">
      <c r="A4069" s="16"/>
      <c r="C4069" s="16"/>
      <c r="D4069" s="16"/>
      <c r="E4069" s="16"/>
      <c r="F4069" s="16"/>
      <c r="G4069" s="16"/>
      <c r="H4069" s="16"/>
      <c r="I4069" s="16"/>
      <c r="J4069" s="16"/>
      <c r="K4069" s="16"/>
      <c r="L4069" s="16"/>
      <c r="M4069" s="17" t="s">
        <v>3142</v>
      </c>
      <c r="N4069" s="17">
        <v>30</v>
      </c>
      <c r="O4069" s="17">
        <v>7</v>
      </c>
      <c r="P4069" s="17">
        <v>2014</v>
      </c>
      <c r="Q4069" s="19" t="s">
        <v>5041</v>
      </c>
      <c r="R4069" s="24" t="s">
        <v>1026</v>
      </c>
      <c r="S4069" s="19" t="s">
        <v>5273</v>
      </c>
      <c r="T4069" s="17">
        <v>1</v>
      </c>
      <c r="U4069" s="24" t="s">
        <v>1026</v>
      </c>
      <c r="V4069" s="17">
        <v>0</v>
      </c>
      <c r="W4069" s="142" t="s">
        <v>5824</v>
      </c>
      <c r="X4069" s="17">
        <v>496</v>
      </c>
      <c r="Y4069" s="17">
        <v>14</v>
      </c>
      <c r="Z4069" s="24" t="s">
        <v>1026</v>
      </c>
      <c r="AA4069" s="17">
        <v>2</v>
      </c>
      <c r="AB4069" s="142"/>
      <c r="AC4069" s="17">
        <v>2</v>
      </c>
      <c r="AD4069" s="17">
        <v>3</v>
      </c>
      <c r="AE4069" s="17">
        <f t="shared" si="64"/>
        <v>123</v>
      </c>
    </row>
    <row r="4070" spans="1:31" x14ac:dyDescent="0.25">
      <c r="A4070" s="16"/>
      <c r="C4070" s="16"/>
      <c r="D4070" s="16"/>
      <c r="E4070" s="16"/>
      <c r="F4070" s="16"/>
      <c r="G4070" s="16"/>
      <c r="H4070" s="16"/>
      <c r="I4070" s="16"/>
      <c r="J4070" s="16"/>
      <c r="K4070" s="16"/>
      <c r="L4070" s="16"/>
      <c r="M4070" s="17" t="s">
        <v>3142</v>
      </c>
      <c r="N4070" s="17">
        <v>30</v>
      </c>
      <c r="O4070" s="17">
        <v>7</v>
      </c>
      <c r="P4070" s="17">
        <v>2014</v>
      </c>
      <c r="Q4070" s="19" t="s">
        <v>264</v>
      </c>
      <c r="R4070" s="24" t="s">
        <v>1026</v>
      </c>
      <c r="S4070" s="19" t="s">
        <v>5267</v>
      </c>
      <c r="T4070" s="17">
        <v>1</v>
      </c>
      <c r="U4070" s="24" t="s">
        <v>1026</v>
      </c>
      <c r="V4070" s="17">
        <v>2</v>
      </c>
      <c r="W4070" s="142" t="s">
        <v>5825</v>
      </c>
      <c r="X4070" s="17">
        <v>401</v>
      </c>
      <c r="Y4070" s="17">
        <v>10</v>
      </c>
      <c r="Z4070" s="24" t="s">
        <v>1026</v>
      </c>
      <c r="AA4070" s="17">
        <v>12</v>
      </c>
      <c r="AB4070" s="142"/>
      <c r="AC4070" s="17">
        <v>2</v>
      </c>
      <c r="AD4070" s="17">
        <v>32</v>
      </c>
      <c r="AE4070" s="17">
        <f t="shared" si="64"/>
        <v>152</v>
      </c>
    </row>
    <row r="4071" spans="1:31" x14ac:dyDescent="0.25">
      <c r="A4071" s="16"/>
      <c r="C4071" s="16"/>
      <c r="D4071" s="16"/>
      <c r="E4071" s="16"/>
      <c r="F4071" s="16"/>
      <c r="G4071" s="16"/>
      <c r="H4071" s="16"/>
      <c r="I4071" s="16"/>
      <c r="J4071" s="16"/>
      <c r="K4071" s="16"/>
      <c r="L4071" s="16"/>
      <c r="M4071" s="17" t="s">
        <v>3141</v>
      </c>
      <c r="N4071" s="17">
        <v>31</v>
      </c>
      <c r="O4071" s="17">
        <v>7</v>
      </c>
      <c r="P4071" s="17">
        <v>2014</v>
      </c>
      <c r="Q4071" s="19" t="s">
        <v>4913</v>
      </c>
      <c r="R4071" s="24" t="s">
        <v>1026</v>
      </c>
      <c r="S4071" s="19" t="s">
        <v>1042</v>
      </c>
      <c r="T4071" s="17">
        <v>1</v>
      </c>
      <c r="U4071" s="24" t="s">
        <v>1026</v>
      </c>
      <c r="V4071" s="17">
        <v>0</v>
      </c>
      <c r="W4071" s="142" t="s">
        <v>2476</v>
      </c>
      <c r="X4071" s="17">
        <v>664</v>
      </c>
      <c r="Y4071" s="17">
        <v>5</v>
      </c>
      <c r="Z4071" s="24" t="s">
        <v>1026</v>
      </c>
      <c r="AA4071" s="17">
        <v>4</v>
      </c>
      <c r="AB4071" s="142"/>
      <c r="AC4071" s="17">
        <v>2</v>
      </c>
      <c r="AD4071" s="17">
        <v>6</v>
      </c>
      <c r="AE4071" s="17">
        <f t="shared" si="64"/>
        <v>126</v>
      </c>
    </row>
    <row r="4072" spans="1:31" x14ac:dyDescent="0.25">
      <c r="A4072" s="16"/>
      <c r="C4072" s="16"/>
      <c r="D4072" s="16"/>
      <c r="E4072" s="16"/>
      <c r="F4072" s="16"/>
      <c r="G4072" s="16"/>
      <c r="H4072" s="16"/>
      <c r="I4072" s="16"/>
      <c r="J4072" s="16"/>
      <c r="K4072" s="16"/>
      <c r="L4072" s="16"/>
      <c r="M4072" s="17" t="s">
        <v>3027</v>
      </c>
      <c r="N4072" s="17">
        <v>2</v>
      </c>
      <c r="O4072" s="17">
        <v>8</v>
      </c>
      <c r="P4072" s="17">
        <v>2014</v>
      </c>
      <c r="Q4072" s="19" t="s">
        <v>5267</v>
      </c>
      <c r="R4072" s="24" t="s">
        <v>1026</v>
      </c>
      <c r="S4072" s="19" t="s">
        <v>1043</v>
      </c>
      <c r="T4072" s="17">
        <v>0</v>
      </c>
      <c r="U4072" s="24" t="s">
        <v>1026</v>
      </c>
      <c r="V4072" s="17">
        <v>2</v>
      </c>
      <c r="W4072" s="142" t="s">
        <v>5827</v>
      </c>
      <c r="X4072" s="17">
        <v>232</v>
      </c>
      <c r="Y4072" s="17">
        <v>2</v>
      </c>
      <c r="Z4072" s="24" t="s">
        <v>1026</v>
      </c>
      <c r="AA4072" s="17">
        <v>14</v>
      </c>
      <c r="AB4072" s="142"/>
      <c r="AC4072" s="17">
        <v>2</v>
      </c>
      <c r="AD4072" s="17">
        <v>1</v>
      </c>
      <c r="AE4072" s="17">
        <f t="shared" si="64"/>
        <v>121</v>
      </c>
    </row>
    <row r="4073" spans="1:31" x14ac:dyDescent="0.25">
      <c r="A4073" s="16"/>
      <c r="C4073" s="16"/>
      <c r="D4073" s="16"/>
      <c r="E4073" s="16"/>
      <c r="F4073" s="16"/>
      <c r="G4073" s="16"/>
      <c r="H4073" s="16"/>
      <c r="I4073" s="16"/>
      <c r="J4073" s="16"/>
      <c r="K4073" s="16"/>
      <c r="L4073" s="16"/>
      <c r="M4073" s="17" t="s">
        <v>3027</v>
      </c>
      <c r="N4073" s="17">
        <v>2</v>
      </c>
      <c r="O4073" s="17">
        <v>8</v>
      </c>
      <c r="P4073" s="17">
        <v>2014</v>
      </c>
      <c r="Q4073" s="19" t="s">
        <v>5273</v>
      </c>
      <c r="R4073" s="24" t="s">
        <v>1026</v>
      </c>
      <c r="S4073" s="19" t="s">
        <v>264</v>
      </c>
      <c r="T4073" s="17">
        <v>2</v>
      </c>
      <c r="U4073" s="24" t="s">
        <v>1026</v>
      </c>
      <c r="V4073" s="17">
        <v>0</v>
      </c>
      <c r="W4073" s="142" t="s">
        <v>5828</v>
      </c>
      <c r="X4073" s="17">
        <v>346</v>
      </c>
      <c r="Y4073" s="17">
        <v>13</v>
      </c>
      <c r="Z4073" s="24" t="s">
        <v>1026</v>
      </c>
      <c r="AA4073" s="17">
        <v>2</v>
      </c>
      <c r="AB4073" s="142"/>
      <c r="AC4073" s="17">
        <v>2</v>
      </c>
      <c r="AD4073" s="17">
        <v>4</v>
      </c>
      <c r="AE4073" s="17">
        <f t="shared" si="64"/>
        <v>124</v>
      </c>
    </row>
    <row r="4074" spans="1:31" x14ac:dyDescent="0.25">
      <c r="A4074" s="16"/>
      <c r="C4074" s="16"/>
      <c r="D4074" s="16"/>
      <c r="E4074" s="16"/>
      <c r="F4074" s="16"/>
      <c r="G4074" s="16"/>
      <c r="H4074" s="16"/>
      <c r="I4074" s="16"/>
      <c r="J4074" s="16"/>
      <c r="K4074" s="16"/>
      <c r="L4074" s="16"/>
      <c r="M4074" s="17" t="s">
        <v>3011</v>
      </c>
      <c r="N4074" s="17">
        <v>3</v>
      </c>
      <c r="O4074" s="17">
        <v>8</v>
      </c>
      <c r="P4074" s="17">
        <v>2014</v>
      </c>
      <c r="Q4074" s="19" t="s">
        <v>1043</v>
      </c>
      <c r="R4074" s="24" t="s">
        <v>1026</v>
      </c>
      <c r="S4074" s="19" t="s">
        <v>1241</v>
      </c>
      <c r="T4074" s="17">
        <v>1</v>
      </c>
      <c r="U4074" s="24" t="s">
        <v>1026</v>
      </c>
      <c r="V4074" s="17">
        <v>2</v>
      </c>
      <c r="W4074" s="142" t="s">
        <v>5829</v>
      </c>
      <c r="X4074" s="17">
        <v>523</v>
      </c>
      <c r="Y4074" s="17">
        <v>5</v>
      </c>
      <c r="Z4074" s="24" t="s">
        <v>1026</v>
      </c>
      <c r="AA4074" s="17">
        <v>6</v>
      </c>
      <c r="AB4074" s="142"/>
      <c r="AC4074" s="17">
        <v>1</v>
      </c>
      <c r="AD4074" s="17">
        <v>55</v>
      </c>
      <c r="AE4074" s="17">
        <f t="shared" si="64"/>
        <v>115</v>
      </c>
    </row>
    <row r="4075" spans="1:31" x14ac:dyDescent="0.25">
      <c r="A4075" s="16"/>
      <c r="C4075" s="16"/>
      <c r="D4075" s="16"/>
      <c r="E4075" s="16"/>
      <c r="F4075" s="16"/>
      <c r="G4075" s="16"/>
      <c r="H4075" s="16"/>
      <c r="I4075" s="16"/>
      <c r="J4075" s="16"/>
      <c r="K4075" s="16"/>
      <c r="L4075" s="16"/>
      <c r="M4075" s="17" t="s">
        <v>3011</v>
      </c>
      <c r="N4075" s="17">
        <v>3</v>
      </c>
      <c r="O4075" s="17">
        <v>8</v>
      </c>
      <c r="P4075" s="17">
        <v>2014</v>
      </c>
      <c r="Q4075" s="19" t="s">
        <v>5266</v>
      </c>
      <c r="R4075" s="24" t="s">
        <v>1026</v>
      </c>
      <c r="S4075" s="19" t="s">
        <v>1041</v>
      </c>
      <c r="T4075" s="17">
        <v>0</v>
      </c>
      <c r="U4075" s="24" t="s">
        <v>1026</v>
      </c>
      <c r="V4075" s="17">
        <v>2</v>
      </c>
      <c r="W4075" s="142" t="s">
        <v>5830</v>
      </c>
      <c r="X4075" s="17">
        <v>162</v>
      </c>
      <c r="Y4075" s="17">
        <v>2</v>
      </c>
      <c r="Z4075" s="24" t="s">
        <v>1026</v>
      </c>
      <c r="AA4075" s="17">
        <v>9</v>
      </c>
      <c r="AB4075" s="142"/>
      <c r="AC4075" s="17">
        <v>1</v>
      </c>
      <c r="AD4075" s="17">
        <v>55</v>
      </c>
      <c r="AE4075" s="17">
        <f t="shared" si="64"/>
        <v>115</v>
      </c>
    </row>
    <row r="4076" spans="1:31" x14ac:dyDescent="0.25">
      <c r="A4076" s="16"/>
      <c r="C4076" s="16"/>
      <c r="D4076" s="16"/>
      <c r="E4076" s="16"/>
      <c r="F4076" s="16"/>
      <c r="G4076" s="16"/>
      <c r="H4076" s="16"/>
      <c r="I4076" s="16"/>
      <c r="J4076" s="16"/>
      <c r="K4076" s="16"/>
      <c r="L4076" s="16"/>
      <c r="M4076" s="17" t="s">
        <v>3011</v>
      </c>
      <c r="N4076" s="17">
        <v>3</v>
      </c>
      <c r="O4076" s="17">
        <v>8</v>
      </c>
      <c r="P4076" s="17">
        <v>2014</v>
      </c>
      <c r="Q4076" s="19" t="s">
        <v>4913</v>
      </c>
      <c r="R4076" s="24" t="s">
        <v>1026</v>
      </c>
      <c r="S4076" s="19" t="s">
        <v>5041</v>
      </c>
      <c r="T4076" s="17">
        <v>2</v>
      </c>
      <c r="U4076" s="24" t="s">
        <v>1026</v>
      </c>
      <c r="V4076" s="17">
        <v>0</v>
      </c>
      <c r="W4076" s="142" t="s">
        <v>5831</v>
      </c>
      <c r="X4076" s="17">
        <v>537</v>
      </c>
      <c r="Y4076" s="17">
        <v>8</v>
      </c>
      <c r="Z4076" s="24" t="s">
        <v>1026</v>
      </c>
      <c r="AA4076" s="17">
        <v>3</v>
      </c>
      <c r="AB4076" s="142"/>
      <c r="AC4076" s="17">
        <v>2</v>
      </c>
      <c r="AD4076" s="17">
        <v>15</v>
      </c>
      <c r="AE4076" s="17">
        <f t="shared" si="64"/>
        <v>135</v>
      </c>
    </row>
    <row r="4077" spans="1:31" x14ac:dyDescent="0.25">
      <c r="A4077" s="16"/>
      <c r="C4077" s="16"/>
      <c r="D4077" s="16"/>
      <c r="E4077" s="16"/>
      <c r="F4077" s="16"/>
      <c r="G4077" s="16"/>
      <c r="H4077" s="16"/>
      <c r="I4077" s="16"/>
      <c r="J4077" s="16"/>
      <c r="K4077" s="16"/>
      <c r="L4077" s="16"/>
      <c r="M4077" s="17" t="s">
        <v>3011</v>
      </c>
      <c r="N4077" s="17">
        <v>3</v>
      </c>
      <c r="O4077" s="17">
        <v>8</v>
      </c>
      <c r="P4077" s="17">
        <v>2014</v>
      </c>
      <c r="Q4077" s="19" t="s">
        <v>5267</v>
      </c>
      <c r="R4077" s="24" t="s">
        <v>1026</v>
      </c>
      <c r="S4077" s="19" t="s">
        <v>1042</v>
      </c>
      <c r="T4077" s="17">
        <v>2</v>
      </c>
      <c r="U4077" s="24" t="s">
        <v>1026</v>
      </c>
      <c r="V4077" s="17">
        <v>1</v>
      </c>
      <c r="W4077" s="142" t="s">
        <v>5832</v>
      </c>
      <c r="X4077" s="17">
        <v>203</v>
      </c>
      <c r="Y4077" s="17">
        <v>11</v>
      </c>
      <c r="Z4077" s="24" t="s">
        <v>1026</v>
      </c>
      <c r="AA4077" s="17">
        <v>7</v>
      </c>
      <c r="AB4077" s="142"/>
      <c r="AC4077" s="17">
        <v>2</v>
      </c>
      <c r="AD4077" s="17">
        <v>26</v>
      </c>
      <c r="AE4077" s="17">
        <f t="shared" si="64"/>
        <v>146</v>
      </c>
    </row>
    <row r="4078" spans="1:31" x14ac:dyDescent="0.25">
      <c r="A4078" s="16"/>
      <c r="C4078" s="16"/>
      <c r="D4078" s="16"/>
      <c r="E4078" s="16"/>
      <c r="M4078" s="17" t="s">
        <v>3142</v>
      </c>
      <c r="N4078" s="17">
        <v>6</v>
      </c>
      <c r="O4078" s="17">
        <v>8</v>
      </c>
      <c r="P4078" s="17">
        <v>2014</v>
      </c>
      <c r="Q4078" s="19" t="s">
        <v>1042</v>
      </c>
      <c r="R4078" s="24" t="s">
        <v>1026</v>
      </c>
      <c r="S4078" s="19" t="s">
        <v>5273</v>
      </c>
      <c r="T4078" s="17">
        <v>2</v>
      </c>
      <c r="U4078" s="24" t="s">
        <v>1026</v>
      </c>
      <c r="V4078" s="17">
        <v>0</v>
      </c>
      <c r="W4078" s="142" t="s">
        <v>3302</v>
      </c>
      <c r="X4078" s="17">
        <v>587</v>
      </c>
      <c r="Y4078" s="17">
        <v>9</v>
      </c>
      <c r="Z4078" s="24" t="s">
        <v>1026</v>
      </c>
      <c r="AA4078" s="17">
        <v>6</v>
      </c>
      <c r="AB4078" s="142"/>
      <c r="AC4078" s="17">
        <v>2</v>
      </c>
      <c r="AD4078" s="17">
        <v>6</v>
      </c>
      <c r="AE4078" s="17">
        <f t="shared" si="64"/>
        <v>126</v>
      </c>
    </row>
    <row r="4079" spans="1:31" x14ac:dyDescent="0.25">
      <c r="A4079" s="16"/>
      <c r="C4079" s="16"/>
      <c r="D4079" s="16"/>
      <c r="E4079" s="16"/>
      <c r="M4079" s="17" t="s">
        <v>3142</v>
      </c>
      <c r="N4079" s="17">
        <v>6</v>
      </c>
      <c r="O4079" s="17">
        <v>8</v>
      </c>
      <c r="P4079" s="17">
        <v>2014</v>
      </c>
      <c r="Q4079" s="19" t="s">
        <v>5041</v>
      </c>
      <c r="R4079" s="24" t="s">
        <v>1026</v>
      </c>
      <c r="S4079" s="19" t="s">
        <v>5267</v>
      </c>
      <c r="T4079" s="17">
        <v>2</v>
      </c>
      <c r="U4079" s="24" t="s">
        <v>1026</v>
      </c>
      <c r="V4079" s="17">
        <v>1</v>
      </c>
      <c r="W4079" s="142" t="s">
        <v>4393</v>
      </c>
      <c r="X4079" s="17">
        <v>388</v>
      </c>
      <c r="Y4079" s="17">
        <v>4</v>
      </c>
      <c r="Z4079" s="24" t="s">
        <v>1026</v>
      </c>
      <c r="AA4079" s="17">
        <v>2</v>
      </c>
      <c r="AB4079" s="142"/>
      <c r="AC4079" s="17">
        <v>2</v>
      </c>
      <c r="AD4079" s="17">
        <v>12</v>
      </c>
      <c r="AE4079" s="17">
        <f t="shared" si="64"/>
        <v>132</v>
      </c>
    </row>
    <row r="4080" spans="1:31" x14ac:dyDescent="0.25">
      <c r="A4080" s="16"/>
      <c r="C4080" s="16"/>
      <c r="D4080" s="16"/>
      <c r="E4080" s="16"/>
      <c r="M4080" s="17" t="s">
        <v>3142</v>
      </c>
      <c r="N4080" s="17">
        <v>6</v>
      </c>
      <c r="O4080" s="17">
        <v>8</v>
      </c>
      <c r="P4080" s="17">
        <v>2014</v>
      </c>
      <c r="Q4080" s="19" t="s">
        <v>1043</v>
      </c>
      <c r="R4080" s="24" t="s">
        <v>1026</v>
      </c>
      <c r="S4080" s="19" t="s">
        <v>1041</v>
      </c>
      <c r="T4080" s="17">
        <v>1</v>
      </c>
      <c r="U4080" s="24" t="s">
        <v>1026</v>
      </c>
      <c r="V4080" s="17">
        <v>2</v>
      </c>
      <c r="W4080" s="142" t="s">
        <v>5833</v>
      </c>
      <c r="X4080" s="17">
        <v>442</v>
      </c>
      <c r="Y4080" s="17">
        <v>6</v>
      </c>
      <c r="Z4080" s="24" t="s">
        <v>1026</v>
      </c>
      <c r="AA4080" s="17">
        <v>9</v>
      </c>
      <c r="AB4080" s="142"/>
      <c r="AC4080" s="17">
        <v>2</v>
      </c>
      <c r="AD4080" s="17">
        <v>32</v>
      </c>
      <c r="AE4080" s="17">
        <f t="shared" si="64"/>
        <v>152</v>
      </c>
    </row>
    <row r="4081" spans="1:31" x14ac:dyDescent="0.25">
      <c r="A4081" s="16"/>
      <c r="C4081" s="16"/>
      <c r="D4081" s="16"/>
      <c r="E4081" s="16"/>
      <c r="M4081" s="17" t="s">
        <v>3142</v>
      </c>
      <c r="N4081" s="17">
        <v>6</v>
      </c>
      <c r="O4081" s="17">
        <v>8</v>
      </c>
      <c r="P4081" s="17">
        <v>2014</v>
      </c>
      <c r="Q4081" s="19" t="s">
        <v>1241</v>
      </c>
      <c r="R4081" s="24" t="s">
        <v>1026</v>
      </c>
      <c r="S4081" s="19" t="s">
        <v>392</v>
      </c>
      <c r="T4081" s="17">
        <v>2</v>
      </c>
      <c r="U4081" s="24" t="s">
        <v>1026</v>
      </c>
      <c r="V4081" s="17">
        <v>1</v>
      </c>
      <c r="W4081" s="142" t="s">
        <v>5834</v>
      </c>
      <c r="X4081" s="17">
        <v>1315</v>
      </c>
      <c r="Y4081" s="17">
        <v>7</v>
      </c>
      <c r="Z4081" s="24" t="s">
        <v>1026</v>
      </c>
      <c r="AA4081" s="17">
        <v>5</v>
      </c>
      <c r="AB4081" s="142"/>
      <c r="AC4081" s="17">
        <v>2</v>
      </c>
      <c r="AD4081" s="17">
        <v>49</v>
      </c>
      <c r="AE4081" s="17">
        <f t="shared" si="64"/>
        <v>169</v>
      </c>
    </row>
    <row r="4082" spans="1:31" x14ac:dyDescent="0.25">
      <c r="A4082" s="16"/>
      <c r="C4082" s="16"/>
      <c r="D4082" s="16"/>
      <c r="E4082" s="16"/>
      <c r="M4082" s="17" t="s">
        <v>3141</v>
      </c>
      <c r="N4082" s="17">
        <v>7</v>
      </c>
      <c r="O4082" s="17">
        <v>8</v>
      </c>
      <c r="P4082" s="17">
        <v>2014</v>
      </c>
      <c r="Q4082" s="19" t="s">
        <v>5266</v>
      </c>
      <c r="R4082" s="24" t="s">
        <v>1026</v>
      </c>
      <c r="S4082" s="19" t="s">
        <v>1042</v>
      </c>
      <c r="T4082" s="17">
        <v>2</v>
      </c>
      <c r="U4082" s="24" t="s">
        <v>1026</v>
      </c>
      <c r="V4082" s="17">
        <v>0</v>
      </c>
      <c r="W4082" s="142" t="s">
        <v>5408</v>
      </c>
      <c r="X4082" s="17">
        <v>249</v>
      </c>
      <c r="Y4082" s="17">
        <v>4</v>
      </c>
      <c r="Z4082" s="24" t="s">
        <v>1026</v>
      </c>
      <c r="AA4082" s="17">
        <v>1</v>
      </c>
      <c r="AB4082" s="142"/>
      <c r="AC4082" s="17">
        <v>2</v>
      </c>
      <c r="AD4082" s="17">
        <v>0</v>
      </c>
      <c r="AE4082" s="17">
        <f t="shared" si="64"/>
        <v>120</v>
      </c>
    </row>
    <row r="4083" spans="1:31" x14ac:dyDescent="0.25">
      <c r="A4083" s="16"/>
      <c r="C4083" s="16"/>
      <c r="D4083" s="16"/>
      <c r="E4083" s="16"/>
      <c r="M4083" s="17" t="s">
        <v>3143</v>
      </c>
      <c r="N4083" s="17">
        <v>8</v>
      </c>
      <c r="O4083" s="17">
        <v>8</v>
      </c>
      <c r="P4083" s="17">
        <v>2014</v>
      </c>
      <c r="Q4083" s="19" t="s">
        <v>5273</v>
      </c>
      <c r="R4083" s="24" t="s">
        <v>1026</v>
      </c>
      <c r="S4083" s="19" t="s">
        <v>4913</v>
      </c>
      <c r="T4083" s="17">
        <v>1</v>
      </c>
      <c r="U4083" s="24" t="s">
        <v>1026</v>
      </c>
      <c r="V4083" s="17">
        <v>2</v>
      </c>
      <c r="W4083" s="142" t="s">
        <v>5839</v>
      </c>
      <c r="X4083" s="17">
        <v>451</v>
      </c>
      <c r="Y4083" s="17">
        <v>10</v>
      </c>
      <c r="Z4083" s="24" t="s">
        <v>1026</v>
      </c>
      <c r="AA4083" s="17">
        <v>7</v>
      </c>
      <c r="AB4083" s="142" t="s">
        <v>5256</v>
      </c>
      <c r="AC4083" s="17">
        <v>2</v>
      </c>
      <c r="AD4083" s="17">
        <v>15</v>
      </c>
      <c r="AE4083" s="17">
        <f t="shared" si="64"/>
        <v>135</v>
      </c>
    </row>
    <row r="4084" spans="1:31" x14ac:dyDescent="0.25">
      <c r="A4084" s="16"/>
      <c r="C4084" s="16"/>
      <c r="D4084" s="16"/>
      <c r="E4084" s="16"/>
      <c r="M4084" s="17" t="s">
        <v>3027</v>
      </c>
      <c r="N4084" s="17">
        <v>9</v>
      </c>
      <c r="O4084" s="17">
        <v>8</v>
      </c>
      <c r="P4084" s="17">
        <v>2014</v>
      </c>
      <c r="Q4084" s="19" t="s">
        <v>392</v>
      </c>
      <c r="R4084" s="24" t="s">
        <v>1026</v>
      </c>
      <c r="S4084" s="19" t="s">
        <v>5266</v>
      </c>
      <c r="T4084" s="17">
        <v>2</v>
      </c>
      <c r="U4084" s="24" t="s">
        <v>1026</v>
      </c>
      <c r="V4084" s="17">
        <v>0</v>
      </c>
      <c r="W4084" s="142" t="s">
        <v>5840</v>
      </c>
      <c r="X4084" s="17">
        <v>1247</v>
      </c>
      <c r="Y4084" s="17">
        <v>24</v>
      </c>
      <c r="Z4084" s="24" t="s">
        <v>1026</v>
      </c>
      <c r="AA4084" s="17">
        <v>0</v>
      </c>
      <c r="AB4084" s="142"/>
      <c r="AC4084" s="17">
        <v>2</v>
      </c>
      <c r="AD4084" s="17">
        <v>16</v>
      </c>
      <c r="AE4084" s="17">
        <f t="shared" si="64"/>
        <v>136</v>
      </c>
    </row>
    <row r="4085" spans="1:31" x14ac:dyDescent="0.25">
      <c r="A4085" s="16"/>
      <c r="C4085" s="16"/>
      <c r="D4085" s="16"/>
      <c r="E4085" s="16"/>
      <c r="M4085" s="17" t="s">
        <v>3011</v>
      </c>
      <c r="N4085" s="17">
        <v>10</v>
      </c>
      <c r="O4085" s="17">
        <v>8</v>
      </c>
      <c r="P4085" s="17">
        <v>2014</v>
      </c>
      <c r="Q4085" s="19" t="s">
        <v>5273</v>
      </c>
      <c r="R4085" s="24" t="s">
        <v>1026</v>
      </c>
      <c r="S4085" s="19" t="s">
        <v>1041</v>
      </c>
      <c r="T4085" s="17">
        <v>0</v>
      </c>
      <c r="U4085" s="24" t="s">
        <v>1026</v>
      </c>
      <c r="V4085" s="17">
        <v>2</v>
      </c>
      <c r="W4085" s="142" t="s">
        <v>2576</v>
      </c>
      <c r="X4085" s="17">
        <v>366</v>
      </c>
      <c r="Y4085" s="17">
        <v>2</v>
      </c>
      <c r="Z4085" s="24" t="s">
        <v>1026</v>
      </c>
      <c r="AA4085" s="17">
        <v>7</v>
      </c>
      <c r="AB4085" s="142"/>
      <c r="AC4085" s="17">
        <v>1</v>
      </c>
      <c r="AD4085" s="17">
        <v>56</v>
      </c>
      <c r="AE4085" s="17">
        <f t="shared" si="64"/>
        <v>116</v>
      </c>
    </row>
    <row r="4086" spans="1:31" x14ac:dyDescent="0.25">
      <c r="A4086" s="16"/>
      <c r="C4086" s="16"/>
      <c r="D4086" s="16"/>
      <c r="E4086" s="16"/>
      <c r="M4086" s="17" t="s">
        <v>3011</v>
      </c>
      <c r="N4086" s="17">
        <v>10</v>
      </c>
      <c r="O4086" s="17">
        <v>8</v>
      </c>
      <c r="P4086" s="17">
        <v>2014</v>
      </c>
      <c r="Q4086" s="19" t="s">
        <v>1042</v>
      </c>
      <c r="R4086" s="24" t="s">
        <v>1026</v>
      </c>
      <c r="S4086" s="19" t="s">
        <v>5041</v>
      </c>
      <c r="T4086" s="17">
        <v>0</v>
      </c>
      <c r="U4086" s="24" t="s">
        <v>1026</v>
      </c>
      <c r="V4086" s="17">
        <v>1</v>
      </c>
      <c r="W4086" s="142" t="s">
        <v>5835</v>
      </c>
      <c r="X4086" s="17">
        <v>307</v>
      </c>
      <c r="Y4086" s="17">
        <v>7</v>
      </c>
      <c r="Z4086" s="24" t="s">
        <v>1026</v>
      </c>
      <c r="AA4086" s="17">
        <v>18</v>
      </c>
      <c r="AB4086" s="142"/>
      <c r="AC4086" s="17">
        <v>2</v>
      </c>
      <c r="AD4086" s="17">
        <v>15</v>
      </c>
      <c r="AE4086" s="17">
        <f t="shared" si="64"/>
        <v>135</v>
      </c>
    </row>
    <row r="4087" spans="1:31" x14ac:dyDescent="0.25">
      <c r="A4087" s="16"/>
      <c r="C4087" s="16"/>
      <c r="D4087" s="16"/>
      <c r="E4087" s="16"/>
      <c r="M4087" s="17" t="s">
        <v>3011</v>
      </c>
      <c r="N4087" s="17">
        <v>10</v>
      </c>
      <c r="O4087" s="17">
        <v>8</v>
      </c>
      <c r="P4087" s="17">
        <v>2014</v>
      </c>
      <c r="Q4087" s="19" t="s">
        <v>5267</v>
      </c>
      <c r="R4087" s="24" t="s">
        <v>1026</v>
      </c>
      <c r="S4087" s="19" t="s">
        <v>1241</v>
      </c>
      <c r="T4087" s="17">
        <v>2</v>
      </c>
      <c r="U4087" s="24" t="s">
        <v>1026</v>
      </c>
      <c r="V4087" s="17">
        <v>0</v>
      </c>
      <c r="W4087" s="142" t="s">
        <v>5836</v>
      </c>
      <c r="X4087" s="17">
        <v>289</v>
      </c>
      <c r="Y4087" s="17">
        <v>9</v>
      </c>
      <c r="Z4087" s="24" t="s">
        <v>1026</v>
      </c>
      <c r="AA4087" s="17">
        <v>6</v>
      </c>
      <c r="AB4087" s="142"/>
      <c r="AC4087" s="17">
        <v>2</v>
      </c>
      <c r="AD4087" s="17">
        <v>18</v>
      </c>
      <c r="AE4087" s="17">
        <f t="shared" si="64"/>
        <v>138</v>
      </c>
    </row>
    <row r="4088" spans="1:31" x14ac:dyDescent="0.25">
      <c r="A4088" s="16"/>
      <c r="C4088" s="16"/>
      <c r="D4088" s="16"/>
      <c r="E4088" s="16"/>
      <c r="M4088" s="17" t="s">
        <v>3011</v>
      </c>
      <c r="N4088" s="17">
        <v>10</v>
      </c>
      <c r="O4088" s="17">
        <v>8</v>
      </c>
      <c r="P4088" s="17">
        <v>2014</v>
      </c>
      <c r="Q4088" s="19" t="s">
        <v>4913</v>
      </c>
      <c r="R4088" s="24" t="s">
        <v>1026</v>
      </c>
      <c r="S4088" s="19" t="s">
        <v>264</v>
      </c>
      <c r="T4088" s="17">
        <v>2</v>
      </c>
      <c r="U4088" s="24" t="s">
        <v>1026</v>
      </c>
      <c r="V4088" s="17">
        <v>1</v>
      </c>
      <c r="W4088" s="142" t="s">
        <v>5837</v>
      </c>
      <c r="X4088" s="17">
        <v>823</v>
      </c>
      <c r="Y4088" s="17">
        <v>19</v>
      </c>
      <c r="Z4088" s="24" t="s">
        <v>1026</v>
      </c>
      <c r="AA4088" s="17">
        <v>10</v>
      </c>
      <c r="AB4088" s="142"/>
      <c r="AC4088" s="17">
        <v>2</v>
      </c>
      <c r="AD4088" s="17">
        <v>46</v>
      </c>
      <c r="AE4088" s="17">
        <f t="shared" si="64"/>
        <v>166</v>
      </c>
    </row>
    <row r="4089" spans="1:31" x14ac:dyDescent="0.25">
      <c r="A4089" s="16"/>
      <c r="C4089" s="16"/>
      <c r="D4089" s="16"/>
      <c r="E4089" s="16"/>
      <c r="M4089" s="17" t="s">
        <v>3011</v>
      </c>
      <c r="N4089" s="17">
        <v>10</v>
      </c>
      <c r="O4089" s="17">
        <v>8</v>
      </c>
      <c r="P4089" s="17">
        <v>2014</v>
      </c>
      <c r="Q4089" s="19" t="s">
        <v>1043</v>
      </c>
      <c r="R4089" s="24" t="s">
        <v>1026</v>
      </c>
      <c r="S4089" s="19" t="s">
        <v>5266</v>
      </c>
      <c r="T4089" s="17">
        <v>2</v>
      </c>
      <c r="U4089" s="24" t="s">
        <v>1026</v>
      </c>
      <c r="V4089" s="17">
        <v>0</v>
      </c>
      <c r="W4089" s="142" t="s">
        <v>5838</v>
      </c>
      <c r="X4089" s="17">
        <v>506</v>
      </c>
      <c r="Y4089" s="17">
        <v>9</v>
      </c>
      <c r="Z4089" s="24" t="s">
        <v>1026</v>
      </c>
      <c r="AA4089" s="17">
        <v>3</v>
      </c>
      <c r="AB4089" s="142"/>
      <c r="AC4089" s="17">
        <v>2</v>
      </c>
      <c r="AD4089" s="17">
        <v>10</v>
      </c>
      <c r="AE4089" s="17">
        <f t="shared" si="64"/>
        <v>130</v>
      </c>
    </row>
    <row r="4090" spans="1:31" x14ac:dyDescent="0.25">
      <c r="A4090" s="16"/>
      <c r="C4090" s="16"/>
      <c r="D4090" s="16"/>
      <c r="E4090" s="16"/>
      <c r="M4090" s="17" t="s">
        <v>3142</v>
      </c>
      <c r="N4090" s="17">
        <v>13</v>
      </c>
      <c r="O4090" s="17">
        <v>8</v>
      </c>
      <c r="P4090" s="17">
        <v>2014</v>
      </c>
      <c r="Q4090" s="19" t="s">
        <v>5267</v>
      </c>
      <c r="R4090" s="24" t="s">
        <v>1026</v>
      </c>
      <c r="S4090" s="19" t="s">
        <v>5273</v>
      </c>
      <c r="T4090" s="17">
        <v>1</v>
      </c>
      <c r="U4090" s="24" t="s">
        <v>1026</v>
      </c>
      <c r="V4090" s="17">
        <v>0</v>
      </c>
      <c r="W4090" s="142" t="s">
        <v>5844</v>
      </c>
      <c r="X4090" s="17">
        <v>167</v>
      </c>
      <c r="Y4090" s="17">
        <v>9</v>
      </c>
      <c r="Z4090" s="24" t="s">
        <v>1026</v>
      </c>
      <c r="AA4090" s="17">
        <v>5</v>
      </c>
      <c r="AB4090" s="142"/>
      <c r="AC4090" s="17">
        <v>2</v>
      </c>
      <c r="AD4090" s="17">
        <v>21</v>
      </c>
      <c r="AE4090" s="17">
        <f t="shared" si="64"/>
        <v>141</v>
      </c>
    </row>
    <row r="4091" spans="1:31" x14ac:dyDescent="0.25">
      <c r="A4091" s="16"/>
      <c r="C4091" s="16"/>
      <c r="D4091" s="16"/>
      <c r="E4091" s="16"/>
      <c r="M4091" s="17" t="s">
        <v>3142</v>
      </c>
      <c r="N4091" s="17">
        <v>13</v>
      </c>
      <c r="O4091" s="17">
        <v>8</v>
      </c>
      <c r="P4091" s="17">
        <v>2014</v>
      </c>
      <c r="Q4091" s="19" t="s">
        <v>1041</v>
      </c>
      <c r="R4091" s="24" t="s">
        <v>1026</v>
      </c>
      <c r="S4091" s="19" t="s">
        <v>1241</v>
      </c>
      <c r="T4091" s="17">
        <v>2</v>
      </c>
      <c r="U4091" s="24" t="s">
        <v>1026</v>
      </c>
      <c r="V4091" s="17">
        <v>0</v>
      </c>
      <c r="W4091" s="142" t="s">
        <v>5843</v>
      </c>
      <c r="X4091" s="17">
        <v>555</v>
      </c>
      <c r="Y4091" s="17">
        <v>4</v>
      </c>
      <c r="Z4091" s="24" t="s">
        <v>1026</v>
      </c>
      <c r="AA4091" s="17">
        <v>2</v>
      </c>
      <c r="AB4091" s="142"/>
      <c r="AC4091" s="17">
        <v>2</v>
      </c>
      <c r="AD4091" s="17">
        <v>10</v>
      </c>
      <c r="AE4091" s="17">
        <f t="shared" si="64"/>
        <v>130</v>
      </c>
    </row>
    <row r="4092" spans="1:31" x14ac:dyDescent="0.25">
      <c r="A4092" s="16"/>
      <c r="C4092" s="16"/>
      <c r="D4092" s="16"/>
      <c r="E4092" s="16"/>
      <c r="M4092" s="17" t="s">
        <v>3142</v>
      </c>
      <c r="N4092" s="17">
        <v>13</v>
      </c>
      <c r="O4092" s="17">
        <v>8</v>
      </c>
      <c r="P4092" s="17">
        <v>2014</v>
      </c>
      <c r="Q4092" s="19" t="s">
        <v>264</v>
      </c>
      <c r="R4092" s="24" t="s">
        <v>1026</v>
      </c>
      <c r="S4092" s="19" t="s">
        <v>392</v>
      </c>
      <c r="T4092" s="17">
        <v>0</v>
      </c>
      <c r="U4092" s="24" t="s">
        <v>1026</v>
      </c>
      <c r="V4092" s="17">
        <v>2</v>
      </c>
      <c r="W4092" s="142" t="s">
        <v>109</v>
      </c>
      <c r="X4092" s="17">
        <v>388</v>
      </c>
      <c r="Y4092" s="17">
        <v>2</v>
      </c>
      <c r="Z4092" s="24" t="s">
        <v>1026</v>
      </c>
      <c r="AA4092" s="17">
        <v>10</v>
      </c>
      <c r="AB4092" s="142"/>
      <c r="AC4092" s="17">
        <v>2</v>
      </c>
      <c r="AD4092" s="17">
        <v>13</v>
      </c>
      <c r="AE4092" s="17">
        <f t="shared" si="64"/>
        <v>133</v>
      </c>
    </row>
    <row r="4093" spans="1:31" x14ac:dyDescent="0.25">
      <c r="A4093" s="16"/>
      <c r="C4093" s="16"/>
      <c r="D4093" s="16"/>
      <c r="E4093" s="16"/>
      <c r="M4093" s="17" t="s">
        <v>3142</v>
      </c>
      <c r="N4093" s="17">
        <v>13</v>
      </c>
      <c r="O4093" s="17">
        <v>8</v>
      </c>
      <c r="P4093" s="17">
        <v>2014</v>
      </c>
      <c r="Q4093" s="19" t="s">
        <v>5266</v>
      </c>
      <c r="R4093" s="24" t="s">
        <v>1026</v>
      </c>
      <c r="S4093" s="19" t="s">
        <v>4913</v>
      </c>
      <c r="T4093" s="17">
        <v>2</v>
      </c>
      <c r="U4093" s="24" t="s">
        <v>1026</v>
      </c>
      <c r="V4093" s="17">
        <v>1</v>
      </c>
      <c r="W4093" s="142" t="s">
        <v>5842</v>
      </c>
      <c r="X4093" s="17">
        <v>271</v>
      </c>
      <c r="Y4093" s="17">
        <v>6</v>
      </c>
      <c r="Z4093" s="24" t="s">
        <v>1026</v>
      </c>
      <c r="AA4093" s="17">
        <v>7</v>
      </c>
      <c r="AB4093" s="142"/>
      <c r="AC4093" s="17">
        <v>1</v>
      </c>
      <c r="AD4093" s="17">
        <v>58</v>
      </c>
      <c r="AE4093" s="17">
        <f t="shared" si="64"/>
        <v>118</v>
      </c>
    </row>
    <row r="4094" spans="1:31" x14ac:dyDescent="0.25">
      <c r="A4094" s="16"/>
      <c r="C4094" s="16"/>
      <c r="D4094" s="16"/>
      <c r="E4094" s="16"/>
      <c r="M4094" s="17" t="s">
        <v>3142</v>
      </c>
      <c r="N4094" s="17">
        <v>13</v>
      </c>
      <c r="O4094" s="17">
        <v>8</v>
      </c>
      <c r="P4094" s="17">
        <v>2014</v>
      </c>
      <c r="Q4094" s="19" t="s">
        <v>5041</v>
      </c>
      <c r="R4094" s="24" t="s">
        <v>1026</v>
      </c>
      <c r="S4094" s="19" t="s">
        <v>1043</v>
      </c>
      <c r="T4094" s="17">
        <v>2</v>
      </c>
      <c r="U4094" s="24" t="s">
        <v>1026</v>
      </c>
      <c r="V4094" s="17">
        <v>1</v>
      </c>
      <c r="W4094" s="142" t="s">
        <v>5841</v>
      </c>
      <c r="X4094" s="17">
        <v>421</v>
      </c>
      <c r="Y4094" s="17">
        <v>6</v>
      </c>
      <c r="Z4094" s="24" t="s">
        <v>1026</v>
      </c>
      <c r="AA4094" s="17">
        <v>7</v>
      </c>
      <c r="AB4094" s="142"/>
      <c r="AC4094" s="17">
        <v>2</v>
      </c>
      <c r="AD4094" s="17">
        <v>16</v>
      </c>
      <c r="AE4094" s="17">
        <f t="shared" si="64"/>
        <v>136</v>
      </c>
    </row>
    <row r="4095" spans="1:31" x14ac:dyDescent="0.25">
      <c r="A4095" s="16"/>
      <c r="C4095" s="16"/>
      <c r="D4095" s="16"/>
      <c r="E4095" s="16"/>
      <c r="R4095" s="24"/>
      <c r="S4095" s="19" t="s">
        <v>2</v>
      </c>
      <c r="T4095" s="17">
        <f>SUM(T3963:T4094)</f>
        <v>151</v>
      </c>
      <c r="U4095" s="24" t="s">
        <v>1026</v>
      </c>
      <c r="V4095" s="17">
        <f>SUM(V3963:V4094)</f>
        <v>122</v>
      </c>
      <c r="X4095" s="17">
        <f>SUM(X3961:X4094)</f>
        <v>66073</v>
      </c>
      <c r="Y4095" s="17">
        <f>SUM(Y3963:Y4094)</f>
        <v>905</v>
      </c>
      <c r="Z4095" s="24" t="s">
        <v>1026</v>
      </c>
      <c r="AA4095" s="17">
        <f>SUM(AA3963:AA4094)</f>
        <v>774</v>
      </c>
      <c r="AE4095" s="82">
        <f>SUM(AE3963:AE4094)</f>
        <v>17703</v>
      </c>
    </row>
    <row r="4096" spans="1:31" x14ac:dyDescent="0.25">
      <c r="A4096" s="16"/>
      <c r="C4096" s="16"/>
      <c r="D4096" s="16"/>
      <c r="E4096" s="16"/>
      <c r="P4096" s="17">
        <f>COUNT(T3961:T4094)</f>
        <v>132</v>
      </c>
      <c r="R4096" s="24"/>
      <c r="S4096" s="19" t="s">
        <v>567</v>
      </c>
      <c r="T4096" s="81">
        <f>PRODUCT(T4095/P4096)</f>
        <v>1.143939393939394</v>
      </c>
      <c r="U4096" s="24" t="s">
        <v>1026</v>
      </c>
      <c r="V4096" s="81">
        <f>PRODUCT(V4095/P4096)</f>
        <v>0.9242424242424242</v>
      </c>
      <c r="X4096" s="82">
        <f>PRODUCT(X4095/P4096)</f>
        <v>500.55303030303031</v>
      </c>
      <c r="Y4096" s="81">
        <f>PRODUCT(Y4095/P4096)</f>
        <v>6.8560606060606064</v>
      </c>
      <c r="Z4096" s="24" t="s">
        <v>1026</v>
      </c>
      <c r="AA4096" s="81">
        <f>PRODUCT(AA4095/P4096)</f>
        <v>5.8636363636363633</v>
      </c>
      <c r="AC4096" s="17">
        <v>2</v>
      </c>
      <c r="AD4096" s="82">
        <f>PRODUCT(AE4096-120)</f>
        <v>14.113636363636374</v>
      </c>
      <c r="AE4096" s="82">
        <f>PRODUCT(AE4095/P4096)</f>
        <v>134.11363636363637</v>
      </c>
    </row>
    <row r="4097" spans="1:41" x14ac:dyDescent="0.25">
      <c r="A4097" s="16"/>
      <c r="C4097" s="16"/>
      <c r="D4097" s="16"/>
      <c r="E4097" s="16"/>
      <c r="Q4097" s="11"/>
    </row>
    <row r="4098" spans="1:41" x14ac:dyDescent="0.25">
      <c r="A4098" s="16"/>
      <c r="C4098" s="16"/>
      <c r="D4098" s="16"/>
      <c r="E4098" s="16"/>
      <c r="Q4098" s="11"/>
    </row>
    <row r="4099" spans="1:41" x14ac:dyDescent="0.25">
      <c r="A4099" s="178"/>
      <c r="B4099" s="179" t="s">
        <v>5730</v>
      </c>
      <c r="C4099" s="178"/>
      <c r="D4099" s="178"/>
      <c r="E4099" s="178"/>
      <c r="F4099" s="178"/>
      <c r="G4099" s="178"/>
      <c r="H4099" s="178"/>
      <c r="I4099" s="178"/>
      <c r="J4099" s="180"/>
      <c r="K4099" s="178"/>
      <c r="L4099" s="178"/>
      <c r="M4099" s="181"/>
      <c r="N4099" s="158"/>
      <c r="O4099" s="181"/>
      <c r="P4099" s="181"/>
      <c r="Q4099" s="179" t="s">
        <v>5730</v>
      </c>
      <c r="R4099" s="181"/>
      <c r="S4099" s="182"/>
      <c r="T4099" s="181"/>
      <c r="U4099" s="182"/>
      <c r="V4099" s="181"/>
      <c r="W4099" s="182"/>
      <c r="X4099" s="184"/>
      <c r="Y4099" s="181"/>
      <c r="Z4099" s="185"/>
      <c r="AA4099" s="181"/>
    </row>
    <row r="4100" spans="1:41" x14ac:dyDescent="0.25">
      <c r="A4100" s="186"/>
      <c r="B4100" s="176"/>
      <c r="C4100" s="176"/>
      <c r="D4100" s="176"/>
      <c r="E4100" s="176"/>
      <c r="F4100" s="176"/>
      <c r="G4100" s="176"/>
      <c r="H4100" s="176"/>
      <c r="I4100" s="176"/>
      <c r="J4100" s="176"/>
      <c r="K4100" s="176"/>
      <c r="L4100" s="186"/>
      <c r="M4100" s="188"/>
      <c r="N4100" s="14"/>
      <c r="O4100" s="186"/>
      <c r="P4100" s="186"/>
      <c r="Q4100" s="176" t="s">
        <v>2917</v>
      </c>
      <c r="R4100" s="189"/>
      <c r="S4100" s="190"/>
      <c r="T4100" s="191"/>
      <c r="U4100" s="192"/>
      <c r="V4100" s="193"/>
      <c r="X4100" s="194"/>
      <c r="Y4100" s="186"/>
      <c r="Z4100" s="195"/>
      <c r="AA4100" s="186"/>
    </row>
    <row r="4101" spans="1:41" x14ac:dyDescent="0.25">
      <c r="A4101" s="176"/>
      <c r="B4101" s="176"/>
      <c r="C4101" s="176"/>
      <c r="D4101" s="176"/>
      <c r="E4101" s="176"/>
      <c r="F4101" s="176"/>
      <c r="G4101" s="176"/>
      <c r="H4101" s="176"/>
      <c r="I4101" s="176"/>
      <c r="J4101" s="176"/>
      <c r="K4101" s="176"/>
      <c r="L4101" s="176"/>
      <c r="M4101" s="188" t="s">
        <v>3027</v>
      </c>
      <c r="N4101" s="17">
        <v>16</v>
      </c>
      <c r="O4101" s="196">
        <v>8</v>
      </c>
      <c r="P4101" s="17">
        <v>2014</v>
      </c>
      <c r="Q4101" s="20" t="s">
        <v>1041</v>
      </c>
      <c r="R4101" s="24" t="s">
        <v>1026</v>
      </c>
      <c r="S4101" s="19" t="s">
        <v>5267</v>
      </c>
      <c r="T4101" s="196">
        <v>2</v>
      </c>
      <c r="U4101" s="24" t="s">
        <v>1026</v>
      </c>
      <c r="V4101" s="196">
        <v>0</v>
      </c>
      <c r="W4101" s="297" t="s">
        <v>5845</v>
      </c>
      <c r="X4101" s="196">
        <v>314</v>
      </c>
      <c r="Y4101" s="196">
        <v>12</v>
      </c>
      <c r="Z4101" s="24" t="s">
        <v>1026</v>
      </c>
      <c r="AA4101" s="196">
        <v>2</v>
      </c>
      <c r="AC4101" s="17">
        <v>2</v>
      </c>
      <c r="AD4101" s="17">
        <v>6</v>
      </c>
      <c r="AE4101" s="17">
        <f t="shared" ref="AE4101:AE4103" si="65">PRODUCT(AC4101*60+AD4101)</f>
        <v>126</v>
      </c>
    </row>
    <row r="4102" spans="1:41" s="16" customFormat="1" x14ac:dyDescent="0.25">
      <c r="A4102" s="176"/>
      <c r="B4102" s="176"/>
      <c r="C4102" s="176"/>
      <c r="D4102" s="176"/>
      <c r="E4102" s="176"/>
      <c r="F4102" s="176"/>
      <c r="G4102" s="176"/>
      <c r="H4102" s="176"/>
      <c r="I4102" s="176"/>
      <c r="J4102" s="176"/>
      <c r="K4102" s="176"/>
      <c r="L4102" s="176"/>
      <c r="M4102" s="188" t="s">
        <v>3011</v>
      </c>
      <c r="N4102" s="17">
        <v>17</v>
      </c>
      <c r="O4102" s="196">
        <v>8</v>
      </c>
      <c r="P4102" s="17">
        <v>2014</v>
      </c>
      <c r="Q4102" s="19" t="s">
        <v>5267</v>
      </c>
      <c r="R4102" s="24" t="s">
        <v>1026</v>
      </c>
      <c r="S4102" s="20" t="s">
        <v>1041</v>
      </c>
      <c r="T4102" s="196">
        <v>0</v>
      </c>
      <c r="U4102" s="24" t="s">
        <v>1026</v>
      </c>
      <c r="V4102" s="196">
        <v>2</v>
      </c>
      <c r="W4102" s="297" t="s">
        <v>5847</v>
      </c>
      <c r="X4102" s="196">
        <v>211</v>
      </c>
      <c r="Y4102" s="196">
        <v>1</v>
      </c>
      <c r="Z4102" s="24" t="s">
        <v>1026</v>
      </c>
      <c r="AA4102" s="196">
        <v>16</v>
      </c>
      <c r="AC4102" s="17">
        <v>2</v>
      </c>
      <c r="AD4102" s="17">
        <v>2</v>
      </c>
      <c r="AE4102" s="17">
        <f t="shared" si="65"/>
        <v>122</v>
      </c>
      <c r="AF4102" s="11"/>
      <c r="AG4102" s="11"/>
      <c r="AH4102" s="11"/>
      <c r="AI4102" s="11"/>
      <c r="AJ4102" s="11"/>
      <c r="AK4102" s="11"/>
      <c r="AL4102" s="11"/>
      <c r="AM4102" s="11"/>
      <c r="AN4102" s="11"/>
      <c r="AO4102" s="11"/>
    </row>
    <row r="4103" spans="1:41" x14ac:dyDescent="0.25">
      <c r="A4103" s="176"/>
      <c r="B4103" s="176" t="s">
        <v>1163</v>
      </c>
      <c r="C4103" s="176"/>
      <c r="D4103" s="176"/>
      <c r="E4103" s="176"/>
      <c r="F4103" s="176"/>
      <c r="G4103" s="176"/>
      <c r="H4103" s="176"/>
      <c r="I4103" s="176"/>
      <c r="J4103" s="176"/>
      <c r="K4103" s="176"/>
      <c r="L4103" s="176"/>
      <c r="M4103" s="188" t="s">
        <v>3144</v>
      </c>
      <c r="N4103" s="17">
        <v>19</v>
      </c>
      <c r="O4103" s="196">
        <v>8</v>
      </c>
      <c r="P4103" s="17">
        <v>2014</v>
      </c>
      <c r="Q4103" s="20" t="s">
        <v>1041</v>
      </c>
      <c r="R4103" s="24" t="s">
        <v>1026</v>
      </c>
      <c r="S4103" s="19" t="s">
        <v>5267</v>
      </c>
      <c r="T4103" s="196">
        <v>2</v>
      </c>
      <c r="U4103" s="24" t="s">
        <v>1026</v>
      </c>
      <c r="V4103" s="196">
        <v>0</v>
      </c>
      <c r="W4103" s="297" t="s">
        <v>1370</v>
      </c>
      <c r="X4103" s="196">
        <v>397</v>
      </c>
      <c r="Y4103" s="196">
        <v>7</v>
      </c>
      <c r="Z4103" s="24" t="s">
        <v>1026</v>
      </c>
      <c r="AA4103" s="196">
        <v>2</v>
      </c>
      <c r="AC4103" s="17">
        <v>2</v>
      </c>
      <c r="AD4103" s="17">
        <v>15</v>
      </c>
      <c r="AE4103" s="17">
        <f t="shared" si="65"/>
        <v>135</v>
      </c>
    </row>
    <row r="4104" spans="1:41" x14ac:dyDescent="0.25">
      <c r="A4104" s="176"/>
      <c r="B4104" s="176"/>
      <c r="C4104" s="176"/>
      <c r="D4104" s="176"/>
      <c r="E4104" s="176"/>
      <c r="F4104" s="176"/>
      <c r="G4104" s="176"/>
      <c r="H4104" s="176"/>
      <c r="I4104" s="176"/>
      <c r="J4104" s="176"/>
      <c r="K4104" s="176"/>
      <c r="L4104" s="176"/>
      <c r="M4104" s="188"/>
      <c r="O4104" s="196"/>
      <c r="P4104" s="196"/>
      <c r="R4104" s="24"/>
      <c r="T4104" s="196"/>
      <c r="U4104" s="24"/>
      <c r="V4104" s="196"/>
      <c r="X4104" s="196"/>
      <c r="Y4104" s="196"/>
      <c r="Z4104" s="24"/>
      <c r="AA4104" s="196"/>
    </row>
    <row r="4105" spans="1:41" x14ac:dyDescent="0.25">
      <c r="A4105" s="176"/>
      <c r="B4105" s="176"/>
      <c r="C4105" s="176"/>
      <c r="D4105" s="176"/>
      <c r="E4105" s="176"/>
      <c r="F4105" s="176"/>
      <c r="G4105" s="176"/>
      <c r="H4105" s="176"/>
      <c r="I4105" s="176"/>
      <c r="J4105" s="176"/>
      <c r="K4105" s="176"/>
      <c r="L4105" s="176"/>
      <c r="M4105" s="188" t="s">
        <v>3027</v>
      </c>
      <c r="N4105" s="17">
        <v>16</v>
      </c>
      <c r="O4105" s="196">
        <v>8</v>
      </c>
      <c r="P4105" s="17">
        <v>2014</v>
      </c>
      <c r="Q4105" s="20" t="s">
        <v>392</v>
      </c>
      <c r="R4105" s="24" t="s">
        <v>1026</v>
      </c>
      <c r="S4105" s="19" t="s">
        <v>5273</v>
      </c>
      <c r="T4105" s="196">
        <v>2</v>
      </c>
      <c r="U4105" s="24" t="s">
        <v>1026</v>
      </c>
      <c r="V4105" s="196">
        <v>0</v>
      </c>
      <c r="W4105" s="297" t="s">
        <v>2704</v>
      </c>
      <c r="X4105" s="196">
        <v>503</v>
      </c>
      <c r="Y4105" s="196">
        <v>7</v>
      </c>
      <c r="Z4105" s="24" t="s">
        <v>1026</v>
      </c>
      <c r="AA4105" s="196">
        <v>0</v>
      </c>
      <c r="AC4105" s="17">
        <v>1</v>
      </c>
      <c r="AD4105" s="17">
        <v>56</v>
      </c>
      <c r="AE4105" s="17">
        <f t="shared" ref="AE4105:AE4107" si="66">PRODUCT(AC4105*60+AD4105)</f>
        <v>116</v>
      </c>
    </row>
    <row r="4106" spans="1:41" x14ac:dyDescent="0.25">
      <c r="A4106" s="176"/>
      <c r="B4106" s="176"/>
      <c r="C4106" s="176"/>
      <c r="D4106" s="176"/>
      <c r="E4106" s="176"/>
      <c r="F4106" s="176"/>
      <c r="G4106" s="176"/>
      <c r="H4106" s="176"/>
      <c r="I4106" s="176"/>
      <c r="J4106" s="176"/>
      <c r="K4106" s="176"/>
      <c r="L4106" s="176"/>
      <c r="M4106" s="188" t="s">
        <v>3011</v>
      </c>
      <c r="N4106" s="17">
        <v>17</v>
      </c>
      <c r="O4106" s="196">
        <v>8</v>
      </c>
      <c r="P4106" s="17">
        <v>2014</v>
      </c>
      <c r="Q4106" s="19" t="s">
        <v>5273</v>
      </c>
      <c r="R4106" s="24" t="s">
        <v>1026</v>
      </c>
      <c r="S4106" s="20" t="s">
        <v>392</v>
      </c>
      <c r="T4106" s="196">
        <v>0</v>
      </c>
      <c r="U4106" s="24" t="s">
        <v>1026</v>
      </c>
      <c r="V4106" s="196">
        <v>2</v>
      </c>
      <c r="W4106" s="297" t="s">
        <v>2318</v>
      </c>
      <c r="X4106" s="196">
        <v>502</v>
      </c>
      <c r="Y4106" s="196">
        <v>2</v>
      </c>
      <c r="Z4106" s="24" t="s">
        <v>1026</v>
      </c>
      <c r="AA4106" s="196">
        <v>8</v>
      </c>
      <c r="AC4106" s="17">
        <v>2</v>
      </c>
      <c r="AD4106" s="17">
        <v>4</v>
      </c>
      <c r="AE4106" s="17">
        <f t="shared" si="66"/>
        <v>124</v>
      </c>
    </row>
    <row r="4107" spans="1:41" x14ac:dyDescent="0.25">
      <c r="A4107" s="176"/>
      <c r="B4107" s="176" t="s">
        <v>2219</v>
      </c>
      <c r="C4107" s="176"/>
      <c r="D4107" s="176"/>
      <c r="E4107" s="176"/>
      <c r="F4107" s="176"/>
      <c r="G4107" s="176"/>
      <c r="H4107" s="176"/>
      <c r="I4107" s="176"/>
      <c r="J4107" s="176"/>
      <c r="K4107" s="176"/>
      <c r="L4107" s="176"/>
      <c r="M4107" s="188" t="s">
        <v>3144</v>
      </c>
      <c r="N4107" s="17">
        <v>19</v>
      </c>
      <c r="O4107" s="196">
        <v>8</v>
      </c>
      <c r="P4107" s="17">
        <v>2014</v>
      </c>
      <c r="Q4107" s="20" t="s">
        <v>392</v>
      </c>
      <c r="R4107" s="24" t="s">
        <v>1026</v>
      </c>
      <c r="S4107" s="19" t="s">
        <v>5273</v>
      </c>
      <c r="T4107" s="196">
        <v>2</v>
      </c>
      <c r="U4107" s="24" t="s">
        <v>1026</v>
      </c>
      <c r="V4107" s="196">
        <v>0</v>
      </c>
      <c r="W4107" s="297" t="s">
        <v>5851</v>
      </c>
      <c r="X4107" s="196">
        <v>465</v>
      </c>
      <c r="Y4107" s="196">
        <v>12</v>
      </c>
      <c r="Z4107" s="24" t="s">
        <v>1026</v>
      </c>
      <c r="AA4107" s="196">
        <v>2</v>
      </c>
      <c r="AC4107" s="17">
        <v>2</v>
      </c>
      <c r="AD4107" s="17">
        <v>3</v>
      </c>
      <c r="AE4107" s="17">
        <f t="shared" si="66"/>
        <v>123</v>
      </c>
    </row>
    <row r="4108" spans="1:41" x14ac:dyDescent="0.25">
      <c r="A4108" s="176"/>
      <c r="B4108" s="176"/>
      <c r="C4108" s="176"/>
      <c r="D4108" s="176"/>
      <c r="E4108" s="176"/>
      <c r="F4108" s="176"/>
      <c r="G4108" s="176"/>
      <c r="H4108" s="176"/>
      <c r="I4108" s="176"/>
      <c r="J4108" s="176"/>
      <c r="K4108" s="176"/>
      <c r="L4108" s="176"/>
      <c r="M4108" s="188"/>
      <c r="O4108" s="196"/>
      <c r="P4108" s="196"/>
      <c r="R4108" s="24"/>
      <c r="T4108" s="196"/>
      <c r="U4108" s="24"/>
      <c r="V4108" s="196"/>
      <c r="X4108" s="196"/>
      <c r="Y4108" s="196"/>
      <c r="Z4108" s="24"/>
      <c r="AA4108" s="196"/>
    </row>
    <row r="4109" spans="1:41" x14ac:dyDescent="0.25">
      <c r="A4109" s="176"/>
      <c r="B4109" s="176"/>
      <c r="C4109" s="186"/>
      <c r="D4109" s="186"/>
      <c r="E4109" s="186"/>
      <c r="F4109" s="186"/>
      <c r="G4109" s="186"/>
      <c r="H4109" s="186"/>
      <c r="I4109" s="186"/>
      <c r="J4109" s="186"/>
      <c r="K4109" s="186"/>
      <c r="L4109" s="176"/>
      <c r="M4109" s="188" t="s">
        <v>3027</v>
      </c>
      <c r="N4109" s="17">
        <v>16</v>
      </c>
      <c r="O4109" s="196">
        <v>8</v>
      </c>
      <c r="P4109" s="17">
        <v>2014</v>
      </c>
      <c r="Q4109" s="20" t="s">
        <v>4913</v>
      </c>
      <c r="R4109" s="24" t="s">
        <v>1026</v>
      </c>
      <c r="S4109" s="19" t="s">
        <v>1241</v>
      </c>
      <c r="T4109" s="196">
        <v>2</v>
      </c>
      <c r="U4109" s="24" t="s">
        <v>1026</v>
      </c>
      <c r="V4109" s="196">
        <v>0</v>
      </c>
      <c r="W4109" s="297" t="s">
        <v>2626</v>
      </c>
      <c r="X4109" s="196">
        <v>902</v>
      </c>
      <c r="Y4109" s="196">
        <v>8</v>
      </c>
      <c r="Z4109" s="24" t="s">
        <v>1026</v>
      </c>
      <c r="AA4109" s="196">
        <v>3</v>
      </c>
      <c r="AC4109" s="17">
        <v>2</v>
      </c>
      <c r="AD4109" s="17">
        <v>9</v>
      </c>
      <c r="AE4109" s="17">
        <f t="shared" ref="AE4109:AE4112" si="67">PRODUCT(AC4109*60+AD4109)</f>
        <v>129</v>
      </c>
    </row>
    <row r="4110" spans="1:41" x14ac:dyDescent="0.25">
      <c r="A4110" s="176"/>
      <c r="B4110" s="176"/>
      <c r="C4110" s="176"/>
      <c r="D4110" s="176"/>
      <c r="E4110" s="176"/>
      <c r="F4110" s="176"/>
      <c r="G4110" s="176"/>
      <c r="H4110" s="176"/>
      <c r="I4110" s="176"/>
      <c r="J4110" s="176"/>
      <c r="K4110" s="176"/>
      <c r="L4110" s="176"/>
      <c r="M4110" s="188" t="s">
        <v>3011</v>
      </c>
      <c r="N4110" s="17">
        <v>17</v>
      </c>
      <c r="O4110" s="196">
        <v>8</v>
      </c>
      <c r="P4110" s="17">
        <v>2014</v>
      </c>
      <c r="Q4110" s="20" t="s">
        <v>1241</v>
      </c>
      <c r="R4110" s="24" t="s">
        <v>1026</v>
      </c>
      <c r="S4110" s="19" t="s">
        <v>4913</v>
      </c>
      <c r="T4110" s="196">
        <v>1</v>
      </c>
      <c r="U4110" s="24" t="s">
        <v>1026</v>
      </c>
      <c r="V4110" s="196">
        <v>0</v>
      </c>
      <c r="W4110" s="297" t="s">
        <v>5059</v>
      </c>
      <c r="X4110" s="196">
        <v>1219</v>
      </c>
      <c r="Y4110" s="196">
        <v>6</v>
      </c>
      <c r="Z4110" s="24" t="s">
        <v>1026</v>
      </c>
      <c r="AA4110" s="196">
        <v>5</v>
      </c>
      <c r="AC4110" s="17">
        <v>2</v>
      </c>
      <c r="AD4110" s="17">
        <v>2</v>
      </c>
      <c r="AE4110" s="17">
        <f t="shared" si="67"/>
        <v>122</v>
      </c>
    </row>
    <row r="4111" spans="1:41" x14ac:dyDescent="0.25">
      <c r="A4111" s="176"/>
      <c r="B4111" s="176"/>
      <c r="C4111" s="176"/>
      <c r="D4111" s="176"/>
      <c r="E4111" s="176"/>
      <c r="F4111" s="176"/>
      <c r="G4111" s="176"/>
      <c r="H4111" s="176"/>
      <c r="I4111" s="176"/>
      <c r="J4111" s="176"/>
      <c r="K4111" s="176"/>
      <c r="L4111" s="176"/>
      <c r="M4111" s="188" t="s">
        <v>3144</v>
      </c>
      <c r="N4111" s="17">
        <v>19</v>
      </c>
      <c r="O4111" s="196">
        <v>8</v>
      </c>
      <c r="P4111" s="17">
        <v>2014</v>
      </c>
      <c r="Q4111" s="19" t="s">
        <v>4913</v>
      </c>
      <c r="R4111" s="24" t="s">
        <v>1026</v>
      </c>
      <c r="S4111" s="20" t="s">
        <v>1241</v>
      </c>
      <c r="T4111" s="196">
        <v>0</v>
      </c>
      <c r="U4111" s="24" t="s">
        <v>1026</v>
      </c>
      <c r="V4111" s="196">
        <v>1</v>
      </c>
      <c r="W4111" s="297" t="s">
        <v>5850</v>
      </c>
      <c r="X4111" s="196">
        <v>1012</v>
      </c>
      <c r="Y4111" s="196">
        <v>2</v>
      </c>
      <c r="Z4111" s="24" t="s">
        <v>1026</v>
      </c>
      <c r="AA4111" s="196">
        <v>3</v>
      </c>
      <c r="AC4111" s="17">
        <v>2</v>
      </c>
      <c r="AD4111" s="17">
        <v>26</v>
      </c>
      <c r="AE4111" s="17">
        <f t="shared" si="67"/>
        <v>146</v>
      </c>
    </row>
    <row r="4112" spans="1:41" x14ac:dyDescent="0.25">
      <c r="A4112" s="176"/>
      <c r="B4112" s="176" t="s">
        <v>2553</v>
      </c>
      <c r="C4112" s="176"/>
      <c r="D4112" s="176"/>
      <c r="E4112" s="176"/>
      <c r="F4112" s="176"/>
      <c r="G4112" s="176"/>
      <c r="H4112" s="176"/>
      <c r="I4112" s="176"/>
      <c r="J4112" s="176"/>
      <c r="K4112" s="176"/>
      <c r="L4112" s="176"/>
      <c r="M4112" s="188" t="s">
        <v>3141</v>
      </c>
      <c r="N4112" s="17">
        <v>21</v>
      </c>
      <c r="O4112" s="196">
        <v>8</v>
      </c>
      <c r="P4112" s="17">
        <v>2014</v>
      </c>
      <c r="Q4112" s="20" t="s">
        <v>1241</v>
      </c>
      <c r="R4112" s="24" t="s">
        <v>1026</v>
      </c>
      <c r="S4112" s="19" t="s">
        <v>4913</v>
      </c>
      <c r="T4112" s="196">
        <v>2</v>
      </c>
      <c r="U4112" s="24" t="s">
        <v>1026</v>
      </c>
      <c r="V4112" s="196">
        <v>0</v>
      </c>
      <c r="W4112" s="297" t="s">
        <v>3046</v>
      </c>
      <c r="X4112" s="196">
        <v>1435</v>
      </c>
      <c r="Y4112" s="196">
        <v>5</v>
      </c>
      <c r="Z4112" s="24" t="s">
        <v>1026</v>
      </c>
      <c r="AA4112" s="196">
        <v>2</v>
      </c>
      <c r="AC4112" s="17">
        <v>2</v>
      </c>
      <c r="AD4112" s="17">
        <v>5</v>
      </c>
      <c r="AE4112" s="17">
        <f t="shared" si="67"/>
        <v>125</v>
      </c>
    </row>
    <row r="4113" spans="1:31" x14ac:dyDescent="0.25">
      <c r="A4113" s="176"/>
      <c r="B4113" s="176"/>
      <c r="C4113" s="176"/>
      <c r="D4113" s="176"/>
      <c r="E4113" s="176"/>
      <c r="F4113" s="176"/>
      <c r="G4113" s="176"/>
      <c r="H4113" s="176"/>
      <c r="I4113" s="176"/>
      <c r="J4113" s="176"/>
      <c r="K4113" s="176"/>
      <c r="L4113" s="176"/>
      <c r="M4113" s="188"/>
      <c r="O4113" s="196"/>
      <c r="P4113" s="196"/>
      <c r="R4113" s="24"/>
      <c r="T4113" s="196"/>
      <c r="U4113" s="24"/>
      <c r="V4113" s="196"/>
      <c r="X4113" s="196"/>
      <c r="Y4113" s="196"/>
      <c r="Z4113" s="24"/>
      <c r="AA4113" s="196"/>
    </row>
    <row r="4114" spans="1:31" x14ac:dyDescent="0.25">
      <c r="A4114" s="176"/>
      <c r="B4114" s="176"/>
      <c r="C4114" s="176"/>
      <c r="D4114" s="176"/>
      <c r="E4114" s="176"/>
      <c r="F4114" s="176"/>
      <c r="G4114" s="176"/>
      <c r="H4114" s="176"/>
      <c r="I4114" s="176"/>
      <c r="J4114" s="176"/>
      <c r="K4114" s="176"/>
      <c r="L4114" s="176"/>
      <c r="M4114" s="188" t="s">
        <v>3027</v>
      </c>
      <c r="N4114" s="17">
        <v>16</v>
      </c>
      <c r="O4114" s="196">
        <v>8</v>
      </c>
      <c r="P4114" s="17">
        <v>2014</v>
      </c>
      <c r="Q4114" s="19" t="s">
        <v>1043</v>
      </c>
      <c r="R4114" s="24" t="s">
        <v>1026</v>
      </c>
      <c r="S4114" s="20" t="s">
        <v>5041</v>
      </c>
      <c r="T4114" s="196">
        <v>1</v>
      </c>
      <c r="U4114" s="24" t="s">
        <v>1026</v>
      </c>
      <c r="V4114" s="196">
        <v>2</v>
      </c>
      <c r="W4114" s="297" t="s">
        <v>5846</v>
      </c>
      <c r="X4114" s="196">
        <v>521</v>
      </c>
      <c r="Y4114" s="196">
        <v>2</v>
      </c>
      <c r="Z4114" s="24" t="s">
        <v>1026</v>
      </c>
      <c r="AA4114" s="196">
        <v>4</v>
      </c>
      <c r="AC4114" s="17">
        <v>2</v>
      </c>
      <c r="AD4114" s="17">
        <v>0</v>
      </c>
      <c r="AE4114" s="17">
        <f t="shared" ref="AE4114:AE4116" si="68">PRODUCT(AC4114*60+AD4114)</f>
        <v>120</v>
      </c>
    </row>
    <row r="4115" spans="1:31" x14ac:dyDescent="0.25">
      <c r="A4115" s="176"/>
      <c r="B4115" s="176"/>
      <c r="C4115" s="176"/>
      <c r="D4115" s="176"/>
      <c r="E4115" s="176"/>
      <c r="F4115" s="176"/>
      <c r="G4115" s="176"/>
      <c r="H4115" s="176"/>
      <c r="I4115" s="176"/>
      <c r="J4115" s="176"/>
      <c r="K4115" s="176"/>
      <c r="L4115" s="176"/>
      <c r="M4115" s="188" t="s">
        <v>3011</v>
      </c>
      <c r="N4115" s="17">
        <v>17</v>
      </c>
      <c r="O4115" s="196">
        <v>8</v>
      </c>
      <c r="P4115" s="17">
        <v>2014</v>
      </c>
      <c r="Q4115" s="20" t="s">
        <v>5041</v>
      </c>
      <c r="R4115" s="24" t="s">
        <v>1026</v>
      </c>
      <c r="S4115" s="19" t="s">
        <v>1043</v>
      </c>
      <c r="T4115" s="196">
        <v>2</v>
      </c>
      <c r="U4115" s="24" t="s">
        <v>1026</v>
      </c>
      <c r="V4115" s="196">
        <v>1</v>
      </c>
      <c r="W4115" s="297" t="s">
        <v>3051</v>
      </c>
      <c r="X4115" s="196">
        <v>257</v>
      </c>
      <c r="Y4115" s="196">
        <v>6</v>
      </c>
      <c r="Z4115" s="24" t="s">
        <v>1026</v>
      </c>
      <c r="AA4115" s="196">
        <v>5</v>
      </c>
      <c r="AC4115" s="17">
        <v>2</v>
      </c>
      <c r="AD4115" s="17">
        <v>4</v>
      </c>
      <c r="AE4115" s="17">
        <f t="shared" si="68"/>
        <v>124</v>
      </c>
    </row>
    <row r="4116" spans="1:31" x14ac:dyDescent="0.25">
      <c r="A4116" s="176"/>
      <c r="B4116" s="176" t="s">
        <v>5849</v>
      </c>
      <c r="C4116" s="176"/>
      <c r="D4116" s="176"/>
      <c r="E4116" s="176"/>
      <c r="F4116" s="176"/>
      <c r="G4116" s="176"/>
      <c r="H4116" s="176"/>
      <c r="I4116" s="176"/>
      <c r="J4116" s="176"/>
      <c r="K4116" s="176"/>
      <c r="L4116" s="176"/>
      <c r="M4116" s="188" t="s">
        <v>3144</v>
      </c>
      <c r="N4116" s="17">
        <v>19</v>
      </c>
      <c r="O4116" s="196">
        <v>8</v>
      </c>
      <c r="P4116" s="17">
        <v>2014</v>
      </c>
      <c r="Q4116" s="19" t="s">
        <v>1043</v>
      </c>
      <c r="R4116" s="24" t="s">
        <v>1026</v>
      </c>
      <c r="S4116" s="20" t="s">
        <v>5041</v>
      </c>
      <c r="T4116" s="196">
        <v>0</v>
      </c>
      <c r="U4116" s="24" t="s">
        <v>1026</v>
      </c>
      <c r="V4116" s="196">
        <v>1</v>
      </c>
      <c r="W4116" s="297" t="s">
        <v>5848</v>
      </c>
      <c r="X4116" s="196">
        <v>326</v>
      </c>
      <c r="Y4116" s="196">
        <v>3</v>
      </c>
      <c r="Z4116" s="24" t="s">
        <v>1026</v>
      </c>
      <c r="AA4116" s="196">
        <v>5</v>
      </c>
      <c r="AC4116" s="17">
        <v>2</v>
      </c>
      <c r="AD4116" s="17">
        <v>12</v>
      </c>
      <c r="AE4116" s="17">
        <f t="shared" si="68"/>
        <v>132</v>
      </c>
    </row>
    <row r="4117" spans="1:31" x14ac:dyDescent="0.25">
      <c r="A4117" s="176"/>
      <c r="B4117" s="176"/>
      <c r="C4117" s="176"/>
      <c r="D4117" s="176"/>
      <c r="E4117" s="176"/>
      <c r="F4117" s="176"/>
      <c r="G4117" s="176"/>
      <c r="H4117" s="176"/>
      <c r="I4117" s="176"/>
      <c r="J4117" s="176"/>
      <c r="K4117" s="176"/>
      <c r="L4117" s="176"/>
      <c r="M4117" s="188"/>
      <c r="O4117" s="196"/>
      <c r="P4117" s="196"/>
      <c r="Q4117" s="20"/>
      <c r="R4117" s="24"/>
      <c r="T4117" s="196"/>
      <c r="U4117" s="24"/>
      <c r="V4117" s="196"/>
      <c r="X4117" s="196"/>
      <c r="Y4117" s="196"/>
      <c r="Z4117" s="24"/>
      <c r="AA4117" s="196"/>
    </row>
    <row r="4118" spans="1:31" x14ac:dyDescent="0.25">
      <c r="A4118" s="176"/>
      <c r="B4118" s="176"/>
      <c r="C4118" s="176"/>
      <c r="D4118" s="176"/>
      <c r="E4118" s="176"/>
      <c r="F4118" s="176"/>
      <c r="G4118" s="176"/>
      <c r="H4118" s="176"/>
      <c r="I4118" s="176"/>
      <c r="J4118" s="176"/>
      <c r="K4118" s="176"/>
      <c r="L4118" s="176"/>
      <c r="M4118" s="188"/>
      <c r="O4118" s="196"/>
      <c r="P4118" s="196"/>
      <c r="Q4118" s="197"/>
      <c r="R4118" s="197"/>
      <c r="S4118" s="197"/>
      <c r="T4118" s="196"/>
      <c r="U4118" s="197"/>
      <c r="V4118" s="196"/>
      <c r="X4118" s="196"/>
      <c r="Y4118" s="196"/>
      <c r="Z4118" s="197"/>
      <c r="AA4118" s="196"/>
    </row>
    <row r="4119" spans="1:31" x14ac:dyDescent="0.25">
      <c r="A4119" s="176"/>
      <c r="B4119" s="176"/>
      <c r="C4119" s="176"/>
      <c r="D4119" s="176"/>
      <c r="E4119" s="176"/>
      <c r="F4119" s="176"/>
      <c r="G4119" s="176"/>
      <c r="H4119" s="176"/>
      <c r="I4119" s="176"/>
      <c r="J4119" s="176"/>
      <c r="K4119" s="176"/>
      <c r="L4119" s="176"/>
      <c r="M4119" s="188"/>
      <c r="O4119" s="196"/>
      <c r="P4119" s="196"/>
      <c r="Q4119" s="201" t="s">
        <v>1443</v>
      </c>
      <c r="R4119" s="197"/>
      <c r="S4119" s="197"/>
      <c r="T4119" s="196"/>
      <c r="U4119" s="197"/>
      <c r="V4119" s="196"/>
      <c r="X4119" s="196"/>
      <c r="Y4119" s="196"/>
      <c r="Z4119" s="197"/>
      <c r="AA4119" s="196"/>
    </row>
    <row r="4120" spans="1:31" x14ac:dyDescent="0.25">
      <c r="A4120" s="176"/>
      <c r="B4120" s="176"/>
      <c r="C4120" s="176"/>
      <c r="D4120" s="176"/>
      <c r="E4120" s="176"/>
      <c r="F4120" s="176"/>
      <c r="G4120" s="176"/>
      <c r="H4120" s="176"/>
      <c r="I4120" s="176"/>
      <c r="J4120" s="176"/>
      <c r="K4120" s="176"/>
      <c r="L4120" s="176"/>
      <c r="M4120" s="188" t="s">
        <v>3144</v>
      </c>
      <c r="N4120" s="17">
        <v>26</v>
      </c>
      <c r="O4120" s="196">
        <v>8</v>
      </c>
      <c r="P4120" s="17">
        <v>2014</v>
      </c>
      <c r="Q4120" s="20" t="s">
        <v>1041</v>
      </c>
      <c r="R4120" s="24" t="s">
        <v>1026</v>
      </c>
      <c r="S4120" s="19" t="s">
        <v>1241</v>
      </c>
      <c r="T4120" s="196">
        <v>2</v>
      </c>
      <c r="U4120" s="24" t="s">
        <v>1026</v>
      </c>
      <c r="V4120" s="196">
        <v>1</v>
      </c>
      <c r="W4120" s="297" t="s">
        <v>5855</v>
      </c>
      <c r="X4120" s="196">
        <v>526</v>
      </c>
      <c r="Y4120" s="196">
        <v>6</v>
      </c>
      <c r="Z4120" s="24" t="s">
        <v>1026</v>
      </c>
      <c r="AA4120" s="196">
        <v>1</v>
      </c>
      <c r="AC4120" s="17">
        <v>2</v>
      </c>
      <c r="AD4120" s="17">
        <v>13</v>
      </c>
      <c r="AE4120" s="17">
        <f t="shared" ref="AE4120:AE4122" si="69">PRODUCT(AC4120*60+AD4120)</f>
        <v>133</v>
      </c>
    </row>
    <row r="4121" spans="1:31" x14ac:dyDescent="0.25">
      <c r="A4121" s="176"/>
      <c r="B4121" s="176"/>
      <c r="C4121" s="176"/>
      <c r="D4121" s="176"/>
      <c r="E4121" s="176"/>
      <c r="F4121" s="176"/>
      <c r="G4121" s="176"/>
      <c r="H4121" s="176"/>
      <c r="I4121" s="176"/>
      <c r="J4121" s="176"/>
      <c r="K4121" s="176"/>
      <c r="L4121" s="176"/>
      <c r="M4121" s="188" t="s">
        <v>3141</v>
      </c>
      <c r="N4121" s="17">
        <v>28</v>
      </c>
      <c r="O4121" s="196">
        <v>8</v>
      </c>
      <c r="P4121" s="17">
        <v>2014</v>
      </c>
      <c r="Q4121" s="19" t="s">
        <v>1241</v>
      </c>
      <c r="R4121" s="24" t="s">
        <v>1026</v>
      </c>
      <c r="S4121" s="20" t="s">
        <v>1041</v>
      </c>
      <c r="T4121" s="196">
        <v>0</v>
      </c>
      <c r="U4121" s="24" t="s">
        <v>1026</v>
      </c>
      <c r="V4121" s="196">
        <v>2</v>
      </c>
      <c r="W4121" s="297" t="s">
        <v>5857</v>
      </c>
      <c r="X4121" s="196">
        <v>1258</v>
      </c>
      <c r="Y4121" s="196">
        <v>2</v>
      </c>
      <c r="Z4121" s="24" t="s">
        <v>1026</v>
      </c>
      <c r="AA4121" s="196">
        <v>7</v>
      </c>
      <c r="AC4121" s="17">
        <v>2</v>
      </c>
      <c r="AD4121" s="17">
        <v>22</v>
      </c>
      <c r="AE4121" s="17">
        <f t="shared" si="69"/>
        <v>142</v>
      </c>
    </row>
    <row r="4122" spans="1:31" x14ac:dyDescent="0.25">
      <c r="A4122" s="176"/>
      <c r="B4122" s="176" t="s">
        <v>1184</v>
      </c>
      <c r="C4122" s="176"/>
      <c r="D4122" s="176"/>
      <c r="E4122" s="176"/>
      <c r="F4122" s="176"/>
      <c r="G4122" s="176"/>
      <c r="H4122" s="176"/>
      <c r="I4122" s="176"/>
      <c r="J4122" s="176"/>
      <c r="K4122" s="176"/>
      <c r="L4122" s="176"/>
      <c r="M4122" s="188" t="s">
        <v>3027</v>
      </c>
      <c r="N4122" s="17">
        <v>30</v>
      </c>
      <c r="O4122" s="196">
        <v>8</v>
      </c>
      <c r="P4122" s="17">
        <v>2014</v>
      </c>
      <c r="Q4122" s="20" t="s">
        <v>1041</v>
      </c>
      <c r="R4122" s="24" t="s">
        <v>1026</v>
      </c>
      <c r="S4122" s="19" t="s">
        <v>1241</v>
      </c>
      <c r="T4122" s="196">
        <v>1</v>
      </c>
      <c r="U4122" s="24" t="s">
        <v>1026</v>
      </c>
      <c r="V4122" s="196">
        <v>0</v>
      </c>
      <c r="W4122" s="297" t="s">
        <v>5858</v>
      </c>
      <c r="X4122" s="196">
        <v>503</v>
      </c>
      <c r="Y4122" s="196">
        <v>5</v>
      </c>
      <c r="Z4122" s="24" t="s">
        <v>1026</v>
      </c>
      <c r="AA4122" s="196">
        <v>1</v>
      </c>
      <c r="AC4122" s="17">
        <v>2</v>
      </c>
      <c r="AD4122" s="17">
        <v>1</v>
      </c>
      <c r="AE4122" s="17">
        <f t="shared" si="69"/>
        <v>121</v>
      </c>
    </row>
    <row r="4123" spans="1:31" x14ac:dyDescent="0.25">
      <c r="A4123" s="176"/>
      <c r="B4123" s="176"/>
      <c r="C4123" s="176"/>
      <c r="D4123" s="176"/>
      <c r="E4123" s="176"/>
      <c r="F4123" s="176"/>
      <c r="G4123" s="176"/>
      <c r="H4123" s="176"/>
      <c r="I4123" s="176"/>
      <c r="J4123" s="176"/>
      <c r="K4123" s="176"/>
      <c r="L4123" s="176"/>
      <c r="M4123" s="188"/>
      <c r="O4123" s="196"/>
      <c r="P4123" s="196"/>
      <c r="R4123" s="24"/>
      <c r="T4123" s="196"/>
      <c r="U4123" s="24"/>
      <c r="V4123" s="196"/>
      <c r="X4123" s="196"/>
      <c r="Y4123" s="196"/>
      <c r="Z4123" s="24"/>
      <c r="AA4123" s="196"/>
    </row>
    <row r="4124" spans="1:31" x14ac:dyDescent="0.25">
      <c r="A4124" s="176"/>
      <c r="B4124" s="176"/>
      <c r="C4124" s="176"/>
      <c r="D4124" s="176"/>
      <c r="E4124" s="176"/>
      <c r="F4124" s="176"/>
      <c r="G4124" s="176"/>
      <c r="H4124" s="176"/>
      <c r="I4124" s="176"/>
      <c r="J4124" s="176"/>
      <c r="K4124" s="176"/>
      <c r="L4124" s="176"/>
      <c r="M4124" s="188" t="s">
        <v>3142</v>
      </c>
      <c r="N4124" s="17">
        <v>27</v>
      </c>
      <c r="O4124" s="196">
        <v>8</v>
      </c>
      <c r="P4124" s="17">
        <v>2014</v>
      </c>
      <c r="Q4124" s="20" t="s">
        <v>392</v>
      </c>
      <c r="R4124" s="24" t="s">
        <v>1026</v>
      </c>
      <c r="S4124" s="19" t="s">
        <v>5041</v>
      </c>
      <c r="T4124" s="196">
        <v>1</v>
      </c>
      <c r="U4124" s="24" t="s">
        <v>1026</v>
      </c>
      <c r="V4124" s="196">
        <v>0</v>
      </c>
      <c r="W4124" s="297" t="s">
        <v>249</v>
      </c>
      <c r="X4124" s="196">
        <v>422</v>
      </c>
      <c r="Y4124" s="196">
        <v>3</v>
      </c>
      <c r="Z4124" s="24" t="s">
        <v>1026</v>
      </c>
      <c r="AA4124" s="196">
        <v>1</v>
      </c>
      <c r="AC4124" s="17">
        <v>1</v>
      </c>
      <c r="AD4124" s="17">
        <v>58</v>
      </c>
      <c r="AE4124" s="17">
        <f t="shared" ref="AE4124:AE4126" si="70">PRODUCT(AC4124*60+AD4124)</f>
        <v>118</v>
      </c>
    </row>
    <row r="4125" spans="1:31" x14ac:dyDescent="0.25">
      <c r="A4125" s="176"/>
      <c r="B4125" s="176"/>
      <c r="C4125" s="176"/>
      <c r="D4125" s="176"/>
      <c r="E4125" s="176"/>
      <c r="F4125" s="176"/>
      <c r="G4125" s="176"/>
      <c r="H4125" s="176"/>
      <c r="I4125" s="176"/>
      <c r="J4125" s="176"/>
      <c r="K4125" s="176"/>
      <c r="L4125" s="176"/>
      <c r="M4125" s="188" t="s">
        <v>3143</v>
      </c>
      <c r="N4125" s="17">
        <v>29</v>
      </c>
      <c r="O4125" s="196">
        <v>8</v>
      </c>
      <c r="P4125" s="17">
        <v>2014</v>
      </c>
      <c r="Q4125" s="19" t="s">
        <v>5041</v>
      </c>
      <c r="R4125" s="24" t="s">
        <v>1026</v>
      </c>
      <c r="S4125" s="20" t="s">
        <v>392</v>
      </c>
      <c r="T4125" s="196">
        <v>1</v>
      </c>
      <c r="U4125" s="24" t="s">
        <v>1026</v>
      </c>
      <c r="V4125" s="196">
        <v>2</v>
      </c>
      <c r="W4125" s="297" t="s">
        <v>842</v>
      </c>
      <c r="X4125" s="196">
        <v>483</v>
      </c>
      <c r="Y4125" s="196">
        <v>5</v>
      </c>
      <c r="Z4125" s="24" t="s">
        <v>1026</v>
      </c>
      <c r="AA4125" s="196">
        <v>7</v>
      </c>
      <c r="AC4125" s="17">
        <v>2</v>
      </c>
      <c r="AD4125" s="17">
        <v>46</v>
      </c>
      <c r="AE4125" s="17">
        <f t="shared" si="70"/>
        <v>166</v>
      </c>
    </row>
    <row r="4126" spans="1:31" x14ac:dyDescent="0.25">
      <c r="A4126" s="176"/>
      <c r="B4126" s="176" t="s">
        <v>2220</v>
      </c>
      <c r="C4126" s="176"/>
      <c r="D4126" s="176"/>
      <c r="E4126" s="176"/>
      <c r="F4126" s="176"/>
      <c r="G4126" s="176"/>
      <c r="H4126" s="176"/>
      <c r="I4126" s="176"/>
      <c r="J4126" s="176"/>
      <c r="K4126" s="176"/>
      <c r="L4126" s="176"/>
      <c r="M4126" s="188" t="s">
        <v>3011</v>
      </c>
      <c r="N4126" s="17">
        <v>31</v>
      </c>
      <c r="O4126" s="196">
        <v>8</v>
      </c>
      <c r="P4126" s="17">
        <v>2014</v>
      </c>
      <c r="Q4126" s="20" t="s">
        <v>392</v>
      </c>
      <c r="R4126" s="24" t="s">
        <v>1026</v>
      </c>
      <c r="S4126" s="19" t="s">
        <v>5041</v>
      </c>
      <c r="T4126" s="196">
        <v>2</v>
      </c>
      <c r="U4126" s="24" t="s">
        <v>1026</v>
      </c>
      <c r="V4126" s="196">
        <v>0</v>
      </c>
      <c r="W4126" s="297" t="s">
        <v>590</v>
      </c>
      <c r="X4126" s="196">
        <v>544</v>
      </c>
      <c r="Y4126" s="196">
        <v>4</v>
      </c>
      <c r="Z4126" s="24" t="s">
        <v>1026</v>
      </c>
      <c r="AA4126" s="196">
        <v>0</v>
      </c>
      <c r="AC4126" s="17">
        <v>2</v>
      </c>
      <c r="AD4126" s="17">
        <v>7</v>
      </c>
      <c r="AE4126" s="17">
        <f t="shared" si="70"/>
        <v>127</v>
      </c>
    </row>
    <row r="4127" spans="1:31" x14ac:dyDescent="0.25">
      <c r="A4127" s="176"/>
      <c r="B4127" s="176"/>
      <c r="C4127" s="176"/>
      <c r="D4127" s="176"/>
      <c r="E4127" s="176"/>
      <c r="F4127" s="176"/>
      <c r="G4127" s="176"/>
      <c r="H4127" s="176"/>
      <c r="I4127" s="176"/>
      <c r="J4127" s="176"/>
      <c r="K4127" s="176"/>
      <c r="L4127" s="176"/>
      <c r="M4127" s="188"/>
      <c r="O4127" s="196"/>
      <c r="P4127" s="196"/>
      <c r="Q4127" s="197"/>
      <c r="R4127" s="197"/>
      <c r="S4127" s="197"/>
      <c r="T4127" s="196"/>
      <c r="U4127" s="197"/>
      <c r="V4127" s="196"/>
      <c r="X4127" s="196"/>
      <c r="Y4127" s="196"/>
      <c r="Z4127" s="197"/>
      <c r="AA4127" s="196"/>
    </row>
    <row r="4128" spans="1:31" x14ac:dyDescent="0.25">
      <c r="A4128" s="176"/>
      <c r="B4128" s="176"/>
      <c r="C4128" s="176"/>
      <c r="D4128" s="176"/>
      <c r="E4128" s="176"/>
      <c r="F4128" s="176"/>
      <c r="G4128" s="176"/>
      <c r="H4128" s="176"/>
      <c r="I4128" s="176"/>
      <c r="J4128" s="176"/>
      <c r="K4128" s="176"/>
      <c r="L4128" s="176"/>
      <c r="M4128" s="188"/>
      <c r="O4128" s="196"/>
      <c r="P4128" s="196"/>
      <c r="Q4128" s="201" t="s">
        <v>1109</v>
      </c>
      <c r="R4128" s="197"/>
      <c r="S4128" s="197"/>
      <c r="T4128" s="196"/>
      <c r="U4128" s="197"/>
      <c r="V4128" s="196"/>
      <c r="X4128" s="196"/>
      <c r="Y4128" s="196"/>
      <c r="Z4128" s="197"/>
      <c r="AA4128" s="196"/>
    </row>
    <row r="4129" spans="1:31" x14ac:dyDescent="0.25">
      <c r="A4129" s="176"/>
      <c r="B4129" s="176"/>
      <c r="C4129" s="176"/>
      <c r="D4129" s="176"/>
      <c r="E4129" s="176"/>
      <c r="F4129" s="176"/>
      <c r="G4129" s="176"/>
      <c r="H4129" s="176"/>
      <c r="I4129" s="176"/>
      <c r="J4129" s="176"/>
      <c r="K4129" s="176"/>
      <c r="L4129" s="176"/>
      <c r="M4129" s="188" t="s">
        <v>3027</v>
      </c>
      <c r="N4129" s="17">
        <v>6</v>
      </c>
      <c r="O4129" s="196">
        <v>9</v>
      </c>
      <c r="P4129" s="17">
        <v>2014</v>
      </c>
      <c r="Q4129" s="19" t="s">
        <v>5041</v>
      </c>
      <c r="R4129" s="24" t="s">
        <v>1026</v>
      </c>
      <c r="S4129" s="20" t="s">
        <v>1241</v>
      </c>
      <c r="T4129" s="196">
        <v>0</v>
      </c>
      <c r="U4129" s="24" t="s">
        <v>1026</v>
      </c>
      <c r="V4129" s="196">
        <v>2</v>
      </c>
      <c r="W4129" s="297" t="s">
        <v>5892</v>
      </c>
      <c r="X4129" s="196">
        <v>432</v>
      </c>
      <c r="Y4129" s="196">
        <v>5</v>
      </c>
      <c r="Z4129" s="24" t="s">
        <v>1026</v>
      </c>
      <c r="AA4129" s="196">
        <v>9</v>
      </c>
      <c r="AC4129" s="17">
        <v>2</v>
      </c>
      <c r="AD4129" s="17">
        <v>10</v>
      </c>
      <c r="AE4129" s="17">
        <f t="shared" ref="AE4129:AE4130" si="71">PRODUCT(AC4129*60+AD4129)</f>
        <v>130</v>
      </c>
    </row>
    <row r="4130" spans="1:31" x14ac:dyDescent="0.25">
      <c r="A4130" s="176"/>
      <c r="B4130" s="176" t="s">
        <v>1185</v>
      </c>
      <c r="C4130" s="176"/>
      <c r="D4130" s="176"/>
      <c r="E4130" s="176"/>
      <c r="F4130" s="176"/>
      <c r="G4130" s="176"/>
      <c r="H4130" s="176"/>
      <c r="I4130" s="176"/>
      <c r="J4130" s="176"/>
      <c r="K4130" s="176"/>
      <c r="L4130" s="176"/>
      <c r="M4130" s="188" t="s">
        <v>3011</v>
      </c>
      <c r="N4130" s="17">
        <v>7</v>
      </c>
      <c r="O4130" s="196">
        <v>9</v>
      </c>
      <c r="P4130" s="17">
        <v>2014</v>
      </c>
      <c r="Q4130" s="20" t="s">
        <v>1241</v>
      </c>
      <c r="R4130" s="24" t="s">
        <v>1026</v>
      </c>
      <c r="S4130" s="19" t="s">
        <v>5041</v>
      </c>
      <c r="T4130" s="196">
        <v>1</v>
      </c>
      <c r="U4130" s="24" t="s">
        <v>1026</v>
      </c>
      <c r="V4130" s="196">
        <v>0</v>
      </c>
      <c r="W4130" s="297" t="s">
        <v>5893</v>
      </c>
      <c r="X4130" s="196">
        <v>1375</v>
      </c>
      <c r="Y4130" s="196">
        <v>4</v>
      </c>
      <c r="Z4130" s="24" t="s">
        <v>1026</v>
      </c>
      <c r="AA4130" s="196">
        <v>2</v>
      </c>
      <c r="AC4130" s="17">
        <v>1</v>
      </c>
      <c r="AD4130" s="17">
        <v>56</v>
      </c>
      <c r="AE4130" s="17">
        <f t="shared" si="71"/>
        <v>116</v>
      </c>
    </row>
    <row r="4131" spans="1:31" x14ac:dyDescent="0.25">
      <c r="A4131" s="176"/>
      <c r="B4131" s="176"/>
      <c r="C4131" s="176"/>
      <c r="D4131" s="176"/>
      <c r="E4131" s="176"/>
      <c r="F4131" s="176"/>
      <c r="G4131" s="176"/>
      <c r="H4131" s="176"/>
      <c r="I4131" s="176"/>
      <c r="J4131" s="176"/>
      <c r="K4131" s="176"/>
      <c r="L4131" s="176"/>
      <c r="M4131" s="188"/>
      <c r="O4131" s="196"/>
      <c r="P4131" s="196"/>
      <c r="Q4131" s="203"/>
      <c r="R4131" s="197"/>
      <c r="S4131" s="197"/>
      <c r="T4131" s="196"/>
      <c r="U4131" s="197"/>
      <c r="V4131" s="196"/>
      <c r="X4131" s="196"/>
      <c r="Y4131" s="196"/>
      <c r="Z4131" s="197"/>
      <c r="AA4131" s="196"/>
    </row>
    <row r="4132" spans="1:31" x14ac:dyDescent="0.25">
      <c r="A4132" s="176"/>
      <c r="B4132" s="176"/>
      <c r="C4132" s="176"/>
      <c r="D4132" s="176"/>
      <c r="E4132" s="176"/>
      <c r="F4132" s="176"/>
      <c r="G4132" s="176"/>
      <c r="H4132" s="176"/>
      <c r="I4132" s="176"/>
      <c r="J4132" s="176"/>
      <c r="K4132" s="176"/>
      <c r="L4132" s="176"/>
      <c r="M4132" s="188"/>
      <c r="O4132" s="196"/>
      <c r="P4132" s="196"/>
      <c r="Q4132" s="201" t="s">
        <v>62</v>
      </c>
      <c r="R4132" s="197"/>
      <c r="S4132" s="197"/>
      <c r="T4132" s="196"/>
      <c r="U4132" s="197"/>
      <c r="V4132" s="196"/>
      <c r="X4132" s="196"/>
      <c r="Y4132" s="196"/>
      <c r="Z4132" s="197"/>
      <c r="AA4132" s="196"/>
    </row>
    <row r="4133" spans="1:31" x14ac:dyDescent="0.25">
      <c r="A4133" s="176"/>
      <c r="B4133" s="176"/>
      <c r="C4133" s="176"/>
      <c r="D4133" s="176"/>
      <c r="E4133" s="176"/>
      <c r="F4133" s="176"/>
      <c r="G4133" s="176"/>
      <c r="H4133" s="176"/>
      <c r="I4133" s="176"/>
      <c r="J4133" s="176"/>
      <c r="K4133" s="176"/>
      <c r="L4133" s="176"/>
      <c r="M4133" s="188" t="s">
        <v>3027</v>
      </c>
      <c r="N4133" s="17">
        <v>6</v>
      </c>
      <c r="O4133" s="196">
        <v>9</v>
      </c>
      <c r="P4133" s="17">
        <v>2014</v>
      </c>
      <c r="Q4133" s="20" t="s">
        <v>1041</v>
      </c>
      <c r="R4133" s="24" t="s">
        <v>1026</v>
      </c>
      <c r="S4133" s="19" t="s">
        <v>392</v>
      </c>
      <c r="T4133" s="196">
        <v>2</v>
      </c>
      <c r="U4133" s="24" t="s">
        <v>1026</v>
      </c>
      <c r="V4133" s="196">
        <v>0</v>
      </c>
      <c r="W4133" s="297" t="s">
        <v>1722</v>
      </c>
      <c r="X4133" s="196">
        <v>727</v>
      </c>
      <c r="Y4133" s="196">
        <v>5</v>
      </c>
      <c r="Z4133" s="24" t="s">
        <v>1026</v>
      </c>
      <c r="AA4133" s="196">
        <v>3</v>
      </c>
      <c r="AC4133" s="17">
        <v>2</v>
      </c>
      <c r="AD4133" s="17">
        <v>15</v>
      </c>
      <c r="AE4133" s="17">
        <f t="shared" ref="AE4133:AE4134" si="72">PRODUCT(AC4133*60+AD4133)</f>
        <v>135</v>
      </c>
    </row>
    <row r="4134" spans="1:31" x14ac:dyDescent="0.25">
      <c r="A4134" s="176"/>
      <c r="B4134" s="176"/>
      <c r="C4134" s="176"/>
      <c r="D4134" s="176"/>
      <c r="E4134" s="176"/>
      <c r="F4134" s="176"/>
      <c r="G4134" s="176"/>
      <c r="H4134" s="176"/>
      <c r="I4134" s="176"/>
      <c r="J4134" s="176"/>
      <c r="K4134" s="176"/>
      <c r="L4134" s="176"/>
      <c r="M4134" s="188" t="s">
        <v>3011</v>
      </c>
      <c r="N4134" s="17">
        <v>7</v>
      </c>
      <c r="O4134" s="196">
        <v>9</v>
      </c>
      <c r="P4134" s="17">
        <v>2014</v>
      </c>
      <c r="Q4134" s="20" t="s">
        <v>392</v>
      </c>
      <c r="R4134" s="24" t="s">
        <v>1026</v>
      </c>
      <c r="S4134" s="19" t="s">
        <v>1041</v>
      </c>
      <c r="T4134" s="196">
        <v>2</v>
      </c>
      <c r="U4134" s="24" t="s">
        <v>1026</v>
      </c>
      <c r="V4134" s="196">
        <v>0</v>
      </c>
      <c r="W4134" s="297" t="s">
        <v>2732</v>
      </c>
      <c r="X4134" s="196">
        <v>1432</v>
      </c>
      <c r="Y4134" s="196">
        <v>5</v>
      </c>
      <c r="Z4134" s="24" t="s">
        <v>1026</v>
      </c>
      <c r="AA4134" s="196">
        <v>2</v>
      </c>
      <c r="AC4134" s="17">
        <v>2</v>
      </c>
      <c r="AD4134" s="17">
        <v>14</v>
      </c>
      <c r="AE4134" s="17">
        <f t="shared" si="72"/>
        <v>134</v>
      </c>
    </row>
    <row r="4135" spans="1:31" x14ac:dyDescent="0.25">
      <c r="A4135" s="176"/>
      <c r="B4135" s="176"/>
      <c r="C4135" s="176"/>
      <c r="D4135" s="176"/>
      <c r="E4135" s="176"/>
      <c r="F4135" s="176"/>
      <c r="G4135" s="176"/>
      <c r="H4135" s="176"/>
      <c r="I4135" s="176"/>
      <c r="J4135" s="176"/>
      <c r="K4135" s="176"/>
      <c r="L4135" s="176"/>
      <c r="M4135" s="188" t="s">
        <v>3027</v>
      </c>
      <c r="N4135" s="17">
        <v>13</v>
      </c>
      <c r="O4135" s="196">
        <v>9</v>
      </c>
      <c r="P4135" s="17">
        <v>2014</v>
      </c>
      <c r="Q4135" s="19" t="s">
        <v>1041</v>
      </c>
      <c r="R4135" s="24" t="s">
        <v>1026</v>
      </c>
      <c r="S4135" s="20" t="s">
        <v>392</v>
      </c>
      <c r="T4135" s="196">
        <v>0</v>
      </c>
      <c r="U4135" s="24" t="s">
        <v>1026</v>
      </c>
      <c r="V4135" s="196">
        <v>2</v>
      </c>
      <c r="W4135" s="297" t="s">
        <v>5894</v>
      </c>
      <c r="X4135" s="196">
        <v>1024</v>
      </c>
      <c r="Y4135" s="196">
        <v>5</v>
      </c>
      <c r="Z4135" s="24" t="s">
        <v>1026</v>
      </c>
      <c r="AA4135" s="196">
        <v>8</v>
      </c>
      <c r="AC4135" s="17">
        <v>2</v>
      </c>
      <c r="AD4135" s="17">
        <v>10</v>
      </c>
      <c r="AE4135" s="17">
        <f t="shared" ref="AE4135:AE4137" si="73">PRODUCT(AC4135*60+AD4135)</f>
        <v>130</v>
      </c>
    </row>
    <row r="4136" spans="1:31" x14ac:dyDescent="0.25">
      <c r="A4136" s="176"/>
      <c r="B4136" s="176"/>
      <c r="C4136" s="176"/>
      <c r="D4136" s="176"/>
      <c r="E4136" s="176"/>
      <c r="F4136" s="176"/>
      <c r="G4136" s="176"/>
      <c r="H4136" s="176"/>
      <c r="I4136" s="176"/>
      <c r="J4136" s="176"/>
      <c r="K4136" s="176"/>
      <c r="L4136" s="176"/>
      <c r="M4136" s="188" t="s">
        <v>3011</v>
      </c>
      <c r="N4136" s="17">
        <v>14</v>
      </c>
      <c r="O4136" s="196">
        <v>9</v>
      </c>
      <c r="P4136" s="17">
        <v>2014</v>
      </c>
      <c r="Q4136" s="19" t="s">
        <v>392</v>
      </c>
      <c r="R4136" s="24" t="s">
        <v>1026</v>
      </c>
      <c r="S4136" s="20" t="s">
        <v>1041</v>
      </c>
      <c r="T4136" s="196">
        <v>0</v>
      </c>
      <c r="U4136" s="24" t="s">
        <v>1026</v>
      </c>
      <c r="V4136" s="196">
        <v>2</v>
      </c>
      <c r="W4136" s="297" t="s">
        <v>196</v>
      </c>
      <c r="X4136" s="196">
        <v>2175</v>
      </c>
      <c r="Y4136" s="196">
        <v>2</v>
      </c>
      <c r="Z4136" s="24" t="s">
        <v>1026</v>
      </c>
      <c r="AA4136" s="196">
        <v>7</v>
      </c>
      <c r="AC4136" s="17">
        <v>2</v>
      </c>
      <c r="AD4136" s="17">
        <v>13</v>
      </c>
      <c r="AE4136" s="17">
        <f t="shared" si="73"/>
        <v>133</v>
      </c>
    </row>
    <row r="4137" spans="1:31" x14ac:dyDescent="0.25">
      <c r="A4137" s="176"/>
      <c r="B4137" s="176" t="s">
        <v>5151</v>
      </c>
      <c r="C4137" s="176"/>
      <c r="D4137" s="176"/>
      <c r="E4137" s="176"/>
      <c r="F4137" s="176"/>
      <c r="G4137" s="176"/>
      <c r="H4137" s="176"/>
      <c r="I4137" s="176"/>
      <c r="J4137" s="176"/>
      <c r="K4137" s="176"/>
      <c r="L4137" s="176"/>
      <c r="M4137" s="188" t="s">
        <v>3027</v>
      </c>
      <c r="N4137" s="17">
        <v>20</v>
      </c>
      <c r="O4137" s="196">
        <v>9</v>
      </c>
      <c r="P4137" s="17">
        <v>2014</v>
      </c>
      <c r="Q4137" s="20" t="s">
        <v>1041</v>
      </c>
      <c r="R4137" s="24" t="s">
        <v>1026</v>
      </c>
      <c r="S4137" s="19" t="s">
        <v>392</v>
      </c>
      <c r="T4137" s="196">
        <v>2</v>
      </c>
      <c r="U4137" s="24" t="s">
        <v>1026</v>
      </c>
      <c r="V4137" s="196">
        <v>0</v>
      </c>
      <c r="W4137" s="297" t="s">
        <v>5896</v>
      </c>
      <c r="X4137" s="196">
        <v>1581</v>
      </c>
      <c r="Y4137" s="196">
        <v>14</v>
      </c>
      <c r="Z4137" s="24" t="s">
        <v>1026</v>
      </c>
      <c r="AA4137" s="196">
        <v>2</v>
      </c>
      <c r="AC4137" s="17">
        <v>2</v>
      </c>
      <c r="AD4137" s="17">
        <v>28</v>
      </c>
      <c r="AE4137" s="17">
        <f t="shared" si="73"/>
        <v>148</v>
      </c>
    </row>
    <row r="4138" spans="1:31" x14ac:dyDescent="0.25">
      <c r="A4138" s="186"/>
      <c r="B4138" s="176"/>
      <c r="C4138" s="186"/>
      <c r="D4138" s="186"/>
      <c r="E4138" s="186"/>
      <c r="F4138" s="186"/>
      <c r="G4138" s="186"/>
      <c r="H4138" s="186"/>
      <c r="I4138" s="186"/>
      <c r="J4138" s="186"/>
      <c r="K4138" s="186"/>
      <c r="L4138" s="186"/>
      <c r="M4138" s="188"/>
      <c r="O4138" s="196"/>
      <c r="P4138" s="196"/>
      <c r="Q4138" s="197"/>
      <c r="R4138" s="204"/>
      <c r="S4138" s="205"/>
      <c r="T4138" s="17">
        <f>SUM(T4101:T4137)</f>
        <v>30</v>
      </c>
      <c r="U4138" s="24" t="s">
        <v>1026</v>
      </c>
      <c r="V4138" s="17">
        <f>SUM(V4101:V4137)</f>
        <v>20</v>
      </c>
      <c r="X4138" s="17">
        <f>SUM(X4101:X4137)</f>
        <v>20546</v>
      </c>
      <c r="Y4138" s="17">
        <f>SUM(Y4101:Y4137)</f>
        <v>138</v>
      </c>
      <c r="Z4138" s="24" t="s">
        <v>1026</v>
      </c>
      <c r="AA4138" s="17">
        <f>SUM(AA4101:AA4137)</f>
        <v>107</v>
      </c>
      <c r="AE4138" s="82">
        <f>SUM(AE4101:AE4137)</f>
        <v>3377</v>
      </c>
    </row>
    <row r="4139" spans="1:31" x14ac:dyDescent="0.25">
      <c r="A4139" s="186"/>
      <c r="B4139" s="176"/>
      <c r="C4139" s="186"/>
      <c r="D4139" s="186"/>
      <c r="E4139" s="186"/>
      <c r="F4139" s="186"/>
      <c r="G4139" s="186"/>
      <c r="H4139" s="186"/>
      <c r="I4139" s="186"/>
      <c r="J4139" s="186"/>
      <c r="K4139" s="186"/>
      <c r="L4139" s="186"/>
      <c r="M4139" s="188"/>
      <c r="O4139" s="196"/>
      <c r="P4139" s="17">
        <f>COUNT(T4101:T4137)</f>
        <v>26</v>
      </c>
      <c r="Q4139" s="197"/>
      <c r="R4139" s="204"/>
      <c r="S4139" s="203" t="s">
        <v>567</v>
      </c>
      <c r="T4139" s="81">
        <f>PRODUCT(T4138/P4139)</f>
        <v>1.1538461538461537</v>
      </c>
      <c r="U4139" s="24" t="s">
        <v>1026</v>
      </c>
      <c r="V4139" s="81">
        <f>PRODUCT(V4138/P4139)</f>
        <v>0.76923076923076927</v>
      </c>
      <c r="X4139" s="82">
        <f>PRODUCT(X4138/P4139)</f>
        <v>790.23076923076928</v>
      </c>
      <c r="Y4139" s="81">
        <f>PRODUCT(Y4138/P4139)</f>
        <v>5.3076923076923075</v>
      </c>
      <c r="Z4139" s="24" t="s">
        <v>1026</v>
      </c>
      <c r="AA4139" s="81">
        <f>PRODUCT(AA4138/P4139)</f>
        <v>4.115384615384615</v>
      </c>
      <c r="AC4139" s="17">
        <v>2</v>
      </c>
      <c r="AD4139" s="82">
        <f>PRODUCT(AE4139-120)</f>
        <v>9.8846153846153868</v>
      </c>
      <c r="AE4139" s="82">
        <f>PRODUCT(AE4138/P4139)</f>
        <v>129.88461538461539</v>
      </c>
    </row>
    <row r="4140" spans="1:31" x14ac:dyDescent="0.25">
      <c r="A4140" s="186"/>
      <c r="B4140" s="176"/>
      <c r="C4140" s="186"/>
      <c r="D4140" s="186"/>
      <c r="E4140" s="186"/>
      <c r="F4140" s="186"/>
      <c r="G4140" s="186"/>
      <c r="H4140" s="186"/>
      <c r="I4140" s="186"/>
      <c r="J4140" s="186"/>
      <c r="K4140" s="186"/>
      <c r="L4140" s="186"/>
      <c r="M4140" s="188"/>
      <c r="O4140" s="196"/>
      <c r="P4140" s="196"/>
      <c r="Q4140" s="203"/>
      <c r="R4140" s="197"/>
      <c r="S4140" s="203"/>
      <c r="T4140" s="196"/>
      <c r="U4140" s="197"/>
      <c r="V4140" s="196"/>
      <c r="X4140" s="196"/>
      <c r="Y4140" s="196"/>
      <c r="Z4140" s="197"/>
      <c r="AA4140" s="196"/>
    </row>
    <row r="4141" spans="1:31" s="16" customFormat="1" x14ac:dyDescent="0.25">
      <c r="A4141" s="178"/>
      <c r="B4141" s="179" t="s">
        <v>5731</v>
      </c>
      <c r="C4141" s="178"/>
      <c r="D4141" s="178"/>
      <c r="E4141" s="178"/>
      <c r="F4141" s="178"/>
      <c r="G4141" s="178"/>
      <c r="H4141" s="178"/>
      <c r="I4141" s="206"/>
      <c r="J4141" s="178"/>
      <c r="K4141" s="178"/>
      <c r="L4141" s="178"/>
      <c r="M4141" s="178"/>
      <c r="N4141" s="156"/>
      <c r="O4141" s="178"/>
      <c r="P4141" s="178"/>
      <c r="Q4141" s="179" t="s">
        <v>5731</v>
      </c>
      <c r="R4141" s="207"/>
      <c r="S4141" s="208"/>
      <c r="T4141" s="209"/>
      <c r="U4141" s="207"/>
      <c r="V4141" s="183"/>
      <c r="W4141" s="210"/>
      <c r="X4141" s="211"/>
      <c r="Y4141" s="178"/>
      <c r="Z4141" s="207"/>
      <c r="AA4141" s="178"/>
      <c r="AB4141" s="11"/>
      <c r="AC4141" s="14"/>
      <c r="AD4141" s="14"/>
      <c r="AE4141" s="14"/>
    </row>
    <row r="4142" spans="1:31" x14ac:dyDescent="0.25">
      <c r="A4142" s="186"/>
      <c r="B4142" s="176"/>
      <c r="C4142" s="186"/>
      <c r="D4142" s="186"/>
      <c r="E4142" s="186"/>
      <c r="F4142" s="186"/>
      <c r="G4142" s="186"/>
      <c r="H4142" s="186"/>
      <c r="I4142" s="186"/>
      <c r="J4142" s="186"/>
      <c r="K4142" s="186"/>
      <c r="L4142" s="186"/>
      <c r="M4142" s="188" t="s">
        <v>3027</v>
      </c>
      <c r="N4142" s="17">
        <v>16</v>
      </c>
      <c r="O4142" s="196">
        <v>8</v>
      </c>
      <c r="P4142" s="17">
        <v>2014</v>
      </c>
      <c r="Q4142" s="20" t="s">
        <v>1042</v>
      </c>
      <c r="R4142" s="24" t="s">
        <v>1026</v>
      </c>
      <c r="S4142" s="19" t="s">
        <v>5266</v>
      </c>
      <c r="T4142" s="196">
        <v>2</v>
      </c>
      <c r="U4142" s="24" t="s">
        <v>1026</v>
      </c>
      <c r="V4142" s="196">
        <v>0</v>
      </c>
      <c r="W4142" s="297" t="s">
        <v>5804</v>
      </c>
      <c r="X4142" s="196">
        <v>264</v>
      </c>
      <c r="Y4142" s="196">
        <v>8</v>
      </c>
      <c r="Z4142" s="24" t="s">
        <v>1026</v>
      </c>
      <c r="AA4142" s="196">
        <v>3</v>
      </c>
      <c r="AC4142" s="17">
        <v>2</v>
      </c>
      <c r="AD4142" s="17">
        <v>17</v>
      </c>
      <c r="AE4142" s="17">
        <f t="shared" ref="AE4142:AE4145" si="74">PRODUCT(AC4142*60+AD4142)</f>
        <v>137</v>
      </c>
    </row>
    <row r="4143" spans="1:31" x14ac:dyDescent="0.25">
      <c r="A4143" s="186"/>
      <c r="B4143" s="176" t="s">
        <v>5853</v>
      </c>
      <c r="C4143" s="186"/>
      <c r="D4143" s="186"/>
      <c r="E4143" s="186"/>
      <c r="F4143" s="186"/>
      <c r="G4143" s="186"/>
      <c r="H4143" s="186"/>
      <c r="I4143" s="186"/>
      <c r="J4143" s="186"/>
      <c r="K4143" s="186"/>
      <c r="L4143" s="186"/>
      <c r="M4143" s="188" t="s">
        <v>3011</v>
      </c>
      <c r="N4143" s="17">
        <v>17</v>
      </c>
      <c r="O4143" s="196">
        <v>8</v>
      </c>
      <c r="P4143" s="17">
        <v>2014</v>
      </c>
      <c r="Q4143" s="20" t="s">
        <v>5266</v>
      </c>
      <c r="R4143" s="24" t="s">
        <v>1026</v>
      </c>
      <c r="S4143" s="19" t="s">
        <v>1042</v>
      </c>
      <c r="T4143" s="196">
        <v>2</v>
      </c>
      <c r="U4143" s="24" t="s">
        <v>1026</v>
      </c>
      <c r="V4143" s="196">
        <v>0</v>
      </c>
      <c r="W4143" s="297" t="s">
        <v>590</v>
      </c>
      <c r="X4143" s="196">
        <v>230</v>
      </c>
      <c r="Y4143" s="196">
        <v>4</v>
      </c>
      <c r="Z4143" s="24" t="s">
        <v>1026</v>
      </c>
      <c r="AA4143" s="196">
        <v>0</v>
      </c>
      <c r="AC4143" s="17">
        <v>2</v>
      </c>
      <c r="AD4143" s="17">
        <v>7</v>
      </c>
      <c r="AE4143" s="17">
        <f t="shared" si="74"/>
        <v>127</v>
      </c>
    </row>
    <row r="4144" spans="1:31" x14ac:dyDescent="0.25">
      <c r="A4144" s="186"/>
      <c r="B4144" s="176"/>
      <c r="C4144" s="186"/>
      <c r="D4144" s="186"/>
      <c r="E4144" s="186"/>
      <c r="F4144" s="186"/>
      <c r="G4144" s="186"/>
      <c r="H4144" s="186"/>
      <c r="I4144" s="186"/>
      <c r="J4144" s="186"/>
      <c r="K4144" s="186"/>
      <c r="L4144" s="186"/>
      <c r="M4144" s="188" t="s">
        <v>3142</v>
      </c>
      <c r="N4144" s="17">
        <v>20</v>
      </c>
      <c r="O4144" s="196">
        <v>8</v>
      </c>
      <c r="P4144" s="17">
        <v>2014</v>
      </c>
      <c r="Q4144" s="20" t="s">
        <v>1042</v>
      </c>
      <c r="R4144" s="24" t="s">
        <v>1026</v>
      </c>
      <c r="S4144" s="19" t="s">
        <v>5266</v>
      </c>
      <c r="T4144" s="196">
        <v>1</v>
      </c>
      <c r="U4144" s="24" t="s">
        <v>1026</v>
      </c>
      <c r="V4144" s="196">
        <v>0</v>
      </c>
      <c r="W4144" s="297" t="s">
        <v>1066</v>
      </c>
      <c r="X4144" s="196">
        <v>218</v>
      </c>
      <c r="Y4144" s="196">
        <v>5</v>
      </c>
      <c r="Z4144" s="24" t="s">
        <v>1026</v>
      </c>
      <c r="AA4144" s="196">
        <v>2</v>
      </c>
      <c r="AC4144" s="17">
        <v>2</v>
      </c>
      <c r="AD4144" s="17">
        <v>7</v>
      </c>
      <c r="AE4144" s="17">
        <f t="shared" si="74"/>
        <v>127</v>
      </c>
    </row>
    <row r="4145" spans="1:32" x14ac:dyDescent="0.25">
      <c r="A4145" s="186"/>
      <c r="B4145" s="176" t="s">
        <v>5854</v>
      </c>
      <c r="C4145" s="186"/>
      <c r="D4145" s="186"/>
      <c r="E4145" s="186"/>
      <c r="F4145" s="186"/>
      <c r="G4145" s="186"/>
      <c r="H4145" s="186"/>
      <c r="I4145" s="186"/>
      <c r="J4145" s="186"/>
      <c r="K4145" s="186"/>
      <c r="L4145" s="186"/>
      <c r="M4145" s="188" t="s">
        <v>3027</v>
      </c>
      <c r="N4145" s="17">
        <v>23</v>
      </c>
      <c r="O4145" s="196">
        <v>8</v>
      </c>
      <c r="P4145" s="17">
        <v>2014</v>
      </c>
      <c r="Q4145" s="19" t="s">
        <v>5266</v>
      </c>
      <c r="R4145" s="24" t="s">
        <v>1026</v>
      </c>
      <c r="S4145" s="20" t="s">
        <v>1042</v>
      </c>
      <c r="T4145" s="196">
        <v>0</v>
      </c>
      <c r="U4145" s="24" t="s">
        <v>1026</v>
      </c>
      <c r="V4145" s="196">
        <v>1</v>
      </c>
      <c r="W4145" s="297" t="s">
        <v>5852</v>
      </c>
      <c r="X4145" s="196">
        <v>237</v>
      </c>
      <c r="Y4145" s="196">
        <v>3</v>
      </c>
      <c r="Z4145" s="24" t="s">
        <v>1026</v>
      </c>
      <c r="AA4145" s="196">
        <v>3</v>
      </c>
      <c r="AC4145" s="17">
        <v>2</v>
      </c>
      <c r="AD4145" s="17">
        <v>36</v>
      </c>
      <c r="AE4145" s="17">
        <f t="shared" si="74"/>
        <v>156</v>
      </c>
    </row>
    <row r="4146" spans="1:32" x14ac:dyDescent="0.25">
      <c r="A4146" s="186"/>
      <c r="B4146" s="176"/>
      <c r="C4146" s="186"/>
      <c r="D4146" s="186"/>
      <c r="E4146" s="186"/>
      <c r="F4146" s="186"/>
      <c r="G4146" s="186"/>
      <c r="H4146" s="186"/>
      <c r="I4146" s="186"/>
      <c r="J4146" s="186"/>
      <c r="K4146" s="186"/>
      <c r="L4146" s="186"/>
      <c r="M4146" s="188"/>
      <c r="O4146" s="196"/>
      <c r="P4146" s="196"/>
      <c r="Q4146" s="197"/>
      <c r="R4146" s="197"/>
      <c r="S4146" s="197"/>
      <c r="T4146" s="196"/>
      <c r="U4146" s="197"/>
      <c r="V4146" s="196"/>
      <c r="W4146" s="200"/>
      <c r="X4146" s="196"/>
      <c r="Y4146" s="196"/>
      <c r="Z4146" s="197"/>
      <c r="AA4146" s="196"/>
      <c r="AE4146" s="17">
        <f>SUM(AE4142:AE4145)</f>
        <v>547</v>
      </c>
      <c r="AF4146" s="17"/>
    </row>
    <row r="4147" spans="1:32" x14ac:dyDescent="0.25">
      <c r="A4147" s="186"/>
      <c r="B4147" s="176"/>
      <c r="C4147" s="186"/>
      <c r="D4147" s="186"/>
      <c r="E4147" s="186"/>
      <c r="F4147" s="186"/>
      <c r="G4147" s="186"/>
      <c r="H4147" s="186"/>
      <c r="I4147" s="186"/>
      <c r="J4147" s="186"/>
      <c r="K4147" s="186"/>
      <c r="L4147" s="186"/>
      <c r="M4147" s="188"/>
      <c r="O4147" s="196"/>
      <c r="P4147" s="196"/>
      <c r="Q4147" s="197"/>
      <c r="R4147" s="204"/>
      <c r="S4147" s="205"/>
      <c r="T4147" s="17">
        <f>SUM(T4142:T4146)</f>
        <v>5</v>
      </c>
      <c r="U4147" s="24" t="s">
        <v>1026</v>
      </c>
      <c r="V4147" s="17">
        <f>SUM(V4142:V4146)</f>
        <v>1</v>
      </c>
      <c r="X4147" s="17">
        <f>SUM(X4142:X4146)</f>
        <v>949</v>
      </c>
      <c r="Y4147" s="17">
        <f>SUM(Y4142:Y4146)</f>
        <v>20</v>
      </c>
      <c r="Z4147" s="24" t="s">
        <v>1026</v>
      </c>
      <c r="AA4147" s="17">
        <f>SUM(AA4142:AA4146)</f>
        <v>8</v>
      </c>
      <c r="AF4147" s="17"/>
    </row>
    <row r="4148" spans="1:32" x14ac:dyDescent="0.25">
      <c r="A4148" s="186"/>
      <c r="B4148" s="176"/>
      <c r="C4148" s="186"/>
      <c r="D4148" s="186"/>
      <c r="E4148" s="186"/>
      <c r="F4148" s="186"/>
      <c r="G4148" s="186"/>
      <c r="H4148" s="186"/>
      <c r="I4148" s="186"/>
      <c r="J4148" s="186"/>
      <c r="K4148" s="186"/>
      <c r="L4148" s="186"/>
      <c r="M4148" s="188"/>
      <c r="O4148" s="196"/>
      <c r="P4148" s="17">
        <f>COUNT(T4142:T4146)</f>
        <v>4</v>
      </c>
      <c r="Q4148" s="197"/>
      <c r="R4148" s="204"/>
      <c r="S4148" s="203" t="s">
        <v>567</v>
      </c>
      <c r="T4148" s="81">
        <f>PRODUCT(T4147/P4148)</f>
        <v>1.25</v>
      </c>
      <c r="U4148" s="24" t="s">
        <v>1026</v>
      </c>
      <c r="V4148" s="81">
        <f>PRODUCT(V4147/P4148)</f>
        <v>0.25</v>
      </c>
      <c r="X4148" s="82">
        <f>PRODUCT(X4147/P4148)</f>
        <v>237.25</v>
      </c>
      <c r="Y4148" s="81">
        <f>PRODUCT(Y4147/P4148)</f>
        <v>5</v>
      </c>
      <c r="Z4148" s="24" t="s">
        <v>1026</v>
      </c>
      <c r="AA4148" s="81">
        <f>PRODUCT(AA4147/P4148)</f>
        <v>2</v>
      </c>
      <c r="AF4148" s="17"/>
    </row>
    <row r="4149" spans="1:32" x14ac:dyDescent="0.25">
      <c r="A4149" s="186"/>
      <c r="B4149" s="176"/>
      <c r="C4149" s="186"/>
      <c r="D4149" s="186"/>
      <c r="E4149" s="186"/>
      <c r="F4149" s="186"/>
      <c r="G4149" s="186"/>
      <c r="H4149" s="186"/>
      <c r="I4149" s="186"/>
      <c r="J4149" s="186"/>
      <c r="K4149" s="186"/>
      <c r="L4149" s="186"/>
      <c r="M4149" s="188"/>
      <c r="O4149" s="196"/>
      <c r="P4149" s="196"/>
      <c r="Q4149" s="203"/>
      <c r="R4149" s="197"/>
      <c r="S4149" s="203"/>
      <c r="T4149" s="196"/>
      <c r="U4149" s="197"/>
      <c r="V4149" s="196"/>
      <c r="X4149" s="196"/>
      <c r="Y4149" s="196"/>
      <c r="Z4149" s="197"/>
      <c r="AA4149" s="196"/>
      <c r="AF4149" s="17"/>
    </row>
    <row r="4150" spans="1:32" s="16" customFormat="1" x14ac:dyDescent="0.25">
      <c r="A4150" s="178"/>
      <c r="B4150" s="179" t="s">
        <v>5732</v>
      </c>
      <c r="C4150" s="178"/>
      <c r="D4150" s="178"/>
      <c r="E4150" s="178"/>
      <c r="F4150" s="178"/>
      <c r="G4150" s="178"/>
      <c r="H4150" s="178"/>
      <c r="I4150" s="206"/>
      <c r="J4150" s="178"/>
      <c r="K4150" s="178"/>
      <c r="L4150" s="178"/>
      <c r="M4150" s="178"/>
      <c r="N4150" s="156"/>
      <c r="O4150" s="178"/>
      <c r="P4150" s="178"/>
      <c r="Q4150" s="179" t="s">
        <v>5732</v>
      </c>
      <c r="R4150" s="207"/>
      <c r="S4150" s="208"/>
      <c r="T4150" s="209"/>
      <c r="U4150" s="207"/>
      <c r="V4150" s="183"/>
      <c r="W4150" s="210"/>
      <c r="X4150" s="211"/>
      <c r="Y4150" s="178"/>
      <c r="Z4150" s="207"/>
      <c r="AA4150" s="178"/>
      <c r="AB4150" s="11"/>
      <c r="AC4150" s="14"/>
      <c r="AD4150" s="17"/>
      <c r="AE4150" s="14"/>
      <c r="AF4150" s="14"/>
    </row>
    <row r="4151" spans="1:32" x14ac:dyDescent="0.25">
      <c r="A4151" s="186"/>
      <c r="B4151" s="176"/>
      <c r="C4151" s="186"/>
      <c r="D4151" s="186"/>
      <c r="E4151" s="186"/>
      <c r="F4151" s="186"/>
      <c r="G4151" s="186"/>
      <c r="H4151" s="186"/>
      <c r="I4151" s="186"/>
      <c r="J4151" s="186"/>
      <c r="K4151" s="186"/>
      <c r="L4151" s="186"/>
      <c r="M4151" s="188" t="s">
        <v>3142</v>
      </c>
      <c r="N4151" s="17">
        <v>27</v>
      </c>
      <c r="O4151" s="196">
        <v>8</v>
      </c>
      <c r="P4151" s="17">
        <v>2014</v>
      </c>
      <c r="Q4151" s="19" t="s">
        <v>5266</v>
      </c>
      <c r="R4151" s="24" t="s">
        <v>1026</v>
      </c>
      <c r="S4151" s="20" t="s">
        <v>566</v>
      </c>
      <c r="T4151" s="196">
        <v>1</v>
      </c>
      <c r="U4151" s="24" t="s">
        <v>1026</v>
      </c>
      <c r="V4151" s="196">
        <v>2</v>
      </c>
      <c r="W4151" s="297" t="s">
        <v>5856</v>
      </c>
      <c r="X4151" s="196">
        <v>190</v>
      </c>
      <c r="Y4151" s="196">
        <v>4</v>
      </c>
      <c r="Z4151" s="24" t="s">
        <v>1026</v>
      </c>
      <c r="AA4151" s="196">
        <v>5</v>
      </c>
      <c r="AC4151" s="17">
        <v>2</v>
      </c>
      <c r="AD4151" s="17">
        <v>27</v>
      </c>
      <c r="AE4151" s="17">
        <f t="shared" ref="AE4151:AE4153" si="75">PRODUCT(AC4151*60+AD4151)</f>
        <v>147</v>
      </c>
      <c r="AF4151" s="17"/>
    </row>
    <row r="4152" spans="1:32" x14ac:dyDescent="0.25">
      <c r="A4152" s="186"/>
      <c r="B4152" s="176" t="s">
        <v>5860</v>
      </c>
      <c r="C4152" s="186"/>
      <c r="D4152" s="186"/>
      <c r="E4152" s="186"/>
      <c r="F4152" s="186"/>
      <c r="G4152" s="186"/>
      <c r="H4152" s="186"/>
      <c r="I4152" s="186"/>
      <c r="J4152" s="186"/>
      <c r="K4152" s="186"/>
      <c r="L4152" s="186"/>
      <c r="M4152" s="188" t="s">
        <v>3027</v>
      </c>
      <c r="N4152" s="17">
        <v>30</v>
      </c>
      <c r="O4152" s="196">
        <v>8</v>
      </c>
      <c r="P4152" s="17">
        <v>2014</v>
      </c>
      <c r="Q4152" s="20" t="s">
        <v>566</v>
      </c>
      <c r="R4152" s="24" t="s">
        <v>1026</v>
      </c>
      <c r="S4152" s="19" t="s">
        <v>5266</v>
      </c>
      <c r="T4152" s="196">
        <v>2</v>
      </c>
      <c r="U4152" s="24" t="s">
        <v>1026</v>
      </c>
      <c r="V4152" s="196">
        <v>0</v>
      </c>
      <c r="W4152" s="297" t="s">
        <v>5859</v>
      </c>
      <c r="X4152" s="196">
        <v>420</v>
      </c>
      <c r="Y4152" s="196">
        <v>9</v>
      </c>
      <c r="Z4152" s="24" t="s">
        <v>1026</v>
      </c>
      <c r="AA4152" s="196">
        <v>1</v>
      </c>
      <c r="AC4152" s="17">
        <v>2</v>
      </c>
      <c r="AD4152" s="17">
        <v>10</v>
      </c>
      <c r="AE4152" s="17">
        <f t="shared" si="75"/>
        <v>130</v>
      </c>
      <c r="AF4152" s="17"/>
    </row>
    <row r="4153" spans="1:32" x14ac:dyDescent="0.25">
      <c r="A4153" s="186"/>
      <c r="B4153" s="176" t="s">
        <v>5861</v>
      </c>
      <c r="C4153" s="186"/>
      <c r="D4153" s="186"/>
      <c r="E4153" s="186"/>
      <c r="F4153" s="186"/>
      <c r="G4153" s="186"/>
      <c r="H4153" s="186"/>
      <c r="I4153" s="186"/>
      <c r="J4153" s="186"/>
      <c r="K4153" s="186"/>
      <c r="L4153" s="186"/>
      <c r="M4153" s="188" t="s">
        <v>3011</v>
      </c>
      <c r="N4153" s="17">
        <v>31</v>
      </c>
      <c r="O4153" s="196">
        <v>8</v>
      </c>
      <c r="P4153" s="17">
        <v>2014</v>
      </c>
      <c r="Q4153" s="19" t="s">
        <v>5266</v>
      </c>
      <c r="R4153" s="24" t="s">
        <v>1026</v>
      </c>
      <c r="S4153" s="20" t="s">
        <v>566</v>
      </c>
      <c r="T4153" s="196">
        <v>0</v>
      </c>
      <c r="U4153" s="24" t="s">
        <v>1026</v>
      </c>
      <c r="V4153" s="196">
        <v>2</v>
      </c>
      <c r="W4153" s="297" t="s">
        <v>2602</v>
      </c>
      <c r="X4153" s="196">
        <v>261</v>
      </c>
      <c r="Y4153" s="196">
        <v>1</v>
      </c>
      <c r="Z4153" s="24" t="s">
        <v>1026</v>
      </c>
      <c r="AA4153" s="196">
        <v>4</v>
      </c>
      <c r="AC4153" s="17">
        <v>1</v>
      </c>
      <c r="AD4153" s="17">
        <v>59</v>
      </c>
      <c r="AE4153" s="17">
        <f t="shared" si="75"/>
        <v>119</v>
      </c>
      <c r="AF4153" s="17"/>
    </row>
    <row r="4154" spans="1:32" x14ac:dyDescent="0.25">
      <c r="A4154" s="186"/>
      <c r="B4154" s="176"/>
      <c r="C4154" s="186"/>
      <c r="D4154" s="186"/>
      <c r="E4154" s="186"/>
      <c r="F4154" s="186"/>
      <c r="G4154" s="186"/>
      <c r="H4154" s="186"/>
      <c r="I4154" s="186"/>
      <c r="J4154" s="186"/>
      <c r="K4154" s="186"/>
      <c r="L4154" s="186"/>
      <c r="M4154" s="188"/>
      <c r="O4154" s="196"/>
      <c r="P4154" s="196"/>
      <c r="Q4154" s="197"/>
      <c r="R4154" s="204"/>
      <c r="S4154" s="205"/>
      <c r="T4154" s="17">
        <f>SUM(T4151:T4153)</f>
        <v>3</v>
      </c>
      <c r="U4154" s="24" t="s">
        <v>1026</v>
      </c>
      <c r="V4154" s="17">
        <f>SUM(V4151:V4153)</f>
        <v>4</v>
      </c>
      <c r="X4154" s="17">
        <f>SUM(X4151:X4153)</f>
        <v>871</v>
      </c>
      <c r="Y4154" s="17">
        <f>SUM(Y4151:Y4153)</f>
        <v>14</v>
      </c>
      <c r="Z4154" s="24" t="s">
        <v>1026</v>
      </c>
      <c r="AA4154" s="17">
        <f>SUM(AA4151:AA4153)</f>
        <v>10</v>
      </c>
      <c r="AE4154" s="17">
        <f>SUM(AE4151:AE4153)</f>
        <v>396</v>
      </c>
      <c r="AF4154" s="17"/>
    </row>
    <row r="4155" spans="1:32" x14ac:dyDescent="0.25">
      <c r="A4155" s="186"/>
      <c r="B4155" s="176"/>
      <c r="C4155" s="186"/>
      <c r="D4155" s="186"/>
      <c r="E4155" s="186"/>
      <c r="F4155" s="186"/>
      <c r="G4155" s="186"/>
      <c r="H4155" s="186"/>
      <c r="I4155" s="186"/>
      <c r="J4155" s="186"/>
      <c r="K4155" s="186"/>
      <c r="L4155" s="186"/>
      <c r="M4155" s="188"/>
      <c r="O4155" s="196"/>
      <c r="P4155" s="17">
        <v>3</v>
      </c>
      <c r="Q4155" s="197"/>
      <c r="R4155" s="204"/>
      <c r="S4155" s="203" t="s">
        <v>567</v>
      </c>
      <c r="T4155" s="81">
        <f>PRODUCT(T4154/P4155)</f>
        <v>1</v>
      </c>
      <c r="U4155" s="24" t="s">
        <v>1026</v>
      </c>
      <c r="V4155" s="81">
        <f>PRODUCT(V4154/P4155)</f>
        <v>1.3333333333333333</v>
      </c>
      <c r="X4155" s="82">
        <f>PRODUCT(X4154/P4155)</f>
        <v>290.33333333333331</v>
      </c>
      <c r="Y4155" s="81">
        <f>PRODUCT(Y4154/P4155)</f>
        <v>4.666666666666667</v>
      </c>
      <c r="Z4155" s="24" t="s">
        <v>1026</v>
      </c>
      <c r="AA4155" s="81">
        <f>PRODUCT(AA4154/P4155)</f>
        <v>3.3333333333333335</v>
      </c>
      <c r="AF4155" s="17"/>
    </row>
    <row r="4156" spans="1:32" x14ac:dyDescent="0.25">
      <c r="A4156" s="186"/>
      <c r="B4156" s="176"/>
      <c r="C4156" s="186"/>
      <c r="D4156" s="186"/>
      <c r="E4156" s="186"/>
      <c r="F4156" s="186"/>
      <c r="G4156" s="186"/>
      <c r="H4156" s="186"/>
      <c r="I4156" s="186"/>
      <c r="J4156" s="186"/>
      <c r="K4156" s="186"/>
      <c r="L4156" s="186"/>
      <c r="M4156" s="188"/>
      <c r="O4156" s="196"/>
      <c r="P4156" s="196"/>
      <c r="Q4156" s="197"/>
      <c r="R4156" s="197"/>
      <c r="S4156" s="203"/>
      <c r="T4156" s="196"/>
      <c r="U4156" s="197"/>
      <c r="V4156" s="196"/>
      <c r="W4156" s="200"/>
      <c r="X4156" s="196"/>
      <c r="Y4156" s="196"/>
      <c r="Z4156" s="197"/>
      <c r="AA4156" s="196"/>
      <c r="AF4156" s="17"/>
    </row>
    <row r="4157" spans="1:32" x14ac:dyDescent="0.25">
      <c r="AF4157" s="17"/>
    </row>
    <row r="4158" spans="1:32" x14ac:dyDescent="0.25">
      <c r="A4158" s="21"/>
      <c r="B4158" s="22" t="s">
        <v>5927</v>
      </c>
      <c r="C4158" s="21" t="s">
        <v>1032</v>
      </c>
      <c r="D4158" s="21" t="s">
        <v>1033</v>
      </c>
      <c r="E4158" s="21" t="s">
        <v>1034</v>
      </c>
      <c r="F4158" s="21" t="s">
        <v>1030</v>
      </c>
      <c r="G4158" s="21" t="s">
        <v>1039</v>
      </c>
      <c r="H4158" s="21" t="s">
        <v>1040</v>
      </c>
      <c r="I4158" s="22" t="s">
        <v>1028</v>
      </c>
      <c r="J4158" s="21"/>
      <c r="K4158" s="21"/>
      <c r="L4158" s="21" t="s">
        <v>1031</v>
      </c>
      <c r="M4158" s="33"/>
      <c r="N4158" s="33"/>
      <c r="O4158" s="33"/>
      <c r="P4158" s="33"/>
      <c r="Q4158" s="22" t="s">
        <v>5927</v>
      </c>
      <c r="R4158" s="33"/>
      <c r="S4158" s="35"/>
      <c r="T4158" s="33"/>
      <c r="U4158" s="33"/>
      <c r="V4158" s="33"/>
      <c r="W4158" s="163"/>
      <c r="X4158" s="33"/>
      <c r="Y4158" s="33"/>
      <c r="Z4158" s="33"/>
      <c r="AA4158" s="33"/>
      <c r="AF4158" s="17"/>
    </row>
    <row r="4159" spans="1:32" x14ac:dyDescent="0.25">
      <c r="A4159" s="14">
        <v>1</v>
      </c>
      <c r="B4159" s="67" t="s">
        <v>1041</v>
      </c>
      <c r="C4159" s="294">
        <v>24</v>
      </c>
      <c r="D4159" s="294">
        <v>16</v>
      </c>
      <c r="E4159" s="294">
        <v>5</v>
      </c>
      <c r="F4159" s="191">
        <v>0</v>
      </c>
      <c r="G4159" s="191">
        <v>1</v>
      </c>
      <c r="H4159" s="191">
        <v>2</v>
      </c>
      <c r="I4159" s="191">
        <v>196</v>
      </c>
      <c r="J4159" s="299" t="s">
        <v>1026</v>
      </c>
      <c r="K4159" s="191">
        <v>70</v>
      </c>
      <c r="L4159" s="191">
        <v>59</v>
      </c>
      <c r="M4159" s="17" t="s">
        <v>3027</v>
      </c>
      <c r="N4159" s="17">
        <v>9</v>
      </c>
      <c r="O4159" s="17">
        <v>5</v>
      </c>
      <c r="P4159" s="17">
        <v>2015</v>
      </c>
      <c r="Q4159" s="19" t="s">
        <v>5387</v>
      </c>
      <c r="R4159" s="24" t="s">
        <v>1026</v>
      </c>
      <c r="S4159" s="19" t="s">
        <v>4913</v>
      </c>
      <c r="T4159" s="17">
        <v>1</v>
      </c>
      <c r="U4159" s="24" t="s">
        <v>1026</v>
      </c>
      <c r="V4159" s="17">
        <v>0</v>
      </c>
      <c r="W4159" s="142" t="s">
        <v>172</v>
      </c>
      <c r="X4159" s="17">
        <v>458</v>
      </c>
      <c r="Y4159" s="17">
        <v>4</v>
      </c>
      <c r="Z4159" s="24" t="s">
        <v>1026</v>
      </c>
      <c r="AA4159" s="17">
        <v>3</v>
      </c>
      <c r="AB4159" s="142"/>
      <c r="AC4159" s="17">
        <v>2</v>
      </c>
      <c r="AD4159" s="17">
        <v>13</v>
      </c>
      <c r="AE4159" s="17">
        <f t="shared" ref="AE4159" si="76">PRODUCT(AC4159*60+AD4159)</f>
        <v>133</v>
      </c>
      <c r="AF4159" s="17"/>
    </row>
    <row r="4160" spans="1:32" x14ac:dyDescent="0.25">
      <c r="A4160" s="14">
        <v>2</v>
      </c>
      <c r="B4160" s="42" t="s">
        <v>392</v>
      </c>
      <c r="C4160" s="191">
        <v>24</v>
      </c>
      <c r="D4160" s="191">
        <v>14</v>
      </c>
      <c r="E4160" s="191">
        <v>6</v>
      </c>
      <c r="F4160" s="191">
        <v>0</v>
      </c>
      <c r="G4160" s="191">
        <v>1</v>
      </c>
      <c r="H4160" s="191">
        <v>3</v>
      </c>
      <c r="I4160" s="191">
        <v>192</v>
      </c>
      <c r="J4160" s="299" t="s">
        <v>1026</v>
      </c>
      <c r="K4160" s="191">
        <v>73</v>
      </c>
      <c r="L4160" s="191">
        <v>55</v>
      </c>
      <c r="M4160" s="17" t="s">
        <v>3011</v>
      </c>
      <c r="N4160" s="17">
        <v>10</v>
      </c>
      <c r="O4160" s="17">
        <v>5</v>
      </c>
      <c r="P4160" s="17">
        <v>2015</v>
      </c>
      <c r="Q4160" s="19" t="s">
        <v>1041</v>
      </c>
      <c r="R4160" s="24" t="s">
        <v>1026</v>
      </c>
      <c r="S4160" s="19" t="s">
        <v>1043</v>
      </c>
      <c r="T4160" s="17">
        <v>2</v>
      </c>
      <c r="U4160" s="24" t="s">
        <v>1026</v>
      </c>
      <c r="V4160" s="17">
        <v>1</v>
      </c>
      <c r="W4160" s="142" t="s">
        <v>5958</v>
      </c>
      <c r="X4160" s="17">
        <v>293</v>
      </c>
      <c r="Y4160" s="17">
        <v>9</v>
      </c>
      <c r="Z4160" s="24" t="s">
        <v>1026</v>
      </c>
      <c r="AA4160" s="17">
        <v>6</v>
      </c>
      <c r="AB4160" s="142"/>
      <c r="AC4160" s="17">
        <v>2</v>
      </c>
      <c r="AD4160" s="17">
        <v>13</v>
      </c>
      <c r="AE4160" s="17">
        <f t="shared" ref="AE4160:AE4223" si="77">PRODUCT(AC4160*60+AD4160)</f>
        <v>133</v>
      </c>
      <c r="AF4160" s="17"/>
    </row>
    <row r="4161" spans="1:32" x14ac:dyDescent="0.25">
      <c r="A4161" s="14">
        <v>3</v>
      </c>
      <c r="B4161" s="63" t="s">
        <v>1241</v>
      </c>
      <c r="C4161" s="294">
        <v>24</v>
      </c>
      <c r="D4161" s="294">
        <v>12</v>
      </c>
      <c r="E4161" s="294">
        <v>3</v>
      </c>
      <c r="F4161" s="294">
        <v>0</v>
      </c>
      <c r="G4161" s="294">
        <v>4</v>
      </c>
      <c r="H4161" s="294">
        <v>5</v>
      </c>
      <c r="I4161" s="294">
        <v>195</v>
      </c>
      <c r="J4161" s="299" t="s">
        <v>1026</v>
      </c>
      <c r="K4161" s="294">
        <v>113</v>
      </c>
      <c r="L4161" s="294">
        <v>46</v>
      </c>
      <c r="M4161" s="17" t="s">
        <v>3011</v>
      </c>
      <c r="N4161" s="17">
        <v>10</v>
      </c>
      <c r="O4161" s="17">
        <v>5</v>
      </c>
      <c r="P4161" s="17">
        <v>2015</v>
      </c>
      <c r="Q4161" s="19" t="s">
        <v>5931</v>
      </c>
      <c r="R4161" s="24" t="s">
        <v>1026</v>
      </c>
      <c r="S4161" s="19" t="s">
        <v>264</v>
      </c>
      <c r="T4161" s="17">
        <v>2</v>
      </c>
      <c r="U4161" s="24" t="s">
        <v>1026</v>
      </c>
      <c r="V4161" s="17">
        <v>0</v>
      </c>
      <c r="W4161" s="142" t="s">
        <v>5957</v>
      </c>
      <c r="X4161" s="17">
        <v>234</v>
      </c>
      <c r="Y4161" s="17">
        <v>16</v>
      </c>
      <c r="Z4161" s="24" t="s">
        <v>1026</v>
      </c>
      <c r="AA4161" s="17">
        <v>1</v>
      </c>
      <c r="AB4161" s="142" t="s">
        <v>5268</v>
      </c>
      <c r="AC4161" s="17">
        <v>2</v>
      </c>
      <c r="AD4161" s="17">
        <v>2</v>
      </c>
      <c r="AE4161" s="17">
        <f t="shared" si="77"/>
        <v>122</v>
      </c>
      <c r="AF4161" s="17"/>
    </row>
    <row r="4162" spans="1:32" x14ac:dyDescent="0.25">
      <c r="A4162" s="14">
        <v>4</v>
      </c>
      <c r="B4162" s="63" t="s">
        <v>4913</v>
      </c>
      <c r="C4162" s="191">
        <v>24</v>
      </c>
      <c r="D4162" s="191">
        <v>11</v>
      </c>
      <c r="E4162" s="191">
        <v>6</v>
      </c>
      <c r="F4162" s="191">
        <v>0</v>
      </c>
      <c r="G4162" s="191">
        <v>1</v>
      </c>
      <c r="H4162" s="191">
        <v>6</v>
      </c>
      <c r="I4162" s="191">
        <v>150</v>
      </c>
      <c r="J4162" s="299" t="s">
        <v>1026</v>
      </c>
      <c r="K4162" s="191">
        <v>94</v>
      </c>
      <c r="L4162" s="191">
        <v>46</v>
      </c>
      <c r="M4162" s="17" t="s">
        <v>3011</v>
      </c>
      <c r="N4162" s="17">
        <v>10</v>
      </c>
      <c r="O4162" s="17">
        <v>5</v>
      </c>
      <c r="P4162" s="17">
        <v>2015</v>
      </c>
      <c r="Q4162" s="19" t="s">
        <v>1042</v>
      </c>
      <c r="R4162" s="24" t="s">
        <v>1026</v>
      </c>
      <c r="S4162" s="19" t="s">
        <v>566</v>
      </c>
      <c r="T4162" s="17">
        <v>0</v>
      </c>
      <c r="U4162" s="24" t="s">
        <v>1026</v>
      </c>
      <c r="V4162" s="17">
        <v>2</v>
      </c>
      <c r="W4162" s="142" t="s">
        <v>5956</v>
      </c>
      <c r="X4162" s="17">
        <v>325</v>
      </c>
      <c r="Y4162" s="17">
        <v>0</v>
      </c>
      <c r="Z4162" s="24" t="s">
        <v>1026</v>
      </c>
      <c r="AA4162" s="17">
        <v>14</v>
      </c>
      <c r="AB4162" s="142"/>
      <c r="AC4162" s="17">
        <v>2</v>
      </c>
      <c r="AD4162" s="17">
        <v>11</v>
      </c>
      <c r="AE4162" s="17">
        <f t="shared" si="77"/>
        <v>131</v>
      </c>
      <c r="AF4162" s="17"/>
    </row>
    <row r="4163" spans="1:32" x14ac:dyDescent="0.25">
      <c r="A4163" s="14">
        <v>5</v>
      </c>
      <c r="B4163" s="42" t="s">
        <v>5387</v>
      </c>
      <c r="C4163" s="191">
        <v>24</v>
      </c>
      <c r="D4163" s="191">
        <v>10</v>
      </c>
      <c r="E4163" s="191">
        <v>2</v>
      </c>
      <c r="F4163" s="191">
        <v>0</v>
      </c>
      <c r="G4163" s="191">
        <v>3</v>
      </c>
      <c r="H4163" s="191">
        <v>9</v>
      </c>
      <c r="I4163" s="191">
        <v>169</v>
      </c>
      <c r="J4163" s="299" t="s">
        <v>1026</v>
      </c>
      <c r="K4163" s="191">
        <v>113</v>
      </c>
      <c r="L4163" s="191">
        <v>37</v>
      </c>
      <c r="M4163" s="17" t="s">
        <v>3011</v>
      </c>
      <c r="N4163" s="17">
        <v>10</v>
      </c>
      <c r="O4163" s="17">
        <v>5</v>
      </c>
      <c r="P4163" s="17">
        <v>2015</v>
      </c>
      <c r="Q4163" s="19" t="s">
        <v>5041</v>
      </c>
      <c r="R4163" s="24" t="s">
        <v>1026</v>
      </c>
      <c r="S4163" s="19" t="s">
        <v>1241</v>
      </c>
      <c r="T4163" s="17">
        <v>1</v>
      </c>
      <c r="U4163" s="24" t="s">
        <v>1026</v>
      </c>
      <c r="V4163" s="17">
        <v>2</v>
      </c>
      <c r="W4163" s="142" t="s">
        <v>5959</v>
      </c>
      <c r="X4163" s="17">
        <v>677</v>
      </c>
      <c r="Y4163" s="17">
        <v>9</v>
      </c>
      <c r="Z4163" s="24" t="s">
        <v>1026</v>
      </c>
      <c r="AA4163" s="17">
        <v>6</v>
      </c>
      <c r="AB4163" s="142"/>
      <c r="AC4163" s="17">
        <v>2</v>
      </c>
      <c r="AD4163" s="17">
        <v>45</v>
      </c>
      <c r="AE4163" s="17">
        <f t="shared" si="77"/>
        <v>165</v>
      </c>
      <c r="AF4163" s="17"/>
    </row>
    <row r="4164" spans="1:32" x14ac:dyDescent="0.25">
      <c r="A4164" s="14">
        <v>6</v>
      </c>
      <c r="B4164" s="42" t="s">
        <v>5041</v>
      </c>
      <c r="C4164" s="191">
        <v>24</v>
      </c>
      <c r="D4164" s="191">
        <v>6</v>
      </c>
      <c r="E4164" s="191">
        <v>5</v>
      </c>
      <c r="F4164" s="191">
        <v>0</v>
      </c>
      <c r="G4164" s="191">
        <v>5</v>
      </c>
      <c r="H4164" s="191">
        <v>8</v>
      </c>
      <c r="I4164" s="191">
        <v>95</v>
      </c>
      <c r="J4164" s="299" t="s">
        <v>1026</v>
      </c>
      <c r="K4164" s="191">
        <v>113</v>
      </c>
      <c r="L4164" s="191">
        <v>33</v>
      </c>
      <c r="M4164" s="17" t="s">
        <v>3142</v>
      </c>
      <c r="N4164" s="17">
        <v>13</v>
      </c>
      <c r="O4164" s="17">
        <v>5</v>
      </c>
      <c r="P4164" s="17">
        <v>2015</v>
      </c>
      <c r="Q4164" s="19" t="s">
        <v>264</v>
      </c>
      <c r="R4164" s="24" t="s">
        <v>1026</v>
      </c>
      <c r="S4164" s="19" t="s">
        <v>392</v>
      </c>
      <c r="T4164" s="17">
        <v>0</v>
      </c>
      <c r="U4164" s="24" t="s">
        <v>1026</v>
      </c>
      <c r="V4164" s="17">
        <v>2</v>
      </c>
      <c r="W4164" s="142" t="s">
        <v>5961</v>
      </c>
      <c r="X4164" s="17">
        <v>396</v>
      </c>
      <c r="Y4164" s="17">
        <v>0</v>
      </c>
      <c r="Z4164" s="24" t="s">
        <v>1026</v>
      </c>
      <c r="AA4164" s="17">
        <v>10</v>
      </c>
      <c r="AB4164" s="142"/>
      <c r="AC4164" s="17">
        <v>1</v>
      </c>
      <c r="AD4164" s="17">
        <v>52</v>
      </c>
      <c r="AE4164" s="17">
        <f t="shared" si="77"/>
        <v>112</v>
      </c>
      <c r="AF4164" s="17"/>
    </row>
    <row r="4165" spans="1:32" x14ac:dyDescent="0.25">
      <c r="A4165" s="14">
        <v>7</v>
      </c>
      <c r="B4165" s="42" t="s">
        <v>5931</v>
      </c>
      <c r="C4165" s="191">
        <v>24</v>
      </c>
      <c r="D4165" s="191">
        <v>8</v>
      </c>
      <c r="E4165" s="191">
        <v>3</v>
      </c>
      <c r="F4165" s="191">
        <v>0</v>
      </c>
      <c r="G4165" s="191">
        <v>2</v>
      </c>
      <c r="H4165" s="191">
        <v>11</v>
      </c>
      <c r="I4165" s="191">
        <v>126</v>
      </c>
      <c r="J4165" s="299" t="s">
        <v>1026</v>
      </c>
      <c r="K4165" s="191">
        <v>97</v>
      </c>
      <c r="L4165" s="191">
        <v>32</v>
      </c>
      <c r="M4165" s="17" t="s">
        <v>3142</v>
      </c>
      <c r="N4165" s="17">
        <v>13</v>
      </c>
      <c r="O4165" s="17">
        <v>5</v>
      </c>
      <c r="P4165" s="17">
        <v>2015</v>
      </c>
      <c r="Q4165" s="19" t="s">
        <v>1241</v>
      </c>
      <c r="R4165" s="24" t="s">
        <v>1026</v>
      </c>
      <c r="S4165" s="19" t="s">
        <v>1042</v>
      </c>
      <c r="T4165" s="17">
        <v>2</v>
      </c>
      <c r="U4165" s="24" t="s">
        <v>1026</v>
      </c>
      <c r="V4165" s="17">
        <v>0</v>
      </c>
      <c r="W4165" s="142" t="s">
        <v>5960</v>
      </c>
      <c r="X4165" s="17">
        <v>667</v>
      </c>
      <c r="Y4165" s="17">
        <v>17</v>
      </c>
      <c r="Z4165" s="24" t="s">
        <v>1026</v>
      </c>
      <c r="AA4165" s="17">
        <v>4</v>
      </c>
      <c r="AB4165" s="142"/>
      <c r="AC4165" s="17">
        <v>2</v>
      </c>
      <c r="AD4165" s="17">
        <v>20</v>
      </c>
      <c r="AE4165" s="17">
        <f t="shared" si="77"/>
        <v>140</v>
      </c>
      <c r="AF4165" s="17"/>
    </row>
    <row r="4166" spans="1:32" ht="15.75" thickBot="1" x14ac:dyDescent="0.3">
      <c r="A4166" s="37">
        <v>8</v>
      </c>
      <c r="B4166" s="50" t="s">
        <v>1043</v>
      </c>
      <c r="C4166" s="296">
        <v>24</v>
      </c>
      <c r="D4166" s="296">
        <v>5</v>
      </c>
      <c r="E4166" s="296">
        <v>7</v>
      </c>
      <c r="F4166" s="296">
        <v>0</v>
      </c>
      <c r="G4166" s="296">
        <v>3</v>
      </c>
      <c r="H4166" s="296">
        <v>9</v>
      </c>
      <c r="I4166" s="296">
        <v>97</v>
      </c>
      <c r="J4166" s="301" t="s">
        <v>1026</v>
      </c>
      <c r="K4166" s="296">
        <v>119</v>
      </c>
      <c r="L4166" s="296">
        <v>32</v>
      </c>
      <c r="M4166" s="17" t="s">
        <v>3142</v>
      </c>
      <c r="N4166" s="17">
        <v>13</v>
      </c>
      <c r="O4166" s="17">
        <v>5</v>
      </c>
      <c r="P4166" s="17">
        <v>2015</v>
      </c>
      <c r="Q4166" s="19" t="s">
        <v>4913</v>
      </c>
      <c r="R4166" s="24" t="s">
        <v>1026</v>
      </c>
      <c r="S4166" s="19" t="s">
        <v>1041</v>
      </c>
      <c r="T4166" s="17">
        <v>2</v>
      </c>
      <c r="U4166" s="24" t="s">
        <v>1026</v>
      </c>
      <c r="V4166" s="17">
        <v>0</v>
      </c>
      <c r="W4166" s="142" t="s">
        <v>5408</v>
      </c>
      <c r="X4166" s="17">
        <v>481</v>
      </c>
      <c r="Y4166" s="17">
        <v>4</v>
      </c>
      <c r="Z4166" s="24" t="s">
        <v>1026</v>
      </c>
      <c r="AA4166" s="17">
        <v>1</v>
      </c>
      <c r="AB4166" s="142"/>
      <c r="AC4166" s="17">
        <v>1</v>
      </c>
      <c r="AD4166" s="17">
        <v>57</v>
      </c>
      <c r="AE4166" s="17">
        <f t="shared" si="77"/>
        <v>117</v>
      </c>
      <c r="AF4166" s="17"/>
    </row>
    <row r="4167" spans="1:32" x14ac:dyDescent="0.25">
      <c r="A4167" s="131">
        <v>9</v>
      </c>
      <c r="B4167" s="322" t="s">
        <v>264</v>
      </c>
      <c r="C4167" s="323">
        <v>24</v>
      </c>
      <c r="D4167" s="323">
        <v>2</v>
      </c>
      <c r="E4167" s="323">
        <v>2</v>
      </c>
      <c r="F4167" s="323">
        <v>0</v>
      </c>
      <c r="G4167" s="323">
        <v>5</v>
      </c>
      <c r="H4167" s="323">
        <v>15</v>
      </c>
      <c r="I4167" s="323">
        <v>84</v>
      </c>
      <c r="J4167" s="324" t="s">
        <v>1026</v>
      </c>
      <c r="K4167" s="323">
        <v>191</v>
      </c>
      <c r="L4167" s="323">
        <v>15</v>
      </c>
      <c r="M4167" s="17" t="s">
        <v>3142</v>
      </c>
      <c r="N4167" s="17">
        <v>13</v>
      </c>
      <c r="O4167" s="17">
        <v>5</v>
      </c>
      <c r="P4167" s="17">
        <v>2015</v>
      </c>
      <c r="Q4167" s="19" t="s">
        <v>566</v>
      </c>
      <c r="R4167" s="24" t="s">
        <v>1026</v>
      </c>
      <c r="S4167" s="19" t="s">
        <v>5041</v>
      </c>
      <c r="T4167" s="17">
        <v>0</v>
      </c>
      <c r="U4167" s="24" t="s">
        <v>1026</v>
      </c>
      <c r="V4167" s="17">
        <v>2</v>
      </c>
      <c r="W4167" s="142" t="s">
        <v>1051</v>
      </c>
      <c r="X4167" s="17">
        <v>365</v>
      </c>
      <c r="Y4167" s="17">
        <v>1</v>
      </c>
      <c r="Z4167" s="24" t="s">
        <v>1026</v>
      </c>
      <c r="AA4167" s="17">
        <v>3</v>
      </c>
      <c r="AB4167" s="142"/>
      <c r="AC4167" s="17">
        <v>2</v>
      </c>
      <c r="AD4167" s="17">
        <v>0</v>
      </c>
      <c r="AE4167" s="17">
        <f t="shared" si="77"/>
        <v>120</v>
      </c>
      <c r="AF4167" s="17"/>
    </row>
    <row r="4168" spans="1:32" ht="15.75" thickBot="1" x14ac:dyDescent="0.3">
      <c r="A4168" s="37">
        <v>10</v>
      </c>
      <c r="B4168" s="36" t="s">
        <v>566</v>
      </c>
      <c r="C4168" s="296">
        <v>24</v>
      </c>
      <c r="D4168" s="296">
        <v>1</v>
      </c>
      <c r="E4168" s="296">
        <v>6</v>
      </c>
      <c r="F4168" s="296">
        <v>0</v>
      </c>
      <c r="G4168" s="296">
        <v>0</v>
      </c>
      <c r="H4168" s="296">
        <v>17</v>
      </c>
      <c r="I4168" s="296">
        <v>85</v>
      </c>
      <c r="J4168" s="301" t="s">
        <v>1026</v>
      </c>
      <c r="K4168" s="296">
        <v>203</v>
      </c>
      <c r="L4168" s="296">
        <v>15</v>
      </c>
      <c r="M4168" s="17" t="s">
        <v>3141</v>
      </c>
      <c r="N4168" s="17">
        <v>14</v>
      </c>
      <c r="O4168" s="17">
        <v>5</v>
      </c>
      <c r="P4168" s="17">
        <v>2015</v>
      </c>
      <c r="Q4168" s="19" t="s">
        <v>1043</v>
      </c>
      <c r="R4168" s="24" t="s">
        <v>1026</v>
      </c>
      <c r="S4168" s="19" t="s">
        <v>5931</v>
      </c>
      <c r="T4168" s="17">
        <v>2</v>
      </c>
      <c r="U4168" s="24" t="s">
        <v>1026</v>
      </c>
      <c r="V4168" s="17">
        <v>0</v>
      </c>
      <c r="W4168" s="142" t="s">
        <v>2908</v>
      </c>
      <c r="X4168" s="17">
        <v>292</v>
      </c>
      <c r="Y4168" s="17">
        <v>2</v>
      </c>
      <c r="Z4168" s="24" t="s">
        <v>1026</v>
      </c>
      <c r="AA4168" s="17">
        <v>0</v>
      </c>
      <c r="AB4168" s="142"/>
      <c r="AC4168" s="17">
        <v>1</v>
      </c>
      <c r="AD4168" s="17">
        <v>50</v>
      </c>
      <c r="AE4168" s="17">
        <f t="shared" si="77"/>
        <v>110</v>
      </c>
      <c r="AF4168" s="17"/>
    </row>
    <row r="4169" spans="1:32" x14ac:dyDescent="0.25">
      <c r="A4169" s="29">
        <v>11</v>
      </c>
      <c r="B4169" s="63" t="s">
        <v>1042</v>
      </c>
      <c r="C4169" s="191">
        <v>24</v>
      </c>
      <c r="D4169" s="191">
        <v>0</v>
      </c>
      <c r="E4169" s="191">
        <v>2</v>
      </c>
      <c r="F4169" s="191">
        <v>0</v>
      </c>
      <c r="G4169" s="191">
        <v>1</v>
      </c>
      <c r="H4169" s="191">
        <v>21</v>
      </c>
      <c r="I4169" s="191">
        <v>63</v>
      </c>
      <c r="J4169" s="299" t="s">
        <v>1026</v>
      </c>
      <c r="K4169" s="191">
        <v>266</v>
      </c>
      <c r="L4169" s="191">
        <v>5</v>
      </c>
      <c r="M4169" s="17" t="s">
        <v>3143</v>
      </c>
      <c r="N4169" s="17">
        <v>15</v>
      </c>
      <c r="O4169" s="17">
        <v>5</v>
      </c>
      <c r="P4169" s="17">
        <v>2015</v>
      </c>
      <c r="Q4169" s="19" t="s">
        <v>392</v>
      </c>
      <c r="R4169" s="24" t="s">
        <v>1026</v>
      </c>
      <c r="S4169" s="19" t="s">
        <v>1043</v>
      </c>
      <c r="T4169" s="17">
        <v>2</v>
      </c>
      <c r="U4169" s="24" t="s">
        <v>1026</v>
      </c>
      <c r="V4169" s="17">
        <v>0</v>
      </c>
      <c r="W4169" s="142" t="s">
        <v>484</v>
      </c>
      <c r="X4169" s="17">
        <v>486</v>
      </c>
      <c r="Y4169" s="17">
        <v>6</v>
      </c>
      <c r="Z4169" s="24" t="s">
        <v>1026</v>
      </c>
      <c r="AA4169" s="17">
        <v>2</v>
      </c>
      <c r="AB4169" s="142"/>
      <c r="AC4169" s="17">
        <v>2</v>
      </c>
      <c r="AD4169" s="17">
        <v>17</v>
      </c>
      <c r="AE4169" s="17">
        <f t="shared" si="77"/>
        <v>137</v>
      </c>
      <c r="AF4169" s="17"/>
    </row>
    <row r="4170" spans="1:32" x14ac:dyDescent="0.25">
      <c r="A4170" s="16"/>
      <c r="C4170" s="186">
        <f t="shared" ref="C4170:H4170" si="78">SUM(C4159:C4169)</f>
        <v>264</v>
      </c>
      <c r="D4170" s="186">
        <f t="shared" si="78"/>
        <v>85</v>
      </c>
      <c r="E4170" s="186">
        <f t="shared" si="78"/>
        <v>47</v>
      </c>
      <c r="F4170" s="186">
        <f t="shared" si="78"/>
        <v>0</v>
      </c>
      <c r="G4170" s="186">
        <f t="shared" si="78"/>
        <v>26</v>
      </c>
      <c r="H4170" s="186">
        <f t="shared" si="78"/>
        <v>106</v>
      </c>
      <c r="I4170" s="302">
        <f>SUM(I4159:I4169)</f>
        <v>1452</v>
      </c>
      <c r="J4170" s="299" t="s">
        <v>1026</v>
      </c>
      <c r="K4170" s="302">
        <f>SUM(K4159:K4169)</f>
        <v>1452</v>
      </c>
      <c r="L4170" s="186">
        <f>PRODUCT(D4170*3+E4170*2+G4170)</f>
        <v>375</v>
      </c>
      <c r="M4170" s="17" t="s">
        <v>3027</v>
      </c>
      <c r="N4170" s="17">
        <v>16</v>
      </c>
      <c r="O4170" s="17">
        <v>5</v>
      </c>
      <c r="P4170" s="17">
        <v>2015</v>
      </c>
      <c r="Q4170" s="19" t="s">
        <v>566</v>
      </c>
      <c r="R4170" s="24" t="s">
        <v>1026</v>
      </c>
      <c r="S4170" s="19" t="s">
        <v>4913</v>
      </c>
      <c r="T4170" s="17">
        <v>0</v>
      </c>
      <c r="U4170" s="24" t="s">
        <v>1026</v>
      </c>
      <c r="V4170" s="17">
        <v>2</v>
      </c>
      <c r="W4170" s="142" t="s">
        <v>5962</v>
      </c>
      <c r="X4170" s="17">
        <v>177</v>
      </c>
      <c r="Y4170" s="17">
        <v>2</v>
      </c>
      <c r="Z4170" s="24" t="s">
        <v>1026</v>
      </c>
      <c r="AA4170" s="17">
        <v>9</v>
      </c>
      <c r="AB4170" s="142"/>
      <c r="AC4170" s="17">
        <v>2</v>
      </c>
      <c r="AD4170" s="17">
        <v>4</v>
      </c>
      <c r="AE4170" s="17">
        <f t="shared" si="77"/>
        <v>124</v>
      </c>
      <c r="AF4170" s="17"/>
    </row>
    <row r="4171" spans="1:32" x14ac:dyDescent="0.25">
      <c r="A4171" s="16"/>
      <c r="C4171" s="16"/>
      <c r="D4171" s="16"/>
      <c r="E4171" s="16"/>
      <c r="F4171" s="16"/>
      <c r="G4171" s="16"/>
      <c r="H4171" s="16"/>
      <c r="I4171" s="16"/>
      <c r="J4171" s="16"/>
      <c r="K4171" s="16"/>
      <c r="L4171" s="16"/>
      <c r="M4171" s="17" t="s">
        <v>3027</v>
      </c>
      <c r="N4171" s="17">
        <v>16</v>
      </c>
      <c r="O4171" s="17">
        <v>5</v>
      </c>
      <c r="P4171" s="17">
        <v>2015</v>
      </c>
      <c r="Q4171" s="19" t="s">
        <v>1042</v>
      </c>
      <c r="R4171" s="24" t="s">
        <v>1026</v>
      </c>
      <c r="S4171" s="19" t="s">
        <v>5931</v>
      </c>
      <c r="T4171" s="17">
        <v>0</v>
      </c>
      <c r="U4171" s="24" t="s">
        <v>1026</v>
      </c>
      <c r="V4171" s="17">
        <v>2</v>
      </c>
      <c r="W4171" s="142" t="s">
        <v>5963</v>
      </c>
      <c r="X4171" s="17">
        <v>190</v>
      </c>
      <c r="Y4171" s="17">
        <v>1</v>
      </c>
      <c r="Z4171" s="24" t="s">
        <v>1026</v>
      </c>
      <c r="AA4171" s="17">
        <v>11</v>
      </c>
      <c r="AB4171" s="142"/>
      <c r="AC4171" s="17">
        <v>1</v>
      </c>
      <c r="AD4171" s="17">
        <v>58</v>
      </c>
      <c r="AE4171" s="17">
        <f t="shared" si="77"/>
        <v>118</v>
      </c>
      <c r="AF4171" s="17"/>
    </row>
    <row r="4172" spans="1:32" x14ac:dyDescent="0.25">
      <c r="A4172" s="16"/>
      <c r="B4172" s="176" t="s">
        <v>369</v>
      </c>
      <c r="C4172" s="16"/>
      <c r="D4172" s="16"/>
      <c r="E4172" s="16"/>
      <c r="F4172" s="16"/>
      <c r="G4172" s="16"/>
      <c r="H4172" s="16"/>
      <c r="J4172" s="16"/>
      <c r="K4172" s="16"/>
      <c r="L4172" s="16"/>
      <c r="M4172" s="17" t="s">
        <v>3011</v>
      </c>
      <c r="N4172" s="17">
        <v>17</v>
      </c>
      <c r="O4172" s="17">
        <v>5</v>
      </c>
      <c r="P4172" s="17">
        <v>2015</v>
      </c>
      <c r="Q4172" s="19" t="s">
        <v>5387</v>
      </c>
      <c r="R4172" s="24" t="s">
        <v>1026</v>
      </c>
      <c r="S4172" s="19" t="s">
        <v>264</v>
      </c>
      <c r="T4172" s="17">
        <v>2</v>
      </c>
      <c r="U4172" s="24" t="s">
        <v>1026</v>
      </c>
      <c r="V4172" s="17">
        <v>0</v>
      </c>
      <c r="W4172" s="142" t="s">
        <v>484</v>
      </c>
      <c r="X4172" s="17">
        <v>485</v>
      </c>
      <c r="Y4172" s="17">
        <v>6</v>
      </c>
      <c r="Z4172" s="24" t="s">
        <v>1026</v>
      </c>
      <c r="AA4172" s="17">
        <v>2</v>
      </c>
      <c r="AB4172" s="142"/>
      <c r="AC4172" s="17">
        <v>2</v>
      </c>
      <c r="AD4172" s="17">
        <v>4</v>
      </c>
      <c r="AE4172" s="17">
        <f t="shared" si="77"/>
        <v>124</v>
      </c>
      <c r="AF4172" s="17"/>
    </row>
    <row r="4173" spans="1:32" x14ac:dyDescent="0.25">
      <c r="A4173" s="16"/>
      <c r="B4173" s="70" t="s">
        <v>6032</v>
      </c>
      <c r="C4173" s="16"/>
      <c r="D4173" s="16"/>
      <c r="E4173" s="16"/>
      <c r="F4173" s="16"/>
      <c r="G4173" s="16"/>
      <c r="H4173" s="16"/>
      <c r="I4173" s="16"/>
      <c r="J4173" s="16"/>
      <c r="K4173" s="16"/>
      <c r="L4173" s="16"/>
      <c r="M4173" s="17" t="s">
        <v>3142</v>
      </c>
      <c r="N4173" s="17">
        <v>20</v>
      </c>
      <c r="O4173" s="17">
        <v>5</v>
      </c>
      <c r="P4173" s="17">
        <v>2015</v>
      </c>
      <c r="Q4173" s="19" t="s">
        <v>264</v>
      </c>
      <c r="R4173" s="24" t="s">
        <v>1026</v>
      </c>
      <c r="S4173" s="19" t="s">
        <v>1041</v>
      </c>
      <c r="T4173" s="17">
        <v>0</v>
      </c>
      <c r="U4173" s="24" t="s">
        <v>1026</v>
      </c>
      <c r="V4173" s="17">
        <v>2</v>
      </c>
      <c r="W4173" s="142" t="s">
        <v>2680</v>
      </c>
      <c r="X4173" s="17">
        <v>283</v>
      </c>
      <c r="Y4173" s="17">
        <v>2</v>
      </c>
      <c r="Z4173" s="24" t="s">
        <v>1026</v>
      </c>
      <c r="AA4173" s="17">
        <v>5</v>
      </c>
      <c r="AB4173" s="142"/>
      <c r="AC4173" s="17">
        <v>2</v>
      </c>
      <c r="AD4173" s="17">
        <v>2</v>
      </c>
      <c r="AE4173" s="17">
        <f t="shared" si="77"/>
        <v>122</v>
      </c>
      <c r="AF4173" s="17"/>
    </row>
    <row r="4174" spans="1:32" x14ac:dyDescent="0.25">
      <c r="A4174" s="16"/>
      <c r="B4174" s="70"/>
      <c r="C4174" s="16"/>
      <c r="D4174" s="16"/>
      <c r="E4174" s="16"/>
      <c r="F4174" s="16"/>
      <c r="G4174" s="16"/>
      <c r="H4174" s="16"/>
      <c r="I4174" s="16"/>
      <c r="J4174" s="16"/>
      <c r="K4174" s="16"/>
      <c r="L4174" s="16"/>
      <c r="M4174" s="17" t="s">
        <v>3142</v>
      </c>
      <c r="N4174" s="17">
        <v>20</v>
      </c>
      <c r="O4174" s="17">
        <v>5</v>
      </c>
      <c r="P4174" s="17">
        <v>2015</v>
      </c>
      <c r="Q4174" s="19" t="s">
        <v>1043</v>
      </c>
      <c r="R4174" s="24" t="s">
        <v>1026</v>
      </c>
      <c r="S4174" s="19" t="s">
        <v>5387</v>
      </c>
      <c r="T4174" s="17">
        <v>1</v>
      </c>
      <c r="U4174" s="24" t="s">
        <v>1026</v>
      </c>
      <c r="V4174" s="17">
        <v>0</v>
      </c>
      <c r="W4174" s="142" t="s">
        <v>5964</v>
      </c>
      <c r="X4174" s="17">
        <v>374</v>
      </c>
      <c r="Y4174" s="17">
        <v>5</v>
      </c>
      <c r="Z4174" s="24" t="s">
        <v>1026</v>
      </c>
      <c r="AA4174" s="17">
        <v>2</v>
      </c>
      <c r="AB4174" s="142"/>
      <c r="AC4174" s="17">
        <v>2</v>
      </c>
      <c r="AD4174" s="17">
        <v>4</v>
      </c>
      <c r="AE4174" s="17">
        <f t="shared" si="77"/>
        <v>124</v>
      </c>
      <c r="AF4174" s="17"/>
    </row>
    <row r="4175" spans="1:32" x14ac:dyDescent="0.25">
      <c r="A4175" s="16"/>
      <c r="B4175" s="318"/>
      <c r="C4175" s="16"/>
      <c r="D4175" s="16"/>
      <c r="E4175" s="16"/>
      <c r="F4175" s="16"/>
      <c r="G4175" s="16"/>
      <c r="H4175" s="16"/>
      <c r="I4175" s="16"/>
      <c r="J4175" s="16"/>
      <c r="K4175" s="16"/>
      <c r="L4175" s="16"/>
      <c r="M4175" s="17" t="s">
        <v>3141</v>
      </c>
      <c r="N4175" s="17">
        <v>21</v>
      </c>
      <c r="O4175" s="17">
        <v>5</v>
      </c>
      <c r="P4175" s="17">
        <v>2015</v>
      </c>
      <c r="Q4175" s="19" t="s">
        <v>392</v>
      </c>
      <c r="R4175" s="24" t="s">
        <v>1026</v>
      </c>
      <c r="S4175" s="19" t="s">
        <v>1042</v>
      </c>
      <c r="T4175" s="17">
        <v>2</v>
      </c>
      <c r="U4175" s="24" t="s">
        <v>1026</v>
      </c>
      <c r="V4175" s="17">
        <v>0</v>
      </c>
      <c r="W4175" s="142" t="s">
        <v>5965</v>
      </c>
      <c r="X4175" s="17">
        <v>372</v>
      </c>
      <c r="Y4175" s="17">
        <v>18</v>
      </c>
      <c r="Z4175" s="24" t="s">
        <v>1026</v>
      </c>
      <c r="AA4175" s="17">
        <v>0</v>
      </c>
      <c r="AB4175" s="142"/>
      <c r="AC4175" s="17">
        <v>2</v>
      </c>
      <c r="AD4175" s="17">
        <v>12</v>
      </c>
      <c r="AE4175" s="17">
        <f t="shared" si="77"/>
        <v>132</v>
      </c>
      <c r="AF4175" s="17"/>
    </row>
    <row r="4176" spans="1:32" x14ac:dyDescent="0.25">
      <c r="A4176" s="16"/>
      <c r="B4176" s="319"/>
      <c r="C4176" s="16"/>
      <c r="D4176" s="16"/>
      <c r="E4176" s="16"/>
      <c r="F4176" s="16"/>
      <c r="G4176" s="16"/>
      <c r="H4176" s="16"/>
      <c r="I4176" s="16"/>
      <c r="J4176" s="16"/>
      <c r="K4176" s="16"/>
      <c r="L4176" s="16"/>
      <c r="M4176" s="17" t="s">
        <v>3143</v>
      </c>
      <c r="N4176" s="17">
        <v>22</v>
      </c>
      <c r="O4176" s="17">
        <v>5</v>
      </c>
      <c r="P4176" s="17">
        <v>2015</v>
      </c>
      <c r="Q4176" s="19" t="s">
        <v>4913</v>
      </c>
      <c r="R4176" s="24" t="s">
        <v>1026</v>
      </c>
      <c r="S4176" s="19" t="s">
        <v>1241</v>
      </c>
      <c r="T4176" s="17">
        <v>1</v>
      </c>
      <c r="U4176" s="24" t="s">
        <v>1026</v>
      </c>
      <c r="V4176" s="17">
        <v>0</v>
      </c>
      <c r="W4176" s="142" t="s">
        <v>5966</v>
      </c>
      <c r="X4176" s="17">
        <v>1035</v>
      </c>
      <c r="Y4176" s="17">
        <v>5</v>
      </c>
      <c r="Z4176" s="24" t="s">
        <v>1026</v>
      </c>
      <c r="AA4176" s="17">
        <v>4</v>
      </c>
      <c r="AB4176" s="142"/>
      <c r="AC4176" s="17">
        <v>2</v>
      </c>
      <c r="AD4176" s="17">
        <v>22</v>
      </c>
      <c r="AE4176" s="17">
        <f t="shared" si="77"/>
        <v>142</v>
      </c>
      <c r="AF4176" s="17"/>
    </row>
    <row r="4177" spans="1:32" x14ac:dyDescent="0.25">
      <c r="A4177" s="16"/>
      <c r="B4177" s="319"/>
      <c r="C4177" s="16"/>
      <c r="D4177" s="16"/>
      <c r="E4177" s="16"/>
      <c r="F4177" s="16"/>
      <c r="G4177" s="16"/>
      <c r="H4177" s="16"/>
      <c r="I4177" s="16"/>
      <c r="J4177" s="16"/>
      <c r="K4177" s="16"/>
      <c r="L4177" s="16"/>
      <c r="M4177" s="17" t="s">
        <v>3027</v>
      </c>
      <c r="N4177" s="17">
        <v>23</v>
      </c>
      <c r="O4177" s="17">
        <v>5</v>
      </c>
      <c r="P4177" s="17">
        <v>2015</v>
      </c>
      <c r="Q4177" s="19" t="s">
        <v>5931</v>
      </c>
      <c r="R4177" s="24" t="s">
        <v>1026</v>
      </c>
      <c r="S4177" s="19" t="s">
        <v>1042</v>
      </c>
      <c r="T4177" s="17">
        <v>2</v>
      </c>
      <c r="U4177" s="24" t="s">
        <v>1026</v>
      </c>
      <c r="V4177" s="17">
        <v>0</v>
      </c>
      <c r="W4177" s="142" t="s">
        <v>5967</v>
      </c>
      <c r="X4177" s="17">
        <v>223</v>
      </c>
      <c r="Y4177" s="17">
        <v>14</v>
      </c>
      <c r="Z4177" s="24" t="s">
        <v>1026</v>
      </c>
      <c r="AA4177" s="17">
        <v>1</v>
      </c>
      <c r="AB4177" s="142" t="s">
        <v>5256</v>
      </c>
      <c r="AC4177" s="17">
        <v>2</v>
      </c>
      <c r="AD4177" s="17">
        <v>3</v>
      </c>
      <c r="AE4177" s="17">
        <f t="shared" si="77"/>
        <v>123</v>
      </c>
      <c r="AF4177" s="17"/>
    </row>
    <row r="4178" spans="1:32" x14ac:dyDescent="0.25">
      <c r="A4178" s="16"/>
      <c r="B4178" s="319"/>
      <c r="C4178" s="16"/>
      <c r="D4178" s="16"/>
      <c r="E4178" s="16"/>
      <c r="F4178" s="16"/>
      <c r="G4178" s="16"/>
      <c r="H4178" s="16"/>
      <c r="I4178" s="16"/>
      <c r="J4178" s="16"/>
      <c r="K4178" s="16"/>
      <c r="L4178" s="16"/>
      <c r="M4178" s="17" t="s">
        <v>3011</v>
      </c>
      <c r="N4178" s="17">
        <v>24</v>
      </c>
      <c r="O4178" s="17">
        <v>5</v>
      </c>
      <c r="P4178" s="17">
        <v>2015</v>
      </c>
      <c r="Q4178" s="19" t="s">
        <v>1041</v>
      </c>
      <c r="R4178" s="24" t="s">
        <v>1026</v>
      </c>
      <c r="S4178" s="19" t="s">
        <v>1241</v>
      </c>
      <c r="T4178" s="17">
        <v>2</v>
      </c>
      <c r="U4178" s="24" t="s">
        <v>1026</v>
      </c>
      <c r="V4178" s="17">
        <v>0</v>
      </c>
      <c r="W4178" s="142" t="s">
        <v>1374</v>
      </c>
      <c r="X4178" s="17">
        <v>504</v>
      </c>
      <c r="Y4178" s="17">
        <v>10</v>
      </c>
      <c r="Z4178" s="24" t="s">
        <v>1026</v>
      </c>
      <c r="AA4178" s="17">
        <v>4</v>
      </c>
      <c r="AB4178" s="142"/>
      <c r="AC4178" s="17">
        <v>2</v>
      </c>
      <c r="AD4178" s="17">
        <v>18</v>
      </c>
      <c r="AE4178" s="17">
        <f t="shared" si="77"/>
        <v>138</v>
      </c>
      <c r="AF4178" s="17"/>
    </row>
    <row r="4179" spans="1:32" x14ac:dyDescent="0.25">
      <c r="A4179" s="16"/>
      <c r="B4179" s="319"/>
      <c r="C4179" s="16"/>
      <c r="D4179" s="16"/>
      <c r="E4179" s="16"/>
      <c r="F4179" s="16"/>
      <c r="G4179" s="16"/>
      <c r="H4179" s="16"/>
      <c r="I4179" s="16"/>
      <c r="J4179" s="16"/>
      <c r="K4179" s="16"/>
      <c r="L4179" s="16"/>
      <c r="M4179" s="17" t="s">
        <v>3011</v>
      </c>
      <c r="N4179" s="17">
        <v>24</v>
      </c>
      <c r="O4179" s="17">
        <v>5</v>
      </c>
      <c r="P4179" s="17">
        <v>2015</v>
      </c>
      <c r="Q4179" s="19" t="s">
        <v>566</v>
      </c>
      <c r="R4179" s="24" t="s">
        <v>1026</v>
      </c>
      <c r="S4179" s="19" t="s">
        <v>5387</v>
      </c>
      <c r="T4179" s="17">
        <v>0</v>
      </c>
      <c r="U4179" s="24" t="s">
        <v>1026</v>
      </c>
      <c r="V4179" s="17">
        <v>2</v>
      </c>
      <c r="W4179" s="142" t="s">
        <v>5968</v>
      </c>
      <c r="X4179" s="17">
        <v>252</v>
      </c>
      <c r="Y4179" s="17">
        <v>1</v>
      </c>
      <c r="Z4179" s="24" t="s">
        <v>1026</v>
      </c>
      <c r="AA4179" s="17">
        <v>19</v>
      </c>
      <c r="AB4179" s="142"/>
      <c r="AC4179" s="17">
        <v>1</v>
      </c>
      <c r="AD4179" s="17">
        <v>55</v>
      </c>
      <c r="AE4179" s="17">
        <f t="shared" si="77"/>
        <v>115</v>
      </c>
      <c r="AF4179" s="17"/>
    </row>
    <row r="4180" spans="1:32" x14ac:dyDescent="0.25">
      <c r="A4180" s="16"/>
      <c r="B4180" s="319"/>
      <c r="C4180" s="16"/>
      <c r="D4180" s="16"/>
      <c r="E4180" s="16"/>
      <c r="F4180" s="16"/>
      <c r="G4180" s="16"/>
      <c r="H4180" s="16"/>
      <c r="I4180" s="16"/>
      <c r="J4180" s="16"/>
      <c r="K4180" s="16"/>
      <c r="L4180" s="16"/>
      <c r="M4180" s="17" t="s">
        <v>3011</v>
      </c>
      <c r="N4180" s="17">
        <v>24</v>
      </c>
      <c r="O4180" s="17">
        <v>5</v>
      </c>
      <c r="P4180" s="17">
        <v>2015</v>
      </c>
      <c r="Q4180" s="19" t="s">
        <v>1043</v>
      </c>
      <c r="R4180" s="24" t="s">
        <v>1026</v>
      </c>
      <c r="S4180" s="19" t="s">
        <v>5041</v>
      </c>
      <c r="T4180" s="17">
        <v>0</v>
      </c>
      <c r="U4180" s="24" t="s">
        <v>1026</v>
      </c>
      <c r="V4180" s="17">
        <v>1</v>
      </c>
      <c r="W4180" s="142" t="s">
        <v>2470</v>
      </c>
      <c r="X4180" s="17">
        <v>383</v>
      </c>
      <c r="Y4180" s="17">
        <v>3</v>
      </c>
      <c r="Z4180" s="24" t="s">
        <v>1026</v>
      </c>
      <c r="AA4180" s="17">
        <v>4</v>
      </c>
      <c r="AB4180" s="142"/>
      <c r="AC4180" s="17">
        <v>2</v>
      </c>
      <c r="AD4180" s="17">
        <v>13</v>
      </c>
      <c r="AE4180" s="17">
        <f t="shared" si="77"/>
        <v>133</v>
      </c>
      <c r="AF4180" s="17"/>
    </row>
    <row r="4181" spans="1:32" x14ac:dyDescent="0.25">
      <c r="A4181" s="16"/>
      <c r="B4181" s="319"/>
      <c r="C4181" s="16"/>
      <c r="D4181" s="16"/>
      <c r="E4181" s="16"/>
      <c r="F4181" s="16"/>
      <c r="G4181" s="16"/>
      <c r="H4181" s="16"/>
      <c r="I4181" s="16"/>
      <c r="J4181" s="16"/>
      <c r="K4181" s="16"/>
      <c r="L4181" s="16"/>
      <c r="M4181" s="17" t="s">
        <v>3144</v>
      </c>
      <c r="N4181" s="17">
        <v>26</v>
      </c>
      <c r="O4181" s="17">
        <v>5</v>
      </c>
      <c r="P4181" s="17">
        <v>2015</v>
      </c>
      <c r="Q4181" s="19" t="s">
        <v>264</v>
      </c>
      <c r="R4181" s="24" t="s">
        <v>1026</v>
      </c>
      <c r="S4181" s="19" t="s">
        <v>1042</v>
      </c>
      <c r="T4181" s="17">
        <v>1</v>
      </c>
      <c r="U4181" s="24" t="s">
        <v>1026</v>
      </c>
      <c r="V4181" s="17">
        <v>0</v>
      </c>
      <c r="W4181" s="142" t="s">
        <v>1108</v>
      </c>
      <c r="X4181" s="17">
        <v>1345</v>
      </c>
      <c r="Y4181" s="17">
        <v>5</v>
      </c>
      <c r="Z4181" s="24" t="s">
        <v>1026</v>
      </c>
      <c r="AA4181" s="17">
        <v>2</v>
      </c>
      <c r="AB4181" s="142"/>
      <c r="AC4181" s="17">
        <v>1</v>
      </c>
      <c r="AD4181" s="17">
        <v>53</v>
      </c>
      <c r="AE4181" s="17">
        <f t="shared" si="77"/>
        <v>113</v>
      </c>
      <c r="AF4181" s="17"/>
    </row>
    <row r="4182" spans="1:32" x14ac:dyDescent="0.25">
      <c r="A4182" s="16"/>
      <c r="B4182" s="319"/>
      <c r="C4182" s="16"/>
      <c r="D4182" s="16"/>
      <c r="E4182" s="16"/>
      <c r="F4182" s="16"/>
      <c r="G4182" s="16"/>
      <c r="H4182" s="16"/>
      <c r="I4182" s="16"/>
      <c r="J4182" s="16"/>
      <c r="K4182" s="16"/>
      <c r="L4182" s="16"/>
      <c r="M4182" s="17" t="s">
        <v>3142</v>
      </c>
      <c r="N4182" s="17">
        <v>27</v>
      </c>
      <c r="O4182" s="17">
        <v>5</v>
      </c>
      <c r="P4182" s="17">
        <v>2015</v>
      </c>
      <c r="Q4182" s="19" t="s">
        <v>5041</v>
      </c>
      <c r="R4182" s="24" t="s">
        <v>1026</v>
      </c>
      <c r="S4182" s="19" t="s">
        <v>5387</v>
      </c>
      <c r="T4182" s="17">
        <v>2</v>
      </c>
      <c r="U4182" s="24" t="s">
        <v>1026</v>
      </c>
      <c r="V4182" s="17">
        <v>0</v>
      </c>
      <c r="W4182" s="142" t="s">
        <v>2852</v>
      </c>
      <c r="X4182" s="17">
        <v>283</v>
      </c>
      <c r="Y4182" s="17">
        <v>5</v>
      </c>
      <c r="Z4182" s="24" t="s">
        <v>1026</v>
      </c>
      <c r="AA4182" s="17">
        <v>3</v>
      </c>
      <c r="AB4182" s="142"/>
      <c r="AC4182" s="17">
        <v>2</v>
      </c>
      <c r="AD4182" s="17">
        <v>0</v>
      </c>
      <c r="AE4182" s="17">
        <f t="shared" si="77"/>
        <v>120</v>
      </c>
      <c r="AF4182" s="17"/>
    </row>
    <row r="4183" spans="1:32" x14ac:dyDescent="0.25">
      <c r="A4183" s="16"/>
      <c r="B4183" s="319"/>
      <c r="C4183" s="16"/>
      <c r="D4183" s="16"/>
      <c r="E4183" s="16"/>
      <c r="F4183" s="16"/>
      <c r="G4183" s="16"/>
      <c r="H4183" s="16"/>
      <c r="I4183" s="16"/>
      <c r="J4183" s="16"/>
      <c r="K4183" s="16"/>
      <c r="L4183" s="16"/>
      <c r="M4183" s="17" t="s">
        <v>3142</v>
      </c>
      <c r="N4183" s="17">
        <v>27</v>
      </c>
      <c r="O4183" s="17">
        <v>5</v>
      </c>
      <c r="P4183" s="17">
        <v>2015</v>
      </c>
      <c r="Q4183" s="19" t="s">
        <v>4913</v>
      </c>
      <c r="R4183" s="24" t="s">
        <v>1026</v>
      </c>
      <c r="S4183" s="19" t="s">
        <v>1043</v>
      </c>
      <c r="T4183" s="17">
        <v>1</v>
      </c>
      <c r="U4183" s="24" t="s">
        <v>1026</v>
      </c>
      <c r="V4183" s="17">
        <v>0</v>
      </c>
      <c r="W4183" s="142" t="s">
        <v>455</v>
      </c>
      <c r="X4183" s="17">
        <v>692</v>
      </c>
      <c r="Y4183" s="17">
        <v>4</v>
      </c>
      <c r="Z4183" s="24" t="s">
        <v>1026</v>
      </c>
      <c r="AA4183" s="17">
        <v>3</v>
      </c>
      <c r="AB4183" s="142"/>
      <c r="AC4183" s="17">
        <v>2</v>
      </c>
      <c r="AD4183" s="17">
        <v>12</v>
      </c>
      <c r="AE4183" s="17">
        <f t="shared" si="77"/>
        <v>132</v>
      </c>
      <c r="AF4183" s="329"/>
    </row>
    <row r="4184" spans="1:32" x14ac:dyDescent="0.25">
      <c r="A4184" s="16"/>
      <c r="B4184" s="319"/>
      <c r="C4184" s="16"/>
      <c r="D4184" s="16"/>
      <c r="E4184" s="16"/>
      <c r="F4184" s="16"/>
      <c r="G4184" s="16"/>
      <c r="H4184" s="16"/>
      <c r="I4184" s="16"/>
      <c r="J4184" s="16"/>
      <c r="K4184" s="16"/>
      <c r="L4184" s="16"/>
      <c r="M4184" s="17" t="s">
        <v>3142</v>
      </c>
      <c r="N4184" s="17">
        <v>27</v>
      </c>
      <c r="O4184" s="17">
        <v>5</v>
      </c>
      <c r="P4184" s="17">
        <v>2015</v>
      </c>
      <c r="Q4184" s="19" t="s">
        <v>566</v>
      </c>
      <c r="R4184" s="24" t="s">
        <v>1026</v>
      </c>
      <c r="S4184" s="19" t="s">
        <v>392</v>
      </c>
      <c r="T4184" s="17">
        <v>0</v>
      </c>
      <c r="U4184" s="24" t="s">
        <v>1026</v>
      </c>
      <c r="V4184" s="17">
        <v>2</v>
      </c>
      <c r="W4184" s="142" t="s">
        <v>4988</v>
      </c>
      <c r="X4184" s="17">
        <v>314</v>
      </c>
      <c r="Y4184" s="17">
        <v>1</v>
      </c>
      <c r="Z4184" s="24" t="s">
        <v>1026</v>
      </c>
      <c r="AA4184" s="17">
        <v>6</v>
      </c>
      <c r="AB4184" s="142"/>
      <c r="AC4184" s="17">
        <v>1</v>
      </c>
      <c r="AD4184" s="17">
        <v>51</v>
      </c>
      <c r="AE4184" s="17">
        <f t="shared" si="77"/>
        <v>111</v>
      </c>
      <c r="AF4184" s="329"/>
    </row>
    <row r="4185" spans="1:32" x14ac:dyDescent="0.25">
      <c r="A4185" s="16"/>
      <c r="B4185" s="319"/>
      <c r="C4185" s="16"/>
      <c r="D4185" s="16"/>
      <c r="E4185" s="16"/>
      <c r="F4185" s="16"/>
      <c r="G4185" s="16"/>
      <c r="H4185" s="16"/>
      <c r="I4185" s="16"/>
      <c r="J4185" s="16"/>
      <c r="K4185" s="16"/>
      <c r="L4185" s="16"/>
      <c r="M4185" s="17" t="s">
        <v>3141</v>
      </c>
      <c r="N4185" s="17">
        <v>28</v>
      </c>
      <c r="O4185" s="17">
        <v>5</v>
      </c>
      <c r="P4185" s="17">
        <v>2015</v>
      </c>
      <c r="Q4185" s="19" t="s">
        <v>1241</v>
      </c>
      <c r="R4185" s="24" t="s">
        <v>1026</v>
      </c>
      <c r="S4185" s="19" t="s">
        <v>5931</v>
      </c>
      <c r="T4185" s="17">
        <v>2</v>
      </c>
      <c r="U4185" s="24" t="s">
        <v>1026</v>
      </c>
      <c r="V4185" s="17">
        <v>0</v>
      </c>
      <c r="W4185" s="142" t="s">
        <v>2399</v>
      </c>
      <c r="X4185" s="17">
        <v>949</v>
      </c>
      <c r="Y4185" s="17">
        <v>5</v>
      </c>
      <c r="Z4185" s="24" t="s">
        <v>1026</v>
      </c>
      <c r="AA4185" s="17">
        <v>0</v>
      </c>
      <c r="AB4185" s="142"/>
      <c r="AC4185" s="17">
        <v>1</v>
      </c>
      <c r="AD4185" s="17">
        <v>49</v>
      </c>
      <c r="AE4185" s="17">
        <f t="shared" si="77"/>
        <v>109</v>
      </c>
      <c r="AF4185" s="329"/>
    </row>
    <row r="4186" spans="1:32" x14ac:dyDescent="0.25">
      <c r="A4186" s="16"/>
      <c r="B4186" s="319"/>
      <c r="C4186" s="16"/>
      <c r="D4186" s="16"/>
      <c r="E4186" s="16"/>
      <c r="F4186" s="16"/>
      <c r="G4186" s="16"/>
      <c r="H4186" s="16"/>
      <c r="I4186" s="16"/>
      <c r="J4186" s="16"/>
      <c r="K4186" s="16"/>
      <c r="L4186" s="16"/>
      <c r="M4186" s="17" t="s">
        <v>3011</v>
      </c>
      <c r="N4186" s="17">
        <v>31</v>
      </c>
      <c r="O4186" s="17">
        <v>5</v>
      </c>
      <c r="P4186" s="17">
        <v>2015</v>
      </c>
      <c r="Q4186" s="19" t="s">
        <v>5387</v>
      </c>
      <c r="R4186" s="24" t="s">
        <v>1026</v>
      </c>
      <c r="S4186" s="19" t="s">
        <v>5931</v>
      </c>
      <c r="T4186" s="17">
        <v>0</v>
      </c>
      <c r="U4186" s="24" t="s">
        <v>1026</v>
      </c>
      <c r="V4186" s="17">
        <v>1</v>
      </c>
      <c r="W4186" s="142" t="s">
        <v>231</v>
      </c>
      <c r="X4186" s="17">
        <v>573</v>
      </c>
      <c r="Y4186" s="17">
        <v>2</v>
      </c>
      <c r="Z4186" s="24" t="s">
        <v>1026</v>
      </c>
      <c r="AA4186" s="17">
        <v>3</v>
      </c>
      <c r="AB4186" s="142"/>
      <c r="AC4186" s="17">
        <v>2</v>
      </c>
      <c r="AD4186" s="17">
        <v>12</v>
      </c>
      <c r="AE4186" s="17">
        <f t="shared" si="77"/>
        <v>132</v>
      </c>
      <c r="AF4186" s="329"/>
    </row>
    <row r="4187" spans="1:32" x14ac:dyDescent="0.25">
      <c r="A4187" s="16"/>
      <c r="B4187" s="319"/>
      <c r="C4187" s="16"/>
      <c r="D4187" s="16"/>
      <c r="E4187" s="16"/>
      <c r="F4187" s="16"/>
      <c r="G4187" s="16"/>
      <c r="H4187" s="16"/>
      <c r="I4187" s="16"/>
      <c r="J4187" s="16"/>
      <c r="K4187" s="16"/>
      <c r="L4187" s="16"/>
      <c r="M4187" s="17" t="s">
        <v>3011</v>
      </c>
      <c r="N4187" s="17">
        <v>31</v>
      </c>
      <c r="O4187" s="17">
        <v>5</v>
      </c>
      <c r="P4187" s="17">
        <v>2015</v>
      </c>
      <c r="Q4187" s="19" t="s">
        <v>1041</v>
      </c>
      <c r="R4187" s="24" t="s">
        <v>1026</v>
      </c>
      <c r="S4187" s="19" t="s">
        <v>392</v>
      </c>
      <c r="T4187" s="17">
        <v>2</v>
      </c>
      <c r="U4187" s="24" t="s">
        <v>1026</v>
      </c>
      <c r="V4187" s="17">
        <v>1</v>
      </c>
      <c r="W4187" s="142" t="s">
        <v>5970</v>
      </c>
      <c r="X4187" s="17">
        <v>623</v>
      </c>
      <c r="Y4187" s="17">
        <v>13</v>
      </c>
      <c r="Z4187" s="24" t="s">
        <v>1026</v>
      </c>
      <c r="AA4187" s="17">
        <v>10</v>
      </c>
      <c r="AB4187" s="142"/>
      <c r="AC4187" s="17">
        <v>2</v>
      </c>
      <c r="AD4187" s="17">
        <v>43</v>
      </c>
      <c r="AE4187" s="17">
        <f t="shared" si="77"/>
        <v>163</v>
      </c>
      <c r="AF4187" s="329"/>
    </row>
    <row r="4188" spans="1:32" x14ac:dyDescent="0.25">
      <c r="A4188" s="16"/>
      <c r="B4188" s="319"/>
      <c r="C4188" s="16"/>
      <c r="D4188" s="16"/>
      <c r="E4188" s="16"/>
      <c r="F4188" s="16"/>
      <c r="G4188" s="16"/>
      <c r="H4188" s="16"/>
      <c r="I4188" s="16"/>
      <c r="J4188" s="16"/>
      <c r="K4188" s="16"/>
      <c r="L4188" s="16"/>
      <c r="M4188" s="17" t="s">
        <v>3011</v>
      </c>
      <c r="N4188" s="17">
        <v>31</v>
      </c>
      <c r="O4188" s="17">
        <v>5</v>
      </c>
      <c r="P4188" s="17">
        <v>2015</v>
      </c>
      <c r="Q4188" s="19" t="s">
        <v>4913</v>
      </c>
      <c r="R4188" s="24" t="s">
        <v>1026</v>
      </c>
      <c r="S4188" s="19" t="s">
        <v>5041</v>
      </c>
      <c r="T4188" s="17">
        <v>2</v>
      </c>
      <c r="U4188" s="24" t="s">
        <v>1026</v>
      </c>
      <c r="V4188" s="17">
        <v>0</v>
      </c>
      <c r="W4188" s="142" t="s">
        <v>5969</v>
      </c>
      <c r="X4188" s="17">
        <v>773</v>
      </c>
      <c r="Y4188" s="17">
        <v>9</v>
      </c>
      <c r="Z4188" s="24" t="s">
        <v>1026</v>
      </c>
      <c r="AA4188" s="17">
        <v>1</v>
      </c>
      <c r="AB4188" s="142"/>
      <c r="AC4188" s="17">
        <v>2</v>
      </c>
      <c r="AD4188" s="17">
        <v>11</v>
      </c>
      <c r="AE4188" s="17">
        <f t="shared" si="77"/>
        <v>131</v>
      </c>
      <c r="AF4188" s="329"/>
    </row>
    <row r="4189" spans="1:32" x14ac:dyDescent="0.25">
      <c r="A4189" s="16"/>
      <c r="C4189" s="16"/>
      <c r="D4189" s="16"/>
      <c r="E4189" s="16"/>
      <c r="F4189" s="16"/>
      <c r="G4189" s="16"/>
      <c r="H4189" s="16"/>
      <c r="I4189" s="16"/>
      <c r="J4189" s="16"/>
      <c r="K4189" s="16"/>
      <c r="L4189" s="16"/>
      <c r="M4189" s="17" t="s">
        <v>3011</v>
      </c>
      <c r="N4189" s="17">
        <v>31</v>
      </c>
      <c r="O4189" s="17">
        <v>5</v>
      </c>
      <c r="P4189" s="17">
        <v>2015</v>
      </c>
      <c r="Q4189" s="19" t="s">
        <v>1043</v>
      </c>
      <c r="R4189" s="24" t="s">
        <v>1026</v>
      </c>
      <c r="S4189" s="19" t="s">
        <v>1241</v>
      </c>
      <c r="T4189" s="17">
        <v>2</v>
      </c>
      <c r="U4189" s="24" t="s">
        <v>1026</v>
      </c>
      <c r="V4189" s="17">
        <v>1</v>
      </c>
      <c r="W4189" s="142" t="s">
        <v>5971</v>
      </c>
      <c r="X4189" s="17">
        <v>437</v>
      </c>
      <c r="Y4189" s="17">
        <v>8</v>
      </c>
      <c r="Z4189" s="24" t="s">
        <v>1026</v>
      </c>
      <c r="AA4189" s="17">
        <v>11</v>
      </c>
      <c r="AB4189" s="142"/>
      <c r="AC4189" s="17">
        <v>2</v>
      </c>
      <c r="AD4189" s="17">
        <v>18</v>
      </c>
      <c r="AE4189" s="17">
        <f t="shared" si="77"/>
        <v>138</v>
      </c>
      <c r="AF4189" s="329"/>
    </row>
    <row r="4190" spans="1:32" x14ac:dyDescent="0.25">
      <c r="A4190" s="16"/>
      <c r="C4190" s="16"/>
      <c r="D4190" s="16"/>
      <c r="E4190" s="16"/>
      <c r="F4190" s="16"/>
      <c r="G4190" s="16"/>
      <c r="H4190" s="16"/>
      <c r="I4190" s="16"/>
      <c r="J4190" s="16"/>
      <c r="K4190" s="16"/>
      <c r="L4190" s="16"/>
      <c r="M4190" s="17" t="s">
        <v>3142</v>
      </c>
      <c r="N4190" s="17">
        <v>3</v>
      </c>
      <c r="O4190" s="17">
        <v>6</v>
      </c>
      <c r="P4190" s="17">
        <v>2015</v>
      </c>
      <c r="Q4190" s="19" t="s">
        <v>392</v>
      </c>
      <c r="R4190" s="24" t="s">
        <v>1026</v>
      </c>
      <c r="S4190" s="19" t="s">
        <v>5387</v>
      </c>
      <c r="T4190" s="17">
        <v>2</v>
      </c>
      <c r="U4190" s="24" t="s">
        <v>1026</v>
      </c>
      <c r="V4190" s="17">
        <v>1</v>
      </c>
      <c r="W4190" s="142" t="s">
        <v>5974</v>
      </c>
      <c r="X4190" s="17">
        <v>321</v>
      </c>
      <c r="Y4190" s="17">
        <v>10</v>
      </c>
      <c r="Z4190" s="24" t="s">
        <v>1026</v>
      </c>
      <c r="AA4190" s="17">
        <v>4</v>
      </c>
      <c r="AB4190" s="142"/>
      <c r="AC4190" s="17">
        <v>2</v>
      </c>
      <c r="AD4190" s="17">
        <v>33</v>
      </c>
      <c r="AE4190" s="17">
        <f t="shared" si="77"/>
        <v>153</v>
      </c>
      <c r="AF4190" s="329"/>
    </row>
    <row r="4191" spans="1:32" x14ac:dyDescent="0.25">
      <c r="A4191" s="16"/>
      <c r="C4191" s="16"/>
      <c r="D4191" s="16"/>
      <c r="E4191" s="16"/>
      <c r="F4191" s="16"/>
      <c r="G4191" s="16"/>
      <c r="H4191" s="16"/>
      <c r="I4191" s="16"/>
      <c r="J4191" s="16"/>
      <c r="K4191" s="16"/>
      <c r="L4191" s="16"/>
      <c r="M4191" s="17" t="s">
        <v>3142</v>
      </c>
      <c r="N4191" s="17">
        <v>3</v>
      </c>
      <c r="O4191" s="17">
        <v>6</v>
      </c>
      <c r="P4191" s="17">
        <v>2015</v>
      </c>
      <c r="Q4191" s="19" t="s">
        <v>5931</v>
      </c>
      <c r="R4191" s="24" t="s">
        <v>1026</v>
      </c>
      <c r="S4191" s="19" t="s">
        <v>1041</v>
      </c>
      <c r="T4191" s="17">
        <v>0</v>
      </c>
      <c r="U4191" s="24" t="s">
        <v>1026</v>
      </c>
      <c r="V4191" s="17">
        <v>2</v>
      </c>
      <c r="W4191" s="142" t="s">
        <v>5962</v>
      </c>
      <c r="X4191" s="17">
        <v>332</v>
      </c>
      <c r="Y4191" s="17">
        <v>2</v>
      </c>
      <c r="Z4191" s="24" t="s">
        <v>1026</v>
      </c>
      <c r="AA4191" s="17">
        <v>9</v>
      </c>
      <c r="AB4191" s="142" t="s">
        <v>5268</v>
      </c>
      <c r="AC4191" s="17">
        <v>2</v>
      </c>
      <c r="AD4191" s="17">
        <v>6</v>
      </c>
      <c r="AE4191" s="17">
        <f t="shared" si="77"/>
        <v>126</v>
      </c>
      <c r="AF4191" s="329"/>
    </row>
    <row r="4192" spans="1:32" x14ac:dyDescent="0.25">
      <c r="A4192" s="16"/>
      <c r="C4192" s="16"/>
      <c r="D4192" s="16"/>
      <c r="E4192" s="16"/>
      <c r="F4192" s="16"/>
      <c r="G4192" s="16"/>
      <c r="H4192" s="16"/>
      <c r="I4192" s="16"/>
      <c r="J4192" s="16"/>
      <c r="K4192" s="16"/>
      <c r="L4192" s="16"/>
      <c r="M4192" s="17" t="s">
        <v>3142</v>
      </c>
      <c r="N4192" s="17">
        <v>3</v>
      </c>
      <c r="O4192" s="17">
        <v>6</v>
      </c>
      <c r="P4192" s="17">
        <v>2015</v>
      </c>
      <c r="Q4192" s="19" t="s">
        <v>1241</v>
      </c>
      <c r="R4192" s="24" t="s">
        <v>1026</v>
      </c>
      <c r="S4192" s="19" t="s">
        <v>264</v>
      </c>
      <c r="T4192" s="17">
        <v>2</v>
      </c>
      <c r="U4192" s="24" t="s">
        <v>1026</v>
      </c>
      <c r="V4192" s="17">
        <v>0</v>
      </c>
      <c r="W4192" s="142" t="s">
        <v>4569</v>
      </c>
      <c r="X4192" s="17">
        <v>704</v>
      </c>
      <c r="Y4192" s="17">
        <v>10</v>
      </c>
      <c r="Z4192" s="24" t="s">
        <v>1026</v>
      </c>
      <c r="AA4192" s="17">
        <v>2</v>
      </c>
      <c r="AB4192" s="142"/>
      <c r="AC4192" s="17">
        <v>2</v>
      </c>
      <c r="AD4192" s="17">
        <v>1</v>
      </c>
      <c r="AE4192" s="17">
        <f t="shared" si="77"/>
        <v>121</v>
      </c>
      <c r="AF4192" s="329"/>
    </row>
    <row r="4193" spans="1:32" x14ac:dyDescent="0.25">
      <c r="A4193" s="16"/>
      <c r="C4193" s="16"/>
      <c r="D4193" s="16"/>
      <c r="E4193" s="16"/>
      <c r="F4193" s="16"/>
      <c r="G4193" s="16"/>
      <c r="H4193" s="16"/>
      <c r="I4193" s="16"/>
      <c r="J4193" s="16"/>
      <c r="K4193" s="16"/>
      <c r="L4193" s="16"/>
      <c r="M4193" s="17" t="s">
        <v>3142</v>
      </c>
      <c r="N4193" s="17">
        <v>3</v>
      </c>
      <c r="O4193" s="17">
        <v>6</v>
      </c>
      <c r="P4193" s="17">
        <v>2015</v>
      </c>
      <c r="Q4193" s="19" t="s">
        <v>1042</v>
      </c>
      <c r="R4193" s="24" t="s">
        <v>1026</v>
      </c>
      <c r="S4193" s="19" t="s">
        <v>4913</v>
      </c>
      <c r="T4193" s="17">
        <v>0</v>
      </c>
      <c r="U4193" s="24" t="s">
        <v>1026</v>
      </c>
      <c r="V4193" s="17">
        <v>2</v>
      </c>
      <c r="W4193" s="142" t="s">
        <v>5973</v>
      </c>
      <c r="X4193" s="17">
        <v>192</v>
      </c>
      <c r="Y4193" s="17">
        <v>3</v>
      </c>
      <c r="Z4193" s="24" t="s">
        <v>1026</v>
      </c>
      <c r="AA4193" s="17">
        <v>15</v>
      </c>
      <c r="AB4193" s="142"/>
      <c r="AC4193" s="17">
        <v>2</v>
      </c>
      <c r="AD4193" s="17">
        <v>27</v>
      </c>
      <c r="AE4193" s="17">
        <f t="shared" si="77"/>
        <v>147</v>
      </c>
      <c r="AF4193" s="329"/>
    </row>
    <row r="4194" spans="1:32" x14ac:dyDescent="0.25">
      <c r="A4194" s="16"/>
      <c r="C4194" s="16"/>
      <c r="D4194" s="16"/>
      <c r="E4194" s="16"/>
      <c r="F4194" s="16"/>
      <c r="G4194" s="16"/>
      <c r="H4194" s="16"/>
      <c r="I4194" s="16"/>
      <c r="J4194" s="16"/>
      <c r="K4194" s="16"/>
      <c r="L4194" s="16"/>
      <c r="M4194" s="17" t="s">
        <v>3142</v>
      </c>
      <c r="N4194" s="17">
        <v>3</v>
      </c>
      <c r="O4194" s="17">
        <v>6</v>
      </c>
      <c r="P4194" s="17">
        <v>2015</v>
      </c>
      <c r="Q4194" s="19" t="s">
        <v>1043</v>
      </c>
      <c r="R4194" s="24" t="s">
        <v>1026</v>
      </c>
      <c r="S4194" s="19" t="s">
        <v>566</v>
      </c>
      <c r="T4194" s="17">
        <v>1</v>
      </c>
      <c r="U4194" s="24" t="s">
        <v>1026</v>
      </c>
      <c r="V4194" s="17">
        <v>0</v>
      </c>
      <c r="W4194" s="142" t="s">
        <v>5972</v>
      </c>
      <c r="X4194" s="17">
        <v>304</v>
      </c>
      <c r="Y4194" s="17">
        <v>2</v>
      </c>
      <c r="Z4194" s="24" t="s">
        <v>1026</v>
      </c>
      <c r="AA4194" s="17">
        <v>1</v>
      </c>
      <c r="AB4194" s="142"/>
      <c r="AC4194" s="17">
        <v>1</v>
      </c>
      <c r="AD4194" s="17">
        <v>59</v>
      </c>
      <c r="AE4194" s="17">
        <f t="shared" si="77"/>
        <v>119</v>
      </c>
      <c r="AF4194" s="329"/>
    </row>
    <row r="4195" spans="1:32" x14ac:dyDescent="0.25">
      <c r="A4195" s="16"/>
      <c r="C4195" s="16"/>
      <c r="D4195" s="16"/>
      <c r="E4195" s="16"/>
      <c r="F4195" s="16"/>
      <c r="G4195" s="16"/>
      <c r="H4195" s="16"/>
      <c r="I4195" s="16"/>
      <c r="J4195" s="16"/>
      <c r="K4195" s="16"/>
      <c r="L4195" s="16"/>
      <c r="M4195" s="17" t="s">
        <v>3027</v>
      </c>
      <c r="N4195" s="17">
        <v>6</v>
      </c>
      <c r="O4195" s="17">
        <v>6</v>
      </c>
      <c r="P4195" s="17">
        <v>2015</v>
      </c>
      <c r="Q4195" s="19" t="s">
        <v>1241</v>
      </c>
      <c r="R4195" s="24" t="s">
        <v>1026</v>
      </c>
      <c r="S4195" s="19" t="s">
        <v>5387</v>
      </c>
      <c r="T4195" s="17">
        <v>2</v>
      </c>
      <c r="U4195" s="24" t="s">
        <v>1026</v>
      </c>
      <c r="V4195" s="17">
        <v>0</v>
      </c>
      <c r="W4195" s="142" t="s">
        <v>5975</v>
      </c>
      <c r="X4195" s="17">
        <v>961</v>
      </c>
      <c r="Y4195" s="17">
        <v>8</v>
      </c>
      <c r="Z4195" s="24" t="s">
        <v>1026</v>
      </c>
      <c r="AA4195" s="17">
        <v>0</v>
      </c>
      <c r="AB4195" s="142"/>
      <c r="AC4195" s="17">
        <v>2</v>
      </c>
      <c r="AD4195" s="17">
        <v>1</v>
      </c>
      <c r="AE4195" s="17">
        <f t="shared" si="77"/>
        <v>121</v>
      </c>
      <c r="AF4195" s="329"/>
    </row>
    <row r="4196" spans="1:32" x14ac:dyDescent="0.25">
      <c r="A4196" s="16"/>
      <c r="C4196" s="16"/>
      <c r="D4196" s="16"/>
      <c r="E4196" s="16"/>
      <c r="F4196" s="16"/>
      <c r="G4196" s="16"/>
      <c r="H4196" s="16"/>
      <c r="I4196" s="16"/>
      <c r="J4196" s="16"/>
      <c r="K4196" s="16"/>
      <c r="L4196" s="16"/>
      <c r="M4196" s="17" t="s">
        <v>3027</v>
      </c>
      <c r="N4196" s="17">
        <v>6</v>
      </c>
      <c r="O4196" s="17">
        <v>6</v>
      </c>
      <c r="P4196" s="17">
        <v>2015</v>
      </c>
      <c r="Q4196" s="19" t="s">
        <v>566</v>
      </c>
      <c r="R4196" s="24" t="s">
        <v>1026</v>
      </c>
      <c r="S4196" s="19" t="s">
        <v>1041</v>
      </c>
      <c r="T4196" s="17">
        <v>0</v>
      </c>
      <c r="U4196" s="24" t="s">
        <v>1026</v>
      </c>
      <c r="V4196" s="17">
        <v>2</v>
      </c>
      <c r="W4196" s="142" t="s">
        <v>1236</v>
      </c>
      <c r="X4196" s="17">
        <v>512</v>
      </c>
      <c r="Y4196" s="17">
        <v>2</v>
      </c>
      <c r="Z4196" s="24" t="s">
        <v>1026</v>
      </c>
      <c r="AA4196" s="17">
        <v>8</v>
      </c>
      <c r="AB4196" s="142"/>
      <c r="AC4196" s="17">
        <v>1</v>
      </c>
      <c r="AD4196" s="17">
        <v>57</v>
      </c>
      <c r="AE4196" s="17">
        <f t="shared" si="77"/>
        <v>117</v>
      </c>
      <c r="AF4196" s="329"/>
    </row>
    <row r="4197" spans="1:32" x14ac:dyDescent="0.25">
      <c r="A4197" s="16"/>
      <c r="C4197" s="16"/>
      <c r="D4197" s="16"/>
      <c r="E4197" s="16"/>
      <c r="F4197" s="16"/>
      <c r="G4197" s="16"/>
      <c r="H4197" s="16"/>
      <c r="I4197" s="16"/>
      <c r="J4197" s="16"/>
      <c r="K4197" s="16"/>
      <c r="L4197" s="16"/>
      <c r="M4197" s="17" t="s">
        <v>3027</v>
      </c>
      <c r="N4197" s="17">
        <v>6</v>
      </c>
      <c r="O4197" s="17">
        <v>6</v>
      </c>
      <c r="P4197" s="17">
        <v>2015</v>
      </c>
      <c r="Q4197" s="19" t="s">
        <v>1042</v>
      </c>
      <c r="R4197" s="24" t="s">
        <v>1026</v>
      </c>
      <c r="S4197" s="19" t="s">
        <v>1043</v>
      </c>
      <c r="T4197" s="17">
        <v>0</v>
      </c>
      <c r="U4197" s="24" t="s">
        <v>1026</v>
      </c>
      <c r="V4197" s="17">
        <v>2</v>
      </c>
      <c r="W4197" s="142" t="s">
        <v>5976</v>
      </c>
      <c r="X4197" s="17">
        <v>191</v>
      </c>
      <c r="Y4197" s="17">
        <v>3</v>
      </c>
      <c r="Z4197" s="24" t="s">
        <v>1026</v>
      </c>
      <c r="AA4197" s="17">
        <v>6</v>
      </c>
      <c r="AB4197" s="142"/>
      <c r="AC4197" s="17">
        <v>2</v>
      </c>
      <c r="AD4197" s="17">
        <v>7</v>
      </c>
      <c r="AE4197" s="17">
        <f t="shared" si="77"/>
        <v>127</v>
      </c>
      <c r="AF4197" s="329"/>
    </row>
    <row r="4198" spans="1:32" x14ac:dyDescent="0.25">
      <c r="A4198" s="16"/>
      <c r="C4198" s="16"/>
      <c r="D4198" s="16"/>
      <c r="E4198" s="16"/>
      <c r="F4198" s="16"/>
      <c r="G4198" s="16"/>
      <c r="H4198" s="16"/>
      <c r="I4198" s="16"/>
      <c r="J4198" s="16"/>
      <c r="K4198" s="16"/>
      <c r="L4198" s="16"/>
      <c r="M4198" s="17" t="s">
        <v>3011</v>
      </c>
      <c r="N4198" s="17">
        <v>7</v>
      </c>
      <c r="O4198" s="17">
        <v>6</v>
      </c>
      <c r="P4198" s="17">
        <v>2015</v>
      </c>
      <c r="Q4198" s="19" t="s">
        <v>5041</v>
      </c>
      <c r="R4198" s="24" t="s">
        <v>1026</v>
      </c>
      <c r="S4198" s="19" t="s">
        <v>264</v>
      </c>
      <c r="T4198" s="17">
        <v>2</v>
      </c>
      <c r="U4198" s="24" t="s">
        <v>1026</v>
      </c>
      <c r="V4198" s="17">
        <v>1</v>
      </c>
      <c r="W4198" s="142" t="s">
        <v>5977</v>
      </c>
      <c r="X4198" s="17">
        <v>128</v>
      </c>
      <c r="Y4198" s="17">
        <v>4</v>
      </c>
      <c r="Z4198" s="24" t="s">
        <v>1026</v>
      </c>
      <c r="AA4198" s="17">
        <v>4</v>
      </c>
      <c r="AB4198" s="142"/>
      <c r="AC4198" s="17">
        <v>2</v>
      </c>
      <c r="AD4198" s="17">
        <v>24</v>
      </c>
      <c r="AE4198" s="17">
        <f t="shared" si="77"/>
        <v>144</v>
      </c>
      <c r="AF4198" s="329"/>
    </row>
    <row r="4199" spans="1:32" x14ac:dyDescent="0.25">
      <c r="A4199" s="16"/>
      <c r="C4199" s="16"/>
      <c r="D4199" s="16"/>
      <c r="E4199" s="16"/>
      <c r="F4199" s="16"/>
      <c r="G4199" s="16"/>
      <c r="H4199" s="16"/>
      <c r="I4199" s="16"/>
      <c r="J4199" s="16"/>
      <c r="K4199" s="16"/>
      <c r="L4199" s="16"/>
      <c r="M4199" s="17" t="s">
        <v>3011</v>
      </c>
      <c r="N4199" s="17">
        <v>7</v>
      </c>
      <c r="O4199" s="17">
        <v>6</v>
      </c>
      <c r="P4199" s="17">
        <v>2015</v>
      </c>
      <c r="Q4199" s="19" t="s">
        <v>5931</v>
      </c>
      <c r="R4199" s="24" t="s">
        <v>1026</v>
      </c>
      <c r="S4199" s="19" t="s">
        <v>1043</v>
      </c>
      <c r="T4199" s="17">
        <v>2</v>
      </c>
      <c r="U4199" s="24" t="s">
        <v>1026</v>
      </c>
      <c r="V4199" s="17">
        <v>0</v>
      </c>
      <c r="W4199" s="142" t="s">
        <v>3157</v>
      </c>
      <c r="X4199" s="17">
        <v>380</v>
      </c>
      <c r="Y4199" s="17">
        <v>5</v>
      </c>
      <c r="Z4199" s="24" t="s">
        <v>1026</v>
      </c>
      <c r="AA4199" s="17">
        <v>0</v>
      </c>
      <c r="AB4199" s="142" t="s">
        <v>5256</v>
      </c>
      <c r="AC4199" s="17">
        <v>2</v>
      </c>
      <c r="AD4199" s="17">
        <v>17</v>
      </c>
      <c r="AE4199" s="17">
        <f t="shared" si="77"/>
        <v>137</v>
      </c>
      <c r="AF4199" s="329"/>
    </row>
    <row r="4200" spans="1:32" x14ac:dyDescent="0.25">
      <c r="A4200" s="16"/>
      <c r="C4200" s="16"/>
      <c r="D4200" s="16"/>
      <c r="E4200" s="16"/>
      <c r="F4200" s="16"/>
      <c r="G4200" s="16"/>
      <c r="H4200" s="16"/>
      <c r="I4200" s="16"/>
      <c r="J4200" s="16"/>
      <c r="K4200" s="16"/>
      <c r="L4200" s="16"/>
      <c r="M4200" s="17" t="s">
        <v>3011</v>
      </c>
      <c r="N4200" s="17">
        <v>7</v>
      </c>
      <c r="O4200" s="17">
        <v>6</v>
      </c>
      <c r="P4200" s="17">
        <v>2015</v>
      </c>
      <c r="Q4200" s="19" t="s">
        <v>4913</v>
      </c>
      <c r="R4200" s="24" t="s">
        <v>1026</v>
      </c>
      <c r="S4200" s="19" t="s">
        <v>392</v>
      </c>
      <c r="T4200" s="17">
        <v>0</v>
      </c>
      <c r="U4200" s="24" t="s">
        <v>1026</v>
      </c>
      <c r="V4200" s="17">
        <v>2</v>
      </c>
      <c r="W4200" s="142" t="s">
        <v>4570</v>
      </c>
      <c r="X4200" s="17">
        <v>853</v>
      </c>
      <c r="Y4200" s="17">
        <v>1</v>
      </c>
      <c r="Z4200" s="24" t="s">
        <v>1026</v>
      </c>
      <c r="AA4200" s="17">
        <v>5</v>
      </c>
      <c r="AB4200" s="142"/>
      <c r="AC4200" s="17">
        <v>2</v>
      </c>
      <c r="AD4200" s="17">
        <v>8</v>
      </c>
      <c r="AE4200" s="17">
        <f t="shared" si="77"/>
        <v>128</v>
      </c>
      <c r="AF4200" s="329"/>
    </row>
    <row r="4201" spans="1:32" x14ac:dyDescent="0.25">
      <c r="A4201" s="16"/>
      <c r="C4201" s="16"/>
      <c r="D4201" s="16"/>
      <c r="E4201" s="16"/>
      <c r="F4201" s="16"/>
      <c r="G4201" s="16"/>
      <c r="H4201" s="16"/>
      <c r="I4201" s="16"/>
      <c r="J4201" s="16"/>
      <c r="K4201" s="16"/>
      <c r="L4201" s="16"/>
      <c r="M4201" s="17" t="s">
        <v>3142</v>
      </c>
      <c r="N4201" s="17">
        <v>10</v>
      </c>
      <c r="O4201" s="17">
        <v>6</v>
      </c>
      <c r="P4201" s="17">
        <v>2015</v>
      </c>
      <c r="Q4201" s="19" t="s">
        <v>392</v>
      </c>
      <c r="R4201" s="24" t="s">
        <v>1026</v>
      </c>
      <c r="S4201" s="19" t="s">
        <v>5931</v>
      </c>
      <c r="T4201" s="17">
        <v>2</v>
      </c>
      <c r="U4201" s="24" t="s">
        <v>1026</v>
      </c>
      <c r="V4201" s="17">
        <v>0</v>
      </c>
      <c r="W4201" s="142" t="s">
        <v>243</v>
      </c>
      <c r="X4201" s="17">
        <v>581</v>
      </c>
      <c r="Y4201" s="17">
        <v>8</v>
      </c>
      <c r="Z4201" s="24" t="s">
        <v>1026</v>
      </c>
      <c r="AA4201" s="17">
        <v>3</v>
      </c>
      <c r="AB4201" s="142"/>
      <c r="AC4201" s="17">
        <v>2</v>
      </c>
      <c r="AD4201" s="17">
        <v>0</v>
      </c>
      <c r="AE4201" s="17">
        <f t="shared" si="77"/>
        <v>120</v>
      </c>
      <c r="AF4201" s="329"/>
    </row>
    <row r="4202" spans="1:32" x14ac:dyDescent="0.25">
      <c r="A4202" s="16"/>
      <c r="C4202" s="16"/>
      <c r="D4202" s="16"/>
      <c r="E4202" s="16"/>
      <c r="F4202" s="16"/>
      <c r="G4202" s="16"/>
      <c r="H4202" s="16"/>
      <c r="I4202" s="16"/>
      <c r="J4202" s="16"/>
      <c r="K4202" s="16"/>
      <c r="L4202" s="16"/>
      <c r="M4202" s="17" t="s">
        <v>3142</v>
      </c>
      <c r="N4202" s="17">
        <v>10</v>
      </c>
      <c r="O4202" s="17">
        <v>6</v>
      </c>
      <c r="P4202" s="17">
        <v>2015</v>
      </c>
      <c r="Q4202" s="19" t="s">
        <v>264</v>
      </c>
      <c r="R4202" s="24" t="s">
        <v>1026</v>
      </c>
      <c r="S4202" s="19" t="s">
        <v>1043</v>
      </c>
      <c r="T4202" s="17">
        <v>0</v>
      </c>
      <c r="U4202" s="24" t="s">
        <v>1026</v>
      </c>
      <c r="V4202" s="17">
        <v>2</v>
      </c>
      <c r="W4202" s="142" t="s">
        <v>5978</v>
      </c>
      <c r="X4202" s="17">
        <v>338</v>
      </c>
      <c r="Y4202" s="17">
        <v>3</v>
      </c>
      <c r="Z4202" s="24" t="s">
        <v>1026</v>
      </c>
      <c r="AA4202" s="17">
        <v>6</v>
      </c>
      <c r="AB4202" s="142"/>
      <c r="AC4202" s="17">
        <v>1</v>
      </c>
      <c r="AD4202" s="17">
        <v>57</v>
      </c>
      <c r="AE4202" s="17">
        <f t="shared" si="77"/>
        <v>117</v>
      </c>
      <c r="AF4202" s="329"/>
    </row>
    <row r="4203" spans="1:32" x14ac:dyDescent="0.25">
      <c r="A4203" s="16"/>
      <c r="C4203" s="16"/>
      <c r="D4203" s="16"/>
      <c r="E4203" s="16"/>
      <c r="F4203" s="16"/>
      <c r="G4203" s="16"/>
      <c r="H4203" s="16"/>
      <c r="I4203" s="16"/>
      <c r="J4203" s="16"/>
      <c r="K4203" s="16"/>
      <c r="L4203" s="16"/>
      <c r="M4203" s="17" t="s">
        <v>3142</v>
      </c>
      <c r="N4203" s="17">
        <v>10</v>
      </c>
      <c r="O4203" s="17">
        <v>6</v>
      </c>
      <c r="P4203" s="17">
        <v>2015</v>
      </c>
      <c r="Q4203" s="19" t="s">
        <v>1041</v>
      </c>
      <c r="R4203" s="24" t="s">
        <v>1026</v>
      </c>
      <c r="S4203" s="19" t="s">
        <v>5387</v>
      </c>
      <c r="T4203" s="17">
        <v>2</v>
      </c>
      <c r="U4203" s="24" t="s">
        <v>1026</v>
      </c>
      <c r="V4203" s="17">
        <v>0</v>
      </c>
      <c r="W4203" s="142" t="s">
        <v>2599</v>
      </c>
      <c r="X4203" s="17">
        <v>411</v>
      </c>
      <c r="Y4203" s="17">
        <v>5</v>
      </c>
      <c r="Z4203" s="24" t="s">
        <v>1026</v>
      </c>
      <c r="AA4203" s="17">
        <v>3</v>
      </c>
      <c r="AB4203" s="142"/>
      <c r="AC4203" s="17">
        <v>2</v>
      </c>
      <c r="AD4203" s="17">
        <v>2</v>
      </c>
      <c r="AE4203" s="17">
        <f t="shared" si="77"/>
        <v>122</v>
      </c>
      <c r="AF4203" s="329"/>
    </row>
    <row r="4204" spans="1:32" x14ac:dyDescent="0.25">
      <c r="A4204" s="16"/>
      <c r="C4204" s="16"/>
      <c r="D4204" s="16"/>
      <c r="E4204" s="16"/>
      <c r="F4204" s="16"/>
      <c r="G4204" s="16"/>
      <c r="H4204" s="16"/>
      <c r="I4204" s="16"/>
      <c r="J4204" s="16"/>
      <c r="K4204" s="16"/>
      <c r="L4204" s="16"/>
      <c r="M4204" s="17" t="s">
        <v>3142</v>
      </c>
      <c r="N4204" s="17">
        <v>10</v>
      </c>
      <c r="O4204" s="17">
        <v>6</v>
      </c>
      <c r="P4204" s="17">
        <v>2015</v>
      </c>
      <c r="Q4204" s="19" t="s">
        <v>1042</v>
      </c>
      <c r="R4204" s="24" t="s">
        <v>1026</v>
      </c>
      <c r="S4204" s="19" t="s">
        <v>1241</v>
      </c>
      <c r="T4204" s="17">
        <v>0</v>
      </c>
      <c r="U4204" s="24" t="s">
        <v>1026</v>
      </c>
      <c r="V4204" s="17">
        <v>2</v>
      </c>
      <c r="W4204" s="142" t="s">
        <v>5979</v>
      </c>
      <c r="X4204" s="17">
        <v>200</v>
      </c>
      <c r="Y4204" s="17">
        <v>5</v>
      </c>
      <c r="Z4204" s="24" t="s">
        <v>1026</v>
      </c>
      <c r="AA4204" s="17">
        <v>17</v>
      </c>
      <c r="AB4204" s="142"/>
      <c r="AC4204" s="17">
        <v>2</v>
      </c>
      <c r="AD4204" s="17">
        <v>18</v>
      </c>
      <c r="AE4204" s="17">
        <f t="shared" si="77"/>
        <v>138</v>
      </c>
      <c r="AF4204" s="329"/>
    </row>
    <row r="4205" spans="1:32" x14ac:dyDescent="0.25">
      <c r="A4205" s="16"/>
      <c r="C4205" s="16"/>
      <c r="D4205" s="16"/>
      <c r="E4205" s="16"/>
      <c r="F4205" s="16"/>
      <c r="G4205" s="16"/>
      <c r="H4205" s="16"/>
      <c r="I4205" s="16"/>
      <c r="J4205" s="16"/>
      <c r="K4205" s="16"/>
      <c r="L4205" s="16"/>
      <c r="M4205" s="17" t="s">
        <v>3027</v>
      </c>
      <c r="N4205" s="17">
        <v>13</v>
      </c>
      <c r="O4205" s="17">
        <v>6</v>
      </c>
      <c r="P4205" s="17">
        <v>2015</v>
      </c>
      <c r="Q4205" s="19" t="s">
        <v>264</v>
      </c>
      <c r="R4205" s="24" t="s">
        <v>1026</v>
      </c>
      <c r="S4205" s="19" t="s">
        <v>4913</v>
      </c>
      <c r="T4205" s="17">
        <v>0</v>
      </c>
      <c r="U4205" s="24" t="s">
        <v>1026</v>
      </c>
      <c r="V4205" s="17">
        <v>2</v>
      </c>
      <c r="W4205" s="142" t="s">
        <v>5981</v>
      </c>
      <c r="X4205" s="17">
        <v>278</v>
      </c>
      <c r="Y4205" s="17">
        <v>0</v>
      </c>
      <c r="Z4205" s="24" t="s">
        <v>1026</v>
      </c>
      <c r="AA4205" s="17">
        <v>10</v>
      </c>
      <c r="AB4205" s="142" t="s">
        <v>169</v>
      </c>
      <c r="AC4205" s="17">
        <v>2</v>
      </c>
      <c r="AD4205" s="17">
        <v>7</v>
      </c>
      <c r="AE4205" s="17">
        <f t="shared" si="77"/>
        <v>127</v>
      </c>
      <c r="AF4205" s="329"/>
    </row>
    <row r="4206" spans="1:32" x14ac:dyDescent="0.25">
      <c r="A4206" s="16"/>
      <c r="C4206" s="16"/>
      <c r="D4206" s="16"/>
      <c r="E4206" s="16"/>
      <c r="F4206" s="16"/>
      <c r="G4206" s="16"/>
      <c r="H4206" s="16"/>
      <c r="I4206" s="16"/>
      <c r="J4206" s="16"/>
      <c r="K4206" s="16"/>
      <c r="L4206" s="16"/>
      <c r="M4206" s="17" t="s">
        <v>3027</v>
      </c>
      <c r="N4206" s="17">
        <v>13</v>
      </c>
      <c r="O4206" s="17">
        <v>6</v>
      </c>
      <c r="P4206" s="17">
        <v>2015</v>
      </c>
      <c r="Q4206" s="19" t="s">
        <v>5931</v>
      </c>
      <c r="R4206" s="24" t="s">
        <v>1026</v>
      </c>
      <c r="S4206" s="19" t="s">
        <v>566</v>
      </c>
      <c r="T4206" s="17">
        <v>1</v>
      </c>
      <c r="U4206" s="24" t="s">
        <v>1026</v>
      </c>
      <c r="V4206" s="17">
        <v>0</v>
      </c>
      <c r="W4206" s="142" t="s">
        <v>5980</v>
      </c>
      <c r="X4206" s="17">
        <v>525</v>
      </c>
      <c r="Y4206" s="17">
        <v>12</v>
      </c>
      <c r="Z4206" s="24" t="s">
        <v>1026</v>
      </c>
      <c r="AA4206" s="17">
        <v>2</v>
      </c>
      <c r="AB4206" s="142" t="s">
        <v>5365</v>
      </c>
      <c r="AC4206" s="17">
        <v>2</v>
      </c>
      <c r="AD4206" s="17">
        <v>11</v>
      </c>
      <c r="AE4206" s="17">
        <f t="shared" si="77"/>
        <v>131</v>
      </c>
      <c r="AF4206" s="329"/>
    </row>
    <row r="4207" spans="1:32" x14ac:dyDescent="0.25">
      <c r="A4207" s="16"/>
      <c r="C4207" s="16"/>
      <c r="D4207" s="16"/>
      <c r="E4207" s="16"/>
      <c r="F4207" s="16"/>
      <c r="G4207" s="16"/>
      <c r="H4207" s="16"/>
      <c r="I4207" s="16"/>
      <c r="J4207" s="16"/>
      <c r="K4207" s="16"/>
      <c r="L4207" s="16"/>
      <c r="M4207" s="17" t="s">
        <v>3011</v>
      </c>
      <c r="N4207" s="17">
        <v>14</v>
      </c>
      <c r="O4207" s="17">
        <v>6</v>
      </c>
      <c r="P4207" s="17">
        <v>2015</v>
      </c>
      <c r="Q4207" s="19" t="s">
        <v>392</v>
      </c>
      <c r="R4207" s="24" t="s">
        <v>1026</v>
      </c>
      <c r="S4207" s="19" t="s">
        <v>1241</v>
      </c>
      <c r="T4207" s="17">
        <v>1</v>
      </c>
      <c r="U4207" s="24" t="s">
        <v>1026</v>
      </c>
      <c r="V4207" s="17">
        <v>0</v>
      </c>
      <c r="W4207" s="142" t="s">
        <v>3050</v>
      </c>
      <c r="X4207" s="17">
        <v>329</v>
      </c>
      <c r="Y4207" s="17">
        <v>4</v>
      </c>
      <c r="Z4207" s="24" t="s">
        <v>1026</v>
      </c>
      <c r="AA4207" s="17">
        <v>3</v>
      </c>
      <c r="AB4207" s="142"/>
      <c r="AC4207" s="17">
        <v>2</v>
      </c>
      <c r="AD4207" s="17">
        <v>2</v>
      </c>
      <c r="AE4207" s="17">
        <f t="shared" si="77"/>
        <v>122</v>
      </c>
      <c r="AF4207" s="329"/>
    </row>
    <row r="4208" spans="1:32" x14ac:dyDescent="0.25">
      <c r="A4208" s="16"/>
      <c r="C4208" s="16"/>
      <c r="D4208" s="16"/>
      <c r="E4208" s="16"/>
      <c r="F4208" s="16"/>
      <c r="G4208" s="16"/>
      <c r="H4208" s="16"/>
      <c r="I4208" s="16"/>
      <c r="J4208" s="16"/>
      <c r="K4208" s="16"/>
      <c r="L4208" s="16"/>
      <c r="M4208" s="17" t="s">
        <v>3011</v>
      </c>
      <c r="N4208" s="17">
        <v>14</v>
      </c>
      <c r="O4208" s="17">
        <v>6</v>
      </c>
      <c r="P4208" s="17">
        <v>2015</v>
      </c>
      <c r="Q4208" s="19" t="s">
        <v>5387</v>
      </c>
      <c r="R4208" s="24" t="s">
        <v>1026</v>
      </c>
      <c r="S4208" s="19" t="s">
        <v>1042</v>
      </c>
      <c r="T4208" s="17">
        <v>2</v>
      </c>
      <c r="U4208" s="24" t="s">
        <v>1026</v>
      </c>
      <c r="V4208" s="17">
        <v>0</v>
      </c>
      <c r="W4208" s="142" t="s">
        <v>4516</v>
      </c>
      <c r="X4208" s="17">
        <v>291</v>
      </c>
      <c r="Y4208" s="17">
        <v>13</v>
      </c>
      <c r="Z4208" s="24" t="s">
        <v>1026</v>
      </c>
      <c r="AA4208" s="17">
        <v>2</v>
      </c>
      <c r="AB4208" s="142"/>
      <c r="AC4208" s="17">
        <v>2</v>
      </c>
      <c r="AD4208" s="17">
        <v>0</v>
      </c>
      <c r="AE4208" s="17">
        <f t="shared" si="77"/>
        <v>120</v>
      </c>
      <c r="AF4208" s="329"/>
    </row>
    <row r="4209" spans="1:32" x14ac:dyDescent="0.25">
      <c r="A4209" s="16"/>
      <c r="C4209" s="16"/>
      <c r="D4209" s="16"/>
      <c r="E4209" s="16"/>
      <c r="F4209" s="16"/>
      <c r="G4209" s="16"/>
      <c r="H4209" s="16"/>
      <c r="I4209" s="16"/>
      <c r="J4209" s="16"/>
      <c r="K4209" s="16"/>
      <c r="L4209" s="16"/>
      <c r="M4209" s="17" t="s">
        <v>3011</v>
      </c>
      <c r="N4209" s="17">
        <v>14</v>
      </c>
      <c r="O4209" s="17">
        <v>6</v>
      </c>
      <c r="P4209" s="17">
        <v>2015</v>
      </c>
      <c r="Q4209" s="19" t="s">
        <v>1041</v>
      </c>
      <c r="R4209" s="24" t="s">
        <v>1026</v>
      </c>
      <c r="S4209" s="19" t="s">
        <v>5041</v>
      </c>
      <c r="T4209" s="17">
        <v>1</v>
      </c>
      <c r="U4209" s="24" t="s">
        <v>1026</v>
      </c>
      <c r="V4209" s="17">
        <v>0</v>
      </c>
      <c r="W4209" s="142" t="s">
        <v>1818</v>
      </c>
      <c r="X4209" s="17">
        <v>338</v>
      </c>
      <c r="Y4209" s="17">
        <v>10</v>
      </c>
      <c r="Z4209" s="24" t="s">
        <v>1026</v>
      </c>
      <c r="AA4209" s="17">
        <v>5</v>
      </c>
      <c r="AB4209" s="142"/>
      <c r="AC4209" s="17">
        <v>2</v>
      </c>
      <c r="AD4209" s="17">
        <v>24</v>
      </c>
      <c r="AE4209" s="17">
        <f t="shared" si="77"/>
        <v>144</v>
      </c>
      <c r="AF4209" s="329"/>
    </row>
    <row r="4210" spans="1:32" x14ac:dyDescent="0.25">
      <c r="A4210" s="16"/>
      <c r="C4210" s="16"/>
      <c r="D4210" s="16"/>
      <c r="E4210" s="16"/>
      <c r="F4210" s="16"/>
      <c r="G4210" s="16"/>
      <c r="H4210" s="16"/>
      <c r="I4210" s="16"/>
      <c r="J4210" s="16"/>
      <c r="K4210" s="16"/>
      <c r="L4210" s="16"/>
      <c r="M4210" s="17" t="s">
        <v>3011</v>
      </c>
      <c r="N4210" s="17">
        <v>14</v>
      </c>
      <c r="O4210" s="17">
        <v>6</v>
      </c>
      <c r="P4210" s="17">
        <v>2015</v>
      </c>
      <c r="Q4210" s="19" t="s">
        <v>1043</v>
      </c>
      <c r="R4210" s="24" t="s">
        <v>1026</v>
      </c>
      <c r="S4210" s="19" t="s">
        <v>4913</v>
      </c>
      <c r="T4210" s="17">
        <v>1</v>
      </c>
      <c r="U4210" s="24" t="s">
        <v>1026</v>
      </c>
      <c r="V4210" s="17">
        <v>2</v>
      </c>
      <c r="W4210" s="142" t="s">
        <v>5982</v>
      </c>
      <c r="X4210" s="17">
        <v>453</v>
      </c>
      <c r="Y4210" s="17">
        <v>8</v>
      </c>
      <c r="Z4210" s="24" t="s">
        <v>1026</v>
      </c>
      <c r="AA4210" s="17">
        <v>10</v>
      </c>
      <c r="AB4210" s="142"/>
      <c r="AC4210" s="17">
        <v>2</v>
      </c>
      <c r="AD4210" s="17">
        <v>32</v>
      </c>
      <c r="AE4210" s="17">
        <f t="shared" si="77"/>
        <v>152</v>
      </c>
      <c r="AF4210" s="329"/>
    </row>
    <row r="4211" spans="1:32" x14ac:dyDescent="0.25">
      <c r="A4211" s="16"/>
      <c r="C4211" s="16"/>
      <c r="D4211" s="16"/>
      <c r="E4211" s="16"/>
      <c r="F4211" s="16"/>
      <c r="G4211" s="16"/>
      <c r="H4211" s="16"/>
      <c r="I4211" s="16"/>
      <c r="J4211" s="16"/>
      <c r="K4211" s="16"/>
      <c r="L4211" s="16"/>
      <c r="M4211" s="17" t="s">
        <v>3144</v>
      </c>
      <c r="N4211" s="17">
        <v>16</v>
      </c>
      <c r="O4211" s="17">
        <v>6</v>
      </c>
      <c r="P4211" s="17">
        <v>2015</v>
      </c>
      <c r="Q4211" s="19" t="s">
        <v>5041</v>
      </c>
      <c r="R4211" s="24" t="s">
        <v>1026</v>
      </c>
      <c r="S4211" s="19" t="s">
        <v>392</v>
      </c>
      <c r="T4211" s="17">
        <v>1</v>
      </c>
      <c r="U4211" s="24" t="s">
        <v>1026</v>
      </c>
      <c r="V4211" s="17">
        <v>2</v>
      </c>
      <c r="W4211" s="142" t="s">
        <v>5983</v>
      </c>
      <c r="X4211" s="17">
        <v>203</v>
      </c>
      <c r="Y4211" s="17">
        <v>4</v>
      </c>
      <c r="Z4211" s="24" t="s">
        <v>1026</v>
      </c>
      <c r="AA4211" s="17">
        <v>5</v>
      </c>
      <c r="AB4211" s="142"/>
      <c r="AC4211" s="17">
        <v>2</v>
      </c>
      <c r="AD4211" s="17">
        <v>43</v>
      </c>
      <c r="AE4211" s="17">
        <f t="shared" si="77"/>
        <v>163</v>
      </c>
      <c r="AF4211" s="329"/>
    </row>
    <row r="4212" spans="1:32" x14ac:dyDescent="0.25">
      <c r="A4212" s="16"/>
      <c r="C4212" s="16"/>
      <c r="D4212" s="16"/>
      <c r="E4212" s="16"/>
      <c r="F4212" s="16"/>
      <c r="G4212" s="16"/>
      <c r="H4212" s="16"/>
      <c r="I4212" s="16"/>
      <c r="J4212" s="16"/>
      <c r="K4212" s="16"/>
      <c r="L4212" s="16"/>
      <c r="M4212" s="17" t="s">
        <v>3142</v>
      </c>
      <c r="N4212" s="17">
        <v>17</v>
      </c>
      <c r="O4212" s="17">
        <v>6</v>
      </c>
      <c r="P4212" s="17">
        <v>2015</v>
      </c>
      <c r="Q4212" s="19" t="s">
        <v>5387</v>
      </c>
      <c r="R4212" s="24" t="s">
        <v>1026</v>
      </c>
      <c r="S4212" s="19" t="s">
        <v>5931</v>
      </c>
      <c r="T4212" s="17">
        <v>2</v>
      </c>
      <c r="U4212" s="24" t="s">
        <v>1026</v>
      </c>
      <c r="V4212" s="17">
        <v>0</v>
      </c>
      <c r="W4212" s="142" t="s">
        <v>401</v>
      </c>
      <c r="X4212" s="17">
        <v>554</v>
      </c>
      <c r="Y4212" s="17">
        <v>8</v>
      </c>
      <c r="Z4212" s="24" t="s">
        <v>1026</v>
      </c>
      <c r="AA4212" s="17">
        <v>2</v>
      </c>
      <c r="AB4212" s="142"/>
      <c r="AC4212" s="17">
        <v>2</v>
      </c>
      <c r="AD4212" s="17">
        <v>6</v>
      </c>
      <c r="AE4212" s="17">
        <f t="shared" si="77"/>
        <v>126</v>
      </c>
      <c r="AF4212" s="329"/>
    </row>
    <row r="4213" spans="1:32" x14ac:dyDescent="0.25">
      <c r="A4213" s="16"/>
      <c r="C4213" s="16"/>
      <c r="D4213" s="16"/>
      <c r="E4213" s="16"/>
      <c r="F4213" s="16"/>
      <c r="G4213" s="16"/>
      <c r="H4213" s="16"/>
      <c r="I4213" s="16"/>
      <c r="J4213" s="16"/>
      <c r="K4213" s="16"/>
      <c r="L4213" s="16"/>
      <c r="M4213" s="17" t="s">
        <v>3142</v>
      </c>
      <c r="N4213" s="17">
        <v>17</v>
      </c>
      <c r="O4213" s="17">
        <v>6</v>
      </c>
      <c r="P4213" s="17">
        <v>2015</v>
      </c>
      <c r="Q4213" s="19" t="s">
        <v>1041</v>
      </c>
      <c r="R4213" s="24" t="s">
        <v>1026</v>
      </c>
      <c r="S4213" s="19" t="s">
        <v>1241</v>
      </c>
      <c r="T4213" s="17">
        <v>2</v>
      </c>
      <c r="U4213" s="24" t="s">
        <v>1026</v>
      </c>
      <c r="V4213" s="17">
        <v>0</v>
      </c>
      <c r="W4213" s="142" t="s">
        <v>5984</v>
      </c>
      <c r="X4213" s="17">
        <v>553</v>
      </c>
      <c r="Y4213" s="17">
        <v>12</v>
      </c>
      <c r="Z4213" s="24" t="s">
        <v>1026</v>
      </c>
      <c r="AA4213" s="17">
        <v>2</v>
      </c>
      <c r="AB4213" s="142"/>
      <c r="AC4213" s="17">
        <v>2</v>
      </c>
      <c r="AD4213" s="17">
        <v>7</v>
      </c>
      <c r="AE4213" s="17">
        <f t="shared" si="77"/>
        <v>127</v>
      </c>
      <c r="AF4213" s="329"/>
    </row>
    <row r="4214" spans="1:32" x14ac:dyDescent="0.25">
      <c r="A4214" s="16"/>
      <c r="C4214" s="16"/>
      <c r="D4214" s="16"/>
      <c r="E4214" s="16"/>
      <c r="F4214" s="16"/>
      <c r="G4214" s="16"/>
      <c r="H4214" s="16"/>
      <c r="I4214" s="16"/>
      <c r="J4214" s="16"/>
      <c r="K4214" s="16"/>
      <c r="L4214" s="16"/>
      <c r="M4214" s="17" t="s">
        <v>3142</v>
      </c>
      <c r="N4214" s="17">
        <v>17</v>
      </c>
      <c r="O4214" s="17">
        <v>6</v>
      </c>
      <c r="P4214" s="17">
        <v>2015</v>
      </c>
      <c r="Q4214" s="19" t="s">
        <v>4913</v>
      </c>
      <c r="R4214" s="24" t="s">
        <v>1026</v>
      </c>
      <c r="S4214" s="19" t="s">
        <v>1043</v>
      </c>
      <c r="T4214" s="17">
        <v>2</v>
      </c>
      <c r="U4214" s="24" t="s">
        <v>1026</v>
      </c>
      <c r="V4214" s="17">
        <v>0</v>
      </c>
      <c r="W4214" s="142" t="s">
        <v>484</v>
      </c>
      <c r="X4214" s="17">
        <v>862</v>
      </c>
      <c r="Y4214" s="17">
        <v>6</v>
      </c>
      <c r="Z4214" s="24" t="s">
        <v>1026</v>
      </c>
      <c r="AA4214" s="17">
        <v>2</v>
      </c>
      <c r="AB4214" s="142"/>
      <c r="AC4214" s="17">
        <v>2</v>
      </c>
      <c r="AD4214" s="17">
        <v>6</v>
      </c>
      <c r="AE4214" s="17">
        <f t="shared" si="77"/>
        <v>126</v>
      </c>
      <c r="AF4214" s="329"/>
    </row>
    <row r="4215" spans="1:32" x14ac:dyDescent="0.25">
      <c r="A4215" s="16"/>
      <c r="C4215" s="16"/>
      <c r="D4215" s="16"/>
      <c r="E4215" s="16"/>
      <c r="F4215" s="16"/>
      <c r="G4215" s="16"/>
      <c r="H4215" s="16"/>
      <c r="I4215" s="16"/>
      <c r="J4215" s="16"/>
      <c r="K4215" s="16"/>
      <c r="L4215" s="103"/>
      <c r="M4215" s="17" t="s">
        <v>3142</v>
      </c>
      <c r="N4215" s="17">
        <v>17</v>
      </c>
      <c r="O4215" s="17">
        <v>6</v>
      </c>
      <c r="P4215" s="17">
        <v>2015</v>
      </c>
      <c r="Q4215" s="19" t="s">
        <v>1042</v>
      </c>
      <c r="R4215" s="24" t="s">
        <v>1026</v>
      </c>
      <c r="S4215" s="19" t="s">
        <v>264</v>
      </c>
      <c r="T4215" s="17">
        <v>2</v>
      </c>
      <c r="U4215" s="24" t="s">
        <v>1026</v>
      </c>
      <c r="V4215" s="17">
        <v>1</v>
      </c>
      <c r="W4215" s="142" t="s">
        <v>5985</v>
      </c>
      <c r="X4215" s="17">
        <v>168</v>
      </c>
      <c r="Y4215" s="17">
        <v>4</v>
      </c>
      <c r="Z4215" s="24" t="s">
        <v>1026</v>
      </c>
      <c r="AA4215" s="17">
        <v>8</v>
      </c>
      <c r="AB4215" s="142"/>
      <c r="AC4215" s="17">
        <v>2</v>
      </c>
      <c r="AD4215" s="17">
        <v>42</v>
      </c>
      <c r="AE4215" s="17">
        <f t="shared" si="77"/>
        <v>162</v>
      </c>
      <c r="AF4215" s="329"/>
    </row>
    <row r="4216" spans="1:32" x14ac:dyDescent="0.25">
      <c r="A4216" s="16"/>
      <c r="C4216" s="16"/>
      <c r="D4216" s="16"/>
      <c r="E4216" s="16"/>
      <c r="F4216" s="16"/>
      <c r="G4216" s="16"/>
      <c r="H4216" s="16"/>
      <c r="I4216" s="16"/>
      <c r="J4216" s="16"/>
      <c r="K4216" s="16"/>
      <c r="L4216" s="103"/>
      <c r="M4216" s="17" t="s">
        <v>3142</v>
      </c>
      <c r="N4216" s="17">
        <v>24</v>
      </c>
      <c r="O4216" s="17">
        <v>6</v>
      </c>
      <c r="P4216" s="17">
        <v>2015</v>
      </c>
      <c r="Q4216" s="19" t="s">
        <v>392</v>
      </c>
      <c r="R4216" s="24" t="s">
        <v>1026</v>
      </c>
      <c r="S4216" s="19" t="s">
        <v>1041</v>
      </c>
      <c r="T4216" s="17">
        <v>0</v>
      </c>
      <c r="U4216" s="24" t="s">
        <v>1026</v>
      </c>
      <c r="V4216" s="17">
        <v>2</v>
      </c>
      <c r="W4216" s="142" t="s">
        <v>2905</v>
      </c>
      <c r="X4216" s="17">
        <v>505</v>
      </c>
      <c r="Y4216" s="17">
        <v>1</v>
      </c>
      <c r="Z4216" s="24" t="s">
        <v>1026</v>
      </c>
      <c r="AA4216" s="17">
        <v>4</v>
      </c>
      <c r="AB4216" s="142"/>
      <c r="AC4216" s="17">
        <v>2</v>
      </c>
      <c r="AD4216" s="17">
        <v>17</v>
      </c>
      <c r="AE4216" s="17">
        <f t="shared" si="77"/>
        <v>137</v>
      </c>
    </row>
    <row r="4217" spans="1:32" x14ac:dyDescent="0.25">
      <c r="A4217" s="16"/>
      <c r="C4217" s="16"/>
      <c r="D4217" s="16"/>
      <c r="E4217" s="16"/>
      <c r="F4217" s="16"/>
      <c r="G4217" s="16"/>
      <c r="H4217" s="16"/>
      <c r="I4217" s="16"/>
      <c r="J4217" s="16"/>
      <c r="K4217" s="16"/>
      <c r="L4217" s="103"/>
      <c r="M4217" s="17" t="s">
        <v>3142</v>
      </c>
      <c r="N4217" s="17">
        <v>24</v>
      </c>
      <c r="O4217" s="17">
        <v>6</v>
      </c>
      <c r="P4217" s="17">
        <v>2015</v>
      </c>
      <c r="Q4217" s="19" t="s">
        <v>5931</v>
      </c>
      <c r="R4217" s="24" t="s">
        <v>1026</v>
      </c>
      <c r="S4217" s="19" t="s">
        <v>4913</v>
      </c>
      <c r="T4217" s="17">
        <v>0</v>
      </c>
      <c r="U4217" s="24" t="s">
        <v>1026</v>
      </c>
      <c r="V4217" s="17">
        <v>2</v>
      </c>
      <c r="W4217" s="142" t="s">
        <v>987</v>
      </c>
      <c r="X4217" s="17">
        <v>300</v>
      </c>
      <c r="Y4217" s="17">
        <v>2</v>
      </c>
      <c r="Z4217" s="24" t="s">
        <v>1026</v>
      </c>
      <c r="AA4217" s="17">
        <v>5</v>
      </c>
      <c r="AB4217" s="142" t="s">
        <v>5268</v>
      </c>
      <c r="AC4217" s="17">
        <v>2</v>
      </c>
      <c r="AD4217" s="17">
        <v>9</v>
      </c>
      <c r="AE4217" s="17">
        <f t="shared" si="77"/>
        <v>129</v>
      </c>
    </row>
    <row r="4218" spans="1:32" x14ac:dyDescent="0.25">
      <c r="A4218" s="16"/>
      <c r="C4218" s="16"/>
      <c r="D4218" s="16"/>
      <c r="E4218" s="16"/>
      <c r="F4218" s="16"/>
      <c r="G4218" s="16"/>
      <c r="H4218" s="16"/>
      <c r="I4218" s="16"/>
      <c r="J4218" s="16"/>
      <c r="K4218" s="16"/>
      <c r="L4218" s="103"/>
      <c r="M4218" s="17" t="s">
        <v>3142</v>
      </c>
      <c r="N4218" s="17">
        <v>24</v>
      </c>
      <c r="O4218" s="17">
        <v>6</v>
      </c>
      <c r="P4218" s="17">
        <v>2015</v>
      </c>
      <c r="Q4218" s="19" t="s">
        <v>1241</v>
      </c>
      <c r="R4218" s="24" t="s">
        <v>1026</v>
      </c>
      <c r="S4218" s="19" t="s">
        <v>566</v>
      </c>
      <c r="T4218" s="17">
        <v>2</v>
      </c>
      <c r="U4218" s="24" t="s">
        <v>1026</v>
      </c>
      <c r="V4218" s="17">
        <v>0</v>
      </c>
      <c r="W4218" s="142" t="s">
        <v>5987</v>
      </c>
      <c r="X4218" s="17">
        <v>884</v>
      </c>
      <c r="Y4218" s="17">
        <v>17</v>
      </c>
      <c r="Z4218" s="24" t="s">
        <v>1026</v>
      </c>
      <c r="AA4218" s="17">
        <v>3</v>
      </c>
      <c r="AB4218" s="142"/>
      <c r="AC4218" s="17">
        <v>2</v>
      </c>
      <c r="AD4218" s="17">
        <v>26</v>
      </c>
      <c r="AE4218" s="17">
        <f t="shared" si="77"/>
        <v>146</v>
      </c>
    </row>
    <row r="4219" spans="1:32" x14ac:dyDescent="0.25">
      <c r="A4219" s="16"/>
      <c r="C4219" s="16"/>
      <c r="D4219" s="16"/>
      <c r="E4219" s="16"/>
      <c r="F4219" s="16"/>
      <c r="G4219" s="16"/>
      <c r="H4219" s="16"/>
      <c r="I4219" s="16"/>
      <c r="J4219" s="16"/>
      <c r="K4219" s="16"/>
      <c r="L4219" s="103"/>
      <c r="M4219" s="17" t="s">
        <v>3142</v>
      </c>
      <c r="N4219" s="17">
        <v>24</v>
      </c>
      <c r="O4219" s="17">
        <v>6</v>
      </c>
      <c r="P4219" s="17">
        <v>2015</v>
      </c>
      <c r="Q4219" s="19" t="s">
        <v>1042</v>
      </c>
      <c r="R4219" s="24" t="s">
        <v>1026</v>
      </c>
      <c r="S4219" s="19" t="s">
        <v>5387</v>
      </c>
      <c r="T4219" s="17">
        <v>0</v>
      </c>
      <c r="U4219" s="24" t="s">
        <v>1026</v>
      </c>
      <c r="V4219" s="17">
        <v>2</v>
      </c>
      <c r="W4219" s="142" t="s">
        <v>5986</v>
      </c>
      <c r="X4219" s="17">
        <v>150</v>
      </c>
      <c r="Y4219" s="17">
        <v>1</v>
      </c>
      <c r="Z4219" s="24" t="s">
        <v>1026</v>
      </c>
      <c r="AA4219" s="17">
        <v>13</v>
      </c>
      <c r="AB4219" s="142"/>
      <c r="AC4219" s="17">
        <v>1</v>
      </c>
      <c r="AD4219" s="17">
        <v>54</v>
      </c>
      <c r="AE4219" s="17">
        <f t="shared" si="77"/>
        <v>114</v>
      </c>
    </row>
    <row r="4220" spans="1:32" x14ac:dyDescent="0.25">
      <c r="A4220" s="16"/>
      <c r="C4220" s="16"/>
      <c r="D4220" s="16"/>
      <c r="E4220" s="16"/>
      <c r="F4220" s="16"/>
      <c r="G4220" s="16"/>
      <c r="H4220" s="16"/>
      <c r="I4220" s="16"/>
      <c r="J4220" s="16"/>
      <c r="K4220" s="16"/>
      <c r="L4220" s="103"/>
      <c r="M4220" s="17" t="s">
        <v>3142</v>
      </c>
      <c r="N4220" s="17">
        <v>24</v>
      </c>
      <c r="O4220" s="17">
        <v>6</v>
      </c>
      <c r="P4220" s="17">
        <v>2015</v>
      </c>
      <c r="Q4220" s="19" t="s">
        <v>1043</v>
      </c>
      <c r="R4220" s="24" t="s">
        <v>1026</v>
      </c>
      <c r="S4220" s="19" t="s">
        <v>5041</v>
      </c>
      <c r="T4220" s="17">
        <v>2</v>
      </c>
      <c r="U4220" s="24" t="s">
        <v>1026</v>
      </c>
      <c r="V4220" s="17">
        <v>1</v>
      </c>
      <c r="W4220" s="142" t="s">
        <v>5988</v>
      </c>
      <c r="X4220" s="17">
        <v>338</v>
      </c>
      <c r="Y4220" s="17">
        <v>6</v>
      </c>
      <c r="Z4220" s="24" t="s">
        <v>1026</v>
      </c>
      <c r="AA4220" s="17">
        <v>5</v>
      </c>
      <c r="AB4220" s="142"/>
      <c r="AC4220" s="17">
        <v>2</v>
      </c>
      <c r="AD4220" s="17">
        <v>30</v>
      </c>
      <c r="AE4220" s="17">
        <f t="shared" si="77"/>
        <v>150</v>
      </c>
    </row>
    <row r="4221" spans="1:32" x14ac:dyDescent="0.25">
      <c r="A4221" s="16"/>
      <c r="C4221" s="16"/>
      <c r="D4221" s="16"/>
      <c r="E4221" s="16"/>
      <c r="F4221" s="16"/>
      <c r="G4221" s="16"/>
      <c r="H4221" s="16"/>
      <c r="I4221" s="16"/>
      <c r="J4221" s="16"/>
      <c r="K4221" s="16"/>
      <c r="L4221" s="103"/>
      <c r="M4221" s="17" t="s">
        <v>3144</v>
      </c>
      <c r="N4221" s="17">
        <v>30</v>
      </c>
      <c r="O4221" s="17">
        <v>6</v>
      </c>
      <c r="P4221" s="17">
        <v>2015</v>
      </c>
      <c r="Q4221" s="19" t="s">
        <v>264</v>
      </c>
      <c r="R4221" s="24" t="s">
        <v>1026</v>
      </c>
      <c r="S4221" s="19" t="s">
        <v>5931</v>
      </c>
      <c r="T4221" s="17">
        <v>0</v>
      </c>
      <c r="U4221" s="24" t="s">
        <v>1026</v>
      </c>
      <c r="V4221" s="17">
        <v>2</v>
      </c>
      <c r="W4221" s="142" t="s">
        <v>5989</v>
      </c>
      <c r="X4221" s="17">
        <v>502</v>
      </c>
      <c r="Y4221" s="17">
        <v>0</v>
      </c>
      <c r="Z4221" s="24" t="s">
        <v>1026</v>
      </c>
      <c r="AA4221" s="17">
        <v>9</v>
      </c>
      <c r="AB4221" s="142"/>
      <c r="AC4221" s="17">
        <v>1</v>
      </c>
      <c r="AD4221" s="17">
        <v>46</v>
      </c>
      <c r="AE4221" s="17">
        <f t="shared" si="77"/>
        <v>106</v>
      </c>
    </row>
    <row r="4222" spans="1:32" x14ac:dyDescent="0.25">
      <c r="A4222" s="16"/>
      <c r="C4222" s="16"/>
      <c r="D4222" s="16"/>
      <c r="E4222" s="16"/>
      <c r="F4222" s="16"/>
      <c r="G4222" s="16"/>
      <c r="H4222" s="16"/>
      <c r="I4222" s="16"/>
      <c r="J4222" s="16"/>
      <c r="K4222" s="16"/>
      <c r="L4222" s="103"/>
      <c r="M4222" s="17" t="s">
        <v>3142</v>
      </c>
      <c r="N4222" s="17">
        <v>1</v>
      </c>
      <c r="O4222" s="17">
        <v>7</v>
      </c>
      <c r="P4222" s="17">
        <v>2015</v>
      </c>
      <c r="Q4222" s="19" t="s">
        <v>392</v>
      </c>
      <c r="R4222" s="24" t="s">
        <v>1026</v>
      </c>
      <c r="S4222" s="19" t="s">
        <v>1241</v>
      </c>
      <c r="T4222" s="17">
        <v>1</v>
      </c>
      <c r="U4222" s="24" t="s">
        <v>1026</v>
      </c>
      <c r="V4222" s="17">
        <v>0</v>
      </c>
      <c r="W4222" s="142" t="s">
        <v>5990</v>
      </c>
      <c r="X4222" s="17">
        <v>887</v>
      </c>
      <c r="Y4222" s="17">
        <v>10</v>
      </c>
      <c r="Z4222" s="24" t="s">
        <v>1026</v>
      </c>
      <c r="AA4222" s="17">
        <v>4</v>
      </c>
      <c r="AB4222" s="142"/>
      <c r="AC4222" s="17">
        <v>2</v>
      </c>
      <c r="AD4222" s="17">
        <v>31</v>
      </c>
      <c r="AE4222" s="17">
        <f t="shared" si="77"/>
        <v>151</v>
      </c>
    </row>
    <row r="4223" spans="1:32" x14ac:dyDescent="0.25">
      <c r="A4223" s="16"/>
      <c r="C4223" s="16"/>
      <c r="D4223" s="16"/>
      <c r="E4223" s="16"/>
      <c r="F4223" s="16"/>
      <c r="G4223" s="16"/>
      <c r="H4223" s="16"/>
      <c r="I4223" s="16"/>
      <c r="J4223" s="16"/>
      <c r="K4223" s="16"/>
      <c r="L4223" s="103"/>
      <c r="M4223" s="17" t="s">
        <v>3142</v>
      </c>
      <c r="N4223" s="17">
        <v>1</v>
      </c>
      <c r="O4223" s="17">
        <v>7</v>
      </c>
      <c r="P4223" s="17">
        <v>2015</v>
      </c>
      <c r="Q4223" s="19" t="s">
        <v>5041</v>
      </c>
      <c r="R4223" s="24" t="s">
        <v>1026</v>
      </c>
      <c r="S4223" s="19" t="s">
        <v>4913</v>
      </c>
      <c r="T4223" s="17">
        <v>1</v>
      </c>
      <c r="U4223" s="24" t="s">
        <v>1026</v>
      </c>
      <c r="V4223" s="17">
        <v>2</v>
      </c>
      <c r="W4223" s="142" t="s">
        <v>5991</v>
      </c>
      <c r="X4223" s="17">
        <v>524</v>
      </c>
      <c r="Y4223" s="17">
        <v>3</v>
      </c>
      <c r="Z4223" s="24" t="s">
        <v>1026</v>
      </c>
      <c r="AA4223" s="17">
        <v>9</v>
      </c>
      <c r="AB4223" s="142"/>
      <c r="AC4223" s="17">
        <v>2</v>
      </c>
      <c r="AD4223" s="17">
        <v>29</v>
      </c>
      <c r="AE4223" s="17">
        <f t="shared" si="77"/>
        <v>149</v>
      </c>
    </row>
    <row r="4224" spans="1:32" x14ac:dyDescent="0.25">
      <c r="A4224" s="16"/>
      <c r="C4224" s="16"/>
      <c r="D4224" s="16"/>
      <c r="E4224" s="16"/>
      <c r="F4224" s="16"/>
      <c r="G4224" s="16"/>
      <c r="H4224" s="16"/>
      <c r="I4224" s="16"/>
      <c r="J4224" s="16"/>
      <c r="K4224" s="16"/>
      <c r="L4224" s="103"/>
      <c r="M4224" s="17" t="s">
        <v>3142</v>
      </c>
      <c r="N4224" s="17">
        <v>1</v>
      </c>
      <c r="O4224" s="17">
        <v>7</v>
      </c>
      <c r="P4224" s="17">
        <v>2015</v>
      </c>
      <c r="Q4224" s="19" t="s">
        <v>566</v>
      </c>
      <c r="R4224" s="24" t="s">
        <v>1026</v>
      </c>
      <c r="S4224" s="19" t="s">
        <v>5387</v>
      </c>
      <c r="T4224" s="17">
        <v>2</v>
      </c>
      <c r="U4224" s="24" t="s">
        <v>1026</v>
      </c>
      <c r="V4224" s="17">
        <v>1</v>
      </c>
      <c r="W4224" s="142" t="s">
        <v>5992</v>
      </c>
      <c r="X4224" s="17">
        <v>278</v>
      </c>
      <c r="Y4224" s="17">
        <v>9</v>
      </c>
      <c r="Z4224" s="24" t="s">
        <v>1026</v>
      </c>
      <c r="AA4224" s="17">
        <v>7</v>
      </c>
      <c r="AB4224" s="142"/>
      <c r="AC4224" s="17">
        <v>2</v>
      </c>
      <c r="AD4224" s="17">
        <v>18</v>
      </c>
      <c r="AE4224" s="17">
        <f t="shared" ref="AE4224:AE4287" si="79">PRODUCT(AC4224*60+AD4224)</f>
        <v>138</v>
      </c>
    </row>
    <row r="4225" spans="1:31" x14ac:dyDescent="0.25">
      <c r="A4225" s="16"/>
      <c r="C4225" s="16"/>
      <c r="D4225" s="16"/>
      <c r="E4225" s="16"/>
      <c r="F4225" s="16"/>
      <c r="G4225" s="16"/>
      <c r="H4225" s="16"/>
      <c r="I4225" s="16"/>
      <c r="J4225" s="16"/>
      <c r="K4225" s="16"/>
      <c r="L4225" s="103"/>
      <c r="M4225" s="17" t="s">
        <v>3143</v>
      </c>
      <c r="N4225" s="17">
        <v>3</v>
      </c>
      <c r="O4225" s="17">
        <v>7</v>
      </c>
      <c r="P4225" s="17">
        <v>2015</v>
      </c>
      <c r="Q4225" s="19" t="s">
        <v>1241</v>
      </c>
      <c r="R4225" s="24" t="s">
        <v>1026</v>
      </c>
      <c r="S4225" s="19" t="s">
        <v>1041</v>
      </c>
      <c r="T4225" s="17">
        <v>2</v>
      </c>
      <c r="U4225" s="24" t="s">
        <v>1026</v>
      </c>
      <c r="V4225" s="17">
        <v>1</v>
      </c>
      <c r="W4225" s="142" t="s">
        <v>5994</v>
      </c>
      <c r="X4225" s="17">
        <v>1157</v>
      </c>
      <c r="Y4225" s="17">
        <v>6</v>
      </c>
      <c r="Z4225" s="24" t="s">
        <v>1026</v>
      </c>
      <c r="AA4225" s="17">
        <v>4</v>
      </c>
      <c r="AB4225" s="142"/>
      <c r="AC4225" s="17">
        <v>2</v>
      </c>
      <c r="AD4225" s="17">
        <v>40</v>
      </c>
      <c r="AE4225" s="17">
        <f t="shared" si="79"/>
        <v>160</v>
      </c>
    </row>
    <row r="4226" spans="1:31" x14ac:dyDescent="0.25">
      <c r="A4226" s="16"/>
      <c r="C4226" s="16"/>
      <c r="D4226" s="16"/>
      <c r="E4226" s="16"/>
      <c r="F4226" s="16"/>
      <c r="G4226" s="16"/>
      <c r="H4226" s="16"/>
      <c r="I4226" s="16"/>
      <c r="J4226" s="16"/>
      <c r="K4226" s="16"/>
      <c r="L4226" s="103"/>
      <c r="M4226" s="17" t="s">
        <v>3027</v>
      </c>
      <c r="N4226" s="17">
        <v>4</v>
      </c>
      <c r="O4226" s="17">
        <v>7</v>
      </c>
      <c r="P4226" s="17">
        <v>2015</v>
      </c>
      <c r="Q4226" s="19" t="s">
        <v>5387</v>
      </c>
      <c r="R4226" s="24" t="s">
        <v>1026</v>
      </c>
      <c r="S4226" s="19" t="s">
        <v>1043</v>
      </c>
      <c r="T4226" s="17">
        <v>2</v>
      </c>
      <c r="U4226" s="24" t="s">
        <v>1026</v>
      </c>
      <c r="V4226" s="17">
        <v>0</v>
      </c>
      <c r="W4226" s="142" t="s">
        <v>5045</v>
      </c>
      <c r="X4226" s="17">
        <v>659</v>
      </c>
      <c r="Y4226" s="17">
        <v>4</v>
      </c>
      <c r="Z4226" s="24" t="s">
        <v>1026</v>
      </c>
      <c r="AA4226" s="17">
        <v>0</v>
      </c>
      <c r="AB4226" s="142"/>
      <c r="AC4226" s="17">
        <v>1</v>
      </c>
      <c r="AD4226" s="17">
        <v>57</v>
      </c>
      <c r="AE4226" s="17">
        <f t="shared" si="79"/>
        <v>117</v>
      </c>
    </row>
    <row r="4227" spans="1:31" x14ac:dyDescent="0.25">
      <c r="A4227" s="16"/>
      <c r="C4227" s="16"/>
      <c r="D4227" s="16"/>
      <c r="E4227" s="16"/>
      <c r="F4227" s="16"/>
      <c r="G4227" s="16"/>
      <c r="H4227" s="16"/>
      <c r="I4227" s="16"/>
      <c r="J4227" s="16"/>
      <c r="K4227" s="16"/>
      <c r="L4227" s="16"/>
      <c r="M4227" s="17" t="s">
        <v>3027</v>
      </c>
      <c r="N4227" s="17">
        <v>4</v>
      </c>
      <c r="O4227" s="17">
        <v>7</v>
      </c>
      <c r="P4227" s="17">
        <v>2015</v>
      </c>
      <c r="Q4227" s="19" t="s">
        <v>5931</v>
      </c>
      <c r="R4227" s="24" t="s">
        <v>1026</v>
      </c>
      <c r="S4227" s="19" t="s">
        <v>566</v>
      </c>
      <c r="T4227" s="17">
        <v>1</v>
      </c>
      <c r="U4227" s="24" t="s">
        <v>1026</v>
      </c>
      <c r="V4227" s="17">
        <v>2</v>
      </c>
      <c r="W4227" s="142" t="s">
        <v>5993</v>
      </c>
      <c r="X4227" s="17">
        <v>336</v>
      </c>
      <c r="Y4227" s="17">
        <v>7</v>
      </c>
      <c r="Z4227" s="24" t="s">
        <v>1026</v>
      </c>
      <c r="AA4227" s="17">
        <v>5</v>
      </c>
      <c r="AB4227" s="142" t="s">
        <v>5256</v>
      </c>
      <c r="AC4227" s="17">
        <v>2</v>
      </c>
      <c r="AD4227" s="17">
        <v>20</v>
      </c>
      <c r="AE4227" s="17">
        <f t="shared" si="79"/>
        <v>140</v>
      </c>
    </row>
    <row r="4228" spans="1:31" x14ac:dyDescent="0.25">
      <c r="A4228" s="16"/>
      <c r="C4228" s="16"/>
      <c r="D4228" s="16"/>
      <c r="E4228" s="16"/>
      <c r="F4228" s="16"/>
      <c r="G4228" s="16"/>
      <c r="H4228" s="16"/>
      <c r="I4228" s="16"/>
      <c r="J4228" s="16"/>
      <c r="K4228" s="16"/>
      <c r="L4228" s="16"/>
      <c r="M4228" s="17" t="s">
        <v>3027</v>
      </c>
      <c r="N4228" s="17">
        <v>4</v>
      </c>
      <c r="O4228" s="17">
        <v>7</v>
      </c>
      <c r="P4228" s="17">
        <v>2015</v>
      </c>
      <c r="Q4228" s="19" t="s">
        <v>1042</v>
      </c>
      <c r="R4228" s="24" t="s">
        <v>1026</v>
      </c>
      <c r="S4228" s="19" t="s">
        <v>5041</v>
      </c>
      <c r="T4228" s="17">
        <v>0</v>
      </c>
      <c r="U4228" s="24" t="s">
        <v>1026</v>
      </c>
      <c r="V4228" s="17">
        <v>1</v>
      </c>
      <c r="W4228" s="142" t="s">
        <v>4448</v>
      </c>
      <c r="X4228" s="17">
        <v>174</v>
      </c>
      <c r="Y4228" s="17">
        <v>2</v>
      </c>
      <c r="Z4228" s="24" t="s">
        <v>1026</v>
      </c>
      <c r="AA4228" s="17">
        <v>5</v>
      </c>
      <c r="AB4228" s="142"/>
      <c r="AC4228" s="17">
        <v>2</v>
      </c>
      <c r="AD4228" s="17">
        <v>8</v>
      </c>
      <c r="AE4228" s="17">
        <f t="shared" si="79"/>
        <v>128</v>
      </c>
    </row>
    <row r="4229" spans="1:31" x14ac:dyDescent="0.25">
      <c r="A4229" s="16"/>
      <c r="C4229" s="16"/>
      <c r="D4229" s="16"/>
      <c r="E4229" s="16"/>
      <c r="F4229" s="16"/>
      <c r="G4229" s="16"/>
      <c r="H4229" s="16"/>
      <c r="I4229" s="16"/>
      <c r="J4229" s="16"/>
      <c r="K4229" s="16"/>
      <c r="L4229" s="16"/>
      <c r="M4229" s="17" t="s">
        <v>3011</v>
      </c>
      <c r="N4229" s="17">
        <v>5</v>
      </c>
      <c r="O4229" s="17">
        <v>7</v>
      </c>
      <c r="P4229" s="17">
        <v>2015</v>
      </c>
      <c r="Q4229" s="19" t="s">
        <v>264</v>
      </c>
      <c r="R4229" s="24" t="s">
        <v>1026</v>
      </c>
      <c r="S4229" s="19" t="s">
        <v>566</v>
      </c>
      <c r="T4229" s="17">
        <v>2</v>
      </c>
      <c r="U4229" s="24" t="s">
        <v>1026</v>
      </c>
      <c r="V4229" s="17">
        <v>0</v>
      </c>
      <c r="W4229" s="142" t="s">
        <v>1602</v>
      </c>
      <c r="X4229" s="17">
        <v>363</v>
      </c>
      <c r="Y4229" s="17">
        <v>9</v>
      </c>
      <c r="Z4229" s="24" t="s">
        <v>1026</v>
      </c>
      <c r="AA4229" s="17">
        <v>2</v>
      </c>
      <c r="AB4229" s="142"/>
      <c r="AC4229" s="17">
        <v>2</v>
      </c>
      <c r="AD4229" s="17">
        <v>21</v>
      </c>
      <c r="AE4229" s="17">
        <f t="shared" si="79"/>
        <v>141</v>
      </c>
    </row>
    <row r="4230" spans="1:31" x14ac:dyDescent="0.25">
      <c r="A4230" s="16"/>
      <c r="C4230" s="16"/>
      <c r="D4230" s="16"/>
      <c r="E4230" s="16"/>
      <c r="F4230" s="16"/>
      <c r="G4230" s="16"/>
      <c r="H4230" s="16"/>
      <c r="I4230" s="16"/>
      <c r="J4230" s="16"/>
      <c r="K4230" s="16"/>
      <c r="L4230" s="16"/>
      <c r="M4230" s="17" t="s">
        <v>3011</v>
      </c>
      <c r="N4230" s="17">
        <v>5</v>
      </c>
      <c r="O4230" s="17">
        <v>7</v>
      </c>
      <c r="P4230" s="17">
        <v>2015</v>
      </c>
      <c r="Q4230" s="19" t="s">
        <v>1041</v>
      </c>
      <c r="R4230" s="24" t="s">
        <v>1026</v>
      </c>
      <c r="S4230" s="19" t="s">
        <v>392</v>
      </c>
      <c r="T4230" s="17">
        <v>0</v>
      </c>
      <c r="U4230" s="24" t="s">
        <v>1026</v>
      </c>
      <c r="V4230" s="17">
        <v>1</v>
      </c>
      <c r="W4230" s="142" t="s">
        <v>1567</v>
      </c>
      <c r="X4230" s="17">
        <v>646</v>
      </c>
      <c r="Y4230" s="17">
        <v>2</v>
      </c>
      <c r="Z4230" s="24" t="s">
        <v>1026</v>
      </c>
      <c r="AA4230" s="17">
        <v>4</v>
      </c>
      <c r="AB4230" s="142"/>
      <c r="AC4230" s="17">
        <v>2</v>
      </c>
      <c r="AD4230" s="17">
        <v>11</v>
      </c>
      <c r="AE4230" s="17">
        <f t="shared" si="79"/>
        <v>131</v>
      </c>
    </row>
    <row r="4231" spans="1:31" x14ac:dyDescent="0.25">
      <c r="A4231" s="16"/>
      <c r="C4231" s="16"/>
      <c r="D4231" s="16"/>
      <c r="E4231" s="16"/>
      <c r="F4231" s="16"/>
      <c r="G4231" s="16"/>
      <c r="H4231" s="16"/>
      <c r="I4231" s="16"/>
      <c r="J4231" s="16"/>
      <c r="K4231" s="16"/>
      <c r="L4231" s="16"/>
      <c r="M4231" s="17" t="s">
        <v>3011</v>
      </c>
      <c r="N4231" s="17">
        <v>5</v>
      </c>
      <c r="O4231" s="17">
        <v>7</v>
      </c>
      <c r="P4231" s="17">
        <v>2015</v>
      </c>
      <c r="Q4231" s="19" t="s">
        <v>1241</v>
      </c>
      <c r="R4231" s="24" t="s">
        <v>1026</v>
      </c>
      <c r="S4231" s="19" t="s">
        <v>1043</v>
      </c>
      <c r="T4231" s="17">
        <v>2</v>
      </c>
      <c r="U4231" s="24" t="s">
        <v>1026</v>
      </c>
      <c r="V4231" s="17">
        <v>0</v>
      </c>
      <c r="W4231" s="142" t="s">
        <v>5995</v>
      </c>
      <c r="X4231" s="17">
        <v>1027</v>
      </c>
      <c r="Y4231" s="17">
        <v>9</v>
      </c>
      <c r="Z4231" s="24" t="s">
        <v>1026</v>
      </c>
      <c r="AA4231" s="17">
        <v>4</v>
      </c>
      <c r="AB4231" s="142"/>
      <c r="AC4231" s="17">
        <v>2</v>
      </c>
      <c r="AD4231" s="17">
        <v>23</v>
      </c>
      <c r="AE4231" s="17">
        <f t="shared" si="79"/>
        <v>143</v>
      </c>
    </row>
    <row r="4232" spans="1:31" x14ac:dyDescent="0.25">
      <c r="A4232" s="16"/>
      <c r="C4232" s="16"/>
      <c r="D4232" s="16"/>
      <c r="E4232" s="16"/>
      <c r="F4232" s="16"/>
      <c r="G4232" s="16"/>
      <c r="H4232" s="16"/>
      <c r="I4232" s="16"/>
      <c r="J4232" s="16"/>
      <c r="K4232" s="16"/>
      <c r="L4232" s="16"/>
      <c r="M4232" s="17" t="s">
        <v>3011</v>
      </c>
      <c r="N4232" s="17">
        <v>5</v>
      </c>
      <c r="O4232" s="17">
        <v>7</v>
      </c>
      <c r="P4232" s="17">
        <v>2015</v>
      </c>
      <c r="Q4232" s="19" t="s">
        <v>4913</v>
      </c>
      <c r="R4232" s="24" t="s">
        <v>1026</v>
      </c>
      <c r="S4232" s="19" t="s">
        <v>5041</v>
      </c>
      <c r="T4232" s="17">
        <v>2</v>
      </c>
      <c r="U4232" s="24" t="s">
        <v>1026</v>
      </c>
      <c r="V4232" s="17">
        <v>0</v>
      </c>
      <c r="W4232" s="142" t="s">
        <v>2399</v>
      </c>
      <c r="X4232" s="17">
        <v>923</v>
      </c>
      <c r="Y4232" s="17">
        <v>5</v>
      </c>
      <c r="Z4232" s="24" t="s">
        <v>1026</v>
      </c>
      <c r="AA4232" s="17">
        <v>0</v>
      </c>
      <c r="AB4232" s="142"/>
      <c r="AC4232" s="17">
        <v>2</v>
      </c>
      <c r="AD4232" s="17">
        <v>3</v>
      </c>
      <c r="AE4232" s="17">
        <f t="shared" si="79"/>
        <v>123</v>
      </c>
    </row>
    <row r="4233" spans="1:31" x14ac:dyDescent="0.25">
      <c r="A4233" s="16"/>
      <c r="C4233" s="16"/>
      <c r="D4233" s="16"/>
      <c r="E4233" s="16"/>
      <c r="F4233" s="16"/>
      <c r="G4233" s="16"/>
      <c r="H4233" s="16"/>
      <c r="I4233" s="16"/>
      <c r="J4233" s="16"/>
      <c r="K4233" s="16"/>
      <c r="L4233" s="16"/>
      <c r="M4233" s="17" t="s">
        <v>3142</v>
      </c>
      <c r="N4233" s="17">
        <v>8</v>
      </c>
      <c r="O4233" s="17">
        <v>7</v>
      </c>
      <c r="P4233" s="17">
        <v>2015</v>
      </c>
      <c r="Q4233" s="19" t="s">
        <v>5041</v>
      </c>
      <c r="R4233" s="24" t="s">
        <v>1026</v>
      </c>
      <c r="S4233" s="19" t="s">
        <v>1043</v>
      </c>
      <c r="T4233" s="17">
        <v>1</v>
      </c>
      <c r="U4233" s="24" t="s">
        <v>1026</v>
      </c>
      <c r="V4233" s="17">
        <v>2</v>
      </c>
      <c r="W4233" s="142" t="s">
        <v>5996</v>
      </c>
      <c r="X4233" s="17">
        <v>454</v>
      </c>
      <c r="Y4233" s="17">
        <v>5</v>
      </c>
      <c r="Z4233" s="24" t="s">
        <v>1026</v>
      </c>
      <c r="AA4233" s="17">
        <v>2</v>
      </c>
      <c r="AB4233" s="142"/>
      <c r="AC4233" s="17">
        <v>2</v>
      </c>
      <c r="AD4233" s="17">
        <v>38</v>
      </c>
      <c r="AE4233" s="17">
        <f t="shared" si="79"/>
        <v>158</v>
      </c>
    </row>
    <row r="4234" spans="1:31" x14ac:dyDescent="0.25">
      <c r="A4234" s="16"/>
      <c r="C4234" s="16"/>
      <c r="D4234" s="16"/>
      <c r="E4234" s="16"/>
      <c r="F4234" s="16"/>
      <c r="G4234" s="16"/>
      <c r="H4234" s="16"/>
      <c r="I4234" s="16"/>
      <c r="J4234" s="16"/>
      <c r="K4234" s="16"/>
      <c r="L4234" s="16"/>
      <c r="M4234" s="17" t="s">
        <v>3142</v>
      </c>
      <c r="N4234" s="17">
        <v>8</v>
      </c>
      <c r="O4234" s="17">
        <v>7</v>
      </c>
      <c r="P4234" s="17">
        <v>2015</v>
      </c>
      <c r="Q4234" s="19" t="s">
        <v>264</v>
      </c>
      <c r="R4234" s="24" t="s">
        <v>1026</v>
      </c>
      <c r="S4234" s="19" t="s">
        <v>5387</v>
      </c>
      <c r="T4234" s="17">
        <v>1</v>
      </c>
      <c r="U4234" s="24" t="s">
        <v>1026</v>
      </c>
      <c r="V4234" s="17">
        <v>2</v>
      </c>
      <c r="W4234" s="142" t="s">
        <v>5997</v>
      </c>
      <c r="X4234" s="17">
        <v>346</v>
      </c>
      <c r="Y4234" s="17">
        <v>6</v>
      </c>
      <c r="Z4234" s="24" t="s">
        <v>1026</v>
      </c>
      <c r="AA4234" s="17">
        <v>11</v>
      </c>
      <c r="AB4234" s="142"/>
      <c r="AC4234" s="17">
        <v>2</v>
      </c>
      <c r="AD4234" s="17">
        <v>37</v>
      </c>
      <c r="AE4234" s="17">
        <f t="shared" si="79"/>
        <v>157</v>
      </c>
    </row>
    <row r="4235" spans="1:31" x14ac:dyDescent="0.25">
      <c r="A4235" s="16"/>
      <c r="C4235" s="16"/>
      <c r="D4235" s="16"/>
      <c r="E4235" s="16"/>
      <c r="F4235" s="16"/>
      <c r="G4235" s="16"/>
      <c r="H4235" s="16"/>
      <c r="I4235" s="16"/>
      <c r="J4235" s="16"/>
      <c r="K4235" s="16"/>
      <c r="L4235" s="16"/>
      <c r="M4235" s="17" t="s">
        <v>3142</v>
      </c>
      <c r="N4235" s="17">
        <v>8</v>
      </c>
      <c r="O4235" s="17">
        <v>7</v>
      </c>
      <c r="P4235" s="17">
        <v>2015</v>
      </c>
      <c r="Q4235" s="19" t="s">
        <v>566</v>
      </c>
      <c r="R4235" s="24" t="s">
        <v>1026</v>
      </c>
      <c r="S4235" s="19" t="s">
        <v>1042</v>
      </c>
      <c r="T4235" s="17">
        <v>1</v>
      </c>
      <c r="U4235" s="24" t="s">
        <v>1026</v>
      </c>
      <c r="V4235" s="17">
        <v>0</v>
      </c>
      <c r="W4235" s="142" t="s">
        <v>5998</v>
      </c>
      <c r="X4235" s="17">
        <v>178</v>
      </c>
      <c r="Y4235" s="17">
        <v>8</v>
      </c>
      <c r="Z4235" s="24" t="s">
        <v>1026</v>
      </c>
      <c r="AA4235" s="17">
        <v>5</v>
      </c>
      <c r="AB4235" s="142"/>
      <c r="AC4235" s="17">
        <v>2</v>
      </c>
      <c r="AD4235" s="17">
        <v>21</v>
      </c>
      <c r="AE4235" s="17">
        <f t="shared" si="79"/>
        <v>141</v>
      </c>
    </row>
    <row r="4236" spans="1:31" x14ac:dyDescent="0.25">
      <c r="A4236" s="16"/>
      <c r="C4236" s="16"/>
      <c r="D4236" s="16"/>
      <c r="E4236" s="16"/>
      <c r="F4236" s="16"/>
      <c r="G4236" s="16"/>
      <c r="H4236" s="16"/>
      <c r="I4236" s="16"/>
      <c r="J4236" s="16"/>
      <c r="K4236" s="16"/>
      <c r="L4236" s="16"/>
      <c r="M4236" s="17" t="s">
        <v>3143</v>
      </c>
      <c r="N4236" s="17">
        <v>10</v>
      </c>
      <c r="O4236" s="17">
        <v>7</v>
      </c>
      <c r="P4236" s="17">
        <v>2015</v>
      </c>
      <c r="Q4236" s="19" t="s">
        <v>1241</v>
      </c>
      <c r="R4236" s="24" t="s">
        <v>1026</v>
      </c>
      <c r="S4236" s="19" t="s">
        <v>392</v>
      </c>
      <c r="T4236" s="17">
        <v>1</v>
      </c>
      <c r="U4236" s="24" t="s">
        <v>1026</v>
      </c>
      <c r="V4236" s="17">
        <v>2</v>
      </c>
      <c r="W4236" s="142" t="s">
        <v>5999</v>
      </c>
      <c r="X4236" s="17">
        <v>1032</v>
      </c>
      <c r="Y4236" s="17">
        <v>4</v>
      </c>
      <c r="Z4236" s="24" t="s">
        <v>1026</v>
      </c>
      <c r="AA4236" s="17">
        <v>4</v>
      </c>
      <c r="AB4236" s="142"/>
      <c r="AC4236" s="17">
        <v>2</v>
      </c>
      <c r="AD4236" s="17">
        <v>43</v>
      </c>
      <c r="AE4236" s="17">
        <f t="shared" si="79"/>
        <v>163</v>
      </c>
    </row>
    <row r="4237" spans="1:31" x14ac:dyDescent="0.25">
      <c r="A4237" s="16"/>
      <c r="C4237" s="16"/>
      <c r="D4237" s="16"/>
      <c r="E4237" s="16"/>
      <c r="F4237" s="16"/>
      <c r="G4237" s="16"/>
      <c r="H4237" s="16"/>
      <c r="I4237" s="16"/>
      <c r="J4237" s="16"/>
      <c r="K4237" s="16"/>
      <c r="L4237" s="16"/>
      <c r="M4237" s="17" t="s">
        <v>3027</v>
      </c>
      <c r="N4237" s="17">
        <v>11</v>
      </c>
      <c r="O4237" s="17">
        <v>7</v>
      </c>
      <c r="P4237" s="17">
        <v>2015</v>
      </c>
      <c r="Q4237" s="19" t="s">
        <v>5931</v>
      </c>
      <c r="R4237" s="24" t="s">
        <v>1026</v>
      </c>
      <c r="S4237" s="19" t="s">
        <v>1042</v>
      </c>
      <c r="T4237" s="17">
        <v>1</v>
      </c>
      <c r="U4237" s="24" t="s">
        <v>1026</v>
      </c>
      <c r="V4237" s="17">
        <v>2</v>
      </c>
      <c r="W4237" s="142" t="s">
        <v>6000</v>
      </c>
      <c r="X4237" s="17">
        <v>208</v>
      </c>
      <c r="Y4237" s="17">
        <v>8</v>
      </c>
      <c r="Z4237" s="24" t="s">
        <v>1026</v>
      </c>
      <c r="AA4237" s="17">
        <v>8</v>
      </c>
      <c r="AB4237" s="142" t="s">
        <v>5268</v>
      </c>
      <c r="AC4237" s="17">
        <v>2</v>
      </c>
      <c r="AD4237" s="17">
        <v>16</v>
      </c>
      <c r="AE4237" s="17">
        <f t="shared" si="79"/>
        <v>136</v>
      </c>
    </row>
    <row r="4238" spans="1:31" x14ac:dyDescent="0.25">
      <c r="A4238" s="16"/>
      <c r="C4238" s="16"/>
      <c r="D4238" s="16"/>
      <c r="E4238" s="16"/>
      <c r="F4238" s="16"/>
      <c r="G4238" s="16"/>
      <c r="H4238" s="16"/>
      <c r="I4238" s="16"/>
      <c r="J4238" s="16"/>
      <c r="K4238" s="16"/>
      <c r="L4238" s="16"/>
      <c r="M4238" s="17" t="s">
        <v>3011</v>
      </c>
      <c r="N4238" s="17">
        <v>12</v>
      </c>
      <c r="O4238" s="17">
        <v>7</v>
      </c>
      <c r="P4238" s="17">
        <v>2015</v>
      </c>
      <c r="Q4238" s="19" t="s">
        <v>392</v>
      </c>
      <c r="R4238" s="24" t="s">
        <v>1026</v>
      </c>
      <c r="S4238" s="19" t="s">
        <v>5041</v>
      </c>
      <c r="T4238" s="17">
        <v>2</v>
      </c>
      <c r="U4238" s="24" t="s">
        <v>1026</v>
      </c>
      <c r="V4238" s="17">
        <v>0</v>
      </c>
      <c r="W4238" s="142" t="s">
        <v>6001</v>
      </c>
      <c r="X4238" s="17">
        <v>603</v>
      </c>
      <c r="Y4238" s="17">
        <v>5</v>
      </c>
      <c r="Z4238" s="24" t="s">
        <v>1026</v>
      </c>
      <c r="AA4238" s="17">
        <v>1</v>
      </c>
      <c r="AB4238" s="142"/>
      <c r="AC4238" s="17">
        <v>2</v>
      </c>
      <c r="AD4238" s="17">
        <v>10</v>
      </c>
      <c r="AE4238" s="17">
        <f t="shared" si="79"/>
        <v>130</v>
      </c>
    </row>
    <row r="4239" spans="1:31" x14ac:dyDescent="0.25">
      <c r="A4239" s="16"/>
      <c r="C4239" s="16"/>
      <c r="D4239" s="16"/>
      <c r="E4239" s="16"/>
      <c r="F4239" s="16"/>
      <c r="G4239" s="16"/>
      <c r="H4239" s="16"/>
      <c r="I4239" s="16"/>
      <c r="J4239" s="16"/>
      <c r="K4239" s="16"/>
      <c r="L4239" s="16"/>
      <c r="M4239" s="17" t="s">
        <v>3011</v>
      </c>
      <c r="N4239" s="17">
        <v>12</v>
      </c>
      <c r="O4239" s="17">
        <v>7</v>
      </c>
      <c r="P4239" s="17">
        <v>2015</v>
      </c>
      <c r="Q4239" s="19" t="s">
        <v>5387</v>
      </c>
      <c r="R4239" s="24" t="s">
        <v>1026</v>
      </c>
      <c r="S4239" s="19" t="s">
        <v>264</v>
      </c>
      <c r="T4239" s="17">
        <v>2</v>
      </c>
      <c r="U4239" s="24" t="s">
        <v>1026</v>
      </c>
      <c r="V4239" s="17">
        <v>0</v>
      </c>
      <c r="W4239" s="142" t="s">
        <v>6002</v>
      </c>
      <c r="X4239" s="17">
        <v>506</v>
      </c>
      <c r="Y4239" s="17">
        <v>18</v>
      </c>
      <c r="Z4239" s="24" t="s">
        <v>1026</v>
      </c>
      <c r="AA4239" s="17">
        <v>1</v>
      </c>
      <c r="AB4239" s="142"/>
      <c r="AC4239" s="17">
        <v>2</v>
      </c>
      <c r="AD4239" s="17">
        <v>18</v>
      </c>
      <c r="AE4239" s="17">
        <f t="shared" si="79"/>
        <v>138</v>
      </c>
    </row>
    <row r="4240" spans="1:31" x14ac:dyDescent="0.25">
      <c r="A4240" s="16"/>
      <c r="C4240" s="16"/>
      <c r="D4240" s="16"/>
      <c r="E4240" s="16"/>
      <c r="F4240" s="16"/>
      <c r="G4240" s="16"/>
      <c r="H4240" s="16"/>
      <c r="I4240" s="16"/>
      <c r="J4240" s="16"/>
      <c r="K4240" s="16"/>
      <c r="L4240" s="16"/>
      <c r="M4240" s="17" t="s">
        <v>3011</v>
      </c>
      <c r="N4240" s="17">
        <v>12</v>
      </c>
      <c r="O4240" s="17">
        <v>7</v>
      </c>
      <c r="P4240" s="17">
        <v>2015</v>
      </c>
      <c r="Q4240" s="19" t="s">
        <v>4913</v>
      </c>
      <c r="R4240" s="24" t="s">
        <v>1026</v>
      </c>
      <c r="S4240" s="19" t="s">
        <v>566</v>
      </c>
      <c r="T4240" s="17">
        <v>0</v>
      </c>
      <c r="U4240" s="24" t="s">
        <v>1026</v>
      </c>
      <c r="V4240" s="17">
        <v>1</v>
      </c>
      <c r="W4240" s="142" t="s">
        <v>231</v>
      </c>
      <c r="X4240" s="17">
        <v>791</v>
      </c>
      <c r="Y4240" s="17">
        <v>2</v>
      </c>
      <c r="Z4240" s="24" t="s">
        <v>1026</v>
      </c>
      <c r="AA4240" s="17">
        <v>3</v>
      </c>
      <c r="AB4240" s="142"/>
      <c r="AC4240" s="17">
        <v>2</v>
      </c>
      <c r="AD4240" s="17">
        <v>11</v>
      </c>
      <c r="AE4240" s="17">
        <f t="shared" si="79"/>
        <v>131</v>
      </c>
    </row>
    <row r="4241" spans="1:31" x14ac:dyDescent="0.25">
      <c r="A4241" s="16"/>
      <c r="C4241" s="16"/>
      <c r="D4241" s="16"/>
      <c r="E4241" s="16"/>
      <c r="F4241" s="16"/>
      <c r="G4241" s="16"/>
      <c r="H4241" s="16"/>
      <c r="I4241" s="16"/>
      <c r="J4241" s="16"/>
      <c r="K4241" s="16"/>
      <c r="L4241" s="16"/>
      <c r="M4241" s="17" t="s">
        <v>3011</v>
      </c>
      <c r="N4241" s="17">
        <v>12</v>
      </c>
      <c r="O4241" s="17">
        <v>7</v>
      </c>
      <c r="P4241" s="17">
        <v>2015</v>
      </c>
      <c r="Q4241" s="19" t="s">
        <v>1043</v>
      </c>
      <c r="R4241" s="24" t="s">
        <v>1026</v>
      </c>
      <c r="S4241" s="19" t="s">
        <v>1041</v>
      </c>
      <c r="T4241" s="17">
        <v>1</v>
      </c>
      <c r="U4241" s="24" t="s">
        <v>1026</v>
      </c>
      <c r="V4241" s="17">
        <v>2</v>
      </c>
      <c r="W4241" s="142" t="s">
        <v>6003</v>
      </c>
      <c r="X4241" s="17">
        <v>501</v>
      </c>
      <c r="Y4241" s="17">
        <v>3</v>
      </c>
      <c r="Z4241" s="24" t="s">
        <v>1026</v>
      </c>
      <c r="AA4241" s="17">
        <v>2</v>
      </c>
      <c r="AB4241" s="142"/>
      <c r="AC4241" s="17">
        <v>2</v>
      </c>
      <c r="AD4241" s="17">
        <v>20</v>
      </c>
      <c r="AE4241" s="17">
        <f t="shared" si="79"/>
        <v>140</v>
      </c>
    </row>
    <row r="4242" spans="1:31" x14ac:dyDescent="0.25">
      <c r="A4242" s="16"/>
      <c r="C4242" s="16"/>
      <c r="D4242" s="16"/>
      <c r="E4242" s="16"/>
      <c r="F4242" s="16"/>
      <c r="G4242" s="16"/>
      <c r="H4242" s="16"/>
      <c r="I4242" s="16"/>
      <c r="J4242" s="16"/>
      <c r="K4242" s="16"/>
      <c r="L4242" s="16"/>
      <c r="M4242" s="17" t="s">
        <v>3144</v>
      </c>
      <c r="N4242" s="17">
        <v>14</v>
      </c>
      <c r="O4242" s="17">
        <v>7</v>
      </c>
      <c r="P4242" s="17">
        <v>2015</v>
      </c>
      <c r="Q4242" s="19" t="s">
        <v>1241</v>
      </c>
      <c r="R4242" s="24" t="s">
        <v>1026</v>
      </c>
      <c r="S4242" s="19" t="s">
        <v>4913</v>
      </c>
      <c r="T4242" s="17">
        <v>2</v>
      </c>
      <c r="U4242" s="24" t="s">
        <v>1026</v>
      </c>
      <c r="V4242" s="17">
        <v>0</v>
      </c>
      <c r="W4242" s="142" t="s">
        <v>2596</v>
      </c>
      <c r="X4242" s="17">
        <v>2539</v>
      </c>
      <c r="Y4242" s="17">
        <v>6</v>
      </c>
      <c r="Z4242" s="24" t="s">
        <v>1026</v>
      </c>
      <c r="AA4242" s="17">
        <v>1</v>
      </c>
      <c r="AB4242" s="142"/>
      <c r="AC4242" s="17">
        <v>2</v>
      </c>
      <c r="AD4242" s="17">
        <v>16</v>
      </c>
      <c r="AE4242" s="17">
        <f t="shared" si="79"/>
        <v>136</v>
      </c>
    </row>
    <row r="4243" spans="1:31" x14ac:dyDescent="0.25">
      <c r="A4243" s="16"/>
      <c r="C4243" s="16"/>
      <c r="D4243" s="16"/>
      <c r="E4243" s="16"/>
      <c r="F4243" s="16"/>
      <c r="G4243" s="16"/>
      <c r="H4243" s="16"/>
      <c r="I4243" s="16"/>
      <c r="J4243" s="16"/>
      <c r="K4243" s="16"/>
      <c r="L4243" s="16"/>
      <c r="M4243" s="17" t="s">
        <v>3144</v>
      </c>
      <c r="N4243" s="17">
        <v>14</v>
      </c>
      <c r="O4243" s="17">
        <v>7</v>
      </c>
      <c r="P4243" s="17">
        <v>2015</v>
      </c>
      <c r="Q4243" s="19" t="s">
        <v>566</v>
      </c>
      <c r="R4243" s="24" t="s">
        <v>1026</v>
      </c>
      <c r="S4243" s="19" t="s">
        <v>264</v>
      </c>
      <c r="T4243" s="17">
        <v>2</v>
      </c>
      <c r="U4243" s="24" t="s">
        <v>1026</v>
      </c>
      <c r="V4243" s="17">
        <v>1</v>
      </c>
      <c r="W4243" s="142" t="s">
        <v>1665</v>
      </c>
      <c r="X4243" s="17">
        <v>294</v>
      </c>
      <c r="Y4243" s="17">
        <v>7</v>
      </c>
      <c r="Z4243" s="24" t="s">
        <v>1026</v>
      </c>
      <c r="AA4243" s="17">
        <v>6</v>
      </c>
      <c r="AB4243" s="142"/>
      <c r="AC4243" s="17">
        <v>2</v>
      </c>
      <c r="AD4243" s="17">
        <v>18</v>
      </c>
      <c r="AE4243" s="17">
        <f t="shared" si="79"/>
        <v>138</v>
      </c>
    </row>
    <row r="4244" spans="1:31" x14ac:dyDescent="0.25">
      <c r="A4244" s="16"/>
      <c r="C4244" s="16"/>
      <c r="D4244" s="16"/>
      <c r="E4244" s="16"/>
      <c r="F4244" s="16"/>
      <c r="G4244" s="16"/>
      <c r="H4244" s="16"/>
      <c r="I4244" s="16"/>
      <c r="J4244" s="16"/>
      <c r="K4244" s="16"/>
      <c r="L4244" s="16"/>
      <c r="M4244" s="17" t="s">
        <v>3142</v>
      </c>
      <c r="N4244" s="17">
        <v>15</v>
      </c>
      <c r="O4244" s="17">
        <v>7</v>
      </c>
      <c r="P4244" s="17">
        <v>2015</v>
      </c>
      <c r="Q4244" s="19" t="s">
        <v>5041</v>
      </c>
      <c r="R4244" s="24" t="s">
        <v>1026</v>
      </c>
      <c r="S4244" s="19" t="s">
        <v>5931</v>
      </c>
      <c r="T4244" s="17">
        <v>2</v>
      </c>
      <c r="U4244" s="24" t="s">
        <v>1026</v>
      </c>
      <c r="V4244" s="17">
        <v>0</v>
      </c>
      <c r="W4244" s="142" t="s">
        <v>2704</v>
      </c>
      <c r="X4244" s="17">
        <v>364</v>
      </c>
      <c r="Y4244" s="17">
        <v>7</v>
      </c>
      <c r="Z4244" s="24" t="s">
        <v>1026</v>
      </c>
      <c r="AA4244" s="17">
        <v>0</v>
      </c>
      <c r="AB4244" s="142"/>
      <c r="AC4244" s="17">
        <v>1</v>
      </c>
      <c r="AD4244" s="17">
        <v>59</v>
      </c>
      <c r="AE4244" s="17">
        <f t="shared" si="79"/>
        <v>119</v>
      </c>
    </row>
    <row r="4245" spans="1:31" x14ac:dyDescent="0.25">
      <c r="A4245" s="16"/>
      <c r="C4245" s="16"/>
      <c r="D4245" s="16"/>
      <c r="E4245" s="16"/>
      <c r="F4245" s="16"/>
      <c r="G4245" s="16"/>
      <c r="H4245" s="16"/>
      <c r="I4245" s="16"/>
      <c r="J4245" s="16"/>
      <c r="K4245" s="16"/>
      <c r="L4245" s="16"/>
      <c r="M4245" s="17" t="s">
        <v>3142</v>
      </c>
      <c r="N4245" s="17">
        <v>15</v>
      </c>
      <c r="O4245" s="17">
        <v>7</v>
      </c>
      <c r="P4245" s="17">
        <v>2015</v>
      </c>
      <c r="Q4245" s="19" t="s">
        <v>1041</v>
      </c>
      <c r="R4245" s="24" t="s">
        <v>1026</v>
      </c>
      <c r="S4245" s="19" t="s">
        <v>264</v>
      </c>
      <c r="T4245" s="17">
        <v>2</v>
      </c>
      <c r="U4245" s="24" t="s">
        <v>1026</v>
      </c>
      <c r="V4245" s="17">
        <v>0</v>
      </c>
      <c r="W4245" s="142" t="s">
        <v>6004</v>
      </c>
      <c r="X4245" s="17">
        <v>1020</v>
      </c>
      <c r="Y4245" s="17">
        <v>11</v>
      </c>
      <c r="Z4245" s="24" t="s">
        <v>1026</v>
      </c>
      <c r="AA4245" s="17">
        <v>1</v>
      </c>
      <c r="AB4245" s="142"/>
      <c r="AC4245" s="17">
        <v>2</v>
      </c>
      <c r="AD4245" s="17">
        <v>18</v>
      </c>
      <c r="AE4245" s="17">
        <f t="shared" si="79"/>
        <v>138</v>
      </c>
    </row>
    <row r="4246" spans="1:31" x14ac:dyDescent="0.25">
      <c r="A4246" s="16"/>
      <c r="C4246" s="16"/>
      <c r="D4246" s="16"/>
      <c r="E4246" s="16"/>
      <c r="F4246" s="16"/>
      <c r="G4246" s="16"/>
      <c r="H4246" s="16"/>
      <c r="I4246" s="16"/>
      <c r="J4246" s="16"/>
      <c r="K4246" s="16"/>
      <c r="L4246" s="16"/>
      <c r="M4246" s="17" t="s">
        <v>3142</v>
      </c>
      <c r="N4246" s="17">
        <v>15</v>
      </c>
      <c r="O4246" s="17">
        <v>7</v>
      </c>
      <c r="P4246" s="17">
        <v>2015</v>
      </c>
      <c r="Q4246" s="19" t="s">
        <v>1042</v>
      </c>
      <c r="R4246" s="24" t="s">
        <v>1026</v>
      </c>
      <c r="S4246" s="19" t="s">
        <v>392</v>
      </c>
      <c r="T4246" s="17">
        <v>0</v>
      </c>
      <c r="U4246" s="24" t="s">
        <v>1026</v>
      </c>
      <c r="V4246" s="17">
        <v>2</v>
      </c>
      <c r="W4246" s="142" t="s">
        <v>6005</v>
      </c>
      <c r="X4246" s="17">
        <v>201</v>
      </c>
      <c r="Y4246" s="17">
        <v>2</v>
      </c>
      <c r="Z4246" s="24" t="s">
        <v>1026</v>
      </c>
      <c r="AA4246" s="17">
        <v>18</v>
      </c>
      <c r="AB4246" s="142"/>
      <c r="AC4246" s="17">
        <v>2</v>
      </c>
      <c r="AD4246" s="17">
        <v>18</v>
      </c>
      <c r="AE4246" s="17">
        <f t="shared" si="79"/>
        <v>138</v>
      </c>
    </row>
    <row r="4247" spans="1:31" x14ac:dyDescent="0.25">
      <c r="A4247" s="16"/>
      <c r="C4247" s="16"/>
      <c r="D4247" s="16"/>
      <c r="E4247" s="16"/>
      <c r="F4247" s="16"/>
      <c r="G4247" s="16"/>
      <c r="H4247" s="16"/>
      <c r="I4247" s="16"/>
      <c r="J4247" s="16"/>
      <c r="K4247" s="16"/>
      <c r="L4247" s="16"/>
      <c r="M4247" s="17" t="s">
        <v>3027</v>
      </c>
      <c r="N4247" s="17">
        <v>18</v>
      </c>
      <c r="O4247" s="17">
        <v>7</v>
      </c>
      <c r="P4247" s="17">
        <v>2015</v>
      </c>
      <c r="Q4247" s="19" t="s">
        <v>5387</v>
      </c>
      <c r="R4247" s="24" t="s">
        <v>1026</v>
      </c>
      <c r="S4247" s="19" t="s">
        <v>566</v>
      </c>
      <c r="T4247" s="17">
        <v>2</v>
      </c>
      <c r="U4247" s="24" t="s">
        <v>1026</v>
      </c>
      <c r="V4247" s="17">
        <v>0</v>
      </c>
      <c r="W4247" s="142" t="s">
        <v>6006</v>
      </c>
      <c r="X4247" s="17">
        <v>680</v>
      </c>
      <c r="Y4247" s="17">
        <v>18</v>
      </c>
      <c r="Z4247" s="24" t="s">
        <v>1026</v>
      </c>
      <c r="AA4247" s="17">
        <v>4</v>
      </c>
      <c r="AB4247" s="142"/>
      <c r="AC4247" s="17">
        <v>2</v>
      </c>
      <c r="AD4247" s="17">
        <v>25</v>
      </c>
      <c r="AE4247" s="17">
        <f t="shared" si="79"/>
        <v>145</v>
      </c>
    </row>
    <row r="4248" spans="1:31" x14ac:dyDescent="0.25">
      <c r="A4248" s="16"/>
      <c r="C4248" s="16"/>
      <c r="D4248" s="16"/>
      <c r="E4248" s="16"/>
      <c r="F4248" s="16"/>
      <c r="G4248" s="16"/>
      <c r="H4248" s="16"/>
      <c r="I4248" s="16"/>
      <c r="J4248" s="16"/>
      <c r="K4248" s="16"/>
      <c r="L4248" s="16"/>
      <c r="M4248" s="17" t="s">
        <v>3011</v>
      </c>
      <c r="N4248" s="17">
        <v>19</v>
      </c>
      <c r="O4248" s="17">
        <v>7</v>
      </c>
      <c r="P4248" s="17">
        <v>2015</v>
      </c>
      <c r="Q4248" s="19" t="s">
        <v>5041</v>
      </c>
      <c r="R4248" s="24" t="s">
        <v>1026</v>
      </c>
      <c r="S4248" s="19" t="s">
        <v>1043</v>
      </c>
      <c r="T4248" s="17">
        <v>2</v>
      </c>
      <c r="U4248" s="24" t="s">
        <v>1026</v>
      </c>
      <c r="V4248" s="17">
        <v>0</v>
      </c>
      <c r="W4248" s="142" t="s">
        <v>1036</v>
      </c>
      <c r="X4248" s="17">
        <v>446</v>
      </c>
      <c r="Y4248" s="17">
        <v>6</v>
      </c>
      <c r="Z4248" s="24" t="s">
        <v>1026</v>
      </c>
      <c r="AA4248" s="17">
        <v>1</v>
      </c>
      <c r="AB4248" s="142"/>
      <c r="AC4248" s="17">
        <v>2</v>
      </c>
      <c r="AD4248" s="17">
        <v>10</v>
      </c>
      <c r="AE4248" s="17">
        <f t="shared" si="79"/>
        <v>130</v>
      </c>
    </row>
    <row r="4249" spans="1:31" x14ac:dyDescent="0.25">
      <c r="A4249" s="16"/>
      <c r="C4249" s="16"/>
      <c r="D4249" s="16"/>
      <c r="E4249" s="16"/>
      <c r="F4249" s="16"/>
      <c r="G4249" s="16"/>
      <c r="H4249" s="16"/>
      <c r="I4249" s="16"/>
      <c r="J4249" s="16"/>
      <c r="K4249" s="16"/>
      <c r="L4249" s="16"/>
      <c r="M4249" s="17" t="s">
        <v>3011</v>
      </c>
      <c r="N4249" s="17">
        <v>19</v>
      </c>
      <c r="O4249" s="17">
        <v>7</v>
      </c>
      <c r="P4249" s="17">
        <v>2015</v>
      </c>
      <c r="Q4249" s="19" t="s">
        <v>4913</v>
      </c>
      <c r="R4249" s="24" t="s">
        <v>1026</v>
      </c>
      <c r="S4249" s="19" t="s">
        <v>5931</v>
      </c>
      <c r="T4249" s="17">
        <v>1</v>
      </c>
      <c r="U4249" s="24" t="s">
        <v>1026</v>
      </c>
      <c r="V4249" s="17">
        <v>0</v>
      </c>
      <c r="W4249" s="142" t="s">
        <v>6007</v>
      </c>
      <c r="X4249" s="17">
        <v>887</v>
      </c>
      <c r="Y4249" s="17">
        <v>9</v>
      </c>
      <c r="Z4249" s="24" t="s">
        <v>1026</v>
      </c>
      <c r="AA4249" s="17">
        <v>6</v>
      </c>
      <c r="AB4249" s="142"/>
      <c r="AC4249" s="17">
        <v>2</v>
      </c>
      <c r="AD4249" s="17">
        <v>3</v>
      </c>
      <c r="AE4249" s="17">
        <f t="shared" si="79"/>
        <v>123</v>
      </c>
    </row>
    <row r="4250" spans="1:31" x14ac:dyDescent="0.25">
      <c r="A4250" s="16"/>
      <c r="C4250" s="16"/>
      <c r="D4250" s="16"/>
      <c r="E4250" s="16"/>
      <c r="F4250" s="16"/>
      <c r="G4250" s="16"/>
      <c r="H4250" s="16"/>
      <c r="I4250" s="16"/>
      <c r="J4250" s="16"/>
      <c r="K4250" s="16"/>
      <c r="L4250" s="16"/>
      <c r="M4250" s="17" t="s">
        <v>3011</v>
      </c>
      <c r="N4250" s="17">
        <v>19</v>
      </c>
      <c r="O4250" s="17">
        <v>7</v>
      </c>
      <c r="P4250" s="17">
        <v>2015</v>
      </c>
      <c r="Q4250" s="19" t="s">
        <v>1042</v>
      </c>
      <c r="R4250" s="24" t="s">
        <v>1026</v>
      </c>
      <c r="S4250" s="19" t="s">
        <v>264</v>
      </c>
      <c r="T4250" s="17">
        <v>0</v>
      </c>
      <c r="U4250" s="24" t="s">
        <v>1026</v>
      </c>
      <c r="V4250" s="17">
        <v>1</v>
      </c>
      <c r="W4250" s="142" t="s">
        <v>6008</v>
      </c>
      <c r="X4250" s="17">
        <v>218</v>
      </c>
      <c r="Y4250" s="17">
        <v>3</v>
      </c>
      <c r="Z4250" s="24" t="s">
        <v>1026</v>
      </c>
      <c r="AA4250" s="17">
        <v>7</v>
      </c>
      <c r="AB4250" s="142"/>
      <c r="AC4250" s="17">
        <v>2</v>
      </c>
      <c r="AD4250" s="17">
        <v>1</v>
      </c>
      <c r="AE4250" s="17">
        <f t="shared" si="79"/>
        <v>121</v>
      </c>
    </row>
    <row r="4251" spans="1:31" x14ac:dyDescent="0.25">
      <c r="A4251" s="16"/>
      <c r="C4251" s="16"/>
      <c r="D4251" s="16"/>
      <c r="E4251" s="16"/>
      <c r="F4251" s="16"/>
      <c r="G4251" s="16"/>
      <c r="H4251" s="16"/>
      <c r="I4251" s="16"/>
      <c r="J4251" s="16"/>
      <c r="K4251" s="16"/>
      <c r="L4251" s="16"/>
      <c r="M4251" s="17" t="s">
        <v>3144</v>
      </c>
      <c r="N4251" s="17">
        <v>21</v>
      </c>
      <c r="O4251" s="17">
        <v>7</v>
      </c>
      <c r="P4251" s="17">
        <v>2015</v>
      </c>
      <c r="Q4251" s="19" t="s">
        <v>392</v>
      </c>
      <c r="R4251" s="24" t="s">
        <v>1026</v>
      </c>
      <c r="S4251" s="19" t="s">
        <v>4913</v>
      </c>
      <c r="T4251" s="17">
        <v>2</v>
      </c>
      <c r="U4251" s="24" t="s">
        <v>1026</v>
      </c>
      <c r="V4251" s="17">
        <v>0</v>
      </c>
      <c r="W4251" s="142" t="s">
        <v>6009</v>
      </c>
      <c r="X4251" s="17">
        <v>940</v>
      </c>
      <c r="Y4251" s="17">
        <v>20</v>
      </c>
      <c r="Z4251" s="24" t="s">
        <v>1026</v>
      </c>
      <c r="AA4251" s="17">
        <v>1</v>
      </c>
      <c r="AB4251" s="142"/>
      <c r="AC4251" s="17">
        <v>2</v>
      </c>
      <c r="AD4251" s="17">
        <v>14</v>
      </c>
      <c r="AE4251" s="17">
        <f t="shared" si="79"/>
        <v>134</v>
      </c>
    </row>
    <row r="4252" spans="1:31" x14ac:dyDescent="0.25">
      <c r="A4252" s="16"/>
      <c r="C4252" s="16"/>
      <c r="D4252" s="16"/>
      <c r="E4252" s="16"/>
      <c r="F4252" s="16"/>
      <c r="G4252" s="16"/>
      <c r="H4252" s="16"/>
      <c r="I4252" s="16"/>
      <c r="J4252" s="16"/>
      <c r="K4252" s="16"/>
      <c r="L4252" s="16"/>
      <c r="M4252" s="17" t="s">
        <v>3144</v>
      </c>
      <c r="N4252" s="17">
        <v>21</v>
      </c>
      <c r="O4252" s="17">
        <v>7</v>
      </c>
      <c r="P4252" s="17">
        <v>2015</v>
      </c>
      <c r="Q4252" s="19" t="s">
        <v>5387</v>
      </c>
      <c r="R4252" s="24" t="s">
        <v>1026</v>
      </c>
      <c r="S4252" s="19" t="s">
        <v>1241</v>
      </c>
      <c r="T4252" s="17">
        <v>1</v>
      </c>
      <c r="U4252" s="24" t="s">
        <v>1026</v>
      </c>
      <c r="V4252" s="17">
        <v>2</v>
      </c>
      <c r="W4252" s="142" t="s">
        <v>6010</v>
      </c>
      <c r="X4252" s="17">
        <v>1145</v>
      </c>
      <c r="Y4252" s="17">
        <v>11</v>
      </c>
      <c r="Z4252" s="24" t="s">
        <v>1026</v>
      </c>
      <c r="AA4252" s="17">
        <v>13</v>
      </c>
      <c r="AB4252" s="142"/>
      <c r="AC4252" s="17">
        <v>2</v>
      </c>
      <c r="AD4252" s="17">
        <v>57</v>
      </c>
      <c r="AE4252" s="17">
        <f t="shared" si="79"/>
        <v>177</v>
      </c>
    </row>
    <row r="4253" spans="1:31" x14ac:dyDescent="0.25">
      <c r="A4253" s="16"/>
      <c r="C4253" s="16"/>
      <c r="D4253" s="16"/>
      <c r="E4253" s="16"/>
      <c r="F4253" s="16"/>
      <c r="G4253" s="16"/>
      <c r="H4253" s="16"/>
      <c r="I4253" s="16"/>
      <c r="J4253" s="16"/>
      <c r="K4253" s="16"/>
      <c r="L4253" s="16"/>
      <c r="M4253" s="17" t="s">
        <v>3144</v>
      </c>
      <c r="N4253" s="17">
        <v>21</v>
      </c>
      <c r="O4253" s="17">
        <v>7</v>
      </c>
      <c r="P4253" s="17">
        <v>2015</v>
      </c>
      <c r="Q4253" s="19" t="s">
        <v>264</v>
      </c>
      <c r="R4253" s="24" t="s">
        <v>1026</v>
      </c>
      <c r="S4253" s="19" t="s">
        <v>5041</v>
      </c>
      <c r="T4253" s="17">
        <v>1</v>
      </c>
      <c r="U4253" s="24" t="s">
        <v>1026</v>
      </c>
      <c r="V4253" s="17">
        <v>2</v>
      </c>
      <c r="W4253" s="142" t="s">
        <v>6011</v>
      </c>
      <c r="X4253" s="17">
        <v>393</v>
      </c>
      <c r="Y4253" s="17">
        <v>6</v>
      </c>
      <c r="Z4253" s="24" t="s">
        <v>1026</v>
      </c>
      <c r="AA4253" s="17">
        <v>6</v>
      </c>
      <c r="AB4253" s="142"/>
      <c r="AC4253" s="17">
        <v>2</v>
      </c>
      <c r="AD4253" s="17">
        <v>35</v>
      </c>
      <c r="AE4253" s="17">
        <f t="shared" si="79"/>
        <v>155</v>
      </c>
    </row>
    <row r="4254" spans="1:31" x14ac:dyDescent="0.25">
      <c r="A4254" s="16"/>
      <c r="C4254" s="16"/>
      <c r="D4254" s="16"/>
      <c r="E4254" s="16"/>
      <c r="F4254" s="16"/>
      <c r="G4254" s="16"/>
      <c r="H4254" s="16"/>
      <c r="I4254" s="16"/>
      <c r="J4254" s="16"/>
      <c r="K4254" s="16"/>
      <c r="L4254" s="16"/>
      <c r="M4254" s="17" t="s">
        <v>3144</v>
      </c>
      <c r="N4254" s="17">
        <v>21</v>
      </c>
      <c r="O4254" s="17">
        <v>7</v>
      </c>
      <c r="P4254" s="17">
        <v>2015</v>
      </c>
      <c r="Q4254" s="19" t="s">
        <v>1043</v>
      </c>
      <c r="R4254" s="24" t="s">
        <v>1026</v>
      </c>
      <c r="S4254" s="19" t="s">
        <v>1042</v>
      </c>
      <c r="T4254" s="17">
        <v>1</v>
      </c>
      <c r="U4254" s="24" t="s">
        <v>1026</v>
      </c>
      <c r="V4254" s="17">
        <v>0</v>
      </c>
      <c r="W4254" s="142" t="s">
        <v>1894</v>
      </c>
      <c r="X4254" s="17">
        <v>521</v>
      </c>
      <c r="Y4254" s="17">
        <v>7</v>
      </c>
      <c r="Z4254" s="24" t="s">
        <v>1026</v>
      </c>
      <c r="AA4254" s="17">
        <v>4</v>
      </c>
      <c r="AB4254" s="142"/>
      <c r="AC4254" s="17">
        <v>1</v>
      </c>
      <c r="AD4254" s="17">
        <v>59</v>
      </c>
      <c r="AE4254" s="17">
        <f t="shared" si="79"/>
        <v>119</v>
      </c>
    </row>
    <row r="4255" spans="1:31" x14ac:dyDescent="0.25">
      <c r="A4255" s="16"/>
      <c r="C4255" s="16"/>
      <c r="D4255" s="16"/>
      <c r="E4255" s="16"/>
      <c r="F4255" s="16"/>
      <c r="G4255" s="16"/>
      <c r="H4255" s="16"/>
      <c r="I4255" s="16"/>
      <c r="J4255" s="16"/>
      <c r="K4255" s="16"/>
      <c r="L4255" s="16"/>
      <c r="M4255" s="17" t="s">
        <v>3142</v>
      </c>
      <c r="N4255" s="17">
        <v>22</v>
      </c>
      <c r="O4255" s="17">
        <v>7</v>
      </c>
      <c r="P4255" s="17">
        <v>2015</v>
      </c>
      <c r="Q4255" s="19" t="s">
        <v>1041</v>
      </c>
      <c r="R4255" s="24" t="s">
        <v>1026</v>
      </c>
      <c r="S4255" s="19" t="s">
        <v>566</v>
      </c>
      <c r="T4255" s="17">
        <v>2</v>
      </c>
      <c r="U4255" s="24" t="s">
        <v>1026</v>
      </c>
      <c r="V4255" s="17">
        <v>0</v>
      </c>
      <c r="W4255" s="142" t="s">
        <v>6012</v>
      </c>
      <c r="X4255" s="17">
        <v>614</v>
      </c>
      <c r="Y4255" s="17">
        <v>14</v>
      </c>
      <c r="Z4255" s="24" t="s">
        <v>1026</v>
      </c>
      <c r="AA4255" s="17">
        <v>0</v>
      </c>
      <c r="AB4255" s="142"/>
      <c r="AC4255" s="17">
        <v>2</v>
      </c>
      <c r="AD4255" s="17">
        <v>15</v>
      </c>
      <c r="AE4255" s="17">
        <f t="shared" si="79"/>
        <v>135</v>
      </c>
    </row>
    <row r="4256" spans="1:31" x14ac:dyDescent="0.25">
      <c r="A4256" s="16"/>
      <c r="C4256" s="16"/>
      <c r="D4256" s="16"/>
      <c r="E4256" s="16"/>
      <c r="F4256" s="16"/>
      <c r="G4256" s="16"/>
      <c r="H4256" s="16"/>
      <c r="I4256" s="16"/>
      <c r="J4256" s="16"/>
      <c r="K4256" s="16"/>
      <c r="L4256" s="16"/>
      <c r="M4256" s="17" t="s">
        <v>3141</v>
      </c>
      <c r="N4256" s="17">
        <v>23</v>
      </c>
      <c r="O4256" s="17">
        <v>7</v>
      </c>
      <c r="P4256" s="17">
        <v>2015</v>
      </c>
      <c r="Q4256" s="19" t="s">
        <v>1042</v>
      </c>
      <c r="R4256" s="24" t="s">
        <v>1026</v>
      </c>
      <c r="S4256" s="19" t="s">
        <v>1041</v>
      </c>
      <c r="T4256" s="17">
        <v>0</v>
      </c>
      <c r="U4256" s="24" t="s">
        <v>1026</v>
      </c>
      <c r="V4256" s="17">
        <v>2</v>
      </c>
      <c r="W4256" s="142" t="s">
        <v>6013</v>
      </c>
      <c r="X4256" s="17">
        <v>398</v>
      </c>
      <c r="Y4256" s="17">
        <v>0</v>
      </c>
      <c r="Z4256" s="24" t="s">
        <v>1026</v>
      </c>
      <c r="AA4256" s="17">
        <v>14</v>
      </c>
      <c r="AB4256" s="142"/>
      <c r="AC4256" s="17">
        <v>1</v>
      </c>
      <c r="AD4256" s="17">
        <v>52</v>
      </c>
      <c r="AE4256" s="17">
        <f t="shared" si="79"/>
        <v>112</v>
      </c>
    </row>
    <row r="4257" spans="1:31" x14ac:dyDescent="0.25">
      <c r="A4257" s="16"/>
      <c r="C4257" s="16"/>
      <c r="D4257" s="16"/>
      <c r="E4257" s="16"/>
      <c r="F4257" s="16"/>
      <c r="G4257" s="16"/>
      <c r="H4257" s="16"/>
      <c r="I4257" s="16"/>
      <c r="J4257" s="16"/>
      <c r="K4257" s="16"/>
      <c r="L4257" s="16"/>
      <c r="M4257" s="17" t="s">
        <v>3143</v>
      </c>
      <c r="N4257" s="17">
        <v>24</v>
      </c>
      <c r="O4257" s="17">
        <v>7</v>
      </c>
      <c r="P4257" s="17">
        <v>2015</v>
      </c>
      <c r="Q4257" s="19" t="s">
        <v>392</v>
      </c>
      <c r="R4257" s="24" t="s">
        <v>1026</v>
      </c>
      <c r="S4257" s="19" t="s">
        <v>264</v>
      </c>
      <c r="T4257" s="17">
        <v>2</v>
      </c>
      <c r="U4257" s="24" t="s">
        <v>1026</v>
      </c>
      <c r="V4257" s="17">
        <v>0</v>
      </c>
      <c r="W4257" s="142" t="s">
        <v>6014</v>
      </c>
      <c r="X4257" s="17">
        <v>438</v>
      </c>
      <c r="Y4257" s="17">
        <v>10</v>
      </c>
      <c r="Z4257" s="24" t="s">
        <v>1026</v>
      </c>
      <c r="AA4257" s="17">
        <v>2</v>
      </c>
      <c r="AB4257" s="142"/>
      <c r="AC4257" s="17">
        <v>2</v>
      </c>
      <c r="AD4257" s="17">
        <v>20</v>
      </c>
      <c r="AE4257" s="17">
        <f t="shared" si="79"/>
        <v>140</v>
      </c>
    </row>
    <row r="4258" spans="1:31" x14ac:dyDescent="0.25">
      <c r="A4258" s="16"/>
      <c r="C4258" s="16"/>
      <c r="D4258" s="16"/>
      <c r="E4258" s="16"/>
      <c r="F4258" s="16"/>
      <c r="G4258" s="16"/>
      <c r="H4258" s="16"/>
      <c r="I4258" s="16"/>
      <c r="J4258" s="16"/>
      <c r="K4258" s="16"/>
      <c r="L4258" s="16"/>
      <c r="M4258" s="17" t="s">
        <v>3143</v>
      </c>
      <c r="N4258" s="17">
        <v>24</v>
      </c>
      <c r="O4258" s="17">
        <v>7</v>
      </c>
      <c r="P4258" s="17">
        <v>2015</v>
      </c>
      <c r="Q4258" s="19" t="s">
        <v>5041</v>
      </c>
      <c r="R4258" s="24" t="s">
        <v>1026</v>
      </c>
      <c r="S4258" s="19" t="s">
        <v>566</v>
      </c>
      <c r="T4258" s="17">
        <v>2</v>
      </c>
      <c r="U4258" s="24" t="s">
        <v>1026</v>
      </c>
      <c r="V4258" s="17">
        <v>0</v>
      </c>
      <c r="W4258" s="142" t="s">
        <v>6001</v>
      </c>
      <c r="X4258" s="17">
        <v>256</v>
      </c>
      <c r="Y4258" s="17">
        <v>5</v>
      </c>
      <c r="Z4258" s="24" t="s">
        <v>1026</v>
      </c>
      <c r="AA4258" s="17">
        <v>1</v>
      </c>
      <c r="AB4258" s="142"/>
      <c r="AC4258" s="17">
        <v>2</v>
      </c>
      <c r="AD4258" s="17">
        <v>1</v>
      </c>
      <c r="AE4258" s="17">
        <f t="shared" si="79"/>
        <v>121</v>
      </c>
    </row>
    <row r="4259" spans="1:31" x14ac:dyDescent="0.25">
      <c r="A4259" s="16"/>
      <c r="C4259" s="16"/>
      <c r="D4259" s="16"/>
      <c r="E4259" s="16"/>
      <c r="F4259" s="16"/>
      <c r="G4259" s="16"/>
      <c r="H4259" s="16"/>
      <c r="I4259" s="16"/>
      <c r="J4259" s="16"/>
      <c r="K4259" s="16"/>
      <c r="L4259" s="16"/>
      <c r="M4259" s="17" t="s">
        <v>3143</v>
      </c>
      <c r="N4259" s="17">
        <v>24</v>
      </c>
      <c r="O4259" s="17">
        <v>7</v>
      </c>
      <c r="P4259" s="17">
        <v>2015</v>
      </c>
      <c r="Q4259" s="19" t="s">
        <v>5931</v>
      </c>
      <c r="R4259" s="24" t="s">
        <v>1026</v>
      </c>
      <c r="S4259" s="19" t="s">
        <v>1241</v>
      </c>
      <c r="T4259" s="17">
        <v>0</v>
      </c>
      <c r="U4259" s="24" t="s">
        <v>1026</v>
      </c>
      <c r="V4259" s="17">
        <v>2</v>
      </c>
      <c r="W4259" s="142" t="s">
        <v>4988</v>
      </c>
      <c r="X4259" s="17">
        <v>445</v>
      </c>
      <c r="Y4259" s="17">
        <v>1</v>
      </c>
      <c r="Z4259" s="24" t="s">
        <v>1026</v>
      </c>
      <c r="AA4259" s="17">
        <v>6</v>
      </c>
      <c r="AB4259" s="142" t="s">
        <v>5256</v>
      </c>
      <c r="AC4259" s="17">
        <v>2</v>
      </c>
      <c r="AD4259" s="17">
        <v>12</v>
      </c>
      <c r="AE4259" s="17">
        <f t="shared" si="79"/>
        <v>132</v>
      </c>
    </row>
    <row r="4260" spans="1:31" x14ac:dyDescent="0.25">
      <c r="A4260" s="16"/>
      <c r="C4260" s="16"/>
      <c r="D4260" s="16"/>
      <c r="E4260" s="16"/>
      <c r="F4260" s="16"/>
      <c r="G4260" s="16"/>
      <c r="H4260" s="16"/>
      <c r="I4260" s="16"/>
      <c r="J4260" s="16"/>
      <c r="K4260" s="16"/>
      <c r="L4260" s="16"/>
      <c r="M4260" s="17" t="s">
        <v>3011</v>
      </c>
      <c r="N4260" s="17">
        <v>26</v>
      </c>
      <c r="O4260" s="17">
        <v>7</v>
      </c>
      <c r="P4260" s="17">
        <v>2015</v>
      </c>
      <c r="Q4260" s="19" t="s">
        <v>264</v>
      </c>
      <c r="R4260" s="24" t="s">
        <v>1026</v>
      </c>
      <c r="S4260" s="19" t="s">
        <v>5931</v>
      </c>
      <c r="T4260" s="17">
        <v>0</v>
      </c>
      <c r="U4260" s="24" t="s">
        <v>1026</v>
      </c>
      <c r="V4260" s="17">
        <v>2</v>
      </c>
      <c r="W4260" s="142" t="s">
        <v>6015</v>
      </c>
      <c r="X4260" s="17">
        <v>224</v>
      </c>
      <c r="Y4260" s="17">
        <v>2</v>
      </c>
      <c r="Z4260" s="24" t="s">
        <v>1026</v>
      </c>
      <c r="AA4260" s="17">
        <v>6</v>
      </c>
      <c r="AB4260" s="142"/>
      <c r="AC4260" s="17">
        <v>1</v>
      </c>
      <c r="AD4260" s="17">
        <v>58</v>
      </c>
      <c r="AE4260" s="17">
        <f t="shared" si="79"/>
        <v>118</v>
      </c>
    </row>
    <row r="4261" spans="1:31" x14ac:dyDescent="0.25">
      <c r="A4261" s="16"/>
      <c r="C4261" s="16"/>
      <c r="D4261" s="16"/>
      <c r="E4261" s="16"/>
      <c r="F4261" s="16"/>
      <c r="G4261" s="16"/>
      <c r="H4261" s="16"/>
      <c r="I4261" s="16"/>
      <c r="J4261" s="16"/>
      <c r="K4261" s="16"/>
      <c r="L4261" s="16"/>
      <c r="M4261" s="17" t="s">
        <v>3011</v>
      </c>
      <c r="N4261" s="17">
        <v>26</v>
      </c>
      <c r="O4261" s="17">
        <v>7</v>
      </c>
      <c r="P4261" s="17">
        <v>2015</v>
      </c>
      <c r="Q4261" s="19" t="s">
        <v>1041</v>
      </c>
      <c r="R4261" s="24" t="s">
        <v>1026</v>
      </c>
      <c r="S4261" s="19" t="s">
        <v>4913</v>
      </c>
      <c r="T4261" s="17">
        <v>2</v>
      </c>
      <c r="U4261" s="24" t="s">
        <v>1026</v>
      </c>
      <c r="V4261" s="17">
        <v>0</v>
      </c>
      <c r="W4261" s="142" t="s">
        <v>5859</v>
      </c>
      <c r="X4261" s="17">
        <v>404</v>
      </c>
      <c r="Y4261" s="17">
        <v>9</v>
      </c>
      <c r="Z4261" s="24" t="s">
        <v>1026</v>
      </c>
      <c r="AA4261" s="17">
        <v>1</v>
      </c>
      <c r="AB4261" s="142"/>
      <c r="AC4261" s="17">
        <v>2</v>
      </c>
      <c r="AD4261" s="17">
        <v>8</v>
      </c>
      <c r="AE4261" s="17">
        <f t="shared" si="79"/>
        <v>128</v>
      </c>
    </row>
    <row r="4262" spans="1:31" x14ac:dyDescent="0.25">
      <c r="A4262" s="16"/>
      <c r="C4262" s="16"/>
      <c r="D4262" s="16"/>
      <c r="E4262" s="16"/>
      <c r="F4262" s="16"/>
      <c r="G4262" s="16"/>
      <c r="H4262" s="16"/>
      <c r="I4262" s="16"/>
      <c r="J4262" s="16"/>
      <c r="K4262" s="16"/>
      <c r="L4262" s="16"/>
      <c r="M4262" s="17" t="s">
        <v>3011</v>
      </c>
      <c r="N4262" s="17">
        <v>26</v>
      </c>
      <c r="O4262" s="17">
        <v>7</v>
      </c>
      <c r="P4262" s="17">
        <v>2015</v>
      </c>
      <c r="Q4262" s="19" t="s">
        <v>1241</v>
      </c>
      <c r="R4262" s="24" t="s">
        <v>1026</v>
      </c>
      <c r="S4262" s="19" t="s">
        <v>5041</v>
      </c>
      <c r="T4262" s="17">
        <v>0</v>
      </c>
      <c r="U4262" s="24" t="s">
        <v>1026</v>
      </c>
      <c r="V4262" s="17">
        <v>1</v>
      </c>
      <c r="W4262" s="142" t="s">
        <v>6017</v>
      </c>
      <c r="X4262" s="17">
        <v>886</v>
      </c>
      <c r="Y4262" s="17">
        <v>8</v>
      </c>
      <c r="Z4262" s="24" t="s">
        <v>1026</v>
      </c>
      <c r="AA4262" s="17">
        <v>8</v>
      </c>
      <c r="AB4262" s="142"/>
      <c r="AC4262" s="17">
        <v>2</v>
      </c>
      <c r="AD4262" s="17">
        <v>57</v>
      </c>
      <c r="AE4262" s="17">
        <f t="shared" si="79"/>
        <v>177</v>
      </c>
    </row>
    <row r="4263" spans="1:31" x14ac:dyDescent="0.25">
      <c r="A4263" s="16"/>
      <c r="C4263" s="16"/>
      <c r="D4263" s="16"/>
      <c r="E4263" s="16"/>
      <c r="F4263" s="16"/>
      <c r="G4263" s="16"/>
      <c r="H4263" s="16"/>
      <c r="I4263" s="16"/>
      <c r="J4263" s="16"/>
      <c r="K4263" s="16"/>
      <c r="L4263" s="16"/>
      <c r="M4263" s="17" t="s">
        <v>3011</v>
      </c>
      <c r="N4263" s="17">
        <v>26</v>
      </c>
      <c r="O4263" s="17">
        <v>7</v>
      </c>
      <c r="P4263" s="17">
        <v>2015</v>
      </c>
      <c r="Q4263" s="19" t="s">
        <v>1043</v>
      </c>
      <c r="R4263" s="24" t="s">
        <v>1026</v>
      </c>
      <c r="S4263" s="19" t="s">
        <v>392</v>
      </c>
      <c r="T4263" s="17">
        <v>0</v>
      </c>
      <c r="U4263" s="24" t="s">
        <v>1026</v>
      </c>
      <c r="V4263" s="17">
        <v>2</v>
      </c>
      <c r="W4263" s="142" t="s">
        <v>2853</v>
      </c>
      <c r="X4263" s="17">
        <v>155</v>
      </c>
      <c r="Y4263" s="17">
        <v>4</v>
      </c>
      <c r="Z4263" s="24" t="s">
        <v>1026</v>
      </c>
      <c r="AA4263" s="17">
        <v>8</v>
      </c>
      <c r="AB4263" s="142"/>
      <c r="AC4263" s="17">
        <v>2</v>
      </c>
      <c r="AD4263" s="17">
        <v>24</v>
      </c>
      <c r="AE4263" s="17">
        <f t="shared" si="79"/>
        <v>144</v>
      </c>
    </row>
    <row r="4264" spans="1:31" x14ac:dyDescent="0.25">
      <c r="A4264" s="16"/>
      <c r="C4264" s="16"/>
      <c r="D4264" s="16"/>
      <c r="E4264" s="16"/>
      <c r="F4264" s="16"/>
      <c r="G4264" s="16"/>
      <c r="H4264" s="16"/>
      <c r="I4264" s="16"/>
      <c r="J4264" s="16"/>
      <c r="K4264" s="16"/>
      <c r="L4264" s="16"/>
      <c r="M4264" s="17" t="s">
        <v>3144</v>
      </c>
      <c r="N4264" s="17">
        <v>28</v>
      </c>
      <c r="O4264" s="17">
        <v>7</v>
      </c>
      <c r="P4264" s="17">
        <v>2015</v>
      </c>
      <c r="Q4264" s="19" t="s">
        <v>5931</v>
      </c>
      <c r="R4264" s="24" t="s">
        <v>1026</v>
      </c>
      <c r="S4264" s="19" t="s">
        <v>5387</v>
      </c>
      <c r="T4264" s="17">
        <v>2</v>
      </c>
      <c r="U4264" s="24" t="s">
        <v>1026</v>
      </c>
      <c r="V4264" s="17">
        <v>0</v>
      </c>
      <c r="W4264" s="142" t="s">
        <v>6016</v>
      </c>
      <c r="X4264" s="17">
        <v>391</v>
      </c>
      <c r="Y4264" s="17">
        <v>7</v>
      </c>
      <c r="Z4264" s="24" t="s">
        <v>1026</v>
      </c>
      <c r="AA4264" s="17">
        <v>2</v>
      </c>
      <c r="AB4264" s="142" t="s">
        <v>5268</v>
      </c>
      <c r="AC4264" s="17">
        <v>1</v>
      </c>
      <c r="AD4264" s="17">
        <v>52</v>
      </c>
      <c r="AE4264" s="17">
        <f t="shared" si="79"/>
        <v>112</v>
      </c>
    </row>
    <row r="4265" spans="1:31" x14ac:dyDescent="0.25">
      <c r="A4265" s="16"/>
      <c r="C4265" s="16"/>
      <c r="D4265" s="16"/>
      <c r="E4265" s="16"/>
      <c r="F4265" s="16"/>
      <c r="G4265" s="16"/>
      <c r="H4265" s="16"/>
      <c r="I4265" s="16"/>
      <c r="J4265" s="16"/>
      <c r="K4265" s="16"/>
      <c r="L4265" s="16"/>
      <c r="M4265" s="17" t="s">
        <v>3142</v>
      </c>
      <c r="N4265" s="17">
        <v>29</v>
      </c>
      <c r="O4265" s="17">
        <v>7</v>
      </c>
      <c r="P4265" s="17">
        <v>2015</v>
      </c>
      <c r="Q4265" s="19" t="s">
        <v>392</v>
      </c>
      <c r="R4265" s="24" t="s">
        <v>1026</v>
      </c>
      <c r="S4265" s="19" t="s">
        <v>1041</v>
      </c>
      <c r="T4265" s="17">
        <v>0</v>
      </c>
      <c r="U4265" s="24" t="s">
        <v>1026</v>
      </c>
      <c r="V4265" s="17">
        <v>2</v>
      </c>
      <c r="W4265" s="142" t="s">
        <v>1515</v>
      </c>
      <c r="X4265" s="17">
        <v>1732</v>
      </c>
      <c r="Y4265" s="17">
        <v>2</v>
      </c>
      <c r="Z4265" s="24" t="s">
        <v>1026</v>
      </c>
      <c r="AA4265" s="17">
        <v>8</v>
      </c>
      <c r="AB4265" s="142"/>
      <c r="AC4265" s="17">
        <v>2</v>
      </c>
      <c r="AD4265" s="17">
        <v>11</v>
      </c>
      <c r="AE4265" s="17">
        <f t="shared" si="79"/>
        <v>131</v>
      </c>
    </row>
    <row r="4266" spans="1:31" x14ac:dyDescent="0.25">
      <c r="A4266" s="16"/>
      <c r="C4266" s="16"/>
      <c r="D4266" s="16"/>
      <c r="E4266" s="16"/>
      <c r="F4266" s="16"/>
      <c r="G4266" s="16"/>
      <c r="H4266" s="16"/>
      <c r="I4266" s="16"/>
      <c r="J4266" s="16"/>
      <c r="K4266" s="16"/>
      <c r="L4266" s="16"/>
      <c r="M4266" s="17" t="s">
        <v>3142</v>
      </c>
      <c r="N4266" s="17">
        <v>29</v>
      </c>
      <c r="O4266" s="17">
        <v>7</v>
      </c>
      <c r="P4266" s="17">
        <v>2015</v>
      </c>
      <c r="Q4266" s="19" t="s">
        <v>5041</v>
      </c>
      <c r="R4266" s="24" t="s">
        <v>1026</v>
      </c>
      <c r="S4266" s="19" t="s">
        <v>4913</v>
      </c>
      <c r="T4266" s="17">
        <v>0</v>
      </c>
      <c r="U4266" s="24" t="s">
        <v>1026</v>
      </c>
      <c r="V4266" s="17">
        <v>2</v>
      </c>
      <c r="W4266" s="142" t="s">
        <v>2030</v>
      </c>
      <c r="X4266" s="17">
        <v>255</v>
      </c>
      <c r="Y4266" s="17">
        <v>2</v>
      </c>
      <c r="Z4266" s="24" t="s">
        <v>1026</v>
      </c>
      <c r="AA4266" s="17">
        <v>6</v>
      </c>
      <c r="AB4266" s="142"/>
      <c r="AC4266" s="17">
        <v>1</v>
      </c>
      <c r="AD4266" s="17">
        <v>52</v>
      </c>
      <c r="AE4266" s="17">
        <f t="shared" si="79"/>
        <v>112</v>
      </c>
    </row>
    <row r="4267" spans="1:31" x14ac:dyDescent="0.25">
      <c r="A4267" s="16"/>
      <c r="C4267" s="16"/>
      <c r="D4267" s="16"/>
      <c r="E4267" s="16"/>
      <c r="F4267" s="16"/>
      <c r="G4267" s="16"/>
      <c r="H4267" s="16"/>
      <c r="I4267" s="16"/>
      <c r="J4267" s="16"/>
      <c r="K4267" s="16"/>
      <c r="L4267" s="16"/>
      <c r="M4267" s="17" t="s">
        <v>3142</v>
      </c>
      <c r="N4267" s="17">
        <v>29</v>
      </c>
      <c r="O4267" s="17">
        <v>7</v>
      </c>
      <c r="P4267" s="17">
        <v>2015</v>
      </c>
      <c r="Q4267" s="19" t="s">
        <v>566</v>
      </c>
      <c r="R4267" s="24" t="s">
        <v>1026</v>
      </c>
      <c r="S4267" s="19" t="s">
        <v>1042</v>
      </c>
      <c r="T4267" s="17">
        <v>2</v>
      </c>
      <c r="U4267" s="24" t="s">
        <v>1026</v>
      </c>
      <c r="V4267" s="17">
        <v>1</v>
      </c>
      <c r="W4267" s="142" t="s">
        <v>6018</v>
      </c>
      <c r="X4267" s="17">
        <v>257</v>
      </c>
      <c r="Y4267" s="17">
        <v>8</v>
      </c>
      <c r="Z4267" s="24" t="s">
        <v>1026</v>
      </c>
      <c r="AA4267" s="17">
        <v>6</v>
      </c>
      <c r="AB4267" s="142"/>
      <c r="AC4267" s="17">
        <v>3</v>
      </c>
      <c r="AD4267" s="17">
        <v>8</v>
      </c>
      <c r="AE4267" s="17">
        <f t="shared" si="79"/>
        <v>188</v>
      </c>
    </row>
    <row r="4268" spans="1:31" x14ac:dyDescent="0.25">
      <c r="A4268" s="16"/>
      <c r="C4268" s="16"/>
      <c r="D4268" s="16"/>
      <c r="E4268" s="16"/>
      <c r="F4268" s="16"/>
      <c r="G4268" s="16"/>
      <c r="H4268" s="16"/>
      <c r="I4268" s="16"/>
      <c r="J4268" s="16"/>
      <c r="K4268" s="16"/>
      <c r="L4268" s="16"/>
      <c r="M4268" s="17" t="s">
        <v>3143</v>
      </c>
      <c r="N4268" s="17">
        <v>31</v>
      </c>
      <c r="O4268" s="17">
        <v>7</v>
      </c>
      <c r="P4268" s="17">
        <v>2015</v>
      </c>
      <c r="Q4268" s="19" t="s">
        <v>4913</v>
      </c>
      <c r="R4268" s="24" t="s">
        <v>1026</v>
      </c>
      <c r="S4268" s="19" t="s">
        <v>5387</v>
      </c>
      <c r="T4268" s="17">
        <v>1</v>
      </c>
      <c r="U4268" s="24" t="s">
        <v>1026</v>
      </c>
      <c r="V4268" s="17">
        <v>0</v>
      </c>
      <c r="W4268" s="142" t="s">
        <v>6020</v>
      </c>
      <c r="X4268" s="17">
        <v>1028</v>
      </c>
      <c r="Y4268" s="17">
        <v>5</v>
      </c>
      <c r="Z4268" s="24" t="s">
        <v>1026</v>
      </c>
      <c r="AA4268" s="17">
        <v>1</v>
      </c>
      <c r="AB4268" s="142"/>
      <c r="AC4268" s="17">
        <v>2</v>
      </c>
      <c r="AD4268" s="17">
        <v>4</v>
      </c>
      <c r="AE4268" s="17">
        <f t="shared" si="79"/>
        <v>124</v>
      </c>
    </row>
    <row r="4269" spans="1:31" x14ac:dyDescent="0.25">
      <c r="A4269" s="16"/>
      <c r="C4269" s="16"/>
      <c r="D4269" s="16"/>
      <c r="E4269" s="16"/>
      <c r="F4269" s="16"/>
      <c r="G4269" s="16"/>
      <c r="H4269" s="16"/>
      <c r="I4269" s="16"/>
      <c r="J4269" s="16"/>
      <c r="K4269" s="16"/>
      <c r="L4269" s="16"/>
      <c r="M4269" s="17" t="s">
        <v>3027</v>
      </c>
      <c r="N4269" s="17">
        <v>1</v>
      </c>
      <c r="O4269" s="17">
        <v>8</v>
      </c>
      <c r="P4269" s="17">
        <v>2015</v>
      </c>
      <c r="Q4269" s="19" t="s">
        <v>5387</v>
      </c>
      <c r="R4269" s="24" t="s">
        <v>1026</v>
      </c>
      <c r="S4269" s="19" t="s">
        <v>1041</v>
      </c>
      <c r="T4269" s="17">
        <v>0</v>
      </c>
      <c r="U4269" s="24" t="s">
        <v>1026</v>
      </c>
      <c r="V4269" s="17">
        <v>2</v>
      </c>
      <c r="W4269" s="142" t="s">
        <v>913</v>
      </c>
      <c r="X4269" s="17">
        <v>417</v>
      </c>
      <c r="Y4269" s="17">
        <v>3</v>
      </c>
      <c r="Z4269" s="24" t="s">
        <v>1026</v>
      </c>
      <c r="AA4269" s="17">
        <v>11</v>
      </c>
      <c r="AB4269" s="142" t="s">
        <v>5930</v>
      </c>
      <c r="AC4269" s="17">
        <v>2</v>
      </c>
      <c r="AD4269" s="17">
        <v>8</v>
      </c>
      <c r="AE4269" s="17">
        <f t="shared" si="79"/>
        <v>128</v>
      </c>
    </row>
    <row r="4270" spans="1:31" x14ac:dyDescent="0.25">
      <c r="A4270" s="16"/>
      <c r="C4270" s="16"/>
      <c r="D4270" s="16"/>
      <c r="E4270" s="16"/>
      <c r="F4270" s="16"/>
      <c r="G4270" s="16"/>
      <c r="H4270" s="16"/>
      <c r="I4270" s="16"/>
      <c r="J4270" s="16"/>
      <c r="K4270" s="16"/>
      <c r="L4270" s="16"/>
      <c r="M4270" s="17" t="s">
        <v>3027</v>
      </c>
      <c r="N4270" s="17">
        <v>1</v>
      </c>
      <c r="O4270" s="17">
        <v>8</v>
      </c>
      <c r="P4270" s="17">
        <v>2015</v>
      </c>
      <c r="Q4270" s="19" t="s">
        <v>5041</v>
      </c>
      <c r="R4270" s="24" t="s">
        <v>1026</v>
      </c>
      <c r="S4270" s="19" t="s">
        <v>1042</v>
      </c>
      <c r="T4270" s="17">
        <v>2</v>
      </c>
      <c r="U4270" s="24" t="s">
        <v>1026</v>
      </c>
      <c r="V4270" s="17">
        <v>0</v>
      </c>
      <c r="W4270" s="142" t="s">
        <v>2637</v>
      </c>
      <c r="X4270" s="17">
        <v>215</v>
      </c>
      <c r="Y4270" s="17">
        <v>4</v>
      </c>
      <c r="Z4270" s="24" t="s">
        <v>1026</v>
      </c>
      <c r="AA4270" s="17">
        <v>0</v>
      </c>
      <c r="AB4270" s="142"/>
      <c r="AC4270" s="17">
        <v>1</v>
      </c>
      <c r="AD4270" s="17">
        <v>50</v>
      </c>
      <c r="AE4270" s="17">
        <f t="shared" si="79"/>
        <v>110</v>
      </c>
    </row>
    <row r="4271" spans="1:31" x14ac:dyDescent="0.25">
      <c r="A4271" s="16"/>
      <c r="C4271" s="16"/>
      <c r="D4271" s="16"/>
      <c r="E4271" s="16"/>
      <c r="F4271" s="16"/>
      <c r="G4271" s="16"/>
      <c r="H4271" s="16"/>
      <c r="I4271" s="16"/>
      <c r="J4271" s="16"/>
      <c r="K4271" s="16"/>
      <c r="L4271" s="16"/>
      <c r="M4271" s="17" t="s">
        <v>3027</v>
      </c>
      <c r="N4271" s="17">
        <v>1</v>
      </c>
      <c r="O4271" s="17">
        <v>8</v>
      </c>
      <c r="P4271" s="17">
        <v>2015</v>
      </c>
      <c r="Q4271" s="19" t="s">
        <v>5931</v>
      </c>
      <c r="R4271" s="24" t="s">
        <v>1026</v>
      </c>
      <c r="S4271" s="19" t="s">
        <v>392</v>
      </c>
      <c r="T4271" s="17">
        <v>0</v>
      </c>
      <c r="U4271" s="24" t="s">
        <v>1026</v>
      </c>
      <c r="V4271" s="17">
        <v>2</v>
      </c>
      <c r="W4271" s="142" t="s">
        <v>4406</v>
      </c>
      <c r="X4271" s="17">
        <v>201</v>
      </c>
      <c r="Y4271" s="17">
        <v>0</v>
      </c>
      <c r="Z4271" s="24" t="s">
        <v>1026</v>
      </c>
      <c r="AA4271" s="17">
        <v>3</v>
      </c>
      <c r="AB4271" s="142" t="s">
        <v>5268</v>
      </c>
      <c r="AC4271" s="17">
        <v>1</v>
      </c>
      <c r="AD4271" s="17">
        <v>57</v>
      </c>
      <c r="AE4271" s="17">
        <f t="shared" si="79"/>
        <v>117</v>
      </c>
    </row>
    <row r="4272" spans="1:31" x14ac:dyDescent="0.25">
      <c r="A4272" s="16"/>
      <c r="C4272" s="16"/>
      <c r="D4272" s="16"/>
      <c r="E4272" s="16"/>
      <c r="F4272" s="16"/>
      <c r="G4272" s="16"/>
      <c r="H4272" s="16"/>
      <c r="I4272" s="16"/>
      <c r="J4272" s="16"/>
      <c r="K4272" s="16"/>
      <c r="L4272" s="16"/>
      <c r="M4272" s="17" t="s">
        <v>3027</v>
      </c>
      <c r="N4272" s="17">
        <v>1</v>
      </c>
      <c r="O4272" s="17">
        <v>8</v>
      </c>
      <c r="P4272" s="17">
        <v>2015</v>
      </c>
      <c r="Q4272" s="19" t="s">
        <v>566</v>
      </c>
      <c r="R4272" s="24" t="s">
        <v>1026</v>
      </c>
      <c r="S4272" s="19" t="s">
        <v>1241</v>
      </c>
      <c r="T4272" s="17">
        <v>0</v>
      </c>
      <c r="U4272" s="24" t="s">
        <v>1026</v>
      </c>
      <c r="V4272" s="17">
        <v>2</v>
      </c>
      <c r="W4272" s="142" t="s">
        <v>6019</v>
      </c>
      <c r="X4272" s="17">
        <v>178</v>
      </c>
      <c r="Y4272" s="17">
        <v>2</v>
      </c>
      <c r="Z4272" s="24" t="s">
        <v>1026</v>
      </c>
      <c r="AA4272" s="17">
        <v>10</v>
      </c>
      <c r="AB4272" s="142"/>
      <c r="AC4272" s="17">
        <v>2</v>
      </c>
      <c r="AD4272" s="17">
        <v>26</v>
      </c>
      <c r="AE4272" s="17">
        <f t="shared" si="79"/>
        <v>146</v>
      </c>
    </row>
    <row r="4273" spans="1:31" x14ac:dyDescent="0.25">
      <c r="A4273" s="16"/>
      <c r="C4273" s="16"/>
      <c r="D4273" s="16"/>
      <c r="E4273" s="16"/>
      <c r="F4273" s="16"/>
      <c r="G4273" s="16"/>
      <c r="H4273" s="16"/>
      <c r="I4273" s="16"/>
      <c r="J4273" s="16"/>
      <c r="K4273" s="16"/>
      <c r="L4273" s="16"/>
      <c r="M4273" s="17" t="s">
        <v>3011</v>
      </c>
      <c r="N4273" s="17">
        <v>2</v>
      </c>
      <c r="O4273" s="17">
        <v>8</v>
      </c>
      <c r="P4273" s="17">
        <v>2015</v>
      </c>
      <c r="Q4273" s="19" t="s">
        <v>1043</v>
      </c>
      <c r="R4273" s="24" t="s">
        <v>1026</v>
      </c>
      <c r="S4273" s="19" t="s">
        <v>264</v>
      </c>
      <c r="T4273" s="17">
        <v>2</v>
      </c>
      <c r="U4273" s="24" t="s">
        <v>1026</v>
      </c>
      <c r="V4273" s="17">
        <v>0</v>
      </c>
      <c r="W4273" s="142" t="s">
        <v>6021</v>
      </c>
      <c r="X4273" s="17">
        <v>377</v>
      </c>
      <c r="Y4273" s="17">
        <v>8</v>
      </c>
      <c r="Z4273" s="24" t="s">
        <v>1026</v>
      </c>
      <c r="AA4273" s="17">
        <v>4</v>
      </c>
      <c r="AB4273" s="142"/>
      <c r="AC4273" s="17">
        <v>2</v>
      </c>
      <c r="AD4273" s="17">
        <v>8</v>
      </c>
      <c r="AE4273" s="17">
        <f t="shared" si="79"/>
        <v>128</v>
      </c>
    </row>
    <row r="4274" spans="1:31" x14ac:dyDescent="0.25">
      <c r="A4274" s="16"/>
      <c r="C4274" s="16"/>
      <c r="D4274" s="16"/>
      <c r="E4274" s="16"/>
      <c r="F4274" s="16"/>
      <c r="G4274" s="16"/>
      <c r="H4274" s="16"/>
      <c r="I4274" s="16"/>
      <c r="J4274" s="16"/>
      <c r="K4274" s="16"/>
      <c r="L4274" s="16"/>
      <c r="M4274" s="17" t="s">
        <v>3144</v>
      </c>
      <c r="N4274" s="17">
        <v>4</v>
      </c>
      <c r="O4274" s="17">
        <v>8</v>
      </c>
      <c r="P4274" s="17">
        <v>2015</v>
      </c>
      <c r="Q4274" s="19" t="s">
        <v>5387</v>
      </c>
      <c r="R4274" s="24" t="s">
        <v>1026</v>
      </c>
      <c r="S4274" s="19" t="s">
        <v>392</v>
      </c>
      <c r="T4274" s="17">
        <v>0</v>
      </c>
      <c r="U4274" s="24" t="s">
        <v>1026</v>
      </c>
      <c r="V4274" s="17">
        <v>2</v>
      </c>
      <c r="W4274" s="142" t="s">
        <v>6022</v>
      </c>
      <c r="X4274" s="17">
        <v>676</v>
      </c>
      <c r="Y4274" s="17">
        <v>1</v>
      </c>
      <c r="Z4274" s="24" t="s">
        <v>1026</v>
      </c>
      <c r="AA4274" s="17">
        <v>7</v>
      </c>
      <c r="AB4274" s="142"/>
      <c r="AC4274" s="17">
        <v>2</v>
      </c>
      <c r="AD4274" s="17">
        <v>33</v>
      </c>
      <c r="AE4274" s="17">
        <f t="shared" si="79"/>
        <v>153</v>
      </c>
    </row>
    <row r="4275" spans="1:31" x14ac:dyDescent="0.25">
      <c r="A4275" s="16"/>
      <c r="C4275" s="16"/>
      <c r="D4275" s="16"/>
      <c r="E4275" s="16"/>
      <c r="M4275" s="17" t="s">
        <v>3144</v>
      </c>
      <c r="N4275" s="17">
        <v>4</v>
      </c>
      <c r="O4275" s="17">
        <v>8</v>
      </c>
      <c r="P4275" s="17">
        <v>2015</v>
      </c>
      <c r="Q4275" s="19" t="s">
        <v>264</v>
      </c>
      <c r="R4275" s="24" t="s">
        <v>1026</v>
      </c>
      <c r="S4275" s="19" t="s">
        <v>1241</v>
      </c>
      <c r="T4275" s="17">
        <v>0</v>
      </c>
      <c r="U4275" s="24" t="s">
        <v>1026</v>
      </c>
      <c r="V4275" s="17">
        <v>2</v>
      </c>
      <c r="W4275" s="142" t="s">
        <v>869</v>
      </c>
      <c r="X4275" s="17">
        <v>514</v>
      </c>
      <c r="Y4275" s="17">
        <v>1</v>
      </c>
      <c r="Z4275" s="24" t="s">
        <v>1026</v>
      </c>
      <c r="AA4275" s="17">
        <v>11</v>
      </c>
      <c r="AB4275" s="142"/>
      <c r="AC4275" s="17">
        <v>2</v>
      </c>
      <c r="AD4275" s="17">
        <v>10</v>
      </c>
      <c r="AE4275" s="17">
        <f t="shared" si="79"/>
        <v>130</v>
      </c>
    </row>
    <row r="4276" spans="1:31" x14ac:dyDescent="0.25">
      <c r="A4276" s="16"/>
      <c r="C4276" s="16"/>
      <c r="D4276" s="16"/>
      <c r="E4276" s="16"/>
      <c r="M4276" s="17" t="s">
        <v>3144</v>
      </c>
      <c r="N4276" s="17">
        <v>4</v>
      </c>
      <c r="O4276" s="17">
        <v>8</v>
      </c>
      <c r="P4276" s="17">
        <v>2015</v>
      </c>
      <c r="Q4276" s="19" t="s">
        <v>1041</v>
      </c>
      <c r="R4276" s="24" t="s">
        <v>1026</v>
      </c>
      <c r="S4276" s="19" t="s">
        <v>5931</v>
      </c>
      <c r="T4276" s="17">
        <v>2</v>
      </c>
      <c r="U4276" s="24" t="s">
        <v>1026</v>
      </c>
      <c r="V4276" s="17">
        <v>0</v>
      </c>
      <c r="W4276" s="142" t="s">
        <v>5975</v>
      </c>
      <c r="X4276" s="17">
        <v>608</v>
      </c>
      <c r="Y4276" s="17">
        <v>8</v>
      </c>
      <c r="Z4276" s="24" t="s">
        <v>1026</v>
      </c>
      <c r="AA4276" s="17">
        <v>0</v>
      </c>
      <c r="AB4276" s="142"/>
      <c r="AC4276" s="17">
        <v>1</v>
      </c>
      <c r="AD4276" s="17">
        <v>58</v>
      </c>
      <c r="AE4276" s="17">
        <f t="shared" si="79"/>
        <v>118</v>
      </c>
    </row>
    <row r="4277" spans="1:31" x14ac:dyDescent="0.25">
      <c r="A4277" s="16"/>
      <c r="C4277" s="16"/>
      <c r="D4277" s="16"/>
      <c r="E4277" s="16"/>
      <c r="M4277" s="17" t="s">
        <v>3142</v>
      </c>
      <c r="N4277" s="17">
        <v>5</v>
      </c>
      <c r="O4277" s="17">
        <v>8</v>
      </c>
      <c r="P4277" s="17">
        <v>2015</v>
      </c>
      <c r="Q4277" s="19" t="s">
        <v>4913</v>
      </c>
      <c r="R4277" s="24" t="s">
        <v>1026</v>
      </c>
      <c r="S4277" s="19" t="s">
        <v>1042</v>
      </c>
      <c r="T4277" s="17">
        <v>2</v>
      </c>
      <c r="U4277" s="24" t="s">
        <v>1026</v>
      </c>
      <c r="V4277" s="17">
        <v>0</v>
      </c>
      <c r="W4277" s="142" t="s">
        <v>5799</v>
      </c>
      <c r="X4277" s="17">
        <v>651</v>
      </c>
      <c r="Y4277" s="17">
        <v>13</v>
      </c>
      <c r="Z4277" s="24" t="s">
        <v>1026</v>
      </c>
      <c r="AA4277" s="17">
        <v>2</v>
      </c>
      <c r="AB4277" s="142"/>
      <c r="AC4277" s="17">
        <v>2</v>
      </c>
      <c r="AD4277" s="17">
        <v>22</v>
      </c>
      <c r="AE4277" s="17">
        <f t="shared" si="79"/>
        <v>142</v>
      </c>
    </row>
    <row r="4278" spans="1:31" x14ac:dyDescent="0.25">
      <c r="A4278" s="16"/>
      <c r="C4278" s="16"/>
      <c r="D4278" s="16"/>
      <c r="E4278" s="16"/>
      <c r="M4278" s="17" t="s">
        <v>3142</v>
      </c>
      <c r="N4278" s="17">
        <v>5</v>
      </c>
      <c r="O4278" s="17">
        <v>8</v>
      </c>
      <c r="P4278" s="17">
        <v>2015</v>
      </c>
      <c r="Q4278" s="19" t="s">
        <v>566</v>
      </c>
      <c r="R4278" s="24" t="s">
        <v>1026</v>
      </c>
      <c r="S4278" s="19" t="s">
        <v>1043</v>
      </c>
      <c r="T4278" s="17">
        <v>0</v>
      </c>
      <c r="U4278" s="24" t="s">
        <v>1026</v>
      </c>
      <c r="V4278" s="17">
        <v>2</v>
      </c>
      <c r="W4278" s="142" t="s">
        <v>6023</v>
      </c>
      <c r="X4278" s="17">
        <v>284</v>
      </c>
      <c r="Y4278" s="17">
        <v>2</v>
      </c>
      <c r="Z4278" s="24" t="s">
        <v>1026</v>
      </c>
      <c r="AA4278" s="17">
        <v>5</v>
      </c>
      <c r="AB4278" s="142"/>
      <c r="AC4278" s="17">
        <v>2</v>
      </c>
      <c r="AD4278" s="17">
        <v>2</v>
      </c>
      <c r="AE4278" s="17">
        <f t="shared" si="79"/>
        <v>122</v>
      </c>
    </row>
    <row r="4279" spans="1:31" x14ac:dyDescent="0.25">
      <c r="A4279" s="16"/>
      <c r="C4279" s="16"/>
      <c r="D4279" s="16"/>
      <c r="E4279" s="16"/>
      <c r="M4279" s="17" t="s">
        <v>3143</v>
      </c>
      <c r="N4279" s="17">
        <v>7</v>
      </c>
      <c r="O4279" s="17">
        <v>8</v>
      </c>
      <c r="P4279" s="17">
        <v>2015</v>
      </c>
      <c r="Q4279" s="19" t="s">
        <v>1241</v>
      </c>
      <c r="R4279" s="24" t="s">
        <v>1026</v>
      </c>
      <c r="S4279" s="19" t="s">
        <v>1041</v>
      </c>
      <c r="T4279" s="17">
        <v>1</v>
      </c>
      <c r="U4279" s="24" t="s">
        <v>1026</v>
      </c>
      <c r="V4279" s="17">
        <v>2</v>
      </c>
      <c r="W4279" s="142" t="s">
        <v>6024</v>
      </c>
      <c r="X4279" s="17">
        <v>1293</v>
      </c>
      <c r="Y4279" s="17">
        <v>5</v>
      </c>
      <c r="Z4279" s="24" t="s">
        <v>1026</v>
      </c>
      <c r="AA4279" s="17">
        <v>4</v>
      </c>
      <c r="AB4279" s="142"/>
      <c r="AC4279" s="17">
        <v>2</v>
      </c>
      <c r="AD4279" s="17">
        <v>52</v>
      </c>
      <c r="AE4279" s="17">
        <f t="shared" si="79"/>
        <v>172</v>
      </c>
    </row>
    <row r="4280" spans="1:31" x14ac:dyDescent="0.25">
      <c r="A4280" s="16"/>
      <c r="C4280" s="16"/>
      <c r="D4280" s="16"/>
      <c r="E4280" s="16"/>
      <c r="M4280" s="17" t="s">
        <v>3027</v>
      </c>
      <c r="N4280" s="17">
        <v>8</v>
      </c>
      <c r="O4280" s="17">
        <v>8</v>
      </c>
      <c r="P4280" s="17">
        <v>2015</v>
      </c>
      <c r="Q4280" s="19" t="s">
        <v>264</v>
      </c>
      <c r="R4280" s="24" t="s">
        <v>1026</v>
      </c>
      <c r="S4280" s="19" t="s">
        <v>566</v>
      </c>
      <c r="T4280" s="17">
        <v>2</v>
      </c>
      <c r="U4280" s="24" t="s">
        <v>1026</v>
      </c>
      <c r="V4280" s="17">
        <v>0</v>
      </c>
      <c r="W4280" s="142" t="s">
        <v>6025</v>
      </c>
      <c r="X4280" s="17">
        <v>246</v>
      </c>
      <c r="Y4280" s="17">
        <v>9</v>
      </c>
      <c r="Z4280" s="24" t="s">
        <v>1026</v>
      </c>
      <c r="AA4280" s="17">
        <v>5</v>
      </c>
      <c r="AB4280" s="142"/>
      <c r="AC4280" s="17">
        <v>2</v>
      </c>
      <c r="AD4280" s="17">
        <v>10</v>
      </c>
      <c r="AE4280" s="17">
        <f t="shared" si="79"/>
        <v>130</v>
      </c>
    </row>
    <row r="4281" spans="1:31" x14ac:dyDescent="0.25">
      <c r="A4281" s="16"/>
      <c r="C4281" s="16"/>
      <c r="D4281" s="16"/>
      <c r="E4281" s="16"/>
      <c r="M4281" s="17" t="s">
        <v>3027</v>
      </c>
      <c r="N4281" s="17">
        <v>8</v>
      </c>
      <c r="O4281" s="17">
        <v>8</v>
      </c>
      <c r="P4281" s="17">
        <v>2015</v>
      </c>
      <c r="Q4281" s="19" t="s">
        <v>1041</v>
      </c>
      <c r="R4281" s="24" t="s">
        <v>1026</v>
      </c>
      <c r="S4281" s="19" t="s">
        <v>1042</v>
      </c>
      <c r="T4281" s="17">
        <v>2</v>
      </c>
      <c r="U4281" s="24" t="s">
        <v>1026</v>
      </c>
      <c r="V4281" s="17">
        <v>0</v>
      </c>
      <c r="W4281" s="142" t="s">
        <v>6026</v>
      </c>
      <c r="X4281" s="17">
        <v>315</v>
      </c>
      <c r="Y4281" s="17">
        <v>18</v>
      </c>
      <c r="Z4281" s="24" t="s">
        <v>1026</v>
      </c>
      <c r="AA4281" s="17">
        <v>4</v>
      </c>
      <c r="AB4281" s="142"/>
      <c r="AC4281" s="17">
        <v>2</v>
      </c>
      <c r="AD4281" s="17">
        <v>11</v>
      </c>
      <c r="AE4281" s="17">
        <f t="shared" si="79"/>
        <v>131</v>
      </c>
    </row>
    <row r="4282" spans="1:31" x14ac:dyDescent="0.25">
      <c r="A4282" s="16"/>
      <c r="C4282" s="16"/>
      <c r="D4282" s="16"/>
      <c r="E4282" s="16"/>
      <c r="M4282" s="17" t="s">
        <v>3027</v>
      </c>
      <c r="N4282" s="17">
        <v>8</v>
      </c>
      <c r="O4282" s="17">
        <v>8</v>
      </c>
      <c r="P4282" s="17">
        <v>2015</v>
      </c>
      <c r="Q4282" s="19" t="s">
        <v>5931</v>
      </c>
      <c r="R4282" s="24" t="s">
        <v>1026</v>
      </c>
      <c r="S4282" s="19" t="s">
        <v>5041</v>
      </c>
      <c r="T4282" s="17">
        <v>1</v>
      </c>
      <c r="U4282" s="24" t="s">
        <v>1026</v>
      </c>
      <c r="V4282" s="17">
        <v>0</v>
      </c>
      <c r="W4282" s="142" t="s">
        <v>1037</v>
      </c>
      <c r="X4282" s="17">
        <v>377</v>
      </c>
      <c r="Y4282" s="17">
        <v>5</v>
      </c>
      <c r="Z4282" s="24" t="s">
        <v>1026</v>
      </c>
      <c r="AA4282" s="17">
        <v>1</v>
      </c>
      <c r="AB4282" s="142" t="s">
        <v>5256</v>
      </c>
      <c r="AC4282" s="17">
        <v>1</v>
      </c>
      <c r="AD4282" s="17">
        <v>48</v>
      </c>
      <c r="AE4282" s="17">
        <f t="shared" si="79"/>
        <v>108</v>
      </c>
    </row>
    <row r="4283" spans="1:31" x14ac:dyDescent="0.25">
      <c r="A4283" s="16"/>
      <c r="C4283" s="16"/>
      <c r="D4283" s="16"/>
      <c r="E4283" s="16"/>
      <c r="M4283" s="17" t="s">
        <v>3011</v>
      </c>
      <c r="N4283" s="17">
        <v>9</v>
      </c>
      <c r="O4283" s="17">
        <v>8</v>
      </c>
      <c r="P4283" s="17">
        <v>2015</v>
      </c>
      <c r="Q4283" s="19" t="s">
        <v>392</v>
      </c>
      <c r="R4283" s="24" t="s">
        <v>1026</v>
      </c>
      <c r="S4283" s="19" t="s">
        <v>566</v>
      </c>
      <c r="T4283" s="17">
        <v>2</v>
      </c>
      <c r="U4283" s="24" t="s">
        <v>1026</v>
      </c>
      <c r="V4283" s="17">
        <v>0</v>
      </c>
      <c r="W4283" s="142" t="s">
        <v>6027</v>
      </c>
      <c r="X4283" s="17">
        <v>2008</v>
      </c>
      <c r="Y4283" s="17">
        <v>17</v>
      </c>
      <c r="Z4283" s="24" t="s">
        <v>1026</v>
      </c>
      <c r="AA4283" s="17">
        <v>0</v>
      </c>
      <c r="AB4283" s="142"/>
      <c r="AC4283" s="17">
        <v>2</v>
      </c>
      <c r="AD4283" s="17">
        <v>33</v>
      </c>
      <c r="AE4283" s="17">
        <f t="shared" si="79"/>
        <v>153</v>
      </c>
    </row>
    <row r="4284" spans="1:31" x14ac:dyDescent="0.25">
      <c r="A4284" s="16"/>
      <c r="C4284" s="16"/>
      <c r="D4284" s="16"/>
      <c r="E4284" s="16"/>
      <c r="M4284" s="17" t="s">
        <v>3011</v>
      </c>
      <c r="N4284" s="17">
        <v>9</v>
      </c>
      <c r="O4284" s="17">
        <v>8</v>
      </c>
      <c r="P4284" s="17">
        <v>2015</v>
      </c>
      <c r="Q4284" s="19" t="s">
        <v>5387</v>
      </c>
      <c r="R4284" s="24" t="s">
        <v>1026</v>
      </c>
      <c r="S4284" s="19" t="s">
        <v>5041</v>
      </c>
      <c r="T4284" s="17">
        <v>2</v>
      </c>
      <c r="U4284" s="24" t="s">
        <v>1026</v>
      </c>
      <c r="V4284" s="17">
        <v>0</v>
      </c>
      <c r="W4284" s="142" t="s">
        <v>6028</v>
      </c>
      <c r="X4284" s="17">
        <v>635</v>
      </c>
      <c r="Y4284" s="17">
        <v>11</v>
      </c>
      <c r="Z4284" s="24" t="s">
        <v>1026</v>
      </c>
      <c r="AA4284" s="17">
        <v>2</v>
      </c>
      <c r="AB4284" s="142"/>
      <c r="AC4284" s="17">
        <v>2</v>
      </c>
      <c r="AD4284" s="17">
        <v>10</v>
      </c>
      <c r="AE4284" s="17">
        <f t="shared" si="79"/>
        <v>130</v>
      </c>
    </row>
    <row r="4285" spans="1:31" x14ac:dyDescent="0.25">
      <c r="A4285" s="16"/>
      <c r="C4285" s="16"/>
      <c r="D4285" s="16"/>
      <c r="E4285" s="16"/>
      <c r="M4285" s="17" t="s">
        <v>3011</v>
      </c>
      <c r="N4285" s="17">
        <v>9</v>
      </c>
      <c r="O4285" s="17">
        <v>8</v>
      </c>
      <c r="P4285" s="17">
        <v>2015</v>
      </c>
      <c r="Q4285" s="19" t="s">
        <v>1043</v>
      </c>
      <c r="R4285" s="24" t="s">
        <v>1026</v>
      </c>
      <c r="S4285" s="19" t="s">
        <v>4913</v>
      </c>
      <c r="T4285" s="17">
        <v>2</v>
      </c>
      <c r="U4285" s="24" t="s">
        <v>1026</v>
      </c>
      <c r="V4285" s="17">
        <v>1</v>
      </c>
      <c r="W4285" s="142" t="s">
        <v>6029</v>
      </c>
      <c r="X4285" s="17">
        <v>512</v>
      </c>
      <c r="Y4285" s="17">
        <v>4</v>
      </c>
      <c r="Z4285" s="24" t="s">
        <v>1026</v>
      </c>
      <c r="AA4285" s="17">
        <v>6</v>
      </c>
      <c r="AB4285" s="142"/>
      <c r="AC4285" s="17">
        <v>2</v>
      </c>
      <c r="AD4285" s="17">
        <v>21</v>
      </c>
      <c r="AE4285" s="17">
        <f t="shared" si="79"/>
        <v>141</v>
      </c>
    </row>
    <row r="4286" spans="1:31" x14ac:dyDescent="0.25">
      <c r="A4286" s="16"/>
      <c r="C4286" s="16"/>
      <c r="D4286" s="16"/>
      <c r="E4286" s="16"/>
      <c r="M4286" s="17" t="s">
        <v>3142</v>
      </c>
      <c r="N4286" s="17">
        <v>12</v>
      </c>
      <c r="O4286" s="17">
        <v>8</v>
      </c>
      <c r="P4286" s="17">
        <v>2015</v>
      </c>
      <c r="Q4286" s="19" t="s">
        <v>5041</v>
      </c>
      <c r="R4286" s="24" t="s">
        <v>1026</v>
      </c>
      <c r="S4286" s="19" t="s">
        <v>1041</v>
      </c>
      <c r="T4286" s="17">
        <v>0</v>
      </c>
      <c r="U4286" s="24" t="s">
        <v>1026</v>
      </c>
      <c r="V4286" s="17">
        <v>2</v>
      </c>
      <c r="W4286" s="142" t="s">
        <v>1535</v>
      </c>
      <c r="X4286" s="17">
        <v>336</v>
      </c>
      <c r="Y4286" s="17">
        <v>0</v>
      </c>
      <c r="Z4286" s="24" t="s">
        <v>1026</v>
      </c>
      <c r="AA4286" s="17">
        <v>5</v>
      </c>
      <c r="AB4286" s="142"/>
      <c r="AC4286" s="17">
        <v>2</v>
      </c>
      <c r="AD4286" s="17">
        <v>2</v>
      </c>
      <c r="AE4286" s="17">
        <f t="shared" si="79"/>
        <v>122</v>
      </c>
    </row>
    <row r="4287" spans="1:31" x14ac:dyDescent="0.25">
      <c r="A4287" s="16"/>
      <c r="C4287" s="16"/>
      <c r="D4287" s="16"/>
      <c r="E4287" s="16"/>
      <c r="M4287" s="17" t="s">
        <v>3142</v>
      </c>
      <c r="N4287" s="17">
        <v>12</v>
      </c>
      <c r="O4287" s="17">
        <v>8</v>
      </c>
      <c r="P4287" s="17">
        <v>2015</v>
      </c>
      <c r="Q4287" s="19" t="s">
        <v>1241</v>
      </c>
      <c r="R4287" s="24" t="s">
        <v>1026</v>
      </c>
      <c r="S4287" s="19" t="s">
        <v>392</v>
      </c>
      <c r="T4287" s="17">
        <v>2</v>
      </c>
      <c r="U4287" s="24" t="s">
        <v>1026</v>
      </c>
      <c r="V4287" s="17">
        <v>0</v>
      </c>
      <c r="W4287" s="142" t="s">
        <v>6030</v>
      </c>
      <c r="X4287" s="17">
        <v>1378</v>
      </c>
      <c r="Y4287" s="17">
        <v>9</v>
      </c>
      <c r="Z4287" s="24" t="s">
        <v>1026</v>
      </c>
      <c r="AA4287" s="17">
        <v>1</v>
      </c>
      <c r="AB4287" s="142"/>
      <c r="AC4287" s="17">
        <v>2</v>
      </c>
      <c r="AD4287" s="17">
        <v>20</v>
      </c>
      <c r="AE4287" s="17">
        <f t="shared" si="79"/>
        <v>140</v>
      </c>
    </row>
    <row r="4288" spans="1:31" x14ac:dyDescent="0.25">
      <c r="A4288" s="16"/>
      <c r="C4288" s="16"/>
      <c r="D4288" s="16"/>
      <c r="E4288" s="16"/>
      <c r="M4288" s="17" t="s">
        <v>3142</v>
      </c>
      <c r="N4288" s="17">
        <v>12</v>
      </c>
      <c r="O4288" s="17">
        <v>8</v>
      </c>
      <c r="P4288" s="17">
        <v>2015</v>
      </c>
      <c r="Q4288" s="19" t="s">
        <v>4913</v>
      </c>
      <c r="R4288" s="24" t="s">
        <v>1026</v>
      </c>
      <c r="S4288" s="19" t="s">
        <v>264</v>
      </c>
      <c r="T4288" s="17">
        <v>2</v>
      </c>
      <c r="U4288" s="24" t="s">
        <v>1026</v>
      </c>
      <c r="V4288" s="17">
        <v>0</v>
      </c>
      <c r="W4288" s="142" t="s">
        <v>5806</v>
      </c>
      <c r="X4288" s="17">
        <v>879</v>
      </c>
      <c r="Y4288" s="17">
        <v>11</v>
      </c>
      <c r="Z4288" s="24" t="s">
        <v>1026</v>
      </c>
      <c r="AA4288" s="17">
        <v>3</v>
      </c>
      <c r="AB4288" s="142"/>
      <c r="AC4288" s="17">
        <v>2</v>
      </c>
      <c r="AD4288" s="17">
        <v>2</v>
      </c>
      <c r="AE4288" s="17">
        <f t="shared" ref="AE4288:AE4290" si="80">PRODUCT(AC4288*60+AD4288)</f>
        <v>122</v>
      </c>
    </row>
    <row r="4289" spans="1:41" x14ac:dyDescent="0.25">
      <c r="A4289" s="16"/>
      <c r="C4289" s="16"/>
      <c r="D4289" s="16"/>
      <c r="E4289" s="16"/>
      <c r="M4289" s="17" t="s">
        <v>3142</v>
      </c>
      <c r="N4289" s="17">
        <v>12</v>
      </c>
      <c r="O4289" s="17">
        <v>8</v>
      </c>
      <c r="P4289" s="17">
        <v>2015</v>
      </c>
      <c r="Q4289" s="19" t="s">
        <v>566</v>
      </c>
      <c r="R4289" s="24" t="s">
        <v>1026</v>
      </c>
      <c r="S4289" s="19" t="s">
        <v>5931</v>
      </c>
      <c r="T4289" s="17">
        <v>0</v>
      </c>
      <c r="U4289" s="24" t="s">
        <v>1026</v>
      </c>
      <c r="V4289" s="17">
        <v>2</v>
      </c>
      <c r="W4289" s="142" t="s">
        <v>6031</v>
      </c>
      <c r="X4289" s="17">
        <v>278</v>
      </c>
      <c r="Y4289" s="17">
        <v>2</v>
      </c>
      <c r="Z4289" s="24" t="s">
        <v>1026</v>
      </c>
      <c r="AA4289" s="17">
        <v>7</v>
      </c>
      <c r="AB4289" s="142"/>
      <c r="AC4289" s="17">
        <v>2</v>
      </c>
      <c r="AD4289" s="17">
        <v>5</v>
      </c>
      <c r="AE4289" s="17">
        <f t="shared" si="80"/>
        <v>125</v>
      </c>
    </row>
    <row r="4290" spans="1:41" x14ac:dyDescent="0.25">
      <c r="A4290" s="16"/>
      <c r="C4290" s="16"/>
      <c r="D4290" s="16"/>
      <c r="E4290" s="16"/>
      <c r="M4290" s="17" t="s">
        <v>3142</v>
      </c>
      <c r="N4290" s="17">
        <v>12</v>
      </c>
      <c r="O4290" s="17">
        <v>8</v>
      </c>
      <c r="P4290" s="17">
        <v>2015</v>
      </c>
      <c r="Q4290" s="19" t="s">
        <v>1042</v>
      </c>
      <c r="R4290" s="24" t="s">
        <v>1026</v>
      </c>
      <c r="S4290" s="19" t="s">
        <v>5387</v>
      </c>
      <c r="T4290" s="17">
        <v>0</v>
      </c>
      <c r="U4290" s="24" t="s">
        <v>1026</v>
      </c>
      <c r="V4290" s="17">
        <v>2</v>
      </c>
      <c r="W4290" s="142" t="s">
        <v>110</v>
      </c>
      <c r="X4290" s="17">
        <v>465</v>
      </c>
      <c r="Y4290" s="17">
        <v>1</v>
      </c>
      <c r="Z4290" s="24" t="s">
        <v>1026</v>
      </c>
      <c r="AA4290" s="17">
        <v>5</v>
      </c>
      <c r="AB4290" s="142"/>
      <c r="AC4290" s="17">
        <v>1</v>
      </c>
      <c r="AD4290" s="17">
        <v>56</v>
      </c>
      <c r="AE4290" s="17">
        <f t="shared" si="80"/>
        <v>116</v>
      </c>
    </row>
    <row r="4291" spans="1:41" x14ac:dyDescent="0.25">
      <c r="A4291" s="16"/>
      <c r="C4291" s="16"/>
      <c r="D4291" s="16"/>
      <c r="E4291" s="16"/>
      <c r="R4291" s="24"/>
      <c r="S4291" s="19" t="s">
        <v>2</v>
      </c>
      <c r="T4291" s="17">
        <f>SUM(T4159:T4290)</f>
        <v>150</v>
      </c>
      <c r="U4291" s="24" t="s">
        <v>1026</v>
      </c>
      <c r="V4291" s="17">
        <f>SUM(V4159:V4290)</f>
        <v>117</v>
      </c>
      <c r="X4291" s="17">
        <f>SUM(X4157:X4290)</f>
        <v>70149</v>
      </c>
      <c r="Y4291" s="17">
        <f>SUM(Y4159:Y4290)</f>
        <v>815</v>
      </c>
      <c r="Z4291" s="24" t="s">
        <v>1026</v>
      </c>
      <c r="AA4291" s="17">
        <f>SUM(AA4159:AA4290)</f>
        <v>637</v>
      </c>
      <c r="AE4291" s="82">
        <f>SUM(AE4159:AE4290)</f>
        <v>17529</v>
      </c>
    </row>
    <row r="4292" spans="1:41" x14ac:dyDescent="0.25">
      <c r="A4292" s="16"/>
      <c r="C4292" s="16"/>
      <c r="D4292" s="16"/>
      <c r="E4292" s="16"/>
      <c r="P4292" s="17">
        <f>COUNT(T4157:T4290)</f>
        <v>132</v>
      </c>
      <c r="R4292" s="24"/>
      <c r="S4292" s="19" t="s">
        <v>567</v>
      </c>
      <c r="T4292" s="81">
        <f>PRODUCT(T4291/P4292)</f>
        <v>1.1363636363636365</v>
      </c>
      <c r="U4292" s="24" t="s">
        <v>1026</v>
      </c>
      <c r="V4292" s="81">
        <f>PRODUCT(V4291/P4292)</f>
        <v>0.88636363636363635</v>
      </c>
      <c r="X4292" s="82">
        <f>PRODUCT(X4291/P4292)</f>
        <v>531.43181818181813</v>
      </c>
      <c r="Y4292" s="81">
        <f>PRODUCT(Y4291/P4292)</f>
        <v>6.1742424242424239</v>
      </c>
      <c r="Z4292" s="24" t="s">
        <v>1026</v>
      </c>
      <c r="AA4292" s="81">
        <f>PRODUCT(AA4291/P4292)</f>
        <v>4.8257575757575761</v>
      </c>
      <c r="AC4292" s="17">
        <v>2</v>
      </c>
      <c r="AD4292" s="82">
        <f>PRODUCT(AE4292-120)</f>
        <v>12.795454545454533</v>
      </c>
      <c r="AE4292" s="82">
        <f>PRODUCT(AE4291/P4292)</f>
        <v>132.79545454545453</v>
      </c>
    </row>
    <row r="4293" spans="1:41" x14ac:dyDescent="0.25">
      <c r="A4293" s="16"/>
      <c r="C4293" s="16"/>
      <c r="D4293" s="16"/>
      <c r="E4293" s="16"/>
      <c r="Q4293" s="11"/>
    </row>
    <row r="4294" spans="1:41" x14ac:dyDescent="0.25">
      <c r="A4294" s="16"/>
      <c r="C4294" s="16"/>
      <c r="D4294" s="16"/>
      <c r="E4294" s="16"/>
      <c r="Q4294" s="11"/>
    </row>
    <row r="4295" spans="1:41" x14ac:dyDescent="0.25">
      <c r="A4295" s="178"/>
      <c r="B4295" s="179" t="s">
        <v>5928</v>
      </c>
      <c r="C4295" s="178"/>
      <c r="D4295" s="178"/>
      <c r="E4295" s="178"/>
      <c r="F4295" s="178"/>
      <c r="G4295" s="178"/>
      <c r="H4295" s="178"/>
      <c r="I4295" s="178"/>
      <c r="J4295" s="180"/>
      <c r="K4295" s="178"/>
      <c r="L4295" s="178"/>
      <c r="M4295" s="181"/>
      <c r="N4295" s="158"/>
      <c r="O4295" s="181"/>
      <c r="P4295" s="181"/>
      <c r="Q4295" s="179" t="s">
        <v>5928</v>
      </c>
      <c r="R4295" s="181"/>
      <c r="S4295" s="182"/>
      <c r="T4295" s="181"/>
      <c r="U4295" s="182"/>
      <c r="V4295" s="181"/>
      <c r="W4295" s="182"/>
      <c r="X4295" s="184"/>
      <c r="Y4295" s="181"/>
      <c r="Z4295" s="185"/>
      <c r="AA4295" s="181"/>
    </row>
    <row r="4296" spans="1:41" x14ac:dyDescent="0.25">
      <c r="A4296" s="186"/>
      <c r="B4296" s="176"/>
      <c r="C4296" s="176"/>
      <c r="D4296" s="176"/>
      <c r="E4296" s="176"/>
      <c r="F4296" s="176"/>
      <c r="G4296" s="176"/>
      <c r="H4296" s="176"/>
      <c r="I4296" s="176"/>
      <c r="J4296" s="176"/>
      <c r="K4296" s="176"/>
      <c r="L4296" s="186"/>
      <c r="M4296" s="188"/>
      <c r="N4296" s="14"/>
      <c r="O4296" s="186"/>
      <c r="P4296" s="186"/>
      <c r="Q4296" s="176" t="s">
        <v>2917</v>
      </c>
      <c r="R4296" s="189"/>
      <c r="S4296" s="190"/>
      <c r="T4296" s="191"/>
      <c r="U4296" s="192"/>
      <c r="V4296" s="193"/>
      <c r="X4296" s="194"/>
      <c r="Y4296" s="186"/>
      <c r="Z4296" s="195"/>
      <c r="AA4296" s="186"/>
    </row>
    <row r="4297" spans="1:41" x14ac:dyDescent="0.25">
      <c r="A4297" s="176"/>
      <c r="B4297" s="176"/>
      <c r="C4297" s="176"/>
      <c r="D4297" s="176"/>
      <c r="E4297" s="176"/>
      <c r="F4297" s="176"/>
      <c r="G4297" s="176"/>
      <c r="H4297" s="176"/>
      <c r="I4297" s="176"/>
      <c r="J4297" s="176"/>
      <c r="K4297" s="176"/>
      <c r="L4297" s="176"/>
      <c r="M4297" s="188" t="s">
        <v>3144</v>
      </c>
      <c r="N4297" s="17">
        <v>18</v>
      </c>
      <c r="O4297" s="196">
        <v>8</v>
      </c>
      <c r="P4297" s="17">
        <v>2015</v>
      </c>
      <c r="Q4297" s="20" t="s">
        <v>1041</v>
      </c>
      <c r="R4297" s="24" t="s">
        <v>1026</v>
      </c>
      <c r="S4297" s="19" t="s">
        <v>1043</v>
      </c>
      <c r="T4297" s="196">
        <v>2</v>
      </c>
      <c r="U4297" s="24" t="s">
        <v>1026</v>
      </c>
      <c r="V4297" s="196">
        <v>0</v>
      </c>
      <c r="W4297" s="297" t="s">
        <v>6033</v>
      </c>
      <c r="X4297" s="196">
        <v>621</v>
      </c>
      <c r="Y4297" s="196">
        <v>11</v>
      </c>
      <c r="Z4297" s="24" t="s">
        <v>1026</v>
      </c>
      <c r="AA4297" s="196">
        <v>1</v>
      </c>
      <c r="AC4297" s="17">
        <v>2</v>
      </c>
      <c r="AD4297" s="17">
        <v>5</v>
      </c>
      <c r="AE4297" s="17">
        <f t="shared" ref="AE4297" si="81">PRODUCT(AC4297*60+AD4297)</f>
        <v>125</v>
      </c>
    </row>
    <row r="4298" spans="1:41" s="16" customFormat="1" x14ac:dyDescent="0.25">
      <c r="A4298" s="176"/>
      <c r="B4298" s="176"/>
      <c r="C4298" s="176"/>
      <c r="D4298" s="176"/>
      <c r="E4298" s="176"/>
      <c r="F4298" s="176"/>
      <c r="G4298" s="176"/>
      <c r="H4298" s="176"/>
      <c r="I4298" s="176"/>
      <c r="J4298" s="176"/>
      <c r="K4298" s="176"/>
      <c r="L4298" s="176"/>
      <c r="M4298" s="188" t="s">
        <v>3141</v>
      </c>
      <c r="N4298" s="17">
        <v>20</v>
      </c>
      <c r="O4298" s="196">
        <v>8</v>
      </c>
      <c r="P4298" s="17">
        <v>2015</v>
      </c>
      <c r="Q4298" s="19" t="s">
        <v>1043</v>
      </c>
      <c r="R4298" s="24" t="s">
        <v>1026</v>
      </c>
      <c r="S4298" s="20" t="s">
        <v>1041</v>
      </c>
      <c r="T4298" s="196">
        <v>0</v>
      </c>
      <c r="U4298" s="24" t="s">
        <v>1026</v>
      </c>
      <c r="V4298" s="196">
        <v>2</v>
      </c>
      <c r="W4298" s="297" t="s">
        <v>6036</v>
      </c>
      <c r="X4298" s="196">
        <v>612</v>
      </c>
      <c r="Y4298" s="196">
        <v>2</v>
      </c>
      <c r="Z4298" s="24" t="s">
        <v>1026</v>
      </c>
      <c r="AA4298" s="196">
        <v>13</v>
      </c>
      <c r="AC4298" s="17">
        <v>2</v>
      </c>
      <c r="AD4298" s="17">
        <v>14</v>
      </c>
      <c r="AE4298" s="17">
        <f t="shared" ref="AE4298:AE4304" si="82">PRODUCT(AC4298*60+AD4298)</f>
        <v>134</v>
      </c>
      <c r="AF4298" s="11"/>
      <c r="AG4298" s="11"/>
      <c r="AH4298" s="11"/>
      <c r="AI4298" s="11"/>
      <c r="AJ4298" s="11"/>
      <c r="AK4298" s="11"/>
      <c r="AL4298" s="11"/>
      <c r="AM4298" s="11"/>
      <c r="AN4298" s="11"/>
      <c r="AO4298" s="11"/>
    </row>
    <row r="4299" spans="1:41" x14ac:dyDescent="0.25">
      <c r="A4299" s="176"/>
      <c r="B4299" s="176" t="s">
        <v>1163</v>
      </c>
      <c r="C4299" s="176"/>
      <c r="D4299" s="176"/>
      <c r="E4299" s="176"/>
      <c r="F4299" s="176"/>
      <c r="G4299" s="176"/>
      <c r="H4299" s="176"/>
      <c r="I4299" s="176"/>
      <c r="J4299" s="176"/>
      <c r="K4299" s="176"/>
      <c r="L4299" s="176"/>
      <c r="M4299" s="188" t="s">
        <v>3027</v>
      </c>
      <c r="N4299" s="17">
        <v>22</v>
      </c>
      <c r="O4299" s="196">
        <v>8</v>
      </c>
      <c r="P4299" s="17">
        <v>2015</v>
      </c>
      <c r="Q4299" s="20" t="s">
        <v>1041</v>
      </c>
      <c r="R4299" s="24" t="s">
        <v>1026</v>
      </c>
      <c r="S4299" s="19" t="s">
        <v>1043</v>
      </c>
      <c r="T4299" s="196">
        <v>2</v>
      </c>
      <c r="U4299" s="24" t="s">
        <v>1026</v>
      </c>
      <c r="V4299" s="196">
        <v>0</v>
      </c>
      <c r="W4299" s="297" t="s">
        <v>6041</v>
      </c>
      <c r="X4299" s="196">
        <v>439</v>
      </c>
      <c r="Y4299" s="196">
        <v>13</v>
      </c>
      <c r="Z4299" s="24" t="s">
        <v>1026</v>
      </c>
      <c r="AA4299" s="196">
        <v>4</v>
      </c>
      <c r="AC4299" s="17">
        <v>2</v>
      </c>
      <c r="AD4299" s="17">
        <v>19</v>
      </c>
      <c r="AE4299" s="17">
        <f t="shared" si="82"/>
        <v>139</v>
      </c>
    </row>
    <row r="4300" spans="1:41" x14ac:dyDescent="0.25">
      <c r="A4300" s="176"/>
      <c r="B4300" s="176"/>
      <c r="C4300" s="176"/>
      <c r="D4300" s="176"/>
      <c r="E4300" s="176"/>
      <c r="F4300" s="176"/>
      <c r="G4300" s="176"/>
      <c r="H4300" s="176"/>
      <c r="I4300" s="176"/>
      <c r="J4300" s="176"/>
      <c r="K4300" s="176"/>
      <c r="L4300" s="176"/>
      <c r="M4300" s="188"/>
      <c r="O4300" s="196"/>
      <c r="P4300" s="196"/>
      <c r="R4300" s="24"/>
      <c r="T4300" s="196"/>
      <c r="U4300" s="24"/>
      <c r="V4300" s="196"/>
      <c r="X4300" s="196"/>
      <c r="Y4300" s="196"/>
      <c r="Z4300" s="24"/>
      <c r="AA4300" s="196"/>
    </row>
    <row r="4301" spans="1:41" x14ac:dyDescent="0.25">
      <c r="A4301" s="176"/>
      <c r="B4301" s="176"/>
      <c r="C4301" s="176"/>
      <c r="D4301" s="176"/>
      <c r="E4301" s="176"/>
      <c r="F4301" s="176"/>
      <c r="G4301" s="176"/>
      <c r="H4301" s="176"/>
      <c r="I4301" s="176"/>
      <c r="J4301" s="176"/>
      <c r="K4301" s="176"/>
      <c r="L4301" s="176"/>
      <c r="M4301" s="188" t="s">
        <v>3142</v>
      </c>
      <c r="N4301" s="17">
        <v>19</v>
      </c>
      <c r="O4301" s="196">
        <v>8</v>
      </c>
      <c r="P4301" s="17">
        <v>2015</v>
      </c>
      <c r="Q4301" s="20" t="s">
        <v>392</v>
      </c>
      <c r="R4301" s="24" t="s">
        <v>1026</v>
      </c>
      <c r="S4301" s="19" t="s">
        <v>5931</v>
      </c>
      <c r="T4301" s="196">
        <v>2</v>
      </c>
      <c r="U4301" s="24" t="s">
        <v>1026</v>
      </c>
      <c r="V4301" s="196">
        <v>0</v>
      </c>
      <c r="W4301" s="297" t="s">
        <v>6034</v>
      </c>
      <c r="X4301" s="196">
        <v>748</v>
      </c>
      <c r="Y4301" s="196">
        <v>8</v>
      </c>
      <c r="Z4301" s="24" t="s">
        <v>1026</v>
      </c>
      <c r="AA4301" s="196">
        <v>1</v>
      </c>
      <c r="AC4301" s="17">
        <v>2</v>
      </c>
      <c r="AD4301" s="17">
        <v>10</v>
      </c>
      <c r="AE4301" s="17">
        <f t="shared" si="82"/>
        <v>130</v>
      </c>
    </row>
    <row r="4302" spans="1:41" x14ac:dyDescent="0.25">
      <c r="A4302" s="176"/>
      <c r="B4302" s="176"/>
      <c r="C4302" s="176"/>
      <c r="D4302" s="176"/>
      <c r="E4302" s="176"/>
      <c r="F4302" s="176"/>
      <c r="G4302" s="176"/>
      <c r="H4302" s="176"/>
      <c r="I4302" s="176"/>
      <c r="J4302" s="176"/>
      <c r="K4302" s="176"/>
      <c r="L4302" s="176"/>
      <c r="M4302" s="188" t="s">
        <v>3141</v>
      </c>
      <c r="N4302" s="17">
        <v>20</v>
      </c>
      <c r="O4302" s="196">
        <v>8</v>
      </c>
      <c r="P4302" s="17">
        <v>2015</v>
      </c>
      <c r="Q4302" s="19" t="s">
        <v>5931</v>
      </c>
      <c r="R4302" s="24" t="s">
        <v>1026</v>
      </c>
      <c r="S4302" s="20" t="s">
        <v>392</v>
      </c>
      <c r="T4302" s="196">
        <v>0</v>
      </c>
      <c r="U4302" s="24" t="s">
        <v>1026</v>
      </c>
      <c r="V4302" s="196">
        <v>2</v>
      </c>
      <c r="W4302" s="297" t="s">
        <v>6035</v>
      </c>
      <c r="X4302" s="196">
        <v>437</v>
      </c>
      <c r="Y4302" s="196">
        <v>9</v>
      </c>
      <c r="Z4302" s="24" t="s">
        <v>1026</v>
      </c>
      <c r="AA4302" s="196">
        <v>16</v>
      </c>
      <c r="AC4302" s="17">
        <v>2</v>
      </c>
      <c r="AD4302" s="17">
        <v>44</v>
      </c>
      <c r="AE4302" s="17">
        <f t="shared" si="82"/>
        <v>164</v>
      </c>
    </row>
    <row r="4303" spans="1:41" x14ac:dyDescent="0.25">
      <c r="A4303" s="176"/>
      <c r="B4303" s="176"/>
      <c r="C4303" s="176"/>
      <c r="D4303" s="176"/>
      <c r="E4303" s="176"/>
      <c r="F4303" s="176"/>
      <c r="G4303" s="176"/>
      <c r="H4303" s="176"/>
      <c r="I4303" s="176"/>
      <c r="J4303" s="176"/>
      <c r="K4303" s="176"/>
      <c r="L4303" s="176"/>
      <c r="M4303" s="188" t="s">
        <v>3027</v>
      </c>
      <c r="N4303" s="17">
        <v>22</v>
      </c>
      <c r="O4303" s="196">
        <v>8</v>
      </c>
      <c r="P4303" s="17">
        <v>2015</v>
      </c>
      <c r="Q4303" s="19" t="s">
        <v>392</v>
      </c>
      <c r="R4303" s="24" t="s">
        <v>1026</v>
      </c>
      <c r="S4303" s="20" t="s">
        <v>5931</v>
      </c>
      <c r="T4303" s="196">
        <v>0</v>
      </c>
      <c r="U4303" s="24" t="s">
        <v>1026</v>
      </c>
      <c r="V4303" s="196">
        <v>1</v>
      </c>
      <c r="W4303" s="297" t="s">
        <v>6040</v>
      </c>
      <c r="X4303" s="196">
        <v>444</v>
      </c>
      <c r="Y4303" s="196">
        <v>2</v>
      </c>
      <c r="Z4303" s="24" t="s">
        <v>1026</v>
      </c>
      <c r="AA4303" s="196">
        <v>3</v>
      </c>
      <c r="AC4303" s="17">
        <v>2</v>
      </c>
      <c r="AD4303" s="17">
        <v>10</v>
      </c>
      <c r="AE4303" s="17">
        <f t="shared" si="82"/>
        <v>130</v>
      </c>
    </row>
    <row r="4304" spans="1:41" x14ac:dyDescent="0.25">
      <c r="A4304" s="176"/>
      <c r="B4304" s="176" t="s">
        <v>6038</v>
      </c>
      <c r="C4304" s="176"/>
      <c r="D4304" s="176"/>
      <c r="E4304" s="176"/>
      <c r="F4304" s="176"/>
      <c r="G4304" s="176"/>
      <c r="H4304" s="176"/>
      <c r="I4304" s="176"/>
      <c r="J4304" s="176"/>
      <c r="K4304" s="176"/>
      <c r="L4304" s="176"/>
      <c r="M4304" s="188" t="s">
        <v>3011</v>
      </c>
      <c r="N4304" s="17">
        <v>23</v>
      </c>
      <c r="O4304" s="196">
        <v>8</v>
      </c>
      <c r="P4304" s="17">
        <v>2015</v>
      </c>
      <c r="Q4304" s="19" t="s">
        <v>5931</v>
      </c>
      <c r="R4304" s="24" t="s">
        <v>1026</v>
      </c>
      <c r="S4304" s="20" t="s">
        <v>392</v>
      </c>
      <c r="T4304" s="196">
        <v>0</v>
      </c>
      <c r="U4304" s="24" t="s">
        <v>1026</v>
      </c>
      <c r="V4304" s="196">
        <v>2</v>
      </c>
      <c r="W4304" s="297" t="s">
        <v>6043</v>
      </c>
      <c r="X4304" s="196">
        <v>440</v>
      </c>
      <c r="Y4304" s="196">
        <v>3</v>
      </c>
      <c r="Z4304" s="24" t="s">
        <v>1026</v>
      </c>
      <c r="AA4304" s="196">
        <v>9</v>
      </c>
      <c r="AC4304" s="17">
        <v>2</v>
      </c>
      <c r="AD4304" s="17">
        <v>11</v>
      </c>
      <c r="AE4304" s="17">
        <f t="shared" si="82"/>
        <v>131</v>
      </c>
    </row>
    <row r="4305" spans="1:31" x14ac:dyDescent="0.25">
      <c r="A4305" s="176"/>
      <c r="B4305" s="176"/>
      <c r="C4305" s="176"/>
      <c r="D4305" s="176"/>
      <c r="E4305" s="176"/>
      <c r="F4305" s="176"/>
      <c r="G4305" s="176"/>
      <c r="H4305" s="176"/>
      <c r="I4305" s="176"/>
      <c r="J4305" s="176"/>
      <c r="K4305" s="176"/>
      <c r="L4305" s="176"/>
      <c r="M4305" s="188"/>
      <c r="O4305" s="196"/>
      <c r="P4305" s="196"/>
      <c r="R4305" s="24"/>
      <c r="T4305" s="196"/>
      <c r="U4305" s="24"/>
      <c r="V4305" s="196"/>
      <c r="X4305" s="196"/>
      <c r="Y4305" s="196"/>
      <c r="Z4305" s="24"/>
      <c r="AA4305" s="196"/>
    </row>
    <row r="4306" spans="1:31" x14ac:dyDescent="0.25">
      <c r="A4306" s="176"/>
      <c r="B4306" s="176"/>
      <c r="C4306" s="186"/>
      <c r="D4306" s="186"/>
      <c r="E4306" s="186"/>
      <c r="F4306" s="186"/>
      <c r="G4306" s="186"/>
      <c r="H4306" s="186"/>
      <c r="I4306" s="186"/>
      <c r="J4306" s="186"/>
      <c r="K4306" s="186"/>
      <c r="L4306" s="176"/>
      <c r="M4306" s="188" t="s">
        <v>3144</v>
      </c>
      <c r="N4306" s="17">
        <v>18</v>
      </c>
      <c r="O4306" s="196">
        <v>8</v>
      </c>
      <c r="P4306" s="17">
        <v>2015</v>
      </c>
      <c r="Q4306" s="20" t="s">
        <v>1241</v>
      </c>
      <c r="R4306" s="24" t="s">
        <v>1026</v>
      </c>
      <c r="S4306" s="19" t="s">
        <v>5041</v>
      </c>
      <c r="T4306" s="196">
        <v>2</v>
      </c>
      <c r="U4306" s="24" t="s">
        <v>1026</v>
      </c>
      <c r="V4306" s="196">
        <v>0</v>
      </c>
      <c r="W4306" s="297" t="s">
        <v>1175</v>
      </c>
      <c r="X4306" s="196">
        <v>1303</v>
      </c>
      <c r="Y4306" s="196">
        <v>10</v>
      </c>
      <c r="Z4306" s="24" t="s">
        <v>1026</v>
      </c>
      <c r="AA4306" s="196">
        <v>0</v>
      </c>
      <c r="AC4306" s="17">
        <v>2</v>
      </c>
      <c r="AD4306" s="17">
        <v>11</v>
      </c>
      <c r="AE4306" s="17">
        <f t="shared" ref="AE4306:AE4308" si="83">PRODUCT(AC4306*60+AD4306)</f>
        <v>131</v>
      </c>
    </row>
    <row r="4307" spans="1:31" x14ac:dyDescent="0.25">
      <c r="A4307" s="176"/>
      <c r="B4307" s="176"/>
      <c r="C4307" s="176"/>
      <c r="D4307" s="176"/>
      <c r="E4307" s="176"/>
      <c r="F4307" s="176"/>
      <c r="G4307" s="176"/>
      <c r="H4307" s="176"/>
      <c r="I4307" s="176"/>
      <c r="J4307" s="176"/>
      <c r="K4307" s="176"/>
      <c r="L4307" s="176"/>
      <c r="M4307" s="188" t="s">
        <v>3141</v>
      </c>
      <c r="N4307" s="17">
        <v>20</v>
      </c>
      <c r="O4307" s="196">
        <v>8</v>
      </c>
      <c r="P4307" s="17">
        <v>2015</v>
      </c>
      <c r="Q4307" s="19" t="s">
        <v>5041</v>
      </c>
      <c r="R4307" s="24" t="s">
        <v>1026</v>
      </c>
      <c r="S4307" s="20" t="s">
        <v>1241</v>
      </c>
      <c r="T4307" s="196">
        <v>0</v>
      </c>
      <c r="U4307" s="24" t="s">
        <v>1026</v>
      </c>
      <c r="V4307" s="196">
        <v>1</v>
      </c>
      <c r="W4307" s="297" t="s">
        <v>6037</v>
      </c>
      <c r="X4307" s="196">
        <v>437</v>
      </c>
      <c r="Y4307" s="196">
        <v>3</v>
      </c>
      <c r="Z4307" s="24" t="s">
        <v>1026</v>
      </c>
      <c r="AA4307" s="196">
        <v>7</v>
      </c>
      <c r="AC4307" s="17">
        <v>2</v>
      </c>
      <c r="AD4307" s="17">
        <v>16</v>
      </c>
      <c r="AE4307" s="17">
        <f t="shared" si="83"/>
        <v>136</v>
      </c>
    </row>
    <row r="4308" spans="1:31" x14ac:dyDescent="0.25">
      <c r="A4308" s="176"/>
      <c r="B4308" s="176" t="s">
        <v>1183</v>
      </c>
      <c r="C4308" s="176"/>
      <c r="D4308" s="176"/>
      <c r="E4308" s="176"/>
      <c r="F4308" s="176"/>
      <c r="G4308" s="176"/>
      <c r="H4308" s="176"/>
      <c r="I4308" s="176"/>
      <c r="J4308" s="176"/>
      <c r="K4308" s="176"/>
      <c r="L4308" s="176"/>
      <c r="M4308" s="188" t="s">
        <v>3027</v>
      </c>
      <c r="N4308" s="17">
        <v>22</v>
      </c>
      <c r="O4308" s="196">
        <v>8</v>
      </c>
      <c r="P4308" s="17">
        <v>2015</v>
      </c>
      <c r="Q4308" s="20" t="s">
        <v>1241</v>
      </c>
      <c r="R4308" s="24" t="s">
        <v>1026</v>
      </c>
      <c r="S4308" s="19" t="s">
        <v>5041</v>
      </c>
      <c r="T4308" s="196">
        <v>2</v>
      </c>
      <c r="U4308" s="24" t="s">
        <v>1026</v>
      </c>
      <c r="V4308" s="196">
        <v>0</v>
      </c>
      <c r="W4308" s="297" t="s">
        <v>5305</v>
      </c>
      <c r="X4308" s="196">
        <v>1158</v>
      </c>
      <c r="Y4308" s="196">
        <v>9</v>
      </c>
      <c r="Z4308" s="24" t="s">
        <v>1026</v>
      </c>
      <c r="AA4308" s="196">
        <v>3</v>
      </c>
      <c r="AC4308" s="17">
        <v>2</v>
      </c>
      <c r="AD4308" s="17">
        <v>11</v>
      </c>
      <c r="AE4308" s="17">
        <f t="shared" si="83"/>
        <v>131</v>
      </c>
    </row>
    <row r="4309" spans="1:31" x14ac:dyDescent="0.25">
      <c r="A4309" s="176"/>
      <c r="B4309" s="176"/>
      <c r="C4309" s="176"/>
      <c r="D4309" s="176"/>
      <c r="E4309" s="176"/>
      <c r="F4309" s="176"/>
      <c r="G4309" s="176"/>
      <c r="H4309" s="176"/>
      <c r="I4309" s="176"/>
      <c r="J4309" s="176"/>
      <c r="K4309" s="176"/>
      <c r="L4309" s="176"/>
      <c r="M4309" s="188"/>
      <c r="O4309" s="196"/>
      <c r="P4309" s="196"/>
      <c r="R4309" s="24"/>
      <c r="T4309" s="196"/>
      <c r="U4309" s="24"/>
      <c r="V4309" s="196"/>
      <c r="X4309" s="196"/>
      <c r="Y4309" s="196"/>
      <c r="Z4309" s="24"/>
      <c r="AA4309" s="196"/>
    </row>
    <row r="4310" spans="1:31" x14ac:dyDescent="0.25">
      <c r="A4310" s="176"/>
      <c r="B4310" s="176"/>
      <c r="C4310" s="176"/>
      <c r="D4310" s="176"/>
      <c r="E4310" s="176"/>
      <c r="F4310" s="176"/>
      <c r="G4310" s="176"/>
      <c r="H4310" s="176"/>
      <c r="I4310" s="176"/>
      <c r="J4310" s="176"/>
      <c r="K4310" s="176"/>
      <c r="L4310" s="176"/>
      <c r="M4310" s="188" t="s">
        <v>3144</v>
      </c>
      <c r="N4310" s="17">
        <v>18</v>
      </c>
      <c r="O4310" s="196">
        <v>8</v>
      </c>
      <c r="P4310" s="17">
        <v>2015</v>
      </c>
      <c r="Q4310" s="20" t="s">
        <v>4913</v>
      </c>
      <c r="R4310" s="24" t="s">
        <v>1026</v>
      </c>
      <c r="S4310" s="19" t="s">
        <v>5387</v>
      </c>
      <c r="T4310" s="196">
        <v>2</v>
      </c>
      <c r="U4310" s="24" t="s">
        <v>1026</v>
      </c>
      <c r="V4310" s="196">
        <v>1</v>
      </c>
      <c r="W4310" s="297" t="s">
        <v>994</v>
      </c>
      <c r="X4310" s="196">
        <v>1207</v>
      </c>
      <c r="Y4310" s="196">
        <v>3</v>
      </c>
      <c r="Z4310" s="24" t="s">
        <v>1026</v>
      </c>
      <c r="AA4310" s="196">
        <v>3</v>
      </c>
      <c r="AC4310" s="17">
        <v>2</v>
      </c>
      <c r="AD4310" s="17">
        <v>42</v>
      </c>
      <c r="AE4310" s="17">
        <f t="shared" ref="AE4310" si="84">PRODUCT(AC4310*60+AD4310)</f>
        <v>162</v>
      </c>
    </row>
    <row r="4311" spans="1:31" x14ac:dyDescent="0.25">
      <c r="A4311" s="176"/>
      <c r="B4311" s="176"/>
      <c r="C4311" s="176"/>
      <c r="D4311" s="176"/>
      <c r="E4311" s="176"/>
      <c r="F4311" s="176"/>
      <c r="G4311" s="176"/>
      <c r="H4311" s="176"/>
      <c r="I4311" s="176"/>
      <c r="J4311" s="176"/>
      <c r="K4311" s="176"/>
      <c r="L4311" s="176"/>
      <c r="M4311" s="188" t="s">
        <v>3141</v>
      </c>
      <c r="N4311" s="17">
        <v>20</v>
      </c>
      <c r="O4311" s="196">
        <v>8</v>
      </c>
      <c r="P4311" s="17">
        <v>2015</v>
      </c>
      <c r="Q4311" s="19" t="s">
        <v>5387</v>
      </c>
      <c r="R4311" s="24" t="s">
        <v>1026</v>
      </c>
      <c r="S4311" s="20" t="s">
        <v>4913</v>
      </c>
      <c r="T4311" s="196">
        <v>0</v>
      </c>
      <c r="U4311" s="24" t="s">
        <v>1026</v>
      </c>
      <c r="V4311" s="196">
        <v>2</v>
      </c>
      <c r="W4311" s="297" t="s">
        <v>2905</v>
      </c>
      <c r="X4311" s="196">
        <v>951</v>
      </c>
      <c r="Y4311" s="196">
        <v>1</v>
      </c>
      <c r="Z4311" s="24" t="s">
        <v>1026</v>
      </c>
      <c r="AA4311" s="196">
        <v>4</v>
      </c>
      <c r="AC4311" s="17">
        <v>2</v>
      </c>
      <c r="AD4311" s="17">
        <v>15</v>
      </c>
      <c r="AE4311" s="17">
        <f t="shared" ref="AE4311:AE4312" si="85">PRODUCT(AC4311*60+AD4311)</f>
        <v>135</v>
      </c>
    </row>
    <row r="4312" spans="1:31" x14ac:dyDescent="0.25">
      <c r="A4312" s="176"/>
      <c r="B4312" s="176" t="s">
        <v>6039</v>
      </c>
      <c r="C4312" s="176"/>
      <c r="D4312" s="176"/>
      <c r="E4312" s="176"/>
      <c r="F4312" s="176"/>
      <c r="G4312" s="176"/>
      <c r="H4312" s="176"/>
      <c r="I4312" s="176"/>
      <c r="J4312" s="176"/>
      <c r="K4312" s="176"/>
      <c r="L4312" s="176"/>
      <c r="M4312" s="188" t="s">
        <v>3027</v>
      </c>
      <c r="N4312" s="17">
        <v>22</v>
      </c>
      <c r="O4312" s="196">
        <v>8</v>
      </c>
      <c r="P4312" s="17">
        <v>2015</v>
      </c>
      <c r="Q4312" s="20" t="s">
        <v>4913</v>
      </c>
      <c r="R4312" s="24" t="s">
        <v>1026</v>
      </c>
      <c r="S4312" s="19" t="s">
        <v>5387</v>
      </c>
      <c r="T4312" s="196">
        <v>2</v>
      </c>
      <c r="U4312" s="24" t="s">
        <v>1026</v>
      </c>
      <c r="V4312" s="196">
        <v>0</v>
      </c>
      <c r="W4312" s="297" t="s">
        <v>2761</v>
      </c>
      <c r="X4312" s="196">
        <v>1139</v>
      </c>
      <c r="Y4312" s="196">
        <v>4</v>
      </c>
      <c r="Z4312" s="24" t="s">
        <v>1026</v>
      </c>
      <c r="AA4312" s="196">
        <v>1</v>
      </c>
      <c r="AC4312" s="17">
        <v>2</v>
      </c>
      <c r="AD4312" s="17">
        <v>9</v>
      </c>
      <c r="AE4312" s="17">
        <f t="shared" si="85"/>
        <v>129</v>
      </c>
    </row>
    <row r="4313" spans="1:31" x14ac:dyDescent="0.25">
      <c r="A4313" s="176"/>
      <c r="B4313" s="176"/>
      <c r="C4313" s="176"/>
      <c r="D4313" s="176"/>
      <c r="E4313" s="176"/>
      <c r="F4313" s="176"/>
      <c r="G4313" s="176"/>
      <c r="H4313" s="176"/>
      <c r="I4313" s="176"/>
      <c r="J4313" s="176"/>
      <c r="K4313" s="176"/>
      <c r="L4313" s="176"/>
      <c r="M4313" s="188"/>
      <c r="O4313" s="196"/>
      <c r="P4313" s="196"/>
      <c r="Q4313" s="20"/>
      <c r="R4313" s="24"/>
      <c r="T4313" s="196"/>
      <c r="U4313" s="24"/>
      <c r="V4313" s="196"/>
      <c r="X4313" s="196"/>
      <c r="Y4313" s="196"/>
      <c r="Z4313" s="24"/>
      <c r="AA4313" s="196"/>
    </row>
    <row r="4314" spans="1:31" x14ac:dyDescent="0.25">
      <c r="A4314" s="176"/>
      <c r="B4314" s="176"/>
      <c r="C4314" s="176"/>
      <c r="D4314" s="176"/>
      <c r="E4314" s="176"/>
      <c r="F4314" s="176"/>
      <c r="G4314" s="176"/>
      <c r="H4314" s="176"/>
      <c r="I4314" s="176"/>
      <c r="J4314" s="176"/>
      <c r="K4314" s="176"/>
      <c r="L4314" s="176"/>
      <c r="M4314" s="188"/>
      <c r="O4314" s="196"/>
      <c r="P4314" s="196"/>
      <c r="Q4314" s="197"/>
      <c r="R4314" s="197"/>
      <c r="S4314" s="197"/>
      <c r="T4314" s="196"/>
      <c r="U4314" s="197"/>
      <c r="V4314" s="196"/>
      <c r="X4314" s="196"/>
      <c r="Y4314" s="196"/>
      <c r="Z4314" s="197"/>
      <c r="AA4314" s="196"/>
    </row>
    <row r="4315" spans="1:31" x14ac:dyDescent="0.25">
      <c r="A4315" s="176"/>
      <c r="B4315" s="176"/>
      <c r="C4315" s="176"/>
      <c r="D4315" s="176"/>
      <c r="E4315" s="176"/>
      <c r="F4315" s="176"/>
      <c r="G4315" s="176"/>
      <c r="H4315" s="176"/>
      <c r="I4315" s="176"/>
      <c r="J4315" s="176"/>
      <c r="K4315" s="176"/>
      <c r="L4315" s="176"/>
      <c r="M4315" s="188"/>
      <c r="O4315" s="196"/>
      <c r="P4315" s="196"/>
      <c r="Q4315" s="201" t="s">
        <v>1443</v>
      </c>
      <c r="R4315" s="197"/>
      <c r="S4315" s="197"/>
      <c r="T4315" s="196"/>
      <c r="U4315" s="197"/>
      <c r="V4315" s="196"/>
      <c r="X4315" s="196"/>
      <c r="Y4315" s="196"/>
      <c r="Z4315" s="197"/>
      <c r="AA4315" s="196"/>
    </row>
    <row r="4316" spans="1:31" x14ac:dyDescent="0.25">
      <c r="A4316" s="176"/>
      <c r="B4316" s="176"/>
      <c r="C4316" s="176"/>
      <c r="D4316" s="176"/>
      <c r="E4316" s="176"/>
      <c r="F4316" s="176"/>
      <c r="G4316" s="176"/>
      <c r="H4316" s="176"/>
      <c r="I4316" s="176"/>
      <c r="J4316" s="176"/>
      <c r="K4316" s="176"/>
      <c r="L4316" s="176"/>
      <c r="M4316" s="188" t="s">
        <v>3141</v>
      </c>
      <c r="N4316" s="17">
        <v>27</v>
      </c>
      <c r="O4316" s="196">
        <v>8</v>
      </c>
      <c r="P4316" s="17">
        <v>2015</v>
      </c>
      <c r="Q4316" s="20" t="s">
        <v>1041</v>
      </c>
      <c r="R4316" s="24" t="s">
        <v>1026</v>
      </c>
      <c r="S4316" s="19" t="s">
        <v>4913</v>
      </c>
      <c r="T4316" s="196">
        <v>2</v>
      </c>
      <c r="U4316" s="24" t="s">
        <v>1026</v>
      </c>
      <c r="V4316" s="196">
        <v>0</v>
      </c>
      <c r="W4316" s="297" t="s">
        <v>5823</v>
      </c>
      <c r="X4316" s="196">
        <v>636</v>
      </c>
      <c r="Y4316" s="196">
        <v>9</v>
      </c>
      <c r="Z4316" s="24" t="s">
        <v>1026</v>
      </c>
      <c r="AA4316" s="196">
        <v>3</v>
      </c>
      <c r="AC4316" s="17">
        <v>2</v>
      </c>
      <c r="AD4316" s="17">
        <v>5</v>
      </c>
      <c r="AE4316" s="17">
        <f t="shared" ref="AE4316:AE4318" si="86">PRODUCT(AC4316*60+AD4316)</f>
        <v>125</v>
      </c>
    </row>
    <row r="4317" spans="1:31" x14ac:dyDescent="0.25">
      <c r="A4317" s="176"/>
      <c r="B4317" s="176"/>
      <c r="C4317" s="176"/>
      <c r="D4317" s="176"/>
      <c r="E4317" s="176"/>
      <c r="F4317" s="176"/>
      <c r="G4317" s="176"/>
      <c r="H4317" s="176"/>
      <c r="I4317" s="176"/>
      <c r="J4317" s="176"/>
      <c r="K4317" s="176"/>
      <c r="L4317" s="176"/>
      <c r="M4317" s="188" t="s">
        <v>3143</v>
      </c>
      <c r="N4317" s="17">
        <v>28</v>
      </c>
      <c r="O4317" s="196">
        <v>8</v>
      </c>
      <c r="P4317" s="17">
        <v>2015</v>
      </c>
      <c r="Q4317" s="19" t="s">
        <v>4913</v>
      </c>
      <c r="R4317" s="24" t="s">
        <v>1026</v>
      </c>
      <c r="S4317" s="20" t="s">
        <v>1041</v>
      </c>
      <c r="T4317" s="196">
        <v>0</v>
      </c>
      <c r="U4317" s="24" t="s">
        <v>1026</v>
      </c>
      <c r="V4317" s="196">
        <v>2</v>
      </c>
      <c r="W4317" s="297" t="s">
        <v>1730</v>
      </c>
      <c r="X4317" s="196">
        <v>1153</v>
      </c>
      <c r="Y4317" s="196">
        <v>2</v>
      </c>
      <c r="Z4317" s="24" t="s">
        <v>1026</v>
      </c>
      <c r="AA4317" s="196">
        <v>4</v>
      </c>
      <c r="AC4317" s="17">
        <v>2</v>
      </c>
      <c r="AD4317" s="17">
        <v>4</v>
      </c>
      <c r="AE4317" s="17">
        <f t="shared" si="86"/>
        <v>124</v>
      </c>
    </row>
    <row r="4318" spans="1:31" x14ac:dyDescent="0.25">
      <c r="A4318" s="176"/>
      <c r="B4318" s="176" t="s">
        <v>1184</v>
      </c>
      <c r="C4318" s="176"/>
      <c r="D4318" s="176"/>
      <c r="E4318" s="176"/>
      <c r="F4318" s="176"/>
      <c r="G4318" s="176"/>
      <c r="H4318" s="176"/>
      <c r="I4318" s="176"/>
      <c r="J4318" s="176"/>
      <c r="K4318" s="176"/>
      <c r="L4318" s="176"/>
      <c r="M4318" s="188" t="s">
        <v>3011</v>
      </c>
      <c r="N4318" s="17">
        <v>30</v>
      </c>
      <c r="O4318" s="196">
        <v>8</v>
      </c>
      <c r="P4318" s="17">
        <v>2015</v>
      </c>
      <c r="Q4318" s="20" t="s">
        <v>1041</v>
      </c>
      <c r="R4318" s="24" t="s">
        <v>1026</v>
      </c>
      <c r="S4318" s="19" t="s">
        <v>4913</v>
      </c>
      <c r="T4318" s="196">
        <v>2</v>
      </c>
      <c r="U4318" s="24" t="s">
        <v>1026</v>
      </c>
      <c r="V4318" s="196">
        <v>0</v>
      </c>
      <c r="W4318" s="297" t="s">
        <v>2394</v>
      </c>
      <c r="X4318" s="196">
        <v>811</v>
      </c>
      <c r="Y4318" s="196">
        <v>7</v>
      </c>
      <c r="Z4318" s="24" t="s">
        <v>1026</v>
      </c>
      <c r="AA4318" s="196">
        <v>1</v>
      </c>
      <c r="AC4318" s="17">
        <v>2</v>
      </c>
      <c r="AD4318" s="17">
        <v>3</v>
      </c>
      <c r="AE4318" s="17">
        <f t="shared" si="86"/>
        <v>123</v>
      </c>
    </row>
    <row r="4319" spans="1:31" x14ac:dyDescent="0.25">
      <c r="A4319" s="176"/>
      <c r="B4319" s="176"/>
      <c r="C4319" s="176"/>
      <c r="D4319" s="176"/>
      <c r="E4319" s="176"/>
      <c r="F4319" s="176"/>
      <c r="G4319" s="176"/>
      <c r="H4319" s="176"/>
      <c r="I4319" s="176"/>
      <c r="J4319" s="176"/>
      <c r="K4319" s="176"/>
      <c r="L4319" s="176"/>
      <c r="M4319" s="188"/>
      <c r="O4319" s="196"/>
      <c r="P4319" s="196"/>
      <c r="R4319" s="24"/>
      <c r="T4319" s="196"/>
      <c r="U4319" s="24"/>
      <c r="V4319" s="196"/>
      <c r="X4319" s="196"/>
      <c r="Y4319" s="196"/>
      <c r="Z4319" s="24"/>
      <c r="AA4319" s="196"/>
    </row>
    <row r="4320" spans="1:31" x14ac:dyDescent="0.25">
      <c r="A4320" s="176"/>
      <c r="B4320" s="176"/>
      <c r="C4320" s="176"/>
      <c r="D4320" s="176"/>
      <c r="E4320" s="176"/>
      <c r="F4320" s="176"/>
      <c r="G4320" s="176"/>
      <c r="H4320" s="176"/>
      <c r="I4320" s="176"/>
      <c r="J4320" s="176"/>
      <c r="K4320" s="176"/>
      <c r="L4320" s="176"/>
      <c r="M4320" s="188" t="s">
        <v>3141</v>
      </c>
      <c r="N4320" s="17">
        <v>27</v>
      </c>
      <c r="O4320" s="196">
        <v>8</v>
      </c>
      <c r="P4320" s="17">
        <v>2015</v>
      </c>
      <c r="Q4320" s="19" t="s">
        <v>392</v>
      </c>
      <c r="R4320" s="24" t="s">
        <v>1026</v>
      </c>
      <c r="S4320" s="20" t="s">
        <v>1241</v>
      </c>
      <c r="T4320" s="196">
        <v>1</v>
      </c>
      <c r="U4320" s="24" t="s">
        <v>1026</v>
      </c>
      <c r="V4320" s="196">
        <v>2</v>
      </c>
      <c r="W4320" s="297" t="s">
        <v>6307</v>
      </c>
      <c r="X4320" s="196">
        <v>667</v>
      </c>
      <c r="Y4320" s="196">
        <v>3</v>
      </c>
      <c r="Z4320" s="24" t="s">
        <v>1026</v>
      </c>
      <c r="AA4320" s="196">
        <v>4</v>
      </c>
      <c r="AC4320" s="17">
        <v>2</v>
      </c>
      <c r="AD4320" s="17">
        <v>39</v>
      </c>
      <c r="AE4320" s="17">
        <f t="shared" ref="AE4320:AE4323" si="87">PRODUCT(AC4320*60+AD4320)</f>
        <v>159</v>
      </c>
    </row>
    <row r="4321" spans="1:31" x14ac:dyDescent="0.25">
      <c r="A4321" s="176"/>
      <c r="B4321" s="176"/>
      <c r="C4321" s="176"/>
      <c r="D4321" s="176"/>
      <c r="E4321" s="176"/>
      <c r="F4321" s="176"/>
      <c r="G4321" s="176"/>
      <c r="H4321" s="176"/>
      <c r="I4321" s="176"/>
      <c r="J4321" s="176"/>
      <c r="K4321" s="176"/>
      <c r="L4321" s="176"/>
      <c r="M4321" s="188" t="s">
        <v>3143</v>
      </c>
      <c r="N4321" s="17">
        <v>28</v>
      </c>
      <c r="O4321" s="196">
        <v>8</v>
      </c>
      <c r="P4321" s="17">
        <v>2015</v>
      </c>
      <c r="Q4321" s="19" t="s">
        <v>1241</v>
      </c>
      <c r="R4321" s="24" t="s">
        <v>1026</v>
      </c>
      <c r="S4321" s="20" t="s">
        <v>392</v>
      </c>
      <c r="T4321" s="196">
        <v>0</v>
      </c>
      <c r="U4321" s="24" t="s">
        <v>1026</v>
      </c>
      <c r="V4321" s="196">
        <v>2</v>
      </c>
      <c r="W4321" s="297" t="s">
        <v>6309</v>
      </c>
      <c r="X4321" s="196">
        <v>1191</v>
      </c>
      <c r="Y4321" s="196">
        <v>5</v>
      </c>
      <c r="Z4321" s="24" t="s">
        <v>1026</v>
      </c>
      <c r="AA4321" s="196">
        <v>13</v>
      </c>
      <c r="AC4321" s="17">
        <v>2</v>
      </c>
      <c r="AD4321" s="17">
        <v>32</v>
      </c>
      <c r="AE4321" s="17">
        <f t="shared" si="87"/>
        <v>152</v>
      </c>
    </row>
    <row r="4322" spans="1:31" x14ac:dyDescent="0.25">
      <c r="A4322" s="176"/>
      <c r="B4322" s="176"/>
      <c r="C4322" s="176"/>
      <c r="D4322" s="176"/>
      <c r="E4322" s="176"/>
      <c r="F4322" s="176"/>
      <c r="G4322" s="176"/>
      <c r="H4322" s="176"/>
      <c r="I4322" s="176"/>
      <c r="J4322" s="176"/>
      <c r="K4322" s="176"/>
      <c r="L4322" s="176"/>
      <c r="M4322" s="188" t="s">
        <v>3011</v>
      </c>
      <c r="N4322" s="17">
        <v>30</v>
      </c>
      <c r="O4322" s="196">
        <v>8</v>
      </c>
      <c r="P4322" s="17">
        <v>2015</v>
      </c>
      <c r="Q4322" s="20" t="s">
        <v>392</v>
      </c>
      <c r="R4322" s="24" t="s">
        <v>1026</v>
      </c>
      <c r="S4322" s="19" t="s">
        <v>1241</v>
      </c>
      <c r="T4322" s="196">
        <v>2</v>
      </c>
      <c r="U4322" s="24" t="s">
        <v>1026</v>
      </c>
      <c r="V4322" s="196">
        <v>0</v>
      </c>
      <c r="W4322" s="297" t="s">
        <v>6310</v>
      </c>
      <c r="X4322" s="196">
        <v>875</v>
      </c>
      <c r="Y4322" s="196">
        <v>13</v>
      </c>
      <c r="Z4322" s="24" t="s">
        <v>1026</v>
      </c>
      <c r="AA4322" s="196">
        <v>8</v>
      </c>
      <c r="AC4322" s="17">
        <v>2</v>
      </c>
      <c r="AD4322" s="17">
        <v>36</v>
      </c>
      <c r="AE4322" s="17">
        <f t="shared" si="87"/>
        <v>156</v>
      </c>
    </row>
    <row r="4323" spans="1:31" x14ac:dyDescent="0.25">
      <c r="A4323" s="176"/>
      <c r="B4323" s="176" t="s">
        <v>2885</v>
      </c>
      <c r="C4323" s="176"/>
      <c r="D4323" s="176"/>
      <c r="E4323" s="176"/>
      <c r="F4323" s="176"/>
      <c r="G4323" s="176"/>
      <c r="H4323" s="176"/>
      <c r="I4323" s="176"/>
      <c r="J4323" s="176"/>
      <c r="K4323" s="176"/>
      <c r="L4323" s="176"/>
      <c r="M4323" s="188" t="s">
        <v>3143</v>
      </c>
      <c r="N4323" s="17">
        <v>1</v>
      </c>
      <c r="O4323" s="196">
        <v>9</v>
      </c>
      <c r="P4323" s="17">
        <v>2015</v>
      </c>
      <c r="Q4323" s="19" t="s">
        <v>1241</v>
      </c>
      <c r="R4323" s="24" t="s">
        <v>1026</v>
      </c>
      <c r="S4323" s="20" t="s">
        <v>392</v>
      </c>
      <c r="T4323" s="196">
        <v>0</v>
      </c>
      <c r="U4323" s="24" t="s">
        <v>1026</v>
      </c>
      <c r="V4323" s="196">
        <v>2</v>
      </c>
      <c r="W4323" s="297" t="s">
        <v>6311</v>
      </c>
      <c r="X4323" s="196">
        <v>1068</v>
      </c>
      <c r="Y4323" s="196">
        <v>2</v>
      </c>
      <c r="Z4323" s="24" t="s">
        <v>1026</v>
      </c>
      <c r="AA4323" s="196">
        <v>9</v>
      </c>
      <c r="AC4323" s="17">
        <v>2</v>
      </c>
      <c r="AD4323" s="17">
        <v>21</v>
      </c>
      <c r="AE4323" s="17">
        <f t="shared" si="87"/>
        <v>141</v>
      </c>
    </row>
    <row r="4324" spans="1:31" x14ac:dyDescent="0.25">
      <c r="A4324" s="176"/>
      <c r="B4324" s="176"/>
      <c r="C4324" s="176"/>
      <c r="D4324" s="176"/>
      <c r="E4324" s="176"/>
      <c r="F4324" s="176"/>
      <c r="G4324" s="176"/>
      <c r="H4324" s="176"/>
      <c r="I4324" s="176"/>
      <c r="J4324" s="176"/>
      <c r="K4324" s="176"/>
      <c r="L4324" s="176"/>
      <c r="M4324" s="188"/>
      <c r="O4324" s="196"/>
      <c r="P4324" s="196"/>
      <c r="Q4324" s="197"/>
      <c r="R4324" s="197"/>
      <c r="S4324" s="197"/>
      <c r="T4324" s="196"/>
      <c r="U4324" s="197"/>
      <c r="V4324" s="196"/>
      <c r="X4324" s="196"/>
      <c r="Y4324" s="196"/>
      <c r="Z4324" s="197"/>
      <c r="AA4324" s="196"/>
    </row>
    <row r="4325" spans="1:31" x14ac:dyDescent="0.25">
      <c r="A4325" s="176"/>
      <c r="B4325" s="176"/>
      <c r="C4325" s="176"/>
      <c r="D4325" s="176"/>
      <c r="E4325" s="176"/>
      <c r="F4325" s="176"/>
      <c r="G4325" s="176"/>
      <c r="H4325" s="176"/>
      <c r="I4325" s="176"/>
      <c r="J4325" s="176"/>
      <c r="K4325" s="176"/>
      <c r="L4325" s="176"/>
      <c r="M4325" s="188"/>
      <c r="O4325" s="196"/>
      <c r="P4325" s="196"/>
      <c r="Q4325" s="201" t="s">
        <v>1109</v>
      </c>
      <c r="R4325" s="197"/>
      <c r="S4325" s="197"/>
      <c r="T4325" s="196"/>
      <c r="U4325" s="197"/>
      <c r="V4325" s="196"/>
      <c r="X4325" s="196"/>
      <c r="Y4325" s="196"/>
      <c r="Z4325" s="197"/>
      <c r="AA4325" s="196"/>
    </row>
    <row r="4326" spans="1:31" x14ac:dyDescent="0.25">
      <c r="A4326" s="176"/>
      <c r="B4326" s="176"/>
      <c r="C4326" s="176"/>
      <c r="D4326" s="176"/>
      <c r="E4326" s="176"/>
      <c r="F4326" s="176"/>
      <c r="G4326" s="176"/>
      <c r="H4326" s="176"/>
      <c r="I4326" s="176"/>
      <c r="J4326" s="176"/>
      <c r="K4326" s="176"/>
      <c r="L4326" s="176"/>
      <c r="M4326" s="188" t="s">
        <v>3027</v>
      </c>
      <c r="N4326" s="17">
        <v>5</v>
      </c>
      <c r="O4326" s="196">
        <v>9</v>
      </c>
      <c r="P4326" s="17">
        <v>2015</v>
      </c>
      <c r="Q4326" s="19" t="s">
        <v>1241</v>
      </c>
      <c r="R4326" s="24" t="s">
        <v>1026</v>
      </c>
      <c r="S4326" s="20" t="s">
        <v>4913</v>
      </c>
      <c r="T4326" s="196">
        <v>1</v>
      </c>
      <c r="U4326" s="24" t="s">
        <v>1026</v>
      </c>
      <c r="V4326" s="196">
        <v>2</v>
      </c>
      <c r="W4326" s="297" t="s">
        <v>6312</v>
      </c>
      <c r="X4326" s="196">
        <v>1059</v>
      </c>
      <c r="Y4326" s="196">
        <v>9</v>
      </c>
      <c r="Z4326" s="24" t="s">
        <v>1026</v>
      </c>
      <c r="AA4326" s="196">
        <v>7</v>
      </c>
      <c r="AC4326" s="17">
        <v>2</v>
      </c>
      <c r="AD4326" s="17">
        <v>33</v>
      </c>
      <c r="AE4326" s="17">
        <f t="shared" ref="AE4326:AE4327" si="88">PRODUCT(AC4326*60+AD4326)</f>
        <v>153</v>
      </c>
    </row>
    <row r="4327" spans="1:31" x14ac:dyDescent="0.25">
      <c r="A4327" s="176"/>
      <c r="B4327" s="176"/>
      <c r="C4327" s="176"/>
      <c r="D4327" s="176"/>
      <c r="E4327" s="176"/>
      <c r="F4327" s="176"/>
      <c r="G4327" s="176"/>
      <c r="H4327" s="176"/>
      <c r="I4327" s="176"/>
      <c r="J4327" s="176"/>
      <c r="K4327" s="176"/>
      <c r="L4327" s="176"/>
      <c r="M4327" s="188" t="s">
        <v>3011</v>
      </c>
      <c r="N4327" s="17">
        <v>6</v>
      </c>
      <c r="O4327" s="196">
        <v>9</v>
      </c>
      <c r="P4327" s="17">
        <v>2015</v>
      </c>
      <c r="Q4327" s="19" t="s">
        <v>4913</v>
      </c>
      <c r="R4327" s="24" t="s">
        <v>1026</v>
      </c>
      <c r="S4327" s="20" t="s">
        <v>1241</v>
      </c>
      <c r="T4327" s="196">
        <v>1</v>
      </c>
      <c r="U4327" s="24" t="s">
        <v>1026</v>
      </c>
      <c r="V4327" s="196">
        <v>2</v>
      </c>
      <c r="W4327" s="297" t="s">
        <v>6315</v>
      </c>
      <c r="X4327" s="196">
        <v>1709</v>
      </c>
      <c r="Y4327" s="196">
        <v>3</v>
      </c>
      <c r="Z4327" s="24" t="s">
        <v>1026</v>
      </c>
      <c r="AA4327" s="196">
        <v>3</v>
      </c>
      <c r="AC4327" s="17">
        <v>2</v>
      </c>
      <c r="AD4327" s="17">
        <v>59</v>
      </c>
      <c r="AE4327" s="17">
        <f t="shared" si="88"/>
        <v>179</v>
      </c>
    </row>
    <row r="4328" spans="1:31" x14ac:dyDescent="0.25">
      <c r="A4328" s="176"/>
      <c r="B4328" s="176" t="s">
        <v>6317</v>
      </c>
      <c r="C4328" s="176"/>
      <c r="D4328" s="176"/>
      <c r="E4328" s="176"/>
      <c r="F4328" s="176"/>
      <c r="G4328" s="176"/>
      <c r="H4328" s="176"/>
      <c r="I4328" s="176"/>
      <c r="J4328" s="176"/>
      <c r="K4328" s="176"/>
      <c r="L4328" s="176"/>
      <c r="M4328" s="188" t="s">
        <v>3027</v>
      </c>
      <c r="N4328" s="17">
        <v>12</v>
      </c>
      <c r="O4328" s="196">
        <v>9</v>
      </c>
      <c r="P4328" s="17">
        <v>2015</v>
      </c>
      <c r="Q4328" s="19" t="s">
        <v>1241</v>
      </c>
      <c r="R4328" s="24" t="s">
        <v>1026</v>
      </c>
      <c r="S4328" s="20" t="s">
        <v>4913</v>
      </c>
      <c r="T4328" s="196">
        <v>0</v>
      </c>
      <c r="U4328" s="24" t="s">
        <v>1026</v>
      </c>
      <c r="V4328" s="196">
        <v>1</v>
      </c>
      <c r="W4328" s="297" t="s">
        <v>4573</v>
      </c>
      <c r="X4328" s="196">
        <v>1577</v>
      </c>
      <c r="Y4328" s="196">
        <v>4</v>
      </c>
      <c r="Z4328" s="24" t="s">
        <v>1026</v>
      </c>
      <c r="AA4328" s="196">
        <v>6</v>
      </c>
      <c r="AC4328" s="17">
        <v>2</v>
      </c>
      <c r="AD4328" s="17">
        <v>19</v>
      </c>
      <c r="AE4328" s="17">
        <f t="shared" ref="AE4328" si="89">PRODUCT(AC4328*60+AD4328)</f>
        <v>139</v>
      </c>
    </row>
    <row r="4329" spans="1:31" x14ac:dyDescent="0.25">
      <c r="A4329" s="176"/>
      <c r="B4329" s="176"/>
      <c r="C4329" s="176"/>
      <c r="D4329" s="176"/>
      <c r="E4329" s="176"/>
      <c r="F4329" s="176"/>
      <c r="G4329" s="176"/>
      <c r="H4329" s="176"/>
      <c r="I4329" s="176"/>
      <c r="J4329" s="176"/>
      <c r="K4329" s="176"/>
      <c r="L4329" s="176"/>
      <c r="M4329" s="188"/>
      <c r="O4329" s="196"/>
      <c r="P4329" s="196"/>
      <c r="Q4329" s="203"/>
      <c r="R4329" s="197"/>
      <c r="S4329" s="197"/>
      <c r="T4329" s="196"/>
      <c r="U4329" s="197"/>
      <c r="V4329" s="196"/>
      <c r="X4329" s="196"/>
      <c r="Y4329" s="196"/>
      <c r="Z4329" s="197"/>
      <c r="AA4329" s="196"/>
    </row>
    <row r="4330" spans="1:31" x14ac:dyDescent="0.25">
      <c r="A4330" s="176"/>
      <c r="B4330" s="176"/>
      <c r="C4330" s="176"/>
      <c r="D4330" s="176"/>
      <c r="E4330" s="176"/>
      <c r="F4330" s="176"/>
      <c r="G4330" s="176"/>
      <c r="H4330" s="176"/>
      <c r="I4330" s="176"/>
      <c r="J4330" s="176"/>
      <c r="K4330" s="176"/>
      <c r="L4330" s="176"/>
      <c r="M4330" s="188"/>
      <c r="O4330" s="196"/>
      <c r="P4330" s="196"/>
      <c r="Q4330" s="201" t="s">
        <v>62</v>
      </c>
      <c r="R4330" s="197"/>
      <c r="S4330" s="197"/>
      <c r="T4330" s="196"/>
      <c r="U4330" s="197"/>
      <c r="V4330" s="196"/>
      <c r="X4330" s="196"/>
      <c r="Y4330" s="196"/>
      <c r="Z4330" s="197"/>
      <c r="AA4330" s="196"/>
    </row>
    <row r="4331" spans="1:31" x14ac:dyDescent="0.25">
      <c r="A4331" s="176"/>
      <c r="B4331" s="176"/>
      <c r="C4331" s="176"/>
      <c r="D4331" s="176"/>
      <c r="E4331" s="176"/>
      <c r="F4331" s="176"/>
      <c r="G4331" s="176"/>
      <c r="H4331" s="176"/>
      <c r="I4331" s="176"/>
      <c r="J4331" s="176"/>
      <c r="K4331" s="176"/>
      <c r="L4331" s="176"/>
      <c r="M4331" s="188" t="s">
        <v>3027</v>
      </c>
      <c r="N4331" s="17">
        <v>5</v>
      </c>
      <c r="O4331" s="196">
        <v>9</v>
      </c>
      <c r="P4331" s="17">
        <v>2015</v>
      </c>
      <c r="Q4331" s="19" t="s">
        <v>1041</v>
      </c>
      <c r="R4331" s="24" t="s">
        <v>1026</v>
      </c>
      <c r="S4331" s="20" t="s">
        <v>392</v>
      </c>
      <c r="T4331" s="196">
        <v>1</v>
      </c>
      <c r="U4331" s="24" t="s">
        <v>1026</v>
      </c>
      <c r="V4331" s="196">
        <v>2</v>
      </c>
      <c r="W4331" s="297" t="s">
        <v>6313</v>
      </c>
      <c r="X4331" s="196">
        <v>508</v>
      </c>
      <c r="Y4331" s="196">
        <v>2</v>
      </c>
      <c r="Z4331" s="24" t="s">
        <v>1026</v>
      </c>
      <c r="AA4331" s="196">
        <v>2</v>
      </c>
      <c r="AC4331" s="17">
        <v>2</v>
      </c>
      <c r="AD4331" s="17">
        <v>59</v>
      </c>
      <c r="AE4331" s="17">
        <f t="shared" ref="AE4331:AE4334" si="90">PRODUCT(AC4331*60+AD4331)</f>
        <v>179</v>
      </c>
    </row>
    <row r="4332" spans="1:31" x14ac:dyDescent="0.25">
      <c r="A4332" s="176"/>
      <c r="B4332" s="176"/>
      <c r="C4332" s="176"/>
      <c r="D4332" s="176"/>
      <c r="E4332" s="176"/>
      <c r="F4332" s="176"/>
      <c r="G4332" s="176"/>
      <c r="H4332" s="176"/>
      <c r="I4332" s="176"/>
      <c r="J4332" s="176"/>
      <c r="K4332" s="176"/>
      <c r="L4332" s="176"/>
      <c r="M4332" s="188" t="s">
        <v>3011</v>
      </c>
      <c r="N4332" s="17">
        <v>6</v>
      </c>
      <c r="O4332" s="196">
        <v>9</v>
      </c>
      <c r="P4332" s="17">
        <v>2015</v>
      </c>
      <c r="Q4332" s="19" t="s">
        <v>392</v>
      </c>
      <c r="R4332" s="24" t="s">
        <v>1026</v>
      </c>
      <c r="S4332" s="20" t="s">
        <v>1041</v>
      </c>
      <c r="T4332" s="196">
        <v>0</v>
      </c>
      <c r="U4332" s="24" t="s">
        <v>1026</v>
      </c>
      <c r="V4332" s="196">
        <v>2</v>
      </c>
      <c r="W4332" s="297" t="s">
        <v>6314</v>
      </c>
      <c r="X4332" s="196">
        <v>1053</v>
      </c>
      <c r="Y4332" s="196">
        <v>0</v>
      </c>
      <c r="Z4332" s="24" t="s">
        <v>1026</v>
      </c>
      <c r="AA4332" s="196">
        <v>5</v>
      </c>
      <c r="AC4332" s="17">
        <v>2</v>
      </c>
      <c r="AD4332" s="17">
        <v>19</v>
      </c>
      <c r="AE4332" s="17">
        <f t="shared" si="90"/>
        <v>139</v>
      </c>
    </row>
    <row r="4333" spans="1:31" x14ac:dyDescent="0.25">
      <c r="A4333" s="176"/>
      <c r="B4333" s="176"/>
      <c r="C4333" s="176"/>
      <c r="D4333" s="176"/>
      <c r="E4333" s="176"/>
      <c r="F4333" s="176"/>
      <c r="G4333" s="176"/>
      <c r="H4333" s="176"/>
      <c r="I4333" s="176"/>
      <c r="J4333" s="176"/>
      <c r="K4333" s="176"/>
      <c r="L4333" s="176"/>
      <c r="M4333" s="188" t="s">
        <v>3027</v>
      </c>
      <c r="N4333" s="17">
        <v>12</v>
      </c>
      <c r="O4333" s="196">
        <v>9</v>
      </c>
      <c r="P4333" s="17">
        <v>2015</v>
      </c>
      <c r="Q4333" s="20" t="s">
        <v>1041</v>
      </c>
      <c r="R4333" s="24" t="s">
        <v>1026</v>
      </c>
      <c r="S4333" s="19" t="s">
        <v>392</v>
      </c>
      <c r="T4333" s="196">
        <v>2</v>
      </c>
      <c r="U4333" s="24" t="s">
        <v>1026</v>
      </c>
      <c r="V4333" s="196">
        <v>1</v>
      </c>
      <c r="W4333" s="297" t="s">
        <v>6316</v>
      </c>
      <c r="X4333" s="196">
        <v>1036</v>
      </c>
      <c r="Y4333" s="196">
        <v>9</v>
      </c>
      <c r="Z4333" s="24" t="s">
        <v>1026</v>
      </c>
      <c r="AA4333" s="196">
        <v>5</v>
      </c>
      <c r="AC4333" s="17">
        <v>2</v>
      </c>
      <c r="AD4333" s="17">
        <v>32</v>
      </c>
      <c r="AE4333" s="17">
        <f t="shared" si="90"/>
        <v>152</v>
      </c>
    </row>
    <row r="4334" spans="1:31" x14ac:dyDescent="0.25">
      <c r="A4334" s="176"/>
      <c r="B4334" s="176" t="s">
        <v>6319</v>
      </c>
      <c r="C4334" s="176"/>
      <c r="D4334" s="176"/>
      <c r="E4334" s="176"/>
      <c r="F4334" s="176"/>
      <c r="G4334" s="176"/>
      <c r="H4334" s="176"/>
      <c r="I4334" s="176"/>
      <c r="J4334" s="176"/>
      <c r="K4334" s="176"/>
      <c r="L4334" s="176"/>
      <c r="M4334" s="188" t="s">
        <v>3011</v>
      </c>
      <c r="N4334" s="17">
        <v>13</v>
      </c>
      <c r="O4334" s="196">
        <v>9</v>
      </c>
      <c r="P4334" s="17">
        <v>2015</v>
      </c>
      <c r="Q4334" s="19" t="s">
        <v>392</v>
      </c>
      <c r="R4334" s="24" t="s">
        <v>1026</v>
      </c>
      <c r="S4334" s="20" t="s">
        <v>1041</v>
      </c>
      <c r="T4334" s="196">
        <v>0</v>
      </c>
      <c r="U4334" s="24" t="s">
        <v>1026</v>
      </c>
      <c r="V4334" s="196">
        <v>2</v>
      </c>
      <c r="W4334" s="297" t="s">
        <v>6318</v>
      </c>
      <c r="X4334" s="196">
        <v>1457</v>
      </c>
      <c r="Y4334" s="196">
        <v>8</v>
      </c>
      <c r="Z4334" s="24" t="s">
        <v>1026</v>
      </c>
      <c r="AA4334" s="196">
        <v>12</v>
      </c>
      <c r="AC4334" s="17">
        <v>2</v>
      </c>
      <c r="AD4334" s="17">
        <v>23</v>
      </c>
      <c r="AE4334" s="17">
        <f t="shared" si="90"/>
        <v>143</v>
      </c>
    </row>
    <row r="4335" spans="1:31" x14ac:dyDescent="0.25">
      <c r="A4335" s="186"/>
      <c r="B4335" s="176"/>
      <c r="C4335" s="186"/>
      <c r="D4335" s="186"/>
      <c r="E4335" s="186"/>
      <c r="F4335" s="186"/>
      <c r="G4335" s="186"/>
      <c r="H4335" s="186"/>
      <c r="I4335" s="186"/>
      <c r="J4335" s="186"/>
      <c r="K4335" s="186"/>
      <c r="L4335" s="186"/>
      <c r="M4335" s="188"/>
      <c r="O4335" s="196"/>
      <c r="P4335" s="196"/>
      <c r="Q4335" s="197"/>
      <c r="R4335" s="204"/>
      <c r="S4335" s="205"/>
      <c r="T4335" s="17">
        <f>SUM(T4297:T4334)</f>
        <v>26</v>
      </c>
      <c r="U4335" s="24" t="s">
        <v>1026</v>
      </c>
      <c r="V4335" s="17">
        <f>SUM(V4297:V4334)</f>
        <v>31</v>
      </c>
      <c r="X4335" s="17">
        <f>SUM(X4297:X4334)</f>
        <v>24736</v>
      </c>
      <c r="Y4335" s="17">
        <f>SUM(Y4297:Y4334)</f>
        <v>154</v>
      </c>
      <c r="Z4335" s="24" t="s">
        <v>1026</v>
      </c>
      <c r="AA4335" s="17">
        <f>SUM(AA4297:AA4334)</f>
        <v>147</v>
      </c>
      <c r="AE4335" s="82">
        <f>SUM(AE4297:AE4334)</f>
        <v>3841</v>
      </c>
    </row>
    <row r="4336" spans="1:31" x14ac:dyDescent="0.25">
      <c r="A4336" s="186"/>
      <c r="B4336" s="176"/>
      <c r="C4336" s="186"/>
      <c r="D4336" s="186"/>
      <c r="E4336" s="186"/>
      <c r="F4336" s="186"/>
      <c r="G4336" s="186"/>
      <c r="H4336" s="186"/>
      <c r="I4336" s="186"/>
      <c r="J4336" s="186"/>
      <c r="K4336" s="186"/>
      <c r="L4336" s="186"/>
      <c r="M4336" s="188"/>
      <c r="O4336" s="196"/>
      <c r="P4336" s="17">
        <f>COUNT(T4297:T4334)</f>
        <v>27</v>
      </c>
      <c r="Q4336" s="197"/>
      <c r="R4336" s="204"/>
      <c r="S4336" s="203" t="s">
        <v>567</v>
      </c>
      <c r="T4336" s="81">
        <f>PRODUCT(T4335/P4336)</f>
        <v>0.96296296296296291</v>
      </c>
      <c r="U4336" s="24" t="s">
        <v>1026</v>
      </c>
      <c r="V4336" s="81">
        <f>PRODUCT(V4335/P4336)</f>
        <v>1.1481481481481481</v>
      </c>
      <c r="X4336" s="82">
        <f>PRODUCT(X4335/P4336)</f>
        <v>916.14814814814815</v>
      </c>
      <c r="Y4336" s="81">
        <f>PRODUCT(Y4335/P4336)</f>
        <v>5.7037037037037033</v>
      </c>
      <c r="Z4336" s="24" t="s">
        <v>1026</v>
      </c>
      <c r="AA4336" s="81">
        <f>PRODUCT(AA4335/P4336)</f>
        <v>5.4444444444444446</v>
      </c>
      <c r="AC4336" s="17">
        <v>2</v>
      </c>
      <c r="AD4336" s="82">
        <f>PRODUCT(AE4336-120)</f>
        <v>22.259259259259267</v>
      </c>
      <c r="AE4336" s="82">
        <f>PRODUCT(AE4335/P4336)</f>
        <v>142.25925925925927</v>
      </c>
    </row>
    <row r="4337" spans="1:32" x14ac:dyDescent="0.25">
      <c r="A4337" s="186"/>
      <c r="B4337" s="176"/>
      <c r="C4337" s="186"/>
      <c r="D4337" s="186"/>
      <c r="E4337" s="186"/>
      <c r="F4337" s="186"/>
      <c r="G4337" s="186"/>
      <c r="H4337" s="186"/>
      <c r="I4337" s="186"/>
      <c r="J4337" s="186"/>
      <c r="K4337" s="186"/>
      <c r="L4337" s="186"/>
      <c r="M4337" s="188"/>
      <c r="O4337" s="196"/>
      <c r="P4337" s="196"/>
      <c r="Q4337" s="203"/>
      <c r="R4337" s="197"/>
      <c r="S4337" s="203"/>
      <c r="T4337" s="196"/>
      <c r="U4337" s="197"/>
      <c r="V4337" s="196"/>
      <c r="X4337" s="196"/>
      <c r="Y4337" s="196"/>
      <c r="Z4337" s="197"/>
      <c r="AA4337" s="196"/>
    </row>
    <row r="4338" spans="1:32" s="16" customFormat="1" x14ac:dyDescent="0.25">
      <c r="A4338" s="178"/>
      <c r="B4338" s="179" t="s">
        <v>5929</v>
      </c>
      <c r="C4338" s="178"/>
      <c r="D4338" s="178"/>
      <c r="E4338" s="178"/>
      <c r="F4338" s="178"/>
      <c r="G4338" s="178"/>
      <c r="H4338" s="178"/>
      <c r="I4338" s="206"/>
      <c r="J4338" s="178"/>
      <c r="K4338" s="178"/>
      <c r="L4338" s="178"/>
      <c r="M4338" s="178"/>
      <c r="N4338" s="156"/>
      <c r="O4338" s="178"/>
      <c r="P4338" s="178"/>
      <c r="Q4338" s="179" t="s">
        <v>5929</v>
      </c>
      <c r="R4338" s="207"/>
      <c r="S4338" s="208"/>
      <c r="T4338" s="209"/>
      <c r="U4338" s="207"/>
      <c r="V4338" s="183"/>
      <c r="W4338" s="210"/>
      <c r="X4338" s="211"/>
      <c r="Y4338" s="178"/>
      <c r="Z4338" s="207"/>
      <c r="AA4338" s="178"/>
      <c r="AB4338" s="11"/>
      <c r="AC4338" s="14"/>
      <c r="AD4338" s="17"/>
      <c r="AE4338" s="14"/>
    </row>
    <row r="4339" spans="1:32" x14ac:dyDescent="0.25">
      <c r="A4339" s="186"/>
      <c r="B4339" s="176"/>
      <c r="C4339" s="186"/>
      <c r="D4339" s="186"/>
      <c r="E4339" s="186"/>
      <c r="F4339" s="186"/>
      <c r="G4339" s="186"/>
      <c r="H4339" s="186"/>
      <c r="I4339" s="186"/>
      <c r="J4339" s="186"/>
      <c r="K4339" s="186"/>
      <c r="L4339" s="186"/>
      <c r="M4339" s="188" t="s">
        <v>3027</v>
      </c>
      <c r="N4339" s="17">
        <v>22</v>
      </c>
      <c r="O4339" s="196">
        <v>8</v>
      </c>
      <c r="P4339" s="17">
        <v>2015</v>
      </c>
      <c r="Q4339" s="20" t="s">
        <v>1042</v>
      </c>
      <c r="R4339" s="24" t="s">
        <v>1026</v>
      </c>
      <c r="S4339" s="19" t="s">
        <v>1498</v>
      </c>
      <c r="T4339" s="196">
        <v>2</v>
      </c>
      <c r="U4339" s="24" t="s">
        <v>1026</v>
      </c>
      <c r="V4339" s="196">
        <v>1</v>
      </c>
      <c r="W4339" s="297" t="s">
        <v>6042</v>
      </c>
      <c r="X4339" s="196">
        <v>243</v>
      </c>
      <c r="Y4339" s="196">
        <v>11</v>
      </c>
      <c r="Z4339" s="24" t="s">
        <v>1026</v>
      </c>
      <c r="AA4339" s="196">
        <v>6</v>
      </c>
      <c r="AC4339" s="17">
        <v>3</v>
      </c>
      <c r="AD4339" s="17">
        <v>25</v>
      </c>
      <c r="AE4339" s="17">
        <f t="shared" ref="AE4339:AE4341" si="91">PRODUCT(AC4339*60+AD4339)</f>
        <v>205</v>
      </c>
    </row>
    <row r="4340" spans="1:32" x14ac:dyDescent="0.25">
      <c r="A4340" s="186"/>
      <c r="B4340" s="176"/>
      <c r="C4340" s="186"/>
      <c r="D4340" s="186"/>
      <c r="E4340" s="186"/>
      <c r="F4340" s="186"/>
      <c r="G4340" s="186"/>
      <c r="H4340" s="186"/>
      <c r="I4340" s="186"/>
      <c r="J4340" s="186"/>
      <c r="K4340" s="186"/>
      <c r="L4340" s="186"/>
      <c r="M4340" s="188" t="s">
        <v>3011</v>
      </c>
      <c r="N4340" s="17">
        <v>23</v>
      </c>
      <c r="O4340" s="196">
        <v>8</v>
      </c>
      <c r="P4340" s="17">
        <v>2015</v>
      </c>
      <c r="Q4340" s="19" t="s">
        <v>1498</v>
      </c>
      <c r="R4340" s="24" t="s">
        <v>1026</v>
      </c>
      <c r="S4340" s="20" t="s">
        <v>1042</v>
      </c>
      <c r="T4340" s="196">
        <v>0</v>
      </c>
      <c r="U4340" s="24" t="s">
        <v>1026</v>
      </c>
      <c r="V4340" s="196">
        <v>1</v>
      </c>
      <c r="W4340" s="297" t="s">
        <v>242</v>
      </c>
      <c r="X4340" s="196">
        <v>480</v>
      </c>
      <c r="Y4340" s="196">
        <v>6</v>
      </c>
      <c r="Z4340" s="24" t="s">
        <v>1026</v>
      </c>
      <c r="AA4340" s="196">
        <v>9</v>
      </c>
      <c r="AC4340" s="17">
        <v>2</v>
      </c>
      <c r="AD4340" s="17">
        <v>12</v>
      </c>
      <c r="AE4340" s="17">
        <f t="shared" si="91"/>
        <v>132</v>
      </c>
    </row>
    <row r="4341" spans="1:32" x14ac:dyDescent="0.25">
      <c r="A4341" s="186"/>
      <c r="B4341" s="176" t="s">
        <v>6044</v>
      </c>
      <c r="C4341" s="186"/>
      <c r="D4341" s="186"/>
      <c r="E4341" s="186"/>
      <c r="F4341" s="186"/>
      <c r="G4341" s="186"/>
      <c r="H4341" s="186"/>
      <c r="I4341" s="186"/>
      <c r="J4341" s="186"/>
      <c r="K4341" s="186"/>
      <c r="L4341" s="186"/>
      <c r="M4341" s="188" t="s">
        <v>3142</v>
      </c>
      <c r="N4341" s="17">
        <v>26</v>
      </c>
      <c r="O4341" s="196">
        <v>8</v>
      </c>
      <c r="P4341" s="17">
        <v>2015</v>
      </c>
      <c r="Q4341" s="19" t="s">
        <v>1042</v>
      </c>
      <c r="R4341" s="24" t="s">
        <v>1026</v>
      </c>
      <c r="S4341" s="19" t="s">
        <v>1498</v>
      </c>
      <c r="T4341" s="196">
        <v>1</v>
      </c>
      <c r="U4341" s="24" t="s">
        <v>1026</v>
      </c>
      <c r="V4341" s="196">
        <v>0</v>
      </c>
      <c r="W4341" s="297" t="s">
        <v>6308</v>
      </c>
      <c r="X4341" s="196">
        <v>210</v>
      </c>
      <c r="Y4341" s="196">
        <v>9</v>
      </c>
      <c r="Z4341" s="24" t="s">
        <v>1026</v>
      </c>
      <c r="AA4341" s="196">
        <v>3</v>
      </c>
      <c r="AC4341" s="17">
        <v>2</v>
      </c>
      <c r="AD4341" s="17">
        <v>1</v>
      </c>
      <c r="AE4341" s="17">
        <f t="shared" si="91"/>
        <v>121</v>
      </c>
    </row>
    <row r="4342" spans="1:32" x14ac:dyDescent="0.25">
      <c r="A4342" s="186"/>
      <c r="B4342" s="176"/>
      <c r="C4342" s="186"/>
      <c r="D4342" s="186"/>
      <c r="E4342" s="186"/>
      <c r="F4342" s="186"/>
      <c r="G4342" s="186"/>
      <c r="H4342" s="186"/>
      <c r="I4342" s="186"/>
      <c r="J4342" s="186"/>
      <c r="K4342" s="186"/>
      <c r="L4342" s="186"/>
      <c r="M4342" s="188"/>
      <c r="O4342" s="196"/>
      <c r="P4342" s="196"/>
      <c r="Q4342" s="197"/>
      <c r="R4342" s="204"/>
      <c r="S4342" s="205" t="s">
        <v>2</v>
      </c>
      <c r="T4342" s="17">
        <f>SUM(T4339:T4341)</f>
        <v>3</v>
      </c>
      <c r="U4342" s="24" t="s">
        <v>1026</v>
      </c>
      <c r="V4342" s="17">
        <f>SUM(V4339:V4341)</f>
        <v>2</v>
      </c>
      <c r="X4342" s="17">
        <f>SUM(X4339:X4341)</f>
        <v>933</v>
      </c>
      <c r="Y4342" s="17">
        <f>SUM(Y4339:Y4341)</f>
        <v>26</v>
      </c>
      <c r="Z4342" s="24" t="s">
        <v>1026</v>
      </c>
      <c r="AA4342" s="17">
        <f>SUM(AA4339:AA4341)</f>
        <v>18</v>
      </c>
      <c r="AE4342" s="82">
        <f>SUM(AE4339:AE4341)</f>
        <v>458</v>
      </c>
    </row>
    <row r="4343" spans="1:32" x14ac:dyDescent="0.25">
      <c r="A4343" s="186"/>
      <c r="B4343" s="176"/>
      <c r="C4343" s="186"/>
      <c r="D4343" s="186"/>
      <c r="E4343" s="186"/>
      <c r="F4343" s="186"/>
      <c r="G4343" s="186"/>
      <c r="H4343" s="186"/>
      <c r="I4343" s="186"/>
      <c r="J4343" s="186"/>
      <c r="K4343" s="186"/>
      <c r="L4343" s="186"/>
      <c r="M4343" s="188"/>
      <c r="O4343" s="196"/>
      <c r="P4343" s="17">
        <f>COUNT(T4338:T4341)</f>
        <v>3</v>
      </c>
      <c r="Q4343" s="197"/>
      <c r="R4343" s="204"/>
      <c r="S4343" s="203" t="s">
        <v>567</v>
      </c>
      <c r="T4343" s="81">
        <f>PRODUCT(T4342/P4343)</f>
        <v>1</v>
      </c>
      <c r="U4343" s="24" t="s">
        <v>1026</v>
      </c>
      <c r="V4343" s="81">
        <f>PRODUCT(V4342/P4343)</f>
        <v>0.66666666666666663</v>
      </c>
      <c r="X4343" s="82">
        <f>PRODUCT(X4342/P4343)</f>
        <v>311</v>
      </c>
      <c r="Y4343" s="81">
        <f>PRODUCT(Y4342/P4343)</f>
        <v>8.6666666666666661</v>
      </c>
      <c r="Z4343" s="24" t="s">
        <v>1026</v>
      </c>
      <c r="AA4343" s="81">
        <f>PRODUCT(AA4342/P4343)</f>
        <v>6</v>
      </c>
      <c r="AC4343" s="17">
        <v>2</v>
      </c>
      <c r="AD4343" s="82">
        <f>PRODUCT(AE4343-120)</f>
        <v>32.666666666666657</v>
      </c>
      <c r="AE4343" s="82">
        <f>PRODUCT(AE4342/P4343)</f>
        <v>152.66666666666666</v>
      </c>
    </row>
    <row r="4344" spans="1:32" x14ac:dyDescent="0.25">
      <c r="A4344" s="186"/>
      <c r="B4344" s="176"/>
      <c r="C4344" s="186"/>
      <c r="D4344" s="186"/>
      <c r="E4344" s="186"/>
      <c r="F4344" s="186"/>
      <c r="G4344" s="186"/>
      <c r="H4344" s="186"/>
      <c r="I4344" s="186"/>
      <c r="J4344" s="186"/>
      <c r="K4344" s="186"/>
      <c r="L4344" s="186"/>
      <c r="M4344" s="188"/>
      <c r="O4344" s="196"/>
      <c r="P4344" s="196"/>
      <c r="Q4344" s="197"/>
      <c r="R4344" s="197"/>
      <c r="S4344" s="203"/>
      <c r="T4344" s="196"/>
      <c r="U4344" s="197"/>
      <c r="V4344" s="196"/>
      <c r="W4344" s="200"/>
      <c r="X4344" s="196"/>
      <c r="Y4344" s="196"/>
      <c r="Z4344" s="197"/>
      <c r="AA4344" s="196"/>
    </row>
    <row r="4345" spans="1:32" x14ac:dyDescent="0.25">
      <c r="O4345" s="11"/>
      <c r="P4345" s="325"/>
      <c r="Q4345" s="325"/>
      <c r="R4345" s="326"/>
      <c r="S4345" s="325"/>
      <c r="T4345" s="325"/>
      <c r="U4345" s="325"/>
    </row>
    <row r="4346" spans="1:32" x14ac:dyDescent="0.25">
      <c r="A4346" s="21"/>
      <c r="B4346" s="22" t="s">
        <v>6378</v>
      </c>
      <c r="C4346" s="21" t="s">
        <v>1032</v>
      </c>
      <c r="D4346" s="21" t="s">
        <v>1033</v>
      </c>
      <c r="E4346" s="21" t="s">
        <v>1034</v>
      </c>
      <c r="F4346" s="21" t="s">
        <v>1030</v>
      </c>
      <c r="G4346" s="21" t="s">
        <v>1039</v>
      </c>
      <c r="H4346" s="21" t="s">
        <v>1040</v>
      </c>
      <c r="I4346" s="22" t="s">
        <v>1028</v>
      </c>
      <c r="J4346" s="21"/>
      <c r="K4346" s="21"/>
      <c r="L4346" s="21" t="s">
        <v>1031</v>
      </c>
      <c r="M4346" s="33"/>
      <c r="N4346" s="33"/>
      <c r="O4346" s="33"/>
      <c r="P4346" s="33"/>
      <c r="Q4346" s="22" t="s">
        <v>6378</v>
      </c>
      <c r="R4346" s="33"/>
      <c r="S4346" s="35"/>
      <c r="T4346" s="33"/>
      <c r="U4346" s="33"/>
      <c r="V4346" s="33"/>
      <c r="W4346" s="163"/>
      <c r="X4346" s="33"/>
      <c r="Y4346" s="33"/>
      <c r="Z4346" s="33"/>
      <c r="AA4346" s="33"/>
      <c r="AF4346" s="17"/>
    </row>
    <row r="4347" spans="1:32" x14ac:dyDescent="0.25">
      <c r="A4347" s="14">
        <v>1</v>
      </c>
      <c r="B4347" s="42" t="s">
        <v>392</v>
      </c>
      <c r="C4347" s="191">
        <v>22</v>
      </c>
      <c r="D4347" s="191">
        <v>15</v>
      </c>
      <c r="E4347" s="191">
        <v>5</v>
      </c>
      <c r="F4347" s="191">
        <v>0</v>
      </c>
      <c r="G4347" s="191">
        <v>1</v>
      </c>
      <c r="H4347" s="191">
        <v>1</v>
      </c>
      <c r="I4347" s="191">
        <v>234</v>
      </c>
      <c r="J4347" s="299" t="s">
        <v>1026</v>
      </c>
      <c r="K4347" s="191">
        <v>79</v>
      </c>
      <c r="L4347" s="191">
        <v>56</v>
      </c>
      <c r="M4347" s="72" t="s">
        <v>3142</v>
      </c>
      <c r="N4347" s="72">
        <v>11</v>
      </c>
      <c r="O4347" s="72">
        <v>5</v>
      </c>
      <c r="P4347" s="72">
        <v>2016</v>
      </c>
      <c r="Q4347" s="87" t="s">
        <v>392</v>
      </c>
      <c r="R4347" s="88" t="s">
        <v>1026</v>
      </c>
      <c r="S4347" s="87" t="s">
        <v>264</v>
      </c>
      <c r="T4347" s="72">
        <v>2</v>
      </c>
      <c r="U4347" s="88" t="s">
        <v>1026</v>
      </c>
      <c r="V4347" s="72">
        <v>0</v>
      </c>
      <c r="W4347" s="343" t="s">
        <v>3046</v>
      </c>
      <c r="X4347" s="72">
        <v>408</v>
      </c>
      <c r="Y4347" s="72">
        <v>5</v>
      </c>
      <c r="Z4347" s="88" t="s">
        <v>1026</v>
      </c>
      <c r="AA4347" s="72">
        <v>2</v>
      </c>
      <c r="AB4347" s="343"/>
      <c r="AC4347" s="17">
        <v>2</v>
      </c>
      <c r="AD4347" s="17">
        <v>12</v>
      </c>
      <c r="AE4347" s="17">
        <f t="shared" ref="AE4347" si="92">PRODUCT(AC4347*60+AD4347)</f>
        <v>132</v>
      </c>
      <c r="AF4347" s="17"/>
    </row>
    <row r="4348" spans="1:32" x14ac:dyDescent="0.25">
      <c r="A4348" s="14">
        <v>2</v>
      </c>
      <c r="B4348" s="67" t="s">
        <v>1041</v>
      </c>
      <c r="C4348" s="191">
        <v>22</v>
      </c>
      <c r="D4348" s="191">
        <v>11</v>
      </c>
      <c r="E4348" s="191">
        <v>5</v>
      </c>
      <c r="F4348" s="191">
        <v>0</v>
      </c>
      <c r="G4348" s="191">
        <v>5</v>
      </c>
      <c r="H4348" s="191">
        <v>1</v>
      </c>
      <c r="I4348" s="191">
        <v>211</v>
      </c>
      <c r="J4348" s="299" t="s">
        <v>1026</v>
      </c>
      <c r="K4348" s="191">
        <v>98</v>
      </c>
      <c r="L4348" s="191">
        <v>48</v>
      </c>
      <c r="M4348" s="72" t="s">
        <v>3142</v>
      </c>
      <c r="N4348" s="72">
        <v>11</v>
      </c>
      <c r="O4348" s="72">
        <v>5</v>
      </c>
      <c r="P4348" s="72">
        <v>2016</v>
      </c>
      <c r="Q4348" s="87" t="s">
        <v>566</v>
      </c>
      <c r="R4348" s="88" t="s">
        <v>1026</v>
      </c>
      <c r="S4348" s="87" t="s">
        <v>1043</v>
      </c>
      <c r="T4348" s="72">
        <v>2</v>
      </c>
      <c r="U4348" s="88" t="s">
        <v>1026</v>
      </c>
      <c r="V4348" s="72">
        <v>0</v>
      </c>
      <c r="W4348" s="343" t="s">
        <v>6381</v>
      </c>
      <c r="X4348" s="72">
        <v>276</v>
      </c>
      <c r="Y4348" s="72">
        <v>8</v>
      </c>
      <c r="Z4348" s="88" t="s">
        <v>1026</v>
      </c>
      <c r="AA4348" s="72">
        <v>3</v>
      </c>
      <c r="AB4348" s="343"/>
      <c r="AC4348" s="17">
        <v>1</v>
      </c>
      <c r="AD4348" s="17">
        <v>55</v>
      </c>
      <c r="AE4348" s="17">
        <f t="shared" ref="AE4348:AE4410" si="93">PRODUCT(AC4348*60+AD4348)</f>
        <v>115</v>
      </c>
      <c r="AF4348" s="17"/>
    </row>
    <row r="4349" spans="1:32" x14ac:dyDescent="0.25">
      <c r="A4349" s="14">
        <v>3</v>
      </c>
      <c r="B4349" s="63" t="s">
        <v>4913</v>
      </c>
      <c r="C4349" s="191">
        <v>22</v>
      </c>
      <c r="D4349" s="191">
        <v>12</v>
      </c>
      <c r="E4349" s="191">
        <v>2</v>
      </c>
      <c r="F4349" s="294">
        <v>0</v>
      </c>
      <c r="G4349" s="294">
        <v>4</v>
      </c>
      <c r="H4349" s="294">
        <v>4</v>
      </c>
      <c r="I4349" s="294">
        <v>139</v>
      </c>
      <c r="J4349" s="299" t="s">
        <v>1026</v>
      </c>
      <c r="K4349" s="294">
        <v>98</v>
      </c>
      <c r="L4349" s="294">
        <v>44</v>
      </c>
      <c r="M4349" s="72" t="s">
        <v>3142</v>
      </c>
      <c r="N4349" s="72">
        <v>11</v>
      </c>
      <c r="O4349" s="72">
        <v>5</v>
      </c>
      <c r="P4349" s="72">
        <v>2016</v>
      </c>
      <c r="Q4349" s="87" t="s">
        <v>6380</v>
      </c>
      <c r="R4349" s="88" t="s">
        <v>1026</v>
      </c>
      <c r="S4349" s="87" t="s">
        <v>5041</v>
      </c>
      <c r="T4349" s="72">
        <v>2</v>
      </c>
      <c r="U4349" s="88" t="s">
        <v>1026</v>
      </c>
      <c r="V4349" s="72">
        <v>1</v>
      </c>
      <c r="W4349" s="343" t="s">
        <v>6382</v>
      </c>
      <c r="X4349" s="72">
        <v>203</v>
      </c>
      <c r="Y4349" s="72">
        <v>6</v>
      </c>
      <c r="Z4349" s="88" t="s">
        <v>1026</v>
      </c>
      <c r="AA4349" s="72">
        <v>5</v>
      </c>
      <c r="AB4349" s="343"/>
      <c r="AC4349" s="17">
        <v>2</v>
      </c>
      <c r="AD4349" s="17">
        <v>58</v>
      </c>
      <c r="AE4349" s="17">
        <f t="shared" si="93"/>
        <v>178</v>
      </c>
      <c r="AF4349" s="17"/>
    </row>
    <row r="4350" spans="1:32" x14ac:dyDescent="0.25">
      <c r="A4350" s="14">
        <v>4</v>
      </c>
      <c r="B4350" s="63" t="s">
        <v>1241</v>
      </c>
      <c r="C4350" s="294">
        <v>22</v>
      </c>
      <c r="D4350" s="294">
        <v>9</v>
      </c>
      <c r="E4350" s="294">
        <v>6</v>
      </c>
      <c r="F4350" s="191">
        <v>0</v>
      </c>
      <c r="G4350" s="191">
        <v>1</v>
      </c>
      <c r="H4350" s="191">
        <v>6</v>
      </c>
      <c r="I4350" s="191">
        <v>157</v>
      </c>
      <c r="J4350" s="299" t="s">
        <v>1026</v>
      </c>
      <c r="K4350" s="191">
        <v>109</v>
      </c>
      <c r="L4350" s="191">
        <v>40</v>
      </c>
      <c r="M4350" s="72" t="s">
        <v>3143</v>
      </c>
      <c r="N4350" s="72">
        <v>13</v>
      </c>
      <c r="O4350" s="72">
        <v>5</v>
      </c>
      <c r="P4350" s="72">
        <v>2016</v>
      </c>
      <c r="Q4350" s="87" t="s">
        <v>1041</v>
      </c>
      <c r="R4350" s="88" t="s">
        <v>6383</v>
      </c>
      <c r="S4350" s="87" t="s">
        <v>1042</v>
      </c>
      <c r="T4350" s="72">
        <v>2</v>
      </c>
      <c r="U4350" s="88" t="s">
        <v>1026</v>
      </c>
      <c r="V4350" s="72">
        <v>0</v>
      </c>
      <c r="W4350" s="343" t="s">
        <v>6385</v>
      </c>
      <c r="X4350" s="72">
        <v>376</v>
      </c>
      <c r="Y4350" s="72">
        <v>22</v>
      </c>
      <c r="Z4350" s="88" t="s">
        <v>1026</v>
      </c>
      <c r="AA4350" s="72">
        <v>0</v>
      </c>
      <c r="AB4350" s="343"/>
      <c r="AC4350" s="17">
        <v>2</v>
      </c>
      <c r="AD4350" s="17">
        <v>38</v>
      </c>
      <c r="AE4350" s="17">
        <f t="shared" si="93"/>
        <v>158</v>
      </c>
      <c r="AF4350" s="17"/>
    </row>
    <row r="4351" spans="1:32" x14ac:dyDescent="0.25">
      <c r="A4351" s="14">
        <v>5</v>
      </c>
      <c r="B4351" s="42" t="s">
        <v>2400</v>
      </c>
      <c r="C4351" s="191">
        <v>22</v>
      </c>
      <c r="D4351" s="191">
        <v>8</v>
      </c>
      <c r="E4351" s="191">
        <v>6</v>
      </c>
      <c r="F4351" s="191">
        <v>0</v>
      </c>
      <c r="G4351" s="191">
        <v>2</v>
      </c>
      <c r="H4351" s="191">
        <v>6</v>
      </c>
      <c r="I4351" s="191">
        <v>114</v>
      </c>
      <c r="J4351" s="299" t="s">
        <v>1026</v>
      </c>
      <c r="K4351" s="191">
        <v>75</v>
      </c>
      <c r="L4351" s="191">
        <v>38</v>
      </c>
      <c r="M4351" s="72" t="s">
        <v>3143</v>
      </c>
      <c r="N4351" s="72">
        <v>13</v>
      </c>
      <c r="O4351" s="72">
        <v>5</v>
      </c>
      <c r="P4351" s="72">
        <v>2016</v>
      </c>
      <c r="Q4351" s="87" t="s">
        <v>1241</v>
      </c>
      <c r="R4351" s="88" t="s">
        <v>6383</v>
      </c>
      <c r="S4351" s="87" t="s">
        <v>4913</v>
      </c>
      <c r="T4351" s="72">
        <v>1</v>
      </c>
      <c r="U4351" s="88" t="s">
        <v>1026</v>
      </c>
      <c r="V4351" s="72">
        <v>0</v>
      </c>
      <c r="W4351" s="343" t="s">
        <v>6386</v>
      </c>
      <c r="X4351" s="72">
        <v>1345</v>
      </c>
      <c r="Y4351" s="72">
        <v>6</v>
      </c>
      <c r="Z4351" s="88" t="s">
        <v>1026</v>
      </c>
      <c r="AA4351" s="72">
        <v>2</v>
      </c>
      <c r="AB4351" s="343"/>
      <c r="AC4351" s="17">
        <v>2</v>
      </c>
      <c r="AD4351" s="17">
        <v>15</v>
      </c>
      <c r="AE4351" s="17">
        <f t="shared" si="93"/>
        <v>135</v>
      </c>
      <c r="AF4351" s="17"/>
    </row>
    <row r="4352" spans="1:32" x14ac:dyDescent="0.25">
      <c r="A4352" s="14">
        <v>6</v>
      </c>
      <c r="B4352" s="42" t="s">
        <v>566</v>
      </c>
      <c r="C4352" s="191">
        <v>22</v>
      </c>
      <c r="D4352" s="191">
        <v>6</v>
      </c>
      <c r="E4352" s="191">
        <v>6</v>
      </c>
      <c r="F4352" s="191">
        <v>0</v>
      </c>
      <c r="G4352" s="191">
        <v>0</v>
      </c>
      <c r="H4352" s="191">
        <v>10</v>
      </c>
      <c r="I4352" s="191">
        <v>124</v>
      </c>
      <c r="J4352" s="299" t="s">
        <v>1026</v>
      </c>
      <c r="K4352" s="191">
        <v>164</v>
      </c>
      <c r="L4352" s="191">
        <v>30</v>
      </c>
      <c r="M4352" s="72" t="s">
        <v>3011</v>
      </c>
      <c r="N4352" s="72">
        <v>15</v>
      </c>
      <c r="O4352" s="72">
        <v>5</v>
      </c>
      <c r="P4352" s="72">
        <v>2016</v>
      </c>
      <c r="Q4352" s="87" t="s">
        <v>1043</v>
      </c>
      <c r="R4352" s="88" t="s">
        <v>1026</v>
      </c>
      <c r="S4352" s="87" t="s">
        <v>6380</v>
      </c>
      <c r="T4352" s="72">
        <v>0</v>
      </c>
      <c r="U4352" s="88" t="s">
        <v>1026</v>
      </c>
      <c r="V4352" s="72">
        <v>2</v>
      </c>
      <c r="W4352" s="343" t="s">
        <v>6387</v>
      </c>
      <c r="X4352" s="72">
        <v>338</v>
      </c>
      <c r="Y4352" s="72">
        <v>7</v>
      </c>
      <c r="Z4352" s="88" t="s">
        <v>1026</v>
      </c>
      <c r="AA4352" s="72">
        <v>12</v>
      </c>
      <c r="AB4352" s="343"/>
      <c r="AC4352" s="17">
        <v>2</v>
      </c>
      <c r="AD4352" s="17">
        <v>13</v>
      </c>
      <c r="AE4352" s="17">
        <f t="shared" si="93"/>
        <v>133</v>
      </c>
      <c r="AF4352" s="17"/>
    </row>
    <row r="4353" spans="1:32" x14ac:dyDescent="0.25">
      <c r="A4353" s="14">
        <v>7</v>
      </c>
      <c r="B4353" s="42" t="s">
        <v>5041</v>
      </c>
      <c r="C4353" s="191">
        <v>22</v>
      </c>
      <c r="D4353" s="191">
        <v>4</v>
      </c>
      <c r="E4353" s="191">
        <v>7</v>
      </c>
      <c r="F4353" s="191">
        <v>0</v>
      </c>
      <c r="G4353" s="191">
        <v>3</v>
      </c>
      <c r="H4353" s="191">
        <v>8</v>
      </c>
      <c r="I4353" s="191">
        <v>121</v>
      </c>
      <c r="J4353" s="299" t="s">
        <v>1026</v>
      </c>
      <c r="K4353" s="191">
        <v>99</v>
      </c>
      <c r="L4353" s="191">
        <v>29</v>
      </c>
      <c r="M4353" s="72" t="s">
        <v>3011</v>
      </c>
      <c r="N4353" s="72">
        <v>15</v>
      </c>
      <c r="O4353" s="72">
        <v>5</v>
      </c>
      <c r="P4353" s="72">
        <v>2016</v>
      </c>
      <c r="Q4353" s="87" t="s">
        <v>264</v>
      </c>
      <c r="R4353" s="88" t="s">
        <v>1026</v>
      </c>
      <c r="S4353" s="87" t="s">
        <v>1041</v>
      </c>
      <c r="T4353" s="72">
        <v>2</v>
      </c>
      <c r="U4353" s="88" t="s">
        <v>1026</v>
      </c>
      <c r="V4353" s="72">
        <v>1</v>
      </c>
      <c r="W4353" s="343" t="s">
        <v>6388</v>
      </c>
      <c r="X4353" s="72">
        <v>450</v>
      </c>
      <c r="Y4353" s="72">
        <v>7</v>
      </c>
      <c r="Z4353" s="88" t="s">
        <v>1026</v>
      </c>
      <c r="AA4353" s="72">
        <v>15</v>
      </c>
      <c r="AB4353" s="343"/>
      <c r="AC4353" s="17">
        <v>2</v>
      </c>
      <c r="AD4353" s="17">
        <v>23</v>
      </c>
      <c r="AE4353" s="17">
        <f t="shared" si="93"/>
        <v>143</v>
      </c>
      <c r="AF4353" s="17"/>
    </row>
    <row r="4354" spans="1:32" ht="15.75" thickBot="1" x14ac:dyDescent="0.3">
      <c r="A4354" s="37">
        <v>8</v>
      </c>
      <c r="B4354" s="36" t="s">
        <v>264</v>
      </c>
      <c r="C4354" s="296">
        <v>22</v>
      </c>
      <c r="D4354" s="296">
        <v>5</v>
      </c>
      <c r="E4354" s="296">
        <v>3</v>
      </c>
      <c r="F4354" s="296">
        <v>0</v>
      </c>
      <c r="G4354" s="296">
        <v>2</v>
      </c>
      <c r="H4354" s="296">
        <v>12</v>
      </c>
      <c r="I4354" s="296">
        <v>116</v>
      </c>
      <c r="J4354" s="301" t="s">
        <v>1026</v>
      </c>
      <c r="K4354" s="296">
        <v>154</v>
      </c>
      <c r="L4354" s="296">
        <v>23</v>
      </c>
      <c r="M4354" s="72" t="s">
        <v>3011</v>
      </c>
      <c r="N4354" s="72">
        <v>15</v>
      </c>
      <c r="O4354" s="72">
        <v>5</v>
      </c>
      <c r="P4354" s="72">
        <v>2016</v>
      </c>
      <c r="Q4354" s="87" t="s">
        <v>566</v>
      </c>
      <c r="R4354" s="88" t="s">
        <v>1026</v>
      </c>
      <c r="S4354" s="87" t="s">
        <v>5041</v>
      </c>
      <c r="T4354" s="72">
        <v>2</v>
      </c>
      <c r="U4354" s="88" t="s">
        <v>1026</v>
      </c>
      <c r="V4354" s="72">
        <v>1</v>
      </c>
      <c r="W4354" s="87" t="s">
        <v>6389</v>
      </c>
      <c r="X4354" s="72">
        <v>68</v>
      </c>
      <c r="Y4354" s="72">
        <v>3</v>
      </c>
      <c r="Z4354" s="88" t="s">
        <v>1026</v>
      </c>
      <c r="AA4354" s="72">
        <v>6</v>
      </c>
      <c r="AB4354" s="343"/>
      <c r="AC4354" s="17">
        <v>2</v>
      </c>
      <c r="AD4354" s="17">
        <v>25</v>
      </c>
      <c r="AE4354" s="17">
        <f t="shared" si="93"/>
        <v>145</v>
      </c>
      <c r="AF4354" s="17"/>
    </row>
    <row r="4355" spans="1:32" ht="15.75" thickBot="1" x14ac:dyDescent="0.3">
      <c r="A4355" s="150">
        <v>9</v>
      </c>
      <c r="B4355" s="174" t="s">
        <v>6380</v>
      </c>
      <c r="C4355" s="308">
        <v>22</v>
      </c>
      <c r="D4355" s="308">
        <v>2</v>
      </c>
      <c r="E4355" s="308">
        <v>5</v>
      </c>
      <c r="F4355" s="308">
        <v>0</v>
      </c>
      <c r="G4355" s="308">
        <v>2</v>
      </c>
      <c r="H4355" s="308">
        <v>13</v>
      </c>
      <c r="I4355" s="308">
        <v>112</v>
      </c>
      <c r="J4355" s="310" t="s">
        <v>1026</v>
      </c>
      <c r="K4355" s="308">
        <v>183</v>
      </c>
      <c r="L4355" s="308">
        <v>18</v>
      </c>
      <c r="M4355" s="72" t="s">
        <v>3011</v>
      </c>
      <c r="N4355" s="72">
        <v>15</v>
      </c>
      <c r="O4355" s="72">
        <v>5</v>
      </c>
      <c r="P4355" s="72">
        <v>2016</v>
      </c>
      <c r="Q4355" s="87" t="s">
        <v>4913</v>
      </c>
      <c r="R4355" s="88" t="s">
        <v>1026</v>
      </c>
      <c r="S4355" s="87" t="s">
        <v>2400</v>
      </c>
      <c r="T4355" s="72">
        <v>2</v>
      </c>
      <c r="U4355" s="88" t="s">
        <v>1026</v>
      </c>
      <c r="V4355" s="72">
        <v>0</v>
      </c>
      <c r="W4355" s="343" t="s">
        <v>1623</v>
      </c>
      <c r="X4355" s="72">
        <v>595</v>
      </c>
      <c r="Y4355" s="72">
        <v>4</v>
      </c>
      <c r="Z4355" s="88" t="s">
        <v>1026</v>
      </c>
      <c r="AA4355" s="72">
        <v>1</v>
      </c>
      <c r="AB4355" s="343"/>
      <c r="AC4355" s="17">
        <v>1</v>
      </c>
      <c r="AD4355" s="17">
        <v>58</v>
      </c>
      <c r="AE4355" s="17">
        <f t="shared" si="93"/>
        <v>118</v>
      </c>
      <c r="AF4355" s="17"/>
    </row>
    <row r="4356" spans="1:32" x14ac:dyDescent="0.25">
      <c r="A4356" s="29">
        <v>10</v>
      </c>
      <c r="B4356" s="67" t="s">
        <v>1043</v>
      </c>
      <c r="C4356" s="191">
        <v>22</v>
      </c>
      <c r="D4356" s="191">
        <v>1</v>
      </c>
      <c r="E4356" s="191">
        <v>1</v>
      </c>
      <c r="F4356" s="191">
        <v>0</v>
      </c>
      <c r="G4356" s="191">
        <v>4</v>
      </c>
      <c r="H4356" s="191">
        <v>16</v>
      </c>
      <c r="I4356" s="191">
        <v>79</v>
      </c>
      <c r="J4356" s="299" t="s">
        <v>1026</v>
      </c>
      <c r="K4356" s="191">
        <v>182</v>
      </c>
      <c r="L4356" s="191">
        <v>9</v>
      </c>
      <c r="M4356" s="72" t="s">
        <v>3011</v>
      </c>
      <c r="N4356" s="72">
        <v>15</v>
      </c>
      <c r="O4356" s="72">
        <v>5</v>
      </c>
      <c r="P4356" s="72">
        <v>2016</v>
      </c>
      <c r="Q4356" s="87" t="s">
        <v>1042</v>
      </c>
      <c r="R4356" s="88" t="s">
        <v>1026</v>
      </c>
      <c r="S4356" s="87" t="s">
        <v>392</v>
      </c>
      <c r="T4356" s="72">
        <v>0</v>
      </c>
      <c r="U4356" s="88" t="s">
        <v>1026</v>
      </c>
      <c r="V4356" s="72">
        <v>2</v>
      </c>
      <c r="W4356" s="343" t="s">
        <v>6390</v>
      </c>
      <c r="X4356" s="72">
        <v>190</v>
      </c>
      <c r="Y4356" s="72">
        <v>2</v>
      </c>
      <c r="Z4356" s="88" t="s">
        <v>1026</v>
      </c>
      <c r="AA4356" s="72">
        <v>15</v>
      </c>
      <c r="AB4356" s="343"/>
      <c r="AC4356" s="17">
        <v>2</v>
      </c>
      <c r="AD4356" s="17">
        <v>25</v>
      </c>
      <c r="AE4356" s="17">
        <f t="shared" si="93"/>
        <v>145</v>
      </c>
      <c r="AF4356" s="17"/>
    </row>
    <row r="4357" spans="1:32" x14ac:dyDescent="0.25">
      <c r="A4357" s="29">
        <v>11</v>
      </c>
      <c r="B4357" s="63" t="s">
        <v>1042</v>
      </c>
      <c r="C4357" s="191">
        <v>22</v>
      </c>
      <c r="D4357" s="191">
        <v>1</v>
      </c>
      <c r="E4357" s="191">
        <v>1</v>
      </c>
      <c r="F4357" s="191">
        <v>0</v>
      </c>
      <c r="G4357" s="191">
        <v>4</v>
      </c>
      <c r="H4357" s="191">
        <v>16</v>
      </c>
      <c r="I4357" s="191">
        <v>82</v>
      </c>
      <c r="J4357" s="299" t="s">
        <v>1026</v>
      </c>
      <c r="K4357" s="191">
        <v>248</v>
      </c>
      <c r="L4357" s="191">
        <v>9</v>
      </c>
      <c r="M4357" s="72" t="s">
        <v>3142</v>
      </c>
      <c r="N4357" s="72">
        <v>18</v>
      </c>
      <c r="O4357" s="72">
        <v>5</v>
      </c>
      <c r="P4357" s="72">
        <v>2016</v>
      </c>
      <c r="Q4357" s="87" t="s">
        <v>1041</v>
      </c>
      <c r="R4357" s="88" t="s">
        <v>1026</v>
      </c>
      <c r="S4357" s="87" t="s">
        <v>5041</v>
      </c>
      <c r="T4357" s="72">
        <v>1</v>
      </c>
      <c r="U4357" s="88" t="s">
        <v>1026</v>
      </c>
      <c r="V4357" s="72">
        <v>2</v>
      </c>
      <c r="W4357" s="343" t="s">
        <v>6391</v>
      </c>
      <c r="X4357" s="72">
        <v>342</v>
      </c>
      <c r="Y4357" s="72">
        <v>6</v>
      </c>
      <c r="Z4357" s="88" t="s">
        <v>1026</v>
      </c>
      <c r="AA4357" s="72">
        <v>6</v>
      </c>
      <c r="AB4357" s="343"/>
      <c r="AC4357" s="17">
        <v>2</v>
      </c>
      <c r="AD4357" s="17">
        <v>56</v>
      </c>
      <c r="AE4357" s="17">
        <f t="shared" si="93"/>
        <v>176</v>
      </c>
      <c r="AF4357" s="17"/>
    </row>
    <row r="4358" spans="1:32" x14ac:dyDescent="0.25">
      <c r="A4358" s="16"/>
      <c r="C4358" s="186">
        <f t="shared" ref="C4358:H4358" si="94">SUM(C4347:C4357)</f>
        <v>242</v>
      </c>
      <c r="D4358" s="186">
        <f t="shared" si="94"/>
        <v>74</v>
      </c>
      <c r="E4358" s="186">
        <f t="shared" si="94"/>
        <v>47</v>
      </c>
      <c r="F4358" s="186">
        <f t="shared" si="94"/>
        <v>0</v>
      </c>
      <c r="G4358" s="186">
        <f t="shared" si="94"/>
        <v>28</v>
      </c>
      <c r="H4358" s="186">
        <f t="shared" si="94"/>
        <v>93</v>
      </c>
      <c r="I4358" s="302">
        <f>SUM(I4347:I4357)</f>
        <v>1489</v>
      </c>
      <c r="J4358" s="299" t="s">
        <v>1026</v>
      </c>
      <c r="K4358" s="302">
        <f>SUM(K4347:K4357)</f>
        <v>1489</v>
      </c>
      <c r="L4358" s="186">
        <f>PRODUCT(D4358*3+E4358*2+G4358)</f>
        <v>344</v>
      </c>
      <c r="M4358" s="72" t="s">
        <v>3142</v>
      </c>
      <c r="N4358" s="72">
        <v>18</v>
      </c>
      <c r="O4358" s="72">
        <v>5</v>
      </c>
      <c r="P4358" s="72">
        <v>2016</v>
      </c>
      <c r="Q4358" s="87" t="s">
        <v>566</v>
      </c>
      <c r="R4358" s="88" t="s">
        <v>1026</v>
      </c>
      <c r="S4358" s="87" t="s">
        <v>4913</v>
      </c>
      <c r="T4358" s="72">
        <v>0</v>
      </c>
      <c r="U4358" s="88" t="s">
        <v>1026</v>
      </c>
      <c r="V4358" s="72">
        <v>2</v>
      </c>
      <c r="W4358" s="343" t="s">
        <v>5003</v>
      </c>
      <c r="X4358" s="72">
        <v>186</v>
      </c>
      <c r="Y4358" s="72">
        <v>2</v>
      </c>
      <c r="Z4358" s="88" t="s">
        <v>1026</v>
      </c>
      <c r="AA4358" s="72">
        <v>6</v>
      </c>
      <c r="AB4358" s="343"/>
      <c r="AC4358" s="17">
        <v>1</v>
      </c>
      <c r="AD4358" s="17">
        <v>58</v>
      </c>
      <c r="AE4358" s="17">
        <f t="shared" si="93"/>
        <v>118</v>
      </c>
      <c r="AF4358" s="17"/>
    </row>
    <row r="4359" spans="1:32" x14ac:dyDescent="0.25">
      <c r="A4359" s="16"/>
      <c r="C4359" s="16"/>
      <c r="D4359" s="16"/>
      <c r="E4359" s="16"/>
      <c r="F4359" s="16"/>
      <c r="G4359" s="16"/>
      <c r="H4359" s="16"/>
      <c r="I4359" s="16"/>
      <c r="J4359" s="16"/>
      <c r="K4359" s="16"/>
      <c r="L4359" s="16"/>
      <c r="M4359" s="72" t="s">
        <v>3142</v>
      </c>
      <c r="N4359" s="72">
        <v>18</v>
      </c>
      <c r="O4359" s="72">
        <v>5</v>
      </c>
      <c r="P4359" s="72">
        <v>2016</v>
      </c>
      <c r="Q4359" s="87" t="s">
        <v>2400</v>
      </c>
      <c r="R4359" s="88" t="s">
        <v>1026</v>
      </c>
      <c r="S4359" s="87" t="s">
        <v>264</v>
      </c>
      <c r="T4359" s="72">
        <v>2</v>
      </c>
      <c r="U4359" s="88" t="s">
        <v>1026</v>
      </c>
      <c r="V4359" s="72">
        <v>0</v>
      </c>
      <c r="W4359" s="343" t="s">
        <v>5804</v>
      </c>
      <c r="X4359" s="72">
        <v>225</v>
      </c>
      <c r="Y4359" s="72">
        <v>8</v>
      </c>
      <c r="Z4359" s="88" t="s">
        <v>1026</v>
      </c>
      <c r="AA4359" s="72">
        <v>3</v>
      </c>
      <c r="AB4359" s="343"/>
      <c r="AC4359" s="17">
        <v>2</v>
      </c>
      <c r="AD4359" s="17">
        <v>6</v>
      </c>
      <c r="AE4359" s="17">
        <f t="shared" si="93"/>
        <v>126</v>
      </c>
      <c r="AF4359" s="17"/>
    </row>
    <row r="4360" spans="1:32" x14ac:dyDescent="0.25">
      <c r="A4360" s="16"/>
      <c r="B4360" s="176" t="s">
        <v>369</v>
      </c>
      <c r="C4360" s="16"/>
      <c r="D4360" s="16"/>
      <c r="E4360" s="16"/>
      <c r="F4360" s="16"/>
      <c r="G4360" s="16"/>
      <c r="H4360" s="16"/>
      <c r="I4360" s="16"/>
      <c r="J4360" s="16"/>
      <c r="K4360" s="16"/>
      <c r="L4360" s="16"/>
      <c r="M4360" s="72" t="s">
        <v>3143</v>
      </c>
      <c r="N4360" s="72">
        <v>20</v>
      </c>
      <c r="O4360" s="72">
        <v>5</v>
      </c>
      <c r="P4360" s="72">
        <v>2016</v>
      </c>
      <c r="Q4360" s="87" t="s">
        <v>5041</v>
      </c>
      <c r="R4360" s="88" t="s">
        <v>1026</v>
      </c>
      <c r="S4360" s="87" t="s">
        <v>264</v>
      </c>
      <c r="T4360" s="72">
        <v>0</v>
      </c>
      <c r="U4360" s="88" t="s">
        <v>1026</v>
      </c>
      <c r="V4360" s="72">
        <v>1</v>
      </c>
      <c r="W4360" s="343" t="s">
        <v>4391</v>
      </c>
      <c r="X4360" s="72">
        <v>342</v>
      </c>
      <c r="Y4360" s="72">
        <v>1</v>
      </c>
      <c r="Z4360" s="88" t="s">
        <v>1026</v>
      </c>
      <c r="AA4360" s="72">
        <v>3</v>
      </c>
      <c r="AB4360" s="343"/>
      <c r="AC4360" s="17">
        <v>1</v>
      </c>
      <c r="AD4360" s="17">
        <v>52</v>
      </c>
      <c r="AE4360" s="17">
        <f t="shared" si="93"/>
        <v>112</v>
      </c>
      <c r="AF4360" s="17"/>
    </row>
    <row r="4361" spans="1:32" x14ac:dyDescent="0.25">
      <c r="A4361" s="16"/>
      <c r="B4361" s="176" t="s">
        <v>6452</v>
      </c>
      <c r="C4361" s="16"/>
      <c r="D4361" s="16"/>
      <c r="E4361" s="16"/>
      <c r="F4361" s="16"/>
      <c r="G4361" s="16"/>
      <c r="H4361" s="16"/>
      <c r="I4361" s="16"/>
      <c r="J4361" s="16"/>
      <c r="K4361" s="16"/>
      <c r="L4361" s="16"/>
      <c r="M4361" s="72" t="s">
        <v>3143</v>
      </c>
      <c r="N4361" s="72">
        <v>20</v>
      </c>
      <c r="O4361" s="72">
        <v>5</v>
      </c>
      <c r="P4361" s="72">
        <v>2016</v>
      </c>
      <c r="Q4361" s="87" t="s">
        <v>1241</v>
      </c>
      <c r="R4361" s="88" t="s">
        <v>1026</v>
      </c>
      <c r="S4361" s="87" t="s">
        <v>1043</v>
      </c>
      <c r="T4361" s="72">
        <v>2</v>
      </c>
      <c r="U4361" s="88" t="s">
        <v>1026</v>
      </c>
      <c r="V4361" s="72">
        <v>0</v>
      </c>
      <c r="W4361" s="343" t="s">
        <v>484</v>
      </c>
      <c r="X4361" s="72">
        <v>832</v>
      </c>
      <c r="Y4361" s="72">
        <v>6</v>
      </c>
      <c r="Z4361" s="88" t="s">
        <v>1026</v>
      </c>
      <c r="AA4361" s="72">
        <v>2</v>
      </c>
      <c r="AB4361" s="343"/>
      <c r="AC4361" s="17">
        <v>2</v>
      </c>
      <c r="AD4361" s="17">
        <v>12</v>
      </c>
      <c r="AE4361" s="17">
        <f t="shared" si="93"/>
        <v>132</v>
      </c>
      <c r="AF4361" s="17"/>
    </row>
    <row r="4362" spans="1:32" x14ac:dyDescent="0.25">
      <c r="A4362" s="16"/>
      <c r="B4362" s="70"/>
      <c r="C4362" s="16"/>
      <c r="D4362" s="16"/>
      <c r="E4362" s="16"/>
      <c r="F4362" s="16"/>
      <c r="G4362" s="16"/>
      <c r="H4362" s="16"/>
      <c r="I4362" s="16"/>
      <c r="J4362" s="16"/>
      <c r="K4362" s="16"/>
      <c r="L4362" s="16"/>
      <c r="M4362" s="72" t="s">
        <v>3143</v>
      </c>
      <c r="N4362" s="72">
        <v>20</v>
      </c>
      <c r="O4362" s="72">
        <v>5</v>
      </c>
      <c r="P4362" s="72">
        <v>2016</v>
      </c>
      <c r="Q4362" s="87" t="s">
        <v>4913</v>
      </c>
      <c r="R4362" s="88" t="s">
        <v>1026</v>
      </c>
      <c r="S4362" s="87" t="s">
        <v>392</v>
      </c>
      <c r="T4362" s="72">
        <v>0</v>
      </c>
      <c r="U4362" s="88" t="s">
        <v>1026</v>
      </c>
      <c r="V4362" s="72">
        <v>2</v>
      </c>
      <c r="W4362" s="343" t="s">
        <v>6022</v>
      </c>
      <c r="X4362" s="72">
        <v>827</v>
      </c>
      <c r="Y4362" s="72">
        <v>1</v>
      </c>
      <c r="Z4362" s="88" t="s">
        <v>1026</v>
      </c>
      <c r="AA4362" s="72">
        <v>7</v>
      </c>
      <c r="AB4362" s="343"/>
      <c r="AC4362" s="17">
        <v>2</v>
      </c>
      <c r="AD4362" s="17">
        <v>16</v>
      </c>
      <c r="AE4362" s="17">
        <f t="shared" si="93"/>
        <v>136</v>
      </c>
      <c r="AF4362" s="17"/>
    </row>
    <row r="4363" spans="1:32" x14ac:dyDescent="0.25">
      <c r="A4363" s="16"/>
      <c r="B4363" s="176" t="s">
        <v>6483</v>
      </c>
      <c r="C4363" s="16"/>
      <c r="D4363" s="16"/>
      <c r="E4363" s="16"/>
      <c r="F4363" s="16"/>
      <c r="G4363" s="16"/>
      <c r="H4363" s="16"/>
      <c r="I4363" s="16"/>
      <c r="J4363" s="16"/>
      <c r="K4363" s="16"/>
      <c r="L4363" s="16"/>
      <c r="M4363" s="72" t="s">
        <v>3027</v>
      </c>
      <c r="N4363" s="72">
        <v>21</v>
      </c>
      <c r="O4363" s="72">
        <v>5</v>
      </c>
      <c r="P4363" s="72">
        <v>2016</v>
      </c>
      <c r="Q4363" s="87" t="s">
        <v>1042</v>
      </c>
      <c r="R4363" s="88" t="s">
        <v>1026</v>
      </c>
      <c r="S4363" s="87" t="s">
        <v>6380</v>
      </c>
      <c r="T4363" s="72">
        <v>0</v>
      </c>
      <c r="U4363" s="88" t="s">
        <v>1026</v>
      </c>
      <c r="V4363" s="72">
        <v>2</v>
      </c>
      <c r="W4363" s="343" t="s">
        <v>6392</v>
      </c>
      <c r="X4363" s="72">
        <v>212</v>
      </c>
      <c r="Y4363" s="72">
        <v>8</v>
      </c>
      <c r="Z4363" s="88" t="s">
        <v>1026</v>
      </c>
      <c r="AA4363" s="72">
        <v>0</v>
      </c>
      <c r="AB4363" s="343"/>
      <c r="AC4363" s="17">
        <v>2</v>
      </c>
      <c r="AD4363" s="17">
        <v>13</v>
      </c>
      <c r="AE4363" s="17">
        <f t="shared" si="93"/>
        <v>133</v>
      </c>
      <c r="AF4363" s="17"/>
    </row>
    <row r="4364" spans="1:32" x14ac:dyDescent="0.25">
      <c r="A4364" s="16"/>
      <c r="B4364" s="319"/>
      <c r="C4364" s="16"/>
      <c r="D4364" s="16"/>
      <c r="E4364" s="16"/>
      <c r="F4364" s="16"/>
      <c r="G4364" s="16"/>
      <c r="H4364" s="16"/>
      <c r="I4364" s="16"/>
      <c r="J4364" s="16"/>
      <c r="K4364" s="16"/>
      <c r="L4364" s="16"/>
      <c r="M4364" s="72" t="s">
        <v>3011</v>
      </c>
      <c r="N4364" s="72">
        <v>22</v>
      </c>
      <c r="O4364" s="72">
        <v>5</v>
      </c>
      <c r="P4364" s="72">
        <v>2016</v>
      </c>
      <c r="Q4364" s="87" t="s">
        <v>5041</v>
      </c>
      <c r="R4364" s="88" t="s">
        <v>1026</v>
      </c>
      <c r="S4364" s="87" t="s">
        <v>1241</v>
      </c>
      <c r="T4364" s="72">
        <v>0</v>
      </c>
      <c r="U4364" s="88" t="s">
        <v>1026</v>
      </c>
      <c r="V4364" s="72">
        <v>2</v>
      </c>
      <c r="W4364" s="343" t="s">
        <v>6395</v>
      </c>
      <c r="X4364" s="72">
        <v>356</v>
      </c>
      <c r="Y4364" s="72">
        <v>3</v>
      </c>
      <c r="Z4364" s="88" t="s">
        <v>1026</v>
      </c>
      <c r="AA4364" s="72">
        <v>5</v>
      </c>
      <c r="AB4364" s="343"/>
      <c r="AC4364" s="17">
        <v>2</v>
      </c>
      <c r="AD4364" s="17">
        <v>8</v>
      </c>
      <c r="AE4364" s="17">
        <f t="shared" si="93"/>
        <v>128</v>
      </c>
      <c r="AF4364" s="17"/>
    </row>
    <row r="4365" spans="1:32" x14ac:dyDescent="0.25">
      <c r="A4365" s="16"/>
      <c r="B4365" s="319"/>
      <c r="C4365" s="16"/>
      <c r="D4365" s="16"/>
      <c r="E4365" s="16"/>
      <c r="F4365" s="16"/>
      <c r="G4365" s="16"/>
      <c r="H4365" s="16"/>
      <c r="I4365" s="16"/>
      <c r="J4365" s="16"/>
      <c r="K4365" s="16"/>
      <c r="L4365" s="16"/>
      <c r="M4365" s="72" t="s">
        <v>3011</v>
      </c>
      <c r="N4365" s="72">
        <v>22</v>
      </c>
      <c r="O4365" s="72">
        <v>5</v>
      </c>
      <c r="P4365" s="72">
        <v>2016</v>
      </c>
      <c r="Q4365" s="87" t="s">
        <v>264</v>
      </c>
      <c r="R4365" s="88" t="s">
        <v>1026</v>
      </c>
      <c r="S4365" s="87" t="s">
        <v>6380</v>
      </c>
      <c r="T4365" s="72">
        <v>1</v>
      </c>
      <c r="U4365" s="88" t="s">
        <v>1026</v>
      </c>
      <c r="V4365" s="72">
        <v>2</v>
      </c>
      <c r="W4365" s="343" t="s">
        <v>6394</v>
      </c>
      <c r="X4365" s="72">
        <v>393</v>
      </c>
      <c r="Y4365" s="72">
        <v>6</v>
      </c>
      <c r="Z4365" s="88" t="s">
        <v>1026</v>
      </c>
      <c r="AA4365" s="72">
        <v>6</v>
      </c>
      <c r="AB4365" s="343"/>
      <c r="AC4365" s="17">
        <v>2</v>
      </c>
      <c r="AD4365" s="17">
        <v>17</v>
      </c>
      <c r="AE4365" s="17">
        <f t="shared" si="93"/>
        <v>137</v>
      </c>
      <c r="AF4365" s="17"/>
    </row>
    <row r="4366" spans="1:32" x14ac:dyDescent="0.25">
      <c r="A4366" s="16"/>
      <c r="B4366" s="319"/>
      <c r="C4366" s="16"/>
      <c r="D4366" s="16"/>
      <c r="E4366" s="16"/>
      <c r="F4366" s="16"/>
      <c r="G4366" s="16"/>
      <c r="H4366" s="16"/>
      <c r="I4366" s="16"/>
      <c r="J4366" s="16"/>
      <c r="K4366" s="16"/>
      <c r="L4366" s="16"/>
      <c r="M4366" s="72" t="s">
        <v>3011</v>
      </c>
      <c r="N4366" s="72">
        <v>22</v>
      </c>
      <c r="O4366" s="72">
        <v>5</v>
      </c>
      <c r="P4366" s="72">
        <v>2016</v>
      </c>
      <c r="Q4366" s="87" t="s">
        <v>1043</v>
      </c>
      <c r="R4366" s="88" t="s">
        <v>1026</v>
      </c>
      <c r="S4366" s="87" t="s">
        <v>2400</v>
      </c>
      <c r="T4366" s="72">
        <v>0</v>
      </c>
      <c r="U4366" s="88" t="s">
        <v>1026</v>
      </c>
      <c r="V4366" s="72">
        <v>1</v>
      </c>
      <c r="W4366" s="343" t="s">
        <v>6393</v>
      </c>
      <c r="X4366" s="72">
        <v>251</v>
      </c>
      <c r="Y4366" s="72">
        <v>0</v>
      </c>
      <c r="Z4366" s="88" t="s">
        <v>1026</v>
      </c>
      <c r="AA4366" s="72">
        <v>1</v>
      </c>
      <c r="AB4366" s="343"/>
      <c r="AC4366" s="17">
        <v>2</v>
      </c>
      <c r="AD4366" s="17">
        <v>6</v>
      </c>
      <c r="AE4366" s="17">
        <f t="shared" si="93"/>
        <v>126</v>
      </c>
      <c r="AF4366" s="17"/>
    </row>
    <row r="4367" spans="1:32" x14ac:dyDescent="0.25">
      <c r="A4367" s="16"/>
      <c r="B4367" s="319"/>
      <c r="C4367" s="16"/>
      <c r="D4367" s="16"/>
      <c r="E4367" s="16"/>
      <c r="F4367" s="16"/>
      <c r="G4367" s="16"/>
      <c r="H4367" s="16"/>
      <c r="I4367" s="16"/>
      <c r="J4367" s="16"/>
      <c r="K4367" s="16"/>
      <c r="L4367" s="16"/>
      <c r="M4367" s="72" t="s">
        <v>3144</v>
      </c>
      <c r="N4367" s="72">
        <v>24</v>
      </c>
      <c r="O4367" s="72">
        <v>5</v>
      </c>
      <c r="P4367" s="72">
        <v>2016</v>
      </c>
      <c r="Q4367" s="87" t="s">
        <v>6380</v>
      </c>
      <c r="R4367" s="88" t="s">
        <v>1026</v>
      </c>
      <c r="S4367" s="87" t="s">
        <v>4913</v>
      </c>
      <c r="T4367" s="72">
        <v>0</v>
      </c>
      <c r="U4367" s="88" t="s">
        <v>1026</v>
      </c>
      <c r="V4367" s="72">
        <v>2</v>
      </c>
      <c r="W4367" s="343" t="s">
        <v>6</v>
      </c>
      <c r="X4367" s="72">
        <v>260</v>
      </c>
      <c r="Y4367" s="72">
        <v>2</v>
      </c>
      <c r="Z4367" s="88" t="s">
        <v>1026</v>
      </c>
      <c r="AA4367" s="72">
        <v>4</v>
      </c>
      <c r="AB4367" s="343"/>
      <c r="AC4367" s="17">
        <v>2</v>
      </c>
      <c r="AD4367" s="17">
        <v>9</v>
      </c>
      <c r="AE4367" s="17">
        <f t="shared" si="93"/>
        <v>129</v>
      </c>
      <c r="AF4367" s="17"/>
    </row>
    <row r="4368" spans="1:32" x14ac:dyDescent="0.25">
      <c r="A4368" s="16"/>
      <c r="B4368" s="319"/>
      <c r="C4368" s="16"/>
      <c r="D4368" s="16"/>
      <c r="E4368" s="16"/>
      <c r="F4368" s="16"/>
      <c r="G4368" s="16"/>
      <c r="H4368" s="16"/>
      <c r="I4368" s="16"/>
      <c r="J4368" s="16"/>
      <c r="K4368" s="16"/>
      <c r="L4368" s="16"/>
      <c r="M4368" s="72" t="s">
        <v>3144</v>
      </c>
      <c r="N4368" s="72">
        <v>24</v>
      </c>
      <c r="O4368" s="72">
        <v>5</v>
      </c>
      <c r="P4368" s="72">
        <v>2016</v>
      </c>
      <c r="Q4368" s="87" t="s">
        <v>1241</v>
      </c>
      <c r="R4368" s="88" t="s">
        <v>1026</v>
      </c>
      <c r="S4368" s="87" t="s">
        <v>264</v>
      </c>
      <c r="T4368" s="72">
        <v>2</v>
      </c>
      <c r="U4368" s="88" t="s">
        <v>1026</v>
      </c>
      <c r="V4368" s="72">
        <v>0</v>
      </c>
      <c r="W4368" s="343" t="s">
        <v>6396</v>
      </c>
      <c r="X4368" s="72">
        <v>1121</v>
      </c>
      <c r="Y4368" s="72">
        <v>10</v>
      </c>
      <c r="Z4368" s="88" t="s">
        <v>1026</v>
      </c>
      <c r="AA4368" s="72">
        <v>4</v>
      </c>
      <c r="AB4368" s="343"/>
      <c r="AC4368" s="17">
        <v>2</v>
      </c>
      <c r="AD4368" s="17">
        <v>14</v>
      </c>
      <c r="AE4368" s="17">
        <f t="shared" si="93"/>
        <v>134</v>
      </c>
      <c r="AF4368" s="17"/>
    </row>
    <row r="4369" spans="1:32" x14ac:dyDescent="0.25">
      <c r="A4369" s="16"/>
      <c r="B4369" s="319"/>
      <c r="C4369" s="16"/>
      <c r="D4369" s="16"/>
      <c r="E4369" s="16"/>
      <c r="F4369" s="16"/>
      <c r="G4369" s="16"/>
      <c r="H4369" s="16"/>
      <c r="I4369" s="16"/>
      <c r="J4369" s="16"/>
      <c r="K4369" s="16"/>
      <c r="L4369" s="16"/>
      <c r="M4369" s="72" t="s">
        <v>3142</v>
      </c>
      <c r="N4369" s="72">
        <v>25</v>
      </c>
      <c r="O4369" s="72">
        <v>5</v>
      </c>
      <c r="P4369" s="72">
        <v>2016</v>
      </c>
      <c r="Q4369" s="87" t="s">
        <v>392</v>
      </c>
      <c r="R4369" s="88" t="s">
        <v>1026</v>
      </c>
      <c r="S4369" s="87" t="s">
        <v>5041</v>
      </c>
      <c r="T4369" s="72">
        <v>2</v>
      </c>
      <c r="U4369" s="88" t="s">
        <v>1026</v>
      </c>
      <c r="V4369" s="72">
        <v>0</v>
      </c>
      <c r="W4369" s="343" t="s">
        <v>2596</v>
      </c>
      <c r="X4369" s="72">
        <v>433</v>
      </c>
      <c r="Y4369" s="72">
        <v>6</v>
      </c>
      <c r="Z4369" s="88" t="s">
        <v>1026</v>
      </c>
      <c r="AA4369" s="72">
        <v>1</v>
      </c>
      <c r="AB4369" s="343"/>
      <c r="AC4369" s="17">
        <v>2</v>
      </c>
      <c r="AD4369" s="17">
        <v>18</v>
      </c>
      <c r="AE4369" s="17">
        <f t="shared" si="93"/>
        <v>138</v>
      </c>
      <c r="AF4369" s="17"/>
    </row>
    <row r="4370" spans="1:32" x14ac:dyDescent="0.25">
      <c r="A4370" s="16"/>
      <c r="B4370" s="319"/>
      <c r="C4370" s="16"/>
      <c r="D4370" s="16"/>
      <c r="E4370" s="16"/>
      <c r="F4370" s="16"/>
      <c r="G4370" s="16"/>
      <c r="H4370" s="16"/>
      <c r="I4370" s="16"/>
      <c r="J4370" s="16"/>
      <c r="K4370" s="16"/>
      <c r="L4370" s="16"/>
      <c r="M4370" s="72" t="s">
        <v>3142</v>
      </c>
      <c r="N4370" s="72">
        <v>25</v>
      </c>
      <c r="O4370" s="72">
        <v>5</v>
      </c>
      <c r="P4370" s="72">
        <v>2016</v>
      </c>
      <c r="Q4370" s="87" t="s">
        <v>1041</v>
      </c>
      <c r="R4370" s="88" t="s">
        <v>1026</v>
      </c>
      <c r="S4370" s="87" t="s">
        <v>1043</v>
      </c>
      <c r="T4370" s="72">
        <v>2</v>
      </c>
      <c r="U4370" s="88" t="s">
        <v>1026</v>
      </c>
      <c r="V4370" s="72">
        <v>0</v>
      </c>
      <c r="W4370" s="343" t="s">
        <v>4471</v>
      </c>
      <c r="X4370" s="72">
        <v>366</v>
      </c>
      <c r="Y4370" s="72">
        <v>14</v>
      </c>
      <c r="Z4370" s="88" t="s">
        <v>1026</v>
      </c>
      <c r="AA4370" s="72">
        <v>1</v>
      </c>
      <c r="AB4370" s="343"/>
      <c r="AC4370" s="17">
        <v>2</v>
      </c>
      <c r="AD4370" s="17">
        <v>9</v>
      </c>
      <c r="AE4370" s="17">
        <f t="shared" si="93"/>
        <v>129</v>
      </c>
      <c r="AF4370" s="17"/>
    </row>
    <row r="4371" spans="1:32" x14ac:dyDescent="0.25">
      <c r="A4371" s="16"/>
      <c r="B4371" s="319"/>
      <c r="C4371" s="16"/>
      <c r="D4371" s="16"/>
      <c r="E4371" s="16"/>
      <c r="F4371" s="16"/>
      <c r="G4371" s="16"/>
      <c r="H4371" s="16"/>
      <c r="I4371" s="16"/>
      <c r="J4371" s="16"/>
      <c r="K4371" s="16"/>
      <c r="L4371" s="16"/>
      <c r="M4371" s="72" t="s">
        <v>3143</v>
      </c>
      <c r="N4371" s="72">
        <v>27</v>
      </c>
      <c r="O4371" s="72">
        <v>5</v>
      </c>
      <c r="P4371" s="72">
        <v>2016</v>
      </c>
      <c r="Q4371" s="87" t="s">
        <v>4913</v>
      </c>
      <c r="R4371" s="88" t="s">
        <v>1026</v>
      </c>
      <c r="S4371" s="87" t="s">
        <v>1241</v>
      </c>
      <c r="T4371" s="72">
        <v>2</v>
      </c>
      <c r="U4371" s="88" t="s">
        <v>1026</v>
      </c>
      <c r="V4371" s="72">
        <v>0</v>
      </c>
      <c r="W4371" s="343" t="s">
        <v>1893</v>
      </c>
      <c r="X4371" s="72">
        <v>1047</v>
      </c>
      <c r="Y4371" s="72">
        <v>6</v>
      </c>
      <c r="Z4371" s="88" t="s">
        <v>1026</v>
      </c>
      <c r="AA4371" s="72">
        <v>2</v>
      </c>
      <c r="AB4371" s="343"/>
      <c r="AC4371" s="17">
        <v>2</v>
      </c>
      <c r="AD4371" s="17">
        <v>1</v>
      </c>
      <c r="AE4371" s="17">
        <f t="shared" si="93"/>
        <v>121</v>
      </c>
      <c r="AF4371" s="329"/>
    </row>
    <row r="4372" spans="1:32" x14ac:dyDescent="0.25">
      <c r="A4372" s="16"/>
      <c r="B4372" s="319"/>
      <c r="C4372" s="16"/>
      <c r="D4372" s="16"/>
      <c r="E4372" s="16"/>
      <c r="F4372" s="16"/>
      <c r="G4372" s="16"/>
      <c r="H4372" s="16"/>
      <c r="I4372" s="16"/>
      <c r="J4372" s="16"/>
      <c r="K4372" s="16"/>
      <c r="L4372" s="16"/>
      <c r="M4372" s="72" t="s">
        <v>3143</v>
      </c>
      <c r="N4372" s="72">
        <v>27</v>
      </c>
      <c r="O4372" s="72">
        <v>5</v>
      </c>
      <c r="P4372" s="72">
        <v>2016</v>
      </c>
      <c r="Q4372" s="87" t="s">
        <v>1042</v>
      </c>
      <c r="R4372" s="88" t="s">
        <v>1026</v>
      </c>
      <c r="S4372" s="87" t="s">
        <v>566</v>
      </c>
      <c r="T4372" s="72">
        <v>0</v>
      </c>
      <c r="U4372" s="88" t="s">
        <v>1026</v>
      </c>
      <c r="V4372" s="72">
        <v>1</v>
      </c>
      <c r="W4372" s="343" t="s">
        <v>6397</v>
      </c>
      <c r="X4372" s="72">
        <v>182</v>
      </c>
      <c r="Y4372" s="72">
        <v>1</v>
      </c>
      <c r="Z4372" s="88" t="s">
        <v>1026</v>
      </c>
      <c r="AA4372" s="72">
        <v>5</v>
      </c>
      <c r="AB4372" s="343"/>
      <c r="AC4372" s="17">
        <v>1</v>
      </c>
      <c r="AD4372" s="17">
        <v>57</v>
      </c>
      <c r="AE4372" s="17">
        <f t="shared" si="93"/>
        <v>117</v>
      </c>
      <c r="AF4372" s="329"/>
    </row>
    <row r="4373" spans="1:32" x14ac:dyDescent="0.25">
      <c r="A4373" s="16"/>
      <c r="B4373" s="319"/>
      <c r="C4373" s="16"/>
      <c r="D4373" s="16"/>
      <c r="E4373" s="16"/>
      <c r="F4373" s="16"/>
      <c r="G4373" s="16"/>
      <c r="H4373" s="16"/>
      <c r="I4373" s="16"/>
      <c r="J4373" s="16"/>
      <c r="K4373" s="16"/>
      <c r="L4373" s="16"/>
      <c r="M4373" s="72" t="s">
        <v>3027</v>
      </c>
      <c r="N4373" s="72">
        <v>28</v>
      </c>
      <c r="O4373" s="72">
        <v>5</v>
      </c>
      <c r="P4373" s="72">
        <v>2016</v>
      </c>
      <c r="Q4373" s="87" t="s">
        <v>2400</v>
      </c>
      <c r="R4373" s="88" t="s">
        <v>1026</v>
      </c>
      <c r="S4373" s="87" t="s">
        <v>1042</v>
      </c>
      <c r="T4373" s="72">
        <v>1</v>
      </c>
      <c r="U4373" s="88" t="s">
        <v>1026</v>
      </c>
      <c r="V4373" s="72">
        <v>0</v>
      </c>
      <c r="W4373" s="343" t="s">
        <v>2858</v>
      </c>
      <c r="X4373" s="72">
        <v>262</v>
      </c>
      <c r="Y4373" s="72">
        <v>6</v>
      </c>
      <c r="Z4373" s="88" t="s">
        <v>1026</v>
      </c>
      <c r="AA4373" s="72">
        <v>3</v>
      </c>
      <c r="AB4373" s="343"/>
      <c r="AC4373" s="17">
        <v>2</v>
      </c>
      <c r="AD4373" s="17">
        <v>7</v>
      </c>
      <c r="AE4373" s="17">
        <f t="shared" si="93"/>
        <v>127</v>
      </c>
      <c r="AF4373" s="329"/>
    </row>
    <row r="4374" spans="1:32" x14ac:dyDescent="0.25">
      <c r="A4374" s="16"/>
      <c r="B4374" s="319"/>
      <c r="C4374" s="16"/>
      <c r="D4374" s="16"/>
      <c r="E4374" s="16"/>
      <c r="F4374" s="16"/>
      <c r="G4374" s="16"/>
      <c r="H4374" s="16"/>
      <c r="I4374" s="16"/>
      <c r="J4374" s="16"/>
      <c r="K4374" s="16"/>
      <c r="L4374" s="16"/>
      <c r="M4374" s="72" t="s">
        <v>3027</v>
      </c>
      <c r="N4374" s="72">
        <v>28</v>
      </c>
      <c r="O4374" s="72">
        <v>5</v>
      </c>
      <c r="P4374" s="72">
        <v>2016</v>
      </c>
      <c r="Q4374" s="87" t="s">
        <v>264</v>
      </c>
      <c r="R4374" s="88" t="s">
        <v>1026</v>
      </c>
      <c r="S4374" s="87" t="s">
        <v>566</v>
      </c>
      <c r="T4374" s="72">
        <v>1</v>
      </c>
      <c r="U4374" s="88" t="s">
        <v>1026</v>
      </c>
      <c r="V4374" s="72">
        <v>2</v>
      </c>
      <c r="W4374" s="343" t="s">
        <v>6398</v>
      </c>
      <c r="X4374" s="72">
        <v>300</v>
      </c>
      <c r="Y4374" s="72">
        <v>7</v>
      </c>
      <c r="Z4374" s="88" t="s">
        <v>1026</v>
      </c>
      <c r="AA4374" s="72">
        <v>5</v>
      </c>
      <c r="AB4374" s="343"/>
      <c r="AC4374" s="17">
        <v>2</v>
      </c>
      <c r="AD4374" s="17">
        <v>29</v>
      </c>
      <c r="AE4374" s="17">
        <f t="shared" si="93"/>
        <v>149</v>
      </c>
      <c r="AF4374" s="329"/>
    </row>
    <row r="4375" spans="1:32" x14ac:dyDescent="0.25">
      <c r="A4375" s="16"/>
      <c r="B4375" s="319"/>
      <c r="C4375" s="16"/>
      <c r="D4375" s="16"/>
      <c r="E4375" s="16"/>
      <c r="F4375" s="16"/>
      <c r="G4375" s="16"/>
      <c r="H4375" s="16"/>
      <c r="I4375" s="16"/>
      <c r="J4375" s="16"/>
      <c r="K4375" s="16"/>
      <c r="L4375" s="16"/>
      <c r="M4375" s="72" t="s">
        <v>3027</v>
      </c>
      <c r="N4375" s="72">
        <v>28</v>
      </c>
      <c r="O4375" s="72">
        <v>5</v>
      </c>
      <c r="P4375" s="72">
        <v>2016</v>
      </c>
      <c r="Q4375" s="87" t="s">
        <v>392</v>
      </c>
      <c r="R4375" s="88" t="s">
        <v>1026</v>
      </c>
      <c r="S4375" s="87" t="s">
        <v>1041</v>
      </c>
      <c r="T4375" s="72">
        <v>2</v>
      </c>
      <c r="U4375" s="88" t="s">
        <v>1026</v>
      </c>
      <c r="V4375" s="72">
        <v>1</v>
      </c>
      <c r="W4375" s="343" t="s">
        <v>2961</v>
      </c>
      <c r="X4375" s="72">
        <v>344</v>
      </c>
      <c r="Y4375" s="72">
        <v>6</v>
      </c>
      <c r="Z4375" s="88" t="s">
        <v>1026</v>
      </c>
      <c r="AA4375" s="72">
        <v>5</v>
      </c>
      <c r="AB4375" s="343"/>
      <c r="AC4375" s="17">
        <v>2</v>
      </c>
      <c r="AD4375" s="17">
        <v>27</v>
      </c>
      <c r="AE4375" s="17">
        <f t="shared" si="93"/>
        <v>147</v>
      </c>
      <c r="AF4375" s="329"/>
    </row>
    <row r="4376" spans="1:32" x14ac:dyDescent="0.25">
      <c r="A4376" s="16"/>
      <c r="B4376" s="319"/>
      <c r="C4376" s="16"/>
      <c r="D4376" s="16"/>
      <c r="E4376" s="16"/>
      <c r="F4376" s="16"/>
      <c r="G4376" s="16"/>
      <c r="H4376" s="16"/>
      <c r="I4376" s="16"/>
      <c r="J4376" s="16"/>
      <c r="K4376" s="16"/>
      <c r="L4376" s="16"/>
      <c r="M4376" s="72" t="s">
        <v>3011</v>
      </c>
      <c r="N4376" s="72">
        <v>29</v>
      </c>
      <c r="O4376" s="72">
        <v>5</v>
      </c>
      <c r="P4376" s="72">
        <v>2016</v>
      </c>
      <c r="Q4376" s="87" t="s">
        <v>1043</v>
      </c>
      <c r="R4376" s="88" t="s">
        <v>1026</v>
      </c>
      <c r="S4376" s="87" t="s">
        <v>392</v>
      </c>
      <c r="T4376" s="72">
        <v>0</v>
      </c>
      <c r="U4376" s="88" t="s">
        <v>1026</v>
      </c>
      <c r="V4376" s="72">
        <v>2</v>
      </c>
      <c r="W4376" s="343" t="s">
        <v>916</v>
      </c>
      <c r="X4376" s="72">
        <v>291</v>
      </c>
      <c r="Y4376" s="72">
        <v>4</v>
      </c>
      <c r="Z4376" s="88" t="s">
        <v>1026</v>
      </c>
      <c r="AA4376" s="72">
        <v>7</v>
      </c>
      <c r="AB4376" s="343"/>
      <c r="AC4376" s="17">
        <v>2</v>
      </c>
      <c r="AD4376" s="17">
        <v>21</v>
      </c>
      <c r="AE4376" s="17">
        <f t="shared" si="93"/>
        <v>141</v>
      </c>
      <c r="AF4376" s="329"/>
    </row>
    <row r="4377" spans="1:32" x14ac:dyDescent="0.25">
      <c r="A4377" s="16"/>
      <c r="C4377" s="16"/>
      <c r="D4377" s="16"/>
      <c r="E4377" s="16"/>
      <c r="F4377" s="16"/>
      <c r="G4377" s="16"/>
      <c r="H4377" s="16"/>
      <c r="I4377" s="16"/>
      <c r="J4377" s="16"/>
      <c r="K4377" s="16"/>
      <c r="L4377" s="16"/>
      <c r="M4377" s="72" t="s">
        <v>3144</v>
      </c>
      <c r="N4377" s="72">
        <v>31</v>
      </c>
      <c r="O4377" s="72">
        <v>5</v>
      </c>
      <c r="P4377" s="72">
        <v>2016</v>
      </c>
      <c r="Q4377" s="87" t="s">
        <v>1042</v>
      </c>
      <c r="R4377" s="88" t="s">
        <v>1026</v>
      </c>
      <c r="S4377" s="87" t="s">
        <v>1241</v>
      </c>
      <c r="T4377" s="72">
        <v>1</v>
      </c>
      <c r="U4377" s="88" t="s">
        <v>1026</v>
      </c>
      <c r="V4377" s="72">
        <v>0</v>
      </c>
      <c r="W4377" s="343" t="s">
        <v>6399</v>
      </c>
      <c r="X4377" s="72">
        <v>355</v>
      </c>
      <c r="Y4377" s="72">
        <v>10</v>
      </c>
      <c r="Z4377" s="88" t="s">
        <v>1026</v>
      </c>
      <c r="AA4377" s="72">
        <v>9</v>
      </c>
      <c r="AB4377" s="343"/>
      <c r="AC4377" s="17">
        <v>2</v>
      </c>
      <c r="AD4377" s="17">
        <v>39</v>
      </c>
      <c r="AE4377" s="17">
        <f t="shared" si="93"/>
        <v>159</v>
      </c>
      <c r="AF4377" s="329"/>
    </row>
    <row r="4378" spans="1:32" x14ac:dyDescent="0.25">
      <c r="A4378" s="16"/>
      <c r="C4378" s="16"/>
      <c r="D4378" s="16"/>
      <c r="E4378" s="16"/>
      <c r="F4378" s="16"/>
      <c r="G4378" s="16"/>
      <c r="H4378" s="16"/>
      <c r="I4378" s="16"/>
      <c r="J4378" s="16"/>
      <c r="K4378" s="16"/>
      <c r="L4378" s="16"/>
      <c r="M4378" s="72" t="s">
        <v>3142</v>
      </c>
      <c r="N4378" s="72">
        <v>1</v>
      </c>
      <c r="O4378" s="72">
        <v>6</v>
      </c>
      <c r="P4378" s="72">
        <v>2016</v>
      </c>
      <c r="Q4378" s="87" t="s">
        <v>5041</v>
      </c>
      <c r="R4378" s="88" t="s">
        <v>1026</v>
      </c>
      <c r="S4378" s="87" t="s">
        <v>2400</v>
      </c>
      <c r="T4378" s="72">
        <v>0</v>
      </c>
      <c r="U4378" s="88" t="s">
        <v>1026</v>
      </c>
      <c r="V4378" s="72">
        <v>2</v>
      </c>
      <c r="W4378" s="343" t="s">
        <v>4528</v>
      </c>
      <c r="X4378" s="72">
        <v>274</v>
      </c>
      <c r="Y4378" s="72">
        <v>0</v>
      </c>
      <c r="Z4378" s="88" t="s">
        <v>1026</v>
      </c>
      <c r="AA4378" s="72">
        <v>2</v>
      </c>
      <c r="AB4378" s="343"/>
      <c r="AC4378" s="17">
        <v>2</v>
      </c>
      <c r="AD4378" s="17">
        <v>10</v>
      </c>
      <c r="AE4378" s="17">
        <f t="shared" si="93"/>
        <v>130</v>
      </c>
      <c r="AF4378" s="329"/>
    </row>
    <row r="4379" spans="1:32" x14ac:dyDescent="0.25">
      <c r="A4379" s="16"/>
      <c r="C4379" s="16"/>
      <c r="D4379" s="16"/>
      <c r="E4379" s="16"/>
      <c r="F4379" s="16"/>
      <c r="G4379" s="16"/>
      <c r="H4379" s="16"/>
      <c r="I4379" s="16"/>
      <c r="J4379" s="16"/>
      <c r="K4379" s="16"/>
      <c r="L4379" s="16"/>
      <c r="M4379" s="72" t="s">
        <v>3142</v>
      </c>
      <c r="N4379" s="72">
        <v>1</v>
      </c>
      <c r="O4379" s="72">
        <v>6</v>
      </c>
      <c r="P4379" s="72">
        <v>2016</v>
      </c>
      <c r="Q4379" s="87" t="s">
        <v>264</v>
      </c>
      <c r="R4379" s="88" t="s">
        <v>1026</v>
      </c>
      <c r="S4379" s="87" t="s">
        <v>1043</v>
      </c>
      <c r="T4379" s="72">
        <v>2</v>
      </c>
      <c r="U4379" s="88" t="s">
        <v>1026</v>
      </c>
      <c r="V4379" s="72">
        <v>0</v>
      </c>
      <c r="W4379" s="343" t="s">
        <v>5408</v>
      </c>
      <c r="X4379" s="72">
        <v>419</v>
      </c>
      <c r="Y4379" s="72">
        <v>4</v>
      </c>
      <c r="Z4379" s="88" t="s">
        <v>1026</v>
      </c>
      <c r="AA4379" s="72">
        <v>1</v>
      </c>
      <c r="AB4379" s="343"/>
      <c r="AC4379" s="17">
        <v>1</v>
      </c>
      <c r="AD4379" s="17">
        <v>50</v>
      </c>
      <c r="AE4379" s="17">
        <f t="shared" si="93"/>
        <v>110</v>
      </c>
      <c r="AF4379" s="329"/>
    </row>
    <row r="4380" spans="1:32" x14ac:dyDescent="0.25">
      <c r="A4380" s="16"/>
      <c r="C4380" s="16"/>
      <c r="D4380" s="16"/>
      <c r="E4380" s="16"/>
      <c r="F4380" s="16"/>
      <c r="G4380" s="16"/>
      <c r="H4380" s="16"/>
      <c r="I4380" s="16"/>
      <c r="J4380" s="16"/>
      <c r="K4380" s="16"/>
      <c r="L4380" s="16"/>
      <c r="M4380" s="72" t="s">
        <v>3141</v>
      </c>
      <c r="N4380" s="72">
        <v>2</v>
      </c>
      <c r="O4380" s="72">
        <v>6</v>
      </c>
      <c r="P4380" s="72">
        <v>2016</v>
      </c>
      <c r="Q4380" s="87" t="s">
        <v>392</v>
      </c>
      <c r="R4380" s="88" t="s">
        <v>1026</v>
      </c>
      <c r="S4380" s="87" t="s">
        <v>566</v>
      </c>
      <c r="T4380" s="72">
        <v>2</v>
      </c>
      <c r="U4380" s="88" t="s">
        <v>1026</v>
      </c>
      <c r="V4380" s="72">
        <v>0</v>
      </c>
      <c r="W4380" s="343" t="s">
        <v>1793</v>
      </c>
      <c r="X4380" s="72">
        <v>608</v>
      </c>
      <c r="Y4380" s="72">
        <v>14</v>
      </c>
      <c r="Z4380" s="88" t="s">
        <v>1026</v>
      </c>
      <c r="AA4380" s="72">
        <v>3</v>
      </c>
      <c r="AB4380" s="343"/>
      <c r="AC4380" s="17">
        <v>2</v>
      </c>
      <c r="AD4380" s="17">
        <v>21</v>
      </c>
      <c r="AE4380" s="17">
        <f t="shared" si="93"/>
        <v>141</v>
      </c>
      <c r="AF4380" s="329"/>
    </row>
    <row r="4381" spans="1:32" x14ac:dyDescent="0.25">
      <c r="A4381" s="16"/>
      <c r="C4381" s="16"/>
      <c r="D4381" s="16"/>
      <c r="E4381" s="16"/>
      <c r="F4381" s="16"/>
      <c r="G4381" s="16"/>
      <c r="H4381" s="16"/>
      <c r="I4381" s="16"/>
      <c r="J4381" s="16"/>
      <c r="K4381" s="16"/>
      <c r="L4381" s="16"/>
      <c r="M4381" s="72" t="s">
        <v>3141</v>
      </c>
      <c r="N4381" s="72">
        <v>2</v>
      </c>
      <c r="O4381" s="72">
        <v>6</v>
      </c>
      <c r="P4381" s="72">
        <v>2016</v>
      </c>
      <c r="Q4381" s="87" t="s">
        <v>6380</v>
      </c>
      <c r="R4381" s="88" t="s">
        <v>1026</v>
      </c>
      <c r="S4381" s="87" t="s">
        <v>2400</v>
      </c>
      <c r="T4381" s="72">
        <v>0</v>
      </c>
      <c r="U4381" s="88" t="s">
        <v>1026</v>
      </c>
      <c r="V4381" s="72">
        <v>1</v>
      </c>
      <c r="W4381" s="343" t="s">
        <v>2471</v>
      </c>
      <c r="X4381" s="72">
        <v>230</v>
      </c>
      <c r="Y4381" s="72">
        <v>2</v>
      </c>
      <c r="Z4381" s="88" t="s">
        <v>1026</v>
      </c>
      <c r="AA4381" s="72">
        <v>6</v>
      </c>
      <c r="AB4381" s="343"/>
      <c r="AC4381" s="17">
        <v>2</v>
      </c>
      <c r="AD4381" s="17">
        <v>8</v>
      </c>
      <c r="AE4381" s="17">
        <f t="shared" si="93"/>
        <v>128</v>
      </c>
      <c r="AF4381" s="329"/>
    </row>
    <row r="4382" spans="1:32" x14ac:dyDescent="0.25">
      <c r="A4382" s="16"/>
      <c r="C4382" s="16"/>
      <c r="D4382" s="16"/>
      <c r="E4382" s="16"/>
      <c r="F4382" s="16"/>
      <c r="G4382" s="16"/>
      <c r="H4382" s="16"/>
      <c r="I4382" s="16"/>
      <c r="J4382" s="16"/>
      <c r="K4382" s="16"/>
      <c r="L4382" s="16"/>
      <c r="M4382" s="72" t="s">
        <v>3141</v>
      </c>
      <c r="N4382" s="72">
        <v>2</v>
      </c>
      <c r="O4382" s="72">
        <v>6</v>
      </c>
      <c r="P4382" s="72">
        <v>2016</v>
      </c>
      <c r="Q4382" s="87" t="s">
        <v>1241</v>
      </c>
      <c r="R4382" s="88" t="s">
        <v>1026</v>
      </c>
      <c r="S4382" s="87" t="s">
        <v>1041</v>
      </c>
      <c r="T4382" s="72">
        <v>2</v>
      </c>
      <c r="U4382" s="88" t="s">
        <v>1026</v>
      </c>
      <c r="V4382" s="72">
        <v>1</v>
      </c>
      <c r="W4382" s="343" t="s">
        <v>6400</v>
      </c>
      <c r="X4382" s="72">
        <v>1434</v>
      </c>
      <c r="Y4382" s="72">
        <v>6</v>
      </c>
      <c r="Z4382" s="88" t="s">
        <v>1026</v>
      </c>
      <c r="AA4382" s="72">
        <v>6</v>
      </c>
      <c r="AB4382" s="343"/>
      <c r="AC4382" s="17">
        <v>2</v>
      </c>
      <c r="AD4382" s="17">
        <v>30</v>
      </c>
      <c r="AE4382" s="17">
        <f t="shared" si="93"/>
        <v>150</v>
      </c>
      <c r="AF4382" s="329"/>
    </row>
    <row r="4383" spans="1:32" x14ac:dyDescent="0.25">
      <c r="A4383" s="16"/>
      <c r="C4383" s="16"/>
      <c r="D4383" s="16"/>
      <c r="E4383" s="16"/>
      <c r="F4383" s="16"/>
      <c r="G4383" s="16"/>
      <c r="H4383" s="16"/>
      <c r="I4383" s="16"/>
      <c r="J4383" s="16"/>
      <c r="K4383" s="16"/>
      <c r="L4383" s="16"/>
      <c r="M4383" s="72" t="s">
        <v>3141</v>
      </c>
      <c r="N4383" s="72">
        <v>2</v>
      </c>
      <c r="O4383" s="72">
        <v>6</v>
      </c>
      <c r="P4383" s="72">
        <v>2016</v>
      </c>
      <c r="Q4383" s="87" t="s">
        <v>4913</v>
      </c>
      <c r="R4383" s="88" t="s">
        <v>1026</v>
      </c>
      <c r="S4383" s="87" t="s">
        <v>1042</v>
      </c>
      <c r="T4383" s="72">
        <v>2</v>
      </c>
      <c r="U4383" s="88" t="s">
        <v>1026</v>
      </c>
      <c r="V4383" s="72">
        <v>0</v>
      </c>
      <c r="W4383" s="343" t="s">
        <v>6401</v>
      </c>
      <c r="X4383" s="72">
        <v>917</v>
      </c>
      <c r="Y4383" s="72">
        <v>10</v>
      </c>
      <c r="Z4383" s="88" t="s">
        <v>1026</v>
      </c>
      <c r="AA4383" s="72">
        <v>2</v>
      </c>
      <c r="AB4383" s="343"/>
      <c r="AC4383" s="17">
        <v>2</v>
      </c>
      <c r="AD4383" s="17">
        <v>21</v>
      </c>
      <c r="AE4383" s="17">
        <f t="shared" si="93"/>
        <v>141</v>
      </c>
      <c r="AF4383" s="329"/>
    </row>
    <row r="4384" spans="1:32" x14ac:dyDescent="0.25">
      <c r="A4384" s="16"/>
      <c r="C4384" s="16"/>
      <c r="D4384" s="16"/>
      <c r="E4384" s="16"/>
      <c r="F4384" s="16"/>
      <c r="G4384" s="16"/>
      <c r="H4384" s="16"/>
      <c r="I4384" s="16"/>
      <c r="J4384" s="16"/>
      <c r="K4384" s="16"/>
      <c r="L4384" s="16"/>
      <c r="M4384" s="72" t="s">
        <v>3011</v>
      </c>
      <c r="N4384" s="72">
        <v>3</v>
      </c>
      <c r="O4384" s="72">
        <v>6</v>
      </c>
      <c r="P4384" s="72">
        <v>2016</v>
      </c>
      <c r="Q4384" s="87" t="s">
        <v>1041</v>
      </c>
      <c r="R4384" s="88" t="s">
        <v>1026</v>
      </c>
      <c r="S4384" s="87" t="s">
        <v>6380</v>
      </c>
      <c r="T4384" s="72">
        <v>2</v>
      </c>
      <c r="U4384" s="88" t="s">
        <v>1026</v>
      </c>
      <c r="V4384" s="72">
        <v>0</v>
      </c>
      <c r="W4384" s="343" t="s">
        <v>6405</v>
      </c>
      <c r="X4384" s="72">
        <v>365</v>
      </c>
      <c r="Y4384" s="72">
        <v>15</v>
      </c>
      <c r="Z4384" s="88" t="s">
        <v>1026</v>
      </c>
      <c r="AA4384" s="72">
        <v>3</v>
      </c>
      <c r="AB4384" s="343"/>
      <c r="AC4384" s="17">
        <v>2</v>
      </c>
      <c r="AD4384" s="17">
        <v>8</v>
      </c>
      <c r="AE4384" s="17">
        <f t="shared" si="93"/>
        <v>128</v>
      </c>
      <c r="AF4384" s="329"/>
    </row>
    <row r="4385" spans="1:32" x14ac:dyDescent="0.25">
      <c r="A4385" s="16"/>
      <c r="C4385" s="16"/>
      <c r="D4385" s="16"/>
      <c r="E4385" s="16"/>
      <c r="F4385" s="16"/>
      <c r="G4385" s="16"/>
      <c r="H4385" s="16"/>
      <c r="I4385" s="16"/>
      <c r="J4385" s="16"/>
      <c r="K4385" s="16"/>
      <c r="L4385" s="16"/>
      <c r="M4385" s="72" t="s">
        <v>3144</v>
      </c>
      <c r="N4385" s="72">
        <v>5</v>
      </c>
      <c r="O4385" s="72">
        <v>6</v>
      </c>
      <c r="P4385" s="72">
        <v>2016</v>
      </c>
      <c r="Q4385" s="87" t="s">
        <v>2400</v>
      </c>
      <c r="R4385" s="88" t="s">
        <v>1026</v>
      </c>
      <c r="S4385" s="87" t="s">
        <v>392</v>
      </c>
      <c r="T4385" s="72">
        <v>1</v>
      </c>
      <c r="U4385" s="88" t="s">
        <v>1026</v>
      </c>
      <c r="V4385" s="72">
        <v>2</v>
      </c>
      <c r="W4385" s="343" t="s">
        <v>6404</v>
      </c>
      <c r="X4385" s="72">
        <v>346</v>
      </c>
      <c r="Y4385" s="72">
        <v>2</v>
      </c>
      <c r="Z4385" s="88" t="s">
        <v>1026</v>
      </c>
      <c r="AA4385" s="72">
        <v>1</v>
      </c>
      <c r="AB4385" s="343"/>
      <c r="AC4385" s="17">
        <v>2</v>
      </c>
      <c r="AD4385" s="17">
        <v>6</v>
      </c>
      <c r="AE4385" s="17">
        <f t="shared" si="93"/>
        <v>126</v>
      </c>
      <c r="AF4385" s="329"/>
    </row>
    <row r="4386" spans="1:32" x14ac:dyDescent="0.25">
      <c r="A4386" s="16"/>
      <c r="C4386" s="16"/>
      <c r="D4386" s="16"/>
      <c r="E4386" s="16"/>
      <c r="F4386" s="16"/>
      <c r="G4386" s="16"/>
      <c r="H4386" s="16"/>
      <c r="I4386" s="16"/>
      <c r="J4386" s="16"/>
      <c r="K4386" s="16"/>
      <c r="L4386" s="16"/>
      <c r="M4386" s="72" t="s">
        <v>3011</v>
      </c>
      <c r="N4386" s="72">
        <v>3</v>
      </c>
      <c r="O4386" s="72">
        <v>6</v>
      </c>
      <c r="P4386" s="72">
        <v>2016</v>
      </c>
      <c r="Q4386" s="87" t="s">
        <v>566</v>
      </c>
      <c r="R4386" s="88" t="s">
        <v>1026</v>
      </c>
      <c r="S4386" s="87" t="s">
        <v>1241</v>
      </c>
      <c r="T4386" s="72">
        <v>2</v>
      </c>
      <c r="U4386" s="88" t="s">
        <v>1026</v>
      </c>
      <c r="V4386" s="72">
        <v>0</v>
      </c>
      <c r="W4386" s="343" t="s">
        <v>6403</v>
      </c>
      <c r="X4386" s="72">
        <v>182</v>
      </c>
      <c r="Y4386" s="72">
        <v>8</v>
      </c>
      <c r="Z4386" s="88" t="s">
        <v>1026</v>
      </c>
      <c r="AA4386" s="72">
        <v>6</v>
      </c>
      <c r="AB4386" s="343"/>
      <c r="AC4386" s="17">
        <v>2</v>
      </c>
      <c r="AD4386" s="17">
        <v>13</v>
      </c>
      <c r="AE4386" s="17">
        <f t="shared" si="93"/>
        <v>133</v>
      </c>
      <c r="AF4386" s="329"/>
    </row>
    <row r="4387" spans="1:32" x14ac:dyDescent="0.25">
      <c r="A4387" s="16"/>
      <c r="C4387" s="16"/>
      <c r="D4387" s="16"/>
      <c r="E4387" s="16"/>
      <c r="F4387" s="16"/>
      <c r="G4387" s="16"/>
      <c r="H4387" s="16"/>
      <c r="I4387" s="16"/>
      <c r="J4387" s="16"/>
      <c r="K4387" s="16"/>
      <c r="L4387" s="16"/>
      <c r="M4387" s="72" t="s">
        <v>3011</v>
      </c>
      <c r="N4387" s="72">
        <v>3</v>
      </c>
      <c r="O4387" s="72">
        <v>6</v>
      </c>
      <c r="P4387" s="72">
        <v>2016</v>
      </c>
      <c r="Q4387" s="87" t="s">
        <v>5041</v>
      </c>
      <c r="R4387" s="88" t="s">
        <v>1026</v>
      </c>
      <c r="S4387" s="87" t="s">
        <v>1042</v>
      </c>
      <c r="T4387" s="72">
        <v>2</v>
      </c>
      <c r="U4387" s="88" t="s">
        <v>1026</v>
      </c>
      <c r="V4387" s="72">
        <v>0</v>
      </c>
      <c r="W4387" s="343" t="s">
        <v>6402</v>
      </c>
      <c r="X4387" s="72">
        <v>253</v>
      </c>
      <c r="Y4387" s="72">
        <v>14</v>
      </c>
      <c r="Z4387" s="88" t="s">
        <v>1026</v>
      </c>
      <c r="AA4387" s="72">
        <v>2</v>
      </c>
      <c r="AB4387" s="343"/>
      <c r="AC4387" s="17">
        <v>2</v>
      </c>
      <c r="AD4387" s="17">
        <v>10</v>
      </c>
      <c r="AE4387" s="17">
        <f t="shared" si="93"/>
        <v>130</v>
      </c>
      <c r="AF4387" s="329"/>
    </row>
    <row r="4388" spans="1:32" x14ac:dyDescent="0.25">
      <c r="A4388" s="16"/>
      <c r="C4388" s="16"/>
      <c r="D4388" s="16"/>
      <c r="E4388" s="16"/>
      <c r="F4388" s="16"/>
      <c r="G4388" s="16"/>
      <c r="H4388" s="16"/>
      <c r="I4388" s="16"/>
      <c r="J4388" s="16"/>
      <c r="K4388" s="16"/>
      <c r="L4388" s="16"/>
      <c r="M4388" s="72" t="s">
        <v>3011</v>
      </c>
      <c r="N4388" s="72">
        <v>3</v>
      </c>
      <c r="O4388" s="72">
        <v>6</v>
      </c>
      <c r="P4388" s="72">
        <v>2016</v>
      </c>
      <c r="Q4388" s="87" t="s">
        <v>1043</v>
      </c>
      <c r="R4388" s="88" t="s">
        <v>1026</v>
      </c>
      <c r="S4388" s="87" t="s">
        <v>4913</v>
      </c>
      <c r="T4388" s="72">
        <v>0</v>
      </c>
      <c r="U4388" s="88" t="s">
        <v>1026</v>
      </c>
      <c r="V4388" s="72">
        <v>2</v>
      </c>
      <c r="W4388" s="343" t="s">
        <v>2895</v>
      </c>
      <c r="X4388" s="72">
        <v>261</v>
      </c>
      <c r="Y4388" s="72">
        <v>2</v>
      </c>
      <c r="Z4388" s="88" t="s">
        <v>1026</v>
      </c>
      <c r="AA4388" s="72">
        <v>7</v>
      </c>
      <c r="AB4388" s="343"/>
      <c r="AC4388" s="17">
        <v>2</v>
      </c>
      <c r="AD4388" s="17">
        <v>1</v>
      </c>
      <c r="AE4388" s="17">
        <f t="shared" si="93"/>
        <v>121</v>
      </c>
      <c r="AF4388" s="329"/>
    </row>
    <row r="4389" spans="1:32" x14ac:dyDescent="0.25">
      <c r="A4389" s="16"/>
      <c r="C4389" s="16"/>
      <c r="D4389" s="16"/>
      <c r="E4389" s="16"/>
      <c r="F4389" s="16"/>
      <c r="G4389" s="16"/>
      <c r="H4389" s="16"/>
      <c r="I4389" s="16"/>
      <c r="J4389" s="16"/>
      <c r="K4389" s="16"/>
      <c r="L4389" s="16"/>
      <c r="M4389" s="72" t="s">
        <v>3142</v>
      </c>
      <c r="N4389" s="72">
        <v>8</v>
      </c>
      <c r="O4389" s="72">
        <v>6</v>
      </c>
      <c r="P4389" s="72">
        <v>2016</v>
      </c>
      <c r="Q4389" s="87" t="s">
        <v>4913</v>
      </c>
      <c r="R4389" s="88" t="s">
        <v>1026</v>
      </c>
      <c r="S4389" s="87" t="s">
        <v>5041</v>
      </c>
      <c r="T4389" s="72">
        <v>2</v>
      </c>
      <c r="U4389" s="88" t="s">
        <v>1026</v>
      </c>
      <c r="V4389" s="72">
        <v>0</v>
      </c>
      <c r="W4389" s="343" t="s">
        <v>5051</v>
      </c>
      <c r="X4389" s="72">
        <v>724</v>
      </c>
      <c r="Y4389" s="72">
        <v>7</v>
      </c>
      <c r="Z4389" s="88" t="s">
        <v>1026</v>
      </c>
      <c r="AA4389" s="72">
        <v>1</v>
      </c>
      <c r="AB4389" s="343"/>
      <c r="AC4389" s="17">
        <v>2</v>
      </c>
      <c r="AD4389" s="17">
        <v>17</v>
      </c>
      <c r="AE4389" s="17">
        <f t="shared" si="93"/>
        <v>137</v>
      </c>
      <c r="AF4389" s="329"/>
    </row>
    <row r="4390" spans="1:32" x14ac:dyDescent="0.25">
      <c r="A4390" s="16"/>
      <c r="C4390" s="16"/>
      <c r="D4390" s="16"/>
      <c r="E4390" s="16"/>
      <c r="F4390" s="16"/>
      <c r="G4390" s="16"/>
      <c r="H4390" s="16"/>
      <c r="I4390" s="16"/>
      <c r="J4390" s="16"/>
      <c r="K4390" s="16"/>
      <c r="L4390" s="16"/>
      <c r="M4390" s="72" t="s">
        <v>3142</v>
      </c>
      <c r="N4390" s="72">
        <v>8</v>
      </c>
      <c r="O4390" s="72">
        <v>6</v>
      </c>
      <c r="P4390" s="72">
        <v>2016</v>
      </c>
      <c r="Q4390" s="87" t="s">
        <v>1241</v>
      </c>
      <c r="R4390" s="88" t="s">
        <v>1026</v>
      </c>
      <c r="S4390" s="87" t="s">
        <v>6380</v>
      </c>
      <c r="T4390" s="72">
        <v>1</v>
      </c>
      <c r="U4390" s="88" t="s">
        <v>1026</v>
      </c>
      <c r="V4390" s="72">
        <v>0</v>
      </c>
      <c r="W4390" s="343" t="s">
        <v>5972</v>
      </c>
      <c r="X4390" s="72">
        <v>880</v>
      </c>
      <c r="Y4390" s="72">
        <v>2</v>
      </c>
      <c r="Z4390" s="88" t="s">
        <v>1026</v>
      </c>
      <c r="AA4390" s="72">
        <v>1</v>
      </c>
      <c r="AB4390" s="343"/>
      <c r="AC4390" s="17">
        <v>2</v>
      </c>
      <c r="AD4390" s="17">
        <v>4</v>
      </c>
      <c r="AE4390" s="17">
        <f t="shared" si="93"/>
        <v>124</v>
      </c>
      <c r="AF4390" s="329"/>
    </row>
    <row r="4391" spans="1:32" x14ac:dyDescent="0.25">
      <c r="A4391" s="16"/>
      <c r="C4391" s="16"/>
      <c r="D4391" s="16"/>
      <c r="E4391" s="16"/>
      <c r="F4391" s="16"/>
      <c r="G4391" s="16"/>
      <c r="H4391" s="16"/>
      <c r="I4391" s="16"/>
      <c r="J4391" s="16"/>
      <c r="K4391" s="16"/>
      <c r="L4391" s="16"/>
      <c r="M4391" s="72" t="s">
        <v>3142</v>
      </c>
      <c r="N4391" s="72">
        <v>8</v>
      </c>
      <c r="O4391" s="72">
        <v>6</v>
      </c>
      <c r="P4391" s="72">
        <v>2016</v>
      </c>
      <c r="Q4391" s="87" t="s">
        <v>2400</v>
      </c>
      <c r="R4391" s="88" t="s">
        <v>1026</v>
      </c>
      <c r="S4391" s="87" t="s">
        <v>566</v>
      </c>
      <c r="T4391" s="72">
        <v>2</v>
      </c>
      <c r="U4391" s="88" t="s">
        <v>1026</v>
      </c>
      <c r="V4391" s="72">
        <v>0</v>
      </c>
      <c r="W4391" s="343" t="s">
        <v>6406</v>
      </c>
      <c r="X4391" s="72">
        <v>255</v>
      </c>
      <c r="Y4391" s="72">
        <v>12</v>
      </c>
      <c r="Z4391" s="88" t="s">
        <v>1026</v>
      </c>
      <c r="AA4391" s="72">
        <v>0</v>
      </c>
      <c r="AB4391" s="343"/>
      <c r="AC4391" s="17">
        <v>2</v>
      </c>
      <c r="AD4391" s="17">
        <v>0</v>
      </c>
      <c r="AE4391" s="17">
        <f t="shared" si="93"/>
        <v>120</v>
      </c>
      <c r="AF4391" s="329"/>
    </row>
    <row r="4392" spans="1:32" x14ac:dyDescent="0.25">
      <c r="A4392" s="16"/>
      <c r="C4392" s="16"/>
      <c r="D4392" s="16"/>
      <c r="E4392" s="16"/>
      <c r="F4392" s="16"/>
      <c r="G4392" s="16"/>
      <c r="H4392" s="16"/>
      <c r="I4392" s="16"/>
      <c r="J4392" s="16"/>
      <c r="K4392" s="16"/>
      <c r="L4392" s="16"/>
      <c r="M4392" s="72" t="s">
        <v>3142</v>
      </c>
      <c r="N4392" s="72">
        <v>8</v>
      </c>
      <c r="O4392" s="72">
        <v>6</v>
      </c>
      <c r="P4392" s="72">
        <v>2016</v>
      </c>
      <c r="Q4392" s="87" t="s">
        <v>1042</v>
      </c>
      <c r="R4392" s="88" t="s">
        <v>1026</v>
      </c>
      <c r="S4392" s="87" t="s">
        <v>264</v>
      </c>
      <c r="T4392" s="72">
        <v>0</v>
      </c>
      <c r="U4392" s="88" t="s">
        <v>1026</v>
      </c>
      <c r="V4392" s="72">
        <v>2</v>
      </c>
      <c r="W4392" s="343" t="s">
        <v>6407</v>
      </c>
      <c r="X4392" s="72">
        <v>270</v>
      </c>
      <c r="Y4392" s="72">
        <v>4</v>
      </c>
      <c r="Z4392" s="88" t="s">
        <v>1026</v>
      </c>
      <c r="AA4392" s="72">
        <v>11</v>
      </c>
      <c r="AB4392" s="343"/>
      <c r="AC4392" s="17">
        <v>2</v>
      </c>
      <c r="AD4392" s="17">
        <v>7</v>
      </c>
      <c r="AE4392" s="17">
        <f t="shared" si="93"/>
        <v>127</v>
      </c>
      <c r="AF4392" s="329"/>
    </row>
    <row r="4393" spans="1:32" x14ac:dyDescent="0.25">
      <c r="A4393" s="16"/>
      <c r="C4393" s="16"/>
      <c r="D4393" s="16"/>
      <c r="E4393" s="16"/>
      <c r="F4393" s="16"/>
      <c r="G4393" s="16"/>
      <c r="H4393" s="16"/>
      <c r="I4393" s="16"/>
      <c r="J4393" s="16"/>
      <c r="K4393" s="16"/>
      <c r="L4393" s="16"/>
      <c r="M4393" s="72" t="s">
        <v>3027</v>
      </c>
      <c r="N4393" s="72">
        <v>11</v>
      </c>
      <c r="O4393" s="72">
        <v>6</v>
      </c>
      <c r="P4393" s="72">
        <v>2016</v>
      </c>
      <c r="Q4393" s="87" t="s">
        <v>566</v>
      </c>
      <c r="R4393" s="88" t="s">
        <v>1026</v>
      </c>
      <c r="S4393" s="87" t="s">
        <v>1041</v>
      </c>
      <c r="T4393" s="72">
        <v>0</v>
      </c>
      <c r="U4393" s="88" t="s">
        <v>1026</v>
      </c>
      <c r="V4393" s="72">
        <v>2</v>
      </c>
      <c r="W4393" s="343" t="s">
        <v>6408</v>
      </c>
      <c r="X4393" s="72">
        <v>722</v>
      </c>
      <c r="Y4393" s="72">
        <v>3</v>
      </c>
      <c r="Z4393" s="88" t="s">
        <v>1026</v>
      </c>
      <c r="AA4393" s="72">
        <v>12</v>
      </c>
      <c r="AB4393" s="343"/>
      <c r="AC4393" s="17">
        <v>2</v>
      </c>
      <c r="AD4393" s="17">
        <v>9</v>
      </c>
      <c r="AE4393" s="17">
        <f t="shared" si="93"/>
        <v>129</v>
      </c>
      <c r="AF4393" s="329"/>
    </row>
    <row r="4394" spans="1:32" x14ac:dyDescent="0.25">
      <c r="A4394" s="16"/>
      <c r="C4394" s="16"/>
      <c r="D4394" s="16"/>
      <c r="E4394" s="16"/>
      <c r="F4394" s="16"/>
      <c r="G4394" s="16"/>
      <c r="H4394" s="16"/>
      <c r="I4394" s="16"/>
      <c r="J4394" s="16"/>
      <c r="K4394" s="16"/>
      <c r="L4394" s="16"/>
      <c r="M4394" s="72" t="s">
        <v>3011</v>
      </c>
      <c r="N4394" s="72">
        <v>12</v>
      </c>
      <c r="O4394" s="72">
        <v>6</v>
      </c>
      <c r="P4394" s="72">
        <v>2016</v>
      </c>
      <c r="Q4394" s="87" t="s">
        <v>6380</v>
      </c>
      <c r="R4394" s="88" t="s">
        <v>1026</v>
      </c>
      <c r="S4394" s="87" t="s">
        <v>392</v>
      </c>
      <c r="T4394" s="72">
        <v>0</v>
      </c>
      <c r="U4394" s="88" t="s">
        <v>1026</v>
      </c>
      <c r="V4394" s="72">
        <v>2</v>
      </c>
      <c r="W4394" s="343" t="s">
        <v>6409</v>
      </c>
      <c r="X4394" s="72">
        <v>318</v>
      </c>
      <c r="Y4394" s="72">
        <v>4</v>
      </c>
      <c r="Z4394" s="88" t="s">
        <v>1026</v>
      </c>
      <c r="AA4394" s="72">
        <v>15</v>
      </c>
      <c r="AB4394" s="343"/>
      <c r="AC4394" s="17">
        <v>2</v>
      </c>
      <c r="AD4394" s="17">
        <v>2</v>
      </c>
      <c r="AE4394" s="17">
        <f t="shared" si="93"/>
        <v>122</v>
      </c>
      <c r="AF4394" s="329"/>
    </row>
    <row r="4395" spans="1:32" x14ac:dyDescent="0.25">
      <c r="A4395" s="16"/>
      <c r="C4395" s="16"/>
      <c r="D4395" s="16"/>
      <c r="E4395" s="16"/>
      <c r="F4395" s="16"/>
      <c r="G4395" s="16"/>
      <c r="H4395" s="16"/>
      <c r="I4395" s="16"/>
      <c r="J4395" s="16"/>
      <c r="K4395" s="16"/>
      <c r="L4395" s="16"/>
      <c r="M4395" s="72" t="s">
        <v>3144</v>
      </c>
      <c r="N4395" s="72">
        <v>14</v>
      </c>
      <c r="O4395" s="72">
        <v>6</v>
      </c>
      <c r="P4395" s="72">
        <v>2016</v>
      </c>
      <c r="Q4395" s="87" t="s">
        <v>1241</v>
      </c>
      <c r="R4395" s="88" t="s">
        <v>1026</v>
      </c>
      <c r="S4395" s="87" t="s">
        <v>2400</v>
      </c>
      <c r="T4395" s="72">
        <v>0</v>
      </c>
      <c r="U4395" s="88" t="s">
        <v>1026</v>
      </c>
      <c r="V4395" s="72">
        <v>2</v>
      </c>
      <c r="W4395" s="343" t="s">
        <v>6395</v>
      </c>
      <c r="X4395" s="72">
        <v>895</v>
      </c>
      <c r="Y4395" s="72">
        <v>3</v>
      </c>
      <c r="Z4395" s="88" t="s">
        <v>1026</v>
      </c>
      <c r="AA4395" s="72">
        <v>5</v>
      </c>
      <c r="AB4395" s="343"/>
      <c r="AC4395" s="17">
        <v>1</v>
      </c>
      <c r="AD4395" s="17">
        <v>57</v>
      </c>
      <c r="AE4395" s="17">
        <f t="shared" si="93"/>
        <v>117</v>
      </c>
      <c r="AF4395" s="329"/>
    </row>
    <row r="4396" spans="1:32" x14ac:dyDescent="0.25">
      <c r="A4396" s="16"/>
      <c r="C4396" s="16"/>
      <c r="D4396" s="16"/>
      <c r="E4396" s="16"/>
      <c r="F4396" s="16"/>
      <c r="G4396" s="16"/>
      <c r="H4396" s="16"/>
      <c r="I4396" s="16"/>
      <c r="J4396" s="16"/>
      <c r="K4396" s="16"/>
      <c r="L4396" s="16"/>
      <c r="M4396" s="72" t="s">
        <v>3144</v>
      </c>
      <c r="N4396" s="72">
        <v>14</v>
      </c>
      <c r="O4396" s="72">
        <v>6</v>
      </c>
      <c r="P4396" s="72">
        <v>2016</v>
      </c>
      <c r="Q4396" s="87" t="s">
        <v>4913</v>
      </c>
      <c r="R4396" s="88" t="s">
        <v>1026</v>
      </c>
      <c r="S4396" s="87" t="s">
        <v>1041</v>
      </c>
      <c r="T4396" s="72">
        <v>1</v>
      </c>
      <c r="U4396" s="88" t="s">
        <v>1026</v>
      </c>
      <c r="V4396" s="72">
        <v>2</v>
      </c>
      <c r="W4396" s="343" t="s">
        <v>6410</v>
      </c>
      <c r="X4396" s="72">
        <v>975</v>
      </c>
      <c r="Y4396" s="72">
        <v>6</v>
      </c>
      <c r="Z4396" s="88" t="s">
        <v>1026</v>
      </c>
      <c r="AA4396" s="72">
        <v>7</v>
      </c>
      <c r="AB4396" s="343"/>
      <c r="AC4396" s="17">
        <v>3</v>
      </c>
      <c r="AD4396" s="17">
        <v>0</v>
      </c>
      <c r="AE4396" s="17">
        <f t="shared" si="93"/>
        <v>180</v>
      </c>
      <c r="AF4396" s="329"/>
    </row>
    <row r="4397" spans="1:32" x14ac:dyDescent="0.25">
      <c r="A4397" s="16"/>
      <c r="C4397" s="16"/>
      <c r="D4397" s="16"/>
      <c r="E4397" s="16"/>
      <c r="F4397" s="16"/>
      <c r="G4397" s="16"/>
      <c r="H4397" s="16"/>
      <c r="I4397" s="16"/>
      <c r="J4397" s="16"/>
      <c r="K4397" s="16"/>
      <c r="L4397" s="16"/>
      <c r="M4397" s="72" t="s">
        <v>3144</v>
      </c>
      <c r="N4397" s="72">
        <v>14</v>
      </c>
      <c r="O4397" s="72">
        <v>6</v>
      </c>
      <c r="P4397" s="72">
        <v>2016</v>
      </c>
      <c r="Q4397" s="87" t="s">
        <v>1043</v>
      </c>
      <c r="R4397" s="88" t="s">
        <v>1026</v>
      </c>
      <c r="S4397" s="87" t="s">
        <v>1042</v>
      </c>
      <c r="T4397" s="72">
        <v>2</v>
      </c>
      <c r="U4397" s="88" t="s">
        <v>1026</v>
      </c>
      <c r="V4397" s="72">
        <v>0</v>
      </c>
      <c r="W4397" s="343" t="s">
        <v>6411</v>
      </c>
      <c r="X4397" s="72">
        <v>447</v>
      </c>
      <c r="Y4397" s="72">
        <v>12</v>
      </c>
      <c r="Z4397" s="88" t="s">
        <v>1026</v>
      </c>
      <c r="AA4397" s="72">
        <v>4</v>
      </c>
      <c r="AB4397" s="343"/>
      <c r="AC4397" s="17">
        <v>2</v>
      </c>
      <c r="AD4397" s="17">
        <v>2</v>
      </c>
      <c r="AE4397" s="17">
        <f t="shared" si="93"/>
        <v>122</v>
      </c>
      <c r="AF4397" s="329"/>
    </row>
    <row r="4398" spans="1:32" x14ac:dyDescent="0.25">
      <c r="A4398" s="16"/>
      <c r="C4398" s="16"/>
      <c r="D4398" s="16"/>
      <c r="E4398" s="16"/>
      <c r="F4398" s="16"/>
      <c r="G4398" s="16"/>
      <c r="H4398" s="16"/>
      <c r="I4398" s="16"/>
      <c r="J4398" s="16"/>
      <c r="K4398" s="16"/>
      <c r="L4398" s="16"/>
      <c r="M4398" s="72" t="s">
        <v>3027</v>
      </c>
      <c r="N4398" s="72">
        <v>18</v>
      </c>
      <c r="O4398" s="72">
        <v>6</v>
      </c>
      <c r="P4398" s="72">
        <v>2016</v>
      </c>
      <c r="Q4398" s="87" t="s">
        <v>6380</v>
      </c>
      <c r="R4398" s="88" t="s">
        <v>1026</v>
      </c>
      <c r="S4398" s="87" t="s">
        <v>566</v>
      </c>
      <c r="T4398" s="72">
        <v>0</v>
      </c>
      <c r="U4398" s="88" t="s">
        <v>1026</v>
      </c>
      <c r="V4398" s="72">
        <v>1</v>
      </c>
      <c r="W4398" s="343" t="s">
        <v>6412</v>
      </c>
      <c r="X4398" s="72">
        <v>151</v>
      </c>
      <c r="Y4398" s="72">
        <v>7</v>
      </c>
      <c r="Z4398" s="88" t="s">
        <v>1026</v>
      </c>
      <c r="AA4398" s="72">
        <v>13</v>
      </c>
      <c r="AB4398" s="343"/>
      <c r="AC4398" s="17">
        <v>2</v>
      </c>
      <c r="AD4398" s="17">
        <v>19</v>
      </c>
      <c r="AE4398" s="17">
        <f t="shared" si="93"/>
        <v>139</v>
      </c>
      <c r="AF4398" s="329"/>
    </row>
    <row r="4399" spans="1:32" x14ac:dyDescent="0.25">
      <c r="A4399" s="16"/>
      <c r="C4399" s="16"/>
      <c r="D4399" s="16"/>
      <c r="E4399" s="16"/>
      <c r="F4399" s="16"/>
      <c r="G4399" s="16"/>
      <c r="H4399" s="16"/>
      <c r="I4399" s="16"/>
      <c r="J4399" s="16"/>
      <c r="K4399" s="16"/>
      <c r="L4399" s="16"/>
      <c r="M4399" s="72" t="s">
        <v>3011</v>
      </c>
      <c r="N4399" s="72">
        <v>19</v>
      </c>
      <c r="O4399" s="72">
        <v>6</v>
      </c>
      <c r="P4399" s="72">
        <v>2016</v>
      </c>
      <c r="Q4399" s="87" t="s">
        <v>1041</v>
      </c>
      <c r="R4399" s="88" t="s">
        <v>1026</v>
      </c>
      <c r="S4399" s="87" t="s">
        <v>2400</v>
      </c>
      <c r="T4399" s="72">
        <v>2</v>
      </c>
      <c r="U4399" s="88" t="s">
        <v>1026</v>
      </c>
      <c r="V4399" s="72">
        <v>0</v>
      </c>
      <c r="W4399" s="343" t="s">
        <v>1896</v>
      </c>
      <c r="X4399" s="72">
        <v>419</v>
      </c>
      <c r="Y4399" s="72">
        <v>5</v>
      </c>
      <c r="Z4399" s="88" t="s">
        <v>1026</v>
      </c>
      <c r="AA4399" s="72">
        <v>2</v>
      </c>
      <c r="AB4399" s="343"/>
      <c r="AC4399" s="17">
        <v>1</v>
      </c>
      <c r="AD4399" s="17">
        <v>58</v>
      </c>
      <c r="AE4399" s="17">
        <f t="shared" si="93"/>
        <v>118</v>
      </c>
      <c r="AF4399" s="329"/>
    </row>
    <row r="4400" spans="1:32" x14ac:dyDescent="0.25">
      <c r="A4400" s="16"/>
      <c r="C4400" s="16"/>
      <c r="D4400" s="16"/>
      <c r="E4400" s="16"/>
      <c r="F4400" s="16"/>
      <c r="G4400" s="16"/>
      <c r="H4400" s="16"/>
      <c r="I4400" s="16"/>
      <c r="J4400" s="16"/>
      <c r="K4400" s="16"/>
      <c r="L4400" s="16"/>
      <c r="M4400" s="72" t="s">
        <v>3011</v>
      </c>
      <c r="N4400" s="72">
        <v>19</v>
      </c>
      <c r="O4400" s="72">
        <v>6</v>
      </c>
      <c r="P4400" s="72">
        <v>2016</v>
      </c>
      <c r="Q4400" s="87" t="s">
        <v>392</v>
      </c>
      <c r="R4400" s="88" t="s">
        <v>1026</v>
      </c>
      <c r="S4400" s="87" t="s">
        <v>1241</v>
      </c>
      <c r="T4400" s="72">
        <v>2</v>
      </c>
      <c r="U4400" s="88" t="s">
        <v>1026</v>
      </c>
      <c r="V4400" s="72">
        <v>0</v>
      </c>
      <c r="W4400" s="343" t="s">
        <v>6413</v>
      </c>
      <c r="X4400" s="72">
        <v>428</v>
      </c>
      <c r="Y4400" s="72">
        <v>18</v>
      </c>
      <c r="Z4400" s="88" t="s">
        <v>1026</v>
      </c>
      <c r="AA4400" s="72">
        <v>5</v>
      </c>
      <c r="AB4400" s="343"/>
      <c r="AC4400" s="17">
        <v>2</v>
      </c>
      <c r="AD4400" s="17">
        <v>33</v>
      </c>
      <c r="AE4400" s="17">
        <f t="shared" si="93"/>
        <v>153</v>
      </c>
      <c r="AF4400" s="329"/>
    </row>
    <row r="4401" spans="1:32" x14ac:dyDescent="0.25">
      <c r="A4401" s="16"/>
      <c r="C4401" s="16"/>
      <c r="D4401" s="16"/>
      <c r="E4401" s="16"/>
      <c r="F4401" s="16"/>
      <c r="G4401" s="16"/>
      <c r="H4401" s="16"/>
      <c r="I4401" s="16"/>
      <c r="J4401" s="16"/>
      <c r="K4401" s="16"/>
      <c r="L4401" s="16"/>
      <c r="M4401" s="72" t="s">
        <v>3011</v>
      </c>
      <c r="N4401" s="72">
        <v>19</v>
      </c>
      <c r="O4401" s="72">
        <v>6</v>
      </c>
      <c r="P4401" s="72">
        <v>2016</v>
      </c>
      <c r="Q4401" s="87" t="s">
        <v>4913</v>
      </c>
      <c r="R4401" s="88" t="s">
        <v>1026</v>
      </c>
      <c r="S4401" s="87" t="s">
        <v>264</v>
      </c>
      <c r="T4401" s="72">
        <v>2</v>
      </c>
      <c r="U4401" s="88" t="s">
        <v>1026</v>
      </c>
      <c r="V4401" s="72">
        <v>0</v>
      </c>
      <c r="W4401" s="343" t="s">
        <v>1510</v>
      </c>
      <c r="X4401" s="72">
        <v>862</v>
      </c>
      <c r="Y4401" s="72">
        <v>4</v>
      </c>
      <c r="Z4401" s="88" t="s">
        <v>1026</v>
      </c>
      <c r="AA4401" s="72">
        <v>2</v>
      </c>
      <c r="AB4401" s="343"/>
      <c r="AC4401" s="17">
        <v>2</v>
      </c>
      <c r="AD4401" s="17">
        <v>7</v>
      </c>
      <c r="AE4401" s="17">
        <f t="shared" si="93"/>
        <v>127</v>
      </c>
      <c r="AF4401" s="329"/>
    </row>
    <row r="4402" spans="1:32" x14ac:dyDescent="0.25">
      <c r="A4402" s="16"/>
      <c r="C4402" s="16"/>
      <c r="D4402" s="16"/>
      <c r="E4402" s="16"/>
      <c r="F4402" s="16"/>
      <c r="G4402" s="16"/>
      <c r="H4402" s="16"/>
      <c r="I4402" s="16"/>
      <c r="J4402" s="16"/>
      <c r="K4402" s="16"/>
      <c r="L4402" s="103"/>
      <c r="M4402" s="72" t="s">
        <v>3011</v>
      </c>
      <c r="N4402" s="72">
        <v>19</v>
      </c>
      <c r="O4402" s="72">
        <v>6</v>
      </c>
      <c r="P4402" s="72">
        <v>2016</v>
      </c>
      <c r="Q4402" s="87" t="s">
        <v>1043</v>
      </c>
      <c r="R4402" s="88" t="s">
        <v>1026</v>
      </c>
      <c r="S4402" s="87" t="s">
        <v>5041</v>
      </c>
      <c r="T4402" s="72">
        <v>0</v>
      </c>
      <c r="U4402" s="88" t="s">
        <v>1026</v>
      </c>
      <c r="V4402" s="72">
        <v>1</v>
      </c>
      <c r="W4402" s="343" t="s">
        <v>6414</v>
      </c>
      <c r="X4402" s="72">
        <v>238</v>
      </c>
      <c r="Y4402" s="72">
        <v>2</v>
      </c>
      <c r="Z4402" s="88" t="s">
        <v>1026</v>
      </c>
      <c r="AA4402" s="72">
        <v>4</v>
      </c>
      <c r="AB4402" s="343"/>
      <c r="AC4402" s="17">
        <v>1</v>
      </c>
      <c r="AD4402" s="17">
        <v>51</v>
      </c>
      <c r="AE4402" s="17">
        <f t="shared" si="93"/>
        <v>111</v>
      </c>
      <c r="AF4402" s="329"/>
    </row>
    <row r="4403" spans="1:32" x14ac:dyDescent="0.25">
      <c r="A4403" s="16"/>
      <c r="C4403" s="16"/>
      <c r="D4403" s="16"/>
      <c r="E4403" s="16"/>
      <c r="F4403" s="16"/>
      <c r="G4403" s="16"/>
      <c r="H4403" s="16"/>
      <c r="I4403" s="16"/>
      <c r="J4403" s="16"/>
      <c r="K4403" s="16"/>
      <c r="L4403" s="103"/>
      <c r="M4403" s="72" t="s">
        <v>3144</v>
      </c>
      <c r="N4403" s="72">
        <v>21</v>
      </c>
      <c r="O4403" s="72">
        <v>6</v>
      </c>
      <c r="P4403" s="72">
        <v>2016</v>
      </c>
      <c r="Q4403" s="87" t="s">
        <v>1042</v>
      </c>
      <c r="R4403" s="88" t="s">
        <v>1026</v>
      </c>
      <c r="S4403" s="87" t="s">
        <v>6384</v>
      </c>
      <c r="T4403" s="72">
        <v>1</v>
      </c>
      <c r="U4403" s="88" t="s">
        <v>1026</v>
      </c>
      <c r="V4403" s="72">
        <v>2</v>
      </c>
      <c r="W4403" s="343" t="s">
        <v>6415</v>
      </c>
      <c r="X4403" s="72">
        <v>271</v>
      </c>
      <c r="Y4403" s="72">
        <v>8</v>
      </c>
      <c r="Z4403" s="88" t="s">
        <v>1026</v>
      </c>
      <c r="AA4403" s="72">
        <v>10</v>
      </c>
      <c r="AB4403" s="343"/>
      <c r="AC4403" s="17">
        <v>2</v>
      </c>
      <c r="AD4403" s="17">
        <v>35</v>
      </c>
      <c r="AE4403" s="17">
        <f t="shared" si="93"/>
        <v>155</v>
      </c>
    </row>
    <row r="4404" spans="1:32" x14ac:dyDescent="0.25">
      <c r="A4404" s="16"/>
      <c r="C4404" s="16"/>
      <c r="D4404" s="16"/>
      <c r="E4404" s="16"/>
      <c r="F4404" s="16"/>
      <c r="G4404" s="16"/>
      <c r="H4404" s="16"/>
      <c r="I4404" s="16"/>
      <c r="J4404" s="16"/>
      <c r="K4404" s="16"/>
      <c r="L4404" s="103"/>
      <c r="M4404" s="72" t="s">
        <v>3142</v>
      </c>
      <c r="N4404" s="72">
        <v>22</v>
      </c>
      <c r="O4404" s="72">
        <v>6</v>
      </c>
      <c r="P4404" s="72">
        <v>2016</v>
      </c>
      <c r="Q4404" s="87" t="s">
        <v>6380</v>
      </c>
      <c r="R4404" s="88" t="s">
        <v>1026</v>
      </c>
      <c r="S4404" s="87" t="s">
        <v>5041</v>
      </c>
      <c r="T4404" s="72">
        <v>2</v>
      </c>
      <c r="U4404" s="88" t="s">
        <v>1026</v>
      </c>
      <c r="V4404" s="72">
        <v>1</v>
      </c>
      <c r="W4404" s="343" t="s">
        <v>6416</v>
      </c>
      <c r="X4404" s="72">
        <v>253</v>
      </c>
      <c r="Y4404" s="72">
        <v>12</v>
      </c>
      <c r="Z4404" s="88" t="s">
        <v>1026</v>
      </c>
      <c r="AA4404" s="72">
        <v>13</v>
      </c>
      <c r="AB4404" s="343"/>
      <c r="AC4404" s="17">
        <v>2</v>
      </c>
      <c r="AD4404" s="17">
        <v>55</v>
      </c>
      <c r="AE4404" s="17">
        <f t="shared" si="93"/>
        <v>175</v>
      </c>
    </row>
    <row r="4405" spans="1:32" x14ac:dyDescent="0.25">
      <c r="A4405" s="16"/>
      <c r="C4405" s="16"/>
      <c r="D4405" s="16"/>
      <c r="E4405" s="16"/>
      <c r="F4405" s="16"/>
      <c r="G4405" s="16"/>
      <c r="H4405" s="16"/>
      <c r="I4405" s="16"/>
      <c r="J4405" s="16"/>
      <c r="K4405" s="16"/>
      <c r="L4405" s="103"/>
      <c r="M4405" s="72" t="s">
        <v>3142</v>
      </c>
      <c r="N4405" s="72">
        <v>22</v>
      </c>
      <c r="O4405" s="72">
        <v>6</v>
      </c>
      <c r="P4405" s="72">
        <v>2016</v>
      </c>
      <c r="Q4405" s="87" t="s">
        <v>264</v>
      </c>
      <c r="R4405" s="88" t="s">
        <v>1026</v>
      </c>
      <c r="S4405" s="87" t="s">
        <v>1043</v>
      </c>
      <c r="T4405" s="72">
        <v>2</v>
      </c>
      <c r="U4405" s="88" t="s">
        <v>1026</v>
      </c>
      <c r="V4405" s="72">
        <v>0</v>
      </c>
      <c r="W4405" s="343" t="s">
        <v>5062</v>
      </c>
      <c r="X4405" s="72">
        <v>540</v>
      </c>
      <c r="Y4405" s="72">
        <v>8</v>
      </c>
      <c r="Z4405" s="88" t="s">
        <v>1026</v>
      </c>
      <c r="AA4405" s="72">
        <v>2</v>
      </c>
      <c r="AB4405" s="343"/>
      <c r="AC4405" s="17">
        <v>2</v>
      </c>
      <c r="AD4405" s="17">
        <v>12</v>
      </c>
      <c r="AE4405" s="17">
        <f t="shared" si="93"/>
        <v>132</v>
      </c>
    </row>
    <row r="4406" spans="1:32" x14ac:dyDescent="0.25">
      <c r="A4406" s="16"/>
      <c r="C4406" s="16"/>
      <c r="D4406" s="16"/>
      <c r="E4406" s="16"/>
      <c r="F4406" s="16"/>
      <c r="G4406" s="16"/>
      <c r="H4406" s="16"/>
      <c r="I4406" s="16"/>
      <c r="J4406" s="16"/>
      <c r="K4406" s="16"/>
      <c r="L4406" s="103"/>
      <c r="M4406" s="72" t="s">
        <v>3142</v>
      </c>
      <c r="N4406" s="72">
        <v>22</v>
      </c>
      <c r="O4406" s="72">
        <v>6</v>
      </c>
      <c r="P4406" s="72">
        <v>2016</v>
      </c>
      <c r="Q4406" s="87" t="s">
        <v>1041</v>
      </c>
      <c r="R4406" s="88" t="s">
        <v>1026</v>
      </c>
      <c r="S4406" s="87" t="s">
        <v>392</v>
      </c>
      <c r="T4406" s="72">
        <v>1</v>
      </c>
      <c r="U4406" s="88" t="s">
        <v>1026</v>
      </c>
      <c r="V4406" s="72">
        <v>2</v>
      </c>
      <c r="W4406" s="343" t="s">
        <v>6417</v>
      </c>
      <c r="X4406" s="72">
        <v>802</v>
      </c>
      <c r="Y4406" s="72">
        <v>8</v>
      </c>
      <c r="Z4406" s="88" t="s">
        <v>1026</v>
      </c>
      <c r="AA4406" s="72">
        <v>12</v>
      </c>
      <c r="AB4406" s="343"/>
      <c r="AC4406" s="17">
        <v>3</v>
      </c>
      <c r="AD4406" s="17">
        <v>1</v>
      </c>
      <c r="AE4406" s="17">
        <f t="shared" si="93"/>
        <v>181</v>
      </c>
    </row>
    <row r="4407" spans="1:32" x14ac:dyDescent="0.25">
      <c r="A4407" s="16"/>
      <c r="C4407" s="16"/>
      <c r="D4407" s="16"/>
      <c r="E4407" s="16"/>
      <c r="F4407" s="16"/>
      <c r="G4407" s="16"/>
      <c r="H4407" s="16"/>
      <c r="I4407" s="16"/>
      <c r="J4407" s="16"/>
      <c r="K4407" s="16"/>
      <c r="L4407" s="103"/>
      <c r="M4407" s="72" t="s">
        <v>3142</v>
      </c>
      <c r="N4407" s="72">
        <v>29</v>
      </c>
      <c r="O4407" s="72">
        <v>6</v>
      </c>
      <c r="P4407" s="72">
        <v>2016</v>
      </c>
      <c r="Q4407" s="87" t="s">
        <v>392</v>
      </c>
      <c r="R4407" s="88" t="s">
        <v>1026</v>
      </c>
      <c r="S4407" s="87" t="s">
        <v>1041</v>
      </c>
      <c r="T4407" s="72">
        <v>1</v>
      </c>
      <c r="U4407" s="88" t="s">
        <v>1026</v>
      </c>
      <c r="V4407" s="72">
        <v>2</v>
      </c>
      <c r="W4407" s="343" t="s">
        <v>6418</v>
      </c>
      <c r="X4407" s="72">
        <v>786</v>
      </c>
      <c r="Y4407" s="72">
        <v>6</v>
      </c>
      <c r="Z4407" s="88" t="s">
        <v>1026</v>
      </c>
      <c r="AA4407" s="72">
        <v>6</v>
      </c>
      <c r="AB4407" s="343"/>
      <c r="AC4407" s="17">
        <v>2</v>
      </c>
      <c r="AD4407" s="17">
        <v>44</v>
      </c>
      <c r="AE4407" s="17">
        <f t="shared" si="93"/>
        <v>164</v>
      </c>
    </row>
    <row r="4408" spans="1:32" x14ac:dyDescent="0.25">
      <c r="A4408" s="16"/>
      <c r="C4408" s="16"/>
      <c r="D4408" s="16"/>
      <c r="E4408" s="16"/>
      <c r="F4408" s="16"/>
      <c r="G4408" s="16"/>
      <c r="H4408" s="16"/>
      <c r="I4408" s="16"/>
      <c r="J4408" s="16"/>
      <c r="K4408" s="16"/>
      <c r="L4408" s="103"/>
      <c r="M4408" s="72" t="s">
        <v>3142</v>
      </c>
      <c r="N4408" s="72">
        <v>29</v>
      </c>
      <c r="O4408" s="72">
        <v>6</v>
      </c>
      <c r="P4408" s="72">
        <v>2016</v>
      </c>
      <c r="Q4408" s="87" t="s">
        <v>5041</v>
      </c>
      <c r="R4408" s="88" t="s">
        <v>1026</v>
      </c>
      <c r="S4408" s="87" t="s">
        <v>6380</v>
      </c>
      <c r="T4408" s="72">
        <v>2</v>
      </c>
      <c r="U4408" s="88" t="s">
        <v>1026</v>
      </c>
      <c r="V4408" s="72">
        <v>0</v>
      </c>
      <c r="W4408" s="343" t="s">
        <v>2830</v>
      </c>
      <c r="X4408" s="72">
        <v>515</v>
      </c>
      <c r="Y4408" s="72">
        <v>8</v>
      </c>
      <c r="Z4408" s="88" t="s">
        <v>1026</v>
      </c>
      <c r="AA4408" s="72">
        <v>4</v>
      </c>
      <c r="AB4408" s="343"/>
      <c r="AC4408" s="17">
        <v>2</v>
      </c>
      <c r="AD4408" s="17">
        <v>16</v>
      </c>
      <c r="AE4408" s="17">
        <f t="shared" si="93"/>
        <v>136</v>
      </c>
    </row>
    <row r="4409" spans="1:32" x14ac:dyDescent="0.25">
      <c r="A4409" s="16"/>
      <c r="C4409" s="16"/>
      <c r="D4409" s="16"/>
      <c r="E4409" s="16"/>
      <c r="F4409" s="16"/>
      <c r="G4409" s="16"/>
      <c r="H4409" s="16"/>
      <c r="I4409" s="16"/>
      <c r="J4409" s="16"/>
      <c r="K4409" s="16"/>
      <c r="L4409" s="103"/>
      <c r="M4409" s="72" t="s">
        <v>3142</v>
      </c>
      <c r="N4409" s="72">
        <v>29</v>
      </c>
      <c r="O4409" s="72">
        <v>6</v>
      </c>
      <c r="P4409" s="72">
        <v>2016</v>
      </c>
      <c r="Q4409" s="87" t="s">
        <v>2400</v>
      </c>
      <c r="R4409" s="88" t="s">
        <v>1026</v>
      </c>
      <c r="S4409" s="87" t="s">
        <v>1042</v>
      </c>
      <c r="T4409" s="72">
        <v>2</v>
      </c>
      <c r="U4409" s="88" t="s">
        <v>1026</v>
      </c>
      <c r="V4409" s="72">
        <v>0</v>
      </c>
      <c r="W4409" s="343" t="s">
        <v>6419</v>
      </c>
      <c r="X4409" s="72">
        <v>403</v>
      </c>
      <c r="Y4409" s="72">
        <v>11</v>
      </c>
      <c r="Z4409" s="88" t="s">
        <v>1026</v>
      </c>
      <c r="AA4409" s="72">
        <v>2</v>
      </c>
      <c r="AB4409" s="343"/>
      <c r="AC4409" s="17">
        <v>1</v>
      </c>
      <c r="AD4409" s="17">
        <v>59</v>
      </c>
      <c r="AE4409" s="17">
        <f t="shared" si="93"/>
        <v>119</v>
      </c>
    </row>
    <row r="4410" spans="1:32" x14ac:dyDescent="0.25">
      <c r="A4410" s="16"/>
      <c r="C4410" s="16"/>
      <c r="D4410" s="16"/>
      <c r="E4410" s="16"/>
      <c r="F4410" s="16"/>
      <c r="G4410" s="16"/>
      <c r="H4410" s="16"/>
      <c r="I4410" s="16"/>
      <c r="J4410" s="16"/>
      <c r="K4410" s="16"/>
      <c r="L4410" s="103"/>
      <c r="M4410" s="72" t="s">
        <v>3142</v>
      </c>
      <c r="N4410" s="72">
        <v>29</v>
      </c>
      <c r="O4410" s="72">
        <v>6</v>
      </c>
      <c r="P4410" s="72">
        <v>2016</v>
      </c>
      <c r="Q4410" s="87" t="s">
        <v>1043</v>
      </c>
      <c r="R4410" s="88" t="s">
        <v>1026</v>
      </c>
      <c r="S4410" s="87" t="s">
        <v>264</v>
      </c>
      <c r="T4410" s="72">
        <v>0</v>
      </c>
      <c r="U4410" s="88" t="s">
        <v>1026</v>
      </c>
      <c r="V4410" s="72">
        <v>2</v>
      </c>
      <c r="W4410" s="343" t="s">
        <v>5003</v>
      </c>
      <c r="X4410" s="72">
        <v>408</v>
      </c>
      <c r="Y4410" s="72">
        <v>2</v>
      </c>
      <c r="Z4410" s="88" t="s">
        <v>1026</v>
      </c>
      <c r="AA4410" s="72">
        <v>6</v>
      </c>
      <c r="AB4410" s="343"/>
      <c r="AC4410" s="17">
        <v>2</v>
      </c>
      <c r="AD4410" s="17">
        <v>4</v>
      </c>
      <c r="AE4410" s="17">
        <f t="shared" si="93"/>
        <v>124</v>
      </c>
    </row>
    <row r="4411" spans="1:32" x14ac:dyDescent="0.25">
      <c r="A4411" s="16"/>
      <c r="C4411" s="16"/>
      <c r="D4411" s="16"/>
      <c r="E4411" s="16"/>
      <c r="F4411" s="16"/>
      <c r="G4411" s="16"/>
      <c r="H4411" s="16"/>
      <c r="I4411" s="16"/>
      <c r="J4411" s="16"/>
      <c r="K4411" s="16"/>
      <c r="L4411" s="103"/>
      <c r="M4411" s="72" t="s">
        <v>3141</v>
      </c>
      <c r="N4411" s="72">
        <v>30</v>
      </c>
      <c r="O4411" s="72">
        <v>6</v>
      </c>
      <c r="P4411" s="72">
        <v>2016</v>
      </c>
      <c r="Q4411" s="87" t="s">
        <v>1041</v>
      </c>
      <c r="R4411" s="88" t="s">
        <v>1026</v>
      </c>
      <c r="S4411" s="87" t="s">
        <v>566</v>
      </c>
      <c r="T4411" s="72">
        <v>2</v>
      </c>
      <c r="U4411" s="88" t="s">
        <v>1026</v>
      </c>
      <c r="V4411" s="72">
        <v>0</v>
      </c>
      <c r="W4411" s="343" t="s">
        <v>1510</v>
      </c>
      <c r="X4411" s="72">
        <v>612</v>
      </c>
      <c r="Y4411" s="72">
        <v>4</v>
      </c>
      <c r="Z4411" s="88" t="s">
        <v>1026</v>
      </c>
      <c r="AA4411" s="72">
        <v>2</v>
      </c>
      <c r="AB4411" s="343"/>
      <c r="AC4411" s="17">
        <v>2</v>
      </c>
      <c r="AD4411" s="17">
        <v>41</v>
      </c>
      <c r="AE4411" s="17">
        <f t="shared" ref="AE4411:AE4467" si="95">PRODUCT(AC4411*60+AD4411)</f>
        <v>161</v>
      </c>
    </row>
    <row r="4412" spans="1:32" x14ac:dyDescent="0.25">
      <c r="A4412" s="16"/>
      <c r="C4412" s="16"/>
      <c r="D4412" s="16"/>
      <c r="E4412" s="16"/>
      <c r="F4412" s="16"/>
      <c r="G4412" s="16"/>
      <c r="H4412" s="16"/>
      <c r="I4412" s="16"/>
      <c r="J4412" s="16"/>
      <c r="K4412" s="16"/>
      <c r="L4412" s="103"/>
      <c r="M4412" s="72" t="s">
        <v>3144</v>
      </c>
      <c r="N4412" s="72">
        <v>5</v>
      </c>
      <c r="O4412" s="72">
        <v>7</v>
      </c>
      <c r="P4412" s="72">
        <v>2016</v>
      </c>
      <c r="Q4412" s="87" t="s">
        <v>4913</v>
      </c>
      <c r="R4412" s="88" t="s">
        <v>1026</v>
      </c>
      <c r="S4412" s="87" t="s">
        <v>566</v>
      </c>
      <c r="T4412" s="72">
        <v>2</v>
      </c>
      <c r="U4412" s="88" t="s">
        <v>1026</v>
      </c>
      <c r="V4412" s="72">
        <v>0</v>
      </c>
      <c r="W4412" s="343" t="s">
        <v>2597</v>
      </c>
      <c r="X4412" s="72">
        <v>2482</v>
      </c>
      <c r="Y4412" s="72">
        <v>11</v>
      </c>
      <c r="Z4412" s="88" t="s">
        <v>1026</v>
      </c>
      <c r="AA4412" s="72">
        <v>3</v>
      </c>
      <c r="AB4412" s="343"/>
      <c r="AC4412" s="17">
        <v>2</v>
      </c>
      <c r="AD4412" s="17">
        <v>0</v>
      </c>
      <c r="AE4412" s="17">
        <f t="shared" si="95"/>
        <v>120</v>
      </c>
    </row>
    <row r="4413" spans="1:32" x14ac:dyDescent="0.25">
      <c r="A4413" s="16"/>
      <c r="C4413" s="16"/>
      <c r="D4413" s="16"/>
      <c r="E4413" s="16"/>
      <c r="F4413" s="16"/>
      <c r="G4413" s="16"/>
      <c r="H4413" s="16"/>
      <c r="I4413" s="16"/>
      <c r="J4413" s="16"/>
      <c r="K4413" s="16"/>
      <c r="L4413" s="103"/>
      <c r="M4413" s="72" t="s">
        <v>3142</v>
      </c>
      <c r="N4413" s="72">
        <v>6</v>
      </c>
      <c r="O4413" s="72">
        <v>7</v>
      </c>
      <c r="P4413" s="72">
        <v>2016</v>
      </c>
      <c r="Q4413" s="87" t="s">
        <v>5041</v>
      </c>
      <c r="R4413" s="88" t="s">
        <v>1026</v>
      </c>
      <c r="S4413" s="87" t="s">
        <v>1041</v>
      </c>
      <c r="T4413" s="72">
        <v>0</v>
      </c>
      <c r="U4413" s="88" t="s">
        <v>1026</v>
      </c>
      <c r="V4413" s="72">
        <v>2</v>
      </c>
      <c r="W4413" s="343" t="s">
        <v>125</v>
      </c>
      <c r="X4413" s="72">
        <v>264</v>
      </c>
      <c r="Y4413" s="72">
        <v>1</v>
      </c>
      <c r="Z4413" s="88" t="s">
        <v>1026</v>
      </c>
      <c r="AA4413" s="72">
        <v>6</v>
      </c>
      <c r="AB4413" s="343"/>
      <c r="AC4413" s="17">
        <v>1</v>
      </c>
      <c r="AD4413" s="17">
        <v>58</v>
      </c>
      <c r="AE4413" s="17">
        <f t="shared" si="95"/>
        <v>118</v>
      </c>
    </row>
    <row r="4414" spans="1:32" x14ac:dyDescent="0.25">
      <c r="A4414" s="16"/>
      <c r="C4414" s="16"/>
      <c r="D4414" s="16"/>
      <c r="E4414" s="16"/>
      <c r="F4414" s="16"/>
      <c r="G4414" s="16"/>
      <c r="H4414" s="16"/>
      <c r="I4414" s="16"/>
      <c r="J4414" s="16"/>
      <c r="K4414" s="16"/>
      <c r="L4414" s="16"/>
      <c r="M4414" s="72" t="s">
        <v>3142</v>
      </c>
      <c r="N4414" s="72">
        <v>6</v>
      </c>
      <c r="O4414" s="72">
        <v>7</v>
      </c>
      <c r="P4414" s="72">
        <v>2016</v>
      </c>
      <c r="Q4414" s="87" t="s">
        <v>264</v>
      </c>
      <c r="R4414" s="88" t="s">
        <v>1026</v>
      </c>
      <c r="S4414" s="87" t="s">
        <v>2400</v>
      </c>
      <c r="T4414" s="72">
        <v>0</v>
      </c>
      <c r="U4414" s="88" t="s">
        <v>1026</v>
      </c>
      <c r="V4414" s="72">
        <v>2</v>
      </c>
      <c r="W4414" s="343" t="s">
        <v>6421</v>
      </c>
      <c r="X4414" s="72">
        <v>271</v>
      </c>
      <c r="Y4414" s="72">
        <v>3</v>
      </c>
      <c r="Z4414" s="88" t="s">
        <v>1026</v>
      </c>
      <c r="AA4414" s="72">
        <v>7</v>
      </c>
      <c r="AB4414" s="343"/>
      <c r="AC4414" s="17">
        <v>2</v>
      </c>
      <c r="AD4414" s="17">
        <v>10</v>
      </c>
      <c r="AE4414" s="17">
        <f t="shared" si="95"/>
        <v>130</v>
      </c>
    </row>
    <row r="4415" spans="1:32" x14ac:dyDescent="0.25">
      <c r="A4415" s="16"/>
      <c r="C4415" s="16"/>
      <c r="D4415" s="16"/>
      <c r="E4415" s="16"/>
      <c r="F4415" s="16"/>
      <c r="G4415" s="16"/>
      <c r="H4415" s="16"/>
      <c r="I4415" s="16"/>
      <c r="J4415" s="16"/>
      <c r="K4415" s="16"/>
      <c r="L4415" s="16"/>
      <c r="M4415" s="72" t="s">
        <v>3142</v>
      </c>
      <c r="N4415" s="72">
        <v>6</v>
      </c>
      <c r="O4415" s="72">
        <v>7</v>
      </c>
      <c r="P4415" s="72">
        <v>2016</v>
      </c>
      <c r="Q4415" s="87" t="s">
        <v>1043</v>
      </c>
      <c r="R4415" s="88" t="s">
        <v>1026</v>
      </c>
      <c r="S4415" s="87" t="s">
        <v>1241</v>
      </c>
      <c r="T4415" s="72">
        <v>1</v>
      </c>
      <c r="U4415" s="88" t="s">
        <v>1026</v>
      </c>
      <c r="V4415" s="72">
        <v>2</v>
      </c>
      <c r="W4415" s="343" t="s">
        <v>6420</v>
      </c>
      <c r="X4415" s="72">
        <v>363</v>
      </c>
      <c r="Y4415" s="72">
        <v>4</v>
      </c>
      <c r="Z4415" s="88" t="s">
        <v>1026</v>
      </c>
      <c r="AA4415" s="72">
        <v>11</v>
      </c>
      <c r="AB4415" s="343"/>
      <c r="AC4415" s="17">
        <v>2</v>
      </c>
      <c r="AD4415" s="17">
        <v>14</v>
      </c>
      <c r="AE4415" s="17">
        <f t="shared" si="95"/>
        <v>134</v>
      </c>
    </row>
    <row r="4416" spans="1:32" x14ac:dyDescent="0.25">
      <c r="A4416" s="16"/>
      <c r="C4416" s="16"/>
      <c r="D4416" s="16"/>
      <c r="E4416" s="16"/>
      <c r="F4416" s="16"/>
      <c r="G4416" s="16"/>
      <c r="H4416" s="16"/>
      <c r="I4416" s="16"/>
      <c r="J4416" s="16"/>
      <c r="K4416" s="16"/>
      <c r="L4416" s="16"/>
      <c r="M4416" s="72" t="s">
        <v>3141</v>
      </c>
      <c r="N4416" s="72">
        <v>7</v>
      </c>
      <c r="O4416" s="72">
        <v>7</v>
      </c>
      <c r="P4416" s="72">
        <v>2016</v>
      </c>
      <c r="Q4416" s="87" t="s">
        <v>6380</v>
      </c>
      <c r="R4416" s="88" t="s">
        <v>1026</v>
      </c>
      <c r="S4416" s="87" t="s">
        <v>1041</v>
      </c>
      <c r="T4416" s="72">
        <v>0</v>
      </c>
      <c r="U4416" s="88" t="s">
        <v>1026</v>
      </c>
      <c r="V4416" s="72">
        <v>2</v>
      </c>
      <c r="W4416" s="343" t="s">
        <v>4377</v>
      </c>
      <c r="X4416" s="72">
        <v>167</v>
      </c>
      <c r="Y4416" s="72">
        <v>1</v>
      </c>
      <c r="Z4416" s="88" t="s">
        <v>1026</v>
      </c>
      <c r="AA4416" s="72">
        <v>7</v>
      </c>
      <c r="AB4416" s="343"/>
      <c r="AC4416" s="17">
        <v>2</v>
      </c>
      <c r="AD4416" s="17">
        <v>20</v>
      </c>
      <c r="AE4416" s="17">
        <f t="shared" si="95"/>
        <v>140</v>
      </c>
    </row>
    <row r="4417" spans="1:31" x14ac:dyDescent="0.25">
      <c r="A4417" s="16"/>
      <c r="C4417" s="16"/>
      <c r="D4417" s="16"/>
      <c r="E4417" s="16"/>
      <c r="F4417" s="16"/>
      <c r="G4417" s="16"/>
      <c r="H4417" s="16"/>
      <c r="I4417" s="16"/>
      <c r="J4417" s="16"/>
      <c r="K4417" s="16"/>
      <c r="L4417" s="16"/>
      <c r="M4417" s="72" t="s">
        <v>3141</v>
      </c>
      <c r="N4417" s="72">
        <v>7</v>
      </c>
      <c r="O4417" s="72">
        <v>7</v>
      </c>
      <c r="P4417" s="72">
        <v>2016</v>
      </c>
      <c r="Q4417" s="87" t="s">
        <v>566</v>
      </c>
      <c r="R4417" s="88" t="s">
        <v>1026</v>
      </c>
      <c r="S4417" s="87" t="s">
        <v>264</v>
      </c>
      <c r="T4417" s="72">
        <v>2</v>
      </c>
      <c r="U4417" s="88" t="s">
        <v>1026</v>
      </c>
      <c r="V4417" s="72">
        <v>0</v>
      </c>
      <c r="W4417" s="343" t="s">
        <v>1036</v>
      </c>
      <c r="X4417" s="72">
        <v>85</v>
      </c>
      <c r="Y4417" s="72">
        <v>6</v>
      </c>
      <c r="Z4417" s="88" t="s">
        <v>1026</v>
      </c>
      <c r="AA4417" s="72">
        <v>1</v>
      </c>
      <c r="AB4417" s="343"/>
      <c r="AC4417" s="17">
        <v>1</v>
      </c>
      <c r="AD4417" s="17">
        <v>58</v>
      </c>
      <c r="AE4417" s="17">
        <f t="shared" si="95"/>
        <v>118</v>
      </c>
    </row>
    <row r="4418" spans="1:31" x14ac:dyDescent="0.25">
      <c r="A4418" s="16"/>
      <c r="C4418" s="16"/>
      <c r="D4418" s="16"/>
      <c r="E4418" s="16"/>
      <c r="F4418" s="16"/>
      <c r="G4418" s="16"/>
      <c r="H4418" s="16"/>
      <c r="I4418" s="16"/>
      <c r="J4418" s="16"/>
      <c r="K4418" s="16"/>
      <c r="L4418" s="16"/>
      <c r="M4418" s="72" t="s">
        <v>3143</v>
      </c>
      <c r="N4418" s="72">
        <v>8</v>
      </c>
      <c r="O4418" s="72">
        <v>7</v>
      </c>
      <c r="P4418" s="72">
        <v>2016</v>
      </c>
      <c r="Q4418" s="87" t="s">
        <v>1241</v>
      </c>
      <c r="R4418" s="88" t="s">
        <v>1026</v>
      </c>
      <c r="S4418" s="87" t="s">
        <v>1042</v>
      </c>
      <c r="T4418" s="72">
        <v>2</v>
      </c>
      <c r="U4418" s="88" t="s">
        <v>1026</v>
      </c>
      <c r="V4418" s="72">
        <v>0</v>
      </c>
      <c r="W4418" s="343" t="s">
        <v>5045</v>
      </c>
      <c r="X4418" s="72">
        <v>834</v>
      </c>
      <c r="Y4418" s="72">
        <v>4</v>
      </c>
      <c r="Z4418" s="88" t="s">
        <v>1026</v>
      </c>
      <c r="AA4418" s="72">
        <v>0</v>
      </c>
      <c r="AB4418" s="343"/>
      <c r="AC4418" s="17">
        <v>1</v>
      </c>
      <c r="AD4418" s="17">
        <v>58</v>
      </c>
      <c r="AE4418" s="17">
        <f t="shared" si="95"/>
        <v>118</v>
      </c>
    </row>
    <row r="4419" spans="1:31" x14ac:dyDescent="0.25">
      <c r="A4419" s="16"/>
      <c r="C4419" s="16"/>
      <c r="D4419" s="16"/>
      <c r="E4419" s="16"/>
      <c r="F4419" s="16"/>
      <c r="G4419" s="16"/>
      <c r="H4419" s="16"/>
      <c r="I4419" s="16"/>
      <c r="J4419" s="16"/>
      <c r="K4419" s="16"/>
      <c r="L4419" s="16"/>
      <c r="M4419" s="72" t="s">
        <v>3011</v>
      </c>
      <c r="N4419" s="72">
        <v>10</v>
      </c>
      <c r="O4419" s="72">
        <v>7</v>
      </c>
      <c r="P4419" s="72">
        <v>2016</v>
      </c>
      <c r="Q4419" s="87" t="s">
        <v>392</v>
      </c>
      <c r="R4419" s="88" t="s">
        <v>1026</v>
      </c>
      <c r="S4419" s="87" t="s">
        <v>1043</v>
      </c>
      <c r="T4419" s="72">
        <v>2</v>
      </c>
      <c r="U4419" s="88" t="s">
        <v>1026</v>
      </c>
      <c r="V4419" s="72">
        <v>0</v>
      </c>
      <c r="W4419" s="343" t="s">
        <v>6422</v>
      </c>
      <c r="X4419" s="72">
        <v>405</v>
      </c>
      <c r="Y4419" s="72">
        <v>24</v>
      </c>
      <c r="Z4419" s="88" t="s">
        <v>1026</v>
      </c>
      <c r="AA4419" s="72">
        <v>0</v>
      </c>
      <c r="AB4419" s="343"/>
      <c r="AC4419" s="17">
        <v>2</v>
      </c>
      <c r="AD4419" s="17">
        <v>30</v>
      </c>
      <c r="AE4419" s="17">
        <f t="shared" si="95"/>
        <v>150</v>
      </c>
    </row>
    <row r="4420" spans="1:31" x14ac:dyDescent="0.25">
      <c r="A4420" s="16"/>
      <c r="C4420" s="16"/>
      <c r="D4420" s="16"/>
      <c r="E4420" s="16"/>
      <c r="F4420" s="16"/>
      <c r="G4420" s="16"/>
      <c r="H4420" s="16"/>
      <c r="I4420" s="16"/>
      <c r="J4420" s="16"/>
      <c r="K4420" s="16"/>
      <c r="L4420" s="16"/>
      <c r="M4420" s="72" t="s">
        <v>3011</v>
      </c>
      <c r="N4420" s="72">
        <v>10</v>
      </c>
      <c r="O4420" s="72">
        <v>7</v>
      </c>
      <c r="P4420" s="72">
        <v>2016</v>
      </c>
      <c r="Q4420" s="87" t="s">
        <v>1042</v>
      </c>
      <c r="R4420" s="88" t="s">
        <v>1026</v>
      </c>
      <c r="S4420" s="87" t="s">
        <v>2400</v>
      </c>
      <c r="T4420" s="72">
        <v>0</v>
      </c>
      <c r="U4420" s="88" t="s">
        <v>1026</v>
      </c>
      <c r="V4420" s="72">
        <v>2</v>
      </c>
      <c r="W4420" s="343" t="s">
        <v>6423</v>
      </c>
      <c r="X4420" s="72">
        <v>141</v>
      </c>
      <c r="Y4420" s="72">
        <v>1</v>
      </c>
      <c r="Z4420" s="88" t="s">
        <v>1026</v>
      </c>
      <c r="AA4420" s="72">
        <v>9</v>
      </c>
      <c r="AB4420" s="343"/>
      <c r="AC4420" s="17">
        <v>1</v>
      </c>
      <c r="AD4420" s="17">
        <v>58</v>
      </c>
      <c r="AE4420" s="17">
        <f t="shared" si="95"/>
        <v>118</v>
      </c>
    </row>
    <row r="4421" spans="1:31" x14ac:dyDescent="0.25">
      <c r="A4421" s="16"/>
      <c r="C4421" s="16"/>
      <c r="D4421" s="16"/>
      <c r="E4421" s="16"/>
      <c r="F4421" s="16"/>
      <c r="G4421" s="16"/>
      <c r="H4421" s="16"/>
      <c r="I4421" s="16"/>
      <c r="J4421" s="16"/>
      <c r="K4421" s="16"/>
      <c r="L4421" s="16"/>
      <c r="M4421" s="72" t="s">
        <v>3144</v>
      </c>
      <c r="N4421" s="72">
        <v>12</v>
      </c>
      <c r="O4421" s="72">
        <v>7</v>
      </c>
      <c r="P4421" s="72">
        <v>2016</v>
      </c>
      <c r="Q4421" s="87" t="s">
        <v>6380</v>
      </c>
      <c r="R4421" s="88" t="s">
        <v>1026</v>
      </c>
      <c r="S4421" s="87" t="s">
        <v>1042</v>
      </c>
      <c r="T4421" s="72">
        <v>2</v>
      </c>
      <c r="U4421" s="88" t="s">
        <v>1026</v>
      </c>
      <c r="V4421" s="72">
        <v>1</v>
      </c>
      <c r="W4421" s="343" t="s">
        <v>6425</v>
      </c>
      <c r="X4421" s="72">
        <v>170</v>
      </c>
      <c r="Y4421" s="72">
        <v>13</v>
      </c>
      <c r="Z4421" s="88" t="s">
        <v>1026</v>
      </c>
      <c r="AA4421" s="72">
        <v>7</v>
      </c>
      <c r="AB4421" s="343"/>
      <c r="AC4421" s="17">
        <v>2</v>
      </c>
      <c r="AD4421" s="17">
        <v>47</v>
      </c>
      <c r="AE4421" s="17">
        <f t="shared" si="95"/>
        <v>167</v>
      </c>
    </row>
    <row r="4422" spans="1:31" x14ac:dyDescent="0.25">
      <c r="A4422" s="16"/>
      <c r="C4422" s="16"/>
      <c r="D4422" s="16"/>
      <c r="E4422" s="16"/>
      <c r="F4422" s="16"/>
      <c r="G4422" s="16"/>
      <c r="H4422" s="16"/>
      <c r="I4422" s="16"/>
      <c r="J4422" s="16"/>
      <c r="K4422" s="16"/>
      <c r="L4422" s="16"/>
      <c r="M4422" s="72" t="s">
        <v>3144</v>
      </c>
      <c r="N4422" s="72">
        <v>12</v>
      </c>
      <c r="O4422" s="72">
        <v>7</v>
      </c>
      <c r="P4422" s="72">
        <v>2016</v>
      </c>
      <c r="Q4422" s="87" t="s">
        <v>1241</v>
      </c>
      <c r="R4422" s="88" t="s">
        <v>1026</v>
      </c>
      <c r="S4422" s="87" t="s">
        <v>4913</v>
      </c>
      <c r="T4422" s="72">
        <v>2</v>
      </c>
      <c r="U4422" s="88" t="s">
        <v>1026</v>
      </c>
      <c r="V4422" s="72">
        <v>1</v>
      </c>
      <c r="W4422" s="343" t="s">
        <v>6426</v>
      </c>
      <c r="X4422" s="72">
        <v>1907</v>
      </c>
      <c r="Y4422" s="72">
        <v>13</v>
      </c>
      <c r="Z4422" s="88" t="s">
        <v>1026</v>
      </c>
      <c r="AA4422" s="72">
        <v>8</v>
      </c>
      <c r="AB4422" s="343"/>
      <c r="AC4422" s="17">
        <v>2</v>
      </c>
      <c r="AD4422" s="17">
        <v>31</v>
      </c>
      <c r="AE4422" s="17">
        <f t="shared" si="95"/>
        <v>151</v>
      </c>
    </row>
    <row r="4423" spans="1:31" x14ac:dyDescent="0.25">
      <c r="A4423" s="16"/>
      <c r="C4423" s="16"/>
      <c r="D4423" s="16"/>
      <c r="E4423" s="16"/>
      <c r="F4423" s="16"/>
      <c r="G4423" s="16"/>
      <c r="H4423" s="16"/>
      <c r="I4423" s="16"/>
      <c r="J4423" s="16"/>
      <c r="K4423" s="16"/>
      <c r="L4423" s="16"/>
      <c r="M4423" s="72" t="s">
        <v>3142</v>
      </c>
      <c r="N4423" s="72">
        <v>13</v>
      </c>
      <c r="O4423" s="72">
        <v>7</v>
      </c>
      <c r="P4423" s="72">
        <v>2016</v>
      </c>
      <c r="Q4423" s="87" t="s">
        <v>5041</v>
      </c>
      <c r="R4423" s="88" t="s">
        <v>1026</v>
      </c>
      <c r="S4423" s="87" t="s">
        <v>392</v>
      </c>
      <c r="T4423" s="72">
        <v>0</v>
      </c>
      <c r="U4423" s="88" t="s">
        <v>1026</v>
      </c>
      <c r="V4423" s="72">
        <v>2</v>
      </c>
      <c r="W4423" s="343" t="s">
        <v>874</v>
      </c>
      <c r="X4423" s="72">
        <v>291</v>
      </c>
      <c r="Y4423" s="72">
        <v>4</v>
      </c>
      <c r="Z4423" s="88" t="s">
        <v>1026</v>
      </c>
      <c r="AA4423" s="72">
        <v>6</v>
      </c>
      <c r="AB4423" s="343"/>
      <c r="AC4423" s="17">
        <v>2</v>
      </c>
      <c r="AD4423" s="17">
        <v>17</v>
      </c>
      <c r="AE4423" s="17">
        <f t="shared" si="95"/>
        <v>137</v>
      </c>
    </row>
    <row r="4424" spans="1:31" x14ac:dyDescent="0.25">
      <c r="A4424" s="16"/>
      <c r="C4424" s="16"/>
      <c r="D4424" s="16"/>
      <c r="E4424" s="16"/>
      <c r="F4424" s="16"/>
      <c r="G4424" s="16"/>
      <c r="H4424" s="16"/>
      <c r="I4424" s="16"/>
      <c r="J4424" s="16"/>
      <c r="K4424" s="16"/>
      <c r="L4424" s="16"/>
      <c r="M4424" s="72" t="s">
        <v>3142</v>
      </c>
      <c r="N4424" s="72">
        <v>13</v>
      </c>
      <c r="O4424" s="72">
        <v>7</v>
      </c>
      <c r="P4424" s="72">
        <v>2016</v>
      </c>
      <c r="Q4424" s="87" t="s">
        <v>2400</v>
      </c>
      <c r="R4424" s="88" t="s">
        <v>1026</v>
      </c>
      <c r="S4424" s="87" t="s">
        <v>1043</v>
      </c>
      <c r="T4424" s="72">
        <v>2</v>
      </c>
      <c r="U4424" s="88" t="s">
        <v>1026</v>
      </c>
      <c r="V4424" s="72">
        <v>0</v>
      </c>
      <c r="W4424" s="343" t="s">
        <v>6424</v>
      </c>
      <c r="X4424" s="72">
        <v>451</v>
      </c>
      <c r="Y4424" s="72">
        <v>12</v>
      </c>
      <c r="Z4424" s="88" t="s">
        <v>1026</v>
      </c>
      <c r="AA4424" s="72">
        <v>1</v>
      </c>
      <c r="AB4424" s="343"/>
      <c r="AC4424" s="17">
        <v>2</v>
      </c>
      <c r="AD4424" s="17">
        <v>3</v>
      </c>
      <c r="AE4424" s="17">
        <f t="shared" si="95"/>
        <v>123</v>
      </c>
    </row>
    <row r="4425" spans="1:31" x14ac:dyDescent="0.25">
      <c r="A4425" s="16"/>
      <c r="C4425" s="16"/>
      <c r="D4425" s="16"/>
      <c r="E4425" s="16"/>
      <c r="F4425" s="16"/>
      <c r="G4425" s="16"/>
      <c r="H4425" s="16"/>
      <c r="I4425" s="16"/>
      <c r="J4425" s="16"/>
      <c r="K4425" s="16"/>
      <c r="L4425" s="16"/>
      <c r="M4425" s="72" t="s">
        <v>3141</v>
      </c>
      <c r="N4425" s="72">
        <v>14</v>
      </c>
      <c r="O4425" s="72">
        <v>7</v>
      </c>
      <c r="P4425" s="72">
        <v>2016</v>
      </c>
      <c r="Q4425" s="87" t="s">
        <v>566</v>
      </c>
      <c r="R4425" s="88" t="s">
        <v>1026</v>
      </c>
      <c r="S4425" s="87" t="s">
        <v>2400</v>
      </c>
      <c r="T4425" s="72">
        <v>2</v>
      </c>
      <c r="U4425" s="88" t="s">
        <v>1026</v>
      </c>
      <c r="V4425" s="72">
        <v>0</v>
      </c>
      <c r="W4425" s="343" t="s">
        <v>225</v>
      </c>
      <c r="X4425" s="72">
        <v>348</v>
      </c>
      <c r="Y4425" s="72">
        <v>3</v>
      </c>
      <c r="Z4425" s="88" t="s">
        <v>1026</v>
      </c>
      <c r="AA4425" s="72">
        <v>1</v>
      </c>
      <c r="AB4425" s="343"/>
      <c r="AC4425" s="17">
        <v>1</v>
      </c>
      <c r="AD4425" s="17">
        <v>55</v>
      </c>
      <c r="AE4425" s="17">
        <f t="shared" si="95"/>
        <v>115</v>
      </c>
    </row>
    <row r="4426" spans="1:31" x14ac:dyDescent="0.25">
      <c r="A4426" s="16"/>
      <c r="C4426" s="16"/>
      <c r="D4426" s="16"/>
      <c r="E4426" s="16"/>
      <c r="F4426" s="16"/>
      <c r="G4426" s="16"/>
      <c r="H4426" s="16"/>
      <c r="I4426" s="16"/>
      <c r="J4426" s="16"/>
      <c r="K4426" s="16"/>
      <c r="L4426" s="16"/>
      <c r="M4426" s="72" t="s">
        <v>3143</v>
      </c>
      <c r="N4426" s="72">
        <v>15</v>
      </c>
      <c r="O4426" s="72">
        <v>7</v>
      </c>
      <c r="P4426" s="72">
        <v>2016</v>
      </c>
      <c r="Q4426" s="87" t="s">
        <v>264</v>
      </c>
      <c r="R4426" s="88" t="s">
        <v>1026</v>
      </c>
      <c r="S4426" s="87" t="s">
        <v>1241</v>
      </c>
      <c r="T4426" s="72">
        <v>0</v>
      </c>
      <c r="U4426" s="88" t="s">
        <v>1026</v>
      </c>
      <c r="V4426" s="72">
        <v>2</v>
      </c>
      <c r="W4426" s="343" t="s">
        <v>6429</v>
      </c>
      <c r="X4426" s="72">
        <v>372</v>
      </c>
      <c r="Y4426" s="72">
        <v>9</v>
      </c>
      <c r="Z4426" s="88" t="s">
        <v>1026</v>
      </c>
      <c r="AA4426" s="72">
        <v>12</v>
      </c>
      <c r="AB4426" s="343"/>
      <c r="AC4426" s="17">
        <v>2</v>
      </c>
      <c r="AD4426" s="17">
        <v>38</v>
      </c>
      <c r="AE4426" s="17">
        <f t="shared" si="95"/>
        <v>158</v>
      </c>
    </row>
    <row r="4427" spans="1:31" x14ac:dyDescent="0.25">
      <c r="A4427" s="16"/>
      <c r="C4427" s="16"/>
      <c r="D4427" s="16"/>
      <c r="E4427" s="16"/>
      <c r="F4427" s="16"/>
      <c r="G4427" s="16"/>
      <c r="H4427" s="16"/>
      <c r="I4427" s="16"/>
      <c r="J4427" s="16"/>
      <c r="K4427" s="16"/>
      <c r="L4427" s="16"/>
      <c r="M4427" s="72" t="s">
        <v>3143</v>
      </c>
      <c r="N4427" s="72">
        <v>15</v>
      </c>
      <c r="O4427" s="72">
        <v>7</v>
      </c>
      <c r="P4427" s="72">
        <v>2016</v>
      </c>
      <c r="Q4427" s="87" t="s">
        <v>4913</v>
      </c>
      <c r="R4427" s="88" t="s">
        <v>1026</v>
      </c>
      <c r="S4427" s="87" t="s">
        <v>6380</v>
      </c>
      <c r="T4427" s="72">
        <v>2</v>
      </c>
      <c r="U4427" s="88" t="s">
        <v>1026</v>
      </c>
      <c r="V4427" s="72">
        <v>0</v>
      </c>
      <c r="W4427" s="343" t="s">
        <v>2147</v>
      </c>
      <c r="X4427" s="72">
        <v>614</v>
      </c>
      <c r="Y4427" s="72">
        <v>7</v>
      </c>
      <c r="Z4427" s="88" t="s">
        <v>1026</v>
      </c>
      <c r="AA4427" s="72">
        <v>0</v>
      </c>
      <c r="AB4427" s="343"/>
      <c r="AC4427" s="17">
        <v>2</v>
      </c>
      <c r="AD4427" s="17">
        <v>9</v>
      </c>
      <c r="AE4427" s="17">
        <f t="shared" si="95"/>
        <v>129</v>
      </c>
    </row>
    <row r="4428" spans="1:31" x14ac:dyDescent="0.25">
      <c r="A4428" s="16"/>
      <c r="C4428" s="16"/>
      <c r="D4428" s="16"/>
      <c r="E4428" s="16"/>
      <c r="F4428" s="16"/>
      <c r="G4428" s="16"/>
      <c r="H4428" s="16"/>
      <c r="I4428" s="16"/>
      <c r="J4428" s="16"/>
      <c r="K4428" s="16"/>
      <c r="L4428" s="16"/>
      <c r="M4428" s="72" t="s">
        <v>3143</v>
      </c>
      <c r="N4428" s="72">
        <v>15</v>
      </c>
      <c r="O4428" s="72">
        <v>7</v>
      </c>
      <c r="P4428" s="72">
        <v>2016</v>
      </c>
      <c r="Q4428" s="87" t="s">
        <v>1043</v>
      </c>
      <c r="R4428" s="88" t="s">
        <v>1026</v>
      </c>
      <c r="S4428" s="87" t="s">
        <v>1041</v>
      </c>
      <c r="T4428" s="72">
        <v>1</v>
      </c>
      <c r="U4428" s="88" t="s">
        <v>1026</v>
      </c>
      <c r="V4428" s="72">
        <v>2</v>
      </c>
      <c r="W4428" s="343" t="s">
        <v>6428</v>
      </c>
      <c r="X4428" s="72">
        <v>262</v>
      </c>
      <c r="Y4428" s="72">
        <v>4</v>
      </c>
      <c r="Z4428" s="88" t="s">
        <v>1026</v>
      </c>
      <c r="AA4428" s="72">
        <v>10</v>
      </c>
      <c r="AB4428" s="343"/>
      <c r="AC4428" s="17">
        <v>2</v>
      </c>
      <c r="AD4428" s="17">
        <v>33</v>
      </c>
      <c r="AE4428" s="17">
        <f t="shared" si="95"/>
        <v>153</v>
      </c>
    </row>
    <row r="4429" spans="1:31" x14ac:dyDescent="0.25">
      <c r="A4429" s="16"/>
      <c r="C4429" s="16"/>
      <c r="D4429" s="16"/>
      <c r="E4429" s="16"/>
      <c r="F4429" s="16"/>
      <c r="G4429" s="16"/>
      <c r="H4429" s="16"/>
      <c r="I4429" s="16"/>
      <c r="J4429" s="16"/>
      <c r="K4429" s="16"/>
      <c r="L4429" s="16"/>
      <c r="M4429" s="72" t="s">
        <v>3011</v>
      </c>
      <c r="N4429" s="72">
        <v>17</v>
      </c>
      <c r="O4429" s="72">
        <v>7</v>
      </c>
      <c r="P4429" s="72">
        <v>2016</v>
      </c>
      <c r="Q4429" s="87" t="s">
        <v>392</v>
      </c>
      <c r="R4429" s="88" t="s">
        <v>1026</v>
      </c>
      <c r="S4429" s="87" t="s">
        <v>4913</v>
      </c>
      <c r="T4429" s="72">
        <v>2</v>
      </c>
      <c r="U4429" s="88" t="s">
        <v>1026</v>
      </c>
      <c r="V4429" s="72">
        <v>0</v>
      </c>
      <c r="W4429" s="343" t="s">
        <v>6427</v>
      </c>
      <c r="X4429" s="72">
        <v>684</v>
      </c>
      <c r="Y4429" s="72">
        <v>13</v>
      </c>
      <c r="Z4429" s="88" t="s">
        <v>1026</v>
      </c>
      <c r="AA4429" s="72">
        <v>0</v>
      </c>
      <c r="AB4429" s="343"/>
      <c r="AC4429" s="17">
        <v>1</v>
      </c>
      <c r="AD4429" s="17">
        <v>49</v>
      </c>
      <c r="AE4429" s="17">
        <f t="shared" si="95"/>
        <v>109</v>
      </c>
    </row>
    <row r="4430" spans="1:31" x14ac:dyDescent="0.25">
      <c r="A4430" s="16"/>
      <c r="C4430" s="16"/>
      <c r="D4430" s="16"/>
      <c r="E4430" s="16"/>
      <c r="F4430" s="16"/>
      <c r="G4430" s="16"/>
      <c r="H4430" s="16"/>
      <c r="I4430" s="16"/>
      <c r="J4430" s="16"/>
      <c r="K4430" s="16"/>
      <c r="L4430" s="16"/>
      <c r="M4430" s="72" t="s">
        <v>3011</v>
      </c>
      <c r="N4430" s="72">
        <v>17</v>
      </c>
      <c r="O4430" s="72">
        <v>7</v>
      </c>
      <c r="P4430" s="72">
        <v>2016</v>
      </c>
      <c r="Q4430" s="87" t="s">
        <v>6380</v>
      </c>
      <c r="R4430" s="88" t="s">
        <v>1026</v>
      </c>
      <c r="S4430" s="87" t="s">
        <v>264</v>
      </c>
      <c r="T4430" s="72">
        <v>2</v>
      </c>
      <c r="U4430" s="88" t="s">
        <v>1026</v>
      </c>
      <c r="V4430" s="72">
        <v>0</v>
      </c>
      <c r="W4430" s="343" t="s">
        <v>1893</v>
      </c>
      <c r="X4430" s="72">
        <v>269</v>
      </c>
      <c r="Y4430" s="72">
        <v>6</v>
      </c>
      <c r="Z4430" s="88" t="s">
        <v>1026</v>
      </c>
      <c r="AA4430" s="72">
        <v>2</v>
      </c>
      <c r="AB4430" s="343"/>
      <c r="AC4430" s="17">
        <v>2</v>
      </c>
      <c r="AD4430" s="17">
        <v>9</v>
      </c>
      <c r="AE4430" s="17">
        <f t="shared" si="95"/>
        <v>129</v>
      </c>
    </row>
    <row r="4431" spans="1:31" x14ac:dyDescent="0.25">
      <c r="A4431" s="16"/>
      <c r="C4431" s="16"/>
      <c r="D4431" s="16"/>
      <c r="E4431" s="16"/>
      <c r="F4431" s="16"/>
      <c r="G4431" s="16"/>
      <c r="H4431" s="16"/>
      <c r="I4431" s="16"/>
      <c r="J4431" s="16"/>
      <c r="K4431" s="16"/>
      <c r="L4431" s="16"/>
      <c r="M4431" s="72" t="s">
        <v>3011</v>
      </c>
      <c r="N4431" s="72">
        <v>17</v>
      </c>
      <c r="O4431" s="72">
        <v>7</v>
      </c>
      <c r="P4431" s="72">
        <v>2016</v>
      </c>
      <c r="Q4431" s="87" t="s">
        <v>566</v>
      </c>
      <c r="R4431" s="88" t="s">
        <v>1026</v>
      </c>
      <c r="S4431" s="87" t="s">
        <v>1042</v>
      </c>
      <c r="T4431" s="72">
        <v>2</v>
      </c>
      <c r="U4431" s="88" t="s">
        <v>1026</v>
      </c>
      <c r="V4431" s="72">
        <v>0</v>
      </c>
      <c r="W4431" s="343" t="s">
        <v>634</v>
      </c>
      <c r="X4431" s="72">
        <v>257</v>
      </c>
      <c r="Y4431" s="72">
        <v>15</v>
      </c>
      <c r="Z4431" s="88" t="s">
        <v>1026</v>
      </c>
      <c r="AA4431" s="72">
        <v>1</v>
      </c>
      <c r="AB4431" s="343"/>
      <c r="AC4431" s="17">
        <v>2</v>
      </c>
      <c r="AD4431" s="17">
        <v>11</v>
      </c>
      <c r="AE4431" s="17">
        <f t="shared" si="95"/>
        <v>131</v>
      </c>
    </row>
    <row r="4432" spans="1:31" x14ac:dyDescent="0.25">
      <c r="A4432" s="16"/>
      <c r="C4432" s="16"/>
      <c r="D4432" s="16"/>
      <c r="E4432" s="16"/>
      <c r="F4432" s="16"/>
      <c r="G4432" s="16"/>
      <c r="H4432" s="16"/>
      <c r="I4432" s="16"/>
      <c r="J4432" s="16"/>
      <c r="K4432" s="16"/>
      <c r="L4432" s="16"/>
      <c r="M4432" s="72" t="s">
        <v>3142</v>
      </c>
      <c r="N4432" s="72">
        <v>20</v>
      </c>
      <c r="O4432" s="72">
        <v>7</v>
      </c>
      <c r="P4432" s="72">
        <v>2016</v>
      </c>
      <c r="Q4432" s="87" t="s">
        <v>5041</v>
      </c>
      <c r="R4432" s="88" t="s">
        <v>1026</v>
      </c>
      <c r="S4432" s="87" t="s">
        <v>6380</v>
      </c>
      <c r="T4432" s="72">
        <v>2</v>
      </c>
      <c r="U4432" s="88" t="s">
        <v>1026</v>
      </c>
      <c r="V4432" s="72">
        <v>1</v>
      </c>
      <c r="W4432" s="343" t="s">
        <v>6433</v>
      </c>
      <c r="X4432" s="72">
        <v>468</v>
      </c>
      <c r="Y4432" s="72">
        <v>8</v>
      </c>
      <c r="Z4432" s="88" t="s">
        <v>1026</v>
      </c>
      <c r="AA4432" s="72">
        <v>5</v>
      </c>
      <c r="AB4432" s="343"/>
      <c r="AC4432" s="17">
        <v>2</v>
      </c>
      <c r="AD4432" s="17">
        <v>27</v>
      </c>
      <c r="AE4432" s="17">
        <f t="shared" si="95"/>
        <v>147</v>
      </c>
    </row>
    <row r="4433" spans="1:31" x14ac:dyDescent="0.25">
      <c r="A4433" s="16"/>
      <c r="C4433" s="16"/>
      <c r="D4433" s="16"/>
      <c r="E4433" s="16"/>
      <c r="F4433" s="16"/>
      <c r="G4433" s="16"/>
      <c r="H4433" s="16"/>
      <c r="I4433" s="16"/>
      <c r="J4433" s="16"/>
      <c r="K4433" s="16"/>
      <c r="L4433" s="16"/>
      <c r="M4433" s="72" t="s">
        <v>3142</v>
      </c>
      <c r="N4433" s="72">
        <v>20</v>
      </c>
      <c r="O4433" s="72">
        <v>7</v>
      </c>
      <c r="P4433" s="72">
        <v>2016</v>
      </c>
      <c r="Q4433" s="87" t="s">
        <v>264</v>
      </c>
      <c r="R4433" s="88" t="s">
        <v>1026</v>
      </c>
      <c r="S4433" s="87" t="s">
        <v>392</v>
      </c>
      <c r="T4433" s="72">
        <v>0</v>
      </c>
      <c r="U4433" s="88" t="s">
        <v>1026</v>
      </c>
      <c r="V4433" s="72">
        <v>2</v>
      </c>
      <c r="W4433" s="343" t="s">
        <v>6432</v>
      </c>
      <c r="X4433" s="72">
        <v>440</v>
      </c>
      <c r="Y4433" s="72">
        <v>8</v>
      </c>
      <c r="Z4433" s="88" t="s">
        <v>1026</v>
      </c>
      <c r="AA4433" s="72">
        <v>22</v>
      </c>
      <c r="AB4433" s="343"/>
      <c r="AC4433" s="17">
        <v>2</v>
      </c>
      <c r="AD4433" s="17">
        <v>37</v>
      </c>
      <c r="AE4433" s="17">
        <f t="shared" si="95"/>
        <v>157</v>
      </c>
    </row>
    <row r="4434" spans="1:31" x14ac:dyDescent="0.25">
      <c r="A4434" s="16"/>
      <c r="C4434" s="16"/>
      <c r="D4434" s="16"/>
      <c r="E4434" s="16"/>
      <c r="F4434" s="16"/>
      <c r="G4434" s="16"/>
      <c r="H4434" s="16"/>
      <c r="I4434" s="16"/>
      <c r="J4434" s="16"/>
      <c r="K4434" s="16"/>
      <c r="L4434" s="16"/>
      <c r="M4434" s="72" t="s">
        <v>3142</v>
      </c>
      <c r="N4434" s="72">
        <v>20</v>
      </c>
      <c r="O4434" s="72">
        <v>7</v>
      </c>
      <c r="P4434" s="72">
        <v>2016</v>
      </c>
      <c r="Q4434" s="87" t="s">
        <v>2400</v>
      </c>
      <c r="R4434" s="88" t="s">
        <v>1026</v>
      </c>
      <c r="S4434" s="87" t="s">
        <v>4913</v>
      </c>
      <c r="T4434" s="72">
        <v>1</v>
      </c>
      <c r="U4434" s="88" t="s">
        <v>1026</v>
      </c>
      <c r="V4434" s="72">
        <v>0</v>
      </c>
      <c r="W4434" s="343" t="s">
        <v>6431</v>
      </c>
      <c r="X4434" s="72">
        <v>504</v>
      </c>
      <c r="Y4434" s="72">
        <v>6</v>
      </c>
      <c r="Z4434" s="88" t="s">
        <v>1026</v>
      </c>
      <c r="AA4434" s="72">
        <v>4</v>
      </c>
      <c r="AB4434" s="343"/>
      <c r="AC4434" s="17">
        <v>1</v>
      </c>
      <c r="AD4434" s="17">
        <v>57</v>
      </c>
      <c r="AE4434" s="17">
        <f t="shared" si="95"/>
        <v>117</v>
      </c>
    </row>
    <row r="4435" spans="1:31" x14ac:dyDescent="0.25">
      <c r="A4435" s="16"/>
      <c r="C4435" s="16"/>
      <c r="D4435" s="16"/>
      <c r="E4435" s="16"/>
      <c r="F4435" s="16"/>
      <c r="G4435" s="16"/>
      <c r="H4435" s="16"/>
      <c r="I4435" s="16"/>
      <c r="J4435" s="16"/>
      <c r="K4435" s="16"/>
      <c r="L4435" s="16"/>
      <c r="M4435" s="72" t="s">
        <v>3142</v>
      </c>
      <c r="N4435" s="72">
        <v>20</v>
      </c>
      <c r="O4435" s="72">
        <v>7</v>
      </c>
      <c r="P4435" s="72">
        <v>2016</v>
      </c>
      <c r="Q4435" s="87" t="s">
        <v>1042</v>
      </c>
      <c r="R4435" s="88" t="s">
        <v>1026</v>
      </c>
      <c r="S4435" s="87" t="s">
        <v>1041</v>
      </c>
      <c r="T4435" s="72">
        <v>0</v>
      </c>
      <c r="U4435" s="88" t="s">
        <v>1026</v>
      </c>
      <c r="V4435" s="72">
        <v>2</v>
      </c>
      <c r="W4435" s="343" t="s">
        <v>6430</v>
      </c>
      <c r="X4435" s="72">
        <v>220</v>
      </c>
      <c r="Y4435" s="72">
        <v>4</v>
      </c>
      <c r="Z4435" s="88" t="s">
        <v>1026</v>
      </c>
      <c r="AA4435" s="72">
        <v>13</v>
      </c>
      <c r="AB4435" s="343"/>
      <c r="AC4435" s="17">
        <v>2</v>
      </c>
      <c r="AD4435" s="17">
        <v>6</v>
      </c>
      <c r="AE4435" s="17">
        <f t="shared" si="95"/>
        <v>126</v>
      </c>
    </row>
    <row r="4436" spans="1:31" x14ac:dyDescent="0.25">
      <c r="A4436" s="16"/>
      <c r="C4436" s="16"/>
      <c r="D4436" s="16"/>
      <c r="E4436" s="16"/>
      <c r="F4436" s="16"/>
      <c r="G4436" s="16"/>
      <c r="H4436" s="16"/>
      <c r="I4436" s="16"/>
      <c r="J4436" s="16"/>
      <c r="K4436" s="16"/>
      <c r="L4436" s="16"/>
      <c r="M4436" s="72" t="s">
        <v>3142</v>
      </c>
      <c r="N4436" s="72">
        <v>20</v>
      </c>
      <c r="O4436" s="72">
        <v>7</v>
      </c>
      <c r="P4436" s="72">
        <v>2016</v>
      </c>
      <c r="Q4436" s="87" t="s">
        <v>1043</v>
      </c>
      <c r="R4436" s="88" t="s">
        <v>1026</v>
      </c>
      <c r="S4436" s="87" t="s">
        <v>566</v>
      </c>
      <c r="T4436" s="72">
        <v>0</v>
      </c>
      <c r="U4436" s="88" t="s">
        <v>1026</v>
      </c>
      <c r="V4436" s="72">
        <v>2</v>
      </c>
      <c r="W4436" s="343" t="s">
        <v>2483</v>
      </c>
      <c r="X4436" s="72">
        <v>448</v>
      </c>
      <c r="Y4436" s="72">
        <v>6</v>
      </c>
      <c r="Z4436" s="88" t="s">
        <v>1026</v>
      </c>
      <c r="AA4436" s="72">
        <v>10</v>
      </c>
      <c r="AB4436" s="343"/>
      <c r="AC4436" s="17">
        <v>2</v>
      </c>
      <c r="AD4436" s="17">
        <v>6</v>
      </c>
      <c r="AE4436" s="17">
        <f t="shared" si="95"/>
        <v>126</v>
      </c>
    </row>
    <row r="4437" spans="1:31" x14ac:dyDescent="0.25">
      <c r="A4437" s="16"/>
      <c r="C4437" s="16"/>
      <c r="D4437" s="16"/>
      <c r="E4437" s="16"/>
      <c r="F4437" s="16"/>
      <c r="G4437" s="16"/>
      <c r="H4437" s="16"/>
      <c r="I4437" s="16"/>
      <c r="J4437" s="16"/>
      <c r="K4437" s="16"/>
      <c r="L4437" s="16"/>
      <c r="M4437" s="72" t="s">
        <v>3143</v>
      </c>
      <c r="N4437" s="72">
        <v>22</v>
      </c>
      <c r="O4437" s="72">
        <v>7</v>
      </c>
      <c r="P4437" s="72">
        <v>2016</v>
      </c>
      <c r="Q4437" s="87" t="s">
        <v>5041</v>
      </c>
      <c r="R4437" s="88" t="s">
        <v>1026</v>
      </c>
      <c r="S4437" s="87" t="s">
        <v>566</v>
      </c>
      <c r="T4437" s="72">
        <v>2</v>
      </c>
      <c r="U4437" s="88" t="s">
        <v>1026</v>
      </c>
      <c r="V4437" s="72">
        <v>0</v>
      </c>
      <c r="W4437" s="343" t="s">
        <v>2661</v>
      </c>
      <c r="X4437" s="72">
        <v>321</v>
      </c>
      <c r="Y4437" s="72">
        <v>11</v>
      </c>
      <c r="Z4437" s="88" t="s">
        <v>1026</v>
      </c>
      <c r="AA4437" s="72">
        <v>2</v>
      </c>
      <c r="AB4437" s="343"/>
      <c r="AC4437" s="17">
        <v>2</v>
      </c>
      <c r="AD4437" s="17">
        <v>16</v>
      </c>
      <c r="AE4437" s="17">
        <f t="shared" si="95"/>
        <v>136</v>
      </c>
    </row>
    <row r="4438" spans="1:31" x14ac:dyDescent="0.25">
      <c r="A4438" s="16"/>
      <c r="C4438" s="16"/>
      <c r="D4438" s="16"/>
      <c r="E4438" s="16"/>
      <c r="F4438" s="16"/>
      <c r="G4438" s="16"/>
      <c r="H4438" s="16"/>
      <c r="I4438" s="16"/>
      <c r="J4438" s="16"/>
      <c r="K4438" s="16"/>
      <c r="L4438" s="16"/>
      <c r="M4438" s="72" t="s">
        <v>3143</v>
      </c>
      <c r="N4438" s="72">
        <v>22</v>
      </c>
      <c r="O4438" s="72">
        <v>7</v>
      </c>
      <c r="P4438" s="72">
        <v>2016</v>
      </c>
      <c r="Q4438" s="87" t="s">
        <v>4913</v>
      </c>
      <c r="R4438" s="88" t="s">
        <v>1026</v>
      </c>
      <c r="S4438" s="87" t="s">
        <v>1241</v>
      </c>
      <c r="T4438" s="72">
        <v>1</v>
      </c>
      <c r="U4438" s="88" t="s">
        <v>1026</v>
      </c>
      <c r="V4438" s="72">
        <v>0</v>
      </c>
      <c r="W4438" s="343" t="s">
        <v>249</v>
      </c>
      <c r="X4438" s="72">
        <v>1357</v>
      </c>
      <c r="Y4438" s="72">
        <v>3</v>
      </c>
      <c r="Z4438" s="88" t="s">
        <v>1026</v>
      </c>
      <c r="AA4438" s="72">
        <v>1</v>
      </c>
      <c r="AB4438" s="343"/>
      <c r="AC4438" s="17">
        <v>2</v>
      </c>
      <c r="AD4438" s="17">
        <v>4</v>
      </c>
      <c r="AE4438" s="17">
        <f t="shared" si="95"/>
        <v>124</v>
      </c>
    </row>
    <row r="4439" spans="1:31" x14ac:dyDescent="0.25">
      <c r="A4439" s="16"/>
      <c r="C4439" s="16"/>
      <c r="D4439" s="16"/>
      <c r="E4439" s="16"/>
      <c r="F4439" s="16"/>
      <c r="G4439" s="16"/>
      <c r="H4439" s="16"/>
      <c r="I4439" s="16"/>
      <c r="J4439" s="16"/>
      <c r="K4439" s="16"/>
      <c r="L4439" s="16"/>
      <c r="M4439" s="72" t="s">
        <v>3027</v>
      </c>
      <c r="N4439" s="72">
        <v>23</v>
      </c>
      <c r="O4439" s="72">
        <v>7</v>
      </c>
      <c r="P4439" s="72">
        <v>2016</v>
      </c>
      <c r="Q4439" s="87" t="s">
        <v>1041</v>
      </c>
      <c r="R4439" s="88" t="s">
        <v>1026</v>
      </c>
      <c r="S4439" s="87" t="s">
        <v>264</v>
      </c>
      <c r="T4439" s="72">
        <v>2</v>
      </c>
      <c r="U4439" s="88" t="s">
        <v>1026</v>
      </c>
      <c r="V4439" s="72">
        <v>0</v>
      </c>
      <c r="W4439" s="343" t="s">
        <v>6435</v>
      </c>
      <c r="X4439" s="72">
        <v>880</v>
      </c>
      <c r="Y4439" s="72">
        <v>14</v>
      </c>
      <c r="Z4439" s="88" t="s">
        <v>1026</v>
      </c>
      <c r="AA4439" s="72">
        <v>2</v>
      </c>
      <c r="AB4439" s="343"/>
      <c r="AC4439" s="17">
        <v>2</v>
      </c>
      <c r="AD4439" s="17">
        <v>15</v>
      </c>
      <c r="AE4439" s="17">
        <f t="shared" si="95"/>
        <v>135</v>
      </c>
    </row>
    <row r="4440" spans="1:31" x14ac:dyDescent="0.25">
      <c r="A4440" s="16"/>
      <c r="C4440" s="16"/>
      <c r="D4440" s="16"/>
      <c r="E4440" s="16"/>
      <c r="F4440" s="16"/>
      <c r="G4440" s="16"/>
      <c r="H4440" s="16"/>
      <c r="I4440" s="16"/>
      <c r="J4440" s="16"/>
      <c r="K4440" s="16"/>
      <c r="L4440" s="16"/>
      <c r="M4440" s="72" t="s">
        <v>3011</v>
      </c>
      <c r="N4440" s="72">
        <v>24</v>
      </c>
      <c r="O4440" s="72">
        <v>7</v>
      </c>
      <c r="P4440" s="72">
        <v>2016</v>
      </c>
      <c r="Q4440" s="87" t="s">
        <v>392</v>
      </c>
      <c r="R4440" s="88" t="s">
        <v>1026</v>
      </c>
      <c r="S4440" s="87" t="s">
        <v>1042</v>
      </c>
      <c r="T4440" s="72">
        <v>2</v>
      </c>
      <c r="U4440" s="88" t="s">
        <v>1026</v>
      </c>
      <c r="V4440" s="72">
        <v>0</v>
      </c>
      <c r="W4440" s="343" t="s">
        <v>6436</v>
      </c>
      <c r="X4440" s="72">
        <v>489</v>
      </c>
      <c r="Y4440" s="72">
        <v>15</v>
      </c>
      <c r="Z4440" s="88" t="s">
        <v>1026</v>
      </c>
      <c r="AA4440" s="72">
        <v>6</v>
      </c>
      <c r="AB4440" s="343"/>
      <c r="AC4440" s="17">
        <v>2</v>
      </c>
      <c r="AD4440" s="17">
        <v>20</v>
      </c>
      <c r="AE4440" s="17">
        <f t="shared" si="95"/>
        <v>140</v>
      </c>
    </row>
    <row r="4441" spans="1:31" x14ac:dyDescent="0.25">
      <c r="A4441" s="16"/>
      <c r="C4441" s="16"/>
      <c r="D4441" s="16"/>
      <c r="E4441" s="16"/>
      <c r="F4441" s="16"/>
      <c r="G4441" s="16"/>
      <c r="H4441" s="16"/>
      <c r="I4441" s="16"/>
      <c r="J4441" s="16"/>
      <c r="K4441" s="16"/>
      <c r="L4441" s="16"/>
      <c r="M4441" s="72" t="s">
        <v>3011</v>
      </c>
      <c r="N4441" s="72">
        <v>24</v>
      </c>
      <c r="O4441" s="72">
        <v>7</v>
      </c>
      <c r="P4441" s="72">
        <v>2016</v>
      </c>
      <c r="Q4441" s="87" t="s">
        <v>6380</v>
      </c>
      <c r="R4441" s="88" t="s">
        <v>1026</v>
      </c>
      <c r="S4441" s="87" t="s">
        <v>1043</v>
      </c>
      <c r="T4441" s="72">
        <v>2</v>
      </c>
      <c r="U4441" s="88" t="s">
        <v>1026</v>
      </c>
      <c r="V4441" s="72">
        <v>1</v>
      </c>
      <c r="W4441" s="343" t="s">
        <v>6434</v>
      </c>
      <c r="X4441" s="72">
        <v>214</v>
      </c>
      <c r="Y4441" s="72">
        <v>9</v>
      </c>
      <c r="Z4441" s="88" t="s">
        <v>1026</v>
      </c>
      <c r="AA4441" s="72">
        <v>7</v>
      </c>
      <c r="AB4441" s="343"/>
      <c r="AC4441" s="17">
        <v>2</v>
      </c>
      <c r="AD4441" s="17">
        <v>30</v>
      </c>
      <c r="AE4441" s="17">
        <f t="shared" si="95"/>
        <v>150</v>
      </c>
    </row>
    <row r="4442" spans="1:31" x14ac:dyDescent="0.25">
      <c r="A4442" s="16"/>
      <c r="C4442" s="16"/>
      <c r="D4442" s="16"/>
      <c r="E4442" s="16"/>
      <c r="F4442" s="16"/>
      <c r="G4442" s="16"/>
      <c r="H4442" s="16"/>
      <c r="I4442" s="16"/>
      <c r="J4442" s="16"/>
      <c r="K4442" s="16"/>
      <c r="L4442" s="16"/>
      <c r="M4442" s="72" t="s">
        <v>3011</v>
      </c>
      <c r="N4442" s="72">
        <v>24</v>
      </c>
      <c r="O4442" s="72">
        <v>7</v>
      </c>
      <c r="P4442" s="72">
        <v>2016</v>
      </c>
      <c r="Q4442" s="87" t="s">
        <v>1241</v>
      </c>
      <c r="R4442" s="88" t="s">
        <v>1026</v>
      </c>
      <c r="S4442" s="87" t="s">
        <v>5041</v>
      </c>
      <c r="T4442" s="72">
        <v>2</v>
      </c>
      <c r="U4442" s="88" t="s">
        <v>1026</v>
      </c>
      <c r="V4442" s="72">
        <v>0</v>
      </c>
      <c r="W4442" s="343" t="s">
        <v>1239</v>
      </c>
      <c r="X4442" s="72">
        <v>1012</v>
      </c>
      <c r="Y4442" s="72">
        <v>6</v>
      </c>
      <c r="Z4442" s="88" t="s">
        <v>1026</v>
      </c>
      <c r="AA4442" s="72">
        <v>2</v>
      </c>
      <c r="AB4442" s="343"/>
      <c r="AC4442" s="17">
        <v>2</v>
      </c>
      <c r="AD4442" s="17">
        <v>11</v>
      </c>
      <c r="AE4442" s="17">
        <f t="shared" si="95"/>
        <v>131</v>
      </c>
    </row>
    <row r="4443" spans="1:31" x14ac:dyDescent="0.25">
      <c r="A4443" s="16"/>
      <c r="C4443" s="16"/>
      <c r="D4443" s="16"/>
      <c r="E4443" s="16"/>
      <c r="F4443" s="16"/>
      <c r="G4443" s="16"/>
      <c r="H4443" s="16"/>
      <c r="I4443" s="16"/>
      <c r="J4443" s="16"/>
      <c r="K4443" s="16"/>
      <c r="L4443" s="16"/>
      <c r="M4443" s="72" t="s">
        <v>3142</v>
      </c>
      <c r="N4443" s="72">
        <v>27</v>
      </c>
      <c r="O4443" s="72">
        <v>7</v>
      </c>
      <c r="P4443" s="72">
        <v>2016</v>
      </c>
      <c r="Q4443" s="87" t="s">
        <v>1041</v>
      </c>
      <c r="R4443" s="88" t="s">
        <v>1026</v>
      </c>
      <c r="S4443" s="87" t="s">
        <v>1241</v>
      </c>
      <c r="T4443" s="72">
        <v>0</v>
      </c>
      <c r="U4443" s="88" t="s">
        <v>1026</v>
      </c>
      <c r="V4443" s="72">
        <v>1</v>
      </c>
      <c r="W4443" s="343" t="s">
        <v>6440</v>
      </c>
      <c r="X4443" s="72">
        <v>604</v>
      </c>
      <c r="Y4443" s="72">
        <v>9</v>
      </c>
      <c r="Z4443" s="88" t="s">
        <v>1026</v>
      </c>
      <c r="AA4443" s="72">
        <v>10</v>
      </c>
      <c r="AB4443" s="343"/>
      <c r="AC4443" s="17">
        <v>2</v>
      </c>
      <c r="AD4443" s="17">
        <v>25</v>
      </c>
      <c r="AE4443" s="17">
        <f t="shared" si="95"/>
        <v>145</v>
      </c>
    </row>
    <row r="4444" spans="1:31" x14ac:dyDescent="0.25">
      <c r="A4444" s="16"/>
      <c r="C4444" s="16"/>
      <c r="D4444" s="16"/>
      <c r="E4444" s="16"/>
      <c r="F4444" s="16"/>
      <c r="G4444" s="16"/>
      <c r="H4444" s="16"/>
      <c r="I4444" s="16"/>
      <c r="J4444" s="16"/>
      <c r="K4444" s="16"/>
      <c r="L4444" s="16"/>
      <c r="M4444" s="72" t="s">
        <v>3142</v>
      </c>
      <c r="N4444" s="72">
        <v>27</v>
      </c>
      <c r="O4444" s="72">
        <v>7</v>
      </c>
      <c r="P4444" s="72">
        <v>2016</v>
      </c>
      <c r="Q4444" s="87" t="s">
        <v>566</v>
      </c>
      <c r="R4444" s="88" t="s">
        <v>1026</v>
      </c>
      <c r="S4444" s="87" t="s">
        <v>392</v>
      </c>
      <c r="T4444" s="72">
        <v>0</v>
      </c>
      <c r="U4444" s="88" t="s">
        <v>1026</v>
      </c>
      <c r="V4444" s="72">
        <v>2</v>
      </c>
      <c r="W4444" s="343" t="s">
        <v>6439</v>
      </c>
      <c r="X4444" s="72">
        <v>564</v>
      </c>
      <c r="Y4444" s="72">
        <v>2</v>
      </c>
      <c r="Z4444" s="88" t="s">
        <v>1026</v>
      </c>
      <c r="AA4444" s="72">
        <v>20</v>
      </c>
      <c r="AB4444" s="343"/>
      <c r="AC4444" s="17">
        <v>2</v>
      </c>
      <c r="AD4444" s="17">
        <v>26</v>
      </c>
      <c r="AE4444" s="17">
        <f t="shared" si="95"/>
        <v>146</v>
      </c>
    </row>
    <row r="4445" spans="1:31" x14ac:dyDescent="0.25">
      <c r="A4445" s="16"/>
      <c r="C4445" s="16"/>
      <c r="D4445" s="16"/>
      <c r="E4445" s="16"/>
      <c r="F4445" s="16"/>
      <c r="G4445" s="16"/>
      <c r="H4445" s="16"/>
      <c r="I4445" s="16"/>
      <c r="J4445" s="16"/>
      <c r="K4445" s="16"/>
      <c r="L4445" s="16"/>
      <c r="M4445" s="72" t="s">
        <v>3142</v>
      </c>
      <c r="N4445" s="72">
        <v>27</v>
      </c>
      <c r="O4445" s="72">
        <v>7</v>
      </c>
      <c r="P4445" s="72">
        <v>2016</v>
      </c>
      <c r="Q4445" s="87" t="s">
        <v>2400</v>
      </c>
      <c r="R4445" s="88" t="s">
        <v>1026</v>
      </c>
      <c r="S4445" s="87" t="s">
        <v>6380</v>
      </c>
      <c r="T4445" s="72">
        <v>2</v>
      </c>
      <c r="U4445" s="88" t="s">
        <v>1026</v>
      </c>
      <c r="V4445" s="72">
        <v>1</v>
      </c>
      <c r="W4445" s="343" t="s">
        <v>6438</v>
      </c>
      <c r="X4445" s="72">
        <v>396</v>
      </c>
      <c r="Y4445" s="72">
        <v>6</v>
      </c>
      <c r="Z4445" s="88" t="s">
        <v>1026</v>
      </c>
      <c r="AA4445" s="72">
        <v>7</v>
      </c>
      <c r="AB4445" s="343"/>
      <c r="AC4445" s="17">
        <v>2</v>
      </c>
      <c r="AD4445" s="17">
        <v>16</v>
      </c>
      <c r="AE4445" s="17">
        <f t="shared" si="95"/>
        <v>136</v>
      </c>
    </row>
    <row r="4446" spans="1:31" x14ac:dyDescent="0.25">
      <c r="A4446" s="16"/>
      <c r="C4446" s="16"/>
      <c r="D4446" s="16"/>
      <c r="E4446" s="16"/>
      <c r="F4446" s="16"/>
      <c r="G4446" s="16"/>
      <c r="H4446" s="16"/>
      <c r="I4446" s="16"/>
      <c r="J4446" s="16"/>
      <c r="K4446" s="16"/>
      <c r="L4446" s="16"/>
      <c r="M4446" s="72" t="s">
        <v>3142</v>
      </c>
      <c r="N4446" s="72">
        <v>27</v>
      </c>
      <c r="O4446" s="72">
        <v>7</v>
      </c>
      <c r="P4446" s="72">
        <v>2016</v>
      </c>
      <c r="Q4446" s="87" t="s">
        <v>1042</v>
      </c>
      <c r="R4446" s="88" t="s">
        <v>1026</v>
      </c>
      <c r="S4446" s="87" t="s">
        <v>4913</v>
      </c>
      <c r="T4446" s="72">
        <v>0</v>
      </c>
      <c r="U4446" s="88" t="s">
        <v>1026</v>
      </c>
      <c r="V4446" s="72">
        <v>2</v>
      </c>
      <c r="W4446" s="343" t="s">
        <v>6437</v>
      </c>
      <c r="X4446" s="72">
        <v>184</v>
      </c>
      <c r="Y4446" s="72">
        <v>3</v>
      </c>
      <c r="Z4446" s="88" t="s">
        <v>1026</v>
      </c>
      <c r="AA4446" s="72">
        <v>18</v>
      </c>
      <c r="AB4446" s="343"/>
      <c r="AC4446" s="17">
        <v>2</v>
      </c>
      <c r="AD4446" s="17">
        <v>31</v>
      </c>
      <c r="AE4446" s="17">
        <f t="shared" si="95"/>
        <v>151</v>
      </c>
    </row>
    <row r="4447" spans="1:31" x14ac:dyDescent="0.25">
      <c r="A4447" s="16"/>
      <c r="C4447" s="16"/>
      <c r="D4447" s="16"/>
      <c r="E4447" s="16"/>
      <c r="F4447" s="16"/>
      <c r="G4447" s="16"/>
      <c r="H4447" s="16"/>
      <c r="I4447" s="16"/>
      <c r="J4447" s="16"/>
      <c r="K4447" s="16"/>
      <c r="L4447" s="16"/>
      <c r="M4447" s="72" t="s">
        <v>3027</v>
      </c>
      <c r="N4447" s="72">
        <v>30</v>
      </c>
      <c r="O4447" s="72">
        <v>7</v>
      </c>
      <c r="P4447" s="72">
        <v>2016</v>
      </c>
      <c r="Q4447" s="87" t="s">
        <v>2400</v>
      </c>
      <c r="R4447" s="88" t="s">
        <v>1026</v>
      </c>
      <c r="S4447" s="87" t="s">
        <v>5041</v>
      </c>
      <c r="T4447" s="72">
        <v>1</v>
      </c>
      <c r="U4447" s="88" t="s">
        <v>1026</v>
      </c>
      <c r="V4447" s="72">
        <v>2</v>
      </c>
      <c r="W4447" s="343" t="s">
        <v>6443</v>
      </c>
      <c r="X4447" s="72">
        <v>230</v>
      </c>
      <c r="Y4447" s="72">
        <v>3</v>
      </c>
      <c r="Z4447" s="88" t="s">
        <v>1026</v>
      </c>
      <c r="AA4447" s="72">
        <v>3</v>
      </c>
      <c r="AB4447" s="343"/>
      <c r="AC4447" s="17">
        <v>2</v>
      </c>
      <c r="AD4447" s="17">
        <v>49</v>
      </c>
      <c r="AE4447" s="17">
        <f t="shared" si="95"/>
        <v>169</v>
      </c>
    </row>
    <row r="4448" spans="1:31" x14ac:dyDescent="0.25">
      <c r="A4448" s="16"/>
      <c r="C4448" s="16"/>
      <c r="D4448" s="16"/>
      <c r="E4448" s="16"/>
      <c r="F4448" s="16"/>
      <c r="G4448" s="16"/>
      <c r="H4448" s="16"/>
      <c r="I4448" s="16"/>
      <c r="J4448" s="16"/>
      <c r="K4448" s="16"/>
      <c r="L4448" s="16"/>
      <c r="M4448" s="72" t="s">
        <v>3027</v>
      </c>
      <c r="N4448" s="72">
        <v>30</v>
      </c>
      <c r="O4448" s="72">
        <v>7</v>
      </c>
      <c r="P4448" s="72">
        <v>2016</v>
      </c>
      <c r="Q4448" s="87" t="s">
        <v>1042</v>
      </c>
      <c r="R4448" s="88" t="s">
        <v>1026</v>
      </c>
      <c r="S4448" s="87" t="s">
        <v>1043</v>
      </c>
      <c r="T4448" s="72">
        <v>1</v>
      </c>
      <c r="U4448" s="88" t="s">
        <v>1026</v>
      </c>
      <c r="V4448" s="72">
        <v>2</v>
      </c>
      <c r="W4448" s="343" t="s">
        <v>6442</v>
      </c>
      <c r="X4448" s="72">
        <v>210</v>
      </c>
      <c r="Y4448" s="72">
        <v>5</v>
      </c>
      <c r="Z4448" s="88" t="s">
        <v>1026</v>
      </c>
      <c r="AA4448" s="72">
        <v>11</v>
      </c>
      <c r="AB4448" s="343"/>
      <c r="AC4448" s="17">
        <v>3</v>
      </c>
      <c r="AD4448" s="17">
        <v>31</v>
      </c>
      <c r="AE4448" s="17">
        <f t="shared" si="95"/>
        <v>211</v>
      </c>
    </row>
    <row r="4449" spans="1:31" x14ac:dyDescent="0.25">
      <c r="A4449" s="16"/>
      <c r="C4449" s="16"/>
      <c r="D4449" s="16"/>
      <c r="E4449" s="16"/>
      <c r="F4449" s="16"/>
      <c r="G4449" s="16"/>
      <c r="H4449" s="16"/>
      <c r="I4449" s="16"/>
      <c r="J4449" s="16"/>
      <c r="K4449" s="16"/>
      <c r="L4449" s="16"/>
      <c r="M4449" s="72" t="s">
        <v>3011</v>
      </c>
      <c r="N4449" s="72">
        <v>31</v>
      </c>
      <c r="O4449" s="72">
        <v>7</v>
      </c>
      <c r="P4449" s="72">
        <v>2016</v>
      </c>
      <c r="Q4449" s="87" t="s">
        <v>392</v>
      </c>
      <c r="R4449" s="88" t="s">
        <v>1026</v>
      </c>
      <c r="S4449" s="87" t="s">
        <v>2400</v>
      </c>
      <c r="T4449" s="72">
        <v>1</v>
      </c>
      <c r="U4449" s="88" t="s">
        <v>1026</v>
      </c>
      <c r="V4449" s="72">
        <v>0</v>
      </c>
      <c r="W4449" s="343" t="s">
        <v>5964</v>
      </c>
      <c r="X4449" s="72">
        <v>571</v>
      </c>
      <c r="Y4449" s="72">
        <v>5</v>
      </c>
      <c r="Z4449" s="88" t="s">
        <v>1026</v>
      </c>
      <c r="AA4449" s="72">
        <v>2</v>
      </c>
      <c r="AB4449" s="343"/>
      <c r="AC4449" s="17">
        <v>2</v>
      </c>
      <c r="AD4449" s="17">
        <v>9</v>
      </c>
      <c r="AE4449" s="17">
        <f t="shared" si="95"/>
        <v>129</v>
      </c>
    </row>
    <row r="4450" spans="1:31" x14ac:dyDescent="0.25">
      <c r="A4450" s="16"/>
      <c r="C4450" s="16"/>
      <c r="D4450" s="16"/>
      <c r="E4450" s="16"/>
      <c r="F4450" s="16"/>
      <c r="G4450" s="16"/>
      <c r="H4450" s="16"/>
      <c r="I4450" s="16"/>
      <c r="J4450" s="16"/>
      <c r="K4450" s="16"/>
      <c r="L4450" s="16"/>
      <c r="M4450" s="72" t="s">
        <v>3011</v>
      </c>
      <c r="N4450" s="72">
        <v>31</v>
      </c>
      <c r="O4450" s="72">
        <v>7</v>
      </c>
      <c r="P4450" s="72">
        <v>2016</v>
      </c>
      <c r="Q4450" s="87" t="s">
        <v>4913</v>
      </c>
      <c r="R4450" s="88" t="s">
        <v>1026</v>
      </c>
      <c r="S4450" s="87" t="s">
        <v>1043</v>
      </c>
      <c r="T4450" s="72">
        <v>2</v>
      </c>
      <c r="U4450" s="88" t="s">
        <v>1026</v>
      </c>
      <c r="V4450" s="72">
        <v>0</v>
      </c>
      <c r="W4450" s="343" t="s">
        <v>2340</v>
      </c>
      <c r="X4450" s="72">
        <v>1083</v>
      </c>
      <c r="Y4450" s="72">
        <v>9</v>
      </c>
      <c r="Z4450" s="88" t="s">
        <v>1026</v>
      </c>
      <c r="AA4450" s="72">
        <v>3</v>
      </c>
      <c r="AB4450" s="343"/>
      <c r="AC4450" s="17">
        <v>1</v>
      </c>
      <c r="AD4450" s="17">
        <v>59</v>
      </c>
      <c r="AE4450" s="17">
        <f t="shared" si="95"/>
        <v>119</v>
      </c>
    </row>
    <row r="4451" spans="1:31" x14ac:dyDescent="0.25">
      <c r="A4451" s="16"/>
      <c r="C4451" s="16"/>
      <c r="D4451" s="16"/>
      <c r="E4451" s="16"/>
      <c r="F4451" s="16"/>
      <c r="G4451" s="16"/>
      <c r="H4451" s="16"/>
      <c r="I4451" s="16"/>
      <c r="J4451" s="16"/>
      <c r="K4451" s="16"/>
      <c r="L4451" s="16"/>
      <c r="M4451" s="72" t="s">
        <v>3011</v>
      </c>
      <c r="N4451" s="72">
        <v>31</v>
      </c>
      <c r="O4451" s="72">
        <v>7</v>
      </c>
      <c r="P4451" s="72">
        <v>2016</v>
      </c>
      <c r="Q4451" s="87" t="s">
        <v>1241</v>
      </c>
      <c r="R4451" s="88" t="s">
        <v>1026</v>
      </c>
      <c r="S4451" s="87" t="s">
        <v>566</v>
      </c>
      <c r="T4451" s="72">
        <v>2</v>
      </c>
      <c r="U4451" s="88" t="s">
        <v>1026</v>
      </c>
      <c r="V4451" s="72">
        <v>0</v>
      </c>
      <c r="W4451" s="343" t="s">
        <v>6441</v>
      </c>
      <c r="X4451" s="72">
        <v>1202</v>
      </c>
      <c r="Y4451" s="72">
        <v>9</v>
      </c>
      <c r="Z4451" s="88" t="s">
        <v>1026</v>
      </c>
      <c r="AA4451" s="72">
        <v>3</v>
      </c>
      <c r="AB4451" s="343"/>
      <c r="AC4451" s="17">
        <v>2</v>
      </c>
      <c r="AD4451" s="17">
        <v>10</v>
      </c>
      <c r="AE4451" s="17">
        <f t="shared" si="95"/>
        <v>130</v>
      </c>
    </row>
    <row r="4452" spans="1:31" x14ac:dyDescent="0.25">
      <c r="A4452" s="16"/>
      <c r="C4452" s="16"/>
      <c r="D4452" s="16"/>
      <c r="E4452" s="16"/>
      <c r="F4452" s="16"/>
      <c r="G4452" s="16"/>
      <c r="H4452" s="16"/>
      <c r="I4452" s="16"/>
      <c r="J4452" s="16"/>
      <c r="K4452" s="16"/>
      <c r="L4452" s="16"/>
      <c r="M4452" s="72" t="s">
        <v>3142</v>
      </c>
      <c r="N4452" s="72">
        <v>3</v>
      </c>
      <c r="O4452" s="72">
        <v>8</v>
      </c>
      <c r="P4452" s="72">
        <v>2016</v>
      </c>
      <c r="Q4452" s="87" t="s">
        <v>5041</v>
      </c>
      <c r="R4452" s="88" t="s">
        <v>1026</v>
      </c>
      <c r="S4452" s="87" t="s">
        <v>1043</v>
      </c>
      <c r="T4452" s="72">
        <v>2</v>
      </c>
      <c r="U4452" s="88" t="s">
        <v>1026</v>
      </c>
      <c r="V4452" s="72">
        <v>0</v>
      </c>
      <c r="W4452" s="343" t="s">
        <v>5051</v>
      </c>
      <c r="X4452" s="72">
        <v>291</v>
      </c>
      <c r="Y4452" s="72">
        <v>7</v>
      </c>
      <c r="Z4452" s="88" t="s">
        <v>1026</v>
      </c>
      <c r="AA4452" s="72">
        <v>1</v>
      </c>
      <c r="AB4452" s="343"/>
      <c r="AC4452" s="17">
        <v>2</v>
      </c>
      <c r="AD4452" s="17">
        <v>9</v>
      </c>
      <c r="AE4452" s="17">
        <f t="shared" si="95"/>
        <v>129</v>
      </c>
    </row>
    <row r="4453" spans="1:31" x14ac:dyDescent="0.25">
      <c r="A4453" s="16"/>
      <c r="C4453" s="16"/>
      <c r="D4453" s="16"/>
      <c r="E4453" s="16"/>
      <c r="F4453" s="16"/>
      <c r="G4453" s="16"/>
      <c r="H4453" s="16"/>
      <c r="I4453" s="16"/>
      <c r="J4453" s="16"/>
      <c r="K4453" s="16"/>
      <c r="L4453" s="16"/>
      <c r="M4453" s="72" t="s">
        <v>3142</v>
      </c>
      <c r="N4453" s="72">
        <v>3</v>
      </c>
      <c r="O4453" s="72">
        <v>8</v>
      </c>
      <c r="P4453" s="72">
        <v>2016</v>
      </c>
      <c r="Q4453" s="87" t="s">
        <v>264</v>
      </c>
      <c r="R4453" s="88" t="s">
        <v>1026</v>
      </c>
      <c r="S4453" s="87" t="s">
        <v>4913</v>
      </c>
      <c r="T4453" s="72">
        <v>0</v>
      </c>
      <c r="U4453" s="88" t="s">
        <v>1026</v>
      </c>
      <c r="V4453" s="72">
        <v>1</v>
      </c>
      <c r="W4453" s="343" t="s">
        <v>6446</v>
      </c>
      <c r="X4453" s="72">
        <v>351</v>
      </c>
      <c r="Y4453" s="72">
        <v>9</v>
      </c>
      <c r="Z4453" s="88" t="s">
        <v>1026</v>
      </c>
      <c r="AA4453" s="72">
        <v>13</v>
      </c>
      <c r="AB4453" s="343"/>
      <c r="AC4453" s="17">
        <v>2</v>
      </c>
      <c r="AD4453" s="17">
        <v>36</v>
      </c>
      <c r="AE4453" s="17">
        <f t="shared" si="95"/>
        <v>156</v>
      </c>
    </row>
    <row r="4454" spans="1:31" x14ac:dyDescent="0.25">
      <c r="A4454" s="16"/>
      <c r="C4454" s="16"/>
      <c r="D4454" s="16"/>
      <c r="E4454" s="16"/>
      <c r="F4454" s="16"/>
      <c r="G4454" s="16"/>
      <c r="H4454" s="16"/>
      <c r="I4454" s="16"/>
      <c r="J4454" s="16"/>
      <c r="K4454" s="16"/>
      <c r="L4454" s="16"/>
      <c r="M4454" s="72" t="s">
        <v>3142</v>
      </c>
      <c r="N4454" s="72">
        <v>3</v>
      </c>
      <c r="O4454" s="72">
        <v>8</v>
      </c>
      <c r="P4454" s="72">
        <v>2016</v>
      </c>
      <c r="Q4454" s="87" t="s">
        <v>566</v>
      </c>
      <c r="R4454" s="88" t="s">
        <v>1026</v>
      </c>
      <c r="S4454" s="87" t="s">
        <v>6380</v>
      </c>
      <c r="T4454" s="72">
        <v>1</v>
      </c>
      <c r="U4454" s="88" t="s">
        <v>1026</v>
      </c>
      <c r="V4454" s="72">
        <v>0</v>
      </c>
      <c r="W4454" s="343" t="s">
        <v>6445</v>
      </c>
      <c r="X4454" s="72">
        <v>224</v>
      </c>
      <c r="Y4454" s="72">
        <v>11</v>
      </c>
      <c r="Z4454" s="88" t="s">
        <v>1026</v>
      </c>
      <c r="AA4454" s="72">
        <v>9</v>
      </c>
      <c r="AB4454" s="343"/>
      <c r="AC4454" s="17">
        <v>2</v>
      </c>
      <c r="AD4454" s="17">
        <v>41</v>
      </c>
      <c r="AE4454" s="17">
        <f t="shared" si="95"/>
        <v>161</v>
      </c>
    </row>
    <row r="4455" spans="1:31" x14ac:dyDescent="0.25">
      <c r="A4455" s="16"/>
      <c r="C4455" s="16"/>
      <c r="D4455" s="16"/>
      <c r="E4455" s="16"/>
      <c r="F4455" s="16"/>
      <c r="G4455" s="16"/>
      <c r="H4455" s="16"/>
      <c r="I4455" s="16"/>
      <c r="J4455" s="16"/>
      <c r="K4455" s="16"/>
      <c r="L4455" s="16"/>
      <c r="M4455" s="72" t="s">
        <v>3142</v>
      </c>
      <c r="N4455" s="72">
        <v>3</v>
      </c>
      <c r="O4455" s="72">
        <v>8</v>
      </c>
      <c r="P4455" s="72">
        <v>2016</v>
      </c>
      <c r="Q4455" s="87" t="s">
        <v>2400</v>
      </c>
      <c r="R4455" s="88" t="s">
        <v>1026</v>
      </c>
      <c r="S4455" s="87" t="s">
        <v>1041</v>
      </c>
      <c r="T4455" s="72">
        <v>0</v>
      </c>
      <c r="U4455" s="88" t="s">
        <v>1026</v>
      </c>
      <c r="V4455" s="72">
        <v>2</v>
      </c>
      <c r="W4455" s="343" t="s">
        <v>1620</v>
      </c>
      <c r="X4455" s="72">
        <v>602</v>
      </c>
      <c r="Y4455" s="72">
        <v>1</v>
      </c>
      <c r="Z4455" s="88" t="s">
        <v>1026</v>
      </c>
      <c r="AA4455" s="72">
        <v>10</v>
      </c>
      <c r="AB4455" s="343"/>
      <c r="AC4455" s="17">
        <v>1</v>
      </c>
      <c r="AD4455" s="17">
        <v>47</v>
      </c>
      <c r="AE4455" s="17">
        <f t="shared" si="95"/>
        <v>107</v>
      </c>
    </row>
    <row r="4456" spans="1:31" x14ac:dyDescent="0.25">
      <c r="A4456" s="16"/>
      <c r="C4456" s="16"/>
      <c r="D4456" s="16"/>
      <c r="E4456" s="16"/>
      <c r="F4456" s="16"/>
      <c r="G4456" s="16"/>
      <c r="H4456" s="16"/>
      <c r="I4456" s="16"/>
      <c r="J4456" s="16"/>
      <c r="K4456" s="16"/>
      <c r="L4456" s="16"/>
      <c r="M4456" s="72" t="s">
        <v>3143</v>
      </c>
      <c r="N4456" s="72">
        <v>5</v>
      </c>
      <c r="O4456" s="72">
        <v>8</v>
      </c>
      <c r="P4456" s="72">
        <v>2016</v>
      </c>
      <c r="Q4456" s="87" t="s">
        <v>1241</v>
      </c>
      <c r="R4456" s="88" t="s">
        <v>1026</v>
      </c>
      <c r="S4456" s="87" t="s">
        <v>392</v>
      </c>
      <c r="T4456" s="72">
        <v>1</v>
      </c>
      <c r="U4456" s="88" t="s">
        <v>1026</v>
      </c>
      <c r="V4456" s="72">
        <v>0</v>
      </c>
      <c r="W4456" s="343" t="s">
        <v>2833</v>
      </c>
      <c r="X4456" s="72">
        <v>1048</v>
      </c>
      <c r="Y4456" s="72">
        <v>3</v>
      </c>
      <c r="Z4456" s="88" t="s">
        <v>1026</v>
      </c>
      <c r="AA4456" s="72">
        <v>2</v>
      </c>
      <c r="AB4456" s="343"/>
      <c r="AC4456" s="17">
        <v>2</v>
      </c>
      <c r="AD4456" s="17">
        <v>6</v>
      </c>
      <c r="AE4456" s="17">
        <f t="shared" si="95"/>
        <v>126</v>
      </c>
    </row>
    <row r="4457" spans="1:31" x14ac:dyDescent="0.25">
      <c r="A4457" s="16"/>
      <c r="C4457" s="16"/>
      <c r="D4457" s="16"/>
      <c r="E4457" s="16"/>
      <c r="F4457" s="16"/>
      <c r="G4457" s="16"/>
      <c r="H4457" s="16"/>
      <c r="I4457" s="16"/>
      <c r="J4457" s="16"/>
      <c r="K4457" s="16"/>
      <c r="L4457" s="16"/>
      <c r="M4457" s="72" t="s">
        <v>3143</v>
      </c>
      <c r="N4457" s="72">
        <v>5</v>
      </c>
      <c r="O4457" s="72">
        <v>8</v>
      </c>
      <c r="P4457" s="72">
        <v>2016</v>
      </c>
      <c r="Q4457" s="87" t="s">
        <v>1043</v>
      </c>
      <c r="R4457" s="88" t="s">
        <v>1026</v>
      </c>
      <c r="S4457" s="87" t="s">
        <v>264</v>
      </c>
      <c r="T4457" s="72">
        <v>1</v>
      </c>
      <c r="U4457" s="88" t="s">
        <v>1026</v>
      </c>
      <c r="V4457" s="72">
        <v>2</v>
      </c>
      <c r="W4457" s="343" t="s">
        <v>6444</v>
      </c>
      <c r="X4457" s="72">
        <v>325</v>
      </c>
      <c r="Y4457" s="72">
        <v>4</v>
      </c>
      <c r="Z4457" s="88" t="s">
        <v>1026</v>
      </c>
      <c r="AA4457" s="72">
        <v>4</v>
      </c>
      <c r="AB4457" s="343"/>
      <c r="AC4457" s="17">
        <v>2</v>
      </c>
      <c r="AD4457" s="17">
        <v>12</v>
      </c>
      <c r="AE4457" s="17">
        <f t="shared" si="95"/>
        <v>132</v>
      </c>
    </row>
    <row r="4458" spans="1:31" x14ac:dyDescent="0.25">
      <c r="A4458" s="16"/>
      <c r="C4458" s="16"/>
      <c r="D4458" s="16"/>
      <c r="E4458" s="16"/>
      <c r="F4458" s="16"/>
      <c r="G4458" s="16"/>
      <c r="H4458" s="16"/>
      <c r="I4458" s="16"/>
      <c r="J4458" s="16"/>
      <c r="K4458" s="16"/>
      <c r="L4458" s="16"/>
      <c r="M4458" s="72" t="s">
        <v>3027</v>
      </c>
      <c r="N4458" s="72">
        <v>6</v>
      </c>
      <c r="O4458" s="72">
        <v>8</v>
      </c>
      <c r="P4458" s="72">
        <v>2016</v>
      </c>
      <c r="Q4458" s="87" t="s">
        <v>1042</v>
      </c>
      <c r="R4458" s="88" t="s">
        <v>1026</v>
      </c>
      <c r="S4458" s="87" t="s">
        <v>5041</v>
      </c>
      <c r="T4458" s="72">
        <v>1</v>
      </c>
      <c r="U4458" s="88" t="s">
        <v>1026</v>
      </c>
      <c r="V4458" s="72">
        <v>2</v>
      </c>
      <c r="W4458" s="343" t="s">
        <v>6447</v>
      </c>
      <c r="X4458" s="72">
        <v>196</v>
      </c>
      <c r="Y4458" s="72">
        <v>7</v>
      </c>
      <c r="Z4458" s="88" t="s">
        <v>1026</v>
      </c>
      <c r="AA4458" s="72">
        <v>12</v>
      </c>
      <c r="AB4458" s="343"/>
      <c r="AC4458" s="17">
        <v>2</v>
      </c>
      <c r="AD4458" s="17">
        <v>49</v>
      </c>
      <c r="AE4458" s="17">
        <f t="shared" si="95"/>
        <v>169</v>
      </c>
    </row>
    <row r="4459" spans="1:31" x14ac:dyDescent="0.25">
      <c r="A4459" s="16"/>
      <c r="C4459" s="16"/>
      <c r="D4459" s="16"/>
      <c r="E4459" s="16"/>
      <c r="F4459" s="16"/>
      <c r="G4459" s="16"/>
      <c r="H4459" s="16"/>
      <c r="I4459" s="16"/>
      <c r="J4459" s="16"/>
      <c r="K4459" s="16"/>
      <c r="L4459" s="16"/>
      <c r="M4459" s="72" t="s">
        <v>3011</v>
      </c>
      <c r="N4459" s="72">
        <v>7</v>
      </c>
      <c r="O4459" s="72">
        <v>8</v>
      </c>
      <c r="P4459" s="72">
        <v>2016</v>
      </c>
      <c r="Q4459" s="87" t="s">
        <v>1041</v>
      </c>
      <c r="R4459" s="88" t="s">
        <v>1026</v>
      </c>
      <c r="S4459" s="87" t="s">
        <v>4913</v>
      </c>
      <c r="T4459" s="72">
        <v>2</v>
      </c>
      <c r="U4459" s="88" t="s">
        <v>1026</v>
      </c>
      <c r="V4459" s="72">
        <v>1</v>
      </c>
      <c r="W4459" s="343" t="s">
        <v>6448</v>
      </c>
      <c r="X4459" s="72">
        <v>709</v>
      </c>
      <c r="Y4459" s="72">
        <v>7</v>
      </c>
      <c r="Z4459" s="88" t="s">
        <v>1026</v>
      </c>
      <c r="AA4459" s="72">
        <v>6</v>
      </c>
      <c r="AB4459" s="343"/>
      <c r="AC4459" s="17">
        <v>2</v>
      </c>
      <c r="AD4459" s="17">
        <v>15</v>
      </c>
      <c r="AE4459" s="17">
        <f t="shared" si="95"/>
        <v>135</v>
      </c>
    </row>
    <row r="4460" spans="1:31" x14ac:dyDescent="0.25">
      <c r="A4460" s="16"/>
      <c r="C4460" s="16"/>
      <c r="D4460" s="16"/>
      <c r="E4460" s="16"/>
      <c r="F4460" s="16"/>
      <c r="G4460" s="16"/>
      <c r="H4460" s="16"/>
      <c r="I4460" s="16"/>
      <c r="J4460" s="16"/>
      <c r="K4460" s="16"/>
      <c r="L4460" s="16"/>
      <c r="M4460" s="72" t="s">
        <v>3011</v>
      </c>
      <c r="N4460" s="72">
        <v>7</v>
      </c>
      <c r="O4460" s="72">
        <v>8</v>
      </c>
      <c r="P4460" s="72">
        <v>2016</v>
      </c>
      <c r="Q4460" s="87" t="s">
        <v>264</v>
      </c>
      <c r="R4460" s="88" t="s">
        <v>1026</v>
      </c>
      <c r="S4460" s="87" t="s">
        <v>5041</v>
      </c>
      <c r="T4460" s="72">
        <v>0</v>
      </c>
      <c r="U4460" s="88" t="s">
        <v>1026</v>
      </c>
      <c r="V4460" s="72">
        <v>1</v>
      </c>
      <c r="W4460" s="343" t="s">
        <v>6449</v>
      </c>
      <c r="X4460" s="72">
        <v>294</v>
      </c>
      <c r="Y4460" s="72">
        <v>2</v>
      </c>
      <c r="Z4460" s="88" t="s">
        <v>1026</v>
      </c>
      <c r="AA4460" s="72">
        <v>5</v>
      </c>
      <c r="AB4460" s="343"/>
      <c r="AC4460" s="17">
        <v>1</v>
      </c>
      <c r="AD4460" s="17">
        <v>57</v>
      </c>
      <c r="AE4460" s="17">
        <f t="shared" si="95"/>
        <v>117</v>
      </c>
    </row>
    <row r="4461" spans="1:31" x14ac:dyDescent="0.25">
      <c r="A4461" s="16"/>
      <c r="C4461" s="16"/>
      <c r="D4461" s="16"/>
      <c r="E4461" s="16"/>
      <c r="F4461" s="16"/>
      <c r="G4461" s="16"/>
      <c r="H4461" s="16"/>
      <c r="I4461" s="16"/>
      <c r="J4461" s="16"/>
      <c r="K4461" s="16"/>
      <c r="L4461" s="16"/>
      <c r="M4461" s="72" t="s">
        <v>3011</v>
      </c>
      <c r="N4461" s="72">
        <v>7</v>
      </c>
      <c r="O4461" s="72">
        <v>8</v>
      </c>
      <c r="P4461" s="72">
        <v>2016</v>
      </c>
      <c r="Q4461" s="87" t="s">
        <v>2400</v>
      </c>
      <c r="R4461" s="88" t="s">
        <v>1026</v>
      </c>
      <c r="S4461" s="87" t="s">
        <v>1241</v>
      </c>
      <c r="T4461" s="72">
        <v>0</v>
      </c>
      <c r="U4461" s="88" t="s">
        <v>1026</v>
      </c>
      <c r="V4461" s="72">
        <v>2</v>
      </c>
      <c r="W4461" s="343" t="s">
        <v>2318</v>
      </c>
      <c r="X4461" s="72">
        <v>487</v>
      </c>
      <c r="Y4461" s="72">
        <v>2</v>
      </c>
      <c r="Z4461" s="88" t="s">
        <v>1026</v>
      </c>
      <c r="AA4461" s="72">
        <v>8</v>
      </c>
      <c r="AB4461" s="343"/>
      <c r="AC4461" s="17">
        <v>2</v>
      </c>
      <c r="AD4461" s="17">
        <v>0</v>
      </c>
      <c r="AE4461" s="17">
        <f t="shared" si="95"/>
        <v>120</v>
      </c>
    </row>
    <row r="4462" spans="1:31" x14ac:dyDescent="0.25">
      <c r="A4462" s="16"/>
      <c r="C4462" s="16"/>
      <c r="D4462" s="16"/>
      <c r="E4462" s="16"/>
      <c r="M4462" s="72" t="s">
        <v>3011</v>
      </c>
      <c r="N4462" s="72">
        <v>7</v>
      </c>
      <c r="O4462" s="72">
        <v>8</v>
      </c>
      <c r="P4462" s="72">
        <v>2016</v>
      </c>
      <c r="Q4462" s="87" t="s">
        <v>392</v>
      </c>
      <c r="R4462" s="88" t="s">
        <v>1026</v>
      </c>
      <c r="S4462" s="87" t="s">
        <v>6380</v>
      </c>
      <c r="T4462" s="72">
        <v>2</v>
      </c>
      <c r="U4462" s="88" t="s">
        <v>1026</v>
      </c>
      <c r="V4462" s="72">
        <v>0</v>
      </c>
      <c r="W4462" s="343" t="s">
        <v>944</v>
      </c>
      <c r="X4462" s="72">
        <v>1158</v>
      </c>
      <c r="Y4462" s="72">
        <v>6</v>
      </c>
      <c r="Z4462" s="88" t="s">
        <v>1026</v>
      </c>
      <c r="AA4462" s="72">
        <v>1</v>
      </c>
      <c r="AB4462" s="343"/>
      <c r="AC4462" s="17">
        <v>2</v>
      </c>
      <c r="AD4462" s="17">
        <v>21</v>
      </c>
      <c r="AE4462" s="17">
        <f t="shared" si="95"/>
        <v>141</v>
      </c>
    </row>
    <row r="4463" spans="1:31" x14ac:dyDescent="0.25">
      <c r="A4463" s="16"/>
      <c r="C4463" s="16"/>
      <c r="D4463" s="16"/>
      <c r="E4463" s="16"/>
      <c r="M4463" s="72" t="s">
        <v>3142</v>
      </c>
      <c r="N4463" s="72">
        <v>10</v>
      </c>
      <c r="O4463" s="72">
        <v>8</v>
      </c>
      <c r="P4463" s="72">
        <v>2016</v>
      </c>
      <c r="Q4463" s="87" t="s">
        <v>6380</v>
      </c>
      <c r="R4463" s="88" t="s">
        <v>1026</v>
      </c>
      <c r="S4463" s="87" t="s">
        <v>1241</v>
      </c>
      <c r="T4463" s="72">
        <v>0</v>
      </c>
      <c r="U4463" s="88" t="s">
        <v>1026</v>
      </c>
      <c r="V4463" s="72">
        <v>2</v>
      </c>
      <c r="W4463" s="343" t="s">
        <v>6450</v>
      </c>
      <c r="X4463" s="72">
        <v>184</v>
      </c>
      <c r="Y4463" s="72">
        <v>2</v>
      </c>
      <c r="Z4463" s="88" t="s">
        <v>1026</v>
      </c>
      <c r="AA4463" s="72">
        <v>20</v>
      </c>
      <c r="AB4463" s="343"/>
      <c r="AC4463" s="17">
        <v>2</v>
      </c>
      <c r="AD4463" s="17">
        <v>23</v>
      </c>
      <c r="AE4463" s="17">
        <f t="shared" si="95"/>
        <v>143</v>
      </c>
    </row>
    <row r="4464" spans="1:31" x14ac:dyDescent="0.25">
      <c r="A4464" s="16"/>
      <c r="C4464" s="16"/>
      <c r="D4464" s="16"/>
      <c r="E4464" s="16"/>
      <c r="M4464" s="72" t="s">
        <v>3142</v>
      </c>
      <c r="N4464" s="72">
        <v>10</v>
      </c>
      <c r="O4464" s="72">
        <v>8</v>
      </c>
      <c r="P4464" s="72">
        <v>2016</v>
      </c>
      <c r="Q4464" s="87" t="s">
        <v>5041</v>
      </c>
      <c r="R4464" s="88" t="s">
        <v>1026</v>
      </c>
      <c r="S4464" s="87" t="s">
        <v>4913</v>
      </c>
      <c r="T4464" s="72">
        <v>1</v>
      </c>
      <c r="U4464" s="88" t="s">
        <v>1026</v>
      </c>
      <c r="V4464" s="72">
        <v>0</v>
      </c>
      <c r="W4464" s="343" t="s">
        <v>1087</v>
      </c>
      <c r="X4464" s="72">
        <v>381</v>
      </c>
      <c r="Y4464" s="72">
        <v>6</v>
      </c>
      <c r="Z4464" s="88" t="s">
        <v>1026</v>
      </c>
      <c r="AA4464" s="72">
        <v>3</v>
      </c>
      <c r="AB4464" s="343"/>
      <c r="AC4464" s="17">
        <v>2</v>
      </c>
      <c r="AD4464" s="17">
        <v>12</v>
      </c>
      <c r="AE4464" s="17">
        <f t="shared" si="95"/>
        <v>132</v>
      </c>
    </row>
    <row r="4465" spans="1:51" x14ac:dyDescent="0.25">
      <c r="A4465" s="16"/>
      <c r="C4465" s="16"/>
      <c r="D4465" s="16"/>
      <c r="E4465" s="16"/>
      <c r="M4465" s="72" t="s">
        <v>3142</v>
      </c>
      <c r="N4465" s="72">
        <v>10</v>
      </c>
      <c r="O4465" s="72">
        <v>8</v>
      </c>
      <c r="P4465" s="72">
        <v>2016</v>
      </c>
      <c r="Q4465" s="87" t="s">
        <v>264</v>
      </c>
      <c r="R4465" s="88" t="s">
        <v>1026</v>
      </c>
      <c r="S4465" s="87" t="s">
        <v>1042</v>
      </c>
      <c r="T4465" s="72">
        <v>2</v>
      </c>
      <c r="U4465" s="88" t="s">
        <v>1026</v>
      </c>
      <c r="V4465" s="72">
        <v>0</v>
      </c>
      <c r="W4465" s="343" t="s">
        <v>2702</v>
      </c>
      <c r="X4465" s="72">
        <v>379</v>
      </c>
      <c r="Y4465" s="72">
        <v>13</v>
      </c>
      <c r="Z4465" s="88" t="s">
        <v>1026</v>
      </c>
      <c r="AA4465" s="72">
        <v>2</v>
      </c>
      <c r="AB4465" s="343"/>
      <c r="AC4465" s="17">
        <v>1</v>
      </c>
      <c r="AD4465" s="17">
        <v>58</v>
      </c>
      <c r="AE4465" s="17">
        <f t="shared" si="95"/>
        <v>118</v>
      </c>
    </row>
    <row r="4466" spans="1:51" x14ac:dyDescent="0.25">
      <c r="A4466" s="16"/>
      <c r="C4466" s="16"/>
      <c r="D4466" s="16"/>
      <c r="E4466" s="16"/>
      <c r="M4466" s="72" t="s">
        <v>3142</v>
      </c>
      <c r="N4466" s="72">
        <v>10</v>
      </c>
      <c r="O4466" s="72">
        <v>8</v>
      </c>
      <c r="P4466" s="72">
        <v>2016</v>
      </c>
      <c r="Q4466" s="87" t="s">
        <v>1041</v>
      </c>
      <c r="R4466" s="88" t="s">
        <v>1026</v>
      </c>
      <c r="S4466" s="87" t="s">
        <v>392</v>
      </c>
      <c r="T4466" s="72">
        <v>1</v>
      </c>
      <c r="U4466" s="88" t="s">
        <v>1026</v>
      </c>
      <c r="V4466" s="72">
        <v>2</v>
      </c>
      <c r="W4466" s="343" t="s">
        <v>6451</v>
      </c>
      <c r="X4466" s="72">
        <v>612</v>
      </c>
      <c r="Y4466" s="72">
        <v>10</v>
      </c>
      <c r="Z4466" s="88" t="s">
        <v>1026</v>
      </c>
      <c r="AA4466" s="72">
        <v>9</v>
      </c>
      <c r="AB4466" s="343"/>
      <c r="AC4466" s="17">
        <v>2</v>
      </c>
      <c r="AD4466" s="17">
        <v>56</v>
      </c>
      <c r="AE4466" s="17">
        <f t="shared" si="95"/>
        <v>176</v>
      </c>
    </row>
    <row r="4467" spans="1:51" x14ac:dyDescent="0.25">
      <c r="A4467" s="16"/>
      <c r="C4467" s="16"/>
      <c r="D4467" s="16"/>
      <c r="E4467" s="16"/>
      <c r="M4467" s="72" t="s">
        <v>3142</v>
      </c>
      <c r="N4467" s="72">
        <v>10</v>
      </c>
      <c r="O4467" s="72">
        <v>8</v>
      </c>
      <c r="P4467" s="72">
        <v>2016</v>
      </c>
      <c r="Q4467" s="87" t="s">
        <v>566</v>
      </c>
      <c r="R4467" s="88" t="s">
        <v>1026</v>
      </c>
      <c r="S4467" s="87" t="s">
        <v>2400</v>
      </c>
      <c r="T4467" s="72">
        <v>0</v>
      </c>
      <c r="U4467" s="88" t="s">
        <v>1026</v>
      </c>
      <c r="V4467" s="72">
        <v>1</v>
      </c>
      <c r="W4467" s="343" t="s">
        <v>4951</v>
      </c>
      <c r="X4467" s="72">
        <v>214</v>
      </c>
      <c r="Y4467" s="72">
        <v>7</v>
      </c>
      <c r="Z4467" s="88" t="s">
        <v>1026</v>
      </c>
      <c r="AA4467" s="72">
        <v>9</v>
      </c>
      <c r="AB4467" s="343"/>
      <c r="AC4467" s="17">
        <v>2</v>
      </c>
      <c r="AD4467" s="17">
        <v>3</v>
      </c>
      <c r="AE4467" s="17">
        <f t="shared" si="95"/>
        <v>123</v>
      </c>
    </row>
    <row r="4468" spans="1:51" x14ac:dyDescent="0.25">
      <c r="A4468" s="16"/>
      <c r="C4468" s="16"/>
      <c r="D4468" s="16"/>
      <c r="E4468" s="16"/>
      <c r="M4468" s="72"/>
      <c r="N4468" s="72"/>
      <c r="O4468" s="72"/>
      <c r="P4468" s="72"/>
      <c r="Q4468" s="87"/>
      <c r="R4468" s="88"/>
      <c r="S4468" s="87" t="s">
        <v>2</v>
      </c>
      <c r="T4468" s="72">
        <f>SUM(T4347:T4467)</f>
        <v>139</v>
      </c>
      <c r="U4468" s="88" t="s">
        <v>1026</v>
      </c>
      <c r="V4468" s="72">
        <f>SUM(V4347:V4467)</f>
        <v>110</v>
      </c>
      <c r="W4468" s="344"/>
      <c r="X4468" s="72">
        <f>SUM(X4345:X4467)</f>
        <v>60128</v>
      </c>
      <c r="Y4468" s="72">
        <f>SUM(Y4347:Y4467)</f>
        <v>808</v>
      </c>
      <c r="Z4468" s="88" t="s">
        <v>1026</v>
      </c>
      <c r="AA4468" s="72">
        <f>SUM(AA4347:AA4467)</f>
        <v>681</v>
      </c>
      <c r="AB4468" s="105"/>
      <c r="AE4468" s="82">
        <f>SUM(AE4347:AE4467)</f>
        <v>16486</v>
      </c>
    </row>
    <row r="4469" spans="1:51" x14ac:dyDescent="0.25">
      <c r="A4469" s="16"/>
      <c r="C4469" s="16"/>
      <c r="D4469" s="16"/>
      <c r="E4469" s="16"/>
      <c r="M4469" s="72"/>
      <c r="N4469" s="72"/>
      <c r="O4469" s="72"/>
      <c r="P4469" s="72">
        <f>COUNT(T4345:T4467)</f>
        <v>121</v>
      </c>
      <c r="Q4469" s="87"/>
      <c r="R4469" s="88"/>
      <c r="S4469" s="87" t="s">
        <v>567</v>
      </c>
      <c r="T4469" s="106">
        <f>PRODUCT(T4468/P4469)</f>
        <v>1.1487603305785123</v>
      </c>
      <c r="U4469" s="88" t="s">
        <v>1026</v>
      </c>
      <c r="V4469" s="106">
        <f>PRODUCT(V4468/P4469)</f>
        <v>0.90909090909090906</v>
      </c>
      <c r="W4469" s="344"/>
      <c r="X4469" s="345">
        <f>PRODUCT(X4468/P4469)</f>
        <v>496.92561983471074</v>
      </c>
      <c r="Y4469" s="106">
        <f>PRODUCT(Y4468/P4469)</f>
        <v>6.6776859504132231</v>
      </c>
      <c r="Z4469" s="88" t="s">
        <v>1026</v>
      </c>
      <c r="AA4469" s="106">
        <f>PRODUCT(AA4468/P4469)</f>
        <v>5.6280991735537187</v>
      </c>
      <c r="AB4469" s="105"/>
      <c r="AC4469" s="17">
        <v>2</v>
      </c>
      <c r="AD4469" s="82">
        <f>PRODUCT(AE4469-120)</f>
        <v>16.24793388429751</v>
      </c>
      <c r="AE4469" s="82">
        <f>PRODUCT(AE4468/P4469)</f>
        <v>136.24793388429751</v>
      </c>
    </row>
    <row r="4470" spans="1:51" x14ac:dyDescent="0.25">
      <c r="A4470" s="16"/>
      <c r="C4470" s="16"/>
      <c r="D4470" s="16"/>
      <c r="E4470" s="16"/>
      <c r="Q4470" s="11"/>
    </row>
    <row r="4471" spans="1:51" x14ac:dyDescent="0.25">
      <c r="A4471" s="16"/>
      <c r="C4471" s="16"/>
      <c r="D4471" s="16"/>
      <c r="E4471" s="16"/>
      <c r="Q4471" s="11"/>
    </row>
    <row r="4472" spans="1:51" x14ac:dyDescent="0.25">
      <c r="A4472" s="178"/>
      <c r="B4472" s="179" t="s">
        <v>6379</v>
      </c>
      <c r="C4472" s="178"/>
      <c r="D4472" s="178"/>
      <c r="E4472" s="178"/>
      <c r="F4472" s="178"/>
      <c r="G4472" s="178"/>
      <c r="H4472" s="178"/>
      <c r="I4472" s="178"/>
      <c r="J4472" s="180"/>
      <c r="K4472" s="178"/>
      <c r="L4472" s="178"/>
      <c r="M4472" s="181"/>
      <c r="N4472" s="158"/>
      <c r="O4472" s="181"/>
      <c r="P4472" s="181"/>
      <c r="Q4472" s="179" t="s">
        <v>6379</v>
      </c>
      <c r="R4472" s="181"/>
      <c r="S4472" s="182"/>
      <c r="T4472" s="181"/>
      <c r="U4472" s="182"/>
      <c r="V4472" s="181"/>
      <c r="W4472" s="182"/>
      <c r="X4472" s="184"/>
      <c r="Y4472" s="181"/>
      <c r="Z4472" s="185"/>
      <c r="AA4472" s="181"/>
      <c r="AP4472" s="16"/>
      <c r="AQ4472" s="16"/>
      <c r="AR4472" s="16"/>
      <c r="AS4472" s="16"/>
      <c r="AT4472" s="16"/>
      <c r="AU4472" s="16"/>
      <c r="AV4472" s="16"/>
      <c r="AW4472" s="16"/>
      <c r="AX4472" s="16"/>
      <c r="AY4472" s="16"/>
    </row>
    <row r="4473" spans="1:51" x14ac:dyDescent="0.25">
      <c r="A4473" s="186"/>
      <c r="B4473" s="176"/>
      <c r="C4473" s="176"/>
      <c r="D4473" s="176"/>
      <c r="E4473" s="176"/>
      <c r="F4473" s="176"/>
      <c r="G4473" s="176"/>
      <c r="H4473" s="176"/>
      <c r="I4473" s="176"/>
      <c r="J4473" s="176"/>
      <c r="K4473" s="176"/>
      <c r="L4473" s="186"/>
      <c r="M4473" s="188"/>
      <c r="N4473" s="14"/>
      <c r="O4473" s="186"/>
      <c r="P4473" s="186"/>
      <c r="Q4473" s="176" t="s">
        <v>2917</v>
      </c>
      <c r="R4473" s="189"/>
      <c r="S4473" s="190"/>
      <c r="T4473" s="191"/>
      <c r="U4473" s="192"/>
      <c r="V4473" s="193"/>
      <c r="X4473" s="194"/>
      <c r="Y4473" s="186"/>
      <c r="Z4473" s="195"/>
      <c r="AA4473" s="186"/>
    </row>
    <row r="4474" spans="1:51" x14ac:dyDescent="0.25">
      <c r="A4474" s="176"/>
      <c r="B4474" s="176"/>
      <c r="C4474" s="176"/>
      <c r="D4474" s="176"/>
      <c r="E4474" s="176"/>
      <c r="F4474" s="176"/>
      <c r="G4474" s="176"/>
      <c r="H4474" s="176"/>
      <c r="I4474" s="176"/>
      <c r="J4474" s="176"/>
      <c r="K4474" s="176"/>
      <c r="L4474" s="176"/>
      <c r="M4474" s="188" t="s">
        <v>3011</v>
      </c>
      <c r="N4474" s="17">
        <v>14</v>
      </c>
      <c r="O4474" s="196">
        <v>8</v>
      </c>
      <c r="P4474" s="17">
        <v>2016</v>
      </c>
      <c r="Q4474" s="70" t="s">
        <v>392</v>
      </c>
      <c r="R4474" s="24" t="s">
        <v>1026</v>
      </c>
      <c r="S4474" s="87" t="s">
        <v>264</v>
      </c>
      <c r="T4474" s="196">
        <v>2</v>
      </c>
      <c r="U4474" s="24" t="s">
        <v>1026</v>
      </c>
      <c r="V4474" s="196">
        <v>0</v>
      </c>
      <c r="W4474" s="297" t="s">
        <v>944</v>
      </c>
      <c r="X4474" s="196">
        <v>519</v>
      </c>
      <c r="Y4474" s="196">
        <v>6</v>
      </c>
      <c r="Z4474" s="24" t="s">
        <v>1026</v>
      </c>
      <c r="AA4474" s="196">
        <v>1</v>
      </c>
      <c r="AC4474" s="17">
        <v>2</v>
      </c>
      <c r="AD4474" s="17">
        <v>8</v>
      </c>
      <c r="AE4474" s="17">
        <f t="shared" ref="AE4474:AE4476" si="96">PRODUCT(AC4474*60+AD4474)</f>
        <v>128</v>
      </c>
    </row>
    <row r="4475" spans="1:51" s="16" customFormat="1" x14ac:dyDescent="0.25">
      <c r="A4475" s="176"/>
      <c r="B4475" s="176"/>
      <c r="C4475" s="176"/>
      <c r="D4475" s="176"/>
      <c r="E4475" s="176"/>
      <c r="F4475" s="176"/>
      <c r="G4475" s="176"/>
      <c r="H4475" s="176"/>
      <c r="I4475" s="176"/>
      <c r="J4475" s="176"/>
      <c r="K4475" s="176"/>
      <c r="L4475" s="176"/>
      <c r="M4475" s="188" t="s">
        <v>3142</v>
      </c>
      <c r="N4475" s="17">
        <v>17</v>
      </c>
      <c r="O4475" s="196">
        <v>8</v>
      </c>
      <c r="P4475" s="17">
        <v>2016</v>
      </c>
      <c r="Q4475" s="87" t="s">
        <v>264</v>
      </c>
      <c r="R4475" s="24" t="s">
        <v>1026</v>
      </c>
      <c r="S4475" s="70" t="s">
        <v>392</v>
      </c>
      <c r="T4475" s="196">
        <v>0</v>
      </c>
      <c r="U4475" s="24" t="s">
        <v>1026</v>
      </c>
      <c r="V4475" s="196">
        <v>2</v>
      </c>
      <c r="W4475" s="297" t="s">
        <v>5058</v>
      </c>
      <c r="X4475" s="196">
        <v>365</v>
      </c>
      <c r="Y4475" s="196">
        <v>1</v>
      </c>
      <c r="Z4475" s="24" t="s">
        <v>1026</v>
      </c>
      <c r="AA4475" s="196">
        <v>10</v>
      </c>
      <c r="AC4475" s="17">
        <v>2</v>
      </c>
      <c r="AD4475" s="17">
        <v>9</v>
      </c>
      <c r="AE4475" s="17">
        <f t="shared" si="96"/>
        <v>129</v>
      </c>
      <c r="AF4475" s="11"/>
      <c r="AG4475" s="11"/>
      <c r="AH4475" s="11"/>
      <c r="AI4475" s="11"/>
      <c r="AJ4475" s="11"/>
      <c r="AK4475" s="11"/>
      <c r="AL4475" s="11"/>
      <c r="AM4475" s="11"/>
      <c r="AN4475" s="11"/>
      <c r="AO4475" s="11"/>
      <c r="AP4475" s="11"/>
      <c r="AQ4475" s="11"/>
      <c r="AR4475" s="11"/>
      <c r="AS4475" s="11"/>
      <c r="AT4475" s="11"/>
      <c r="AU4475" s="11"/>
      <c r="AV4475" s="11"/>
      <c r="AW4475" s="11"/>
      <c r="AX4475" s="11"/>
      <c r="AY4475" s="11"/>
    </row>
    <row r="4476" spans="1:51" x14ac:dyDescent="0.25">
      <c r="A4476" s="176"/>
      <c r="B4476" s="176" t="s">
        <v>2219</v>
      </c>
      <c r="C4476" s="176"/>
      <c r="D4476" s="176"/>
      <c r="E4476" s="176"/>
      <c r="F4476" s="176"/>
      <c r="G4476" s="176"/>
      <c r="H4476" s="176"/>
      <c r="I4476" s="176"/>
      <c r="J4476" s="176"/>
      <c r="K4476" s="176"/>
      <c r="L4476" s="176"/>
      <c r="M4476" s="188" t="s">
        <v>3027</v>
      </c>
      <c r="N4476" s="17">
        <v>20</v>
      </c>
      <c r="O4476" s="196">
        <v>8</v>
      </c>
      <c r="P4476" s="17">
        <v>2016</v>
      </c>
      <c r="Q4476" s="70" t="s">
        <v>392</v>
      </c>
      <c r="R4476" s="24" t="s">
        <v>1026</v>
      </c>
      <c r="S4476" s="19" t="s">
        <v>264</v>
      </c>
      <c r="T4476" s="196">
        <v>2</v>
      </c>
      <c r="U4476" s="24" t="s">
        <v>1026</v>
      </c>
      <c r="V4476" s="196">
        <v>0</v>
      </c>
      <c r="W4476" s="297" t="s">
        <v>6012</v>
      </c>
      <c r="X4476" s="196">
        <v>473</v>
      </c>
      <c r="Y4476" s="196">
        <v>14</v>
      </c>
      <c r="Z4476" s="24" t="s">
        <v>1026</v>
      </c>
      <c r="AA4476" s="196">
        <v>0</v>
      </c>
      <c r="AC4476" s="17">
        <v>2</v>
      </c>
      <c r="AD4476" s="17">
        <v>10</v>
      </c>
      <c r="AE4476" s="17">
        <f t="shared" si="96"/>
        <v>130</v>
      </c>
    </row>
    <row r="4477" spans="1:51" x14ac:dyDescent="0.25">
      <c r="A4477" s="176"/>
      <c r="B4477" s="176"/>
      <c r="C4477" s="176"/>
      <c r="D4477" s="176"/>
      <c r="E4477" s="176"/>
      <c r="F4477" s="176"/>
      <c r="G4477" s="176"/>
      <c r="H4477" s="176"/>
      <c r="I4477" s="176"/>
      <c r="J4477" s="176"/>
      <c r="K4477" s="176"/>
      <c r="L4477" s="176"/>
      <c r="M4477" s="188"/>
      <c r="O4477" s="196"/>
      <c r="P4477" s="196"/>
      <c r="R4477" s="24"/>
      <c r="T4477" s="196"/>
      <c r="U4477" s="24"/>
      <c r="V4477" s="196"/>
      <c r="X4477" s="196"/>
      <c r="Y4477" s="196"/>
      <c r="Z4477" s="24"/>
      <c r="AA4477" s="196"/>
    </row>
    <row r="4478" spans="1:51" x14ac:dyDescent="0.25">
      <c r="A4478" s="176"/>
      <c r="B4478" s="176"/>
      <c r="C4478" s="176"/>
      <c r="D4478" s="176"/>
      <c r="E4478" s="176"/>
      <c r="F4478" s="176"/>
      <c r="G4478" s="176"/>
      <c r="H4478" s="176"/>
      <c r="I4478" s="176"/>
      <c r="J4478" s="176"/>
      <c r="K4478" s="176"/>
      <c r="L4478" s="176"/>
      <c r="M4478" s="188" t="s">
        <v>3011</v>
      </c>
      <c r="N4478" s="17">
        <v>14</v>
      </c>
      <c r="O4478" s="196">
        <v>8</v>
      </c>
      <c r="P4478" s="17">
        <v>2016</v>
      </c>
      <c r="Q4478" s="70" t="s">
        <v>1041</v>
      </c>
      <c r="R4478" s="24" t="s">
        <v>1026</v>
      </c>
      <c r="S4478" s="87" t="s">
        <v>5041</v>
      </c>
      <c r="T4478" s="196">
        <v>2</v>
      </c>
      <c r="U4478" s="24" t="s">
        <v>1026</v>
      </c>
      <c r="V4478" s="196">
        <v>0</v>
      </c>
      <c r="W4478" s="297" t="s">
        <v>4960</v>
      </c>
      <c r="X4478" s="196">
        <v>457</v>
      </c>
      <c r="Y4478" s="196">
        <v>10</v>
      </c>
      <c r="Z4478" s="24" t="s">
        <v>1026</v>
      </c>
      <c r="AA4478" s="196">
        <v>3</v>
      </c>
      <c r="AC4478" s="17">
        <v>2</v>
      </c>
      <c r="AD4478" s="17">
        <v>25</v>
      </c>
      <c r="AE4478" s="17">
        <f t="shared" ref="AE4478:AE4480" si="97">PRODUCT(AC4478*60+AD4478)</f>
        <v>145</v>
      </c>
    </row>
    <row r="4479" spans="1:51" x14ac:dyDescent="0.25">
      <c r="A4479" s="176"/>
      <c r="B4479" s="176"/>
      <c r="C4479" s="176"/>
      <c r="D4479" s="176"/>
      <c r="E4479" s="176"/>
      <c r="F4479" s="176"/>
      <c r="G4479" s="176"/>
      <c r="H4479" s="176"/>
      <c r="I4479" s="176"/>
      <c r="J4479" s="176"/>
      <c r="K4479" s="176"/>
      <c r="L4479" s="176"/>
      <c r="M4479" s="188" t="s">
        <v>3142</v>
      </c>
      <c r="N4479" s="17">
        <v>17</v>
      </c>
      <c r="O4479" s="196">
        <v>8</v>
      </c>
      <c r="P4479" s="17">
        <v>2016</v>
      </c>
      <c r="Q4479" s="87" t="s">
        <v>5041</v>
      </c>
      <c r="R4479" s="24" t="s">
        <v>1026</v>
      </c>
      <c r="S4479" s="70" t="s">
        <v>1041</v>
      </c>
      <c r="T4479" s="196">
        <v>0</v>
      </c>
      <c r="U4479" s="24" t="s">
        <v>1026</v>
      </c>
      <c r="V4479" s="196">
        <v>2</v>
      </c>
      <c r="W4479" s="297" t="s">
        <v>6015</v>
      </c>
      <c r="X4479" s="196">
        <v>427</v>
      </c>
      <c r="Y4479" s="196">
        <v>2</v>
      </c>
      <c r="Z4479" s="24" t="s">
        <v>1026</v>
      </c>
      <c r="AA4479" s="196">
        <v>6</v>
      </c>
      <c r="AC4479" s="17">
        <v>2</v>
      </c>
      <c r="AD4479" s="17">
        <v>21</v>
      </c>
      <c r="AE4479" s="17">
        <f t="shared" si="97"/>
        <v>141</v>
      </c>
    </row>
    <row r="4480" spans="1:51" x14ac:dyDescent="0.25">
      <c r="A4480" s="176"/>
      <c r="B4480" s="176" t="s">
        <v>1163</v>
      </c>
      <c r="C4480" s="176"/>
      <c r="D4480" s="176"/>
      <c r="E4480" s="176"/>
      <c r="F4480" s="176"/>
      <c r="G4480" s="176"/>
      <c r="H4480" s="176"/>
      <c r="I4480" s="176"/>
      <c r="J4480" s="176"/>
      <c r="K4480" s="176"/>
      <c r="L4480" s="176"/>
      <c r="M4480" s="188" t="s">
        <v>3027</v>
      </c>
      <c r="N4480" s="17">
        <v>20</v>
      </c>
      <c r="O4480" s="196">
        <v>8</v>
      </c>
      <c r="P4480" s="17">
        <v>2016</v>
      </c>
      <c r="Q4480" s="70" t="s">
        <v>1041</v>
      </c>
      <c r="R4480" s="24" t="s">
        <v>1026</v>
      </c>
      <c r="S4480" s="87" t="s">
        <v>5041</v>
      </c>
      <c r="T4480" s="196">
        <v>1</v>
      </c>
      <c r="U4480" s="24" t="s">
        <v>1026</v>
      </c>
      <c r="V4480" s="196">
        <v>0</v>
      </c>
      <c r="W4480" s="297" t="s">
        <v>6488</v>
      </c>
      <c r="X4480" s="196">
        <v>402</v>
      </c>
      <c r="Y4480" s="196">
        <v>12</v>
      </c>
      <c r="Z4480" s="24" t="s">
        <v>1026</v>
      </c>
      <c r="AA4480" s="196">
        <v>5</v>
      </c>
      <c r="AC4480" s="17">
        <v>2</v>
      </c>
      <c r="AD4480" s="17">
        <v>26</v>
      </c>
      <c r="AE4480" s="17">
        <f t="shared" si="97"/>
        <v>146</v>
      </c>
    </row>
    <row r="4481" spans="1:31" x14ac:dyDescent="0.25">
      <c r="A4481" s="176"/>
      <c r="B4481" s="176"/>
      <c r="C4481" s="176"/>
      <c r="D4481" s="176"/>
      <c r="E4481" s="176"/>
      <c r="F4481" s="176"/>
      <c r="G4481" s="176"/>
      <c r="H4481" s="176"/>
      <c r="I4481" s="176"/>
      <c r="J4481" s="176"/>
      <c r="K4481" s="176"/>
      <c r="L4481" s="176"/>
      <c r="M4481" s="188"/>
      <c r="O4481" s="196"/>
      <c r="P4481" s="196"/>
      <c r="R4481" s="24"/>
      <c r="T4481" s="196"/>
      <c r="U4481" s="24"/>
      <c r="V4481" s="196"/>
      <c r="X4481" s="196"/>
      <c r="Y4481" s="196"/>
      <c r="Z4481" s="24"/>
      <c r="AA4481" s="196"/>
    </row>
    <row r="4482" spans="1:31" x14ac:dyDescent="0.25">
      <c r="A4482" s="176"/>
      <c r="B4482" s="176"/>
      <c r="C4482" s="186"/>
      <c r="D4482" s="186"/>
      <c r="E4482" s="186"/>
      <c r="F4482" s="186"/>
      <c r="G4482" s="186"/>
      <c r="H4482" s="186"/>
      <c r="I4482" s="186"/>
      <c r="J4482" s="186"/>
      <c r="K4482" s="186"/>
      <c r="L4482" s="176"/>
      <c r="M4482" s="188" t="s">
        <v>3011</v>
      </c>
      <c r="N4482" s="17">
        <v>14</v>
      </c>
      <c r="O4482" s="196">
        <v>8</v>
      </c>
      <c r="P4482" s="17">
        <v>2016</v>
      </c>
      <c r="Q4482" s="70" t="s">
        <v>4913</v>
      </c>
      <c r="R4482" s="24" t="s">
        <v>1026</v>
      </c>
      <c r="S4482" s="87" t="s">
        <v>566</v>
      </c>
      <c r="T4482" s="196">
        <v>2</v>
      </c>
      <c r="U4482" s="24" t="s">
        <v>1026</v>
      </c>
      <c r="V4482" s="196">
        <v>0</v>
      </c>
      <c r="W4482" s="297" t="s">
        <v>32</v>
      </c>
      <c r="X4482" s="196">
        <v>763</v>
      </c>
      <c r="Y4482" s="196">
        <v>6</v>
      </c>
      <c r="Z4482" s="24" t="s">
        <v>1026</v>
      </c>
      <c r="AA4482" s="196">
        <v>1</v>
      </c>
      <c r="AC4482" s="17">
        <v>2</v>
      </c>
      <c r="AD4482" s="17">
        <v>1</v>
      </c>
      <c r="AE4482" s="17">
        <f t="shared" ref="AE4482:AE4484" si="98">PRODUCT(AC4482*60+AD4482)</f>
        <v>121</v>
      </c>
    </row>
    <row r="4483" spans="1:31" x14ac:dyDescent="0.25">
      <c r="A4483" s="176"/>
      <c r="B4483" s="176"/>
      <c r="C4483" s="176"/>
      <c r="D4483" s="176"/>
      <c r="E4483" s="176"/>
      <c r="F4483" s="176"/>
      <c r="G4483" s="176"/>
      <c r="H4483" s="176"/>
      <c r="I4483" s="176"/>
      <c r="J4483" s="176"/>
      <c r="K4483" s="176"/>
      <c r="L4483" s="176"/>
      <c r="M4483" s="188" t="s">
        <v>3142</v>
      </c>
      <c r="N4483" s="17">
        <v>17</v>
      </c>
      <c r="O4483" s="196">
        <v>8</v>
      </c>
      <c r="P4483" s="17">
        <v>2016</v>
      </c>
      <c r="Q4483" s="87" t="s">
        <v>566</v>
      </c>
      <c r="R4483" s="24" t="s">
        <v>1026</v>
      </c>
      <c r="S4483" s="70" t="s">
        <v>4913</v>
      </c>
      <c r="T4483" s="196">
        <v>0</v>
      </c>
      <c r="U4483" s="24" t="s">
        <v>1026</v>
      </c>
      <c r="V4483" s="196">
        <v>2</v>
      </c>
      <c r="W4483" s="297" t="s">
        <v>6486</v>
      </c>
      <c r="X4483" s="196">
        <v>247</v>
      </c>
      <c r="Y4483" s="196">
        <v>3</v>
      </c>
      <c r="Z4483" s="24" t="s">
        <v>1026</v>
      </c>
      <c r="AA4483" s="196">
        <v>7</v>
      </c>
      <c r="AC4483" s="17">
        <v>1</v>
      </c>
      <c r="AD4483" s="17">
        <v>53</v>
      </c>
      <c r="AE4483" s="17">
        <f t="shared" si="98"/>
        <v>113</v>
      </c>
    </row>
    <row r="4484" spans="1:31" x14ac:dyDescent="0.25">
      <c r="A4484" s="176"/>
      <c r="B4484" s="176" t="s">
        <v>6039</v>
      </c>
      <c r="C4484" s="176"/>
      <c r="D4484" s="176"/>
      <c r="E4484" s="176"/>
      <c r="F4484" s="176"/>
      <c r="G4484" s="176"/>
      <c r="H4484" s="176"/>
      <c r="I4484" s="176"/>
      <c r="J4484" s="176"/>
      <c r="K4484" s="176"/>
      <c r="L4484" s="176"/>
      <c r="M4484" s="188" t="s">
        <v>3143</v>
      </c>
      <c r="N4484" s="17">
        <v>19</v>
      </c>
      <c r="O4484" s="196">
        <v>8</v>
      </c>
      <c r="P4484" s="17">
        <v>2016</v>
      </c>
      <c r="Q4484" s="70" t="s">
        <v>4913</v>
      </c>
      <c r="R4484" s="24" t="s">
        <v>1026</v>
      </c>
      <c r="S4484" s="87" t="s">
        <v>566</v>
      </c>
      <c r="T4484" s="196">
        <v>2</v>
      </c>
      <c r="U4484" s="24" t="s">
        <v>1026</v>
      </c>
      <c r="V4484" s="196">
        <v>0</v>
      </c>
      <c r="W4484" s="297" t="s">
        <v>2704</v>
      </c>
      <c r="X4484" s="196">
        <v>627</v>
      </c>
      <c r="Y4484" s="196">
        <v>7</v>
      </c>
      <c r="Z4484" s="24" t="s">
        <v>1026</v>
      </c>
      <c r="AA4484" s="196">
        <v>0</v>
      </c>
      <c r="AC4484" s="17">
        <v>2</v>
      </c>
      <c r="AD4484" s="17">
        <v>7</v>
      </c>
      <c r="AE4484" s="17">
        <f t="shared" si="98"/>
        <v>127</v>
      </c>
    </row>
    <row r="4485" spans="1:31" x14ac:dyDescent="0.25">
      <c r="A4485" s="176"/>
      <c r="B4485" s="176"/>
      <c r="C4485" s="176"/>
      <c r="D4485" s="176"/>
      <c r="E4485" s="176"/>
      <c r="F4485" s="176"/>
      <c r="G4485" s="176"/>
      <c r="H4485" s="176"/>
      <c r="I4485" s="176"/>
      <c r="J4485" s="176"/>
      <c r="K4485" s="176"/>
      <c r="L4485" s="176"/>
      <c r="M4485" s="188"/>
      <c r="O4485" s="196"/>
      <c r="P4485" s="196"/>
      <c r="R4485" s="24"/>
      <c r="T4485" s="196"/>
      <c r="U4485" s="24"/>
      <c r="V4485" s="196"/>
      <c r="X4485" s="196"/>
      <c r="Y4485" s="196"/>
      <c r="Z4485" s="24"/>
      <c r="AA4485" s="196"/>
    </row>
    <row r="4486" spans="1:31" x14ac:dyDescent="0.25">
      <c r="A4486" s="176"/>
      <c r="B4486" s="176"/>
      <c r="C4486" s="176"/>
      <c r="D4486" s="176"/>
      <c r="E4486" s="176"/>
      <c r="F4486" s="176"/>
      <c r="G4486" s="176"/>
      <c r="H4486" s="176"/>
      <c r="I4486" s="176"/>
      <c r="J4486" s="176"/>
      <c r="K4486" s="176"/>
      <c r="L4486" s="176"/>
      <c r="M4486" s="188" t="s">
        <v>3011</v>
      </c>
      <c r="N4486" s="17">
        <v>14</v>
      </c>
      <c r="O4486" s="196">
        <v>8</v>
      </c>
      <c r="P4486" s="17">
        <v>2016</v>
      </c>
      <c r="Q4486" s="70" t="s">
        <v>1241</v>
      </c>
      <c r="R4486" s="24" t="s">
        <v>1026</v>
      </c>
      <c r="S4486" s="87" t="s">
        <v>2400</v>
      </c>
      <c r="T4486" s="196">
        <v>1</v>
      </c>
      <c r="U4486" s="24" t="s">
        <v>1026</v>
      </c>
      <c r="V4486" s="196">
        <v>0</v>
      </c>
      <c r="W4486" s="297" t="s">
        <v>6485</v>
      </c>
      <c r="X4486" s="196">
        <v>950</v>
      </c>
      <c r="Y4486" s="196">
        <v>6</v>
      </c>
      <c r="Z4486" s="24" t="s">
        <v>1026</v>
      </c>
      <c r="AA4486" s="196">
        <v>4</v>
      </c>
      <c r="AC4486" s="17">
        <v>2</v>
      </c>
      <c r="AD4486" s="17">
        <v>3</v>
      </c>
      <c r="AE4486" s="17">
        <f t="shared" ref="AE4486:AE4488" si="99">PRODUCT(AC4486*60+AD4486)</f>
        <v>123</v>
      </c>
    </row>
    <row r="4487" spans="1:31" x14ac:dyDescent="0.25">
      <c r="A4487" s="176"/>
      <c r="B4487" s="176"/>
      <c r="C4487" s="176"/>
      <c r="D4487" s="176"/>
      <c r="E4487" s="176"/>
      <c r="F4487" s="176"/>
      <c r="G4487" s="176"/>
      <c r="H4487" s="176"/>
      <c r="I4487" s="176"/>
      <c r="J4487" s="176"/>
      <c r="K4487" s="176"/>
      <c r="L4487" s="176"/>
      <c r="M4487" s="188" t="s">
        <v>3142</v>
      </c>
      <c r="N4487" s="17">
        <v>17</v>
      </c>
      <c r="O4487" s="196">
        <v>8</v>
      </c>
      <c r="P4487" s="17">
        <v>2016</v>
      </c>
      <c r="Q4487" s="87" t="s">
        <v>2400</v>
      </c>
      <c r="R4487" s="24" t="s">
        <v>1026</v>
      </c>
      <c r="S4487" s="70" t="s">
        <v>1241</v>
      </c>
      <c r="T4487" s="196">
        <v>1</v>
      </c>
      <c r="U4487" s="24" t="s">
        <v>1026</v>
      </c>
      <c r="V4487" s="196">
        <v>2</v>
      </c>
      <c r="W4487" s="297" t="s">
        <v>6487</v>
      </c>
      <c r="X4487" s="196">
        <v>468</v>
      </c>
      <c r="Y4487" s="196">
        <v>6</v>
      </c>
      <c r="Z4487" s="24" t="s">
        <v>1026</v>
      </c>
      <c r="AA4487" s="196">
        <v>6</v>
      </c>
      <c r="AC4487" s="17">
        <v>2</v>
      </c>
      <c r="AD4487" s="17">
        <v>59</v>
      </c>
      <c r="AE4487" s="17">
        <f t="shared" si="99"/>
        <v>179</v>
      </c>
    </row>
    <row r="4488" spans="1:31" x14ac:dyDescent="0.25">
      <c r="A4488" s="176"/>
      <c r="B4488" s="176" t="s">
        <v>1183</v>
      </c>
      <c r="C4488" s="176"/>
      <c r="D4488" s="176"/>
      <c r="E4488" s="176"/>
      <c r="F4488" s="176"/>
      <c r="G4488" s="176"/>
      <c r="H4488" s="176"/>
      <c r="I4488" s="176"/>
      <c r="J4488" s="176"/>
      <c r="K4488" s="176"/>
      <c r="L4488" s="176"/>
      <c r="M4488" s="188" t="s">
        <v>3027</v>
      </c>
      <c r="N4488" s="17">
        <v>20</v>
      </c>
      <c r="O4488" s="196">
        <v>8</v>
      </c>
      <c r="P4488" s="17">
        <v>2016</v>
      </c>
      <c r="Q4488" s="70" t="s">
        <v>1241</v>
      </c>
      <c r="R4488" s="24" t="s">
        <v>1026</v>
      </c>
      <c r="S4488" s="87" t="s">
        <v>2400</v>
      </c>
      <c r="T4488" s="196">
        <v>2</v>
      </c>
      <c r="U4488" s="24" t="s">
        <v>1026</v>
      </c>
      <c r="V4488" s="196">
        <v>1</v>
      </c>
      <c r="W4488" s="297" t="s">
        <v>3060</v>
      </c>
      <c r="X4488" s="196">
        <v>932</v>
      </c>
      <c r="Y4488" s="196">
        <v>5</v>
      </c>
      <c r="Z4488" s="24" t="s">
        <v>1026</v>
      </c>
      <c r="AA4488" s="196">
        <v>5</v>
      </c>
      <c r="AC4488" s="17">
        <v>2</v>
      </c>
      <c r="AD4488" s="17">
        <v>41</v>
      </c>
      <c r="AE4488" s="17">
        <f t="shared" si="99"/>
        <v>161</v>
      </c>
    </row>
    <row r="4489" spans="1:31" x14ac:dyDescent="0.25">
      <c r="A4489" s="176"/>
      <c r="B4489" s="176"/>
      <c r="C4489" s="176"/>
      <c r="D4489" s="176"/>
      <c r="E4489" s="176"/>
      <c r="F4489" s="176"/>
      <c r="G4489" s="176"/>
      <c r="H4489" s="176"/>
      <c r="I4489" s="176"/>
      <c r="J4489" s="176"/>
      <c r="K4489" s="176"/>
      <c r="L4489" s="176"/>
      <c r="M4489" s="188"/>
      <c r="O4489" s="196"/>
      <c r="P4489" s="196"/>
      <c r="Q4489" s="20"/>
      <c r="R4489" s="24"/>
      <c r="T4489" s="196"/>
      <c r="U4489" s="24"/>
      <c r="V4489" s="196"/>
      <c r="X4489" s="196"/>
      <c r="Y4489" s="196"/>
      <c r="Z4489" s="24"/>
      <c r="AA4489" s="196"/>
    </row>
    <row r="4490" spans="1:31" x14ac:dyDescent="0.25">
      <c r="A4490" s="176"/>
      <c r="B4490" s="176"/>
      <c r="C4490" s="176"/>
      <c r="D4490" s="176"/>
      <c r="E4490" s="176"/>
      <c r="F4490" s="176"/>
      <c r="G4490" s="176"/>
      <c r="H4490" s="176"/>
      <c r="I4490" s="176"/>
      <c r="J4490" s="176"/>
      <c r="K4490" s="176"/>
      <c r="L4490" s="176"/>
      <c r="M4490" s="188"/>
      <c r="O4490" s="196"/>
      <c r="P4490" s="196"/>
      <c r="Q4490" s="201" t="s">
        <v>1443</v>
      </c>
      <c r="R4490" s="197"/>
      <c r="S4490" s="197"/>
      <c r="T4490" s="196"/>
      <c r="U4490" s="197"/>
      <c r="V4490" s="196"/>
      <c r="X4490" s="196"/>
      <c r="Y4490" s="196"/>
      <c r="Z4490" s="197"/>
      <c r="AA4490" s="196"/>
    </row>
    <row r="4491" spans="1:31" x14ac:dyDescent="0.25">
      <c r="A4491" s="176"/>
      <c r="B4491" s="176"/>
      <c r="C4491" s="176"/>
      <c r="D4491" s="176"/>
      <c r="E4491" s="176"/>
      <c r="F4491" s="176"/>
      <c r="G4491" s="176"/>
      <c r="H4491" s="176"/>
      <c r="I4491" s="176"/>
      <c r="J4491" s="176"/>
      <c r="K4491" s="176"/>
      <c r="L4491" s="176"/>
      <c r="M4491" s="188" t="s">
        <v>3143</v>
      </c>
      <c r="N4491" s="17">
        <v>26</v>
      </c>
      <c r="O4491" s="196">
        <v>8</v>
      </c>
      <c r="P4491" s="17">
        <v>2016</v>
      </c>
      <c r="Q4491" s="70" t="s">
        <v>392</v>
      </c>
      <c r="R4491" s="24" t="s">
        <v>1026</v>
      </c>
      <c r="S4491" s="87" t="s">
        <v>1241</v>
      </c>
      <c r="T4491" s="196">
        <v>1</v>
      </c>
      <c r="U4491" s="24" t="s">
        <v>1026</v>
      </c>
      <c r="V4491" s="196">
        <v>0</v>
      </c>
      <c r="W4491" s="297" t="s">
        <v>4460</v>
      </c>
      <c r="X4491" s="196">
        <v>675</v>
      </c>
      <c r="Y4491" s="196">
        <v>9</v>
      </c>
      <c r="Z4491" s="24" t="s">
        <v>1026</v>
      </c>
      <c r="AA4491" s="196">
        <v>4</v>
      </c>
      <c r="AC4491" s="17">
        <v>2</v>
      </c>
      <c r="AD4491" s="17">
        <v>12</v>
      </c>
      <c r="AE4491" s="17">
        <f t="shared" ref="AE4491:AE4493" si="100">PRODUCT(AC4491*60+AD4491)</f>
        <v>132</v>
      </c>
    </row>
    <row r="4492" spans="1:31" x14ac:dyDescent="0.25">
      <c r="A4492" s="176"/>
      <c r="B4492" s="176"/>
      <c r="C4492" s="176"/>
      <c r="D4492" s="176"/>
      <c r="E4492" s="176"/>
      <c r="F4492" s="176"/>
      <c r="G4492" s="176"/>
      <c r="H4492" s="176"/>
      <c r="I4492" s="176"/>
      <c r="J4492" s="176"/>
      <c r="K4492" s="176"/>
      <c r="L4492" s="176"/>
      <c r="M4492" s="188" t="s">
        <v>3011</v>
      </c>
      <c r="N4492" s="17">
        <v>28</v>
      </c>
      <c r="O4492" s="196">
        <v>8</v>
      </c>
      <c r="P4492" s="17">
        <v>2016</v>
      </c>
      <c r="Q4492" s="87" t="s">
        <v>1241</v>
      </c>
      <c r="R4492" s="24" t="s">
        <v>1026</v>
      </c>
      <c r="S4492" s="70" t="s">
        <v>392</v>
      </c>
      <c r="T4492" s="196">
        <v>1</v>
      </c>
      <c r="U4492" s="24" t="s">
        <v>1026</v>
      </c>
      <c r="V4492" s="196">
        <v>2</v>
      </c>
      <c r="W4492" s="297" t="s">
        <v>6491</v>
      </c>
      <c r="X4492" s="196">
        <v>1268</v>
      </c>
      <c r="Y4492" s="196">
        <v>5</v>
      </c>
      <c r="Z4492" s="24" t="s">
        <v>1026</v>
      </c>
      <c r="AA4492" s="196">
        <v>6</v>
      </c>
      <c r="AC4492" s="17">
        <v>2</v>
      </c>
      <c r="AD4492" s="17">
        <v>35</v>
      </c>
      <c r="AE4492" s="17">
        <f t="shared" si="100"/>
        <v>155</v>
      </c>
    </row>
    <row r="4493" spans="1:31" x14ac:dyDescent="0.25">
      <c r="A4493" s="176"/>
      <c r="B4493" s="176" t="s">
        <v>2220</v>
      </c>
      <c r="C4493" s="176"/>
      <c r="D4493" s="176"/>
      <c r="E4493" s="176"/>
      <c r="F4493" s="176"/>
      <c r="G4493" s="176"/>
      <c r="H4493" s="176"/>
      <c r="I4493" s="176"/>
      <c r="J4493" s="176"/>
      <c r="K4493" s="176"/>
      <c r="L4493" s="176"/>
      <c r="M4493" s="188" t="s">
        <v>3142</v>
      </c>
      <c r="N4493" s="17">
        <v>31</v>
      </c>
      <c r="O4493" s="196">
        <v>8</v>
      </c>
      <c r="P4493" s="17">
        <v>2016</v>
      </c>
      <c r="Q4493" s="70" t="s">
        <v>392</v>
      </c>
      <c r="R4493" s="24" t="s">
        <v>1026</v>
      </c>
      <c r="S4493" s="87" t="s">
        <v>1241</v>
      </c>
      <c r="T4493" s="196">
        <v>2</v>
      </c>
      <c r="U4493" s="24" t="s">
        <v>1026</v>
      </c>
      <c r="V4493" s="196">
        <v>0</v>
      </c>
      <c r="W4493" s="297" t="s">
        <v>1079</v>
      </c>
      <c r="X4493" s="196">
        <v>742</v>
      </c>
      <c r="Y4493" s="196">
        <v>7</v>
      </c>
      <c r="Z4493" s="24" t="s">
        <v>1026</v>
      </c>
      <c r="AA4493" s="196">
        <v>5</v>
      </c>
      <c r="AC4493" s="17">
        <v>2</v>
      </c>
      <c r="AD4493" s="17">
        <v>35</v>
      </c>
      <c r="AE4493" s="17">
        <f t="shared" si="100"/>
        <v>155</v>
      </c>
    </row>
    <row r="4494" spans="1:31" x14ac:dyDescent="0.25">
      <c r="A4494" s="176"/>
      <c r="B4494" s="176"/>
      <c r="C4494" s="176"/>
      <c r="D4494" s="176"/>
      <c r="E4494" s="176"/>
      <c r="F4494" s="176"/>
      <c r="G4494" s="176"/>
      <c r="H4494" s="176"/>
      <c r="I4494" s="176"/>
      <c r="J4494" s="176"/>
      <c r="K4494" s="176"/>
      <c r="L4494" s="176"/>
      <c r="M4494" s="188"/>
      <c r="O4494" s="196"/>
      <c r="P4494" s="196"/>
      <c r="R4494" s="24"/>
      <c r="T4494" s="196"/>
      <c r="U4494" s="24"/>
      <c r="V4494" s="196"/>
      <c r="X4494" s="196"/>
      <c r="Y4494" s="196"/>
      <c r="Z4494" s="24"/>
      <c r="AA4494" s="196"/>
    </row>
    <row r="4495" spans="1:31" x14ac:dyDescent="0.25">
      <c r="A4495" s="176"/>
      <c r="B4495" s="176"/>
      <c r="C4495" s="176"/>
      <c r="D4495" s="176"/>
      <c r="E4495" s="176"/>
      <c r="F4495" s="176"/>
      <c r="G4495" s="176"/>
      <c r="H4495" s="176"/>
      <c r="I4495" s="176"/>
      <c r="J4495" s="176"/>
      <c r="K4495" s="176"/>
      <c r="L4495" s="176"/>
      <c r="M4495" s="188" t="s">
        <v>3143</v>
      </c>
      <c r="N4495" s="17">
        <v>26</v>
      </c>
      <c r="O4495" s="196">
        <v>8</v>
      </c>
      <c r="P4495" s="17">
        <v>2016</v>
      </c>
      <c r="Q4495" s="70" t="s">
        <v>1041</v>
      </c>
      <c r="R4495" s="24" t="s">
        <v>1026</v>
      </c>
      <c r="S4495" s="87" t="s">
        <v>4913</v>
      </c>
      <c r="T4495" s="196">
        <v>2</v>
      </c>
      <c r="U4495" s="24" t="s">
        <v>1026</v>
      </c>
      <c r="V4495" s="196">
        <v>0</v>
      </c>
      <c r="W4495" s="297" t="s">
        <v>6490</v>
      </c>
      <c r="X4495" s="196">
        <v>652</v>
      </c>
      <c r="Y4495" s="196">
        <v>4</v>
      </c>
      <c r="Z4495" s="24" t="s">
        <v>1026</v>
      </c>
      <c r="AA4495" s="196">
        <v>2</v>
      </c>
      <c r="AC4495" s="17">
        <v>2</v>
      </c>
      <c r="AD4495" s="17">
        <v>9</v>
      </c>
      <c r="AE4495" s="17">
        <f t="shared" ref="AE4495:AE4497" si="101">PRODUCT(AC4495*60+AD4495)</f>
        <v>129</v>
      </c>
    </row>
    <row r="4496" spans="1:31" x14ac:dyDescent="0.25">
      <c r="A4496" s="176"/>
      <c r="B4496" s="176"/>
      <c r="C4496" s="176"/>
      <c r="D4496" s="176"/>
      <c r="E4496" s="176"/>
      <c r="F4496" s="176"/>
      <c r="G4496" s="176"/>
      <c r="H4496" s="176"/>
      <c r="I4496" s="176"/>
      <c r="J4496" s="176"/>
      <c r="K4496" s="176"/>
      <c r="L4496" s="176"/>
      <c r="M4496" s="188" t="s">
        <v>3011</v>
      </c>
      <c r="N4496" s="17">
        <v>28</v>
      </c>
      <c r="O4496" s="196">
        <v>8</v>
      </c>
      <c r="P4496" s="17">
        <v>2016</v>
      </c>
      <c r="Q4496" s="87" t="s">
        <v>4913</v>
      </c>
      <c r="R4496" s="24" t="s">
        <v>1026</v>
      </c>
      <c r="S4496" s="70" t="s">
        <v>1041</v>
      </c>
      <c r="T4496" s="196">
        <v>0</v>
      </c>
      <c r="U4496" s="24" t="s">
        <v>1026</v>
      </c>
      <c r="V4496" s="196">
        <v>1</v>
      </c>
      <c r="W4496" s="297" t="s">
        <v>239</v>
      </c>
      <c r="X4496" s="196">
        <v>1012</v>
      </c>
      <c r="Y4496" s="196">
        <v>1</v>
      </c>
      <c r="Z4496" s="24" t="s">
        <v>1026</v>
      </c>
      <c r="AA4496" s="196">
        <v>2</v>
      </c>
      <c r="AC4496" s="17">
        <v>2</v>
      </c>
      <c r="AD4496" s="17">
        <v>10</v>
      </c>
      <c r="AE4496" s="17">
        <f t="shared" si="101"/>
        <v>130</v>
      </c>
    </row>
    <row r="4497" spans="1:31" x14ac:dyDescent="0.25">
      <c r="A4497" s="176"/>
      <c r="B4497" s="176" t="s">
        <v>1184</v>
      </c>
      <c r="C4497" s="176"/>
      <c r="D4497" s="176"/>
      <c r="E4497" s="176"/>
      <c r="F4497" s="176"/>
      <c r="G4497" s="176"/>
      <c r="H4497" s="176"/>
      <c r="I4497" s="176"/>
      <c r="J4497" s="176"/>
      <c r="K4497" s="176"/>
      <c r="L4497" s="176"/>
      <c r="M4497" s="188" t="s">
        <v>3142</v>
      </c>
      <c r="N4497" s="17">
        <v>31</v>
      </c>
      <c r="O4497" s="196">
        <v>8</v>
      </c>
      <c r="P4497" s="17">
        <v>2016</v>
      </c>
      <c r="Q4497" s="70" t="s">
        <v>1041</v>
      </c>
      <c r="R4497" s="24" t="s">
        <v>1026</v>
      </c>
      <c r="S4497" s="87" t="s">
        <v>4913</v>
      </c>
      <c r="T4497" s="196">
        <v>1</v>
      </c>
      <c r="U4497" s="24" t="s">
        <v>1026</v>
      </c>
      <c r="V4497" s="196">
        <v>0</v>
      </c>
      <c r="W4497" s="297" t="s">
        <v>6492</v>
      </c>
      <c r="X4497" s="196">
        <v>709</v>
      </c>
      <c r="Y4497" s="196">
        <v>15</v>
      </c>
      <c r="Z4497" s="24" t="s">
        <v>1026</v>
      </c>
      <c r="AA4497" s="196">
        <v>1</v>
      </c>
      <c r="AC4497" s="17">
        <v>2</v>
      </c>
      <c r="AD4497" s="17">
        <v>29</v>
      </c>
      <c r="AE4497" s="17">
        <f t="shared" si="101"/>
        <v>149</v>
      </c>
    </row>
    <row r="4498" spans="1:31" x14ac:dyDescent="0.25">
      <c r="A4498" s="176"/>
      <c r="B4498" s="176"/>
      <c r="C4498" s="176"/>
      <c r="D4498" s="176"/>
      <c r="E4498" s="176"/>
      <c r="F4498" s="176"/>
      <c r="G4498" s="176"/>
      <c r="H4498" s="176"/>
      <c r="I4498" s="176"/>
      <c r="J4498" s="176"/>
      <c r="K4498" s="176"/>
      <c r="L4498" s="176"/>
      <c r="M4498" s="188"/>
      <c r="O4498" s="196"/>
      <c r="P4498" s="196"/>
      <c r="Q4498" s="197"/>
      <c r="R4498" s="197"/>
      <c r="S4498" s="197"/>
      <c r="T4498" s="196"/>
      <c r="U4498" s="197"/>
      <c r="V4498" s="196"/>
      <c r="X4498" s="196"/>
      <c r="Y4498" s="196"/>
      <c r="Z4498" s="197"/>
      <c r="AA4498" s="196"/>
    </row>
    <row r="4499" spans="1:31" x14ac:dyDescent="0.25">
      <c r="A4499" s="176"/>
      <c r="B4499" s="176"/>
      <c r="C4499" s="176"/>
      <c r="D4499" s="176"/>
      <c r="E4499" s="176"/>
      <c r="F4499" s="176"/>
      <c r="G4499" s="176"/>
      <c r="H4499" s="176"/>
      <c r="I4499" s="176"/>
      <c r="J4499" s="176"/>
      <c r="K4499" s="176"/>
      <c r="L4499" s="176"/>
      <c r="M4499" s="188"/>
      <c r="O4499" s="196"/>
      <c r="P4499" s="196"/>
      <c r="Q4499" s="201" t="s">
        <v>1109</v>
      </c>
      <c r="R4499" s="197"/>
      <c r="S4499" s="197"/>
      <c r="T4499" s="196"/>
      <c r="U4499" s="197"/>
      <c r="V4499" s="196"/>
      <c r="X4499" s="196"/>
      <c r="Y4499" s="196"/>
      <c r="Z4499" s="197"/>
      <c r="AA4499" s="196"/>
    </row>
    <row r="4500" spans="1:31" x14ac:dyDescent="0.25">
      <c r="A4500" s="176"/>
      <c r="B4500" s="176"/>
      <c r="C4500" s="176"/>
      <c r="D4500" s="176"/>
      <c r="E4500" s="176"/>
      <c r="F4500" s="176"/>
      <c r="G4500" s="176"/>
      <c r="H4500" s="176"/>
      <c r="I4500" s="176"/>
      <c r="J4500" s="176"/>
      <c r="K4500" s="176"/>
      <c r="L4500" s="176"/>
      <c r="M4500" s="188" t="s">
        <v>3142</v>
      </c>
      <c r="N4500" s="17">
        <v>7</v>
      </c>
      <c r="O4500" s="196">
        <v>9</v>
      </c>
      <c r="P4500" s="17">
        <v>2016</v>
      </c>
      <c r="Q4500" s="70" t="s">
        <v>4913</v>
      </c>
      <c r="R4500" s="24" t="s">
        <v>1026</v>
      </c>
      <c r="S4500" s="87" t="s">
        <v>1241</v>
      </c>
      <c r="T4500" s="196">
        <v>2</v>
      </c>
      <c r="U4500" s="24" t="s">
        <v>1026</v>
      </c>
      <c r="V4500" s="196">
        <v>1</v>
      </c>
      <c r="W4500" s="297" t="s">
        <v>6495</v>
      </c>
      <c r="X4500" s="196">
        <v>1165</v>
      </c>
      <c r="Y4500" s="196">
        <v>5</v>
      </c>
      <c r="Z4500" s="24" t="s">
        <v>1026</v>
      </c>
      <c r="AA4500" s="196">
        <v>3</v>
      </c>
      <c r="AC4500" s="17">
        <v>2</v>
      </c>
      <c r="AD4500" s="17">
        <v>19</v>
      </c>
      <c r="AE4500" s="17">
        <f t="shared" ref="AE4500:AE4502" si="102">PRODUCT(AC4500*60+AD4500)</f>
        <v>139</v>
      </c>
    </row>
    <row r="4501" spans="1:31" x14ac:dyDescent="0.25">
      <c r="A4501" s="176"/>
      <c r="B4501" s="176"/>
      <c r="C4501" s="176"/>
      <c r="D4501" s="176"/>
      <c r="E4501" s="176"/>
      <c r="F4501" s="176"/>
      <c r="G4501" s="176"/>
      <c r="H4501" s="176"/>
      <c r="I4501" s="176"/>
      <c r="J4501" s="176"/>
      <c r="K4501" s="176"/>
      <c r="L4501" s="176"/>
      <c r="M4501" s="188" t="s">
        <v>3027</v>
      </c>
      <c r="N4501" s="17">
        <v>10</v>
      </c>
      <c r="O4501" s="196">
        <v>9</v>
      </c>
      <c r="P4501" s="17">
        <v>2016</v>
      </c>
      <c r="Q4501" s="70" t="s">
        <v>1241</v>
      </c>
      <c r="R4501" s="24" t="s">
        <v>1026</v>
      </c>
      <c r="S4501" s="87" t="s">
        <v>4913</v>
      </c>
      <c r="T4501" s="196">
        <v>2</v>
      </c>
      <c r="U4501" s="24" t="s">
        <v>1026</v>
      </c>
      <c r="V4501" s="196">
        <v>1</v>
      </c>
      <c r="W4501" s="297" t="s">
        <v>6498</v>
      </c>
      <c r="X4501" s="196">
        <v>1266</v>
      </c>
      <c r="Y4501" s="196">
        <v>5</v>
      </c>
      <c r="Z4501" s="24" t="s">
        <v>1026</v>
      </c>
      <c r="AA4501" s="196">
        <v>5</v>
      </c>
      <c r="AC4501" s="17">
        <v>2</v>
      </c>
      <c r="AD4501" s="17">
        <v>39</v>
      </c>
      <c r="AE4501" s="17">
        <f t="shared" si="102"/>
        <v>159</v>
      </c>
    </row>
    <row r="4502" spans="1:31" x14ac:dyDescent="0.25">
      <c r="A4502" s="176"/>
      <c r="B4502" s="176" t="s">
        <v>5038</v>
      </c>
      <c r="C4502" s="176"/>
      <c r="D4502" s="176"/>
      <c r="E4502" s="176"/>
      <c r="F4502" s="176"/>
      <c r="G4502" s="176"/>
      <c r="H4502" s="176"/>
      <c r="I4502" s="176"/>
      <c r="J4502" s="176"/>
      <c r="K4502" s="176"/>
      <c r="L4502" s="176"/>
      <c r="M4502" s="188" t="s">
        <v>3011</v>
      </c>
      <c r="N4502" s="17">
        <v>11</v>
      </c>
      <c r="O4502" s="196">
        <v>9</v>
      </c>
      <c r="P4502" s="17">
        <v>2016</v>
      </c>
      <c r="Q4502" s="19" t="s">
        <v>4913</v>
      </c>
      <c r="R4502" s="24" t="s">
        <v>1026</v>
      </c>
      <c r="S4502" s="20" t="s">
        <v>1241</v>
      </c>
      <c r="T4502" s="196">
        <v>1</v>
      </c>
      <c r="U4502" s="24" t="s">
        <v>1026</v>
      </c>
      <c r="V4502" s="196">
        <v>2</v>
      </c>
      <c r="W4502" s="297" t="s">
        <v>6499</v>
      </c>
      <c r="X4502" s="196">
        <v>1272</v>
      </c>
      <c r="Y4502" s="196">
        <v>3</v>
      </c>
      <c r="Z4502" s="24" t="s">
        <v>1026</v>
      </c>
      <c r="AA4502" s="196">
        <v>5</v>
      </c>
      <c r="AC4502" s="17">
        <v>2</v>
      </c>
      <c r="AD4502" s="17">
        <v>19</v>
      </c>
      <c r="AE4502" s="17">
        <f t="shared" si="102"/>
        <v>139</v>
      </c>
    </row>
    <row r="4503" spans="1:31" x14ac:dyDescent="0.25">
      <c r="A4503" s="176"/>
      <c r="B4503" s="176"/>
      <c r="C4503" s="176"/>
      <c r="D4503" s="176"/>
      <c r="E4503" s="176"/>
      <c r="F4503" s="176"/>
      <c r="G4503" s="176"/>
      <c r="H4503" s="176"/>
      <c r="I4503" s="176"/>
      <c r="J4503" s="176"/>
      <c r="K4503" s="176"/>
      <c r="L4503" s="176"/>
      <c r="M4503" s="188"/>
      <c r="O4503" s="196"/>
      <c r="P4503" s="196"/>
      <c r="Q4503" s="203"/>
      <c r="R4503" s="197"/>
      <c r="S4503" s="197"/>
      <c r="T4503" s="196"/>
      <c r="U4503" s="197"/>
      <c r="V4503" s="196"/>
      <c r="X4503" s="196"/>
      <c r="Y4503" s="196"/>
      <c r="Z4503" s="197"/>
      <c r="AA4503" s="196"/>
    </row>
    <row r="4504" spans="1:31" x14ac:dyDescent="0.25">
      <c r="A4504" s="176"/>
      <c r="B4504" s="176"/>
      <c r="C4504" s="176"/>
      <c r="D4504" s="176"/>
      <c r="E4504" s="176"/>
      <c r="F4504" s="176"/>
      <c r="G4504" s="176"/>
      <c r="H4504" s="176"/>
      <c r="I4504" s="176"/>
      <c r="J4504" s="176"/>
      <c r="K4504" s="176"/>
      <c r="L4504" s="176"/>
      <c r="M4504" s="188"/>
      <c r="O4504" s="196"/>
      <c r="P4504" s="196"/>
      <c r="Q4504" s="201" t="s">
        <v>62</v>
      </c>
      <c r="R4504" s="197"/>
      <c r="S4504" s="197"/>
      <c r="T4504" s="196"/>
      <c r="U4504" s="197"/>
      <c r="V4504" s="196"/>
      <c r="X4504" s="196"/>
      <c r="Y4504" s="196"/>
      <c r="Z4504" s="197"/>
      <c r="AA4504" s="196"/>
    </row>
    <row r="4505" spans="1:31" x14ac:dyDescent="0.25">
      <c r="A4505" s="176"/>
      <c r="B4505" s="176"/>
      <c r="C4505" s="176"/>
      <c r="D4505" s="176"/>
      <c r="E4505" s="176"/>
      <c r="F4505" s="176"/>
      <c r="G4505" s="176"/>
      <c r="H4505" s="176"/>
      <c r="I4505" s="176"/>
      <c r="J4505" s="176"/>
      <c r="K4505" s="176"/>
      <c r="L4505" s="176"/>
      <c r="M4505" s="188" t="s">
        <v>3027</v>
      </c>
      <c r="N4505" s="17">
        <v>10</v>
      </c>
      <c r="O4505" s="196">
        <v>9</v>
      </c>
      <c r="P4505" s="17">
        <v>2016</v>
      </c>
      <c r="Q4505" s="20" t="s">
        <v>392</v>
      </c>
      <c r="R4505" s="24" t="s">
        <v>1026</v>
      </c>
      <c r="S4505" s="19" t="s">
        <v>1041</v>
      </c>
      <c r="T4505" s="196">
        <v>2</v>
      </c>
      <c r="U4505" s="24" t="s">
        <v>1026</v>
      </c>
      <c r="V4505" s="196">
        <v>0</v>
      </c>
      <c r="W4505" s="297" t="s">
        <v>6500</v>
      </c>
      <c r="X4505" s="196">
        <v>812</v>
      </c>
      <c r="Y4505" s="196">
        <v>12</v>
      </c>
      <c r="Z4505" s="24" t="s">
        <v>1026</v>
      </c>
      <c r="AA4505" s="196">
        <v>5</v>
      </c>
      <c r="AC4505" s="17">
        <v>2</v>
      </c>
      <c r="AD4505" s="17">
        <v>37</v>
      </c>
      <c r="AE4505" s="17">
        <f t="shared" ref="AE4505:AE4508" si="103">PRODUCT(AC4505*60+AD4505)</f>
        <v>157</v>
      </c>
    </row>
    <row r="4506" spans="1:31" x14ac:dyDescent="0.25">
      <c r="A4506" s="176"/>
      <c r="B4506" s="176"/>
      <c r="C4506" s="176"/>
      <c r="D4506" s="176"/>
      <c r="E4506" s="176"/>
      <c r="F4506" s="176"/>
      <c r="G4506" s="176"/>
      <c r="H4506" s="176"/>
      <c r="I4506" s="176"/>
      <c r="J4506" s="176"/>
      <c r="K4506" s="176"/>
      <c r="L4506" s="176"/>
      <c r="M4506" s="188" t="s">
        <v>3011</v>
      </c>
      <c r="N4506" s="17">
        <v>11</v>
      </c>
      <c r="O4506" s="196">
        <v>9</v>
      </c>
      <c r="P4506" s="17">
        <v>2016</v>
      </c>
      <c r="Q4506" s="19" t="s">
        <v>1041</v>
      </c>
      <c r="R4506" s="24" t="s">
        <v>1026</v>
      </c>
      <c r="S4506" s="20" t="s">
        <v>392</v>
      </c>
      <c r="T4506" s="196">
        <v>1</v>
      </c>
      <c r="U4506" s="24" t="s">
        <v>1026</v>
      </c>
      <c r="V4506" s="196">
        <v>2</v>
      </c>
      <c r="W4506" s="297" t="s">
        <v>6501</v>
      </c>
      <c r="X4506" s="196">
        <v>1013</v>
      </c>
      <c r="Y4506" s="196">
        <v>6</v>
      </c>
      <c r="Z4506" s="24" t="s">
        <v>1026</v>
      </c>
      <c r="AA4506" s="196">
        <v>9</v>
      </c>
      <c r="AC4506" s="17">
        <v>3</v>
      </c>
      <c r="AD4506" s="17">
        <v>5</v>
      </c>
      <c r="AE4506" s="17">
        <f t="shared" si="103"/>
        <v>185</v>
      </c>
    </row>
    <row r="4507" spans="1:31" x14ac:dyDescent="0.25">
      <c r="A4507" s="176"/>
      <c r="B4507" s="176"/>
      <c r="C4507" s="176"/>
      <c r="D4507" s="176"/>
      <c r="E4507" s="176"/>
      <c r="F4507" s="176"/>
      <c r="G4507" s="176"/>
      <c r="H4507" s="176"/>
      <c r="I4507" s="176"/>
      <c r="J4507" s="176"/>
      <c r="K4507" s="176"/>
      <c r="L4507" s="176"/>
      <c r="M4507" s="188" t="s">
        <v>3027</v>
      </c>
      <c r="N4507" s="17">
        <v>17</v>
      </c>
      <c r="O4507" s="196">
        <v>9</v>
      </c>
      <c r="P4507" s="17">
        <v>2016</v>
      </c>
      <c r="Q4507" s="19" t="s">
        <v>392</v>
      </c>
      <c r="R4507" s="24" t="s">
        <v>1026</v>
      </c>
      <c r="S4507" s="20" t="s">
        <v>1041</v>
      </c>
      <c r="T4507" s="196">
        <v>1</v>
      </c>
      <c r="U4507" s="24" t="s">
        <v>1026</v>
      </c>
      <c r="V4507" s="196">
        <v>2</v>
      </c>
      <c r="W4507" s="297" t="s">
        <v>6502</v>
      </c>
      <c r="X4507" s="196">
        <v>2367</v>
      </c>
      <c r="Y4507" s="196">
        <v>13</v>
      </c>
      <c r="Z4507" s="24" t="s">
        <v>1026</v>
      </c>
      <c r="AA4507" s="196">
        <v>12</v>
      </c>
      <c r="AC4507" s="17">
        <v>2</v>
      </c>
      <c r="AD4507" s="17">
        <v>57</v>
      </c>
      <c r="AE4507" s="17">
        <f t="shared" si="103"/>
        <v>177</v>
      </c>
    </row>
    <row r="4508" spans="1:31" x14ac:dyDescent="0.25">
      <c r="A4508" s="176"/>
      <c r="B4508" s="176" t="s">
        <v>1091</v>
      </c>
      <c r="C4508" s="176"/>
      <c r="D4508" s="176"/>
      <c r="E4508" s="176"/>
      <c r="F4508" s="176"/>
      <c r="G4508" s="176"/>
      <c r="H4508" s="176"/>
      <c r="I4508" s="176"/>
      <c r="J4508" s="176"/>
      <c r="K4508" s="176"/>
      <c r="L4508" s="176"/>
      <c r="M4508" s="188" t="s">
        <v>3011</v>
      </c>
      <c r="N4508" s="17">
        <v>18</v>
      </c>
      <c r="O4508" s="196">
        <v>9</v>
      </c>
      <c r="P4508" s="17">
        <v>2016</v>
      </c>
      <c r="Q4508" s="19" t="s">
        <v>1041</v>
      </c>
      <c r="R4508" s="24" t="s">
        <v>1026</v>
      </c>
      <c r="S4508" s="20" t="s">
        <v>392</v>
      </c>
      <c r="T4508" s="196">
        <v>1</v>
      </c>
      <c r="U4508" s="24" t="s">
        <v>1026</v>
      </c>
      <c r="V4508" s="196">
        <v>2</v>
      </c>
      <c r="W4508" s="297" t="s">
        <v>6505</v>
      </c>
      <c r="X4508" s="196">
        <v>1303</v>
      </c>
      <c r="Y4508" s="196">
        <v>4</v>
      </c>
      <c r="Z4508" s="24" t="s">
        <v>1026</v>
      </c>
      <c r="AA4508" s="196">
        <v>11</v>
      </c>
      <c r="AC4508" s="17">
        <v>3</v>
      </c>
      <c r="AD4508" s="17">
        <v>17</v>
      </c>
      <c r="AE4508" s="17">
        <f t="shared" si="103"/>
        <v>197</v>
      </c>
    </row>
    <row r="4509" spans="1:31" x14ac:dyDescent="0.25">
      <c r="A4509" s="186"/>
      <c r="B4509" s="176"/>
      <c r="C4509" s="186"/>
      <c r="D4509" s="186"/>
      <c r="E4509" s="186"/>
      <c r="F4509" s="186"/>
      <c r="G4509" s="186"/>
      <c r="H4509" s="186"/>
      <c r="I4509" s="186"/>
      <c r="J4509" s="186"/>
      <c r="K4509" s="186"/>
      <c r="L4509" s="186"/>
      <c r="M4509" s="188"/>
      <c r="O4509" s="196"/>
      <c r="P4509" s="196"/>
      <c r="Q4509" s="197"/>
      <c r="R4509" s="204"/>
      <c r="S4509" s="205"/>
      <c r="T4509" s="17">
        <f>SUM(T4474:T4508)</f>
        <v>32</v>
      </c>
      <c r="U4509" s="24" t="s">
        <v>1026</v>
      </c>
      <c r="V4509" s="17">
        <f>SUM(V4474:V4508)</f>
        <v>22</v>
      </c>
      <c r="X4509" s="17">
        <f>SUM(X4474:X4508)</f>
        <v>20886</v>
      </c>
      <c r="Y4509" s="17">
        <f>SUM(Y4474:Y4508)</f>
        <v>167</v>
      </c>
      <c r="Z4509" s="24" t="s">
        <v>1026</v>
      </c>
      <c r="AA4509" s="17">
        <f>SUM(AA4474:AA4508)</f>
        <v>118</v>
      </c>
      <c r="AE4509" s="82">
        <f>SUM(AE4474:AE4508)</f>
        <v>3646</v>
      </c>
    </row>
    <row r="4510" spans="1:31" x14ac:dyDescent="0.25">
      <c r="A4510" s="186"/>
      <c r="B4510" s="176"/>
      <c r="C4510" s="186"/>
      <c r="D4510" s="186"/>
      <c r="E4510" s="186"/>
      <c r="F4510" s="186"/>
      <c r="G4510" s="186"/>
      <c r="H4510" s="186"/>
      <c r="I4510" s="186"/>
      <c r="J4510" s="186"/>
      <c r="K4510" s="186"/>
      <c r="L4510" s="186"/>
      <c r="M4510" s="188"/>
      <c r="O4510" s="196"/>
      <c r="P4510" s="17">
        <f>COUNT(T4474:T4508)</f>
        <v>25</v>
      </c>
      <c r="Q4510" s="197"/>
      <c r="R4510" s="204"/>
      <c r="S4510" s="203" t="s">
        <v>567</v>
      </c>
      <c r="T4510" s="81">
        <f>PRODUCT(T4509/P4510)</f>
        <v>1.28</v>
      </c>
      <c r="U4510" s="24" t="s">
        <v>1026</v>
      </c>
      <c r="V4510" s="81">
        <f>PRODUCT(V4509/P4510)</f>
        <v>0.88</v>
      </c>
      <c r="X4510" s="82">
        <f>PRODUCT(X4509/P4510)</f>
        <v>835.44</v>
      </c>
      <c r="Y4510" s="81">
        <f>PRODUCT(Y4509/P4510)</f>
        <v>6.68</v>
      </c>
      <c r="Z4510" s="24" t="s">
        <v>1026</v>
      </c>
      <c r="AA4510" s="81">
        <f>PRODUCT(AA4509/P4510)</f>
        <v>4.72</v>
      </c>
      <c r="AC4510" s="17">
        <v>2</v>
      </c>
      <c r="AD4510" s="82">
        <f>PRODUCT(AE4510-120)</f>
        <v>25.840000000000003</v>
      </c>
      <c r="AE4510" s="82">
        <f>PRODUCT(AE4509/P4510)</f>
        <v>145.84</v>
      </c>
    </row>
    <row r="4511" spans="1:31" x14ac:dyDescent="0.25">
      <c r="A4511" s="186"/>
      <c r="B4511" s="176"/>
      <c r="C4511" s="186"/>
      <c r="D4511" s="186"/>
      <c r="E4511" s="186"/>
      <c r="F4511" s="186"/>
      <c r="G4511" s="186"/>
      <c r="H4511" s="186"/>
      <c r="I4511" s="186"/>
      <c r="J4511" s="186"/>
      <c r="K4511" s="186"/>
      <c r="L4511" s="186"/>
      <c r="M4511" s="188"/>
      <c r="O4511" s="196"/>
      <c r="P4511" s="196"/>
      <c r="Q4511" s="203"/>
      <c r="R4511" s="197"/>
      <c r="S4511" s="203"/>
      <c r="T4511" s="196"/>
      <c r="U4511" s="197"/>
      <c r="V4511" s="196"/>
      <c r="X4511" s="196"/>
      <c r="Y4511" s="196"/>
      <c r="Z4511" s="197"/>
      <c r="AA4511" s="196"/>
    </row>
    <row r="4513" spans="1:75" s="342" customFormat="1" ht="15" customHeight="1" x14ac:dyDescent="0.25">
      <c r="A4513" s="122"/>
      <c r="B4513" s="123" t="s">
        <v>6484</v>
      </c>
      <c r="C4513" s="122" t="s">
        <v>1032</v>
      </c>
      <c r="D4513" s="122" t="s">
        <v>1033</v>
      </c>
      <c r="E4513" s="122" t="s">
        <v>1034</v>
      </c>
      <c r="F4513" s="122" t="s">
        <v>1030</v>
      </c>
      <c r="G4513" s="122" t="s">
        <v>1039</v>
      </c>
      <c r="H4513" s="122" t="s">
        <v>1040</v>
      </c>
      <c r="I4513" s="123" t="s">
        <v>1028</v>
      </c>
      <c r="J4513" s="123"/>
      <c r="K4513" s="122"/>
      <c r="L4513" s="122" t="s">
        <v>1031</v>
      </c>
      <c r="M4513" s="126"/>
      <c r="N4513" s="126"/>
      <c r="O4513" s="126"/>
      <c r="P4513" s="349"/>
      <c r="Q4513" s="123" t="s">
        <v>6512</v>
      </c>
      <c r="R4513" s="126"/>
      <c r="S4513" s="349"/>
      <c r="T4513" s="126"/>
      <c r="U4513" s="341" t="s">
        <v>6513</v>
      </c>
      <c r="V4513" s="126"/>
      <c r="W4513" s="123" t="s">
        <v>2274</v>
      </c>
      <c r="X4513" s="122" t="s">
        <v>6514</v>
      </c>
      <c r="Y4513" s="126"/>
      <c r="Z4513" s="122" t="s">
        <v>6453</v>
      </c>
      <c r="AA4513" s="126"/>
      <c r="AB4513" s="11"/>
      <c r="AC4513" s="17"/>
      <c r="AD4513" s="17"/>
      <c r="AE4513" s="17"/>
      <c r="AF4513" s="11"/>
      <c r="AG4513" s="11"/>
      <c r="AH4513" s="11"/>
      <c r="AI4513" s="11"/>
      <c r="AJ4513" s="11"/>
      <c r="AK4513" s="11"/>
      <c r="AL4513" s="11"/>
      <c r="AM4513" s="11"/>
      <c r="AN4513" s="11"/>
      <c r="AO4513" s="11"/>
      <c r="AP4513" s="16"/>
      <c r="AQ4513" s="16"/>
      <c r="AR4513" s="16"/>
      <c r="AS4513" s="16"/>
      <c r="AT4513" s="16"/>
      <c r="AU4513" s="16"/>
      <c r="AV4513" s="16"/>
      <c r="AW4513" s="16"/>
      <c r="AX4513" s="16"/>
      <c r="AY4513" s="16"/>
      <c r="AZ4513" s="11"/>
      <c r="BA4513" s="11"/>
      <c r="BB4513" s="11"/>
      <c r="BC4513" s="11"/>
      <c r="BD4513" s="11"/>
      <c r="BE4513" s="11"/>
      <c r="BF4513" s="11"/>
      <c r="BG4513" s="11"/>
      <c r="BH4513" s="11"/>
      <c r="BI4513" s="11"/>
      <c r="BJ4513" s="11"/>
      <c r="BK4513" s="11"/>
      <c r="BL4513" s="11"/>
      <c r="BM4513" s="11"/>
      <c r="BN4513" s="11"/>
      <c r="BO4513" s="142"/>
      <c r="BP4513" s="142"/>
      <c r="BQ4513" s="142"/>
      <c r="BR4513" s="142"/>
      <c r="BS4513" s="142"/>
      <c r="BT4513" s="142"/>
      <c r="BU4513" s="142"/>
      <c r="BV4513" s="142"/>
      <c r="BW4513" s="142"/>
    </row>
    <row r="4514" spans="1:75" s="342" customFormat="1" ht="15" customHeight="1" x14ac:dyDescent="0.25">
      <c r="A4514" s="14">
        <v>1</v>
      </c>
      <c r="B4514" s="20" t="s">
        <v>5761</v>
      </c>
      <c r="C4514" s="191">
        <v>26</v>
      </c>
      <c r="D4514" s="191">
        <v>14</v>
      </c>
      <c r="E4514" s="191">
        <v>8</v>
      </c>
      <c r="F4514" s="191">
        <v>0</v>
      </c>
      <c r="G4514" s="191">
        <v>2</v>
      </c>
      <c r="H4514" s="191">
        <v>2</v>
      </c>
      <c r="I4514" s="191">
        <v>182</v>
      </c>
      <c r="J4514" s="299" t="s">
        <v>1026</v>
      </c>
      <c r="K4514" s="191">
        <v>86</v>
      </c>
      <c r="L4514" s="191">
        <v>60</v>
      </c>
      <c r="M4514" s="72" t="s">
        <v>3027</v>
      </c>
      <c r="N4514" s="17">
        <v>22</v>
      </c>
      <c r="O4514" s="17">
        <v>4</v>
      </c>
      <c r="P4514" s="17">
        <v>2017</v>
      </c>
      <c r="Q4514" s="19" t="s">
        <v>5761</v>
      </c>
      <c r="R4514" s="17" t="s">
        <v>1026</v>
      </c>
      <c r="S4514" s="19" t="s">
        <v>1241</v>
      </c>
      <c r="T4514" s="17">
        <v>2</v>
      </c>
      <c r="U4514" s="24" t="s">
        <v>1026</v>
      </c>
      <c r="V4514" s="17">
        <v>1</v>
      </c>
      <c r="W4514" s="350" t="s">
        <v>6516</v>
      </c>
      <c r="X4514" s="17">
        <v>762</v>
      </c>
      <c r="Y4514" s="17">
        <v>5</v>
      </c>
      <c r="Z4514" s="24" t="s">
        <v>1026</v>
      </c>
      <c r="AA4514" s="17">
        <v>4</v>
      </c>
      <c r="AB4514" s="19"/>
      <c r="AC4514" s="17">
        <v>2</v>
      </c>
      <c r="AD4514" s="17">
        <v>41</v>
      </c>
      <c r="AE4514" s="17">
        <f t="shared" ref="AE4514:AE4516" si="104">PRODUCT(AC4514*60+AD4514)</f>
        <v>161</v>
      </c>
      <c r="AF4514" s="11"/>
      <c r="AG4514" s="11"/>
      <c r="AH4514" s="11"/>
      <c r="AI4514" s="11"/>
      <c r="AJ4514" s="11"/>
      <c r="AK4514" s="11"/>
      <c r="AL4514" s="11"/>
      <c r="AM4514" s="11"/>
      <c r="AN4514" s="11"/>
      <c r="AO4514" s="11"/>
      <c r="AP4514" s="11"/>
      <c r="AQ4514" s="11"/>
      <c r="AR4514" s="11"/>
      <c r="AS4514" s="11"/>
      <c r="AT4514" s="11"/>
      <c r="AU4514" s="11"/>
      <c r="AV4514" s="11"/>
      <c r="AW4514" s="11"/>
      <c r="AX4514" s="11"/>
      <c r="AY4514" s="11"/>
      <c r="AZ4514" s="11"/>
      <c r="BA4514" s="11"/>
      <c r="BB4514" s="11"/>
      <c r="BC4514" s="11"/>
      <c r="BD4514" s="11"/>
      <c r="BE4514" s="11"/>
      <c r="BF4514" s="11"/>
      <c r="BG4514" s="11"/>
      <c r="BH4514" s="11"/>
      <c r="BI4514" s="11"/>
      <c r="BJ4514" s="11"/>
      <c r="BK4514" s="11"/>
      <c r="BL4514" s="11"/>
      <c r="BM4514" s="142"/>
    </row>
    <row r="4515" spans="1:75" s="342" customFormat="1" ht="15" customHeight="1" x14ac:dyDescent="0.25">
      <c r="A4515" s="14">
        <v>2</v>
      </c>
      <c r="B4515" s="67" t="s">
        <v>1041</v>
      </c>
      <c r="C4515" s="191">
        <v>26</v>
      </c>
      <c r="D4515" s="191">
        <v>13</v>
      </c>
      <c r="E4515" s="191">
        <v>6</v>
      </c>
      <c r="F4515" s="191">
        <v>0</v>
      </c>
      <c r="G4515" s="191">
        <v>3</v>
      </c>
      <c r="H4515" s="191">
        <v>4</v>
      </c>
      <c r="I4515" s="191">
        <v>211</v>
      </c>
      <c r="J4515" s="299" t="s">
        <v>1026</v>
      </c>
      <c r="K4515" s="191">
        <v>108</v>
      </c>
      <c r="L4515" s="191">
        <v>54</v>
      </c>
      <c r="M4515" s="72" t="s">
        <v>3144</v>
      </c>
      <c r="N4515" s="17">
        <v>9</v>
      </c>
      <c r="O4515" s="17">
        <v>5</v>
      </c>
      <c r="P4515" s="17">
        <v>2017</v>
      </c>
      <c r="Q4515" s="19" t="s">
        <v>1241</v>
      </c>
      <c r="R4515" s="17" t="s">
        <v>1026</v>
      </c>
      <c r="S4515" s="19" t="s">
        <v>6507</v>
      </c>
      <c r="T4515" s="17">
        <v>2</v>
      </c>
      <c r="U4515" s="24" t="s">
        <v>1026</v>
      </c>
      <c r="V4515" s="17">
        <v>0</v>
      </c>
      <c r="W4515" s="350" t="s">
        <v>6517</v>
      </c>
      <c r="X4515" s="17">
        <v>542</v>
      </c>
      <c r="Y4515" s="17">
        <v>19</v>
      </c>
      <c r="Z4515" s="24" t="s">
        <v>1026</v>
      </c>
      <c r="AA4515" s="17">
        <v>3</v>
      </c>
      <c r="AB4515" s="19"/>
      <c r="AC4515" s="17">
        <v>2</v>
      </c>
      <c r="AD4515" s="17">
        <v>19</v>
      </c>
      <c r="AE4515" s="17">
        <f t="shared" si="104"/>
        <v>139</v>
      </c>
      <c r="AF4515" s="11"/>
      <c r="AG4515" s="11"/>
      <c r="AH4515" s="11"/>
      <c r="AI4515" s="11"/>
      <c r="AJ4515" s="11"/>
      <c r="AK4515" s="11"/>
      <c r="AL4515" s="11"/>
      <c r="AM4515" s="11"/>
      <c r="AN4515" s="11"/>
      <c r="AO4515" s="11"/>
      <c r="AP4515" s="11"/>
      <c r="AQ4515" s="11"/>
      <c r="AR4515" s="11"/>
      <c r="AS4515" s="11"/>
      <c r="AT4515" s="11"/>
      <c r="AU4515" s="11"/>
      <c r="AV4515" s="11"/>
      <c r="AW4515" s="11"/>
      <c r="AX4515" s="11"/>
      <c r="AY4515" s="11"/>
      <c r="AZ4515" s="11"/>
      <c r="BA4515" s="11"/>
      <c r="BB4515" s="11"/>
      <c r="BC4515" s="11"/>
      <c r="BD4515" s="11"/>
      <c r="BE4515" s="11"/>
      <c r="BF4515" s="11"/>
      <c r="BG4515" s="11"/>
      <c r="BH4515" s="11"/>
      <c r="BI4515" s="11"/>
      <c r="BJ4515" s="11"/>
      <c r="BK4515" s="11"/>
      <c r="BL4515" s="11"/>
      <c r="BM4515" s="142"/>
    </row>
    <row r="4516" spans="1:75" s="342" customFormat="1" ht="15" customHeight="1" x14ac:dyDescent="0.25">
      <c r="A4516" s="14">
        <v>3</v>
      </c>
      <c r="B4516" s="42" t="s">
        <v>392</v>
      </c>
      <c r="C4516" s="191">
        <v>26</v>
      </c>
      <c r="D4516" s="191">
        <v>12</v>
      </c>
      <c r="E4516" s="191">
        <v>6</v>
      </c>
      <c r="F4516" s="191">
        <v>0</v>
      </c>
      <c r="G4516" s="191">
        <v>5</v>
      </c>
      <c r="H4516" s="191">
        <v>3</v>
      </c>
      <c r="I4516" s="191">
        <v>214</v>
      </c>
      <c r="J4516" s="299" t="s">
        <v>1026</v>
      </c>
      <c r="K4516" s="191">
        <v>126</v>
      </c>
      <c r="L4516" s="191">
        <v>53</v>
      </c>
      <c r="M4516" s="72" t="s">
        <v>3141</v>
      </c>
      <c r="N4516" s="17">
        <v>11</v>
      </c>
      <c r="O4516" s="17">
        <v>5</v>
      </c>
      <c r="P4516" s="17">
        <v>2017</v>
      </c>
      <c r="Q4516" s="38" t="s">
        <v>5761</v>
      </c>
      <c r="R4516" s="17" t="s">
        <v>1026</v>
      </c>
      <c r="S4516" s="19" t="s">
        <v>4913</v>
      </c>
      <c r="T4516" s="17">
        <v>2</v>
      </c>
      <c r="U4516" s="24" t="s">
        <v>1026</v>
      </c>
      <c r="V4516" s="17">
        <v>0</v>
      </c>
      <c r="W4516" s="350" t="s">
        <v>6556</v>
      </c>
      <c r="X4516" s="17">
        <v>375</v>
      </c>
      <c r="Y4516" s="17">
        <v>4</v>
      </c>
      <c r="Z4516" s="24" t="s">
        <v>1026</v>
      </c>
      <c r="AA4516" s="17">
        <v>0</v>
      </c>
      <c r="AB4516" s="19"/>
      <c r="AC4516" s="17">
        <v>2</v>
      </c>
      <c r="AD4516" s="17">
        <v>24</v>
      </c>
      <c r="AE4516" s="17">
        <f t="shared" si="104"/>
        <v>144</v>
      </c>
      <c r="AF4516" s="11"/>
      <c r="AG4516" s="11"/>
      <c r="AH4516" s="11"/>
      <c r="AI4516" s="11"/>
      <c r="AJ4516" s="11"/>
      <c r="AK4516" s="11"/>
      <c r="AL4516" s="11"/>
      <c r="AM4516" s="11"/>
      <c r="AN4516" s="11"/>
      <c r="AO4516" s="11"/>
      <c r="AP4516" s="11"/>
      <c r="AQ4516" s="11"/>
      <c r="AR4516" s="11"/>
      <c r="AS4516" s="11"/>
      <c r="AT4516" s="11"/>
      <c r="AU4516" s="11"/>
      <c r="AV4516" s="11"/>
      <c r="AW4516" s="11"/>
      <c r="AX4516" s="11"/>
      <c r="AY4516" s="11"/>
      <c r="AZ4516" s="11"/>
      <c r="BA4516" s="11"/>
      <c r="BB4516" s="11"/>
      <c r="BC4516" s="11"/>
      <c r="BD4516" s="11"/>
      <c r="BE4516" s="11"/>
      <c r="BF4516" s="11"/>
      <c r="BG4516" s="11"/>
      <c r="BH4516" s="11"/>
      <c r="BI4516" s="11"/>
      <c r="BJ4516" s="11"/>
      <c r="BK4516" s="11"/>
      <c r="BL4516" s="11"/>
      <c r="BM4516" s="142"/>
    </row>
    <row r="4517" spans="1:75" s="342" customFormat="1" ht="15" customHeight="1" x14ac:dyDescent="0.25">
      <c r="A4517" s="14">
        <v>4</v>
      </c>
      <c r="B4517" s="63" t="s">
        <v>1241</v>
      </c>
      <c r="C4517" s="294">
        <v>26</v>
      </c>
      <c r="D4517" s="294">
        <v>11</v>
      </c>
      <c r="E4517" s="294">
        <v>7</v>
      </c>
      <c r="F4517" s="191">
        <v>0</v>
      </c>
      <c r="G4517" s="191">
        <v>2</v>
      </c>
      <c r="H4517" s="191">
        <v>6</v>
      </c>
      <c r="I4517" s="191">
        <v>221</v>
      </c>
      <c r="J4517" s="299" t="s">
        <v>1026</v>
      </c>
      <c r="K4517" s="191">
        <v>129</v>
      </c>
      <c r="L4517" s="191">
        <v>49</v>
      </c>
      <c r="M4517" s="72" t="s">
        <v>3143</v>
      </c>
      <c r="N4517" s="17">
        <v>12</v>
      </c>
      <c r="O4517" s="17">
        <v>5</v>
      </c>
      <c r="P4517" s="17">
        <v>2017</v>
      </c>
      <c r="Q4517" s="19" t="s">
        <v>5041</v>
      </c>
      <c r="R4517" s="17" t="s">
        <v>1026</v>
      </c>
      <c r="S4517" s="19" t="s">
        <v>1241</v>
      </c>
      <c r="T4517" s="17">
        <v>0</v>
      </c>
      <c r="U4517" s="24" t="s">
        <v>1026</v>
      </c>
      <c r="V4517" s="17">
        <v>2</v>
      </c>
      <c r="W4517" s="350" t="s">
        <v>6520</v>
      </c>
      <c r="X4517" s="17">
        <v>322</v>
      </c>
      <c r="Y4517" s="17">
        <v>4</v>
      </c>
      <c r="Z4517" s="24" t="s">
        <v>1026</v>
      </c>
      <c r="AA4517" s="17">
        <v>15</v>
      </c>
      <c r="AB4517" s="19"/>
      <c r="AC4517" s="17">
        <v>2</v>
      </c>
      <c r="AD4517" s="17">
        <v>43</v>
      </c>
      <c r="AE4517" s="17">
        <f t="shared" ref="AE4517:AE4579" si="105">PRODUCT(AC4517*60+AD4517)</f>
        <v>163</v>
      </c>
      <c r="AF4517" s="11"/>
      <c r="AG4517" s="11"/>
      <c r="AH4517" s="11"/>
      <c r="AI4517" s="11"/>
      <c r="AJ4517" s="11"/>
      <c r="AK4517" s="11"/>
      <c r="AL4517" s="11"/>
      <c r="AM4517" s="11"/>
      <c r="AN4517" s="11"/>
      <c r="AO4517" s="11"/>
      <c r="AP4517" s="11"/>
      <c r="AQ4517" s="11"/>
      <c r="AR4517" s="11"/>
      <c r="AS4517" s="11"/>
      <c r="AT4517" s="11"/>
      <c r="AU4517" s="11"/>
      <c r="AV4517" s="11"/>
      <c r="AW4517" s="11"/>
      <c r="AX4517" s="11"/>
      <c r="AY4517" s="11"/>
      <c r="AZ4517" s="11"/>
      <c r="BA4517" s="11"/>
      <c r="BB4517" s="11"/>
      <c r="BC4517" s="11"/>
      <c r="BD4517" s="11"/>
      <c r="BE4517" s="11"/>
      <c r="BF4517" s="11"/>
      <c r="BG4517" s="11"/>
      <c r="BH4517" s="11"/>
      <c r="BI4517" s="11"/>
      <c r="BJ4517" s="11"/>
      <c r="BK4517" s="11"/>
      <c r="BL4517" s="11"/>
      <c r="BM4517" s="142"/>
    </row>
    <row r="4518" spans="1:75" s="342" customFormat="1" ht="15" customHeight="1" x14ac:dyDescent="0.25">
      <c r="A4518" s="14">
        <v>5</v>
      </c>
      <c r="B4518" s="63" t="s">
        <v>4913</v>
      </c>
      <c r="C4518" s="191">
        <v>26</v>
      </c>
      <c r="D4518" s="191">
        <v>7</v>
      </c>
      <c r="E4518" s="191">
        <v>5</v>
      </c>
      <c r="F4518" s="294">
        <v>0</v>
      </c>
      <c r="G4518" s="294">
        <v>5</v>
      </c>
      <c r="H4518" s="294">
        <v>9</v>
      </c>
      <c r="I4518" s="294">
        <v>123</v>
      </c>
      <c r="J4518" s="299" t="s">
        <v>1026</v>
      </c>
      <c r="K4518" s="294">
        <v>107</v>
      </c>
      <c r="L4518" s="294">
        <v>36</v>
      </c>
      <c r="M4518" s="72" t="s">
        <v>3027</v>
      </c>
      <c r="N4518" s="17">
        <v>13</v>
      </c>
      <c r="O4518" s="17">
        <v>5</v>
      </c>
      <c r="P4518" s="17">
        <v>2017</v>
      </c>
      <c r="Q4518" s="19" t="s">
        <v>6507</v>
      </c>
      <c r="R4518" s="17" t="s">
        <v>1026</v>
      </c>
      <c r="S4518" s="19" t="s">
        <v>264</v>
      </c>
      <c r="T4518" s="17">
        <v>0</v>
      </c>
      <c r="U4518" s="24" t="s">
        <v>1026</v>
      </c>
      <c r="V4518" s="17">
        <v>2</v>
      </c>
      <c r="W4518" s="350" t="s">
        <v>6519</v>
      </c>
      <c r="X4518" s="17">
        <v>280</v>
      </c>
      <c r="Y4518" s="17">
        <v>4</v>
      </c>
      <c r="Z4518" s="24" t="s">
        <v>1026</v>
      </c>
      <c r="AA4518" s="17">
        <v>9</v>
      </c>
      <c r="AB4518" s="19"/>
      <c r="AC4518" s="17">
        <v>2</v>
      </c>
      <c r="AD4518" s="17">
        <v>23</v>
      </c>
      <c r="AE4518" s="17">
        <f t="shared" si="105"/>
        <v>143</v>
      </c>
      <c r="AF4518" s="11"/>
      <c r="AG4518" s="11"/>
      <c r="AH4518" s="11"/>
      <c r="AI4518" s="11"/>
      <c r="AJ4518" s="11"/>
      <c r="AK4518" s="11"/>
      <c r="AL4518" s="11"/>
      <c r="AM4518" s="11"/>
      <c r="AN4518" s="11"/>
      <c r="AO4518" s="11"/>
      <c r="AP4518" s="11"/>
      <c r="AQ4518" s="11"/>
      <c r="AR4518" s="11"/>
      <c r="AS4518" s="11"/>
      <c r="AT4518" s="11"/>
      <c r="AU4518" s="11"/>
      <c r="AV4518" s="11"/>
      <c r="AW4518" s="11"/>
      <c r="AX4518" s="11"/>
      <c r="AY4518" s="11"/>
      <c r="AZ4518" s="11"/>
      <c r="BA4518" s="11"/>
      <c r="BB4518" s="11"/>
      <c r="BC4518" s="11"/>
      <c r="BD4518" s="11"/>
      <c r="BE4518" s="11"/>
      <c r="BF4518" s="11"/>
      <c r="BG4518" s="11"/>
      <c r="BH4518" s="11"/>
      <c r="BI4518" s="11"/>
      <c r="BJ4518" s="11"/>
      <c r="BK4518" s="11"/>
      <c r="BL4518" s="11"/>
      <c r="BM4518" s="142"/>
    </row>
    <row r="4519" spans="1:75" s="342" customFormat="1" ht="15" customHeight="1" x14ac:dyDescent="0.25">
      <c r="A4519" s="14">
        <v>6</v>
      </c>
      <c r="B4519" s="42" t="s">
        <v>5041</v>
      </c>
      <c r="C4519" s="191">
        <v>26</v>
      </c>
      <c r="D4519" s="191">
        <v>4</v>
      </c>
      <c r="E4519" s="191">
        <v>6</v>
      </c>
      <c r="F4519" s="191">
        <v>0</v>
      </c>
      <c r="G4519" s="191">
        <v>6</v>
      </c>
      <c r="H4519" s="191">
        <v>10</v>
      </c>
      <c r="I4519" s="191">
        <v>143</v>
      </c>
      <c r="J4519" s="299" t="s">
        <v>1026</v>
      </c>
      <c r="K4519" s="191">
        <v>178</v>
      </c>
      <c r="L4519" s="191">
        <v>30</v>
      </c>
      <c r="M4519" s="72" t="s">
        <v>3027</v>
      </c>
      <c r="N4519" s="17">
        <v>13</v>
      </c>
      <c r="O4519" s="17">
        <v>5</v>
      </c>
      <c r="P4519" s="17">
        <v>2017</v>
      </c>
      <c r="Q4519" s="19" t="s">
        <v>6508</v>
      </c>
      <c r="R4519" s="17" t="s">
        <v>1026</v>
      </c>
      <c r="S4519" s="19" t="s">
        <v>1241</v>
      </c>
      <c r="T4519" s="17">
        <v>1</v>
      </c>
      <c r="U4519" s="24" t="s">
        <v>1026</v>
      </c>
      <c r="V4519" s="17">
        <v>2</v>
      </c>
      <c r="W4519" s="350" t="s">
        <v>6518</v>
      </c>
      <c r="X4519" s="17">
        <v>250</v>
      </c>
      <c r="Y4519" s="17">
        <v>9</v>
      </c>
      <c r="Z4519" s="24" t="s">
        <v>1026</v>
      </c>
      <c r="AA4519" s="17">
        <v>19</v>
      </c>
      <c r="AB4519" s="19"/>
      <c r="AC4519" s="17">
        <v>2</v>
      </c>
      <c r="AD4519" s="17">
        <v>38</v>
      </c>
      <c r="AE4519" s="17">
        <f t="shared" si="105"/>
        <v>158</v>
      </c>
      <c r="AF4519" s="11"/>
      <c r="AG4519" s="11"/>
      <c r="AH4519" s="11"/>
      <c r="AI4519" s="11"/>
      <c r="AJ4519" s="11"/>
      <c r="AK4519" s="11"/>
      <c r="AL4519" s="11"/>
      <c r="AM4519" s="11"/>
      <c r="AN4519" s="11"/>
      <c r="AO4519" s="11"/>
      <c r="AP4519" s="11"/>
      <c r="AQ4519" s="11"/>
      <c r="AR4519" s="11"/>
      <c r="AS4519" s="11"/>
      <c r="AT4519" s="11"/>
      <c r="AU4519" s="11"/>
      <c r="AV4519" s="11"/>
      <c r="AW4519" s="11"/>
      <c r="AX4519" s="11"/>
      <c r="AY4519" s="11"/>
      <c r="AZ4519" s="11"/>
      <c r="BA4519" s="11"/>
      <c r="BB4519" s="11"/>
      <c r="BC4519" s="11"/>
      <c r="BD4519" s="11"/>
      <c r="BE4519" s="11"/>
      <c r="BF4519" s="11"/>
      <c r="BG4519" s="11"/>
      <c r="BH4519" s="11"/>
      <c r="BI4519" s="11"/>
      <c r="BJ4519" s="11"/>
      <c r="BK4519" s="11"/>
      <c r="BL4519" s="11"/>
      <c r="BM4519" s="142"/>
    </row>
    <row r="4520" spans="1:75" s="342" customFormat="1" ht="15" customHeight="1" x14ac:dyDescent="0.25">
      <c r="A4520" s="29">
        <v>7</v>
      </c>
      <c r="B4520" s="63" t="s">
        <v>6508</v>
      </c>
      <c r="C4520" s="191">
        <v>26</v>
      </c>
      <c r="D4520" s="191">
        <v>3</v>
      </c>
      <c r="E4520" s="191">
        <v>7</v>
      </c>
      <c r="F4520" s="191">
        <v>0</v>
      </c>
      <c r="G4520" s="191">
        <v>3</v>
      </c>
      <c r="H4520" s="191">
        <v>13</v>
      </c>
      <c r="I4520" s="191">
        <v>148</v>
      </c>
      <c r="J4520" s="299" t="s">
        <v>1026</v>
      </c>
      <c r="K4520" s="191">
        <v>188</v>
      </c>
      <c r="L4520" s="191">
        <v>26</v>
      </c>
      <c r="M4520" s="72" t="s">
        <v>3011</v>
      </c>
      <c r="N4520" s="17">
        <v>14</v>
      </c>
      <c r="O4520" s="17">
        <v>5</v>
      </c>
      <c r="P4520" s="17">
        <v>2017</v>
      </c>
      <c r="Q4520" s="19" t="s">
        <v>4913</v>
      </c>
      <c r="R4520" s="17" t="s">
        <v>1026</v>
      </c>
      <c r="S4520" s="19" t="s">
        <v>5041</v>
      </c>
      <c r="T4520" s="17">
        <v>2</v>
      </c>
      <c r="U4520" s="24" t="s">
        <v>1026</v>
      </c>
      <c r="V4520" s="17">
        <v>1</v>
      </c>
      <c r="W4520" s="350" t="s">
        <v>6521</v>
      </c>
      <c r="X4520" s="17">
        <v>728</v>
      </c>
      <c r="Y4520" s="17">
        <v>4</v>
      </c>
      <c r="Z4520" s="24" t="s">
        <v>1026</v>
      </c>
      <c r="AA4520" s="17">
        <v>2</v>
      </c>
      <c r="AB4520" s="19"/>
      <c r="AC4520" s="17">
        <v>2</v>
      </c>
      <c r="AD4520" s="17">
        <v>34</v>
      </c>
      <c r="AE4520" s="17">
        <f t="shared" si="105"/>
        <v>154</v>
      </c>
      <c r="AF4520" s="11"/>
      <c r="AG4520" s="11"/>
      <c r="AH4520" s="11"/>
      <c r="AI4520" s="11"/>
      <c r="AJ4520" s="11"/>
      <c r="AK4520" s="11"/>
      <c r="AL4520" s="11"/>
      <c r="AM4520" s="11"/>
      <c r="AN4520" s="11"/>
      <c r="AO4520" s="11"/>
      <c r="AP4520" s="11"/>
      <c r="AQ4520" s="11"/>
      <c r="AR4520" s="11"/>
      <c r="AS4520" s="11"/>
      <c r="AT4520" s="11"/>
      <c r="AU4520" s="11"/>
      <c r="AV4520" s="11"/>
      <c r="AW4520" s="11"/>
      <c r="AX4520" s="11"/>
      <c r="AY4520" s="11"/>
      <c r="AZ4520" s="11"/>
      <c r="BA4520" s="11"/>
      <c r="BB4520" s="11"/>
      <c r="BC4520" s="11"/>
      <c r="BD4520" s="11"/>
      <c r="BE4520" s="11"/>
      <c r="BF4520" s="11"/>
      <c r="BG4520" s="11"/>
      <c r="BH4520" s="11"/>
      <c r="BI4520" s="11"/>
      <c r="BJ4520" s="11"/>
      <c r="BK4520" s="11"/>
      <c r="BL4520" s="11"/>
      <c r="BM4520" s="142"/>
    </row>
    <row r="4521" spans="1:75" s="342" customFormat="1" ht="15" customHeight="1" thickBot="1" x14ac:dyDescent="0.3">
      <c r="A4521" s="37">
        <v>8</v>
      </c>
      <c r="B4521" s="36" t="s">
        <v>566</v>
      </c>
      <c r="C4521" s="296">
        <v>26</v>
      </c>
      <c r="D4521" s="296">
        <v>6</v>
      </c>
      <c r="E4521" s="296">
        <v>6</v>
      </c>
      <c r="F4521" s="296">
        <v>0</v>
      </c>
      <c r="G4521" s="296">
        <v>2</v>
      </c>
      <c r="H4521" s="296">
        <v>12</v>
      </c>
      <c r="I4521" s="296">
        <v>157</v>
      </c>
      <c r="J4521" s="301" t="s">
        <v>1026</v>
      </c>
      <c r="K4521" s="296">
        <v>192</v>
      </c>
      <c r="L4521" s="296">
        <v>32</v>
      </c>
      <c r="M4521" s="72" t="s">
        <v>3011</v>
      </c>
      <c r="N4521" s="17">
        <v>14</v>
      </c>
      <c r="O4521" s="17">
        <v>5</v>
      </c>
      <c r="P4521" s="17">
        <v>2017</v>
      </c>
      <c r="Q4521" s="19" t="s">
        <v>566</v>
      </c>
      <c r="R4521" s="17" t="s">
        <v>1026</v>
      </c>
      <c r="S4521" s="19" t="s">
        <v>264</v>
      </c>
      <c r="T4521" s="17">
        <v>1</v>
      </c>
      <c r="U4521" s="24" t="s">
        <v>1026</v>
      </c>
      <c r="V4521" s="17">
        <v>0</v>
      </c>
      <c r="W4521" s="350" t="s">
        <v>919</v>
      </c>
      <c r="X4521" s="17">
        <v>227</v>
      </c>
      <c r="Y4521" s="17">
        <v>6</v>
      </c>
      <c r="Z4521" s="24" t="s">
        <v>1026</v>
      </c>
      <c r="AA4521" s="17">
        <v>1</v>
      </c>
      <c r="AB4521" s="19"/>
      <c r="AC4521" s="17">
        <v>2</v>
      </c>
      <c r="AD4521" s="17">
        <v>16</v>
      </c>
      <c r="AE4521" s="17">
        <f t="shared" si="105"/>
        <v>136</v>
      </c>
      <c r="AF4521" s="11"/>
      <c r="AG4521" s="11"/>
      <c r="AH4521" s="11"/>
      <c r="AI4521" s="11"/>
      <c r="AJ4521" s="11"/>
      <c r="AK4521" s="11"/>
      <c r="AL4521" s="11"/>
      <c r="AM4521" s="11"/>
      <c r="AN4521" s="11"/>
      <c r="AO4521" s="11"/>
      <c r="AP4521" s="11"/>
      <c r="AQ4521" s="11"/>
      <c r="AR4521" s="11"/>
      <c r="AS4521" s="11"/>
      <c r="AT4521" s="11"/>
      <c r="AU4521" s="11"/>
      <c r="AV4521" s="11"/>
      <c r="AW4521" s="11"/>
      <c r="AX4521" s="11"/>
      <c r="AY4521" s="11"/>
      <c r="AZ4521" s="11"/>
      <c r="BA4521" s="11"/>
      <c r="BB4521" s="11"/>
      <c r="BC4521" s="11"/>
      <c r="BD4521" s="11"/>
      <c r="BE4521" s="11"/>
      <c r="BF4521" s="11"/>
      <c r="BG4521" s="11"/>
      <c r="BH4521" s="11"/>
      <c r="BI4521" s="11"/>
      <c r="BJ4521" s="11"/>
      <c r="BK4521" s="11"/>
      <c r="BL4521" s="11"/>
      <c r="BM4521" s="142"/>
    </row>
    <row r="4522" spans="1:75" s="342" customFormat="1" ht="15" customHeight="1" x14ac:dyDescent="0.25">
      <c r="A4522" s="29">
        <v>9</v>
      </c>
      <c r="B4522" s="42" t="s">
        <v>264</v>
      </c>
      <c r="C4522" s="191">
        <v>26</v>
      </c>
      <c r="D4522" s="191">
        <v>7</v>
      </c>
      <c r="E4522" s="191">
        <v>3</v>
      </c>
      <c r="F4522" s="191">
        <v>0</v>
      </c>
      <c r="G4522" s="191">
        <v>2</v>
      </c>
      <c r="H4522" s="191">
        <v>14</v>
      </c>
      <c r="I4522" s="191">
        <v>145</v>
      </c>
      <c r="J4522" s="299" t="s">
        <v>1026</v>
      </c>
      <c r="K4522" s="191">
        <v>183</v>
      </c>
      <c r="L4522" s="191">
        <v>29</v>
      </c>
      <c r="M4522" s="72" t="s">
        <v>3142</v>
      </c>
      <c r="N4522" s="17">
        <v>17</v>
      </c>
      <c r="O4522" s="17">
        <v>5</v>
      </c>
      <c r="P4522" s="17">
        <v>2017</v>
      </c>
      <c r="Q4522" s="19" t="s">
        <v>392</v>
      </c>
      <c r="R4522" s="17" t="s">
        <v>1026</v>
      </c>
      <c r="S4522" s="19" t="s">
        <v>1041</v>
      </c>
      <c r="T4522" s="17">
        <v>0</v>
      </c>
      <c r="U4522" s="24" t="s">
        <v>1026</v>
      </c>
      <c r="V4522" s="17">
        <v>2</v>
      </c>
      <c r="W4522" s="350" t="s">
        <v>6522</v>
      </c>
      <c r="X4522" s="17">
        <v>485</v>
      </c>
      <c r="Y4522" s="17">
        <v>2</v>
      </c>
      <c r="Z4522" s="24" t="s">
        <v>1026</v>
      </c>
      <c r="AA4522" s="17">
        <v>11</v>
      </c>
      <c r="AB4522" s="19"/>
      <c r="AC4522" s="17">
        <v>2</v>
      </c>
      <c r="AD4522" s="17">
        <v>6</v>
      </c>
      <c r="AE4522" s="17">
        <f t="shared" ref="AE4522:AE4560" si="106">PRODUCT(AC4522*60+AD4522)</f>
        <v>126</v>
      </c>
      <c r="AF4522" s="11"/>
      <c r="AG4522" s="11"/>
      <c r="AH4522" s="11"/>
      <c r="AI4522" s="11"/>
      <c r="AJ4522" s="11"/>
      <c r="AK4522" s="11"/>
      <c r="AL4522" s="11"/>
      <c r="AM4522" s="11"/>
      <c r="AN4522" s="11"/>
      <c r="AO4522" s="11"/>
      <c r="AP4522" s="11"/>
      <c r="AQ4522" s="11"/>
      <c r="AR4522" s="11"/>
      <c r="AS4522" s="11"/>
      <c r="AT4522" s="11"/>
      <c r="AU4522" s="11"/>
      <c r="AV4522" s="11"/>
      <c r="AW4522" s="11"/>
      <c r="AX4522" s="11"/>
      <c r="AY4522" s="11"/>
      <c r="AZ4522" s="11"/>
      <c r="BA4522" s="11"/>
      <c r="BB4522" s="11"/>
      <c r="BC4522" s="11"/>
      <c r="BD4522" s="11"/>
      <c r="BE4522" s="11"/>
      <c r="BF4522" s="11"/>
      <c r="BG4522" s="11"/>
      <c r="BH4522" s="11"/>
      <c r="BI4522" s="11"/>
      <c r="BJ4522" s="11"/>
      <c r="BK4522" s="11"/>
      <c r="BL4522" s="11"/>
      <c r="BM4522" s="142"/>
    </row>
    <row r="4523" spans="1:75" s="342" customFormat="1" ht="15" customHeight="1" x14ac:dyDescent="0.25">
      <c r="A4523" s="29">
        <v>10</v>
      </c>
      <c r="B4523" s="42" t="s">
        <v>6380</v>
      </c>
      <c r="C4523" s="191">
        <v>26</v>
      </c>
      <c r="D4523" s="191">
        <v>4</v>
      </c>
      <c r="E4523" s="191">
        <v>6</v>
      </c>
      <c r="F4523" s="191">
        <v>0</v>
      </c>
      <c r="G4523" s="191">
        <v>3</v>
      </c>
      <c r="H4523" s="191">
        <v>13</v>
      </c>
      <c r="I4523" s="191">
        <v>163</v>
      </c>
      <c r="J4523" s="299" t="s">
        <v>1026</v>
      </c>
      <c r="K4523" s="191">
        <v>212</v>
      </c>
      <c r="L4523" s="191">
        <v>27</v>
      </c>
      <c r="M4523" s="72" t="s">
        <v>3142</v>
      </c>
      <c r="N4523" s="17">
        <v>17</v>
      </c>
      <c r="O4523" s="17">
        <v>5</v>
      </c>
      <c r="P4523" s="17">
        <v>2017</v>
      </c>
      <c r="Q4523" s="19" t="s">
        <v>6507</v>
      </c>
      <c r="R4523" s="17" t="s">
        <v>1026</v>
      </c>
      <c r="S4523" s="19" t="s">
        <v>4913</v>
      </c>
      <c r="T4523" s="17">
        <v>0</v>
      </c>
      <c r="U4523" s="24" t="s">
        <v>1026</v>
      </c>
      <c r="V4523" s="17">
        <v>2</v>
      </c>
      <c r="W4523" s="350" t="s">
        <v>1898</v>
      </c>
      <c r="X4523" s="17">
        <v>213</v>
      </c>
      <c r="Y4523" s="17">
        <v>0</v>
      </c>
      <c r="Z4523" s="24" t="s">
        <v>1026</v>
      </c>
      <c r="AA4523" s="17">
        <v>4</v>
      </c>
      <c r="AB4523" s="19"/>
      <c r="AC4523" s="17">
        <v>2</v>
      </c>
      <c r="AD4523" s="17">
        <v>8</v>
      </c>
      <c r="AE4523" s="17">
        <f t="shared" si="106"/>
        <v>128</v>
      </c>
      <c r="AF4523" s="11"/>
      <c r="AG4523" s="11"/>
      <c r="AH4523" s="11"/>
      <c r="AI4523" s="11"/>
      <c r="AJ4523" s="11"/>
      <c r="AK4523" s="11"/>
      <c r="AL4523" s="11"/>
      <c r="AM4523" s="11"/>
      <c r="AN4523" s="11"/>
      <c r="AO4523" s="11"/>
      <c r="AP4523" s="11"/>
      <c r="AQ4523" s="11"/>
      <c r="AR4523" s="11"/>
      <c r="AS4523" s="11"/>
      <c r="AT4523" s="11"/>
      <c r="AU4523" s="11"/>
      <c r="AV4523" s="11"/>
      <c r="AW4523" s="11"/>
      <c r="AX4523" s="11"/>
      <c r="AY4523" s="11"/>
      <c r="AZ4523" s="11"/>
      <c r="BA4523" s="11"/>
      <c r="BB4523" s="11"/>
      <c r="BC4523" s="11"/>
      <c r="BD4523" s="11"/>
      <c r="BE4523" s="11"/>
      <c r="BF4523" s="11"/>
      <c r="BG4523" s="11"/>
      <c r="BH4523" s="11"/>
      <c r="BI4523" s="11"/>
      <c r="BJ4523" s="11"/>
      <c r="BK4523" s="11"/>
      <c r="BL4523" s="11"/>
      <c r="BM4523" s="142"/>
    </row>
    <row r="4524" spans="1:75" s="342" customFormat="1" ht="15" customHeight="1" x14ac:dyDescent="0.25">
      <c r="A4524" s="29">
        <v>11</v>
      </c>
      <c r="B4524" s="67" t="s">
        <v>6507</v>
      </c>
      <c r="C4524" s="191">
        <v>26</v>
      </c>
      <c r="D4524" s="191">
        <v>0</v>
      </c>
      <c r="E4524" s="191">
        <v>2</v>
      </c>
      <c r="F4524" s="191">
        <v>0</v>
      </c>
      <c r="G4524" s="191">
        <v>1</v>
      </c>
      <c r="H4524" s="191">
        <v>23</v>
      </c>
      <c r="I4524" s="191">
        <v>92</v>
      </c>
      <c r="J4524" s="299" t="s">
        <v>1026</v>
      </c>
      <c r="K4524" s="191">
        <v>290</v>
      </c>
      <c r="L4524" s="191">
        <v>5</v>
      </c>
      <c r="M4524" s="72" t="s">
        <v>3141</v>
      </c>
      <c r="N4524" s="17">
        <v>18</v>
      </c>
      <c r="O4524" s="17">
        <v>5</v>
      </c>
      <c r="P4524" s="17">
        <v>2017</v>
      </c>
      <c r="Q4524" s="19" t="s">
        <v>5761</v>
      </c>
      <c r="R4524" s="17" t="s">
        <v>1026</v>
      </c>
      <c r="S4524" s="19" t="s">
        <v>566</v>
      </c>
      <c r="T4524" s="17">
        <v>2</v>
      </c>
      <c r="U4524" s="24" t="s">
        <v>1026</v>
      </c>
      <c r="V4524" s="17">
        <v>0</v>
      </c>
      <c r="W4524" s="350" t="s">
        <v>6523</v>
      </c>
      <c r="X4524" s="17">
        <v>345</v>
      </c>
      <c r="Y4524" s="17">
        <v>7</v>
      </c>
      <c r="Z4524" s="24" t="s">
        <v>1026</v>
      </c>
      <c r="AA4524" s="17">
        <v>3</v>
      </c>
      <c r="AB4524" s="19"/>
      <c r="AC4524" s="17">
        <v>2</v>
      </c>
      <c r="AD4524" s="17">
        <v>3</v>
      </c>
      <c r="AE4524" s="17">
        <f t="shared" si="106"/>
        <v>123</v>
      </c>
      <c r="AF4524" s="11"/>
      <c r="AG4524" s="11"/>
      <c r="AH4524" s="11"/>
      <c r="AI4524" s="11"/>
      <c r="AJ4524" s="11"/>
      <c r="AK4524" s="11"/>
      <c r="AL4524" s="11"/>
      <c r="AM4524" s="11"/>
      <c r="AN4524" s="11"/>
      <c r="AO4524" s="11"/>
      <c r="AP4524" s="11"/>
      <c r="AQ4524" s="11"/>
      <c r="AR4524" s="11"/>
      <c r="AS4524" s="11"/>
      <c r="AT4524" s="11"/>
      <c r="AU4524" s="11"/>
      <c r="AV4524" s="11"/>
      <c r="AW4524" s="11"/>
      <c r="AX4524" s="11"/>
      <c r="AY4524" s="11"/>
      <c r="AZ4524" s="11"/>
      <c r="BA4524" s="11"/>
      <c r="BB4524" s="11"/>
      <c r="BC4524" s="11"/>
      <c r="BD4524" s="11"/>
      <c r="BE4524" s="11"/>
      <c r="BF4524" s="11"/>
      <c r="BG4524" s="11"/>
      <c r="BH4524" s="11"/>
      <c r="BI4524" s="11"/>
      <c r="BJ4524" s="11"/>
      <c r="BK4524" s="11"/>
      <c r="BL4524" s="11"/>
      <c r="BM4524" s="142"/>
    </row>
    <row r="4525" spans="1:75" s="342" customFormat="1" ht="15" customHeight="1" x14ac:dyDescent="0.25">
      <c r="A4525" s="16"/>
      <c r="B4525" s="16"/>
      <c r="C4525" s="186">
        <f t="shared" ref="C4525:H4525" si="107">SUM(C4514:C4524)</f>
        <v>286</v>
      </c>
      <c r="D4525" s="186">
        <f t="shared" si="107"/>
        <v>81</v>
      </c>
      <c r="E4525" s="186">
        <f t="shared" si="107"/>
        <v>62</v>
      </c>
      <c r="F4525" s="186">
        <f t="shared" si="107"/>
        <v>0</v>
      </c>
      <c r="G4525" s="186">
        <f t="shared" si="107"/>
        <v>34</v>
      </c>
      <c r="H4525" s="186">
        <f t="shared" si="107"/>
        <v>109</v>
      </c>
      <c r="I4525" s="302">
        <f>SUM(I4514:I4524)</f>
        <v>1799</v>
      </c>
      <c r="J4525" s="299" t="s">
        <v>1026</v>
      </c>
      <c r="K4525" s="302">
        <f>SUM(K4514:K4524)</f>
        <v>1799</v>
      </c>
      <c r="L4525" s="186">
        <f>PRODUCT(D4525*3+E4525*2+G4525)</f>
        <v>401</v>
      </c>
      <c r="M4525" s="72" t="s">
        <v>3143</v>
      </c>
      <c r="N4525" s="17">
        <v>19</v>
      </c>
      <c r="O4525" s="17">
        <v>5</v>
      </c>
      <c r="P4525" s="17">
        <v>2017</v>
      </c>
      <c r="Q4525" s="19" t="s">
        <v>1241</v>
      </c>
      <c r="R4525" s="17" t="s">
        <v>1026</v>
      </c>
      <c r="S4525" s="19" t="s">
        <v>264</v>
      </c>
      <c r="T4525" s="17">
        <v>2</v>
      </c>
      <c r="U4525" s="24" t="s">
        <v>1026</v>
      </c>
      <c r="V4525" s="17">
        <v>0</v>
      </c>
      <c r="W4525" s="350" t="s">
        <v>27</v>
      </c>
      <c r="X4525" s="17">
        <v>845</v>
      </c>
      <c r="Y4525" s="17">
        <v>9</v>
      </c>
      <c r="Z4525" s="24" t="s">
        <v>1026</v>
      </c>
      <c r="AA4525" s="17">
        <v>3</v>
      </c>
      <c r="AB4525" s="19"/>
      <c r="AC4525" s="17">
        <v>2</v>
      </c>
      <c r="AD4525" s="17">
        <v>9</v>
      </c>
      <c r="AE4525" s="17">
        <f t="shared" si="106"/>
        <v>129</v>
      </c>
      <c r="AF4525" s="11"/>
      <c r="AG4525" s="11"/>
      <c r="AH4525" s="11"/>
      <c r="AI4525" s="11"/>
      <c r="AJ4525" s="11"/>
      <c r="AK4525" s="11"/>
      <c r="AL4525" s="11"/>
      <c r="AM4525" s="11"/>
      <c r="AN4525" s="11"/>
      <c r="AO4525" s="11"/>
      <c r="AP4525" s="11"/>
      <c r="AQ4525" s="11"/>
      <c r="AR4525" s="11"/>
      <c r="AS4525" s="11"/>
      <c r="AT4525" s="11"/>
      <c r="AU4525" s="11"/>
      <c r="AV4525" s="11"/>
      <c r="AW4525" s="11"/>
      <c r="AX4525" s="11"/>
      <c r="AY4525" s="11"/>
      <c r="AZ4525" s="11"/>
      <c r="BA4525" s="11"/>
      <c r="BB4525" s="11"/>
      <c r="BC4525" s="11"/>
      <c r="BD4525" s="11"/>
      <c r="BE4525" s="11"/>
      <c r="BF4525" s="11"/>
      <c r="BG4525" s="11"/>
      <c r="BH4525" s="11"/>
      <c r="BI4525" s="11"/>
      <c r="BJ4525" s="11"/>
      <c r="BK4525" s="11"/>
      <c r="BL4525" s="11"/>
      <c r="BM4525" s="142"/>
    </row>
    <row r="4526" spans="1:75" s="342" customFormat="1" ht="15" customHeight="1" x14ac:dyDescent="0.25">
      <c r="A4526" s="16"/>
      <c r="B4526" s="16"/>
      <c r="C4526" s="16"/>
      <c r="D4526" s="16"/>
      <c r="E4526" s="16"/>
      <c r="F4526" s="16"/>
      <c r="G4526" s="16"/>
      <c r="H4526" s="16"/>
      <c r="I4526" s="16"/>
      <c r="J4526" s="16"/>
      <c r="K4526" s="16"/>
      <c r="L4526" s="16"/>
      <c r="M4526" s="72" t="s">
        <v>3143</v>
      </c>
      <c r="N4526" s="17">
        <v>19</v>
      </c>
      <c r="O4526" s="17">
        <v>5</v>
      </c>
      <c r="P4526" s="17">
        <v>2017</v>
      </c>
      <c r="Q4526" s="19" t="s">
        <v>4913</v>
      </c>
      <c r="R4526" s="17" t="s">
        <v>1026</v>
      </c>
      <c r="S4526" s="19" t="s">
        <v>392</v>
      </c>
      <c r="T4526" s="17">
        <v>2</v>
      </c>
      <c r="U4526" s="24" t="s">
        <v>1026</v>
      </c>
      <c r="V4526" s="17">
        <v>0</v>
      </c>
      <c r="W4526" s="350" t="s">
        <v>32</v>
      </c>
      <c r="X4526" s="17">
        <v>715</v>
      </c>
      <c r="Y4526" s="17">
        <v>6</v>
      </c>
      <c r="Z4526" s="24" t="s">
        <v>1026</v>
      </c>
      <c r="AA4526" s="17">
        <v>1</v>
      </c>
      <c r="AB4526" s="19"/>
      <c r="AC4526" s="17">
        <v>2</v>
      </c>
      <c r="AD4526" s="17">
        <v>5</v>
      </c>
      <c r="AE4526" s="17">
        <f t="shared" si="106"/>
        <v>125</v>
      </c>
      <c r="AF4526" s="11"/>
      <c r="AG4526" s="11"/>
      <c r="AH4526" s="11"/>
      <c r="AI4526" s="11"/>
      <c r="AJ4526" s="11"/>
      <c r="AK4526" s="11"/>
      <c r="AL4526" s="11"/>
      <c r="AM4526" s="11"/>
      <c r="AN4526" s="11"/>
      <c r="AO4526" s="11"/>
      <c r="AP4526" s="11"/>
      <c r="AQ4526" s="11"/>
      <c r="AR4526" s="11"/>
      <c r="AS4526" s="11"/>
      <c r="AT4526" s="11"/>
      <c r="AU4526" s="11"/>
      <c r="AV4526" s="11"/>
      <c r="AW4526" s="11"/>
      <c r="AX4526" s="11"/>
      <c r="AY4526" s="11"/>
      <c r="AZ4526" s="11"/>
      <c r="BA4526" s="11"/>
      <c r="BB4526" s="11"/>
      <c r="BC4526" s="11"/>
      <c r="BD4526" s="11"/>
      <c r="BE4526" s="11"/>
      <c r="BF4526" s="11"/>
      <c r="BG4526" s="11"/>
      <c r="BH4526" s="11"/>
      <c r="BI4526" s="11"/>
      <c r="BJ4526" s="11"/>
      <c r="BK4526" s="11"/>
      <c r="BL4526" s="11"/>
      <c r="BM4526" s="142"/>
    </row>
    <row r="4527" spans="1:75" s="342" customFormat="1" ht="15" customHeight="1" x14ac:dyDescent="0.25">
      <c r="A4527" s="16"/>
      <c r="B4527" s="153" t="s">
        <v>6607</v>
      </c>
      <c r="C4527" s="16"/>
      <c r="D4527" s="16"/>
      <c r="E4527" s="16"/>
      <c r="F4527" s="16"/>
      <c r="G4527" s="16"/>
      <c r="H4527" s="16"/>
      <c r="I4527" s="16"/>
      <c r="J4527" s="16"/>
      <c r="K4527" s="16"/>
      <c r="L4527" s="16"/>
      <c r="M4527" s="72" t="s">
        <v>3011</v>
      </c>
      <c r="N4527" s="17">
        <v>21</v>
      </c>
      <c r="O4527" s="17">
        <v>5</v>
      </c>
      <c r="P4527" s="17">
        <v>2017</v>
      </c>
      <c r="Q4527" s="19" t="s">
        <v>1041</v>
      </c>
      <c r="R4527" s="17" t="s">
        <v>1026</v>
      </c>
      <c r="S4527" s="19" t="s">
        <v>566</v>
      </c>
      <c r="T4527" s="17">
        <v>2</v>
      </c>
      <c r="U4527" s="24" t="s">
        <v>1026</v>
      </c>
      <c r="V4527" s="17">
        <v>0</v>
      </c>
      <c r="W4527" s="350" t="s">
        <v>6524</v>
      </c>
      <c r="X4527" s="17">
        <v>557</v>
      </c>
      <c r="Y4527" s="17">
        <v>13</v>
      </c>
      <c r="Z4527" s="24" t="s">
        <v>1026</v>
      </c>
      <c r="AA4527" s="17">
        <v>2</v>
      </c>
      <c r="AB4527" s="19"/>
      <c r="AC4527" s="17">
        <v>2</v>
      </c>
      <c r="AD4527" s="17">
        <v>20</v>
      </c>
      <c r="AE4527" s="17">
        <f t="shared" si="106"/>
        <v>140</v>
      </c>
      <c r="AF4527" s="11"/>
      <c r="AG4527" s="11"/>
      <c r="AH4527" s="11"/>
      <c r="AI4527" s="11"/>
      <c r="AJ4527" s="11"/>
      <c r="AK4527" s="11"/>
      <c r="AL4527" s="11"/>
      <c r="AM4527" s="11"/>
      <c r="AN4527" s="11"/>
      <c r="AO4527" s="11"/>
      <c r="AP4527" s="11"/>
      <c r="AQ4527" s="11"/>
      <c r="AR4527" s="11"/>
      <c r="AS4527" s="11"/>
      <c r="AT4527" s="11"/>
      <c r="AU4527" s="11"/>
      <c r="AV4527" s="11"/>
      <c r="AW4527" s="11"/>
      <c r="AX4527" s="11"/>
      <c r="AY4527" s="11"/>
      <c r="AZ4527" s="11"/>
      <c r="BA4527" s="11"/>
      <c r="BB4527" s="11"/>
      <c r="BC4527" s="11"/>
      <c r="BD4527" s="11"/>
      <c r="BE4527" s="11"/>
      <c r="BF4527" s="11"/>
      <c r="BG4527" s="11"/>
      <c r="BH4527" s="11"/>
      <c r="BI4527" s="11"/>
      <c r="BJ4527" s="11"/>
      <c r="BK4527" s="11"/>
      <c r="BL4527" s="11"/>
      <c r="BM4527" s="142"/>
    </row>
    <row r="4528" spans="1:75" s="342" customFormat="1" ht="15" customHeight="1" x14ac:dyDescent="0.25">
      <c r="A4528" s="16"/>
      <c r="B4528" s="153"/>
      <c r="C4528" s="16"/>
      <c r="D4528" s="16"/>
      <c r="E4528" s="16"/>
      <c r="F4528" s="16"/>
      <c r="G4528" s="16"/>
      <c r="H4528" s="16"/>
      <c r="I4528" s="16"/>
      <c r="J4528" s="16"/>
      <c r="K4528" s="16"/>
      <c r="L4528" s="16"/>
      <c r="M4528" s="72" t="s">
        <v>3011</v>
      </c>
      <c r="N4528" s="17">
        <v>21</v>
      </c>
      <c r="O4528" s="17">
        <v>5</v>
      </c>
      <c r="P4528" s="17">
        <v>2017</v>
      </c>
      <c r="Q4528" s="19" t="s">
        <v>6508</v>
      </c>
      <c r="R4528" s="17" t="s">
        <v>1026</v>
      </c>
      <c r="S4528" s="19" t="s">
        <v>6507</v>
      </c>
      <c r="T4528" s="17">
        <v>2</v>
      </c>
      <c r="U4528" s="24" t="s">
        <v>1026</v>
      </c>
      <c r="V4528" s="17">
        <v>1</v>
      </c>
      <c r="W4528" s="350" t="s">
        <v>6525</v>
      </c>
      <c r="X4528" s="17">
        <v>217</v>
      </c>
      <c r="Y4528" s="17">
        <v>8</v>
      </c>
      <c r="Z4528" s="24" t="s">
        <v>1026</v>
      </c>
      <c r="AA4528" s="17">
        <v>5</v>
      </c>
      <c r="AB4528" s="19"/>
      <c r="AC4528" s="17">
        <v>2</v>
      </c>
      <c r="AD4528" s="17">
        <v>23</v>
      </c>
      <c r="AE4528" s="17">
        <f t="shared" si="106"/>
        <v>143</v>
      </c>
      <c r="AF4528" s="11"/>
      <c r="AG4528" s="11"/>
      <c r="AH4528" s="11"/>
      <c r="AI4528" s="11"/>
      <c r="AJ4528" s="11"/>
      <c r="AK4528" s="11"/>
      <c r="AL4528" s="11"/>
      <c r="AM4528" s="11"/>
      <c r="AN4528" s="11"/>
      <c r="AO4528" s="11"/>
      <c r="AP4528" s="11"/>
      <c r="AQ4528" s="11"/>
      <c r="AR4528" s="11"/>
      <c r="AS4528" s="11"/>
      <c r="AT4528" s="11"/>
      <c r="AU4528" s="11"/>
      <c r="AV4528" s="11"/>
      <c r="AW4528" s="11"/>
      <c r="AX4528" s="11"/>
      <c r="AY4528" s="11"/>
      <c r="AZ4528" s="11"/>
      <c r="BA4528" s="11"/>
      <c r="BB4528" s="11"/>
      <c r="BC4528" s="11"/>
      <c r="BD4528" s="11"/>
      <c r="BE4528" s="11"/>
      <c r="BF4528" s="11"/>
      <c r="BG4528" s="11"/>
      <c r="BH4528" s="11"/>
      <c r="BI4528" s="11"/>
      <c r="BJ4528" s="11"/>
      <c r="BK4528" s="11"/>
      <c r="BL4528" s="11"/>
      <c r="BM4528" s="142"/>
    </row>
    <row r="4529" spans="1:65" s="342" customFormat="1" ht="15" customHeight="1" x14ac:dyDescent="0.25">
      <c r="A4529" s="16"/>
      <c r="B4529" s="70"/>
      <c r="C4529" s="16"/>
      <c r="D4529" s="16"/>
      <c r="E4529" s="16"/>
      <c r="F4529" s="16"/>
      <c r="G4529" s="16"/>
      <c r="H4529" s="16"/>
      <c r="I4529" s="16"/>
      <c r="J4529" s="16"/>
      <c r="K4529" s="16"/>
      <c r="L4529" s="16"/>
      <c r="M4529" s="72" t="s">
        <v>3013</v>
      </c>
      <c r="N4529" s="17">
        <v>22</v>
      </c>
      <c r="O4529" s="17">
        <v>5</v>
      </c>
      <c r="P4529" s="17">
        <v>2017</v>
      </c>
      <c r="Q4529" s="19" t="s">
        <v>6380</v>
      </c>
      <c r="R4529" s="17" t="s">
        <v>1026</v>
      </c>
      <c r="S4529" s="19" t="s">
        <v>5761</v>
      </c>
      <c r="T4529" s="17">
        <v>1</v>
      </c>
      <c r="U4529" s="24" t="s">
        <v>1026</v>
      </c>
      <c r="V4529" s="17">
        <v>2</v>
      </c>
      <c r="W4529" s="350" t="s">
        <v>6526</v>
      </c>
      <c r="X4529" s="17">
        <v>866</v>
      </c>
      <c r="Y4529" s="17">
        <v>5</v>
      </c>
      <c r="Z4529" s="24" t="s">
        <v>1026</v>
      </c>
      <c r="AA4529" s="17">
        <v>7</v>
      </c>
      <c r="AB4529" s="19"/>
      <c r="AC4529" s="17">
        <v>2</v>
      </c>
      <c r="AD4529" s="17">
        <v>58</v>
      </c>
      <c r="AE4529" s="17">
        <f t="shared" si="106"/>
        <v>178</v>
      </c>
      <c r="AF4529" s="11"/>
      <c r="AG4529" s="11"/>
      <c r="AH4529" s="11"/>
      <c r="AI4529" s="11"/>
      <c r="AJ4529" s="11"/>
      <c r="AK4529" s="11"/>
      <c r="AL4529" s="11"/>
      <c r="AM4529" s="11"/>
      <c r="AN4529" s="11"/>
      <c r="AO4529" s="11"/>
      <c r="AP4529" s="11"/>
      <c r="AQ4529" s="11"/>
      <c r="AR4529" s="11"/>
      <c r="AS4529" s="11"/>
      <c r="AT4529" s="11"/>
      <c r="AU4529" s="11"/>
      <c r="AV4529" s="11"/>
      <c r="AW4529" s="11"/>
      <c r="AX4529" s="11"/>
      <c r="AY4529" s="11"/>
      <c r="AZ4529" s="11"/>
      <c r="BA4529" s="11"/>
      <c r="BB4529" s="11"/>
      <c r="BC4529" s="11"/>
      <c r="BD4529" s="11"/>
      <c r="BE4529" s="11"/>
      <c r="BF4529" s="11"/>
      <c r="BG4529" s="11"/>
      <c r="BH4529" s="11"/>
      <c r="BI4529" s="11"/>
      <c r="BJ4529" s="11"/>
      <c r="BK4529" s="11"/>
      <c r="BL4529" s="11"/>
      <c r="BM4529" s="142"/>
    </row>
    <row r="4530" spans="1:65" s="342" customFormat="1" ht="15" customHeight="1" x14ac:dyDescent="0.25">
      <c r="A4530" s="16"/>
      <c r="B4530" s="319"/>
      <c r="C4530" s="16"/>
      <c r="D4530" s="16"/>
      <c r="E4530" s="16"/>
      <c r="F4530" s="16"/>
      <c r="G4530" s="16"/>
      <c r="H4530" s="16"/>
      <c r="I4530" s="16"/>
      <c r="J4530" s="16"/>
      <c r="K4530" s="16"/>
      <c r="L4530" s="16"/>
      <c r="M4530" s="72" t="s">
        <v>3144</v>
      </c>
      <c r="N4530" s="17">
        <v>23</v>
      </c>
      <c r="O4530" s="17">
        <v>5</v>
      </c>
      <c r="P4530" s="17">
        <v>2017</v>
      </c>
      <c r="Q4530" s="19" t="s">
        <v>392</v>
      </c>
      <c r="R4530" s="17" t="s">
        <v>1026</v>
      </c>
      <c r="S4530" s="19" t="s">
        <v>6508</v>
      </c>
      <c r="T4530" s="17">
        <v>1</v>
      </c>
      <c r="U4530" s="24" t="s">
        <v>1026</v>
      </c>
      <c r="V4530" s="17">
        <v>2</v>
      </c>
      <c r="W4530" s="350" t="s">
        <v>6527</v>
      </c>
      <c r="X4530" s="17">
        <v>416</v>
      </c>
      <c r="Y4530" s="17">
        <v>4</v>
      </c>
      <c r="Z4530" s="24" t="s">
        <v>1026</v>
      </c>
      <c r="AA4530" s="17">
        <v>6</v>
      </c>
      <c r="AB4530" s="19"/>
      <c r="AC4530" s="17">
        <v>2</v>
      </c>
      <c r="AD4530" s="17">
        <v>3</v>
      </c>
      <c r="AE4530" s="17">
        <f t="shared" si="106"/>
        <v>123</v>
      </c>
      <c r="AF4530" s="11"/>
      <c r="AG4530" s="11"/>
      <c r="AH4530" s="11"/>
      <c r="AI4530" s="11"/>
      <c r="AJ4530" s="11"/>
      <c r="AK4530" s="11"/>
      <c r="AL4530" s="11"/>
      <c r="AM4530" s="11"/>
      <c r="AN4530" s="11"/>
      <c r="AO4530" s="11"/>
      <c r="AP4530" s="11"/>
      <c r="AQ4530" s="11"/>
      <c r="AR4530" s="11"/>
      <c r="AS4530" s="11"/>
      <c r="AT4530" s="11"/>
      <c r="AU4530" s="11"/>
      <c r="AV4530" s="11"/>
      <c r="AW4530" s="11"/>
      <c r="AX4530" s="11"/>
      <c r="AY4530" s="11"/>
      <c r="AZ4530" s="11"/>
      <c r="BA4530" s="11"/>
      <c r="BB4530" s="11"/>
      <c r="BC4530" s="11"/>
      <c r="BD4530" s="11"/>
      <c r="BE4530" s="11"/>
      <c r="BF4530" s="11"/>
      <c r="BG4530" s="11"/>
      <c r="BH4530" s="11"/>
      <c r="BI4530" s="11"/>
      <c r="BJ4530" s="11"/>
      <c r="BK4530" s="11"/>
      <c r="BL4530" s="11"/>
      <c r="BM4530" s="142"/>
    </row>
    <row r="4531" spans="1:65" s="342" customFormat="1" ht="15" customHeight="1" x14ac:dyDescent="0.25">
      <c r="A4531" s="14"/>
      <c r="B4531" s="319"/>
      <c r="C4531" s="14"/>
      <c r="D4531" s="14"/>
      <c r="E4531" s="14"/>
      <c r="F4531" s="14"/>
      <c r="G4531" s="14"/>
      <c r="H4531" s="14"/>
      <c r="I4531" s="153"/>
      <c r="J4531" s="20"/>
      <c r="K4531" s="14"/>
      <c r="L4531" s="14"/>
      <c r="M4531" s="72" t="s">
        <v>3144</v>
      </c>
      <c r="N4531" s="17">
        <v>23</v>
      </c>
      <c r="O4531" s="17">
        <v>5</v>
      </c>
      <c r="P4531" s="17">
        <v>2017</v>
      </c>
      <c r="Q4531" s="19" t="s">
        <v>5041</v>
      </c>
      <c r="R4531" s="17" t="s">
        <v>1026</v>
      </c>
      <c r="S4531" s="19" t="s">
        <v>5761</v>
      </c>
      <c r="T4531" s="17">
        <v>2</v>
      </c>
      <c r="U4531" s="24" t="s">
        <v>1026</v>
      </c>
      <c r="V4531" s="17">
        <v>1</v>
      </c>
      <c r="W4531" s="350" t="s">
        <v>6528</v>
      </c>
      <c r="X4531" s="17">
        <v>202</v>
      </c>
      <c r="Y4531" s="17">
        <v>3</v>
      </c>
      <c r="Z4531" s="24" t="s">
        <v>1026</v>
      </c>
      <c r="AA4531" s="17">
        <v>5</v>
      </c>
      <c r="AB4531" s="19"/>
      <c r="AC4531" s="17">
        <v>2</v>
      </c>
      <c r="AD4531" s="17">
        <v>19</v>
      </c>
      <c r="AE4531" s="17">
        <f t="shared" si="106"/>
        <v>139</v>
      </c>
      <c r="AF4531" s="11"/>
      <c r="AG4531" s="11"/>
      <c r="AH4531" s="11"/>
      <c r="AI4531" s="11"/>
      <c r="AJ4531" s="11"/>
      <c r="AK4531" s="11"/>
      <c r="AL4531" s="11"/>
      <c r="AM4531" s="11"/>
      <c r="AN4531" s="11"/>
      <c r="AO4531" s="11"/>
      <c r="AP4531" s="11"/>
      <c r="AQ4531" s="11"/>
      <c r="AR4531" s="11"/>
      <c r="AS4531" s="11"/>
      <c r="AT4531" s="11"/>
      <c r="AU4531" s="11"/>
      <c r="AV4531" s="11"/>
      <c r="AW4531" s="11"/>
      <c r="AX4531" s="11"/>
      <c r="AY4531" s="11"/>
      <c r="AZ4531" s="11"/>
      <c r="BA4531" s="11"/>
      <c r="BB4531" s="11"/>
      <c r="BC4531" s="11"/>
      <c r="BD4531" s="11"/>
      <c r="BE4531" s="11"/>
      <c r="BF4531" s="11"/>
      <c r="BG4531" s="11"/>
      <c r="BH4531" s="11"/>
      <c r="BI4531" s="11"/>
      <c r="BJ4531" s="11"/>
      <c r="BK4531" s="11"/>
      <c r="BL4531" s="11"/>
      <c r="BM4531" s="142"/>
    </row>
    <row r="4532" spans="1:65" s="342" customFormat="1" ht="15" customHeight="1" x14ac:dyDescent="0.25">
      <c r="A4532" s="14"/>
      <c r="B4532" s="319"/>
      <c r="C4532" s="14"/>
      <c r="D4532" s="14"/>
      <c r="E4532" s="14"/>
      <c r="F4532" s="14"/>
      <c r="G4532" s="14"/>
      <c r="H4532" s="14"/>
      <c r="I4532" s="153"/>
      <c r="J4532" s="20"/>
      <c r="K4532" s="14"/>
      <c r="L4532" s="14"/>
      <c r="M4532" s="72" t="s">
        <v>3144</v>
      </c>
      <c r="N4532" s="17">
        <v>23</v>
      </c>
      <c r="O4532" s="17">
        <v>5</v>
      </c>
      <c r="P4532" s="17">
        <v>2017</v>
      </c>
      <c r="Q4532" s="19" t="s">
        <v>264</v>
      </c>
      <c r="R4532" s="17" t="s">
        <v>1026</v>
      </c>
      <c r="S4532" s="19" t="s">
        <v>4913</v>
      </c>
      <c r="T4532" s="17">
        <v>2</v>
      </c>
      <c r="U4532" s="24" t="s">
        <v>1026</v>
      </c>
      <c r="V4532" s="17">
        <v>1</v>
      </c>
      <c r="W4532" s="367" t="s">
        <v>6530</v>
      </c>
      <c r="X4532" s="17">
        <v>522</v>
      </c>
      <c r="Y4532" s="17">
        <v>7</v>
      </c>
      <c r="Z4532" s="24" t="s">
        <v>1026</v>
      </c>
      <c r="AA4532" s="17">
        <v>8</v>
      </c>
      <c r="AB4532" s="19"/>
      <c r="AC4532" s="17">
        <v>2</v>
      </c>
      <c r="AD4532" s="17">
        <v>52</v>
      </c>
      <c r="AE4532" s="17">
        <f t="shared" si="106"/>
        <v>172</v>
      </c>
      <c r="AF4532" s="11"/>
      <c r="AG4532" s="11"/>
      <c r="AH4532" s="11"/>
      <c r="AI4532" s="11"/>
      <c r="AJ4532" s="11"/>
      <c r="AK4532" s="11"/>
      <c r="AL4532" s="11"/>
      <c r="AM4532" s="11"/>
      <c r="AN4532" s="11"/>
      <c r="AO4532" s="11"/>
      <c r="AP4532" s="11"/>
      <c r="AQ4532" s="11"/>
      <c r="AR4532" s="11"/>
      <c r="AS4532" s="11"/>
      <c r="AT4532" s="11"/>
      <c r="AU4532" s="11"/>
      <c r="AV4532" s="11"/>
      <c r="AW4532" s="11"/>
      <c r="AX4532" s="11"/>
      <c r="AY4532" s="11"/>
      <c r="AZ4532" s="11"/>
      <c r="BA4532" s="11"/>
      <c r="BB4532" s="11"/>
      <c r="BC4532" s="11"/>
      <c r="BD4532" s="11"/>
      <c r="BE4532" s="11"/>
      <c r="BF4532" s="11"/>
      <c r="BG4532" s="11"/>
      <c r="BH4532" s="11"/>
      <c r="BI4532" s="11"/>
      <c r="BJ4532" s="11"/>
      <c r="BK4532" s="11"/>
      <c r="BL4532" s="11"/>
      <c r="BM4532" s="142"/>
    </row>
    <row r="4533" spans="1:65" s="342" customFormat="1" ht="15" customHeight="1" x14ac:dyDescent="0.25">
      <c r="A4533" s="14"/>
      <c r="B4533" s="319"/>
      <c r="C4533" s="14"/>
      <c r="D4533" s="14"/>
      <c r="E4533" s="14"/>
      <c r="F4533" s="14"/>
      <c r="G4533" s="14"/>
      <c r="H4533" s="14"/>
      <c r="I4533" s="153"/>
      <c r="J4533" s="20"/>
      <c r="K4533" s="14"/>
      <c r="L4533" s="14"/>
      <c r="M4533" s="72" t="s">
        <v>3142</v>
      </c>
      <c r="N4533" s="17">
        <v>24</v>
      </c>
      <c r="O4533" s="17">
        <v>5</v>
      </c>
      <c r="P4533" s="17">
        <v>2017</v>
      </c>
      <c r="Q4533" s="19" t="s">
        <v>1241</v>
      </c>
      <c r="R4533" s="17" t="s">
        <v>1026</v>
      </c>
      <c r="S4533" s="19" t="s">
        <v>6380</v>
      </c>
      <c r="T4533" s="17">
        <v>2</v>
      </c>
      <c r="U4533" s="24" t="s">
        <v>1026</v>
      </c>
      <c r="V4533" s="17">
        <v>0</v>
      </c>
      <c r="W4533" s="367" t="s">
        <v>6529</v>
      </c>
      <c r="X4533" s="17">
        <v>903</v>
      </c>
      <c r="Y4533" s="17">
        <v>9</v>
      </c>
      <c r="Z4533" s="24" t="s">
        <v>1026</v>
      </c>
      <c r="AA4533" s="17">
        <v>4</v>
      </c>
      <c r="AB4533" s="19"/>
      <c r="AC4533" s="17">
        <v>2</v>
      </c>
      <c r="AD4533" s="17">
        <v>4</v>
      </c>
      <c r="AE4533" s="17">
        <f t="shared" si="106"/>
        <v>124</v>
      </c>
      <c r="AF4533" s="11"/>
      <c r="AG4533" s="11"/>
      <c r="AH4533" s="11"/>
      <c r="AI4533" s="11"/>
      <c r="AJ4533" s="11"/>
      <c r="AK4533" s="11"/>
      <c r="AL4533" s="11"/>
      <c r="AM4533" s="11"/>
      <c r="AN4533" s="11"/>
      <c r="AO4533" s="11"/>
      <c r="AP4533" s="11"/>
      <c r="AQ4533" s="11"/>
      <c r="AR4533" s="11"/>
      <c r="AS4533" s="11"/>
      <c r="AT4533" s="11"/>
      <c r="AU4533" s="11"/>
      <c r="AV4533" s="11"/>
      <c r="AW4533" s="11"/>
      <c r="AX4533" s="11"/>
      <c r="AY4533" s="11"/>
      <c r="AZ4533" s="11"/>
      <c r="BA4533" s="11"/>
      <c r="BB4533" s="11"/>
      <c r="BC4533" s="11"/>
      <c r="BD4533" s="11"/>
      <c r="BE4533" s="11"/>
      <c r="BF4533" s="11"/>
      <c r="BG4533" s="11"/>
      <c r="BH4533" s="11"/>
      <c r="BI4533" s="11"/>
      <c r="BJ4533" s="11"/>
      <c r="BK4533" s="11"/>
      <c r="BL4533" s="11"/>
      <c r="BM4533" s="142"/>
    </row>
    <row r="4534" spans="1:65" s="342" customFormat="1" ht="15" customHeight="1" x14ac:dyDescent="0.25">
      <c r="A4534" s="14"/>
      <c r="B4534" s="319"/>
      <c r="C4534" s="14"/>
      <c r="D4534" s="14"/>
      <c r="E4534" s="14"/>
      <c r="F4534" s="14"/>
      <c r="G4534" s="14"/>
      <c r="H4534" s="14"/>
      <c r="I4534" s="14"/>
      <c r="J4534" s="20"/>
      <c r="K4534" s="14"/>
      <c r="L4534" s="14"/>
      <c r="M4534" s="72" t="s">
        <v>3141</v>
      </c>
      <c r="N4534" s="17">
        <v>25</v>
      </c>
      <c r="O4534" s="17">
        <v>5</v>
      </c>
      <c r="P4534" s="17">
        <v>2017</v>
      </c>
      <c r="Q4534" s="19" t="s">
        <v>5041</v>
      </c>
      <c r="R4534" s="17" t="s">
        <v>1026</v>
      </c>
      <c r="S4534" s="19" t="s">
        <v>1041</v>
      </c>
      <c r="T4534" s="17">
        <v>1</v>
      </c>
      <c r="U4534" s="24" t="s">
        <v>1026</v>
      </c>
      <c r="V4534" s="17">
        <v>2</v>
      </c>
      <c r="W4534" s="367" t="s">
        <v>6531</v>
      </c>
      <c r="X4534" s="17">
        <v>281</v>
      </c>
      <c r="Y4534" s="17">
        <v>4</v>
      </c>
      <c r="Z4534" s="24" t="s">
        <v>1026</v>
      </c>
      <c r="AA4534" s="17">
        <v>5</v>
      </c>
      <c r="AB4534" s="19"/>
      <c r="AC4534" s="17">
        <v>2</v>
      </c>
      <c r="AD4534" s="17">
        <v>26</v>
      </c>
      <c r="AE4534" s="17">
        <f t="shared" si="106"/>
        <v>146</v>
      </c>
      <c r="AF4534" s="11"/>
      <c r="AG4534" s="11"/>
      <c r="AH4534" s="11"/>
      <c r="AI4534" s="11"/>
      <c r="AJ4534" s="11"/>
      <c r="AK4534" s="11"/>
      <c r="AL4534" s="11"/>
      <c r="AM4534" s="11"/>
      <c r="AN4534" s="11"/>
      <c r="AO4534" s="11"/>
      <c r="AP4534" s="11"/>
      <c r="AQ4534" s="11"/>
      <c r="AR4534" s="11"/>
      <c r="AS4534" s="11"/>
      <c r="AT4534" s="11"/>
      <c r="AU4534" s="11"/>
      <c r="AV4534" s="11"/>
      <c r="AW4534" s="11"/>
      <c r="AX4534" s="11"/>
      <c r="AY4534" s="11"/>
      <c r="AZ4534" s="11"/>
      <c r="BA4534" s="11"/>
      <c r="BB4534" s="11"/>
      <c r="BC4534" s="11"/>
      <c r="BD4534" s="11"/>
      <c r="BE4534" s="11"/>
      <c r="BF4534" s="11"/>
      <c r="BG4534" s="11"/>
      <c r="BH4534" s="11"/>
      <c r="BI4534" s="11"/>
      <c r="BJ4534" s="11"/>
      <c r="BK4534" s="11"/>
      <c r="BL4534" s="11"/>
      <c r="BM4534" s="142"/>
    </row>
    <row r="4535" spans="1:65" s="342" customFormat="1" ht="15" customHeight="1" x14ac:dyDescent="0.25">
      <c r="A4535" s="14"/>
      <c r="B4535" s="319"/>
      <c r="C4535" s="14"/>
      <c r="D4535" s="14"/>
      <c r="E4535" s="14"/>
      <c r="F4535" s="14"/>
      <c r="G4535" s="14"/>
      <c r="H4535" s="14"/>
      <c r="I4535" s="14"/>
      <c r="J4535" s="20"/>
      <c r="K4535" s="14"/>
      <c r="L4535" s="14"/>
      <c r="M4535" s="72" t="s">
        <v>3141</v>
      </c>
      <c r="N4535" s="17">
        <v>25</v>
      </c>
      <c r="O4535" s="17">
        <v>5</v>
      </c>
      <c r="P4535" s="17">
        <v>2017</v>
      </c>
      <c r="Q4535" s="19" t="s">
        <v>566</v>
      </c>
      <c r="R4535" s="17" t="s">
        <v>1026</v>
      </c>
      <c r="S4535" s="19" t="s">
        <v>6507</v>
      </c>
      <c r="T4535" s="17">
        <v>2</v>
      </c>
      <c r="U4535" s="24" t="s">
        <v>1026</v>
      </c>
      <c r="V4535" s="17">
        <v>0</v>
      </c>
      <c r="W4535" s="367" t="s">
        <v>1799</v>
      </c>
      <c r="X4535" s="17">
        <v>424</v>
      </c>
      <c r="Y4535" s="17">
        <v>8</v>
      </c>
      <c r="Z4535" s="24" t="s">
        <v>1026</v>
      </c>
      <c r="AA4535" s="17">
        <v>1</v>
      </c>
      <c r="AB4535" s="19"/>
      <c r="AC4535" s="17">
        <v>1</v>
      </c>
      <c r="AD4535" s="17">
        <v>52</v>
      </c>
      <c r="AE4535" s="17">
        <f t="shared" si="106"/>
        <v>112</v>
      </c>
      <c r="AF4535" s="11"/>
      <c r="AG4535" s="11"/>
      <c r="AH4535" s="11"/>
      <c r="AI4535" s="11"/>
      <c r="AJ4535" s="11"/>
      <c r="AK4535" s="11"/>
      <c r="AL4535" s="11"/>
      <c r="AM4535" s="11"/>
      <c r="AN4535" s="11"/>
      <c r="AO4535" s="11"/>
      <c r="AP4535" s="11"/>
      <c r="AQ4535" s="11"/>
      <c r="AR4535" s="11"/>
      <c r="AS4535" s="11"/>
      <c r="AT4535" s="11"/>
      <c r="AU4535" s="11"/>
      <c r="AV4535" s="11"/>
      <c r="AW4535" s="11"/>
      <c r="AX4535" s="11"/>
      <c r="AY4535" s="11"/>
      <c r="AZ4535" s="11"/>
      <c r="BA4535" s="11"/>
      <c r="BB4535" s="11"/>
      <c r="BC4535" s="11"/>
      <c r="BD4535" s="11"/>
      <c r="BE4535" s="11"/>
      <c r="BF4535" s="11"/>
      <c r="BG4535" s="11"/>
      <c r="BH4535" s="11"/>
      <c r="BI4535" s="11"/>
      <c r="BJ4535" s="11"/>
      <c r="BK4535" s="11"/>
      <c r="BL4535" s="11"/>
      <c r="BM4535" s="142"/>
    </row>
    <row r="4536" spans="1:65" s="342" customFormat="1" ht="15" customHeight="1" x14ac:dyDescent="0.25">
      <c r="A4536" s="14"/>
      <c r="B4536" s="319"/>
      <c r="C4536" s="14"/>
      <c r="D4536" s="14"/>
      <c r="E4536" s="14"/>
      <c r="F4536" s="29"/>
      <c r="G4536" s="14"/>
      <c r="H4536" s="14"/>
      <c r="I4536" s="14"/>
      <c r="J4536" s="20"/>
      <c r="K4536" s="14"/>
      <c r="L4536" s="14"/>
      <c r="M4536" s="72" t="s">
        <v>3141</v>
      </c>
      <c r="N4536" s="17">
        <v>25</v>
      </c>
      <c r="O4536" s="17">
        <v>5</v>
      </c>
      <c r="P4536" s="17">
        <v>2017</v>
      </c>
      <c r="Q4536" s="19" t="s">
        <v>6508</v>
      </c>
      <c r="R4536" s="17" t="s">
        <v>1026</v>
      </c>
      <c r="S4536" s="19" t="s">
        <v>264</v>
      </c>
      <c r="T4536" s="17">
        <v>2</v>
      </c>
      <c r="U4536" s="24" t="s">
        <v>1026</v>
      </c>
      <c r="V4536" s="17">
        <v>0</v>
      </c>
      <c r="W4536" s="367" t="s">
        <v>2671</v>
      </c>
      <c r="X4536" s="17">
        <v>269</v>
      </c>
      <c r="Y4536" s="17">
        <v>10</v>
      </c>
      <c r="Z4536" s="24" t="s">
        <v>1026</v>
      </c>
      <c r="AA4536" s="17">
        <v>1</v>
      </c>
      <c r="AB4536" s="19"/>
      <c r="AC4536" s="17">
        <v>2</v>
      </c>
      <c r="AD4536" s="17">
        <v>5</v>
      </c>
      <c r="AE4536" s="17">
        <f t="shared" si="106"/>
        <v>125</v>
      </c>
      <c r="AF4536" s="11"/>
      <c r="AG4536" s="11"/>
      <c r="AH4536" s="11"/>
      <c r="AI4536" s="11"/>
      <c r="AJ4536" s="11"/>
      <c r="AK4536" s="11"/>
      <c r="AL4536" s="11"/>
      <c r="AM4536" s="11"/>
      <c r="AN4536" s="11"/>
      <c r="AO4536" s="11"/>
      <c r="AP4536" s="11"/>
      <c r="AQ4536" s="11"/>
      <c r="AR4536" s="11"/>
      <c r="AS4536" s="11"/>
      <c r="AT4536" s="11"/>
      <c r="AU4536" s="11"/>
      <c r="AV4536" s="11"/>
      <c r="AW4536" s="11"/>
      <c r="AX4536" s="11"/>
      <c r="AY4536" s="11"/>
      <c r="AZ4536" s="11"/>
      <c r="BA4536" s="11"/>
      <c r="BB4536" s="11"/>
      <c r="BC4536" s="11"/>
      <c r="BD4536" s="11"/>
      <c r="BE4536" s="11"/>
      <c r="BF4536" s="11"/>
      <c r="BG4536" s="11"/>
      <c r="BH4536" s="11"/>
      <c r="BI4536" s="11"/>
      <c r="BJ4536" s="11"/>
      <c r="BK4536" s="11"/>
      <c r="BL4536" s="11"/>
      <c r="BM4536" s="142"/>
    </row>
    <row r="4537" spans="1:65" s="342" customFormat="1" ht="15" customHeight="1" x14ac:dyDescent="0.25">
      <c r="A4537" s="14"/>
      <c r="B4537" s="319"/>
      <c r="C4537" s="14"/>
      <c r="D4537" s="14"/>
      <c r="E4537" s="14"/>
      <c r="F4537" s="14"/>
      <c r="G4537" s="14"/>
      <c r="H4537" s="14"/>
      <c r="I4537" s="14"/>
      <c r="J4537" s="20"/>
      <c r="K4537" s="14"/>
      <c r="L4537" s="14"/>
      <c r="M4537" s="72" t="s">
        <v>3027</v>
      </c>
      <c r="N4537" s="17">
        <v>27</v>
      </c>
      <c r="O4537" s="17">
        <v>5</v>
      </c>
      <c r="P4537" s="17">
        <v>2017</v>
      </c>
      <c r="Q4537" s="19" t="s">
        <v>264</v>
      </c>
      <c r="R4537" s="17" t="s">
        <v>1026</v>
      </c>
      <c r="S4537" s="19" t="s">
        <v>5041</v>
      </c>
      <c r="T4537" s="17">
        <v>1</v>
      </c>
      <c r="U4537" s="24" t="s">
        <v>1026</v>
      </c>
      <c r="V4537" s="17">
        <v>0</v>
      </c>
      <c r="W4537" s="367" t="s">
        <v>6533</v>
      </c>
      <c r="X4537" s="17">
        <v>344</v>
      </c>
      <c r="Y4537" s="17">
        <v>7</v>
      </c>
      <c r="Z4537" s="24" t="s">
        <v>1026</v>
      </c>
      <c r="AA4537" s="17">
        <v>6</v>
      </c>
      <c r="AB4537" s="19"/>
      <c r="AC4537" s="17">
        <v>2</v>
      </c>
      <c r="AD4537" s="17">
        <v>44</v>
      </c>
      <c r="AE4537" s="17">
        <f t="shared" si="106"/>
        <v>164</v>
      </c>
      <c r="AF4537" s="11"/>
      <c r="AG4537" s="11"/>
      <c r="AH4537" s="11"/>
      <c r="AI4537" s="11"/>
      <c r="AJ4537" s="11"/>
      <c r="AK4537" s="11"/>
      <c r="AL4537" s="11"/>
      <c r="AM4537" s="11"/>
      <c r="AN4537" s="11"/>
      <c r="AO4537" s="11"/>
      <c r="AP4537" s="11"/>
      <c r="AQ4537" s="11"/>
      <c r="AR4537" s="11"/>
      <c r="AS4537" s="11"/>
      <c r="AT4537" s="11"/>
      <c r="AU4537" s="11"/>
      <c r="AV4537" s="11"/>
      <c r="AW4537" s="11"/>
      <c r="AX4537" s="11"/>
      <c r="AY4537" s="11"/>
      <c r="AZ4537" s="11"/>
      <c r="BA4537" s="11"/>
      <c r="BB4537" s="11"/>
      <c r="BC4537" s="11"/>
      <c r="BD4537" s="11"/>
      <c r="BE4537" s="11"/>
      <c r="BF4537" s="11"/>
      <c r="BG4537" s="11"/>
      <c r="BH4537" s="11"/>
      <c r="BI4537" s="11"/>
      <c r="BJ4537" s="11"/>
      <c r="BK4537" s="11"/>
      <c r="BL4537" s="11"/>
      <c r="BM4537" s="142"/>
    </row>
    <row r="4538" spans="1:65" s="342" customFormat="1" ht="15" customHeight="1" x14ac:dyDescent="0.25">
      <c r="A4538" s="14"/>
      <c r="B4538" s="319"/>
      <c r="C4538" s="14"/>
      <c r="D4538" s="14"/>
      <c r="E4538" s="14"/>
      <c r="F4538" s="14"/>
      <c r="G4538" s="14"/>
      <c r="H4538" s="14"/>
      <c r="I4538" s="14"/>
      <c r="J4538" s="20"/>
      <c r="K4538" s="14"/>
      <c r="L4538" s="14"/>
      <c r="M4538" s="72" t="s">
        <v>3027</v>
      </c>
      <c r="N4538" s="17">
        <v>27</v>
      </c>
      <c r="O4538" s="17">
        <v>5</v>
      </c>
      <c r="P4538" s="17">
        <v>2017</v>
      </c>
      <c r="Q4538" s="19" t="s">
        <v>566</v>
      </c>
      <c r="R4538" s="17" t="s">
        <v>1026</v>
      </c>
      <c r="S4538" s="19" t="s">
        <v>4913</v>
      </c>
      <c r="T4538" s="17">
        <v>1</v>
      </c>
      <c r="U4538" s="24" t="s">
        <v>1026</v>
      </c>
      <c r="V4538" s="17">
        <v>0</v>
      </c>
      <c r="W4538" s="350" t="s">
        <v>4560</v>
      </c>
      <c r="X4538" s="17">
        <v>264</v>
      </c>
      <c r="Y4538" s="17">
        <v>2</v>
      </c>
      <c r="Z4538" s="24" t="s">
        <v>1026</v>
      </c>
      <c r="AA4538" s="17">
        <v>1</v>
      </c>
      <c r="AB4538" s="19"/>
      <c r="AC4538" s="17">
        <v>1</v>
      </c>
      <c r="AD4538" s="17">
        <v>50</v>
      </c>
      <c r="AE4538" s="17">
        <f t="shared" si="106"/>
        <v>110</v>
      </c>
      <c r="AF4538" s="11"/>
      <c r="AG4538" s="11"/>
      <c r="AH4538" s="11"/>
      <c r="AI4538" s="11"/>
      <c r="AJ4538" s="11"/>
      <c r="AK4538" s="11"/>
      <c r="AL4538" s="11"/>
      <c r="AM4538" s="11"/>
      <c r="AN4538" s="11"/>
      <c r="AO4538" s="11"/>
      <c r="AP4538" s="11"/>
      <c r="AQ4538" s="11"/>
      <c r="AR4538" s="11"/>
      <c r="AS4538" s="11"/>
      <c r="AT4538" s="11"/>
      <c r="AU4538" s="11"/>
      <c r="AV4538" s="11"/>
      <c r="AW4538" s="11"/>
      <c r="AX4538" s="11"/>
      <c r="AY4538" s="11"/>
      <c r="AZ4538" s="11"/>
      <c r="BA4538" s="11"/>
      <c r="BB4538" s="11"/>
      <c r="BC4538" s="11"/>
      <c r="BD4538" s="11"/>
      <c r="BE4538" s="11"/>
      <c r="BF4538" s="11"/>
      <c r="BG4538" s="11"/>
      <c r="BH4538" s="11"/>
      <c r="BI4538" s="11"/>
      <c r="BJ4538" s="11"/>
      <c r="BK4538" s="11"/>
      <c r="BL4538" s="11"/>
      <c r="BM4538" s="142"/>
    </row>
    <row r="4539" spans="1:65" s="342" customFormat="1" ht="15" customHeight="1" x14ac:dyDescent="0.25">
      <c r="A4539" s="14"/>
      <c r="B4539" s="319"/>
      <c r="C4539" s="14"/>
      <c r="D4539" s="14"/>
      <c r="E4539" s="14"/>
      <c r="F4539" s="14"/>
      <c r="G4539" s="14"/>
      <c r="H4539" s="14"/>
      <c r="I4539" s="14"/>
      <c r="J4539" s="20"/>
      <c r="K4539" s="14"/>
      <c r="L4539" s="14"/>
      <c r="M4539" s="72" t="s">
        <v>3027</v>
      </c>
      <c r="N4539" s="17">
        <v>27</v>
      </c>
      <c r="O4539" s="17">
        <v>5</v>
      </c>
      <c r="P4539" s="17">
        <v>2017</v>
      </c>
      <c r="Q4539" s="19" t="s">
        <v>5761</v>
      </c>
      <c r="R4539" s="17" t="s">
        <v>1026</v>
      </c>
      <c r="S4539" s="19" t="s">
        <v>6508</v>
      </c>
      <c r="T4539" s="17">
        <v>2</v>
      </c>
      <c r="U4539" s="24" t="s">
        <v>1026</v>
      </c>
      <c r="V4539" s="17">
        <v>0</v>
      </c>
      <c r="W4539" s="350" t="s">
        <v>6532</v>
      </c>
      <c r="X4539" s="17">
        <v>374</v>
      </c>
      <c r="Y4539" s="17">
        <v>14</v>
      </c>
      <c r="Z4539" s="24" t="s">
        <v>1026</v>
      </c>
      <c r="AA4539" s="17">
        <v>0</v>
      </c>
      <c r="AB4539" s="19"/>
      <c r="AC4539" s="17">
        <v>1</v>
      </c>
      <c r="AD4539" s="17">
        <v>56</v>
      </c>
      <c r="AE4539" s="17">
        <f t="shared" si="106"/>
        <v>116</v>
      </c>
      <c r="AF4539" s="11"/>
      <c r="AG4539" s="11"/>
      <c r="AH4539" s="11"/>
      <c r="AI4539" s="11"/>
      <c r="AJ4539" s="11"/>
      <c r="AK4539" s="11"/>
      <c r="AL4539" s="11"/>
      <c r="AM4539" s="11"/>
      <c r="AN4539" s="11"/>
      <c r="AO4539" s="11"/>
      <c r="AP4539" s="11"/>
      <c r="AQ4539" s="11"/>
      <c r="AR4539" s="11"/>
      <c r="AS4539" s="11"/>
      <c r="AT4539" s="11"/>
      <c r="AU4539" s="11"/>
      <c r="AV4539" s="11"/>
      <c r="AW4539" s="11"/>
      <c r="AX4539" s="11"/>
      <c r="AY4539" s="11"/>
      <c r="AZ4539" s="11"/>
      <c r="BA4539" s="11"/>
      <c r="BB4539" s="11"/>
      <c r="BC4539" s="11"/>
      <c r="BD4539" s="11"/>
      <c r="BE4539" s="11"/>
      <c r="BF4539" s="11"/>
      <c r="BG4539" s="11"/>
      <c r="BH4539" s="11"/>
      <c r="BI4539" s="11"/>
      <c r="BJ4539" s="11"/>
      <c r="BK4539" s="11"/>
      <c r="BL4539" s="11"/>
      <c r="BM4539" s="142"/>
    </row>
    <row r="4540" spans="1:65" s="342" customFormat="1" ht="15" customHeight="1" x14ac:dyDescent="0.25">
      <c r="A4540" s="14"/>
      <c r="B4540" s="319"/>
      <c r="C4540" s="14"/>
      <c r="D4540" s="14"/>
      <c r="E4540" s="14"/>
      <c r="F4540" s="14"/>
      <c r="G4540" s="14"/>
      <c r="H4540" s="14"/>
      <c r="I4540" s="14"/>
      <c r="J4540" s="20"/>
      <c r="K4540" s="14"/>
      <c r="L4540" s="14"/>
      <c r="M4540" s="72" t="s">
        <v>3011</v>
      </c>
      <c r="N4540" s="17">
        <v>28</v>
      </c>
      <c r="O4540" s="17">
        <v>5</v>
      </c>
      <c r="P4540" s="17">
        <v>2017</v>
      </c>
      <c r="Q4540" s="19" t="s">
        <v>6507</v>
      </c>
      <c r="R4540" s="17" t="s">
        <v>1026</v>
      </c>
      <c r="S4540" s="19" t="s">
        <v>6380</v>
      </c>
      <c r="T4540" s="17">
        <v>0</v>
      </c>
      <c r="U4540" s="24" t="s">
        <v>1026</v>
      </c>
      <c r="V4540" s="17">
        <v>2</v>
      </c>
      <c r="W4540" s="350" t="s">
        <v>6535</v>
      </c>
      <c r="X4540" s="17">
        <v>212</v>
      </c>
      <c r="Y4540" s="17">
        <v>6</v>
      </c>
      <c r="Z4540" s="24" t="s">
        <v>1026</v>
      </c>
      <c r="AA4540" s="17">
        <v>16</v>
      </c>
      <c r="AB4540" s="19"/>
      <c r="AC4540" s="17">
        <v>2</v>
      </c>
      <c r="AD4540" s="17">
        <v>38</v>
      </c>
      <c r="AE4540" s="17">
        <f t="shared" si="106"/>
        <v>158</v>
      </c>
      <c r="AF4540" s="11"/>
      <c r="AG4540" s="11"/>
      <c r="AH4540" s="11"/>
      <c r="AI4540" s="11"/>
      <c r="AJ4540" s="11"/>
      <c r="AK4540" s="11"/>
      <c r="AL4540" s="11"/>
      <c r="AM4540" s="11"/>
      <c r="AN4540" s="11"/>
      <c r="AO4540" s="11"/>
      <c r="AP4540" s="11"/>
      <c r="AQ4540" s="11"/>
      <c r="AR4540" s="11"/>
      <c r="AS4540" s="11"/>
      <c r="AT4540" s="11"/>
      <c r="AU4540" s="11"/>
      <c r="AV4540" s="11"/>
      <c r="AW4540" s="11"/>
      <c r="AX4540" s="11"/>
      <c r="AY4540" s="11"/>
      <c r="AZ4540" s="11"/>
      <c r="BA4540" s="11"/>
      <c r="BB4540" s="11"/>
      <c r="BC4540" s="11"/>
      <c r="BD4540" s="11"/>
      <c r="BE4540" s="11"/>
      <c r="BF4540" s="11"/>
      <c r="BG4540" s="11"/>
      <c r="BH4540" s="11"/>
      <c r="BI4540" s="11"/>
      <c r="BJ4540" s="11"/>
      <c r="BK4540" s="11"/>
      <c r="BL4540" s="11"/>
      <c r="BM4540" s="142"/>
    </row>
    <row r="4541" spans="1:65" s="342" customFormat="1" ht="15" customHeight="1" x14ac:dyDescent="0.25">
      <c r="A4541" s="14"/>
      <c r="B4541" s="319"/>
      <c r="C4541" s="14"/>
      <c r="D4541" s="14"/>
      <c r="E4541" s="14"/>
      <c r="F4541" s="14"/>
      <c r="G4541" s="14"/>
      <c r="H4541" s="14"/>
      <c r="I4541" s="14"/>
      <c r="J4541" s="20"/>
      <c r="K4541" s="14"/>
      <c r="L4541" s="14"/>
      <c r="M4541" s="72" t="s">
        <v>3011</v>
      </c>
      <c r="N4541" s="17">
        <v>28</v>
      </c>
      <c r="O4541" s="17">
        <v>5</v>
      </c>
      <c r="P4541" s="17">
        <v>2017</v>
      </c>
      <c r="Q4541" s="19" t="s">
        <v>392</v>
      </c>
      <c r="R4541" s="17" t="s">
        <v>1026</v>
      </c>
      <c r="S4541" s="19" t="s">
        <v>5041</v>
      </c>
      <c r="T4541" s="17">
        <v>1</v>
      </c>
      <c r="U4541" s="24" t="s">
        <v>1026</v>
      </c>
      <c r="V4541" s="17">
        <v>0</v>
      </c>
      <c r="W4541" s="350" t="s">
        <v>5279</v>
      </c>
      <c r="X4541" s="17">
        <v>372</v>
      </c>
      <c r="Y4541" s="17">
        <v>10</v>
      </c>
      <c r="Z4541" s="24" t="s">
        <v>1026</v>
      </c>
      <c r="AA4541" s="17">
        <v>6</v>
      </c>
      <c r="AB4541" s="19"/>
      <c r="AC4541" s="17">
        <v>2</v>
      </c>
      <c r="AD4541" s="17">
        <v>19</v>
      </c>
      <c r="AE4541" s="17">
        <f t="shared" si="106"/>
        <v>139</v>
      </c>
      <c r="AF4541" s="11"/>
      <c r="AG4541" s="11"/>
      <c r="AH4541" s="11"/>
      <c r="AI4541" s="11"/>
      <c r="AJ4541" s="11"/>
      <c r="AK4541" s="11"/>
      <c r="AL4541" s="11"/>
      <c r="AM4541" s="11"/>
      <c r="AN4541" s="11"/>
      <c r="AO4541" s="11"/>
      <c r="AP4541" s="11"/>
      <c r="AQ4541" s="11"/>
      <c r="AR4541" s="11"/>
      <c r="AS4541" s="11"/>
      <c r="AT4541" s="11"/>
      <c r="AU4541" s="11"/>
      <c r="AV4541" s="11"/>
      <c r="AW4541" s="11"/>
      <c r="AX4541" s="11"/>
      <c r="AY4541" s="11"/>
      <c r="AZ4541" s="11"/>
      <c r="BA4541" s="11"/>
      <c r="BB4541" s="11"/>
      <c r="BC4541" s="11"/>
      <c r="BD4541" s="11"/>
      <c r="BE4541" s="11"/>
      <c r="BF4541" s="11"/>
      <c r="BG4541" s="11"/>
      <c r="BH4541" s="11"/>
      <c r="BI4541" s="11"/>
      <c r="BJ4541" s="11"/>
      <c r="BK4541" s="11"/>
      <c r="BL4541" s="11"/>
      <c r="BM4541" s="142"/>
    </row>
    <row r="4542" spans="1:65" s="342" customFormat="1" ht="15" customHeight="1" x14ac:dyDescent="0.25">
      <c r="A4542" s="14"/>
      <c r="B4542" s="319"/>
      <c r="C4542" s="14"/>
      <c r="D4542" s="14"/>
      <c r="E4542" s="14"/>
      <c r="F4542" s="14"/>
      <c r="G4542" s="14"/>
      <c r="H4542" s="14"/>
      <c r="I4542" s="14"/>
      <c r="J4542" s="20"/>
      <c r="K4542" s="14"/>
      <c r="L4542" s="14"/>
      <c r="M4542" s="72" t="s">
        <v>3011</v>
      </c>
      <c r="N4542" s="17">
        <v>28</v>
      </c>
      <c r="O4542" s="17">
        <v>5</v>
      </c>
      <c r="P4542" s="17">
        <v>2017</v>
      </c>
      <c r="Q4542" s="19" t="s">
        <v>1041</v>
      </c>
      <c r="R4542" s="17" t="s">
        <v>1026</v>
      </c>
      <c r="S4542" s="19" t="s">
        <v>1241</v>
      </c>
      <c r="T4542" s="17">
        <v>1</v>
      </c>
      <c r="U4542" s="24" t="s">
        <v>1026</v>
      </c>
      <c r="V4542" s="17">
        <v>0</v>
      </c>
      <c r="W4542" s="350" t="s">
        <v>6534</v>
      </c>
      <c r="X4542" s="17">
        <v>566</v>
      </c>
      <c r="Y4542" s="17">
        <v>10</v>
      </c>
      <c r="Z4542" s="24" t="s">
        <v>1026</v>
      </c>
      <c r="AA4542" s="17">
        <v>8</v>
      </c>
      <c r="AB4542" s="19"/>
      <c r="AC4542" s="17">
        <v>2</v>
      </c>
      <c r="AD4542" s="17">
        <v>45</v>
      </c>
      <c r="AE4542" s="17">
        <f t="shared" si="106"/>
        <v>165</v>
      </c>
      <c r="AF4542" s="11"/>
      <c r="AG4542" s="11"/>
      <c r="AH4542" s="11"/>
      <c r="AI4542" s="11"/>
      <c r="AJ4542" s="11"/>
      <c r="AK4542" s="11"/>
      <c r="AL4542" s="11"/>
      <c r="AM4542" s="11"/>
      <c r="AN4542" s="11"/>
      <c r="AO4542" s="11"/>
      <c r="AP4542" s="11"/>
      <c r="AQ4542" s="11"/>
      <c r="AR4542" s="11"/>
      <c r="AS4542" s="11"/>
      <c r="AT4542" s="11"/>
      <c r="AU4542" s="11"/>
      <c r="AV4542" s="11"/>
      <c r="AW4542" s="11"/>
      <c r="AX4542" s="11"/>
      <c r="AY4542" s="11"/>
      <c r="AZ4542" s="11"/>
      <c r="BA4542" s="11"/>
      <c r="BB4542" s="11"/>
      <c r="BC4542" s="11"/>
      <c r="BD4542" s="11"/>
      <c r="BE4542" s="11"/>
      <c r="BF4542" s="11"/>
      <c r="BG4542" s="11"/>
      <c r="BH4542" s="11"/>
      <c r="BI4542" s="11"/>
      <c r="BJ4542" s="11"/>
      <c r="BK4542" s="11"/>
      <c r="BL4542" s="11"/>
      <c r="BM4542" s="142"/>
    </row>
    <row r="4543" spans="1:65" s="342" customFormat="1" ht="15" customHeight="1" x14ac:dyDescent="0.25">
      <c r="A4543" s="14"/>
      <c r="B4543" s="153"/>
      <c r="C4543" s="14"/>
      <c r="D4543" s="14"/>
      <c r="E4543" s="14"/>
      <c r="F4543" s="14"/>
      <c r="G4543" s="14"/>
      <c r="H4543" s="14"/>
      <c r="I4543" s="14"/>
      <c r="J4543" s="20"/>
      <c r="K4543" s="14"/>
      <c r="L4543" s="14"/>
      <c r="M4543" s="72" t="s">
        <v>3013</v>
      </c>
      <c r="N4543" s="17">
        <v>29</v>
      </c>
      <c r="O4543" s="17">
        <v>5</v>
      </c>
      <c r="P4543" s="17">
        <v>2017</v>
      </c>
      <c r="Q4543" s="19" t="s">
        <v>4913</v>
      </c>
      <c r="R4543" s="17" t="s">
        <v>1026</v>
      </c>
      <c r="S4543" s="19" t="s">
        <v>6380</v>
      </c>
      <c r="T4543" s="17">
        <v>2</v>
      </c>
      <c r="U4543" s="24" t="s">
        <v>1026</v>
      </c>
      <c r="V4543" s="17">
        <v>0</v>
      </c>
      <c r="W4543" s="350" t="s">
        <v>927</v>
      </c>
      <c r="X4543" s="17">
        <v>1182</v>
      </c>
      <c r="Y4543" s="17">
        <v>7</v>
      </c>
      <c r="Z4543" s="24" t="s">
        <v>1026</v>
      </c>
      <c r="AA4543" s="17">
        <v>1</v>
      </c>
      <c r="AB4543" s="19"/>
      <c r="AC4543" s="17">
        <v>1</v>
      </c>
      <c r="AD4543" s="17">
        <v>56</v>
      </c>
      <c r="AE4543" s="17">
        <f t="shared" si="106"/>
        <v>116</v>
      </c>
      <c r="AF4543" s="11"/>
      <c r="AG4543" s="11"/>
      <c r="AH4543" s="11"/>
      <c r="AI4543" s="11"/>
      <c r="AJ4543" s="11"/>
      <c r="AK4543" s="11"/>
      <c r="AL4543" s="11"/>
      <c r="AM4543" s="11"/>
      <c r="AN4543" s="11"/>
      <c r="AO4543" s="11"/>
      <c r="AP4543" s="11"/>
      <c r="AQ4543" s="11"/>
      <c r="AR4543" s="11"/>
      <c r="AS4543" s="11"/>
      <c r="AT4543" s="11"/>
      <c r="AU4543" s="11"/>
      <c r="AV4543" s="11"/>
      <c r="AW4543" s="11"/>
      <c r="AX4543" s="11"/>
      <c r="AY4543" s="11"/>
      <c r="AZ4543" s="11"/>
      <c r="BA4543" s="11"/>
      <c r="BB4543" s="11"/>
      <c r="BC4543" s="11"/>
      <c r="BD4543" s="11"/>
      <c r="BE4543" s="11"/>
      <c r="BF4543" s="11"/>
      <c r="BG4543" s="11"/>
      <c r="BH4543" s="11"/>
      <c r="BI4543" s="11"/>
      <c r="BJ4543" s="11"/>
      <c r="BK4543" s="11"/>
      <c r="BL4543" s="11"/>
      <c r="BM4543" s="142"/>
    </row>
    <row r="4544" spans="1:65" s="342" customFormat="1" ht="15" customHeight="1" x14ac:dyDescent="0.25">
      <c r="A4544" s="14"/>
      <c r="B4544" s="153"/>
      <c r="C4544" s="14"/>
      <c r="D4544" s="14"/>
      <c r="E4544" s="14"/>
      <c r="F4544" s="14"/>
      <c r="G4544" s="14"/>
      <c r="H4544" s="14"/>
      <c r="I4544" s="14"/>
      <c r="J4544" s="20"/>
      <c r="K4544" s="14"/>
      <c r="L4544" s="14"/>
      <c r="M4544" s="72" t="s">
        <v>3142</v>
      </c>
      <c r="N4544" s="17">
        <v>31</v>
      </c>
      <c r="O4544" s="17">
        <v>5</v>
      </c>
      <c r="P4544" s="17">
        <v>2017</v>
      </c>
      <c r="Q4544" s="19" t="s">
        <v>1041</v>
      </c>
      <c r="R4544" s="17" t="s">
        <v>1026</v>
      </c>
      <c r="S4544" s="19" t="s">
        <v>6508</v>
      </c>
      <c r="T4544" s="17">
        <v>2</v>
      </c>
      <c r="U4544" s="24" t="s">
        <v>1026</v>
      </c>
      <c r="V4544" s="17">
        <v>0</v>
      </c>
      <c r="W4544" s="350" t="s">
        <v>4489</v>
      </c>
      <c r="X4544" s="17">
        <v>463</v>
      </c>
      <c r="Y4544" s="17">
        <v>7</v>
      </c>
      <c r="Z4544" s="24" t="s">
        <v>1026</v>
      </c>
      <c r="AA4544" s="17">
        <v>5</v>
      </c>
      <c r="AB4544" s="19"/>
      <c r="AC4544" s="17">
        <v>2</v>
      </c>
      <c r="AD4544" s="17">
        <v>18</v>
      </c>
      <c r="AE4544" s="17">
        <f t="shared" si="106"/>
        <v>138</v>
      </c>
      <c r="AF4544" s="11"/>
      <c r="AG4544" s="11"/>
      <c r="AH4544" s="11"/>
      <c r="AI4544" s="11"/>
      <c r="AJ4544" s="11"/>
      <c r="AK4544" s="11"/>
      <c r="AL4544" s="11"/>
      <c r="AM4544" s="11"/>
      <c r="AN4544" s="11"/>
      <c r="AO4544" s="11"/>
      <c r="AP4544" s="11"/>
      <c r="AQ4544" s="11"/>
      <c r="AR4544" s="11"/>
      <c r="AS4544" s="11"/>
      <c r="AT4544" s="11"/>
      <c r="AU4544" s="11"/>
      <c r="AV4544" s="11"/>
      <c r="AW4544" s="11"/>
      <c r="AX4544" s="11"/>
      <c r="AY4544" s="11"/>
      <c r="AZ4544" s="11"/>
      <c r="BA4544" s="11"/>
      <c r="BB4544" s="11"/>
      <c r="BC4544" s="11"/>
      <c r="BD4544" s="11"/>
      <c r="BE4544" s="11"/>
      <c r="BF4544" s="11"/>
      <c r="BG4544" s="11"/>
      <c r="BH4544" s="11"/>
      <c r="BI4544" s="11"/>
      <c r="BJ4544" s="11"/>
      <c r="BK4544" s="11"/>
      <c r="BL4544" s="11"/>
      <c r="BM4544" s="142"/>
    </row>
    <row r="4545" spans="1:65" s="342" customFormat="1" ht="15" customHeight="1" x14ac:dyDescent="0.25">
      <c r="A4545" s="14"/>
      <c r="B4545" s="153"/>
      <c r="C4545" s="14"/>
      <c r="D4545" s="14"/>
      <c r="E4545" s="14"/>
      <c r="F4545" s="14"/>
      <c r="G4545" s="14"/>
      <c r="H4545" s="14"/>
      <c r="I4545" s="14"/>
      <c r="J4545" s="20"/>
      <c r="K4545" s="14"/>
      <c r="L4545" s="14"/>
      <c r="M4545" s="72" t="s">
        <v>3142</v>
      </c>
      <c r="N4545" s="17">
        <v>31</v>
      </c>
      <c r="O4545" s="17">
        <v>5</v>
      </c>
      <c r="P4545" s="17">
        <v>2017</v>
      </c>
      <c r="Q4545" s="19" t="s">
        <v>5761</v>
      </c>
      <c r="R4545" s="17" t="s">
        <v>1026</v>
      </c>
      <c r="S4545" s="19" t="s">
        <v>6507</v>
      </c>
      <c r="T4545" s="17">
        <v>2</v>
      </c>
      <c r="U4545" s="24" t="s">
        <v>1026</v>
      </c>
      <c r="V4545" s="17">
        <v>0</v>
      </c>
      <c r="W4545" s="350" t="s">
        <v>6537</v>
      </c>
      <c r="X4545" s="17">
        <v>275</v>
      </c>
      <c r="Y4545" s="17">
        <v>11</v>
      </c>
      <c r="Z4545" s="24" t="s">
        <v>1026</v>
      </c>
      <c r="AA4545" s="17">
        <v>2</v>
      </c>
      <c r="AB4545" s="19"/>
      <c r="AC4545" s="17">
        <v>2</v>
      </c>
      <c r="AD4545" s="17">
        <v>2</v>
      </c>
      <c r="AE4545" s="17">
        <f t="shared" si="106"/>
        <v>122</v>
      </c>
      <c r="AF4545" s="11"/>
      <c r="AG4545" s="11"/>
      <c r="AH4545" s="11"/>
      <c r="AI4545" s="11"/>
      <c r="AJ4545" s="11"/>
      <c r="AK4545" s="11"/>
      <c r="AL4545" s="11"/>
      <c r="AM4545" s="11"/>
      <c r="AN4545" s="11"/>
      <c r="AO4545" s="11"/>
      <c r="AP4545" s="11"/>
      <c r="AQ4545" s="11"/>
      <c r="AR4545" s="11"/>
      <c r="AS4545" s="11"/>
      <c r="AT4545" s="11"/>
      <c r="AU4545" s="11"/>
      <c r="AV4545" s="11"/>
      <c r="AW4545" s="11"/>
      <c r="AX4545" s="11"/>
      <c r="AY4545" s="11"/>
      <c r="AZ4545" s="11"/>
      <c r="BA4545" s="11"/>
      <c r="BB4545" s="11"/>
      <c r="BC4545" s="11"/>
      <c r="BD4545" s="11"/>
      <c r="BE4545" s="11"/>
      <c r="BF4545" s="11"/>
      <c r="BG4545" s="11"/>
      <c r="BH4545" s="11"/>
      <c r="BI4545" s="11"/>
      <c r="BJ4545" s="11"/>
      <c r="BK4545" s="11"/>
      <c r="BL4545" s="11"/>
      <c r="BM4545" s="142"/>
    </row>
    <row r="4546" spans="1:65" s="342" customFormat="1" ht="15" customHeight="1" x14ac:dyDescent="0.25">
      <c r="A4546" s="14"/>
      <c r="B4546" s="153"/>
      <c r="C4546" s="14"/>
      <c r="D4546" s="14"/>
      <c r="E4546" s="14"/>
      <c r="F4546" s="14"/>
      <c r="G4546" s="14"/>
      <c r="H4546" s="14"/>
      <c r="I4546" s="14"/>
      <c r="J4546" s="20"/>
      <c r="K4546" s="14"/>
      <c r="L4546" s="14"/>
      <c r="M4546" s="72" t="s">
        <v>3142</v>
      </c>
      <c r="N4546" s="17">
        <v>31</v>
      </c>
      <c r="O4546" s="17">
        <v>5</v>
      </c>
      <c r="P4546" s="17">
        <v>2017</v>
      </c>
      <c r="Q4546" s="19" t="s">
        <v>264</v>
      </c>
      <c r="R4546" s="17" t="s">
        <v>1026</v>
      </c>
      <c r="S4546" s="19" t="s">
        <v>392</v>
      </c>
      <c r="T4546" s="17">
        <v>0</v>
      </c>
      <c r="U4546" s="24" t="s">
        <v>1026</v>
      </c>
      <c r="V4546" s="17">
        <v>2</v>
      </c>
      <c r="W4546" s="350" t="s">
        <v>465</v>
      </c>
      <c r="X4546" s="17">
        <v>324</v>
      </c>
      <c r="Y4546" s="17">
        <v>1</v>
      </c>
      <c r="Z4546" s="24" t="s">
        <v>1026</v>
      </c>
      <c r="AA4546" s="17">
        <v>12</v>
      </c>
      <c r="AB4546" s="19"/>
      <c r="AC4546" s="17">
        <v>2</v>
      </c>
      <c r="AD4546" s="17">
        <v>13</v>
      </c>
      <c r="AE4546" s="17">
        <f t="shared" si="106"/>
        <v>133</v>
      </c>
      <c r="AF4546" s="11"/>
      <c r="AG4546" s="11"/>
      <c r="AH4546" s="11"/>
      <c r="AI4546" s="11"/>
      <c r="AJ4546" s="11"/>
      <c r="AK4546" s="11"/>
      <c r="AL4546" s="11"/>
      <c r="AM4546" s="11"/>
      <c r="AN4546" s="11"/>
      <c r="AO4546" s="11"/>
      <c r="AP4546" s="11"/>
      <c r="AQ4546" s="11"/>
      <c r="AR4546" s="11"/>
      <c r="AS4546" s="11"/>
      <c r="AT4546" s="11"/>
      <c r="AU4546" s="11"/>
      <c r="AV4546" s="11"/>
      <c r="AW4546" s="11"/>
      <c r="AX4546" s="11"/>
      <c r="AY4546" s="11"/>
      <c r="AZ4546" s="11"/>
      <c r="BA4546" s="11"/>
      <c r="BB4546" s="11"/>
      <c r="BC4546" s="11"/>
      <c r="BD4546" s="11"/>
      <c r="BE4546" s="11"/>
      <c r="BF4546" s="11"/>
      <c r="BG4546" s="11"/>
      <c r="BH4546" s="11"/>
      <c r="BI4546" s="11"/>
      <c r="BJ4546" s="11"/>
      <c r="BK4546" s="11"/>
      <c r="BL4546" s="11"/>
      <c r="BM4546" s="142"/>
    </row>
    <row r="4547" spans="1:65" s="342" customFormat="1" ht="15" customHeight="1" x14ac:dyDescent="0.25">
      <c r="A4547" s="14"/>
      <c r="B4547" s="153"/>
      <c r="C4547" s="14"/>
      <c r="D4547" s="14"/>
      <c r="E4547" s="14"/>
      <c r="F4547" s="14"/>
      <c r="G4547" s="14"/>
      <c r="H4547" s="14"/>
      <c r="I4547" s="14"/>
      <c r="J4547" s="20"/>
      <c r="K4547" s="14"/>
      <c r="L4547" s="14"/>
      <c r="M4547" s="72" t="s">
        <v>3142</v>
      </c>
      <c r="N4547" s="17">
        <v>31</v>
      </c>
      <c r="O4547" s="17">
        <v>5</v>
      </c>
      <c r="P4547" s="17">
        <v>2017</v>
      </c>
      <c r="Q4547" s="19" t="s">
        <v>1241</v>
      </c>
      <c r="R4547" s="17" t="s">
        <v>1026</v>
      </c>
      <c r="S4547" s="19" t="s">
        <v>4913</v>
      </c>
      <c r="T4547" s="17">
        <v>2</v>
      </c>
      <c r="U4547" s="24" t="s">
        <v>1026</v>
      </c>
      <c r="V4547" s="17">
        <v>1</v>
      </c>
      <c r="W4547" s="350" t="s">
        <v>6536</v>
      </c>
      <c r="X4547" s="17">
        <v>1192</v>
      </c>
      <c r="Y4547" s="17">
        <v>4</v>
      </c>
      <c r="Z4547" s="24" t="s">
        <v>1026</v>
      </c>
      <c r="AA4547" s="17">
        <v>4</v>
      </c>
      <c r="AB4547" s="19"/>
      <c r="AC4547" s="17">
        <v>2</v>
      </c>
      <c r="AD4547" s="17">
        <v>34</v>
      </c>
      <c r="AE4547" s="17">
        <f t="shared" si="106"/>
        <v>154</v>
      </c>
      <c r="AF4547" s="11"/>
      <c r="AG4547" s="11"/>
      <c r="AH4547" s="11"/>
      <c r="AI4547" s="11"/>
      <c r="AJ4547" s="11"/>
      <c r="AK4547" s="11"/>
      <c r="AL4547" s="11"/>
      <c r="AM4547" s="11"/>
      <c r="AN4547" s="11"/>
      <c r="AO4547" s="11"/>
      <c r="AP4547" s="11"/>
      <c r="AQ4547" s="11"/>
      <c r="AR4547" s="11"/>
      <c r="AS4547" s="11"/>
      <c r="AT4547" s="11"/>
      <c r="AU4547" s="11"/>
      <c r="AV4547" s="11"/>
      <c r="AW4547" s="11"/>
      <c r="AX4547" s="11"/>
      <c r="AY4547" s="11"/>
      <c r="AZ4547" s="11"/>
      <c r="BA4547" s="11"/>
      <c r="BB4547" s="11"/>
      <c r="BC4547" s="11"/>
      <c r="BD4547" s="11"/>
      <c r="BE4547" s="11"/>
      <c r="BF4547" s="11"/>
      <c r="BG4547" s="11"/>
      <c r="BH4547" s="11"/>
      <c r="BI4547" s="11"/>
      <c r="BJ4547" s="11"/>
      <c r="BK4547" s="11"/>
      <c r="BL4547" s="11"/>
      <c r="BM4547" s="142"/>
    </row>
    <row r="4548" spans="1:65" s="342" customFormat="1" ht="15" customHeight="1" x14ac:dyDescent="0.25">
      <c r="A4548" s="14"/>
      <c r="B4548" s="153"/>
      <c r="C4548" s="14"/>
      <c r="D4548" s="14"/>
      <c r="E4548" s="14"/>
      <c r="F4548" s="14"/>
      <c r="G4548" s="14"/>
      <c r="H4548" s="14"/>
      <c r="I4548" s="14"/>
      <c r="J4548" s="20"/>
      <c r="K4548" s="14"/>
      <c r="L4548" s="14"/>
      <c r="M4548" s="72" t="s">
        <v>3141</v>
      </c>
      <c r="N4548" s="17">
        <v>1</v>
      </c>
      <c r="O4548" s="17">
        <v>6</v>
      </c>
      <c r="P4548" s="17">
        <v>2017</v>
      </c>
      <c r="Q4548" s="19" t="s">
        <v>6380</v>
      </c>
      <c r="R4548" s="17" t="s">
        <v>1026</v>
      </c>
      <c r="S4548" s="19" t="s">
        <v>566</v>
      </c>
      <c r="T4548" s="17">
        <v>2</v>
      </c>
      <c r="U4548" s="24" t="s">
        <v>1026</v>
      </c>
      <c r="V4548" s="17">
        <v>1</v>
      </c>
      <c r="W4548" s="350" t="s">
        <v>6538</v>
      </c>
      <c r="X4548" s="17">
        <v>100</v>
      </c>
      <c r="Y4548" s="17">
        <v>15</v>
      </c>
      <c r="Z4548" s="24" t="s">
        <v>1026</v>
      </c>
      <c r="AA4548" s="17">
        <v>12</v>
      </c>
      <c r="AB4548" s="19"/>
      <c r="AC4548" s="17">
        <v>2</v>
      </c>
      <c r="AD4548" s="17">
        <v>59</v>
      </c>
      <c r="AE4548" s="17">
        <f t="shared" si="106"/>
        <v>179</v>
      </c>
      <c r="AF4548" s="11"/>
      <c r="AG4548" s="11"/>
      <c r="AH4548" s="11"/>
      <c r="AI4548" s="11"/>
      <c r="AJ4548" s="11"/>
      <c r="AK4548" s="11"/>
      <c r="AL4548" s="11"/>
      <c r="AM4548" s="11"/>
      <c r="AN4548" s="11"/>
      <c r="AO4548" s="11"/>
      <c r="AP4548" s="11"/>
      <c r="AQ4548" s="11"/>
      <c r="AR4548" s="11"/>
      <c r="AS4548" s="11"/>
      <c r="AT4548" s="11"/>
      <c r="AU4548" s="11"/>
      <c r="AV4548" s="11"/>
      <c r="AW4548" s="11"/>
      <c r="AX4548" s="11"/>
      <c r="AY4548" s="11"/>
      <c r="AZ4548" s="11"/>
      <c r="BA4548" s="11"/>
      <c r="BB4548" s="11"/>
      <c r="BC4548" s="11"/>
      <c r="BD4548" s="11"/>
      <c r="BE4548" s="11"/>
      <c r="BF4548" s="11"/>
      <c r="BG4548" s="11"/>
      <c r="BH4548" s="11"/>
      <c r="BI4548" s="11"/>
      <c r="BJ4548" s="11"/>
      <c r="BK4548" s="11"/>
      <c r="BL4548" s="11"/>
      <c r="BM4548" s="142"/>
    </row>
    <row r="4549" spans="1:65" s="342" customFormat="1" ht="15" customHeight="1" x14ac:dyDescent="0.25">
      <c r="A4549" s="14"/>
      <c r="B4549" s="153"/>
      <c r="C4549" s="14"/>
      <c r="D4549" s="14"/>
      <c r="E4549" s="14"/>
      <c r="F4549" s="14"/>
      <c r="G4549" s="14"/>
      <c r="H4549" s="14"/>
      <c r="I4549" s="14"/>
      <c r="J4549" s="20"/>
      <c r="K4549" s="14"/>
      <c r="L4549" s="14"/>
      <c r="M4549" s="72" t="s">
        <v>3011</v>
      </c>
      <c r="N4549" s="17">
        <v>4</v>
      </c>
      <c r="O4549" s="17">
        <v>6</v>
      </c>
      <c r="P4549" s="17">
        <v>2017</v>
      </c>
      <c r="Q4549" s="19" t="s">
        <v>392</v>
      </c>
      <c r="R4549" s="17" t="s">
        <v>1026</v>
      </c>
      <c r="S4549" s="19" t="s">
        <v>6507</v>
      </c>
      <c r="T4549" s="17">
        <v>2</v>
      </c>
      <c r="U4549" s="24" t="s">
        <v>1026</v>
      </c>
      <c r="V4549" s="17">
        <v>0</v>
      </c>
      <c r="W4549" s="350" t="s">
        <v>6539</v>
      </c>
      <c r="X4549" s="17">
        <v>507</v>
      </c>
      <c r="Y4549" s="17">
        <v>16</v>
      </c>
      <c r="Z4549" s="24" t="s">
        <v>1026</v>
      </c>
      <c r="AA4549" s="17">
        <v>0</v>
      </c>
      <c r="AB4549" s="19"/>
      <c r="AC4549" s="17">
        <v>2</v>
      </c>
      <c r="AD4549" s="17">
        <v>8</v>
      </c>
      <c r="AE4549" s="17">
        <f t="shared" si="106"/>
        <v>128</v>
      </c>
      <c r="AF4549" s="11"/>
      <c r="AG4549" s="11"/>
      <c r="AH4549" s="11"/>
      <c r="AI4549" s="11"/>
      <c r="AJ4549" s="11"/>
      <c r="AK4549" s="11"/>
      <c r="AL4549" s="11"/>
      <c r="AM4549" s="11"/>
      <c r="AN4549" s="11"/>
      <c r="AO4549" s="11"/>
      <c r="AP4549" s="11"/>
      <c r="AQ4549" s="11"/>
      <c r="AR4549" s="11"/>
      <c r="AS4549" s="11"/>
      <c r="AT4549" s="11"/>
      <c r="AU4549" s="11"/>
      <c r="AV4549" s="11"/>
      <c r="AW4549" s="11"/>
      <c r="AX4549" s="11"/>
      <c r="AY4549" s="11"/>
      <c r="AZ4549" s="11"/>
      <c r="BA4549" s="11"/>
      <c r="BB4549" s="11"/>
      <c r="BC4549" s="11"/>
      <c r="BD4549" s="11"/>
      <c r="BE4549" s="11"/>
      <c r="BF4549" s="11"/>
      <c r="BG4549" s="11"/>
      <c r="BH4549" s="11"/>
      <c r="BI4549" s="11"/>
      <c r="BJ4549" s="11"/>
      <c r="BK4549" s="11"/>
      <c r="BL4549" s="11"/>
      <c r="BM4549" s="142"/>
    </row>
    <row r="4550" spans="1:65" s="342" customFormat="1" ht="15" customHeight="1" x14ac:dyDescent="0.25">
      <c r="A4550" s="14"/>
      <c r="B4550" s="153"/>
      <c r="C4550" s="14"/>
      <c r="D4550" s="14"/>
      <c r="E4550" s="14"/>
      <c r="F4550" s="14"/>
      <c r="G4550" s="14"/>
      <c r="H4550" s="14"/>
      <c r="I4550" s="14"/>
      <c r="J4550" s="20"/>
      <c r="K4550" s="14"/>
      <c r="L4550" s="14"/>
      <c r="M4550" s="72" t="s">
        <v>3144</v>
      </c>
      <c r="N4550" s="17">
        <v>6</v>
      </c>
      <c r="O4550" s="17">
        <v>6</v>
      </c>
      <c r="P4550" s="17">
        <v>2017</v>
      </c>
      <c r="Q4550" s="19" t="s">
        <v>5041</v>
      </c>
      <c r="R4550" s="17" t="s">
        <v>1026</v>
      </c>
      <c r="S4550" s="19" t="s">
        <v>6508</v>
      </c>
      <c r="T4550" s="17">
        <v>1</v>
      </c>
      <c r="U4550" s="24" t="s">
        <v>1026</v>
      </c>
      <c r="V4550" s="17">
        <v>0</v>
      </c>
      <c r="W4550" s="350" t="s">
        <v>5792</v>
      </c>
      <c r="X4550" s="17">
        <v>541</v>
      </c>
      <c r="Y4550" s="17">
        <v>8</v>
      </c>
      <c r="Z4550" s="24" t="s">
        <v>1026</v>
      </c>
      <c r="AA4550" s="17">
        <v>2</v>
      </c>
      <c r="AB4550" s="19"/>
      <c r="AC4550" s="17">
        <v>2</v>
      </c>
      <c r="AD4550" s="17">
        <v>18</v>
      </c>
      <c r="AE4550" s="17">
        <f t="shared" si="106"/>
        <v>138</v>
      </c>
      <c r="AF4550" s="11"/>
      <c r="AG4550" s="11"/>
      <c r="AH4550" s="11"/>
      <c r="AI4550" s="11"/>
      <c r="AJ4550" s="11"/>
      <c r="AK4550" s="11"/>
      <c r="AL4550" s="11"/>
      <c r="AM4550" s="11"/>
      <c r="AN4550" s="11"/>
      <c r="AO4550" s="11"/>
      <c r="AP4550" s="11"/>
      <c r="AQ4550" s="11"/>
      <c r="AR4550" s="11"/>
      <c r="AS4550" s="11"/>
      <c r="AT4550" s="11"/>
      <c r="AU4550" s="11"/>
      <c r="AV4550" s="11"/>
      <c r="AW4550" s="11"/>
      <c r="AX4550" s="11"/>
      <c r="AY4550" s="11"/>
      <c r="AZ4550" s="11"/>
      <c r="BA4550" s="11"/>
      <c r="BB4550" s="11"/>
      <c r="BC4550" s="11"/>
      <c r="BD4550" s="11"/>
      <c r="BE4550" s="11"/>
      <c r="BF4550" s="11"/>
      <c r="BG4550" s="11"/>
      <c r="BH4550" s="11"/>
      <c r="BI4550" s="11"/>
      <c r="BJ4550" s="11"/>
      <c r="BK4550" s="11"/>
      <c r="BL4550" s="11"/>
      <c r="BM4550" s="142"/>
    </row>
    <row r="4551" spans="1:65" s="342" customFormat="1" ht="15" customHeight="1" x14ac:dyDescent="0.25">
      <c r="A4551" s="14"/>
      <c r="B4551" s="153"/>
      <c r="C4551" s="14"/>
      <c r="D4551" s="14"/>
      <c r="E4551" s="14"/>
      <c r="F4551" s="14"/>
      <c r="G4551" s="14"/>
      <c r="H4551" s="14"/>
      <c r="I4551" s="14"/>
      <c r="J4551" s="20"/>
      <c r="K4551" s="14"/>
      <c r="L4551" s="14"/>
      <c r="M4551" s="72" t="s">
        <v>3144</v>
      </c>
      <c r="N4551" s="17">
        <v>6</v>
      </c>
      <c r="O4551" s="17">
        <v>6</v>
      </c>
      <c r="P4551" s="17">
        <v>2017</v>
      </c>
      <c r="Q4551" s="19" t="s">
        <v>1041</v>
      </c>
      <c r="R4551" s="17" t="s">
        <v>1026</v>
      </c>
      <c r="S4551" s="19" t="s">
        <v>5761</v>
      </c>
      <c r="T4551" s="17">
        <v>1</v>
      </c>
      <c r="U4551" s="24" t="s">
        <v>1026</v>
      </c>
      <c r="V4551" s="17">
        <v>2</v>
      </c>
      <c r="W4551" s="350" t="s">
        <v>1886</v>
      </c>
      <c r="X4551" s="17">
        <v>575</v>
      </c>
      <c r="Y4551" s="17">
        <v>6</v>
      </c>
      <c r="Z4551" s="24" t="s">
        <v>1026</v>
      </c>
      <c r="AA4551" s="17">
        <v>7</v>
      </c>
      <c r="AB4551" s="19"/>
      <c r="AC4551" s="17">
        <v>2</v>
      </c>
      <c r="AD4551" s="17">
        <v>18</v>
      </c>
      <c r="AE4551" s="17">
        <f t="shared" si="106"/>
        <v>138</v>
      </c>
      <c r="AF4551" s="11"/>
      <c r="AG4551" s="11"/>
      <c r="AH4551" s="11"/>
      <c r="AI4551" s="11"/>
      <c r="AJ4551" s="11"/>
      <c r="AK4551" s="11"/>
      <c r="AL4551" s="11"/>
      <c r="AM4551" s="11"/>
      <c r="AN4551" s="11"/>
      <c r="AO4551" s="11"/>
      <c r="AP4551" s="11"/>
      <c r="AQ4551" s="11"/>
      <c r="AR4551" s="11"/>
      <c r="AS4551" s="11"/>
      <c r="AT4551" s="11"/>
      <c r="AU4551" s="11"/>
      <c r="AV4551" s="11"/>
      <c r="AW4551" s="11"/>
      <c r="AX4551" s="11"/>
      <c r="AY4551" s="11"/>
      <c r="AZ4551" s="11"/>
      <c r="BA4551" s="11"/>
      <c r="BB4551" s="11"/>
      <c r="BC4551" s="11"/>
      <c r="BD4551" s="11"/>
      <c r="BE4551" s="11"/>
      <c r="BF4551" s="11"/>
      <c r="BG4551" s="11"/>
      <c r="BH4551" s="11"/>
      <c r="BI4551" s="11"/>
      <c r="BJ4551" s="11"/>
      <c r="BK4551" s="11"/>
      <c r="BL4551" s="11"/>
      <c r="BM4551" s="142"/>
    </row>
    <row r="4552" spans="1:65" s="342" customFormat="1" ht="15" customHeight="1" x14ac:dyDescent="0.25">
      <c r="A4552" s="14"/>
      <c r="B4552" s="153"/>
      <c r="C4552" s="14"/>
      <c r="D4552" s="14"/>
      <c r="E4552" s="14"/>
      <c r="F4552" s="14"/>
      <c r="G4552" s="14"/>
      <c r="H4552" s="14"/>
      <c r="I4552" s="14"/>
      <c r="J4552" s="20"/>
      <c r="K4552" s="14"/>
      <c r="L4552" s="14"/>
      <c r="M4552" s="72" t="s">
        <v>3144</v>
      </c>
      <c r="N4552" s="17">
        <v>6</v>
      </c>
      <c r="O4552" s="17">
        <v>6</v>
      </c>
      <c r="P4552" s="17">
        <v>2017</v>
      </c>
      <c r="Q4552" s="19" t="s">
        <v>566</v>
      </c>
      <c r="R4552" s="17" t="s">
        <v>1026</v>
      </c>
      <c r="S4552" s="19" t="s">
        <v>1241</v>
      </c>
      <c r="T4552" s="17">
        <v>0</v>
      </c>
      <c r="U4552" s="24" t="s">
        <v>1026</v>
      </c>
      <c r="V4552" s="17">
        <v>1</v>
      </c>
      <c r="W4552" s="350" t="s">
        <v>6540</v>
      </c>
      <c r="X4552" s="17">
        <v>472</v>
      </c>
      <c r="Y4552" s="17">
        <v>3</v>
      </c>
      <c r="Z4552" s="24" t="s">
        <v>1026</v>
      </c>
      <c r="AA4552" s="17">
        <v>9</v>
      </c>
      <c r="AB4552" s="19"/>
      <c r="AC4552" s="17">
        <v>2</v>
      </c>
      <c r="AD4552" s="17">
        <v>21</v>
      </c>
      <c r="AE4552" s="17">
        <f t="shared" si="106"/>
        <v>141</v>
      </c>
      <c r="AF4552" s="11"/>
      <c r="AG4552" s="11"/>
      <c r="AH4552" s="11"/>
      <c r="AI4552" s="11"/>
      <c r="AJ4552" s="11"/>
      <c r="AK4552" s="11"/>
      <c r="AL4552" s="11"/>
      <c r="AM4552" s="11"/>
      <c r="AN4552" s="11"/>
      <c r="AO4552" s="11"/>
      <c r="AP4552" s="11"/>
      <c r="AQ4552" s="11"/>
      <c r="AR4552" s="11"/>
      <c r="AS4552" s="11"/>
      <c r="AT4552" s="11"/>
      <c r="AU4552" s="11"/>
      <c r="AV4552" s="11"/>
      <c r="AW4552" s="11"/>
      <c r="AX4552" s="11"/>
      <c r="AY4552" s="11"/>
      <c r="AZ4552" s="11"/>
      <c r="BA4552" s="11"/>
      <c r="BB4552" s="11"/>
      <c r="BC4552" s="11"/>
      <c r="BD4552" s="11"/>
      <c r="BE4552" s="11"/>
      <c r="BF4552" s="11"/>
      <c r="BG4552" s="11"/>
      <c r="BH4552" s="11"/>
      <c r="BI4552" s="11"/>
      <c r="BJ4552" s="11"/>
      <c r="BK4552" s="11"/>
      <c r="BL4552" s="11"/>
      <c r="BM4552" s="142"/>
    </row>
    <row r="4553" spans="1:65" s="342" customFormat="1" ht="15" customHeight="1" x14ac:dyDescent="0.25">
      <c r="A4553" s="14"/>
      <c r="B4553" s="153"/>
      <c r="C4553" s="14"/>
      <c r="D4553" s="14"/>
      <c r="E4553" s="14"/>
      <c r="F4553" s="14"/>
      <c r="G4553" s="14"/>
      <c r="H4553" s="14"/>
      <c r="I4553" s="14"/>
      <c r="J4553" s="20"/>
      <c r="K4553" s="14"/>
      <c r="L4553" s="14"/>
      <c r="M4553" s="72" t="s">
        <v>3142</v>
      </c>
      <c r="N4553" s="17">
        <v>7</v>
      </c>
      <c r="O4553" s="17">
        <v>6</v>
      </c>
      <c r="P4553" s="17">
        <v>2017</v>
      </c>
      <c r="Q4553" s="19" t="s">
        <v>6380</v>
      </c>
      <c r="R4553" s="17" t="s">
        <v>1026</v>
      </c>
      <c r="S4553" s="19" t="s">
        <v>6508</v>
      </c>
      <c r="T4553" s="17">
        <v>0</v>
      </c>
      <c r="U4553" s="24" t="s">
        <v>1026</v>
      </c>
      <c r="V4553" s="17">
        <v>2</v>
      </c>
      <c r="W4553" s="350" t="s">
        <v>6541</v>
      </c>
      <c r="X4553" s="17">
        <v>347</v>
      </c>
      <c r="Y4553" s="17">
        <v>2</v>
      </c>
      <c r="Z4553" s="24" t="s">
        <v>1026</v>
      </c>
      <c r="AA4553" s="17">
        <v>20</v>
      </c>
      <c r="AB4553" s="19"/>
      <c r="AC4553" s="17">
        <v>2</v>
      </c>
      <c r="AD4553" s="17">
        <v>40</v>
      </c>
      <c r="AE4553" s="17">
        <f t="shared" si="106"/>
        <v>160</v>
      </c>
      <c r="AF4553" s="11"/>
      <c r="AG4553" s="11"/>
      <c r="AH4553" s="11"/>
      <c r="AI4553" s="11"/>
      <c r="AJ4553" s="11"/>
      <c r="AK4553" s="11"/>
      <c r="AL4553" s="11"/>
      <c r="AM4553" s="11"/>
      <c r="AN4553" s="11"/>
      <c r="AO4553" s="11"/>
      <c r="AP4553" s="11"/>
      <c r="AQ4553" s="11"/>
      <c r="AR4553" s="11"/>
      <c r="AS4553" s="11"/>
      <c r="AT4553" s="11"/>
      <c r="AU4553" s="11"/>
      <c r="AV4553" s="11"/>
      <c r="AW4553" s="11"/>
      <c r="AX4553" s="11"/>
      <c r="AY4553" s="11"/>
      <c r="AZ4553" s="11"/>
      <c r="BA4553" s="11"/>
      <c r="BB4553" s="11"/>
      <c r="BC4553" s="11"/>
      <c r="BD4553" s="11"/>
      <c r="BE4553" s="11"/>
      <c r="BF4553" s="11"/>
      <c r="BG4553" s="11"/>
      <c r="BH4553" s="11"/>
      <c r="BI4553" s="11"/>
      <c r="BJ4553" s="11"/>
      <c r="BK4553" s="11"/>
      <c r="BL4553" s="11"/>
      <c r="BM4553" s="142"/>
    </row>
    <row r="4554" spans="1:65" s="342" customFormat="1" ht="15" customHeight="1" x14ac:dyDescent="0.25">
      <c r="A4554" s="14"/>
      <c r="B4554" s="153"/>
      <c r="C4554" s="14"/>
      <c r="D4554" s="14"/>
      <c r="E4554" s="14"/>
      <c r="F4554" s="14"/>
      <c r="G4554" s="14"/>
      <c r="H4554" s="14"/>
      <c r="I4554" s="14"/>
      <c r="J4554" s="20"/>
      <c r="K4554" s="14"/>
      <c r="L4554" s="14"/>
      <c r="M4554" s="72" t="s">
        <v>3142</v>
      </c>
      <c r="N4554" s="17">
        <v>7</v>
      </c>
      <c r="O4554" s="17">
        <v>6</v>
      </c>
      <c r="P4554" s="17">
        <v>2017</v>
      </c>
      <c r="Q4554" s="19" t="s">
        <v>264</v>
      </c>
      <c r="R4554" s="17" t="s">
        <v>1026</v>
      </c>
      <c r="S4554" s="19" t="s">
        <v>1041</v>
      </c>
      <c r="T4554" s="17">
        <v>0</v>
      </c>
      <c r="U4554" s="24" t="s">
        <v>1026</v>
      </c>
      <c r="V4554" s="17">
        <v>2</v>
      </c>
      <c r="W4554" s="350" t="s">
        <v>67</v>
      </c>
      <c r="X4554" s="17">
        <v>422</v>
      </c>
      <c r="Y4554" s="17">
        <v>3</v>
      </c>
      <c r="Z4554" s="24" t="s">
        <v>1026</v>
      </c>
      <c r="AA4554" s="17">
        <v>6</v>
      </c>
      <c r="AB4554" s="19"/>
      <c r="AC4554" s="17">
        <v>2</v>
      </c>
      <c r="AD4554" s="17">
        <v>1</v>
      </c>
      <c r="AE4554" s="17">
        <f t="shared" si="106"/>
        <v>121</v>
      </c>
      <c r="AF4554" s="11"/>
      <c r="AG4554" s="11"/>
      <c r="AH4554" s="11"/>
      <c r="AI4554" s="11"/>
      <c r="AJ4554" s="11"/>
      <c r="AK4554" s="11"/>
      <c r="AL4554" s="11"/>
      <c r="AM4554" s="11"/>
      <c r="AN4554" s="11"/>
      <c r="AO4554" s="11"/>
      <c r="AP4554" s="11"/>
      <c r="AQ4554" s="11"/>
      <c r="AR4554" s="11"/>
      <c r="AS4554" s="11"/>
      <c r="AT4554" s="11"/>
      <c r="AU4554" s="11"/>
      <c r="AV4554" s="11"/>
      <c r="AW4554" s="11"/>
      <c r="AX4554" s="11"/>
      <c r="AY4554" s="11"/>
      <c r="AZ4554" s="11"/>
      <c r="BA4554" s="11"/>
      <c r="BB4554" s="11"/>
      <c r="BC4554" s="11"/>
      <c r="BD4554" s="11"/>
      <c r="BE4554" s="11"/>
      <c r="BF4554" s="11"/>
      <c r="BG4554" s="11"/>
      <c r="BH4554" s="11"/>
      <c r="BI4554" s="11"/>
      <c r="BJ4554" s="11"/>
      <c r="BK4554" s="11"/>
      <c r="BL4554" s="11"/>
      <c r="BM4554" s="142"/>
    </row>
    <row r="4555" spans="1:65" s="342" customFormat="1" ht="15" customHeight="1" x14ac:dyDescent="0.25">
      <c r="A4555" s="14"/>
      <c r="B4555" s="153"/>
      <c r="C4555" s="14"/>
      <c r="D4555" s="14"/>
      <c r="E4555" s="14"/>
      <c r="F4555" s="14"/>
      <c r="G4555" s="14"/>
      <c r="H4555" s="14"/>
      <c r="I4555" s="14"/>
      <c r="J4555" s="20"/>
      <c r="K4555" s="14"/>
      <c r="L4555" s="14"/>
      <c r="M4555" s="72" t="s">
        <v>3141</v>
      </c>
      <c r="N4555" s="17">
        <v>8</v>
      </c>
      <c r="O4555" s="17">
        <v>6</v>
      </c>
      <c r="P4555" s="17">
        <v>2017</v>
      </c>
      <c r="Q4555" s="19" t="s">
        <v>6507</v>
      </c>
      <c r="R4555" s="17" t="s">
        <v>1026</v>
      </c>
      <c r="S4555" s="19" t="s">
        <v>5041</v>
      </c>
      <c r="T4555" s="17">
        <v>0</v>
      </c>
      <c r="U4555" s="24" t="s">
        <v>1026</v>
      </c>
      <c r="V4555" s="17">
        <v>2</v>
      </c>
      <c r="W4555" s="350" t="s">
        <v>2425</v>
      </c>
      <c r="X4555" s="17">
        <v>292</v>
      </c>
      <c r="Y4555" s="17">
        <v>3</v>
      </c>
      <c r="Z4555" s="24" t="s">
        <v>1026</v>
      </c>
      <c r="AA4555" s="17">
        <v>8</v>
      </c>
      <c r="AB4555" s="19"/>
      <c r="AC4555" s="17">
        <v>2</v>
      </c>
      <c r="AD4555" s="17">
        <v>11</v>
      </c>
      <c r="AE4555" s="17">
        <f t="shared" si="106"/>
        <v>131</v>
      </c>
      <c r="AF4555" s="11"/>
      <c r="AG4555" s="11"/>
      <c r="AH4555" s="11"/>
      <c r="AI4555" s="11"/>
      <c r="AJ4555" s="11"/>
      <c r="AK4555" s="11"/>
      <c r="AL4555" s="11"/>
      <c r="AM4555" s="11"/>
      <c r="AN4555" s="11"/>
      <c r="AO4555" s="11"/>
      <c r="AP4555" s="11"/>
      <c r="AQ4555" s="11"/>
      <c r="AR4555" s="11"/>
      <c r="AS4555" s="11"/>
      <c r="AT4555" s="11"/>
      <c r="AU4555" s="11"/>
      <c r="AV4555" s="11"/>
      <c r="AW4555" s="11"/>
      <c r="AX4555" s="11"/>
      <c r="AY4555" s="11"/>
      <c r="AZ4555" s="11"/>
      <c r="BA4555" s="11"/>
      <c r="BB4555" s="11"/>
      <c r="BC4555" s="11"/>
      <c r="BD4555" s="11"/>
      <c r="BE4555" s="11"/>
      <c r="BF4555" s="11"/>
      <c r="BG4555" s="11"/>
      <c r="BH4555" s="11"/>
      <c r="BI4555" s="11"/>
      <c r="BJ4555" s="11"/>
      <c r="BK4555" s="11"/>
      <c r="BL4555" s="11"/>
      <c r="BM4555" s="142"/>
    </row>
    <row r="4556" spans="1:65" s="342" customFormat="1" ht="15" customHeight="1" x14ac:dyDescent="0.25">
      <c r="A4556" s="14"/>
      <c r="B4556" s="153"/>
      <c r="C4556" s="14"/>
      <c r="D4556" s="14"/>
      <c r="E4556" s="14"/>
      <c r="F4556" s="14"/>
      <c r="G4556" s="14"/>
      <c r="H4556" s="14"/>
      <c r="I4556" s="14"/>
      <c r="J4556" s="20"/>
      <c r="K4556" s="14"/>
      <c r="L4556" s="14"/>
      <c r="M4556" s="72" t="s">
        <v>3143</v>
      </c>
      <c r="N4556" s="17">
        <v>9</v>
      </c>
      <c r="O4556" s="17">
        <v>6</v>
      </c>
      <c r="P4556" s="17">
        <v>2017</v>
      </c>
      <c r="Q4556" s="19" t="s">
        <v>1241</v>
      </c>
      <c r="R4556" s="17" t="s">
        <v>1026</v>
      </c>
      <c r="S4556" s="19" t="s">
        <v>392</v>
      </c>
      <c r="T4556" s="17">
        <v>0</v>
      </c>
      <c r="U4556" s="24" t="s">
        <v>1026</v>
      </c>
      <c r="V4556" s="17">
        <v>1</v>
      </c>
      <c r="W4556" s="350" t="s">
        <v>1242</v>
      </c>
      <c r="X4556" s="17">
        <v>901</v>
      </c>
      <c r="Y4556" s="17">
        <v>6</v>
      </c>
      <c r="Z4556" s="24" t="s">
        <v>1026</v>
      </c>
      <c r="AA4556" s="17">
        <v>8</v>
      </c>
      <c r="AB4556" s="19"/>
      <c r="AC4556" s="17">
        <v>2</v>
      </c>
      <c r="AD4556" s="17">
        <v>15</v>
      </c>
      <c r="AE4556" s="17">
        <f t="shared" si="106"/>
        <v>135</v>
      </c>
      <c r="AF4556" s="11"/>
      <c r="AG4556" s="11"/>
      <c r="AH4556" s="11"/>
      <c r="AI4556" s="11"/>
      <c r="AJ4556" s="11"/>
      <c r="AK4556" s="11"/>
      <c r="AL4556" s="11"/>
      <c r="AM4556" s="11"/>
      <c r="AN4556" s="11"/>
      <c r="AO4556" s="11"/>
      <c r="AP4556" s="11"/>
      <c r="AQ4556" s="11"/>
      <c r="AR4556" s="11"/>
      <c r="AS4556" s="11"/>
      <c r="AT4556" s="11"/>
      <c r="AU4556" s="11"/>
      <c r="AV4556" s="11"/>
      <c r="AW4556" s="11"/>
      <c r="AX4556" s="11"/>
      <c r="AY4556" s="11"/>
      <c r="AZ4556" s="11"/>
      <c r="BA4556" s="11"/>
      <c r="BB4556" s="11"/>
      <c r="BC4556" s="11"/>
      <c r="BD4556" s="11"/>
      <c r="BE4556" s="11"/>
      <c r="BF4556" s="11"/>
      <c r="BG4556" s="11"/>
      <c r="BH4556" s="11"/>
      <c r="BI4556" s="11"/>
      <c r="BJ4556" s="11"/>
      <c r="BK4556" s="11"/>
      <c r="BL4556" s="11"/>
      <c r="BM4556" s="142"/>
    </row>
    <row r="4557" spans="1:65" s="342" customFormat="1" ht="15" customHeight="1" x14ac:dyDescent="0.25">
      <c r="A4557" s="14"/>
      <c r="B4557" s="153"/>
      <c r="C4557" s="14"/>
      <c r="D4557" s="14"/>
      <c r="E4557" s="14"/>
      <c r="F4557" s="14"/>
      <c r="G4557" s="14"/>
      <c r="H4557" s="14"/>
      <c r="I4557" s="14"/>
      <c r="J4557" s="20"/>
      <c r="K4557" s="14"/>
      <c r="L4557" s="14"/>
      <c r="M4557" s="72" t="s">
        <v>3143</v>
      </c>
      <c r="N4557" s="17">
        <v>9</v>
      </c>
      <c r="O4557" s="17">
        <v>6</v>
      </c>
      <c r="P4557" s="17">
        <v>2017</v>
      </c>
      <c r="Q4557" s="19" t="s">
        <v>4913</v>
      </c>
      <c r="R4557" s="17" t="s">
        <v>1026</v>
      </c>
      <c r="S4557" s="19" t="s">
        <v>6508</v>
      </c>
      <c r="T4557" s="17">
        <v>2</v>
      </c>
      <c r="U4557" s="24" t="s">
        <v>1026</v>
      </c>
      <c r="V4557" s="17">
        <v>1</v>
      </c>
      <c r="W4557" s="350" t="s">
        <v>6542</v>
      </c>
      <c r="X4557" s="17">
        <v>856</v>
      </c>
      <c r="Y4557" s="17">
        <v>5</v>
      </c>
      <c r="Z4557" s="24" t="s">
        <v>1026</v>
      </c>
      <c r="AA4557" s="17">
        <v>5</v>
      </c>
      <c r="AB4557" s="19"/>
      <c r="AC4557" s="17">
        <v>2</v>
      </c>
      <c r="AD4557" s="17">
        <v>17</v>
      </c>
      <c r="AE4557" s="17">
        <f t="shared" si="106"/>
        <v>137</v>
      </c>
      <c r="AF4557" s="11"/>
      <c r="AG4557" s="11"/>
      <c r="AH4557" s="11"/>
      <c r="AI4557" s="11"/>
      <c r="AJ4557" s="11"/>
      <c r="AK4557" s="11"/>
      <c r="AL4557" s="11"/>
      <c r="AM4557" s="11"/>
      <c r="AN4557" s="11"/>
      <c r="AO4557" s="11"/>
      <c r="AP4557" s="11"/>
      <c r="AQ4557" s="11"/>
      <c r="AR4557" s="11"/>
      <c r="AS4557" s="11"/>
      <c r="AT4557" s="11"/>
      <c r="AU4557" s="11"/>
      <c r="AV4557" s="11"/>
      <c r="AW4557" s="11"/>
      <c r="AX4557" s="11"/>
      <c r="AY4557" s="11"/>
      <c r="AZ4557" s="11"/>
      <c r="BA4557" s="11"/>
      <c r="BB4557" s="11"/>
      <c r="BC4557" s="11"/>
      <c r="BD4557" s="11"/>
      <c r="BE4557" s="11"/>
      <c r="BF4557" s="11"/>
      <c r="BG4557" s="11"/>
      <c r="BH4557" s="11"/>
      <c r="BI4557" s="11"/>
      <c r="BJ4557" s="11"/>
      <c r="BK4557" s="11"/>
      <c r="BL4557" s="11"/>
      <c r="BM4557" s="142"/>
    </row>
    <row r="4558" spans="1:65" s="342" customFormat="1" ht="15" customHeight="1" x14ac:dyDescent="0.25">
      <c r="A4558" s="14"/>
      <c r="B4558" s="153"/>
      <c r="C4558" s="14"/>
      <c r="D4558" s="14"/>
      <c r="E4558" s="14"/>
      <c r="F4558" s="14"/>
      <c r="G4558" s="14"/>
      <c r="H4558" s="14"/>
      <c r="I4558" s="14"/>
      <c r="J4558" s="20"/>
      <c r="K4558" s="14"/>
      <c r="L4558" s="14"/>
      <c r="M4558" s="72" t="s">
        <v>3027</v>
      </c>
      <c r="N4558" s="17">
        <v>10</v>
      </c>
      <c r="O4558" s="17">
        <v>6</v>
      </c>
      <c r="P4558" s="17">
        <v>2017</v>
      </c>
      <c r="Q4558" s="19" t="s">
        <v>5041</v>
      </c>
      <c r="R4558" s="17" t="s">
        <v>1026</v>
      </c>
      <c r="S4558" s="19" t="s">
        <v>566</v>
      </c>
      <c r="T4558" s="17">
        <v>2</v>
      </c>
      <c r="U4558" s="24" t="s">
        <v>1026</v>
      </c>
      <c r="V4558" s="17">
        <v>1</v>
      </c>
      <c r="W4558" s="350" t="s">
        <v>994</v>
      </c>
      <c r="X4558" s="17">
        <v>648</v>
      </c>
      <c r="Y4558" s="17">
        <v>3</v>
      </c>
      <c r="Z4558" s="24" t="s">
        <v>1026</v>
      </c>
      <c r="AA4558" s="17">
        <v>3</v>
      </c>
      <c r="AB4558" s="19"/>
      <c r="AC4558" s="17">
        <v>2</v>
      </c>
      <c r="AD4558" s="17">
        <v>31</v>
      </c>
      <c r="AE4558" s="17">
        <f t="shared" si="106"/>
        <v>151</v>
      </c>
      <c r="AF4558" s="11"/>
      <c r="AG4558" s="11"/>
      <c r="AH4558" s="11"/>
      <c r="AI4558" s="11"/>
      <c r="AJ4558" s="11"/>
      <c r="AK4558" s="11"/>
      <c r="AL4558" s="11"/>
      <c r="AM4558" s="11"/>
      <c r="AN4558" s="11"/>
      <c r="AO4558" s="11"/>
      <c r="AP4558" s="11"/>
      <c r="AQ4558" s="11"/>
      <c r="AR4558" s="11"/>
      <c r="AS4558" s="11"/>
      <c r="AT4558" s="11"/>
      <c r="AU4558" s="11"/>
      <c r="AV4558" s="11"/>
      <c r="AW4558" s="11"/>
      <c r="AX4558" s="11"/>
      <c r="AY4558" s="11"/>
      <c r="AZ4558" s="11"/>
      <c r="BA4558" s="11"/>
      <c r="BB4558" s="11"/>
      <c r="BC4558" s="11"/>
      <c r="BD4558" s="11"/>
      <c r="BE4558" s="11"/>
      <c r="BF4558" s="11"/>
      <c r="BG4558" s="11"/>
      <c r="BH4558" s="11"/>
      <c r="BI4558" s="11"/>
      <c r="BJ4558" s="11"/>
      <c r="BK4558" s="11"/>
      <c r="BL4558" s="11"/>
      <c r="BM4558" s="142"/>
    </row>
    <row r="4559" spans="1:65" s="342" customFormat="1" ht="15" customHeight="1" x14ac:dyDescent="0.25">
      <c r="A4559" s="14"/>
      <c r="B4559" s="153"/>
      <c r="C4559" s="14"/>
      <c r="D4559" s="14"/>
      <c r="E4559" s="14"/>
      <c r="F4559" s="14"/>
      <c r="G4559" s="14"/>
      <c r="H4559" s="14"/>
      <c r="I4559" s="14"/>
      <c r="J4559" s="20"/>
      <c r="K4559" s="14"/>
      <c r="L4559" s="14"/>
      <c r="M4559" s="72" t="s">
        <v>3027</v>
      </c>
      <c r="N4559" s="17">
        <v>10</v>
      </c>
      <c r="O4559" s="17">
        <v>6</v>
      </c>
      <c r="P4559" s="17">
        <v>2017</v>
      </c>
      <c r="Q4559" s="19" t="s">
        <v>1041</v>
      </c>
      <c r="R4559" s="17" t="s">
        <v>1026</v>
      </c>
      <c r="S4559" s="19" t="s">
        <v>6507</v>
      </c>
      <c r="T4559" s="17">
        <v>2</v>
      </c>
      <c r="U4559" s="24" t="s">
        <v>1026</v>
      </c>
      <c r="V4559" s="17">
        <v>0</v>
      </c>
      <c r="W4559" s="350" t="s">
        <v>6544</v>
      </c>
      <c r="X4559" s="17">
        <v>1352</v>
      </c>
      <c r="Y4559" s="17">
        <v>8</v>
      </c>
      <c r="Z4559" s="24" t="s">
        <v>1026</v>
      </c>
      <c r="AA4559" s="17">
        <v>0</v>
      </c>
      <c r="AB4559" s="19"/>
      <c r="AC4559" s="17">
        <v>1</v>
      </c>
      <c r="AD4559" s="17">
        <v>58</v>
      </c>
      <c r="AE4559" s="17">
        <f t="shared" si="106"/>
        <v>118</v>
      </c>
      <c r="AF4559" s="11"/>
      <c r="AG4559" s="11"/>
      <c r="AH4559" s="11"/>
      <c r="AI4559" s="11"/>
      <c r="AJ4559" s="11"/>
      <c r="AK4559" s="11"/>
      <c r="AL4559" s="11"/>
      <c r="AM4559" s="11"/>
      <c r="AN4559" s="11"/>
      <c r="AO4559" s="11"/>
      <c r="AP4559" s="11"/>
      <c r="AQ4559" s="11"/>
      <c r="AR4559" s="11"/>
      <c r="AS4559" s="11"/>
      <c r="AT4559" s="11"/>
      <c r="AU4559" s="11"/>
      <c r="AV4559" s="11"/>
      <c r="AW4559" s="11"/>
      <c r="AX4559" s="11"/>
      <c r="AY4559" s="11"/>
      <c r="AZ4559" s="11"/>
      <c r="BA4559" s="11"/>
      <c r="BB4559" s="11"/>
      <c r="BC4559" s="11"/>
      <c r="BD4559" s="11"/>
      <c r="BE4559" s="11"/>
      <c r="BF4559" s="11"/>
      <c r="BG4559" s="11"/>
      <c r="BH4559" s="11"/>
      <c r="BI4559" s="11"/>
      <c r="BJ4559" s="11"/>
      <c r="BK4559" s="11"/>
      <c r="BL4559" s="11"/>
      <c r="BM4559" s="142"/>
    </row>
    <row r="4560" spans="1:65" s="342" customFormat="1" ht="15" customHeight="1" x14ac:dyDescent="0.25">
      <c r="A4560" s="14"/>
      <c r="B4560" s="153"/>
      <c r="C4560" s="14"/>
      <c r="D4560" s="14"/>
      <c r="E4560" s="14"/>
      <c r="F4560" s="14"/>
      <c r="G4560" s="14"/>
      <c r="H4560" s="14"/>
      <c r="I4560" s="14"/>
      <c r="J4560" s="20"/>
      <c r="K4560" s="14"/>
      <c r="L4560" s="14"/>
      <c r="M4560" s="72" t="s">
        <v>3011</v>
      </c>
      <c r="N4560" s="17">
        <v>11</v>
      </c>
      <c r="O4560" s="17">
        <v>6</v>
      </c>
      <c r="P4560" s="17">
        <v>2017</v>
      </c>
      <c r="Q4560" s="19" t="s">
        <v>392</v>
      </c>
      <c r="R4560" s="17" t="s">
        <v>1026</v>
      </c>
      <c r="S4560" s="19" t="s">
        <v>5761</v>
      </c>
      <c r="T4560" s="17">
        <v>2</v>
      </c>
      <c r="U4560" s="24" t="s">
        <v>1026</v>
      </c>
      <c r="V4560" s="17">
        <v>1</v>
      </c>
      <c r="W4560" s="350" t="s">
        <v>471</v>
      </c>
      <c r="X4560" s="17">
        <v>448</v>
      </c>
      <c r="Y4560" s="17">
        <v>4</v>
      </c>
      <c r="Z4560" s="24" t="s">
        <v>1026</v>
      </c>
      <c r="AA4560" s="17">
        <v>3</v>
      </c>
      <c r="AB4560" s="19"/>
      <c r="AC4560" s="17">
        <v>2</v>
      </c>
      <c r="AD4560" s="17">
        <v>17</v>
      </c>
      <c r="AE4560" s="17">
        <f t="shared" si="106"/>
        <v>137</v>
      </c>
      <c r="AF4560" s="11"/>
      <c r="AG4560" s="11"/>
      <c r="AH4560" s="11"/>
      <c r="AI4560" s="11"/>
      <c r="AJ4560" s="11"/>
      <c r="AK4560" s="11"/>
      <c r="AL4560" s="11"/>
      <c r="AM4560" s="11"/>
      <c r="AN4560" s="11"/>
      <c r="AO4560" s="11"/>
      <c r="AP4560" s="11"/>
      <c r="AQ4560" s="11"/>
      <c r="AR4560" s="11"/>
      <c r="AS4560" s="11"/>
      <c r="AT4560" s="11"/>
      <c r="AU4560" s="11"/>
      <c r="AV4560" s="11"/>
      <c r="AW4560" s="11"/>
      <c r="AX4560" s="11"/>
      <c r="AY4560" s="11"/>
      <c r="AZ4560" s="11"/>
      <c r="BA4560" s="11"/>
      <c r="BB4560" s="11"/>
      <c r="BC4560" s="11"/>
      <c r="BD4560" s="11"/>
      <c r="BE4560" s="11"/>
      <c r="BF4560" s="11"/>
      <c r="BG4560" s="11"/>
      <c r="BH4560" s="11"/>
      <c r="BI4560" s="11"/>
      <c r="BJ4560" s="11"/>
      <c r="BK4560" s="11"/>
      <c r="BL4560" s="11"/>
      <c r="BM4560" s="142"/>
    </row>
    <row r="4561" spans="1:65" s="342" customFormat="1" ht="15" customHeight="1" x14ac:dyDescent="0.25">
      <c r="A4561" s="14"/>
      <c r="B4561" s="153"/>
      <c r="C4561" s="14"/>
      <c r="D4561" s="14"/>
      <c r="E4561" s="14"/>
      <c r="F4561" s="14"/>
      <c r="G4561" s="14"/>
      <c r="H4561" s="14"/>
      <c r="I4561" s="14"/>
      <c r="J4561" s="20"/>
      <c r="K4561" s="14"/>
      <c r="L4561" s="14"/>
      <c r="M4561" s="72" t="s">
        <v>3011</v>
      </c>
      <c r="N4561" s="17">
        <v>11</v>
      </c>
      <c r="O4561" s="17">
        <v>6</v>
      </c>
      <c r="P4561" s="17">
        <v>2017</v>
      </c>
      <c r="Q4561" s="19" t="s">
        <v>264</v>
      </c>
      <c r="R4561" s="17" t="s">
        <v>1026</v>
      </c>
      <c r="S4561" s="19" t="s">
        <v>6380</v>
      </c>
      <c r="T4561" s="17">
        <v>1</v>
      </c>
      <c r="U4561" s="24" t="s">
        <v>1026</v>
      </c>
      <c r="V4561" s="17">
        <v>2</v>
      </c>
      <c r="W4561" s="350" t="s">
        <v>6543</v>
      </c>
      <c r="X4561" s="17">
        <v>378</v>
      </c>
      <c r="Y4561" s="17">
        <v>6</v>
      </c>
      <c r="Z4561" s="24" t="s">
        <v>1026</v>
      </c>
      <c r="AA4561" s="17">
        <v>6</v>
      </c>
      <c r="AB4561" s="19"/>
      <c r="AC4561" s="17">
        <v>2</v>
      </c>
      <c r="AD4561" s="17">
        <v>38</v>
      </c>
      <c r="AE4561" s="17">
        <f t="shared" si="105"/>
        <v>158</v>
      </c>
      <c r="AF4561" s="11"/>
      <c r="AG4561" s="11"/>
      <c r="AH4561" s="11"/>
      <c r="AI4561" s="11"/>
      <c r="AJ4561" s="11"/>
      <c r="AK4561" s="11"/>
      <c r="AL4561" s="11"/>
      <c r="AM4561" s="11"/>
      <c r="AN4561" s="11"/>
      <c r="AO4561" s="11"/>
      <c r="AP4561" s="11"/>
      <c r="AQ4561" s="11"/>
      <c r="AR4561" s="11"/>
      <c r="AS4561" s="11"/>
      <c r="AT4561" s="11"/>
      <c r="AU4561" s="11"/>
      <c r="AV4561" s="11"/>
      <c r="AW4561" s="11"/>
      <c r="AX4561" s="11"/>
      <c r="AY4561" s="11"/>
      <c r="AZ4561" s="11"/>
      <c r="BA4561" s="11"/>
      <c r="BB4561" s="11"/>
      <c r="BC4561" s="11"/>
      <c r="BD4561" s="11"/>
      <c r="BE4561" s="11"/>
      <c r="BF4561" s="11"/>
      <c r="BG4561" s="11"/>
      <c r="BH4561" s="11"/>
      <c r="BI4561" s="11"/>
      <c r="BJ4561" s="11"/>
      <c r="BK4561" s="11"/>
      <c r="BL4561" s="11"/>
      <c r="BM4561" s="142"/>
    </row>
    <row r="4562" spans="1:65" s="342" customFormat="1" ht="15" customHeight="1" x14ac:dyDescent="0.25">
      <c r="A4562" s="14"/>
      <c r="B4562" s="153"/>
      <c r="C4562" s="14"/>
      <c r="D4562" s="14"/>
      <c r="E4562" s="14"/>
      <c r="F4562" s="14"/>
      <c r="G4562" s="14"/>
      <c r="H4562" s="14"/>
      <c r="I4562" s="14"/>
      <c r="J4562" s="20"/>
      <c r="K4562" s="14"/>
      <c r="L4562" s="14"/>
      <c r="M4562" s="72" t="s">
        <v>3142</v>
      </c>
      <c r="N4562" s="17">
        <v>14</v>
      </c>
      <c r="O4562" s="17">
        <v>6</v>
      </c>
      <c r="P4562" s="17">
        <v>2017</v>
      </c>
      <c r="Q4562" s="19" t="s">
        <v>6380</v>
      </c>
      <c r="R4562" s="17" t="s">
        <v>1026</v>
      </c>
      <c r="S4562" s="19" t="s">
        <v>5041</v>
      </c>
      <c r="T4562" s="17">
        <v>2</v>
      </c>
      <c r="U4562" s="24" t="s">
        <v>1026</v>
      </c>
      <c r="V4562" s="17">
        <v>1</v>
      </c>
      <c r="W4562" s="350" t="s">
        <v>6548</v>
      </c>
      <c r="X4562" s="17">
        <v>477</v>
      </c>
      <c r="Y4562" s="17">
        <v>7</v>
      </c>
      <c r="Z4562" s="24" t="s">
        <v>1026</v>
      </c>
      <c r="AA4562" s="17">
        <v>8</v>
      </c>
      <c r="AB4562" s="19"/>
      <c r="AC4562" s="17">
        <v>2</v>
      </c>
      <c r="AD4562" s="17">
        <v>56</v>
      </c>
      <c r="AE4562" s="17">
        <f t="shared" si="105"/>
        <v>176</v>
      </c>
      <c r="AF4562" s="11"/>
      <c r="AG4562" s="11"/>
      <c r="AH4562" s="11"/>
      <c r="AI4562" s="11"/>
      <c r="AJ4562" s="11"/>
      <c r="AK4562" s="11"/>
      <c r="AL4562" s="11"/>
      <c r="AM4562" s="11"/>
      <c r="AN4562" s="11"/>
      <c r="AO4562" s="11"/>
      <c r="AP4562" s="11"/>
      <c r="AQ4562" s="11"/>
      <c r="AR4562" s="11"/>
      <c r="AS4562" s="11"/>
      <c r="AT4562" s="11"/>
      <c r="AU4562" s="11"/>
      <c r="AV4562" s="11"/>
      <c r="AW4562" s="11"/>
      <c r="AX4562" s="11"/>
      <c r="AY4562" s="11"/>
      <c r="AZ4562" s="11"/>
      <c r="BA4562" s="11"/>
      <c r="BB4562" s="11"/>
      <c r="BC4562" s="11"/>
      <c r="BD4562" s="11"/>
      <c r="BE4562" s="11"/>
      <c r="BF4562" s="11"/>
      <c r="BG4562" s="11"/>
      <c r="BH4562" s="11"/>
      <c r="BI4562" s="11"/>
      <c r="BJ4562" s="11"/>
      <c r="BK4562" s="11"/>
      <c r="BL4562" s="11"/>
      <c r="BM4562" s="142"/>
    </row>
    <row r="4563" spans="1:65" s="342" customFormat="1" ht="15" customHeight="1" x14ac:dyDescent="0.25">
      <c r="A4563" s="14"/>
      <c r="B4563" s="153"/>
      <c r="C4563" s="14"/>
      <c r="D4563" s="14"/>
      <c r="E4563" s="14"/>
      <c r="F4563" s="14"/>
      <c r="G4563" s="14"/>
      <c r="H4563" s="14"/>
      <c r="I4563" s="14"/>
      <c r="J4563" s="20"/>
      <c r="K4563" s="14"/>
      <c r="L4563" s="14"/>
      <c r="M4563" s="72" t="s">
        <v>3142</v>
      </c>
      <c r="N4563" s="17">
        <v>14</v>
      </c>
      <c r="O4563" s="17">
        <v>6</v>
      </c>
      <c r="P4563" s="17">
        <v>2017</v>
      </c>
      <c r="Q4563" s="19" t="s">
        <v>6507</v>
      </c>
      <c r="R4563" s="17" t="s">
        <v>1026</v>
      </c>
      <c r="S4563" s="19" t="s">
        <v>392</v>
      </c>
      <c r="T4563" s="17">
        <v>0</v>
      </c>
      <c r="U4563" s="24" t="s">
        <v>1026</v>
      </c>
      <c r="V4563" s="17">
        <v>2</v>
      </c>
      <c r="W4563" s="350" t="s">
        <v>6547</v>
      </c>
      <c r="X4563" s="17">
        <v>210</v>
      </c>
      <c r="Y4563" s="17">
        <v>6</v>
      </c>
      <c r="Z4563" s="24" t="s">
        <v>1026</v>
      </c>
      <c r="AA4563" s="17">
        <v>23</v>
      </c>
      <c r="AB4563" s="19"/>
      <c r="AC4563" s="17">
        <v>2</v>
      </c>
      <c r="AD4563" s="17">
        <v>29</v>
      </c>
      <c r="AE4563" s="17">
        <f t="shared" si="105"/>
        <v>149</v>
      </c>
      <c r="AF4563" s="11"/>
      <c r="AG4563" s="11"/>
      <c r="AH4563" s="11"/>
      <c r="AI4563" s="11"/>
      <c r="AJ4563" s="11"/>
      <c r="AK4563" s="11"/>
      <c r="AL4563" s="11"/>
      <c r="AM4563" s="11"/>
      <c r="AN4563" s="11"/>
      <c r="AO4563" s="11"/>
      <c r="AP4563" s="11"/>
      <c r="AQ4563" s="11"/>
      <c r="AR4563" s="11"/>
      <c r="AS4563" s="11"/>
      <c r="AT4563" s="11"/>
      <c r="AU4563" s="11"/>
      <c r="AV4563" s="11"/>
      <c r="AW4563" s="11"/>
      <c r="AX4563" s="11"/>
      <c r="AY4563" s="11"/>
      <c r="AZ4563" s="11"/>
      <c r="BA4563" s="11"/>
      <c r="BB4563" s="11"/>
      <c r="BC4563" s="11"/>
      <c r="BD4563" s="11"/>
      <c r="BE4563" s="11"/>
      <c r="BF4563" s="11"/>
      <c r="BG4563" s="11"/>
      <c r="BH4563" s="11"/>
      <c r="BI4563" s="11"/>
      <c r="BJ4563" s="11"/>
      <c r="BK4563" s="11"/>
      <c r="BL4563" s="11"/>
      <c r="BM4563" s="142"/>
    </row>
    <row r="4564" spans="1:65" s="342" customFormat="1" ht="15" customHeight="1" x14ac:dyDescent="0.25">
      <c r="A4564" s="14"/>
      <c r="B4564" s="153"/>
      <c r="C4564" s="14"/>
      <c r="D4564" s="14"/>
      <c r="E4564" s="14"/>
      <c r="F4564" s="14"/>
      <c r="G4564" s="14"/>
      <c r="H4564" s="14"/>
      <c r="I4564" s="14"/>
      <c r="J4564" s="20"/>
      <c r="K4564" s="14"/>
      <c r="L4564" s="14"/>
      <c r="M4564" s="72" t="s">
        <v>3142</v>
      </c>
      <c r="N4564" s="17">
        <v>14</v>
      </c>
      <c r="O4564" s="17">
        <v>6</v>
      </c>
      <c r="P4564" s="17">
        <v>2017</v>
      </c>
      <c r="Q4564" s="19" t="s">
        <v>5761</v>
      </c>
      <c r="R4564" s="17" t="s">
        <v>1026</v>
      </c>
      <c r="S4564" s="19" t="s">
        <v>264</v>
      </c>
      <c r="T4564" s="17">
        <v>1</v>
      </c>
      <c r="U4564" s="24" t="s">
        <v>1026</v>
      </c>
      <c r="V4564" s="17">
        <v>0</v>
      </c>
      <c r="W4564" s="350" t="s">
        <v>5035</v>
      </c>
      <c r="X4564" s="17">
        <v>508</v>
      </c>
      <c r="Y4564" s="17">
        <v>4</v>
      </c>
      <c r="Z4564" s="24" t="s">
        <v>1026</v>
      </c>
      <c r="AA4564" s="17">
        <v>2</v>
      </c>
      <c r="AB4564" s="19"/>
      <c r="AC4564" s="17">
        <v>1</v>
      </c>
      <c r="AD4564" s="17">
        <v>57</v>
      </c>
      <c r="AE4564" s="17">
        <f t="shared" si="105"/>
        <v>117</v>
      </c>
      <c r="AF4564" s="11"/>
      <c r="AG4564" s="11"/>
      <c r="AH4564" s="11"/>
      <c r="AI4564" s="11"/>
      <c r="AJ4564" s="11"/>
      <c r="AK4564" s="11"/>
      <c r="AL4564" s="11"/>
      <c r="AM4564" s="11"/>
      <c r="AN4564" s="11"/>
      <c r="AO4564" s="11"/>
      <c r="AP4564" s="11"/>
      <c r="AQ4564" s="11"/>
      <c r="AR4564" s="11"/>
      <c r="AS4564" s="11"/>
      <c r="AT4564" s="11"/>
      <c r="AU4564" s="11"/>
      <c r="AV4564" s="11"/>
      <c r="AW4564" s="11"/>
      <c r="AX4564" s="11"/>
      <c r="AY4564" s="11"/>
      <c r="AZ4564" s="11"/>
      <c r="BA4564" s="11"/>
      <c r="BB4564" s="11"/>
      <c r="BC4564" s="11"/>
      <c r="BD4564" s="11"/>
      <c r="BE4564" s="11"/>
      <c r="BF4564" s="11"/>
      <c r="BG4564" s="11"/>
      <c r="BH4564" s="11"/>
      <c r="BI4564" s="11"/>
      <c r="BJ4564" s="11"/>
      <c r="BK4564" s="11"/>
      <c r="BL4564" s="11"/>
      <c r="BM4564" s="142"/>
    </row>
    <row r="4565" spans="1:65" s="342" customFormat="1" ht="15" customHeight="1" x14ac:dyDescent="0.25">
      <c r="A4565" s="14"/>
      <c r="B4565" s="153"/>
      <c r="C4565" s="14"/>
      <c r="D4565" s="14"/>
      <c r="E4565" s="14"/>
      <c r="F4565" s="14"/>
      <c r="G4565" s="14"/>
      <c r="H4565" s="14"/>
      <c r="I4565" s="14"/>
      <c r="J4565" s="20"/>
      <c r="K4565" s="14"/>
      <c r="L4565" s="14"/>
      <c r="M4565" s="72" t="s">
        <v>3142</v>
      </c>
      <c r="N4565" s="17">
        <v>14</v>
      </c>
      <c r="O4565" s="17">
        <v>6</v>
      </c>
      <c r="P4565" s="17">
        <v>2017</v>
      </c>
      <c r="Q4565" s="19" t="s">
        <v>6508</v>
      </c>
      <c r="R4565" s="17" t="s">
        <v>1026</v>
      </c>
      <c r="S4565" s="19" t="s">
        <v>566</v>
      </c>
      <c r="T4565" s="17">
        <v>2</v>
      </c>
      <c r="U4565" s="24" t="s">
        <v>1026</v>
      </c>
      <c r="V4565" s="17">
        <v>0</v>
      </c>
      <c r="W4565" s="350" t="s">
        <v>6545</v>
      </c>
      <c r="X4565" s="17">
        <v>189</v>
      </c>
      <c r="Y4565" s="17">
        <v>13</v>
      </c>
      <c r="Z4565" s="24" t="s">
        <v>1026</v>
      </c>
      <c r="AA4565" s="17">
        <v>3</v>
      </c>
      <c r="AB4565" s="19"/>
      <c r="AC4565" s="17">
        <v>2</v>
      </c>
      <c r="AD4565" s="17">
        <v>9</v>
      </c>
      <c r="AE4565" s="17">
        <f t="shared" si="105"/>
        <v>129</v>
      </c>
      <c r="AF4565" s="11"/>
      <c r="AG4565" s="11"/>
      <c r="AH4565" s="11"/>
      <c r="AI4565" s="11"/>
      <c r="AJ4565" s="11"/>
      <c r="AK4565" s="11"/>
      <c r="AL4565" s="11"/>
      <c r="AM4565" s="11"/>
      <c r="AN4565" s="11"/>
      <c r="AO4565" s="11"/>
      <c r="AP4565" s="11"/>
      <c r="AQ4565" s="11"/>
      <c r="AR4565" s="11"/>
      <c r="AS4565" s="11"/>
      <c r="AT4565" s="11"/>
      <c r="AU4565" s="11"/>
      <c r="AV4565" s="11"/>
      <c r="AW4565" s="11"/>
      <c r="AX4565" s="11"/>
      <c r="AY4565" s="11"/>
      <c r="AZ4565" s="11"/>
      <c r="BA4565" s="11"/>
      <c r="BB4565" s="11"/>
      <c r="BC4565" s="11"/>
      <c r="BD4565" s="11"/>
      <c r="BE4565" s="11"/>
      <c r="BF4565" s="11"/>
      <c r="BG4565" s="11"/>
      <c r="BH4565" s="11"/>
      <c r="BI4565" s="11"/>
      <c r="BJ4565" s="11"/>
      <c r="BK4565" s="11"/>
      <c r="BL4565" s="11"/>
      <c r="BM4565" s="142"/>
    </row>
    <row r="4566" spans="1:65" s="342" customFormat="1" ht="15" customHeight="1" x14ac:dyDescent="0.25">
      <c r="A4566" s="14"/>
      <c r="B4566" s="153"/>
      <c r="C4566" s="14"/>
      <c r="D4566" s="14"/>
      <c r="E4566" s="14"/>
      <c r="F4566" s="14"/>
      <c r="G4566" s="14"/>
      <c r="H4566" s="14"/>
      <c r="I4566" s="14"/>
      <c r="J4566" s="20"/>
      <c r="K4566" s="14"/>
      <c r="L4566" s="14"/>
      <c r="M4566" s="72" t="s">
        <v>3142</v>
      </c>
      <c r="N4566" s="17">
        <v>14</v>
      </c>
      <c r="O4566" s="17">
        <v>6</v>
      </c>
      <c r="P4566" s="17">
        <v>2017</v>
      </c>
      <c r="Q4566" s="19" t="s">
        <v>4913</v>
      </c>
      <c r="R4566" s="17" t="s">
        <v>1026</v>
      </c>
      <c r="S4566" s="19" t="s">
        <v>1041</v>
      </c>
      <c r="T4566" s="17">
        <v>0</v>
      </c>
      <c r="U4566" s="24" t="s">
        <v>1026</v>
      </c>
      <c r="V4566" s="17">
        <v>1</v>
      </c>
      <c r="W4566" s="350" t="s">
        <v>6546</v>
      </c>
      <c r="X4566" s="17">
        <v>1045</v>
      </c>
      <c r="Y4566" s="17">
        <v>2</v>
      </c>
      <c r="Z4566" s="24" t="s">
        <v>1026</v>
      </c>
      <c r="AA4566" s="17">
        <v>7</v>
      </c>
      <c r="AB4566" s="19"/>
      <c r="AC4566" s="17">
        <v>2</v>
      </c>
      <c r="AD4566" s="17">
        <v>24</v>
      </c>
      <c r="AE4566" s="17">
        <f t="shared" si="105"/>
        <v>144</v>
      </c>
      <c r="AF4566" s="11"/>
      <c r="AG4566" s="11"/>
      <c r="AH4566" s="11"/>
      <c r="AI4566" s="11"/>
      <c r="AJ4566" s="11"/>
      <c r="AK4566" s="11"/>
      <c r="AL4566" s="11"/>
      <c r="AM4566" s="11"/>
      <c r="AN4566" s="11"/>
      <c r="AO4566" s="11"/>
      <c r="AP4566" s="11"/>
      <c r="AQ4566" s="11"/>
      <c r="AR4566" s="11"/>
      <c r="AS4566" s="11"/>
      <c r="AT4566" s="11"/>
      <c r="AU4566" s="11"/>
      <c r="AV4566" s="11"/>
      <c r="AW4566" s="11"/>
      <c r="AX4566" s="11"/>
      <c r="AY4566" s="11"/>
      <c r="AZ4566" s="11"/>
      <c r="BA4566" s="11"/>
      <c r="BB4566" s="11"/>
      <c r="BC4566" s="11"/>
      <c r="BD4566" s="11"/>
      <c r="BE4566" s="11"/>
      <c r="BF4566" s="11"/>
      <c r="BG4566" s="11"/>
      <c r="BH4566" s="11"/>
      <c r="BI4566" s="11"/>
      <c r="BJ4566" s="11"/>
      <c r="BK4566" s="11"/>
      <c r="BL4566" s="11"/>
      <c r="BM4566" s="142"/>
    </row>
    <row r="4567" spans="1:65" s="342" customFormat="1" ht="15" customHeight="1" x14ac:dyDescent="0.25">
      <c r="A4567" s="14"/>
      <c r="B4567" s="153"/>
      <c r="C4567" s="14"/>
      <c r="D4567" s="14"/>
      <c r="E4567" s="14"/>
      <c r="F4567" s="14"/>
      <c r="G4567" s="14"/>
      <c r="H4567" s="14"/>
      <c r="I4567" s="14"/>
      <c r="J4567" s="20"/>
      <c r="K4567" s="14"/>
      <c r="L4567" s="14"/>
      <c r="M4567" s="72" t="s">
        <v>3143</v>
      </c>
      <c r="N4567" s="17">
        <v>16</v>
      </c>
      <c r="O4567" s="17">
        <v>6</v>
      </c>
      <c r="P4567" s="17">
        <v>2017</v>
      </c>
      <c r="Q4567" s="19" t="s">
        <v>392</v>
      </c>
      <c r="R4567" s="17" t="s">
        <v>1026</v>
      </c>
      <c r="S4567" s="19" t="s">
        <v>264</v>
      </c>
      <c r="T4567" s="17">
        <v>2</v>
      </c>
      <c r="U4567" s="24" t="s">
        <v>1026</v>
      </c>
      <c r="V4567" s="17">
        <v>0</v>
      </c>
      <c r="W4567" s="350" t="s">
        <v>6549</v>
      </c>
      <c r="X4567" s="17">
        <v>549</v>
      </c>
      <c r="Y4567" s="17">
        <v>14</v>
      </c>
      <c r="Z4567" s="24" t="s">
        <v>1026</v>
      </c>
      <c r="AA4567" s="17">
        <v>4</v>
      </c>
      <c r="AB4567" s="19"/>
      <c r="AC4567" s="17">
        <v>2</v>
      </c>
      <c r="AD4567" s="17">
        <v>11</v>
      </c>
      <c r="AE4567" s="17">
        <f t="shared" si="105"/>
        <v>131</v>
      </c>
      <c r="AF4567" s="11"/>
      <c r="AG4567" s="11"/>
      <c r="AH4567" s="11"/>
      <c r="AI4567" s="11"/>
      <c r="AJ4567" s="11"/>
      <c r="AK4567" s="11"/>
      <c r="AL4567" s="11"/>
      <c r="AM4567" s="11"/>
      <c r="AN4567" s="11"/>
      <c r="AO4567" s="11"/>
      <c r="AP4567" s="11"/>
      <c r="AQ4567" s="11"/>
      <c r="AR4567" s="11"/>
      <c r="AS4567" s="11"/>
      <c r="AT4567" s="11"/>
      <c r="AU4567" s="11"/>
      <c r="AV4567" s="11"/>
      <c r="AW4567" s="11"/>
      <c r="AX4567" s="11"/>
      <c r="AY4567" s="11"/>
      <c r="AZ4567" s="11"/>
      <c r="BA4567" s="11"/>
      <c r="BB4567" s="11"/>
      <c r="BC4567" s="11"/>
      <c r="BD4567" s="11"/>
      <c r="BE4567" s="11"/>
      <c r="BF4567" s="11"/>
      <c r="BG4567" s="11"/>
      <c r="BH4567" s="11"/>
      <c r="BI4567" s="11"/>
      <c r="BJ4567" s="11"/>
      <c r="BK4567" s="11"/>
      <c r="BL4567" s="11"/>
      <c r="BM4567" s="142"/>
    </row>
    <row r="4568" spans="1:65" s="342" customFormat="1" ht="15" customHeight="1" x14ac:dyDescent="0.25">
      <c r="A4568" s="14"/>
      <c r="B4568" s="153"/>
      <c r="C4568" s="14"/>
      <c r="D4568" s="14"/>
      <c r="E4568" s="14"/>
      <c r="F4568" s="14"/>
      <c r="G4568" s="14"/>
      <c r="H4568" s="14"/>
      <c r="I4568" s="14"/>
      <c r="J4568" s="20"/>
      <c r="K4568" s="14"/>
      <c r="L4568" s="14"/>
      <c r="M4568" s="72" t="s">
        <v>3143</v>
      </c>
      <c r="N4568" s="17">
        <v>16</v>
      </c>
      <c r="O4568" s="17">
        <v>6</v>
      </c>
      <c r="P4568" s="17">
        <v>2017</v>
      </c>
      <c r="Q4568" s="19" t="s">
        <v>6507</v>
      </c>
      <c r="R4568" s="17" t="s">
        <v>1026</v>
      </c>
      <c r="S4568" s="19" t="s">
        <v>6508</v>
      </c>
      <c r="T4568" s="17">
        <v>0</v>
      </c>
      <c r="U4568" s="24" t="s">
        <v>1026</v>
      </c>
      <c r="V4568" s="17">
        <v>1</v>
      </c>
      <c r="W4568" s="350" t="s">
        <v>6550</v>
      </c>
      <c r="X4568" s="17">
        <v>266</v>
      </c>
      <c r="Y4568" s="17">
        <v>5</v>
      </c>
      <c r="Z4568" s="24" t="s">
        <v>1026</v>
      </c>
      <c r="AA4568" s="17">
        <v>10</v>
      </c>
      <c r="AB4568" s="19"/>
      <c r="AC4568" s="17">
        <v>2</v>
      </c>
      <c r="AD4568" s="17">
        <v>24</v>
      </c>
      <c r="AE4568" s="17">
        <f t="shared" si="105"/>
        <v>144</v>
      </c>
      <c r="AF4568" s="11"/>
      <c r="AG4568" s="11"/>
      <c r="AH4568" s="11"/>
      <c r="AI4568" s="11"/>
      <c r="AJ4568" s="11"/>
      <c r="AK4568" s="11"/>
      <c r="AL4568" s="11"/>
      <c r="AM4568" s="11"/>
      <c r="AN4568" s="11"/>
      <c r="AO4568" s="11"/>
      <c r="AP4568" s="11"/>
      <c r="AQ4568" s="11"/>
      <c r="AR4568" s="11"/>
      <c r="AS4568" s="11"/>
      <c r="AT4568" s="11"/>
      <c r="AU4568" s="11"/>
      <c r="AV4568" s="11"/>
      <c r="AW4568" s="11"/>
      <c r="AX4568" s="11"/>
      <c r="AY4568" s="11"/>
      <c r="AZ4568" s="11"/>
      <c r="BA4568" s="11"/>
      <c r="BB4568" s="11"/>
      <c r="BC4568" s="11"/>
      <c r="BD4568" s="11"/>
      <c r="BE4568" s="11"/>
      <c r="BF4568" s="11"/>
      <c r="BG4568" s="11"/>
      <c r="BH4568" s="11"/>
      <c r="BI4568" s="11"/>
      <c r="BJ4568" s="11"/>
      <c r="BK4568" s="11"/>
      <c r="BL4568" s="11"/>
      <c r="BM4568" s="142"/>
    </row>
    <row r="4569" spans="1:65" s="342" customFormat="1" ht="15" customHeight="1" x14ac:dyDescent="0.25">
      <c r="A4569" s="14"/>
      <c r="B4569" s="153"/>
      <c r="C4569" s="14"/>
      <c r="D4569" s="14"/>
      <c r="E4569" s="14"/>
      <c r="F4569" s="14"/>
      <c r="G4569" s="14"/>
      <c r="H4569" s="14"/>
      <c r="I4569" s="14"/>
      <c r="J4569" s="20"/>
      <c r="K4569" s="14"/>
      <c r="L4569" s="14"/>
      <c r="M4569" s="72" t="s">
        <v>3027</v>
      </c>
      <c r="N4569" s="17">
        <v>17</v>
      </c>
      <c r="O4569" s="17">
        <v>6</v>
      </c>
      <c r="P4569" s="17">
        <v>2017</v>
      </c>
      <c r="Q4569" s="19" t="s">
        <v>1241</v>
      </c>
      <c r="R4569" s="17" t="s">
        <v>1026</v>
      </c>
      <c r="S4569" s="19" t="s">
        <v>5761</v>
      </c>
      <c r="T4569" s="17">
        <v>0</v>
      </c>
      <c r="U4569" s="24" t="s">
        <v>1026</v>
      </c>
      <c r="V4569" s="17">
        <v>1</v>
      </c>
      <c r="W4569" s="350" t="s">
        <v>6553</v>
      </c>
      <c r="X4569" s="17">
        <v>980</v>
      </c>
      <c r="Y4569" s="17">
        <v>3</v>
      </c>
      <c r="Z4569" s="24" t="s">
        <v>1026</v>
      </c>
      <c r="AA4569" s="17">
        <v>4</v>
      </c>
      <c r="AB4569" s="19"/>
      <c r="AC4569" s="17">
        <v>2</v>
      </c>
      <c r="AD4569" s="17">
        <v>25</v>
      </c>
      <c r="AE4569" s="17">
        <f t="shared" si="105"/>
        <v>145</v>
      </c>
      <c r="AF4569" s="11"/>
      <c r="AG4569" s="11"/>
      <c r="AH4569" s="11"/>
      <c r="AI4569" s="11"/>
      <c r="AJ4569" s="11"/>
      <c r="AK4569" s="11"/>
      <c r="AL4569" s="11"/>
      <c r="AM4569" s="11"/>
      <c r="AN4569" s="11"/>
      <c r="AO4569" s="11"/>
      <c r="AP4569" s="11"/>
      <c r="AQ4569" s="11"/>
      <c r="AR4569" s="11"/>
      <c r="AS4569" s="11"/>
      <c r="AT4569" s="11"/>
      <c r="AU4569" s="11"/>
      <c r="AV4569" s="11"/>
      <c r="AW4569" s="11"/>
      <c r="AX4569" s="11"/>
      <c r="AY4569" s="11"/>
      <c r="AZ4569" s="11"/>
      <c r="BA4569" s="11"/>
      <c r="BB4569" s="11"/>
      <c r="BC4569" s="11"/>
      <c r="BD4569" s="11"/>
      <c r="BE4569" s="11"/>
      <c r="BF4569" s="11"/>
      <c r="BG4569" s="11"/>
      <c r="BH4569" s="11"/>
      <c r="BI4569" s="11"/>
      <c r="BJ4569" s="11"/>
      <c r="BK4569" s="11"/>
      <c r="BL4569" s="11"/>
      <c r="BM4569" s="142"/>
    </row>
    <row r="4570" spans="1:65" s="342" customFormat="1" ht="15" customHeight="1" x14ac:dyDescent="0.25">
      <c r="A4570" s="14"/>
      <c r="B4570" s="153"/>
      <c r="C4570" s="14"/>
      <c r="D4570" s="14"/>
      <c r="E4570" s="14"/>
      <c r="F4570" s="14"/>
      <c r="G4570" s="14"/>
      <c r="H4570" s="14"/>
      <c r="I4570" s="14"/>
      <c r="J4570" s="20"/>
      <c r="K4570" s="14"/>
      <c r="L4570" s="14"/>
      <c r="M4570" s="72" t="s">
        <v>3027</v>
      </c>
      <c r="N4570" s="17">
        <v>17</v>
      </c>
      <c r="O4570" s="17">
        <v>6</v>
      </c>
      <c r="P4570" s="17">
        <v>2017</v>
      </c>
      <c r="Q4570" s="19" t="s">
        <v>5041</v>
      </c>
      <c r="R4570" s="17" t="s">
        <v>1026</v>
      </c>
      <c r="S4570" s="19" t="s">
        <v>4913</v>
      </c>
      <c r="T4570" s="17">
        <v>2</v>
      </c>
      <c r="U4570" s="24" t="s">
        <v>1026</v>
      </c>
      <c r="V4570" s="17">
        <v>1</v>
      </c>
      <c r="W4570" s="350" t="s">
        <v>6551</v>
      </c>
      <c r="X4570" s="17">
        <v>445</v>
      </c>
      <c r="Y4570" s="17">
        <v>4</v>
      </c>
      <c r="Z4570" s="24" t="s">
        <v>1026</v>
      </c>
      <c r="AA4570" s="17">
        <v>3</v>
      </c>
      <c r="AB4570" s="19"/>
      <c r="AC4570" s="17">
        <v>2</v>
      </c>
      <c r="AD4570" s="17">
        <v>27</v>
      </c>
      <c r="AE4570" s="17">
        <f t="shared" si="105"/>
        <v>147</v>
      </c>
      <c r="AF4570" s="11"/>
      <c r="AG4570" s="11"/>
      <c r="AH4570" s="11"/>
      <c r="AI4570" s="11"/>
      <c r="AJ4570" s="11"/>
      <c r="AK4570" s="11"/>
      <c r="AL4570" s="11"/>
      <c r="AM4570" s="11"/>
      <c r="AN4570" s="11"/>
      <c r="AO4570" s="11"/>
      <c r="AP4570" s="11"/>
      <c r="AQ4570" s="11"/>
      <c r="AR4570" s="11"/>
      <c r="AS4570" s="11"/>
      <c r="AT4570" s="11"/>
      <c r="AU4570" s="11"/>
      <c r="AV4570" s="11"/>
      <c r="AW4570" s="11"/>
      <c r="AX4570" s="11"/>
      <c r="AY4570" s="11"/>
      <c r="AZ4570" s="11"/>
      <c r="BA4570" s="11"/>
      <c r="BB4570" s="11"/>
      <c r="BC4570" s="11"/>
      <c r="BD4570" s="11"/>
      <c r="BE4570" s="11"/>
      <c r="BF4570" s="11"/>
      <c r="BG4570" s="11"/>
      <c r="BH4570" s="11"/>
      <c r="BI4570" s="11"/>
      <c r="BJ4570" s="11"/>
      <c r="BK4570" s="11"/>
      <c r="BL4570" s="11"/>
      <c r="BM4570" s="142"/>
    </row>
    <row r="4571" spans="1:65" s="342" customFormat="1" ht="15" customHeight="1" x14ac:dyDescent="0.25">
      <c r="A4571" s="14"/>
      <c r="B4571" s="153"/>
      <c r="C4571" s="14"/>
      <c r="D4571" s="14"/>
      <c r="E4571" s="14"/>
      <c r="F4571" s="14"/>
      <c r="G4571" s="14"/>
      <c r="H4571" s="14"/>
      <c r="I4571" s="14"/>
      <c r="J4571" s="20"/>
      <c r="K4571" s="14"/>
      <c r="L4571" s="14"/>
      <c r="M4571" s="72" t="s">
        <v>3027</v>
      </c>
      <c r="N4571" s="17">
        <v>17</v>
      </c>
      <c r="O4571" s="17">
        <v>6</v>
      </c>
      <c r="P4571" s="17">
        <v>2017</v>
      </c>
      <c r="Q4571" s="19" t="s">
        <v>566</v>
      </c>
      <c r="R4571" s="17" t="s">
        <v>1026</v>
      </c>
      <c r="S4571" s="19" t="s">
        <v>1041</v>
      </c>
      <c r="T4571" s="17">
        <v>1</v>
      </c>
      <c r="U4571" s="24" t="s">
        <v>1026</v>
      </c>
      <c r="V4571" s="17">
        <v>0</v>
      </c>
      <c r="W4571" s="350" t="s">
        <v>6552</v>
      </c>
      <c r="X4571" s="17">
        <v>479</v>
      </c>
      <c r="Y4571" s="17">
        <v>7</v>
      </c>
      <c r="Z4571" s="24" t="s">
        <v>1026</v>
      </c>
      <c r="AA4571" s="17">
        <v>5</v>
      </c>
      <c r="AB4571" s="19"/>
      <c r="AC4571" s="17">
        <v>2</v>
      </c>
      <c r="AD4571" s="17">
        <v>20</v>
      </c>
      <c r="AE4571" s="17">
        <f t="shared" si="105"/>
        <v>140</v>
      </c>
      <c r="AF4571" s="11"/>
      <c r="AG4571" s="11"/>
      <c r="AH4571" s="11"/>
      <c r="AI4571" s="11"/>
      <c r="AJ4571" s="11"/>
      <c r="AK4571" s="11"/>
      <c r="AL4571" s="11"/>
      <c r="AM4571" s="11"/>
      <c r="AN4571" s="11"/>
      <c r="AO4571" s="11"/>
      <c r="AP4571" s="11"/>
      <c r="AQ4571" s="11"/>
      <c r="AR4571" s="11"/>
      <c r="AS4571" s="11"/>
      <c r="AT4571" s="11"/>
      <c r="AU4571" s="11"/>
      <c r="AV4571" s="11"/>
      <c r="AW4571" s="11"/>
      <c r="AX4571" s="11"/>
      <c r="AY4571" s="11"/>
      <c r="AZ4571" s="11"/>
      <c r="BA4571" s="11"/>
      <c r="BB4571" s="11"/>
      <c r="BC4571" s="11"/>
      <c r="BD4571" s="11"/>
      <c r="BE4571" s="11"/>
      <c r="BF4571" s="11"/>
      <c r="BG4571" s="11"/>
      <c r="BH4571" s="11"/>
      <c r="BI4571" s="11"/>
      <c r="BJ4571" s="11"/>
      <c r="BK4571" s="11"/>
      <c r="BL4571" s="11"/>
      <c r="BM4571" s="142"/>
    </row>
    <row r="4572" spans="1:65" s="342" customFormat="1" ht="15" customHeight="1" x14ac:dyDescent="0.25">
      <c r="A4572" s="14"/>
      <c r="B4572" s="153"/>
      <c r="C4572" s="14"/>
      <c r="D4572" s="14"/>
      <c r="E4572" s="14"/>
      <c r="F4572" s="14"/>
      <c r="G4572" s="14"/>
      <c r="H4572" s="14"/>
      <c r="I4572" s="14"/>
      <c r="J4572" s="20"/>
      <c r="K4572" s="14"/>
      <c r="L4572" s="14"/>
      <c r="M4572" s="72" t="s">
        <v>3011</v>
      </c>
      <c r="N4572" s="17">
        <v>18</v>
      </c>
      <c r="O4572" s="17">
        <v>6</v>
      </c>
      <c r="P4572" s="17">
        <v>2017</v>
      </c>
      <c r="Q4572" s="19" t="s">
        <v>6380</v>
      </c>
      <c r="R4572" s="17" t="s">
        <v>1026</v>
      </c>
      <c r="S4572" s="19" t="s">
        <v>4913</v>
      </c>
      <c r="T4572" s="17">
        <v>2</v>
      </c>
      <c r="U4572" s="24" t="s">
        <v>1026</v>
      </c>
      <c r="V4572" s="17">
        <v>1</v>
      </c>
      <c r="W4572" s="350" t="s">
        <v>6555</v>
      </c>
      <c r="X4572" s="17">
        <v>275</v>
      </c>
      <c r="Y4572" s="17">
        <v>7</v>
      </c>
      <c r="Z4572" s="24" t="s">
        <v>1026</v>
      </c>
      <c r="AA4572" s="17">
        <v>7</v>
      </c>
      <c r="AB4572" s="19"/>
      <c r="AC4572" s="17">
        <v>2</v>
      </c>
      <c r="AD4572" s="17">
        <v>47</v>
      </c>
      <c r="AE4572" s="17">
        <f t="shared" si="105"/>
        <v>167</v>
      </c>
      <c r="AF4572" s="11"/>
      <c r="AG4572" s="11"/>
      <c r="AH4572" s="11"/>
      <c r="AI4572" s="11"/>
      <c r="AJ4572" s="11"/>
      <c r="AK4572" s="11"/>
      <c r="AL4572" s="11"/>
      <c r="AM4572" s="11"/>
      <c r="AN4572" s="11"/>
      <c r="AO4572" s="11"/>
      <c r="AP4572" s="11"/>
      <c r="AQ4572" s="11"/>
      <c r="AR4572" s="11"/>
      <c r="AS4572" s="11"/>
      <c r="AT4572" s="11"/>
      <c r="AU4572" s="11"/>
      <c r="AV4572" s="11"/>
      <c r="AW4572" s="11"/>
      <c r="AX4572" s="11"/>
      <c r="AY4572" s="11"/>
      <c r="AZ4572" s="11"/>
      <c r="BA4572" s="11"/>
      <c r="BB4572" s="11"/>
      <c r="BC4572" s="11"/>
      <c r="BD4572" s="11"/>
      <c r="BE4572" s="11"/>
      <c r="BF4572" s="11"/>
      <c r="BG4572" s="11"/>
      <c r="BH4572" s="11"/>
      <c r="BI4572" s="11"/>
      <c r="BJ4572" s="11"/>
      <c r="BK4572" s="11"/>
      <c r="BL4572" s="11"/>
      <c r="BM4572" s="142"/>
    </row>
    <row r="4573" spans="1:65" s="342" customFormat="1" ht="15" customHeight="1" x14ac:dyDescent="0.25">
      <c r="A4573" s="14"/>
      <c r="B4573" s="153"/>
      <c r="C4573" s="14"/>
      <c r="D4573" s="14"/>
      <c r="E4573" s="14"/>
      <c r="F4573" s="14"/>
      <c r="G4573" s="14"/>
      <c r="H4573" s="14"/>
      <c r="I4573" s="14"/>
      <c r="J4573" s="20"/>
      <c r="K4573" s="14"/>
      <c r="L4573" s="14"/>
      <c r="M4573" s="72" t="s">
        <v>3011</v>
      </c>
      <c r="N4573" s="17">
        <v>18</v>
      </c>
      <c r="O4573" s="17">
        <v>6</v>
      </c>
      <c r="P4573" s="17">
        <v>2017</v>
      </c>
      <c r="Q4573" s="19" t="s">
        <v>264</v>
      </c>
      <c r="R4573" s="17" t="s">
        <v>1026</v>
      </c>
      <c r="S4573" s="19" t="s">
        <v>6507</v>
      </c>
      <c r="T4573" s="17">
        <v>0</v>
      </c>
      <c r="U4573" s="24" t="s">
        <v>1026</v>
      </c>
      <c r="V4573" s="17">
        <v>1</v>
      </c>
      <c r="W4573" s="350" t="s">
        <v>5120</v>
      </c>
      <c r="X4573" s="17">
        <v>285</v>
      </c>
      <c r="Y4573" s="17">
        <v>5</v>
      </c>
      <c r="Z4573" s="24" t="s">
        <v>1026</v>
      </c>
      <c r="AA4573" s="17">
        <v>7</v>
      </c>
      <c r="AB4573" s="19"/>
      <c r="AC4573" s="17">
        <v>1</v>
      </c>
      <c r="AD4573" s="17">
        <v>50</v>
      </c>
      <c r="AE4573" s="17">
        <f t="shared" si="105"/>
        <v>110</v>
      </c>
      <c r="AF4573" s="11"/>
      <c r="AG4573" s="11"/>
      <c r="AH4573" s="11"/>
      <c r="AI4573" s="11"/>
      <c r="AJ4573" s="11"/>
      <c r="AK4573" s="11"/>
      <c r="AL4573" s="11"/>
      <c r="AM4573" s="11"/>
      <c r="AN4573" s="11"/>
      <c r="AO4573" s="11"/>
      <c r="AP4573" s="11"/>
      <c r="AQ4573" s="11"/>
      <c r="AR4573" s="11"/>
      <c r="AS4573" s="11"/>
      <c r="AT4573" s="11"/>
      <c r="AU4573" s="11"/>
      <c r="AV4573" s="11"/>
      <c r="AW4573" s="11"/>
      <c r="AX4573" s="11"/>
      <c r="AY4573" s="11"/>
      <c r="AZ4573" s="11"/>
      <c r="BA4573" s="11"/>
      <c r="BB4573" s="11"/>
      <c r="BC4573" s="11"/>
      <c r="BD4573" s="11"/>
      <c r="BE4573" s="11"/>
      <c r="BF4573" s="11"/>
      <c r="BG4573" s="11"/>
      <c r="BH4573" s="11"/>
      <c r="BI4573" s="11"/>
      <c r="BJ4573" s="11"/>
      <c r="BK4573" s="11"/>
      <c r="BL4573" s="11"/>
      <c r="BM4573" s="142"/>
    </row>
    <row r="4574" spans="1:65" s="342" customFormat="1" ht="15" customHeight="1" x14ac:dyDescent="0.25">
      <c r="A4574" s="14"/>
      <c r="B4574" s="153"/>
      <c r="C4574" s="14"/>
      <c r="D4574" s="14"/>
      <c r="E4574" s="14"/>
      <c r="F4574" s="14"/>
      <c r="G4574" s="14"/>
      <c r="H4574" s="14"/>
      <c r="I4574" s="14"/>
      <c r="J4574" s="20"/>
      <c r="K4574" s="14"/>
      <c r="L4574" s="14"/>
      <c r="M4574" s="72" t="s">
        <v>3142</v>
      </c>
      <c r="N4574" s="17">
        <v>21</v>
      </c>
      <c r="O4574" s="17">
        <v>6</v>
      </c>
      <c r="P4574" s="17">
        <v>2017</v>
      </c>
      <c r="Q4574" s="19" t="s">
        <v>392</v>
      </c>
      <c r="R4574" s="17" t="s">
        <v>1026</v>
      </c>
      <c r="S4574" s="19" t="s">
        <v>6380</v>
      </c>
      <c r="T4574" s="17">
        <v>1</v>
      </c>
      <c r="U4574" s="24" t="s">
        <v>1026</v>
      </c>
      <c r="V4574" s="17">
        <v>2</v>
      </c>
      <c r="W4574" s="350" t="s">
        <v>6554</v>
      </c>
      <c r="X4574" s="17">
        <v>422</v>
      </c>
      <c r="Y4574" s="17">
        <v>8</v>
      </c>
      <c r="Z4574" s="24" t="s">
        <v>1026</v>
      </c>
      <c r="AA4574" s="17">
        <v>6</v>
      </c>
      <c r="AB4574" s="19"/>
      <c r="AC4574" s="17">
        <v>2</v>
      </c>
      <c r="AD4574" s="17">
        <v>40</v>
      </c>
      <c r="AE4574" s="17">
        <f t="shared" ref="AE4574" si="108">PRODUCT(AC4574*60+AD4574)</f>
        <v>160</v>
      </c>
      <c r="AF4574" s="11"/>
      <c r="AG4574" s="11"/>
      <c r="AH4574" s="11"/>
      <c r="AI4574" s="11"/>
      <c r="AJ4574" s="11"/>
      <c r="AK4574" s="11"/>
      <c r="AL4574" s="11"/>
      <c r="AM4574" s="11"/>
      <c r="AN4574" s="11"/>
      <c r="AO4574" s="11"/>
      <c r="AP4574" s="11"/>
      <c r="AQ4574" s="11"/>
      <c r="AR4574" s="11"/>
      <c r="AS4574" s="11"/>
      <c r="AT4574" s="11"/>
      <c r="AU4574" s="11"/>
      <c r="AV4574" s="11"/>
      <c r="AW4574" s="11"/>
      <c r="AX4574" s="11"/>
      <c r="AY4574" s="11"/>
      <c r="AZ4574" s="11"/>
      <c r="BA4574" s="11"/>
      <c r="BB4574" s="11"/>
      <c r="BC4574" s="11"/>
      <c r="BD4574" s="11"/>
      <c r="BE4574" s="11"/>
      <c r="BF4574" s="11"/>
      <c r="BG4574" s="11"/>
      <c r="BH4574" s="11"/>
      <c r="BI4574" s="11"/>
      <c r="BJ4574" s="11"/>
      <c r="BK4574" s="11"/>
      <c r="BL4574" s="11"/>
      <c r="BM4574" s="142"/>
    </row>
    <row r="4575" spans="1:65" s="342" customFormat="1" ht="15" customHeight="1" x14ac:dyDescent="0.25">
      <c r="A4575" s="14"/>
      <c r="B4575" s="153"/>
      <c r="C4575" s="14"/>
      <c r="D4575" s="14"/>
      <c r="E4575" s="14"/>
      <c r="F4575" s="14"/>
      <c r="G4575" s="14"/>
      <c r="H4575" s="14"/>
      <c r="I4575" s="14"/>
      <c r="J4575" s="20"/>
      <c r="K4575" s="14"/>
      <c r="L4575" s="14"/>
      <c r="M4575" s="72" t="s">
        <v>3142</v>
      </c>
      <c r="N4575" s="17">
        <v>21</v>
      </c>
      <c r="O4575" s="17">
        <v>6</v>
      </c>
      <c r="P4575" s="17">
        <v>2017</v>
      </c>
      <c r="Q4575" s="19" t="s">
        <v>566</v>
      </c>
      <c r="R4575" s="17" t="s">
        <v>1026</v>
      </c>
      <c r="S4575" s="19" t="s">
        <v>5761</v>
      </c>
      <c r="T4575" s="17">
        <v>0</v>
      </c>
      <c r="U4575" s="24" t="s">
        <v>1026</v>
      </c>
      <c r="V4575" s="17">
        <v>2</v>
      </c>
      <c r="W4575" s="350" t="s">
        <v>5857</v>
      </c>
      <c r="X4575" s="17">
        <v>365</v>
      </c>
      <c r="Y4575" s="17">
        <v>2</v>
      </c>
      <c r="Z4575" s="24" t="s">
        <v>1026</v>
      </c>
      <c r="AA4575" s="17">
        <v>7</v>
      </c>
      <c r="AB4575" s="19"/>
      <c r="AC4575" s="17">
        <v>2</v>
      </c>
      <c r="AD4575" s="17">
        <v>0</v>
      </c>
      <c r="AE4575" s="17">
        <f t="shared" si="105"/>
        <v>120</v>
      </c>
      <c r="AF4575" s="11"/>
      <c r="AG4575" s="11"/>
      <c r="AH4575" s="11"/>
      <c r="AI4575" s="11"/>
      <c r="AJ4575" s="11"/>
      <c r="AK4575" s="11"/>
      <c r="AL4575" s="11"/>
      <c r="AM4575" s="11"/>
      <c r="AN4575" s="11"/>
      <c r="AO4575" s="11"/>
      <c r="AP4575" s="11"/>
      <c r="AQ4575" s="11"/>
      <c r="AR4575" s="11"/>
      <c r="AS4575" s="11"/>
      <c r="AT4575" s="11"/>
      <c r="AU4575" s="11"/>
      <c r="AV4575" s="11"/>
      <c r="AW4575" s="11"/>
      <c r="AX4575" s="11"/>
      <c r="AY4575" s="11"/>
      <c r="AZ4575" s="11"/>
      <c r="BA4575" s="11"/>
      <c r="BB4575" s="11"/>
      <c r="BC4575" s="11"/>
      <c r="BD4575" s="11"/>
      <c r="BE4575" s="11"/>
      <c r="BF4575" s="11"/>
      <c r="BG4575" s="11"/>
      <c r="BH4575" s="11"/>
      <c r="BI4575" s="11"/>
      <c r="BJ4575" s="11"/>
      <c r="BK4575" s="11"/>
      <c r="BL4575" s="11"/>
      <c r="BM4575" s="142"/>
    </row>
    <row r="4576" spans="1:65" s="342" customFormat="1" ht="15" customHeight="1" x14ac:dyDescent="0.25">
      <c r="A4576" s="14"/>
      <c r="B4576" s="153"/>
      <c r="C4576" s="14"/>
      <c r="D4576" s="14"/>
      <c r="E4576" s="14"/>
      <c r="F4576" s="14"/>
      <c r="G4576" s="14"/>
      <c r="H4576" s="14"/>
      <c r="I4576" s="14"/>
      <c r="J4576" s="20"/>
      <c r="K4576" s="14"/>
      <c r="L4576" s="14"/>
      <c r="M4576" s="72" t="s">
        <v>3144</v>
      </c>
      <c r="N4576" s="17">
        <v>27</v>
      </c>
      <c r="O4576" s="17">
        <v>6</v>
      </c>
      <c r="P4576" s="17">
        <v>2017</v>
      </c>
      <c r="Q4576" s="19" t="s">
        <v>6380</v>
      </c>
      <c r="R4576" s="17" t="s">
        <v>1026</v>
      </c>
      <c r="S4576" s="19" t="s">
        <v>1241</v>
      </c>
      <c r="T4576" s="17">
        <v>0</v>
      </c>
      <c r="U4576" s="24" t="s">
        <v>1026</v>
      </c>
      <c r="V4576" s="17">
        <v>2</v>
      </c>
      <c r="W4576" s="350" t="s">
        <v>6519</v>
      </c>
      <c r="X4576" s="17">
        <v>368</v>
      </c>
      <c r="Y4576" s="17">
        <v>4</v>
      </c>
      <c r="Z4576" s="24" t="s">
        <v>1026</v>
      </c>
      <c r="AA4576" s="17">
        <v>9</v>
      </c>
      <c r="AB4576" s="19"/>
      <c r="AC4576" s="17">
        <v>2</v>
      </c>
      <c r="AD4576" s="17">
        <v>12</v>
      </c>
      <c r="AE4576" s="17">
        <f t="shared" si="105"/>
        <v>132</v>
      </c>
      <c r="AF4576" s="11"/>
      <c r="AG4576" s="11"/>
      <c r="AH4576" s="11"/>
      <c r="AI4576" s="11"/>
      <c r="AJ4576" s="11"/>
      <c r="AK4576" s="11"/>
      <c r="AL4576" s="11"/>
      <c r="AM4576" s="11"/>
      <c r="AN4576" s="11"/>
      <c r="AO4576" s="11"/>
      <c r="AP4576" s="11"/>
      <c r="AQ4576" s="11"/>
      <c r="AR4576" s="11"/>
      <c r="AS4576" s="11"/>
      <c r="AT4576" s="11"/>
      <c r="AU4576" s="11"/>
      <c r="AV4576" s="11"/>
      <c r="AW4576" s="11"/>
      <c r="AX4576" s="11"/>
      <c r="AY4576" s="11"/>
      <c r="AZ4576" s="11"/>
      <c r="BA4576" s="11"/>
      <c r="BB4576" s="11"/>
      <c r="BC4576" s="11"/>
      <c r="BD4576" s="11"/>
      <c r="BE4576" s="11"/>
      <c r="BF4576" s="11"/>
      <c r="BG4576" s="11"/>
      <c r="BH4576" s="11"/>
      <c r="BI4576" s="11"/>
      <c r="BJ4576" s="11"/>
      <c r="BK4576" s="11"/>
      <c r="BL4576" s="11"/>
      <c r="BM4576" s="142"/>
    </row>
    <row r="4577" spans="1:65" s="342" customFormat="1" ht="15" customHeight="1" x14ac:dyDescent="0.25">
      <c r="A4577" s="14"/>
      <c r="B4577" s="153"/>
      <c r="C4577" s="14"/>
      <c r="D4577" s="14"/>
      <c r="E4577" s="14"/>
      <c r="F4577" s="14"/>
      <c r="G4577" s="14"/>
      <c r="H4577" s="14"/>
      <c r="I4577" s="14"/>
      <c r="J4577" s="20"/>
      <c r="K4577" s="14"/>
      <c r="L4577" s="14"/>
      <c r="M4577" s="72" t="s">
        <v>3144</v>
      </c>
      <c r="N4577" s="17">
        <v>27</v>
      </c>
      <c r="O4577" s="17">
        <v>6</v>
      </c>
      <c r="P4577" s="17">
        <v>2017</v>
      </c>
      <c r="Q4577" s="19" t="s">
        <v>5041</v>
      </c>
      <c r="R4577" s="17" t="s">
        <v>1026</v>
      </c>
      <c r="S4577" s="19" t="s">
        <v>392</v>
      </c>
      <c r="T4577" s="17">
        <v>0</v>
      </c>
      <c r="U4577" s="24" t="s">
        <v>1026</v>
      </c>
      <c r="V4577" s="17">
        <v>2</v>
      </c>
      <c r="W4577" s="350" t="s">
        <v>918</v>
      </c>
      <c r="X4577" s="17">
        <v>412</v>
      </c>
      <c r="Y4577" s="17">
        <v>3</v>
      </c>
      <c r="Z4577" s="24" t="s">
        <v>1026</v>
      </c>
      <c r="AA4577" s="17">
        <v>11</v>
      </c>
      <c r="AB4577" s="19"/>
      <c r="AC4577" s="17">
        <v>2</v>
      </c>
      <c r="AD4577" s="17">
        <v>14</v>
      </c>
      <c r="AE4577" s="17">
        <f t="shared" si="105"/>
        <v>134</v>
      </c>
      <c r="AF4577" s="11"/>
      <c r="AG4577" s="11"/>
      <c r="AH4577" s="11"/>
      <c r="AI4577" s="11"/>
      <c r="AJ4577" s="11"/>
      <c r="AK4577" s="11"/>
      <c r="AL4577" s="11"/>
      <c r="AM4577" s="11"/>
      <c r="AN4577" s="11"/>
      <c r="AO4577" s="11"/>
      <c r="AP4577" s="11"/>
      <c r="AQ4577" s="11"/>
      <c r="AR4577" s="11"/>
      <c r="AS4577" s="11"/>
      <c r="AT4577" s="11"/>
      <c r="AU4577" s="11"/>
      <c r="AV4577" s="11"/>
      <c r="AW4577" s="11"/>
      <c r="AX4577" s="11"/>
      <c r="AY4577" s="11"/>
      <c r="AZ4577" s="11"/>
      <c r="BA4577" s="11"/>
      <c r="BB4577" s="11"/>
      <c r="BC4577" s="11"/>
      <c r="BD4577" s="11"/>
      <c r="BE4577" s="11"/>
      <c r="BF4577" s="11"/>
      <c r="BG4577" s="11"/>
      <c r="BH4577" s="11"/>
      <c r="BI4577" s="11"/>
      <c r="BJ4577" s="11"/>
      <c r="BK4577" s="11"/>
      <c r="BL4577" s="11"/>
      <c r="BM4577" s="142"/>
    </row>
    <row r="4578" spans="1:65" s="342" customFormat="1" ht="15" customHeight="1" x14ac:dyDescent="0.25">
      <c r="A4578" s="14"/>
      <c r="B4578" s="153"/>
      <c r="C4578" s="14"/>
      <c r="D4578" s="14"/>
      <c r="E4578" s="14"/>
      <c r="F4578" s="14"/>
      <c r="G4578" s="14"/>
      <c r="H4578" s="14"/>
      <c r="I4578" s="14"/>
      <c r="J4578" s="20"/>
      <c r="K4578" s="14"/>
      <c r="L4578" s="14"/>
      <c r="M4578" s="72" t="s">
        <v>3144</v>
      </c>
      <c r="N4578" s="17">
        <v>27</v>
      </c>
      <c r="O4578" s="17">
        <v>6</v>
      </c>
      <c r="P4578" s="17">
        <v>2017</v>
      </c>
      <c r="Q4578" s="19" t="s">
        <v>6508</v>
      </c>
      <c r="R4578" s="17" t="s">
        <v>1026</v>
      </c>
      <c r="S4578" s="19" t="s">
        <v>5761</v>
      </c>
      <c r="T4578" s="17">
        <v>0</v>
      </c>
      <c r="U4578" s="24" t="s">
        <v>1026</v>
      </c>
      <c r="V4578" s="17">
        <v>2</v>
      </c>
      <c r="W4578" s="350" t="s">
        <v>4442</v>
      </c>
      <c r="X4578" s="17">
        <v>302</v>
      </c>
      <c r="Y4578" s="17">
        <v>5</v>
      </c>
      <c r="Z4578" s="24" t="s">
        <v>1026</v>
      </c>
      <c r="AA4578" s="17">
        <v>7</v>
      </c>
      <c r="AB4578" s="19"/>
      <c r="AC4578" s="17">
        <v>2</v>
      </c>
      <c r="AD4578" s="17">
        <v>21</v>
      </c>
      <c r="AE4578" s="17">
        <f t="shared" si="105"/>
        <v>141</v>
      </c>
      <c r="AF4578" s="11"/>
      <c r="AG4578" s="11"/>
      <c r="AH4578" s="11"/>
      <c r="AI4578" s="11"/>
      <c r="AJ4578" s="11"/>
      <c r="AK4578" s="11"/>
      <c r="AL4578" s="11"/>
      <c r="AM4578" s="11"/>
      <c r="AN4578" s="11"/>
      <c r="AO4578" s="11"/>
      <c r="AP4578" s="11"/>
      <c r="AQ4578" s="11"/>
      <c r="AR4578" s="11"/>
      <c r="AS4578" s="11"/>
      <c r="AT4578" s="11"/>
      <c r="AU4578" s="11"/>
      <c r="AV4578" s="11"/>
      <c r="AW4578" s="11"/>
      <c r="AX4578" s="11"/>
      <c r="AY4578" s="11"/>
      <c r="AZ4578" s="11"/>
      <c r="BA4578" s="11"/>
      <c r="BB4578" s="11"/>
      <c r="BC4578" s="11"/>
      <c r="BD4578" s="11"/>
      <c r="BE4578" s="11"/>
      <c r="BF4578" s="11"/>
      <c r="BG4578" s="11"/>
      <c r="BH4578" s="11"/>
      <c r="BI4578" s="11"/>
      <c r="BJ4578" s="11"/>
      <c r="BK4578" s="11"/>
      <c r="BL4578" s="11"/>
      <c r="BM4578" s="142"/>
    </row>
    <row r="4579" spans="1:65" s="342" customFormat="1" ht="15" customHeight="1" x14ac:dyDescent="0.25">
      <c r="A4579" s="14"/>
      <c r="B4579" s="153"/>
      <c r="C4579" s="14"/>
      <c r="D4579" s="14"/>
      <c r="E4579" s="14"/>
      <c r="F4579" s="14"/>
      <c r="G4579" s="14"/>
      <c r="H4579" s="14"/>
      <c r="I4579" s="14"/>
      <c r="J4579" s="20"/>
      <c r="K4579" s="14"/>
      <c r="L4579" s="14"/>
      <c r="M4579" s="72" t="s">
        <v>3144</v>
      </c>
      <c r="N4579" s="17">
        <v>27</v>
      </c>
      <c r="O4579" s="17">
        <v>6</v>
      </c>
      <c r="P4579" s="17">
        <v>2017</v>
      </c>
      <c r="Q4579" s="19" t="s">
        <v>264</v>
      </c>
      <c r="R4579" s="17" t="s">
        <v>1026</v>
      </c>
      <c r="S4579" s="19" t="s">
        <v>566</v>
      </c>
      <c r="T4579" s="17">
        <v>0</v>
      </c>
      <c r="U4579" s="24" t="s">
        <v>1026</v>
      </c>
      <c r="V4579" s="17">
        <v>1</v>
      </c>
      <c r="W4579" s="350" t="s">
        <v>6557</v>
      </c>
      <c r="X4579" s="17">
        <v>271</v>
      </c>
      <c r="Y4579" s="17">
        <v>5</v>
      </c>
      <c r="Z4579" s="24" t="s">
        <v>1026</v>
      </c>
      <c r="AA4579" s="17">
        <v>8</v>
      </c>
      <c r="AB4579" s="19"/>
      <c r="AC4579" s="17">
        <v>2</v>
      </c>
      <c r="AD4579" s="17">
        <v>26</v>
      </c>
      <c r="AE4579" s="17">
        <f t="shared" si="105"/>
        <v>146</v>
      </c>
      <c r="AF4579" s="11"/>
      <c r="AG4579" s="11"/>
      <c r="AH4579" s="11"/>
      <c r="AI4579" s="11"/>
      <c r="AJ4579" s="11"/>
      <c r="AK4579" s="11"/>
      <c r="AL4579" s="11"/>
      <c r="AM4579" s="11"/>
      <c r="AN4579" s="11"/>
      <c r="AO4579" s="11"/>
      <c r="AP4579" s="11"/>
      <c r="AQ4579" s="11"/>
      <c r="AR4579" s="11"/>
      <c r="AS4579" s="11"/>
      <c r="AT4579" s="11"/>
      <c r="AU4579" s="11"/>
      <c r="AV4579" s="11"/>
      <c r="AW4579" s="11"/>
      <c r="AX4579" s="11"/>
      <c r="AY4579" s="11"/>
      <c r="AZ4579" s="11"/>
      <c r="BA4579" s="11"/>
      <c r="BB4579" s="11"/>
      <c r="BC4579" s="11"/>
      <c r="BD4579" s="11"/>
      <c r="BE4579" s="11"/>
      <c r="BF4579" s="11"/>
      <c r="BG4579" s="11"/>
      <c r="BH4579" s="11"/>
      <c r="BI4579" s="11"/>
      <c r="BJ4579" s="11"/>
      <c r="BK4579" s="11"/>
      <c r="BL4579" s="11"/>
      <c r="BM4579" s="142"/>
    </row>
    <row r="4580" spans="1:65" s="342" customFormat="1" ht="15" customHeight="1" x14ac:dyDescent="0.25">
      <c r="A4580" s="14"/>
      <c r="B4580" s="153"/>
      <c r="C4580" s="14"/>
      <c r="D4580" s="14"/>
      <c r="E4580" s="14"/>
      <c r="F4580" s="14"/>
      <c r="G4580" s="14"/>
      <c r="H4580" s="14"/>
      <c r="I4580" s="14"/>
      <c r="J4580" s="20"/>
      <c r="K4580" s="14"/>
      <c r="L4580" s="14"/>
      <c r="M4580" s="72" t="s">
        <v>3142</v>
      </c>
      <c r="N4580" s="17">
        <v>28</v>
      </c>
      <c r="O4580" s="17">
        <v>6</v>
      </c>
      <c r="P4580" s="17">
        <v>2017</v>
      </c>
      <c r="Q4580" s="19" t="s">
        <v>6507</v>
      </c>
      <c r="R4580" s="17" t="s">
        <v>1026</v>
      </c>
      <c r="S4580" s="19" t="s">
        <v>1241</v>
      </c>
      <c r="T4580" s="17">
        <v>0</v>
      </c>
      <c r="U4580" s="24" t="s">
        <v>1026</v>
      </c>
      <c r="V4580" s="17">
        <v>2</v>
      </c>
      <c r="W4580" s="350" t="s">
        <v>6559</v>
      </c>
      <c r="X4580" s="17">
        <v>287</v>
      </c>
      <c r="Y4580" s="17">
        <v>2</v>
      </c>
      <c r="Z4580" s="24" t="s">
        <v>1026</v>
      </c>
      <c r="AA4580" s="17">
        <v>16</v>
      </c>
      <c r="AB4580" s="19"/>
      <c r="AC4580" s="17">
        <v>2</v>
      </c>
      <c r="AD4580" s="17">
        <v>13</v>
      </c>
      <c r="AE4580" s="17">
        <f t="shared" ref="AE4580:AE4623" si="109">PRODUCT(AC4580*60+AD4580)</f>
        <v>133</v>
      </c>
      <c r="AF4580" s="11"/>
      <c r="AG4580" s="11"/>
      <c r="AH4580" s="11"/>
      <c r="AI4580" s="11"/>
      <c r="AJ4580" s="11"/>
      <c r="AK4580" s="11"/>
      <c r="AL4580" s="11"/>
      <c r="AM4580" s="11"/>
      <c r="AN4580" s="11"/>
      <c r="AO4580" s="11"/>
      <c r="AP4580" s="11"/>
      <c r="AQ4580" s="11"/>
      <c r="AR4580" s="11"/>
      <c r="AS4580" s="11"/>
      <c r="AT4580" s="11"/>
      <c r="AU4580" s="11"/>
      <c r="AV4580" s="11"/>
      <c r="AW4580" s="11"/>
      <c r="AX4580" s="11"/>
      <c r="AY4580" s="11"/>
      <c r="AZ4580" s="11"/>
      <c r="BA4580" s="11"/>
      <c r="BB4580" s="11"/>
      <c r="BC4580" s="11"/>
      <c r="BD4580" s="11"/>
      <c r="BE4580" s="11"/>
      <c r="BF4580" s="11"/>
      <c r="BG4580" s="11"/>
      <c r="BH4580" s="11"/>
      <c r="BI4580" s="11"/>
      <c r="BJ4580" s="11"/>
      <c r="BK4580" s="11"/>
      <c r="BL4580" s="11"/>
      <c r="BM4580" s="142"/>
    </row>
    <row r="4581" spans="1:65" s="342" customFormat="1" ht="15" customHeight="1" x14ac:dyDescent="0.25">
      <c r="A4581" s="14"/>
      <c r="B4581" s="153"/>
      <c r="C4581" s="14"/>
      <c r="D4581" s="14"/>
      <c r="E4581" s="14"/>
      <c r="F4581" s="14"/>
      <c r="G4581" s="14"/>
      <c r="H4581" s="14"/>
      <c r="I4581" s="14"/>
      <c r="J4581" s="20"/>
      <c r="K4581" s="14"/>
      <c r="L4581" s="14"/>
      <c r="M4581" s="72" t="s">
        <v>3142</v>
      </c>
      <c r="N4581" s="17">
        <v>28</v>
      </c>
      <c r="O4581" s="17">
        <v>6</v>
      </c>
      <c r="P4581" s="17">
        <v>2017</v>
      </c>
      <c r="Q4581" s="19" t="s">
        <v>1041</v>
      </c>
      <c r="R4581" s="17" t="s">
        <v>1026</v>
      </c>
      <c r="S4581" s="19" t="s">
        <v>4913</v>
      </c>
      <c r="T4581" s="17">
        <v>2</v>
      </c>
      <c r="U4581" s="24" t="s">
        <v>1026</v>
      </c>
      <c r="V4581" s="17">
        <v>0</v>
      </c>
      <c r="W4581" s="350" t="s">
        <v>6558</v>
      </c>
      <c r="X4581" s="17">
        <v>535</v>
      </c>
      <c r="Y4581" s="17">
        <v>19</v>
      </c>
      <c r="Z4581" s="24" t="s">
        <v>1026</v>
      </c>
      <c r="AA4581" s="17">
        <v>3</v>
      </c>
      <c r="AB4581" s="19"/>
      <c r="AC4581" s="17">
        <v>2</v>
      </c>
      <c r="AD4581" s="17">
        <v>18</v>
      </c>
      <c r="AE4581" s="17">
        <f t="shared" si="109"/>
        <v>138</v>
      </c>
      <c r="AF4581" s="11"/>
      <c r="AG4581" s="11"/>
      <c r="AH4581" s="11"/>
      <c r="AI4581" s="11"/>
      <c r="AJ4581" s="11"/>
      <c r="AK4581" s="11"/>
      <c r="AL4581" s="11"/>
      <c r="AM4581" s="11"/>
      <c r="AN4581" s="11"/>
      <c r="AO4581" s="11"/>
      <c r="AP4581" s="11"/>
      <c r="AQ4581" s="11"/>
      <c r="AR4581" s="11"/>
      <c r="AS4581" s="11"/>
      <c r="AT4581" s="11"/>
      <c r="AU4581" s="11"/>
      <c r="AV4581" s="11"/>
      <c r="AW4581" s="11"/>
      <c r="AX4581" s="11"/>
      <c r="AY4581" s="11"/>
      <c r="AZ4581" s="11"/>
      <c r="BA4581" s="11"/>
      <c r="BB4581" s="11"/>
      <c r="BC4581" s="11"/>
      <c r="BD4581" s="11"/>
      <c r="BE4581" s="11"/>
      <c r="BF4581" s="11"/>
      <c r="BG4581" s="11"/>
      <c r="BH4581" s="11"/>
      <c r="BI4581" s="11"/>
      <c r="BJ4581" s="11"/>
      <c r="BK4581" s="11"/>
      <c r="BL4581" s="11"/>
      <c r="BM4581" s="142"/>
    </row>
    <row r="4582" spans="1:65" s="342" customFormat="1" ht="15" customHeight="1" x14ac:dyDescent="0.25">
      <c r="A4582" s="14"/>
      <c r="B4582" s="153"/>
      <c r="C4582" s="14"/>
      <c r="D4582" s="14"/>
      <c r="E4582" s="14"/>
      <c r="F4582" s="14"/>
      <c r="G4582" s="14"/>
      <c r="H4582" s="14"/>
      <c r="I4582" s="14"/>
      <c r="J4582" s="20"/>
      <c r="K4582" s="14"/>
      <c r="L4582" s="14"/>
      <c r="M4582" s="72" t="s">
        <v>3141</v>
      </c>
      <c r="N4582" s="17">
        <v>29</v>
      </c>
      <c r="O4582" s="17">
        <v>6</v>
      </c>
      <c r="P4582" s="17">
        <v>2017</v>
      </c>
      <c r="Q4582" s="19" t="s">
        <v>6508</v>
      </c>
      <c r="R4582" s="17" t="s">
        <v>1026</v>
      </c>
      <c r="S4582" s="19" t="s">
        <v>6380</v>
      </c>
      <c r="T4582" s="17">
        <v>2</v>
      </c>
      <c r="U4582" s="24" t="s">
        <v>1026</v>
      </c>
      <c r="V4582" s="17">
        <v>1</v>
      </c>
      <c r="W4582" s="350" t="s">
        <v>6561</v>
      </c>
      <c r="X4582" s="17">
        <v>203</v>
      </c>
      <c r="Y4582" s="17">
        <v>3</v>
      </c>
      <c r="Z4582" s="24" t="s">
        <v>1026</v>
      </c>
      <c r="AA4582" s="17">
        <v>3</v>
      </c>
      <c r="AB4582" s="19"/>
      <c r="AC4582" s="17">
        <v>2</v>
      </c>
      <c r="AD4582" s="17">
        <v>25</v>
      </c>
      <c r="AE4582" s="17">
        <f t="shared" si="109"/>
        <v>145</v>
      </c>
      <c r="AF4582" s="11"/>
      <c r="AG4582" s="11"/>
      <c r="AH4582" s="11"/>
      <c r="AI4582" s="11"/>
      <c r="AJ4582" s="11"/>
      <c r="AK4582" s="11"/>
      <c r="AL4582" s="11"/>
      <c r="AM4582" s="11"/>
      <c r="AN4582" s="11"/>
      <c r="AO4582" s="11"/>
      <c r="AP4582" s="11"/>
      <c r="AQ4582" s="11"/>
      <c r="AR4582" s="11"/>
      <c r="AS4582" s="11"/>
      <c r="AT4582" s="11"/>
      <c r="AU4582" s="11"/>
      <c r="AV4582" s="11"/>
      <c r="AW4582" s="11"/>
      <c r="AX4582" s="11"/>
      <c r="AY4582" s="11"/>
      <c r="AZ4582" s="11"/>
      <c r="BA4582" s="11"/>
      <c r="BB4582" s="11"/>
      <c r="BC4582" s="11"/>
      <c r="BD4582" s="11"/>
      <c r="BE4582" s="11"/>
      <c r="BF4582" s="11"/>
      <c r="BG4582" s="11"/>
      <c r="BH4582" s="11"/>
      <c r="BI4582" s="11"/>
      <c r="BJ4582" s="11"/>
      <c r="BK4582" s="11"/>
      <c r="BL4582" s="11"/>
      <c r="BM4582" s="142"/>
    </row>
    <row r="4583" spans="1:65" s="342" customFormat="1" ht="15" customHeight="1" x14ac:dyDescent="0.25">
      <c r="A4583" s="14"/>
      <c r="B4583" s="153"/>
      <c r="C4583" s="14"/>
      <c r="D4583" s="14"/>
      <c r="E4583" s="14"/>
      <c r="F4583" s="14"/>
      <c r="G4583" s="14"/>
      <c r="H4583" s="14"/>
      <c r="I4583" s="14"/>
      <c r="J4583" s="20"/>
      <c r="K4583" s="14"/>
      <c r="L4583" s="14"/>
      <c r="M4583" s="72" t="s">
        <v>3141</v>
      </c>
      <c r="N4583" s="17">
        <v>29</v>
      </c>
      <c r="O4583" s="17">
        <v>6</v>
      </c>
      <c r="P4583" s="17">
        <v>2017</v>
      </c>
      <c r="Q4583" s="19" t="s">
        <v>4913</v>
      </c>
      <c r="R4583" s="17" t="s">
        <v>1026</v>
      </c>
      <c r="S4583" s="19" t="s">
        <v>566</v>
      </c>
      <c r="T4583" s="17">
        <v>2</v>
      </c>
      <c r="U4583" s="24" t="s">
        <v>1026</v>
      </c>
      <c r="V4583" s="17">
        <v>0</v>
      </c>
      <c r="W4583" s="350" t="s">
        <v>4473</v>
      </c>
      <c r="X4583" s="17">
        <v>813</v>
      </c>
      <c r="Y4583" s="17">
        <v>9</v>
      </c>
      <c r="Z4583" s="24" t="s">
        <v>1026</v>
      </c>
      <c r="AA4583" s="17">
        <v>2</v>
      </c>
      <c r="AB4583" s="19"/>
      <c r="AC4583" s="17">
        <v>2</v>
      </c>
      <c r="AD4583" s="17">
        <v>7</v>
      </c>
      <c r="AE4583" s="17">
        <f t="shared" si="109"/>
        <v>127</v>
      </c>
      <c r="AF4583" s="11"/>
      <c r="AG4583" s="11"/>
      <c r="AH4583" s="11"/>
      <c r="AI4583" s="11"/>
      <c r="AJ4583" s="11"/>
      <c r="AK4583" s="11"/>
      <c r="AL4583" s="11"/>
      <c r="AM4583" s="11"/>
      <c r="AN4583" s="11"/>
      <c r="AO4583" s="11"/>
      <c r="AP4583" s="11"/>
      <c r="AQ4583" s="11"/>
      <c r="AR4583" s="11"/>
      <c r="AS4583" s="11"/>
      <c r="AT4583" s="11"/>
      <c r="AU4583" s="11"/>
      <c r="AV4583" s="11"/>
      <c r="AW4583" s="11"/>
      <c r="AX4583" s="11"/>
      <c r="AY4583" s="11"/>
      <c r="AZ4583" s="11"/>
      <c r="BA4583" s="11"/>
      <c r="BB4583" s="11"/>
      <c r="BC4583" s="11"/>
      <c r="BD4583" s="11"/>
      <c r="BE4583" s="11"/>
      <c r="BF4583" s="11"/>
      <c r="BG4583" s="11"/>
      <c r="BH4583" s="11"/>
      <c r="BI4583" s="11"/>
      <c r="BJ4583" s="11"/>
      <c r="BK4583" s="11"/>
      <c r="BL4583" s="11"/>
      <c r="BM4583" s="142"/>
    </row>
    <row r="4584" spans="1:65" s="342" customFormat="1" ht="15" customHeight="1" x14ac:dyDescent="0.25">
      <c r="A4584" s="14"/>
      <c r="B4584" s="153"/>
      <c r="C4584" s="14"/>
      <c r="D4584" s="14"/>
      <c r="E4584" s="14"/>
      <c r="F4584" s="14"/>
      <c r="G4584" s="14"/>
      <c r="H4584" s="14"/>
      <c r="I4584" s="14"/>
      <c r="J4584" s="20"/>
      <c r="K4584" s="14"/>
      <c r="L4584" s="14"/>
      <c r="M4584" s="72" t="s">
        <v>3144</v>
      </c>
      <c r="N4584" s="17">
        <v>4</v>
      </c>
      <c r="O4584" s="17">
        <v>7</v>
      </c>
      <c r="P4584" s="17">
        <v>2017</v>
      </c>
      <c r="Q4584" s="19" t="s">
        <v>4913</v>
      </c>
      <c r="R4584" s="17" t="s">
        <v>1026</v>
      </c>
      <c r="S4584" s="19" t="s">
        <v>264</v>
      </c>
      <c r="T4584" s="17">
        <v>2</v>
      </c>
      <c r="U4584" s="24" t="s">
        <v>1026</v>
      </c>
      <c r="V4584" s="17">
        <v>0</v>
      </c>
      <c r="W4584" s="350" t="s">
        <v>5129</v>
      </c>
      <c r="X4584" s="17">
        <v>692</v>
      </c>
      <c r="Y4584" s="17">
        <v>7</v>
      </c>
      <c r="Z4584" s="24" t="s">
        <v>1026</v>
      </c>
      <c r="AA4584" s="17">
        <v>2</v>
      </c>
      <c r="AB4584" s="19"/>
      <c r="AC4584" s="17">
        <v>2</v>
      </c>
      <c r="AD4584" s="17">
        <v>2</v>
      </c>
      <c r="AE4584" s="17">
        <f t="shared" si="109"/>
        <v>122</v>
      </c>
      <c r="AF4584" s="11"/>
      <c r="AG4584" s="11"/>
      <c r="AH4584" s="11"/>
      <c r="AI4584" s="11"/>
      <c r="AJ4584" s="11"/>
      <c r="AK4584" s="11"/>
      <c r="AL4584" s="11"/>
      <c r="AM4584" s="11"/>
      <c r="AN4584" s="11"/>
      <c r="AO4584" s="11"/>
      <c r="AP4584" s="11"/>
      <c r="AQ4584" s="11"/>
      <c r="AR4584" s="11"/>
      <c r="AS4584" s="11"/>
      <c r="AT4584" s="11"/>
      <c r="AU4584" s="11"/>
      <c r="AV4584" s="11"/>
      <c r="AW4584" s="11"/>
      <c r="AX4584" s="11"/>
      <c r="AY4584" s="11"/>
      <c r="AZ4584" s="11"/>
      <c r="BA4584" s="11"/>
      <c r="BB4584" s="11"/>
      <c r="BC4584" s="11"/>
      <c r="BD4584" s="11"/>
      <c r="BE4584" s="11"/>
      <c r="BF4584" s="11"/>
      <c r="BG4584" s="11"/>
      <c r="BH4584" s="11"/>
      <c r="BI4584" s="11"/>
      <c r="BJ4584" s="11"/>
      <c r="BK4584" s="11"/>
      <c r="BL4584" s="11"/>
      <c r="BM4584" s="142"/>
    </row>
    <row r="4585" spans="1:65" s="342" customFormat="1" ht="15" customHeight="1" x14ac:dyDescent="0.25">
      <c r="A4585" s="14"/>
      <c r="B4585" s="153"/>
      <c r="C4585" s="14"/>
      <c r="D4585" s="14"/>
      <c r="E4585" s="14"/>
      <c r="F4585" s="14"/>
      <c r="G4585" s="14"/>
      <c r="H4585" s="14"/>
      <c r="I4585" s="14"/>
      <c r="J4585" s="20"/>
      <c r="K4585" s="14"/>
      <c r="L4585" s="14"/>
      <c r="M4585" s="72" t="s">
        <v>3144</v>
      </c>
      <c r="N4585" s="17">
        <v>4</v>
      </c>
      <c r="O4585" s="17">
        <v>7</v>
      </c>
      <c r="P4585" s="17">
        <v>2017</v>
      </c>
      <c r="Q4585" s="19" t="s">
        <v>566</v>
      </c>
      <c r="R4585" s="17" t="s">
        <v>1026</v>
      </c>
      <c r="S4585" s="19" t="s">
        <v>6380</v>
      </c>
      <c r="T4585" s="17">
        <v>1</v>
      </c>
      <c r="U4585" s="24" t="s">
        <v>1026</v>
      </c>
      <c r="V4585" s="17">
        <v>0</v>
      </c>
      <c r="W4585" s="350" t="s">
        <v>6560</v>
      </c>
      <c r="X4585" s="17">
        <v>168</v>
      </c>
      <c r="Y4585" s="17">
        <v>6</v>
      </c>
      <c r="Z4585" s="24" t="s">
        <v>1026</v>
      </c>
      <c r="AA4585" s="17">
        <v>4</v>
      </c>
      <c r="AB4585" s="19"/>
      <c r="AC4585" s="17">
        <v>2</v>
      </c>
      <c r="AD4585" s="17">
        <v>1</v>
      </c>
      <c r="AE4585" s="17">
        <f t="shared" si="109"/>
        <v>121</v>
      </c>
      <c r="AF4585" s="11"/>
      <c r="AG4585" s="11"/>
      <c r="AH4585" s="11"/>
      <c r="AI4585" s="11"/>
      <c r="AJ4585" s="11"/>
      <c r="AK4585" s="11"/>
      <c r="AL4585" s="11"/>
      <c r="AM4585" s="11"/>
      <c r="AN4585" s="11"/>
      <c r="AO4585" s="11"/>
      <c r="AP4585" s="11"/>
      <c r="AQ4585" s="11"/>
      <c r="AR4585" s="11"/>
      <c r="AS4585" s="11"/>
      <c r="AT4585" s="11"/>
      <c r="AU4585" s="11"/>
      <c r="AV4585" s="11"/>
      <c r="AW4585" s="11"/>
      <c r="AX4585" s="11"/>
      <c r="AY4585" s="11"/>
      <c r="AZ4585" s="11"/>
      <c r="BA4585" s="11"/>
      <c r="BB4585" s="11"/>
      <c r="BC4585" s="11"/>
      <c r="BD4585" s="11"/>
      <c r="BE4585" s="11"/>
      <c r="BF4585" s="11"/>
      <c r="BG4585" s="11"/>
      <c r="BH4585" s="11"/>
      <c r="BI4585" s="11"/>
      <c r="BJ4585" s="11"/>
      <c r="BK4585" s="11"/>
      <c r="BL4585" s="11"/>
      <c r="BM4585" s="142"/>
    </row>
    <row r="4586" spans="1:65" s="342" customFormat="1" ht="15" customHeight="1" x14ac:dyDescent="0.25">
      <c r="A4586" s="14"/>
      <c r="B4586" s="153"/>
      <c r="C4586" s="14"/>
      <c r="D4586" s="14"/>
      <c r="E4586" s="14"/>
      <c r="F4586" s="14"/>
      <c r="G4586" s="14"/>
      <c r="H4586" s="14"/>
      <c r="I4586" s="14"/>
      <c r="J4586" s="20"/>
      <c r="K4586" s="14"/>
      <c r="L4586" s="14"/>
      <c r="M4586" s="72" t="s">
        <v>3142</v>
      </c>
      <c r="N4586" s="17">
        <v>5</v>
      </c>
      <c r="O4586" s="17">
        <v>7</v>
      </c>
      <c r="P4586" s="17">
        <v>2017</v>
      </c>
      <c r="Q4586" s="19" t="s">
        <v>392</v>
      </c>
      <c r="R4586" s="17" t="s">
        <v>1026</v>
      </c>
      <c r="S4586" s="19" t="s">
        <v>1241</v>
      </c>
      <c r="T4586" s="17">
        <v>2</v>
      </c>
      <c r="U4586" s="24" t="s">
        <v>1026</v>
      </c>
      <c r="V4586" s="17">
        <v>0</v>
      </c>
      <c r="W4586" s="350" t="s">
        <v>6562</v>
      </c>
      <c r="X4586" s="17">
        <v>556</v>
      </c>
      <c r="Y4586" s="17">
        <v>8</v>
      </c>
      <c r="Z4586" s="24" t="s">
        <v>1026</v>
      </c>
      <c r="AA4586" s="17">
        <v>2</v>
      </c>
      <c r="AB4586" s="19"/>
      <c r="AC4586" s="17">
        <v>2</v>
      </c>
      <c r="AD4586" s="17">
        <v>10</v>
      </c>
      <c r="AE4586" s="17">
        <f t="shared" si="109"/>
        <v>130</v>
      </c>
      <c r="AF4586" s="11"/>
      <c r="AG4586" s="11"/>
      <c r="AH4586" s="11"/>
      <c r="AI4586" s="11"/>
      <c r="AJ4586" s="11"/>
      <c r="AK4586" s="11"/>
      <c r="AL4586" s="11"/>
      <c r="AM4586" s="11"/>
      <c r="AN4586" s="11"/>
      <c r="AO4586" s="11"/>
      <c r="AP4586" s="11"/>
      <c r="AQ4586" s="11"/>
      <c r="AR4586" s="11"/>
      <c r="AS4586" s="11"/>
      <c r="AT4586" s="11"/>
      <c r="AU4586" s="11"/>
      <c r="AV4586" s="11"/>
      <c r="AW4586" s="11"/>
      <c r="AX4586" s="11"/>
      <c r="AY4586" s="11"/>
      <c r="AZ4586" s="11"/>
      <c r="BA4586" s="11"/>
      <c r="BB4586" s="11"/>
      <c r="BC4586" s="11"/>
      <c r="BD4586" s="11"/>
      <c r="BE4586" s="11"/>
      <c r="BF4586" s="11"/>
      <c r="BG4586" s="11"/>
      <c r="BH4586" s="11"/>
      <c r="BI4586" s="11"/>
      <c r="BJ4586" s="11"/>
      <c r="BK4586" s="11"/>
      <c r="BL4586" s="11"/>
      <c r="BM4586" s="142"/>
    </row>
    <row r="4587" spans="1:65" s="342" customFormat="1" ht="15" customHeight="1" x14ac:dyDescent="0.25">
      <c r="A4587" s="14"/>
      <c r="B4587" s="153"/>
      <c r="C4587" s="14"/>
      <c r="D4587" s="14"/>
      <c r="E4587" s="14"/>
      <c r="F4587" s="14"/>
      <c r="G4587" s="14"/>
      <c r="H4587" s="14"/>
      <c r="I4587" s="14"/>
      <c r="J4587" s="20"/>
      <c r="K4587" s="14"/>
      <c r="L4587" s="14"/>
      <c r="M4587" s="72" t="s">
        <v>3142</v>
      </c>
      <c r="N4587" s="17">
        <v>5</v>
      </c>
      <c r="O4587" s="17">
        <v>7</v>
      </c>
      <c r="P4587" s="17">
        <v>2017</v>
      </c>
      <c r="Q4587" s="19" t="s">
        <v>1041</v>
      </c>
      <c r="R4587" s="17" t="s">
        <v>1026</v>
      </c>
      <c r="S4587" s="19" t="s">
        <v>6380</v>
      </c>
      <c r="T4587" s="17">
        <v>2</v>
      </c>
      <c r="U4587" s="24" t="s">
        <v>1026</v>
      </c>
      <c r="V4587" s="17">
        <v>0</v>
      </c>
      <c r="W4587" s="350" t="s">
        <v>6381</v>
      </c>
      <c r="X4587" s="17">
        <v>431</v>
      </c>
      <c r="Y4587" s="17">
        <v>8</v>
      </c>
      <c r="Z4587" s="24" t="s">
        <v>1026</v>
      </c>
      <c r="AA4587" s="17">
        <v>3</v>
      </c>
      <c r="AB4587" s="19"/>
      <c r="AC4587" s="17">
        <v>2</v>
      </c>
      <c r="AD4587" s="17">
        <v>4</v>
      </c>
      <c r="AE4587" s="17">
        <f t="shared" si="109"/>
        <v>124</v>
      </c>
      <c r="AF4587" s="11"/>
      <c r="AG4587" s="11"/>
      <c r="AH4587" s="11"/>
      <c r="AI4587" s="11"/>
      <c r="AJ4587" s="11"/>
      <c r="AK4587" s="11"/>
      <c r="AL4587" s="11"/>
      <c r="AM4587" s="11"/>
      <c r="AN4587" s="11"/>
      <c r="AO4587" s="11"/>
      <c r="AP4587" s="11"/>
      <c r="AQ4587" s="11"/>
      <c r="AR4587" s="11"/>
      <c r="AS4587" s="11"/>
      <c r="AT4587" s="11"/>
      <c r="AU4587" s="11"/>
      <c r="AV4587" s="11"/>
      <c r="AW4587" s="11"/>
      <c r="AX4587" s="11"/>
      <c r="AY4587" s="11"/>
      <c r="AZ4587" s="11"/>
      <c r="BA4587" s="11"/>
      <c r="BB4587" s="11"/>
      <c r="BC4587" s="11"/>
      <c r="BD4587" s="11"/>
      <c r="BE4587" s="11"/>
      <c r="BF4587" s="11"/>
      <c r="BG4587" s="11"/>
      <c r="BH4587" s="11"/>
      <c r="BI4587" s="11"/>
      <c r="BJ4587" s="11"/>
      <c r="BK4587" s="11"/>
      <c r="BL4587" s="11"/>
      <c r="BM4587" s="142"/>
    </row>
    <row r="4588" spans="1:65" s="342" customFormat="1" ht="15" customHeight="1" x14ac:dyDescent="0.25">
      <c r="A4588" s="14"/>
      <c r="B4588" s="153"/>
      <c r="C4588" s="14"/>
      <c r="D4588" s="14"/>
      <c r="E4588" s="14"/>
      <c r="F4588" s="14"/>
      <c r="G4588" s="14"/>
      <c r="H4588" s="14"/>
      <c r="I4588" s="14"/>
      <c r="J4588" s="20"/>
      <c r="K4588" s="14"/>
      <c r="L4588" s="14"/>
      <c r="M4588" s="72" t="s">
        <v>3142</v>
      </c>
      <c r="N4588" s="17">
        <v>5</v>
      </c>
      <c r="O4588" s="17">
        <v>7</v>
      </c>
      <c r="P4588" s="17">
        <v>2017</v>
      </c>
      <c r="Q4588" s="19" t="s">
        <v>6508</v>
      </c>
      <c r="R4588" s="17" t="s">
        <v>1026</v>
      </c>
      <c r="S4588" s="19" t="s">
        <v>5041</v>
      </c>
      <c r="T4588" s="17">
        <v>1</v>
      </c>
      <c r="U4588" s="24" t="s">
        <v>1026</v>
      </c>
      <c r="V4588" s="17">
        <v>0</v>
      </c>
      <c r="W4588" s="350" t="s">
        <v>6563</v>
      </c>
      <c r="X4588" s="17">
        <v>422</v>
      </c>
      <c r="Y4588" s="17">
        <v>10</v>
      </c>
      <c r="Z4588" s="24" t="s">
        <v>1026</v>
      </c>
      <c r="AA4588" s="17">
        <v>6</v>
      </c>
      <c r="AB4588" s="19"/>
      <c r="AC4588" s="17">
        <v>2</v>
      </c>
      <c r="AD4588" s="17">
        <v>25</v>
      </c>
      <c r="AE4588" s="17">
        <f t="shared" si="109"/>
        <v>145</v>
      </c>
      <c r="AF4588" s="11"/>
      <c r="AG4588" s="11"/>
      <c r="AH4588" s="11"/>
      <c r="AI4588" s="11"/>
      <c r="AJ4588" s="11"/>
      <c r="AK4588" s="11"/>
      <c r="AL4588" s="11"/>
      <c r="AM4588" s="11"/>
      <c r="AN4588" s="11"/>
      <c r="AO4588" s="11"/>
      <c r="AP4588" s="11"/>
      <c r="AQ4588" s="11"/>
      <c r="AR4588" s="11"/>
      <c r="AS4588" s="11"/>
      <c r="AT4588" s="11"/>
      <c r="AU4588" s="11"/>
      <c r="AV4588" s="11"/>
      <c r="AW4588" s="11"/>
      <c r="AX4588" s="11"/>
      <c r="AY4588" s="11"/>
      <c r="AZ4588" s="11"/>
      <c r="BA4588" s="11"/>
      <c r="BB4588" s="11"/>
      <c r="BC4588" s="11"/>
      <c r="BD4588" s="11"/>
      <c r="BE4588" s="11"/>
      <c r="BF4588" s="11"/>
      <c r="BG4588" s="11"/>
      <c r="BH4588" s="11"/>
      <c r="BI4588" s="11"/>
      <c r="BJ4588" s="11"/>
      <c r="BK4588" s="11"/>
      <c r="BL4588" s="11"/>
      <c r="BM4588" s="142"/>
    </row>
    <row r="4589" spans="1:65" s="342" customFormat="1" ht="15" customHeight="1" x14ac:dyDescent="0.25">
      <c r="A4589" s="14"/>
      <c r="B4589" s="153"/>
      <c r="C4589" s="14"/>
      <c r="D4589" s="14"/>
      <c r="E4589" s="14"/>
      <c r="F4589" s="14"/>
      <c r="G4589" s="14"/>
      <c r="H4589" s="14"/>
      <c r="I4589" s="14"/>
      <c r="J4589" s="20"/>
      <c r="K4589" s="14"/>
      <c r="L4589" s="14"/>
      <c r="M4589" s="72" t="s">
        <v>3143</v>
      </c>
      <c r="N4589" s="17">
        <v>7</v>
      </c>
      <c r="O4589" s="17">
        <v>7</v>
      </c>
      <c r="P4589" s="17">
        <v>2017</v>
      </c>
      <c r="Q4589" s="19" t="s">
        <v>5041</v>
      </c>
      <c r="R4589" s="17" t="s">
        <v>1026</v>
      </c>
      <c r="S4589" s="19" t="s">
        <v>6507</v>
      </c>
      <c r="T4589" s="17">
        <v>2</v>
      </c>
      <c r="U4589" s="24" t="s">
        <v>1026</v>
      </c>
      <c r="V4589" s="17">
        <v>0</v>
      </c>
      <c r="W4589" s="350" t="s">
        <v>6567</v>
      </c>
      <c r="X4589" s="17">
        <v>402</v>
      </c>
      <c r="Y4589" s="17">
        <v>18</v>
      </c>
      <c r="Z4589" s="24" t="s">
        <v>1026</v>
      </c>
      <c r="AA4589" s="17">
        <v>3</v>
      </c>
      <c r="AB4589" s="19"/>
      <c r="AC4589" s="17">
        <v>1</v>
      </c>
      <c r="AD4589" s="17">
        <v>53</v>
      </c>
      <c r="AE4589" s="17">
        <f t="shared" si="109"/>
        <v>113</v>
      </c>
      <c r="AF4589" s="11"/>
      <c r="AG4589" s="11"/>
      <c r="AH4589" s="11"/>
      <c r="AI4589" s="11"/>
      <c r="AJ4589" s="11"/>
      <c r="AK4589" s="11"/>
      <c r="AL4589" s="11"/>
      <c r="AM4589" s="11"/>
      <c r="AN4589" s="11"/>
      <c r="AO4589" s="11"/>
      <c r="AP4589" s="11"/>
      <c r="AQ4589" s="11"/>
      <c r="AR4589" s="11"/>
      <c r="AS4589" s="11"/>
      <c r="AT4589" s="11"/>
      <c r="AU4589" s="11"/>
      <c r="AV4589" s="11"/>
      <c r="AW4589" s="11"/>
      <c r="AX4589" s="11"/>
      <c r="AY4589" s="11"/>
      <c r="AZ4589" s="11"/>
      <c r="BA4589" s="11"/>
      <c r="BB4589" s="11"/>
      <c r="BC4589" s="11"/>
      <c r="BD4589" s="11"/>
      <c r="BE4589" s="11"/>
      <c r="BF4589" s="11"/>
      <c r="BG4589" s="11"/>
      <c r="BH4589" s="11"/>
      <c r="BI4589" s="11"/>
      <c r="BJ4589" s="11"/>
      <c r="BK4589" s="11"/>
      <c r="BL4589" s="11"/>
      <c r="BM4589" s="142"/>
    </row>
    <row r="4590" spans="1:65" s="342" customFormat="1" ht="15" customHeight="1" x14ac:dyDescent="0.25">
      <c r="A4590" s="14"/>
      <c r="B4590" s="153"/>
      <c r="C4590" s="14"/>
      <c r="D4590" s="14"/>
      <c r="E4590" s="14"/>
      <c r="F4590" s="14"/>
      <c r="G4590" s="14"/>
      <c r="H4590" s="14"/>
      <c r="I4590" s="14"/>
      <c r="J4590" s="20"/>
      <c r="K4590" s="14"/>
      <c r="L4590" s="14"/>
      <c r="M4590" s="72" t="s">
        <v>3143</v>
      </c>
      <c r="N4590" s="17">
        <v>7</v>
      </c>
      <c r="O4590" s="17">
        <v>7</v>
      </c>
      <c r="P4590" s="17">
        <v>2017</v>
      </c>
      <c r="Q4590" s="19" t="s">
        <v>1241</v>
      </c>
      <c r="R4590" s="17" t="s">
        <v>1026</v>
      </c>
      <c r="S4590" s="19" t="s">
        <v>6508</v>
      </c>
      <c r="T4590" s="17">
        <v>2</v>
      </c>
      <c r="U4590" s="24" t="s">
        <v>1026</v>
      </c>
      <c r="V4590" s="17">
        <v>0</v>
      </c>
      <c r="W4590" s="350" t="s">
        <v>6566</v>
      </c>
      <c r="X4590" s="17">
        <v>1386</v>
      </c>
      <c r="Y4590" s="17">
        <v>12</v>
      </c>
      <c r="Z4590" s="24" t="s">
        <v>1026</v>
      </c>
      <c r="AA4590" s="17">
        <v>3</v>
      </c>
      <c r="AB4590" s="19"/>
      <c r="AC4590" s="17">
        <v>2</v>
      </c>
      <c r="AD4590" s="17">
        <v>33</v>
      </c>
      <c r="AE4590" s="17">
        <f t="shared" si="109"/>
        <v>153</v>
      </c>
      <c r="AF4590" s="11"/>
      <c r="AG4590" s="11"/>
      <c r="AH4590" s="11"/>
      <c r="AI4590" s="11"/>
      <c r="AJ4590" s="11"/>
      <c r="AK4590" s="11"/>
      <c r="AL4590" s="11"/>
      <c r="AM4590" s="11"/>
      <c r="AN4590" s="11"/>
      <c r="AO4590" s="11"/>
      <c r="AP4590" s="11"/>
      <c r="AQ4590" s="11"/>
      <c r="AR4590" s="11"/>
      <c r="AS4590" s="11"/>
      <c r="AT4590" s="11"/>
      <c r="AU4590" s="11"/>
      <c r="AV4590" s="11"/>
      <c r="AW4590" s="11"/>
      <c r="AX4590" s="11"/>
      <c r="AY4590" s="11"/>
      <c r="AZ4590" s="11"/>
      <c r="BA4590" s="11"/>
      <c r="BB4590" s="11"/>
      <c r="BC4590" s="11"/>
      <c r="BD4590" s="11"/>
      <c r="BE4590" s="11"/>
      <c r="BF4590" s="11"/>
      <c r="BG4590" s="11"/>
      <c r="BH4590" s="11"/>
      <c r="BI4590" s="11"/>
      <c r="BJ4590" s="11"/>
      <c r="BK4590" s="11"/>
      <c r="BL4590" s="11"/>
      <c r="BM4590" s="142"/>
    </row>
    <row r="4591" spans="1:65" s="342" customFormat="1" ht="15" customHeight="1" x14ac:dyDescent="0.25">
      <c r="A4591" s="14"/>
      <c r="B4591" s="153"/>
      <c r="C4591" s="14"/>
      <c r="D4591" s="14"/>
      <c r="E4591" s="14"/>
      <c r="F4591" s="14"/>
      <c r="G4591" s="14"/>
      <c r="H4591" s="14"/>
      <c r="I4591" s="14"/>
      <c r="J4591" s="20"/>
      <c r="K4591" s="14"/>
      <c r="L4591" s="14"/>
      <c r="M4591" s="72" t="s">
        <v>3143</v>
      </c>
      <c r="N4591" s="17">
        <v>7</v>
      </c>
      <c r="O4591" s="17">
        <v>7</v>
      </c>
      <c r="P4591" s="17">
        <v>2017</v>
      </c>
      <c r="Q4591" s="19" t="s">
        <v>4913</v>
      </c>
      <c r="R4591" s="17" t="s">
        <v>1026</v>
      </c>
      <c r="S4591" s="19" t="s">
        <v>5761</v>
      </c>
      <c r="T4591" s="17">
        <v>0</v>
      </c>
      <c r="U4591" s="24" t="s">
        <v>1026</v>
      </c>
      <c r="V4591" s="17">
        <v>1</v>
      </c>
      <c r="W4591" s="350" t="s">
        <v>231</v>
      </c>
      <c r="X4591" s="17">
        <v>1052</v>
      </c>
      <c r="Y4591" s="17">
        <v>2</v>
      </c>
      <c r="Z4591" s="24" t="s">
        <v>1026</v>
      </c>
      <c r="AA4591" s="17">
        <v>3</v>
      </c>
      <c r="AB4591" s="19"/>
      <c r="AC4591" s="17">
        <v>2</v>
      </c>
      <c r="AD4591" s="17">
        <v>3</v>
      </c>
      <c r="AE4591" s="17">
        <f t="shared" si="109"/>
        <v>123</v>
      </c>
      <c r="AF4591" s="11"/>
      <c r="AG4591" s="11"/>
      <c r="AH4591" s="11"/>
      <c r="AI4591" s="11"/>
      <c r="AJ4591" s="11"/>
      <c r="AK4591" s="11"/>
      <c r="AL4591" s="11"/>
      <c r="AM4591" s="11"/>
      <c r="AN4591" s="11"/>
      <c r="AO4591" s="11"/>
      <c r="AP4591" s="11"/>
      <c r="AQ4591" s="11"/>
      <c r="AR4591" s="11"/>
      <c r="AS4591" s="11"/>
      <c r="AT4591" s="11"/>
      <c r="AU4591" s="11"/>
      <c r="AV4591" s="11"/>
      <c r="AW4591" s="11"/>
      <c r="AX4591" s="11"/>
      <c r="AY4591" s="11"/>
      <c r="AZ4591" s="11"/>
      <c r="BA4591" s="11"/>
      <c r="BB4591" s="11"/>
      <c r="BC4591" s="11"/>
      <c r="BD4591" s="11"/>
      <c r="BE4591" s="11"/>
      <c r="BF4591" s="11"/>
      <c r="BG4591" s="11"/>
      <c r="BH4591" s="11"/>
      <c r="BI4591" s="11"/>
      <c r="BJ4591" s="11"/>
      <c r="BK4591" s="11"/>
      <c r="BL4591" s="11"/>
      <c r="BM4591" s="142"/>
    </row>
    <row r="4592" spans="1:65" s="342" customFormat="1" ht="15" customHeight="1" x14ac:dyDescent="0.25">
      <c r="A4592" s="14"/>
      <c r="B4592" s="153"/>
      <c r="C4592" s="14"/>
      <c r="D4592" s="14"/>
      <c r="E4592" s="14"/>
      <c r="F4592" s="14"/>
      <c r="G4592" s="14"/>
      <c r="H4592" s="14"/>
      <c r="I4592" s="14"/>
      <c r="J4592" s="20"/>
      <c r="K4592" s="14"/>
      <c r="L4592" s="14"/>
      <c r="M4592" s="72" t="s">
        <v>3027</v>
      </c>
      <c r="N4592" s="17">
        <v>8</v>
      </c>
      <c r="O4592" s="17">
        <v>7</v>
      </c>
      <c r="P4592" s="17">
        <v>2017</v>
      </c>
      <c r="Q4592" s="19" t="s">
        <v>566</v>
      </c>
      <c r="R4592" s="17" t="s">
        <v>1026</v>
      </c>
      <c r="S4592" s="19" t="s">
        <v>6508</v>
      </c>
      <c r="T4592" s="17">
        <v>2</v>
      </c>
      <c r="U4592" s="24" t="s">
        <v>1026</v>
      </c>
      <c r="V4592" s="17">
        <v>0</v>
      </c>
      <c r="W4592" s="350" t="s">
        <v>6565</v>
      </c>
      <c r="X4592" s="17">
        <v>172</v>
      </c>
      <c r="Y4592" s="17">
        <v>9</v>
      </c>
      <c r="Z4592" s="24" t="s">
        <v>1026</v>
      </c>
      <c r="AA4592" s="17">
        <v>1</v>
      </c>
      <c r="AB4592" s="19"/>
      <c r="AC4592" s="17">
        <v>2</v>
      </c>
      <c r="AD4592" s="17">
        <v>3</v>
      </c>
      <c r="AE4592" s="17">
        <f t="shared" si="109"/>
        <v>123</v>
      </c>
      <c r="AF4592" s="11"/>
      <c r="AG4592" s="11"/>
      <c r="AH4592" s="11"/>
      <c r="AI4592" s="11"/>
      <c r="AJ4592" s="11"/>
      <c r="AK4592" s="11"/>
      <c r="AL4592" s="11"/>
      <c r="AM4592" s="11"/>
      <c r="AN4592" s="11"/>
      <c r="AO4592" s="11"/>
      <c r="AP4592" s="11"/>
      <c r="AQ4592" s="11"/>
      <c r="AR4592" s="11"/>
      <c r="AS4592" s="11"/>
      <c r="AT4592" s="11"/>
      <c r="AU4592" s="11"/>
      <c r="AV4592" s="11"/>
      <c r="AW4592" s="11"/>
      <c r="AX4592" s="11"/>
      <c r="AY4592" s="11"/>
      <c r="AZ4592" s="11"/>
      <c r="BA4592" s="11"/>
      <c r="BB4592" s="11"/>
      <c r="BC4592" s="11"/>
      <c r="BD4592" s="11"/>
      <c r="BE4592" s="11"/>
      <c r="BF4592" s="11"/>
      <c r="BG4592" s="11"/>
      <c r="BH4592" s="11"/>
      <c r="BI4592" s="11"/>
      <c r="BJ4592" s="11"/>
      <c r="BK4592" s="11"/>
      <c r="BL4592" s="11"/>
      <c r="BM4592" s="142"/>
    </row>
    <row r="4593" spans="1:65" s="342" customFormat="1" ht="15" customHeight="1" x14ac:dyDescent="0.25">
      <c r="A4593" s="14"/>
      <c r="B4593" s="153"/>
      <c r="C4593" s="14"/>
      <c r="D4593" s="14"/>
      <c r="E4593" s="14"/>
      <c r="F4593" s="14"/>
      <c r="G4593" s="14"/>
      <c r="H4593" s="14"/>
      <c r="I4593" s="14"/>
      <c r="J4593" s="20"/>
      <c r="K4593" s="14"/>
      <c r="L4593" s="14"/>
      <c r="M4593" s="72" t="s">
        <v>3027</v>
      </c>
      <c r="N4593" s="17">
        <v>8</v>
      </c>
      <c r="O4593" s="17">
        <v>7</v>
      </c>
      <c r="P4593" s="17">
        <v>2017</v>
      </c>
      <c r="Q4593" s="19" t="s">
        <v>6380</v>
      </c>
      <c r="R4593" s="17" t="s">
        <v>1026</v>
      </c>
      <c r="S4593" s="19" t="s">
        <v>392</v>
      </c>
      <c r="T4593" s="17">
        <v>0</v>
      </c>
      <c r="U4593" s="24" t="s">
        <v>1026</v>
      </c>
      <c r="V4593" s="17">
        <v>2</v>
      </c>
      <c r="W4593" s="350" t="s">
        <v>6564</v>
      </c>
      <c r="X4593" s="17">
        <v>252</v>
      </c>
      <c r="Y4593" s="17">
        <v>5</v>
      </c>
      <c r="Z4593" s="24" t="s">
        <v>1026</v>
      </c>
      <c r="AA4593" s="17">
        <v>13</v>
      </c>
      <c r="AB4593" s="19"/>
      <c r="AC4593" s="17">
        <v>2</v>
      </c>
      <c r="AD4593" s="17">
        <v>12</v>
      </c>
      <c r="AE4593" s="17">
        <f t="shared" si="109"/>
        <v>132</v>
      </c>
      <c r="AF4593" s="11"/>
      <c r="AG4593" s="11"/>
      <c r="AH4593" s="11"/>
      <c r="AI4593" s="11"/>
      <c r="AJ4593" s="11"/>
      <c r="AK4593" s="11"/>
      <c r="AL4593" s="11"/>
      <c r="AM4593" s="11"/>
      <c r="AN4593" s="11"/>
      <c r="AO4593" s="11"/>
      <c r="AP4593" s="11"/>
      <c r="AQ4593" s="11"/>
      <c r="AR4593" s="11"/>
      <c r="AS4593" s="11"/>
      <c r="AT4593" s="11"/>
      <c r="AU4593" s="11"/>
      <c r="AV4593" s="11"/>
      <c r="AW4593" s="11"/>
      <c r="AX4593" s="11"/>
      <c r="AY4593" s="11"/>
      <c r="AZ4593" s="11"/>
      <c r="BA4593" s="11"/>
      <c r="BB4593" s="11"/>
      <c r="BC4593" s="11"/>
      <c r="BD4593" s="11"/>
      <c r="BE4593" s="11"/>
      <c r="BF4593" s="11"/>
      <c r="BG4593" s="11"/>
      <c r="BH4593" s="11"/>
      <c r="BI4593" s="11"/>
      <c r="BJ4593" s="11"/>
      <c r="BK4593" s="11"/>
      <c r="BL4593" s="11"/>
      <c r="BM4593" s="142"/>
    </row>
    <row r="4594" spans="1:65" s="342" customFormat="1" ht="15" customHeight="1" x14ac:dyDescent="0.25">
      <c r="A4594" s="14"/>
      <c r="B4594" s="153"/>
      <c r="C4594" s="14"/>
      <c r="D4594" s="14"/>
      <c r="E4594" s="14"/>
      <c r="F4594" s="14"/>
      <c r="G4594" s="14"/>
      <c r="H4594" s="14"/>
      <c r="I4594" s="14"/>
      <c r="J4594" s="20"/>
      <c r="K4594" s="14"/>
      <c r="L4594" s="14"/>
      <c r="M4594" s="72" t="s">
        <v>3011</v>
      </c>
      <c r="N4594" s="17">
        <v>9</v>
      </c>
      <c r="O4594" s="17">
        <v>7</v>
      </c>
      <c r="P4594" s="17">
        <v>2017</v>
      </c>
      <c r="Q4594" s="19" t="s">
        <v>264</v>
      </c>
      <c r="R4594" s="17" t="s">
        <v>1026</v>
      </c>
      <c r="S4594" s="19" t="s">
        <v>1241</v>
      </c>
      <c r="T4594" s="17">
        <v>0</v>
      </c>
      <c r="U4594" s="24" t="s">
        <v>1026</v>
      </c>
      <c r="V4594" s="17">
        <v>2</v>
      </c>
      <c r="W4594" s="350" t="s">
        <v>918</v>
      </c>
      <c r="X4594" s="17">
        <v>334</v>
      </c>
      <c r="Y4594" s="17">
        <v>3</v>
      </c>
      <c r="Z4594" s="24" t="s">
        <v>1026</v>
      </c>
      <c r="AA4594" s="17">
        <v>11</v>
      </c>
      <c r="AB4594" s="19"/>
      <c r="AC4594" s="17">
        <v>2</v>
      </c>
      <c r="AD4594" s="17">
        <v>9</v>
      </c>
      <c r="AE4594" s="17">
        <f t="shared" si="109"/>
        <v>129</v>
      </c>
      <c r="AF4594" s="11"/>
      <c r="AG4594" s="11"/>
      <c r="AH4594" s="11"/>
      <c r="AI4594" s="11"/>
      <c r="AJ4594" s="11"/>
      <c r="AK4594" s="11"/>
      <c r="AL4594" s="11"/>
      <c r="AM4594" s="11"/>
      <c r="AN4594" s="11"/>
      <c r="AO4594" s="11"/>
      <c r="AP4594" s="11"/>
      <c r="AQ4594" s="11"/>
      <c r="AR4594" s="11"/>
      <c r="AS4594" s="11"/>
      <c r="AT4594" s="11"/>
      <c r="AU4594" s="11"/>
      <c r="AV4594" s="11"/>
      <c r="AW4594" s="11"/>
      <c r="AX4594" s="11"/>
      <c r="AY4594" s="11"/>
      <c r="AZ4594" s="11"/>
      <c r="BA4594" s="11"/>
      <c r="BB4594" s="11"/>
      <c r="BC4594" s="11"/>
      <c r="BD4594" s="11"/>
      <c r="BE4594" s="11"/>
      <c r="BF4594" s="11"/>
      <c r="BG4594" s="11"/>
      <c r="BH4594" s="11"/>
      <c r="BI4594" s="11"/>
      <c r="BJ4594" s="11"/>
      <c r="BK4594" s="11"/>
      <c r="BL4594" s="11"/>
      <c r="BM4594" s="142"/>
    </row>
    <row r="4595" spans="1:65" s="342" customFormat="1" ht="15" customHeight="1" x14ac:dyDescent="0.25">
      <c r="A4595" s="14"/>
      <c r="B4595" s="153"/>
      <c r="C4595" s="14"/>
      <c r="D4595" s="14"/>
      <c r="E4595" s="14"/>
      <c r="F4595" s="14"/>
      <c r="G4595" s="14"/>
      <c r="H4595" s="14"/>
      <c r="I4595" s="14"/>
      <c r="J4595" s="20"/>
      <c r="K4595" s="14"/>
      <c r="L4595" s="14"/>
      <c r="M4595" s="72" t="s">
        <v>3013</v>
      </c>
      <c r="N4595" s="17">
        <v>10</v>
      </c>
      <c r="O4595" s="17">
        <v>7</v>
      </c>
      <c r="P4595" s="17">
        <v>2017</v>
      </c>
      <c r="Q4595" s="19" t="s">
        <v>6507</v>
      </c>
      <c r="R4595" s="17" t="s">
        <v>1026</v>
      </c>
      <c r="S4595" s="19" t="s">
        <v>1041</v>
      </c>
      <c r="T4595" s="17">
        <v>0</v>
      </c>
      <c r="U4595" s="24" t="s">
        <v>1026</v>
      </c>
      <c r="V4595" s="17">
        <v>2</v>
      </c>
      <c r="W4595" s="350" t="s">
        <v>5124</v>
      </c>
      <c r="X4595" s="17">
        <v>418</v>
      </c>
      <c r="Y4595" s="17">
        <v>1</v>
      </c>
      <c r="Z4595" s="24" t="s">
        <v>1026</v>
      </c>
      <c r="AA4595" s="17">
        <v>8</v>
      </c>
      <c r="AB4595" s="19"/>
      <c r="AC4595" s="17">
        <v>2</v>
      </c>
      <c r="AD4595" s="17">
        <v>1</v>
      </c>
      <c r="AE4595" s="17">
        <f t="shared" si="109"/>
        <v>121</v>
      </c>
      <c r="AF4595" s="11"/>
      <c r="AG4595" s="11"/>
      <c r="AH4595" s="11"/>
      <c r="AI4595" s="11"/>
      <c r="AJ4595" s="11"/>
      <c r="AK4595" s="11"/>
      <c r="AL4595" s="11"/>
      <c r="AM4595" s="11"/>
      <c r="AN4595" s="11"/>
      <c r="AO4595" s="11"/>
      <c r="AP4595" s="11"/>
      <c r="AQ4595" s="11"/>
      <c r="AR4595" s="11"/>
      <c r="AS4595" s="11"/>
      <c r="AT4595" s="11"/>
      <c r="AU4595" s="11"/>
      <c r="AV4595" s="11"/>
      <c r="AW4595" s="11"/>
      <c r="AX4595" s="11"/>
      <c r="AY4595" s="11"/>
      <c r="AZ4595" s="11"/>
      <c r="BA4595" s="11"/>
      <c r="BB4595" s="11"/>
      <c r="BC4595" s="11"/>
      <c r="BD4595" s="11"/>
      <c r="BE4595" s="11"/>
      <c r="BF4595" s="11"/>
      <c r="BG4595" s="11"/>
      <c r="BH4595" s="11"/>
      <c r="BI4595" s="11"/>
      <c r="BJ4595" s="11"/>
      <c r="BK4595" s="11"/>
      <c r="BL4595" s="11"/>
      <c r="BM4595" s="142"/>
    </row>
    <row r="4596" spans="1:65" s="342" customFormat="1" ht="15" customHeight="1" x14ac:dyDescent="0.25">
      <c r="A4596" s="14"/>
      <c r="B4596" s="153"/>
      <c r="C4596" s="14"/>
      <c r="D4596" s="14"/>
      <c r="E4596" s="14"/>
      <c r="F4596" s="14"/>
      <c r="G4596" s="14"/>
      <c r="H4596" s="14"/>
      <c r="I4596" s="14"/>
      <c r="J4596" s="20"/>
      <c r="K4596" s="14"/>
      <c r="L4596" s="14"/>
      <c r="M4596" s="72" t="s">
        <v>3144</v>
      </c>
      <c r="N4596" s="17">
        <v>11</v>
      </c>
      <c r="O4596" s="17">
        <v>7</v>
      </c>
      <c r="P4596" s="17">
        <v>2017</v>
      </c>
      <c r="Q4596" s="19" t="s">
        <v>1241</v>
      </c>
      <c r="R4596" s="17" t="s">
        <v>1026</v>
      </c>
      <c r="S4596" s="19" t="s">
        <v>5041</v>
      </c>
      <c r="T4596" s="17">
        <v>1</v>
      </c>
      <c r="U4596" s="24" t="s">
        <v>1026</v>
      </c>
      <c r="V4596" s="17">
        <v>0</v>
      </c>
      <c r="W4596" s="350" t="s">
        <v>241</v>
      </c>
      <c r="X4596" s="17">
        <v>1169</v>
      </c>
      <c r="Y4596" s="17">
        <v>4</v>
      </c>
      <c r="Z4596" s="24" t="s">
        <v>1026</v>
      </c>
      <c r="AA4596" s="17">
        <v>3</v>
      </c>
      <c r="AB4596" s="19"/>
      <c r="AC4596" s="17">
        <v>2</v>
      </c>
      <c r="AD4596" s="17">
        <v>27</v>
      </c>
      <c r="AE4596" s="17">
        <f t="shared" si="109"/>
        <v>147</v>
      </c>
      <c r="AF4596" s="11"/>
      <c r="AG4596" s="11"/>
      <c r="AH4596" s="11"/>
      <c r="AI4596" s="11"/>
      <c r="AJ4596" s="11"/>
      <c r="AK4596" s="11"/>
      <c r="AL4596" s="11"/>
      <c r="AM4596" s="11"/>
      <c r="AN4596" s="11"/>
      <c r="AO4596" s="11"/>
      <c r="AP4596" s="11"/>
      <c r="AQ4596" s="11"/>
      <c r="AR4596" s="11"/>
      <c r="AS4596" s="11"/>
      <c r="AT4596" s="11"/>
      <c r="AU4596" s="11"/>
      <c r="AV4596" s="11"/>
      <c r="AW4596" s="11"/>
      <c r="AX4596" s="11"/>
      <c r="AY4596" s="11"/>
      <c r="AZ4596" s="11"/>
      <c r="BA4596" s="11"/>
      <c r="BB4596" s="11"/>
      <c r="BC4596" s="11"/>
      <c r="BD4596" s="11"/>
      <c r="BE4596" s="11"/>
      <c r="BF4596" s="11"/>
      <c r="BG4596" s="11"/>
      <c r="BH4596" s="11"/>
      <c r="BI4596" s="11"/>
      <c r="BJ4596" s="11"/>
      <c r="BK4596" s="11"/>
      <c r="BL4596" s="11"/>
      <c r="BM4596" s="142"/>
    </row>
    <row r="4597" spans="1:65" s="342" customFormat="1" ht="15" customHeight="1" x14ac:dyDescent="0.25">
      <c r="A4597" s="14"/>
      <c r="B4597" s="153"/>
      <c r="C4597" s="14"/>
      <c r="D4597" s="14"/>
      <c r="E4597" s="14"/>
      <c r="F4597" s="14"/>
      <c r="G4597" s="14"/>
      <c r="H4597" s="14"/>
      <c r="I4597" s="14"/>
      <c r="J4597" s="20"/>
      <c r="K4597" s="14"/>
      <c r="L4597" s="14"/>
      <c r="M4597" s="72" t="s">
        <v>3142</v>
      </c>
      <c r="N4597" s="17">
        <v>12</v>
      </c>
      <c r="O4597" s="17">
        <v>7</v>
      </c>
      <c r="P4597" s="17">
        <v>2017</v>
      </c>
      <c r="Q4597" s="19" t="s">
        <v>1041</v>
      </c>
      <c r="R4597" s="17" t="s">
        <v>1026</v>
      </c>
      <c r="S4597" s="19" t="s">
        <v>264</v>
      </c>
      <c r="T4597" s="17">
        <v>2</v>
      </c>
      <c r="U4597" s="24" t="s">
        <v>1026</v>
      </c>
      <c r="V4597" s="17">
        <v>0</v>
      </c>
      <c r="W4597" s="350" t="s">
        <v>6568</v>
      </c>
      <c r="X4597" s="17">
        <v>515</v>
      </c>
      <c r="Y4597" s="17">
        <v>12</v>
      </c>
      <c r="Z4597" s="24" t="s">
        <v>1026</v>
      </c>
      <c r="AA4597" s="17">
        <v>6</v>
      </c>
      <c r="AB4597" s="19"/>
      <c r="AC4597" s="17">
        <v>2</v>
      </c>
      <c r="AD4597" s="17">
        <v>12</v>
      </c>
      <c r="AE4597" s="17">
        <f t="shared" si="109"/>
        <v>132</v>
      </c>
      <c r="AF4597" s="11"/>
      <c r="AG4597" s="11"/>
      <c r="AH4597" s="11"/>
      <c r="AI4597" s="11"/>
      <c r="AJ4597" s="11"/>
      <c r="AK4597" s="11"/>
      <c r="AL4597" s="11"/>
      <c r="AM4597" s="11"/>
      <c r="AN4597" s="11"/>
      <c r="AO4597" s="11"/>
      <c r="AP4597" s="11"/>
      <c r="AQ4597" s="11"/>
      <c r="AR4597" s="11"/>
      <c r="AS4597" s="11"/>
      <c r="AT4597" s="11"/>
      <c r="AU4597" s="11"/>
      <c r="AV4597" s="11"/>
      <c r="AW4597" s="11"/>
      <c r="AX4597" s="11"/>
      <c r="AY4597" s="11"/>
      <c r="AZ4597" s="11"/>
      <c r="BA4597" s="11"/>
      <c r="BB4597" s="11"/>
      <c r="BC4597" s="11"/>
      <c r="BD4597" s="11"/>
      <c r="BE4597" s="11"/>
      <c r="BF4597" s="11"/>
      <c r="BG4597" s="11"/>
      <c r="BH4597" s="11"/>
      <c r="BI4597" s="11"/>
      <c r="BJ4597" s="11"/>
      <c r="BK4597" s="11"/>
      <c r="BL4597" s="11"/>
      <c r="BM4597" s="142"/>
    </row>
    <row r="4598" spans="1:65" s="342" customFormat="1" ht="15" customHeight="1" x14ac:dyDescent="0.25">
      <c r="A4598" s="14"/>
      <c r="B4598" s="153"/>
      <c r="C4598" s="14"/>
      <c r="D4598" s="14"/>
      <c r="E4598" s="14"/>
      <c r="F4598" s="14"/>
      <c r="G4598" s="14"/>
      <c r="H4598" s="14"/>
      <c r="I4598" s="14"/>
      <c r="J4598" s="20"/>
      <c r="K4598" s="14"/>
      <c r="L4598" s="14"/>
      <c r="M4598" s="72" t="s">
        <v>3142</v>
      </c>
      <c r="N4598" s="17">
        <v>12</v>
      </c>
      <c r="O4598" s="17">
        <v>7</v>
      </c>
      <c r="P4598" s="17">
        <v>2017</v>
      </c>
      <c r="Q4598" s="19" t="s">
        <v>5761</v>
      </c>
      <c r="R4598" s="17" t="s">
        <v>1026</v>
      </c>
      <c r="S4598" s="19" t="s">
        <v>5041</v>
      </c>
      <c r="T4598" s="17">
        <v>2</v>
      </c>
      <c r="U4598" s="24" t="s">
        <v>1026</v>
      </c>
      <c r="V4598" s="17">
        <v>0</v>
      </c>
      <c r="W4598" s="350" t="s">
        <v>562</v>
      </c>
      <c r="X4598" s="17">
        <v>526</v>
      </c>
      <c r="Y4598" s="17">
        <v>9</v>
      </c>
      <c r="Z4598" s="24" t="s">
        <v>1026</v>
      </c>
      <c r="AA4598" s="17">
        <v>3</v>
      </c>
      <c r="AB4598" s="19"/>
      <c r="AC4598" s="17">
        <v>2</v>
      </c>
      <c r="AD4598" s="17">
        <v>12</v>
      </c>
      <c r="AE4598" s="17">
        <f t="shared" si="109"/>
        <v>132</v>
      </c>
      <c r="AF4598" s="11"/>
      <c r="AG4598" s="11"/>
      <c r="AH4598" s="11"/>
      <c r="AI4598" s="11"/>
      <c r="AJ4598" s="11"/>
      <c r="AK4598" s="11"/>
      <c r="AL4598" s="11"/>
      <c r="AM4598" s="11"/>
      <c r="AN4598" s="11"/>
      <c r="AO4598" s="11"/>
      <c r="AP4598" s="11"/>
      <c r="AQ4598" s="11"/>
      <c r="AR4598" s="11"/>
      <c r="AS4598" s="11"/>
      <c r="AT4598" s="11"/>
      <c r="AU4598" s="11"/>
      <c r="AV4598" s="11"/>
      <c r="AW4598" s="11"/>
      <c r="AX4598" s="11"/>
      <c r="AY4598" s="11"/>
      <c r="AZ4598" s="11"/>
      <c r="BA4598" s="11"/>
      <c r="BB4598" s="11"/>
      <c r="BC4598" s="11"/>
      <c r="BD4598" s="11"/>
      <c r="BE4598" s="11"/>
      <c r="BF4598" s="11"/>
      <c r="BG4598" s="11"/>
      <c r="BH4598" s="11"/>
      <c r="BI4598" s="11"/>
      <c r="BJ4598" s="11"/>
      <c r="BK4598" s="11"/>
      <c r="BL4598" s="11"/>
      <c r="BM4598" s="142"/>
    </row>
    <row r="4599" spans="1:65" s="342" customFormat="1" ht="15" customHeight="1" x14ac:dyDescent="0.25">
      <c r="A4599" s="14"/>
      <c r="B4599" s="153"/>
      <c r="C4599" s="14"/>
      <c r="D4599" s="14"/>
      <c r="E4599" s="14"/>
      <c r="F4599" s="14"/>
      <c r="G4599" s="14"/>
      <c r="H4599" s="14"/>
      <c r="I4599" s="14"/>
      <c r="J4599" s="20"/>
      <c r="K4599" s="14"/>
      <c r="L4599" s="14"/>
      <c r="M4599" s="72" t="s">
        <v>3142</v>
      </c>
      <c r="N4599" s="17">
        <v>12</v>
      </c>
      <c r="O4599" s="17">
        <v>7</v>
      </c>
      <c r="P4599" s="17">
        <v>2017</v>
      </c>
      <c r="Q4599" s="19" t="s">
        <v>4913</v>
      </c>
      <c r="R4599" s="17" t="s">
        <v>1026</v>
      </c>
      <c r="S4599" s="19" t="s">
        <v>6507</v>
      </c>
      <c r="T4599" s="17">
        <v>2</v>
      </c>
      <c r="U4599" s="24" t="s">
        <v>1026</v>
      </c>
      <c r="V4599" s="17">
        <v>0</v>
      </c>
      <c r="W4599" s="350" t="s">
        <v>2348</v>
      </c>
      <c r="X4599" s="17">
        <v>733</v>
      </c>
      <c r="Y4599" s="17">
        <v>12</v>
      </c>
      <c r="Z4599" s="24" t="s">
        <v>1026</v>
      </c>
      <c r="AA4599" s="17">
        <v>1</v>
      </c>
      <c r="AB4599" s="19"/>
      <c r="AC4599" s="17">
        <v>2</v>
      </c>
      <c r="AD4599" s="17">
        <v>9</v>
      </c>
      <c r="AE4599" s="17">
        <f t="shared" si="109"/>
        <v>129</v>
      </c>
      <c r="AF4599" s="11"/>
      <c r="AG4599" s="11"/>
      <c r="AH4599" s="11"/>
      <c r="AI4599" s="11"/>
      <c r="AJ4599" s="11"/>
      <c r="AK4599" s="11"/>
      <c r="AL4599" s="11"/>
      <c r="AM4599" s="11"/>
      <c r="AN4599" s="11"/>
      <c r="AO4599" s="11"/>
      <c r="AP4599" s="11"/>
      <c r="AQ4599" s="11"/>
      <c r="AR4599" s="11"/>
      <c r="AS4599" s="11"/>
      <c r="AT4599" s="11"/>
      <c r="AU4599" s="11"/>
      <c r="AV4599" s="11"/>
      <c r="AW4599" s="11"/>
      <c r="AX4599" s="11"/>
      <c r="AY4599" s="11"/>
      <c r="AZ4599" s="11"/>
      <c r="BA4599" s="11"/>
      <c r="BB4599" s="11"/>
      <c r="BC4599" s="11"/>
      <c r="BD4599" s="11"/>
      <c r="BE4599" s="11"/>
      <c r="BF4599" s="11"/>
      <c r="BG4599" s="11"/>
      <c r="BH4599" s="11"/>
      <c r="BI4599" s="11"/>
      <c r="BJ4599" s="11"/>
      <c r="BK4599" s="11"/>
      <c r="BL4599" s="11"/>
      <c r="BM4599" s="142"/>
    </row>
    <row r="4600" spans="1:65" s="342" customFormat="1" ht="15" customHeight="1" x14ac:dyDescent="0.25">
      <c r="A4600" s="14"/>
      <c r="B4600" s="153"/>
      <c r="C4600" s="14"/>
      <c r="D4600" s="14"/>
      <c r="E4600" s="14"/>
      <c r="F4600" s="14"/>
      <c r="G4600" s="14"/>
      <c r="H4600" s="14"/>
      <c r="I4600" s="14"/>
      <c r="J4600" s="20"/>
      <c r="K4600" s="14"/>
      <c r="L4600" s="14"/>
      <c r="M4600" s="72" t="s">
        <v>3142</v>
      </c>
      <c r="N4600" s="17">
        <v>12</v>
      </c>
      <c r="O4600" s="17">
        <v>7</v>
      </c>
      <c r="P4600" s="17">
        <v>2017</v>
      </c>
      <c r="Q4600" s="19" t="s">
        <v>566</v>
      </c>
      <c r="R4600" s="17" t="s">
        <v>1026</v>
      </c>
      <c r="S4600" s="19" t="s">
        <v>392</v>
      </c>
      <c r="T4600" s="17">
        <v>0</v>
      </c>
      <c r="U4600" s="24" t="s">
        <v>1026</v>
      </c>
      <c r="V4600" s="17">
        <v>2</v>
      </c>
      <c r="W4600" s="350" t="s">
        <v>5085</v>
      </c>
      <c r="X4600" s="17">
        <v>412</v>
      </c>
      <c r="Y4600" s="17">
        <v>4</v>
      </c>
      <c r="Z4600" s="24" t="s">
        <v>1026</v>
      </c>
      <c r="AA4600" s="17">
        <v>6</v>
      </c>
      <c r="AB4600" s="19"/>
      <c r="AC4600" s="17">
        <v>2</v>
      </c>
      <c r="AD4600" s="17">
        <v>4</v>
      </c>
      <c r="AE4600" s="17">
        <f t="shared" si="109"/>
        <v>124</v>
      </c>
      <c r="AF4600" s="11"/>
      <c r="AG4600" s="11"/>
      <c r="AH4600" s="11"/>
      <c r="AI4600" s="11"/>
      <c r="AJ4600" s="11"/>
      <c r="AK4600" s="11"/>
      <c r="AL4600" s="11"/>
      <c r="AM4600" s="11"/>
      <c r="AN4600" s="11"/>
      <c r="AO4600" s="11"/>
      <c r="AP4600" s="11"/>
      <c r="AQ4600" s="11"/>
      <c r="AR4600" s="11"/>
      <c r="AS4600" s="11"/>
      <c r="AT4600" s="11"/>
      <c r="AU4600" s="11"/>
      <c r="AV4600" s="11"/>
      <c r="AW4600" s="11"/>
      <c r="AX4600" s="11"/>
      <c r="AY4600" s="11"/>
      <c r="AZ4600" s="11"/>
      <c r="BA4600" s="11"/>
      <c r="BB4600" s="11"/>
      <c r="BC4600" s="11"/>
      <c r="BD4600" s="11"/>
      <c r="BE4600" s="11"/>
      <c r="BF4600" s="11"/>
      <c r="BG4600" s="11"/>
      <c r="BH4600" s="11"/>
      <c r="BI4600" s="11"/>
      <c r="BJ4600" s="11"/>
      <c r="BK4600" s="11"/>
      <c r="BL4600" s="11"/>
      <c r="BM4600" s="142"/>
    </row>
    <row r="4601" spans="1:65" s="342" customFormat="1" ht="15" customHeight="1" x14ac:dyDescent="0.25">
      <c r="A4601" s="14"/>
      <c r="B4601" s="153"/>
      <c r="C4601" s="14"/>
      <c r="D4601" s="14"/>
      <c r="E4601" s="14"/>
      <c r="F4601" s="14"/>
      <c r="G4601" s="14"/>
      <c r="H4601" s="14"/>
      <c r="I4601" s="14"/>
      <c r="J4601" s="20"/>
      <c r="K4601" s="14"/>
      <c r="L4601" s="14"/>
      <c r="M4601" s="72" t="s">
        <v>3143</v>
      </c>
      <c r="N4601" s="17">
        <v>14</v>
      </c>
      <c r="O4601" s="17">
        <v>7</v>
      </c>
      <c r="P4601" s="17">
        <v>2017</v>
      </c>
      <c r="Q4601" s="19" t="s">
        <v>6380</v>
      </c>
      <c r="R4601" s="17" t="s">
        <v>1026</v>
      </c>
      <c r="S4601" s="19" t="s">
        <v>1041</v>
      </c>
      <c r="T4601" s="17">
        <v>0</v>
      </c>
      <c r="U4601" s="24" t="s">
        <v>1026</v>
      </c>
      <c r="V4601" s="17">
        <v>2</v>
      </c>
      <c r="W4601" s="350" t="s">
        <v>5004</v>
      </c>
      <c r="X4601" s="17">
        <v>256</v>
      </c>
      <c r="Y4601" s="17">
        <v>5</v>
      </c>
      <c r="Z4601" s="24" t="s">
        <v>1026</v>
      </c>
      <c r="AA4601" s="17">
        <v>10</v>
      </c>
      <c r="AB4601" s="19"/>
      <c r="AC4601" s="17">
        <v>2</v>
      </c>
      <c r="AD4601" s="17">
        <v>21</v>
      </c>
      <c r="AE4601" s="17">
        <f t="shared" si="109"/>
        <v>141</v>
      </c>
      <c r="AF4601" s="11"/>
      <c r="AG4601" s="11"/>
      <c r="AH4601" s="11"/>
      <c r="AI4601" s="11"/>
      <c r="AJ4601" s="11"/>
      <c r="AK4601" s="11"/>
      <c r="AL4601" s="11"/>
      <c r="AM4601" s="11"/>
      <c r="AN4601" s="11"/>
      <c r="AO4601" s="11"/>
      <c r="AP4601" s="11"/>
      <c r="AQ4601" s="11"/>
      <c r="AR4601" s="11"/>
      <c r="AS4601" s="11"/>
      <c r="AT4601" s="11"/>
      <c r="AU4601" s="11"/>
      <c r="AV4601" s="11"/>
      <c r="AW4601" s="11"/>
      <c r="AX4601" s="11"/>
      <c r="AY4601" s="11"/>
      <c r="AZ4601" s="11"/>
      <c r="BA4601" s="11"/>
      <c r="BB4601" s="11"/>
      <c r="BC4601" s="11"/>
      <c r="BD4601" s="11"/>
      <c r="BE4601" s="11"/>
      <c r="BF4601" s="11"/>
      <c r="BG4601" s="11"/>
      <c r="BH4601" s="11"/>
      <c r="BI4601" s="11"/>
      <c r="BJ4601" s="11"/>
      <c r="BK4601" s="11"/>
      <c r="BL4601" s="11"/>
      <c r="BM4601" s="142"/>
    </row>
    <row r="4602" spans="1:65" s="342" customFormat="1" ht="15" customHeight="1" x14ac:dyDescent="0.25">
      <c r="A4602" s="14"/>
      <c r="B4602" s="153"/>
      <c r="C4602" s="14"/>
      <c r="D4602" s="14"/>
      <c r="E4602" s="14"/>
      <c r="F4602" s="14"/>
      <c r="G4602" s="14"/>
      <c r="H4602" s="14"/>
      <c r="I4602" s="14"/>
      <c r="J4602" s="20"/>
      <c r="K4602" s="14"/>
      <c r="L4602" s="14"/>
      <c r="M4602" s="72" t="s">
        <v>3143</v>
      </c>
      <c r="N4602" s="17">
        <v>14</v>
      </c>
      <c r="O4602" s="17">
        <v>7</v>
      </c>
      <c r="P4602" s="17">
        <v>2017</v>
      </c>
      <c r="Q4602" s="19" t="s">
        <v>6508</v>
      </c>
      <c r="R4602" s="17" t="s">
        <v>1026</v>
      </c>
      <c r="S4602" s="19" t="s">
        <v>392</v>
      </c>
      <c r="T4602" s="17">
        <v>0</v>
      </c>
      <c r="U4602" s="24" t="s">
        <v>1026</v>
      </c>
      <c r="V4602" s="17">
        <v>2</v>
      </c>
      <c r="W4602" s="350" t="s">
        <v>6569</v>
      </c>
      <c r="X4602" s="17">
        <v>270</v>
      </c>
      <c r="Y4602" s="17">
        <v>4</v>
      </c>
      <c r="Z4602" s="24" t="s">
        <v>1026</v>
      </c>
      <c r="AA4602" s="17">
        <v>11</v>
      </c>
      <c r="AB4602" s="19"/>
      <c r="AC4602" s="17">
        <v>2</v>
      </c>
      <c r="AD4602" s="17">
        <v>28</v>
      </c>
      <c r="AE4602" s="17">
        <f t="shared" si="109"/>
        <v>148</v>
      </c>
      <c r="AF4602" s="11"/>
      <c r="AG4602" s="11"/>
      <c r="AH4602" s="11"/>
      <c r="AI4602" s="11"/>
      <c r="AJ4602" s="11"/>
      <c r="AK4602" s="11"/>
      <c r="AL4602" s="11"/>
      <c r="AM4602" s="11"/>
      <c r="AN4602" s="11"/>
      <c r="AO4602" s="11"/>
      <c r="AP4602" s="11"/>
      <c r="AQ4602" s="11"/>
      <c r="AR4602" s="11"/>
      <c r="AS4602" s="11"/>
      <c r="AT4602" s="11"/>
      <c r="AU4602" s="11"/>
      <c r="AV4602" s="11"/>
      <c r="AW4602" s="11"/>
      <c r="AX4602" s="11"/>
      <c r="AY4602" s="11"/>
      <c r="AZ4602" s="11"/>
      <c r="BA4602" s="11"/>
      <c r="BB4602" s="11"/>
      <c r="BC4602" s="11"/>
      <c r="BD4602" s="11"/>
      <c r="BE4602" s="11"/>
      <c r="BF4602" s="11"/>
      <c r="BG4602" s="11"/>
      <c r="BH4602" s="11"/>
      <c r="BI4602" s="11"/>
      <c r="BJ4602" s="11"/>
      <c r="BK4602" s="11"/>
      <c r="BL4602" s="11"/>
      <c r="BM4602" s="142"/>
    </row>
    <row r="4603" spans="1:65" s="342" customFormat="1" ht="15" customHeight="1" x14ac:dyDescent="0.25">
      <c r="A4603" s="14"/>
      <c r="B4603" s="153"/>
      <c r="C4603" s="14"/>
      <c r="D4603" s="14"/>
      <c r="E4603" s="14"/>
      <c r="F4603" s="14"/>
      <c r="G4603" s="14"/>
      <c r="H4603" s="14"/>
      <c r="I4603" s="14"/>
      <c r="J4603" s="20"/>
      <c r="K4603" s="14"/>
      <c r="L4603" s="14"/>
      <c r="M4603" s="72" t="s">
        <v>3027</v>
      </c>
      <c r="N4603" s="17">
        <v>15</v>
      </c>
      <c r="O4603" s="17">
        <v>7</v>
      </c>
      <c r="P4603" s="17">
        <v>2017</v>
      </c>
      <c r="Q4603" s="19" t="s">
        <v>6507</v>
      </c>
      <c r="R4603" s="17" t="s">
        <v>1026</v>
      </c>
      <c r="S4603" s="19" t="s">
        <v>566</v>
      </c>
      <c r="T4603" s="17">
        <v>0</v>
      </c>
      <c r="U4603" s="24" t="s">
        <v>1026</v>
      </c>
      <c r="V4603" s="17">
        <v>2</v>
      </c>
      <c r="W4603" s="350" t="s">
        <v>1798</v>
      </c>
      <c r="X4603" s="17">
        <v>272</v>
      </c>
      <c r="Y4603" s="17">
        <v>4</v>
      </c>
      <c r="Z4603" s="24" t="s">
        <v>1026</v>
      </c>
      <c r="AA4603" s="17">
        <v>9</v>
      </c>
      <c r="AB4603" s="19"/>
      <c r="AC4603" s="17">
        <v>2</v>
      </c>
      <c r="AD4603" s="17">
        <v>2</v>
      </c>
      <c r="AE4603" s="17">
        <f t="shared" si="109"/>
        <v>122</v>
      </c>
      <c r="AF4603" s="11"/>
      <c r="AG4603" s="11"/>
      <c r="AH4603" s="11"/>
      <c r="AI4603" s="11"/>
      <c r="AJ4603" s="11"/>
      <c r="AK4603" s="11"/>
      <c r="AL4603" s="11"/>
      <c r="AM4603" s="11"/>
      <c r="AN4603" s="11"/>
      <c r="AO4603" s="11"/>
      <c r="AP4603" s="11"/>
      <c r="AQ4603" s="11"/>
      <c r="AR4603" s="11"/>
      <c r="AS4603" s="11"/>
      <c r="AT4603" s="11"/>
      <c r="AU4603" s="11"/>
      <c r="AV4603" s="11"/>
      <c r="AW4603" s="11"/>
      <c r="AX4603" s="11"/>
      <c r="AY4603" s="11"/>
      <c r="AZ4603" s="11"/>
      <c r="BA4603" s="11"/>
      <c r="BB4603" s="11"/>
      <c r="BC4603" s="11"/>
      <c r="BD4603" s="11"/>
      <c r="BE4603" s="11"/>
      <c r="BF4603" s="11"/>
      <c r="BG4603" s="11"/>
      <c r="BH4603" s="11"/>
      <c r="BI4603" s="11"/>
      <c r="BJ4603" s="11"/>
      <c r="BK4603" s="11"/>
      <c r="BL4603" s="11"/>
      <c r="BM4603" s="142"/>
    </row>
    <row r="4604" spans="1:65" s="342" customFormat="1" ht="15" customHeight="1" x14ac:dyDescent="0.25">
      <c r="A4604" s="14"/>
      <c r="B4604" s="153"/>
      <c r="C4604" s="14"/>
      <c r="D4604" s="14"/>
      <c r="E4604" s="14"/>
      <c r="F4604" s="14"/>
      <c r="G4604" s="14"/>
      <c r="H4604" s="14"/>
      <c r="I4604" s="14"/>
      <c r="J4604" s="20"/>
      <c r="K4604" s="14"/>
      <c r="L4604" s="14"/>
      <c r="M4604" s="72" t="s">
        <v>3011</v>
      </c>
      <c r="N4604" s="17">
        <v>16</v>
      </c>
      <c r="O4604" s="17">
        <v>7</v>
      </c>
      <c r="P4604" s="17">
        <v>2017</v>
      </c>
      <c r="Q4604" s="19" t="s">
        <v>392</v>
      </c>
      <c r="R4604" s="17" t="s">
        <v>1026</v>
      </c>
      <c r="S4604" s="19" t="s">
        <v>4913</v>
      </c>
      <c r="T4604" s="17">
        <v>2</v>
      </c>
      <c r="U4604" s="24" t="s">
        <v>1026</v>
      </c>
      <c r="V4604" s="17">
        <v>1</v>
      </c>
      <c r="W4604" s="350" t="s">
        <v>6570</v>
      </c>
      <c r="X4604" s="17">
        <v>628</v>
      </c>
      <c r="Y4604" s="17">
        <v>7</v>
      </c>
      <c r="Z4604" s="24" t="s">
        <v>1026</v>
      </c>
      <c r="AA4604" s="17">
        <v>12</v>
      </c>
      <c r="AB4604" s="19"/>
      <c r="AC4604" s="17">
        <v>2</v>
      </c>
      <c r="AD4604" s="17">
        <v>27</v>
      </c>
      <c r="AE4604" s="17">
        <f t="shared" si="109"/>
        <v>147</v>
      </c>
      <c r="AF4604" s="11"/>
      <c r="AG4604" s="11"/>
      <c r="AH4604" s="11"/>
      <c r="AI4604" s="11"/>
      <c r="AJ4604" s="11"/>
      <c r="AK4604" s="11"/>
      <c r="AL4604" s="11"/>
      <c r="AM4604" s="11"/>
      <c r="AN4604" s="11"/>
      <c r="AO4604" s="11"/>
      <c r="AP4604" s="11"/>
      <c r="AQ4604" s="11"/>
      <c r="AR4604" s="11"/>
      <c r="AS4604" s="11"/>
      <c r="AT4604" s="11"/>
      <c r="AU4604" s="11"/>
      <c r="AV4604" s="11"/>
      <c r="AW4604" s="11"/>
      <c r="AX4604" s="11"/>
      <c r="AY4604" s="11"/>
      <c r="AZ4604" s="11"/>
      <c r="BA4604" s="11"/>
      <c r="BB4604" s="11"/>
      <c r="BC4604" s="11"/>
      <c r="BD4604" s="11"/>
      <c r="BE4604" s="11"/>
      <c r="BF4604" s="11"/>
      <c r="BG4604" s="11"/>
      <c r="BH4604" s="11"/>
      <c r="BI4604" s="11"/>
      <c r="BJ4604" s="11"/>
      <c r="BK4604" s="11"/>
      <c r="BL4604" s="11"/>
      <c r="BM4604" s="142"/>
    </row>
    <row r="4605" spans="1:65" s="342" customFormat="1" ht="15" customHeight="1" x14ac:dyDescent="0.25">
      <c r="A4605" s="14"/>
      <c r="B4605" s="153"/>
      <c r="C4605" s="14"/>
      <c r="D4605" s="14"/>
      <c r="E4605" s="14"/>
      <c r="F4605" s="14"/>
      <c r="G4605" s="14"/>
      <c r="H4605" s="14"/>
      <c r="I4605" s="14"/>
      <c r="J4605" s="20"/>
      <c r="K4605" s="14"/>
      <c r="L4605" s="14"/>
      <c r="M4605" s="72" t="s">
        <v>3011</v>
      </c>
      <c r="N4605" s="17">
        <v>16</v>
      </c>
      <c r="O4605" s="17">
        <v>7</v>
      </c>
      <c r="P4605" s="17">
        <v>2017</v>
      </c>
      <c r="Q4605" s="19" t="s">
        <v>5761</v>
      </c>
      <c r="R4605" s="17" t="s">
        <v>1026</v>
      </c>
      <c r="S4605" s="19" t="s">
        <v>1041</v>
      </c>
      <c r="T4605" s="17">
        <v>2</v>
      </c>
      <c r="U4605" s="24" t="s">
        <v>1026</v>
      </c>
      <c r="V4605" s="17">
        <v>0</v>
      </c>
      <c r="W4605" s="350" t="s">
        <v>5082</v>
      </c>
      <c r="X4605" s="17">
        <v>839</v>
      </c>
      <c r="Y4605" s="17">
        <v>7</v>
      </c>
      <c r="Z4605" s="24" t="s">
        <v>1026</v>
      </c>
      <c r="AA4605" s="17">
        <v>2</v>
      </c>
      <c r="AB4605" s="19"/>
      <c r="AC4605" s="17">
        <v>2</v>
      </c>
      <c r="AD4605" s="17">
        <v>6</v>
      </c>
      <c r="AE4605" s="17">
        <f t="shared" si="109"/>
        <v>126</v>
      </c>
      <c r="AF4605" s="11"/>
      <c r="AG4605" s="11"/>
      <c r="AH4605" s="11"/>
      <c r="AI4605" s="11"/>
      <c r="AJ4605" s="11"/>
      <c r="AK4605" s="11"/>
      <c r="AL4605" s="11"/>
      <c r="AM4605" s="11"/>
      <c r="AN4605" s="11"/>
      <c r="AO4605" s="11"/>
      <c r="AP4605" s="11"/>
      <c r="AQ4605" s="11"/>
      <c r="AR4605" s="11"/>
      <c r="AS4605" s="11"/>
      <c r="AT4605" s="11"/>
      <c r="AU4605" s="11"/>
      <c r="AV4605" s="11"/>
      <c r="AW4605" s="11"/>
      <c r="AX4605" s="11"/>
      <c r="AY4605" s="11"/>
      <c r="AZ4605" s="11"/>
      <c r="BA4605" s="11"/>
      <c r="BB4605" s="11"/>
      <c r="BC4605" s="11"/>
      <c r="BD4605" s="11"/>
      <c r="BE4605" s="11"/>
      <c r="BF4605" s="11"/>
      <c r="BG4605" s="11"/>
      <c r="BH4605" s="11"/>
      <c r="BI4605" s="11"/>
      <c r="BJ4605" s="11"/>
      <c r="BK4605" s="11"/>
      <c r="BL4605" s="11"/>
      <c r="BM4605" s="142"/>
    </row>
    <row r="4606" spans="1:65" s="342" customFormat="1" ht="15" customHeight="1" x14ac:dyDescent="0.25">
      <c r="A4606" s="14"/>
      <c r="B4606" s="153"/>
      <c r="C4606" s="14"/>
      <c r="D4606" s="14"/>
      <c r="E4606" s="14"/>
      <c r="F4606" s="14"/>
      <c r="G4606" s="14"/>
      <c r="H4606" s="14"/>
      <c r="I4606" s="14"/>
      <c r="J4606" s="20"/>
      <c r="K4606" s="14"/>
      <c r="L4606" s="14"/>
      <c r="M4606" s="72" t="s">
        <v>3013</v>
      </c>
      <c r="N4606" s="17">
        <v>17</v>
      </c>
      <c r="O4606" s="17">
        <v>7</v>
      </c>
      <c r="P4606" s="17">
        <v>2017</v>
      </c>
      <c r="Q4606" s="19" t="s">
        <v>264</v>
      </c>
      <c r="R4606" s="17" t="s">
        <v>1026</v>
      </c>
      <c r="S4606" s="19" t="s">
        <v>6508</v>
      </c>
      <c r="T4606" s="17">
        <v>2</v>
      </c>
      <c r="U4606" s="24" t="s">
        <v>1026</v>
      </c>
      <c r="V4606" s="17">
        <v>0</v>
      </c>
      <c r="W4606" s="350" t="s">
        <v>6573</v>
      </c>
      <c r="X4606" s="17">
        <v>258</v>
      </c>
      <c r="Y4606" s="17">
        <v>7</v>
      </c>
      <c r="Z4606" s="24" t="s">
        <v>1026</v>
      </c>
      <c r="AA4606" s="17">
        <v>2</v>
      </c>
      <c r="AB4606" s="19"/>
      <c r="AC4606" s="17">
        <v>2</v>
      </c>
      <c r="AD4606" s="17">
        <v>15</v>
      </c>
      <c r="AE4606" s="17">
        <f t="shared" si="109"/>
        <v>135</v>
      </c>
      <c r="AF4606" s="11"/>
      <c r="AG4606" s="11"/>
      <c r="AH4606" s="11"/>
      <c r="AI4606" s="11"/>
      <c r="AJ4606" s="11"/>
      <c r="AK4606" s="11"/>
      <c r="AL4606" s="11"/>
      <c r="AM4606" s="11"/>
      <c r="AN4606" s="11"/>
      <c r="AO4606" s="11"/>
      <c r="AP4606" s="11"/>
      <c r="AQ4606" s="11"/>
      <c r="AR4606" s="11"/>
      <c r="AS4606" s="11"/>
      <c r="AT4606" s="11"/>
      <c r="AU4606" s="11"/>
      <c r="AV4606" s="11"/>
      <c r="AW4606" s="11"/>
      <c r="AX4606" s="11"/>
      <c r="AY4606" s="11"/>
      <c r="AZ4606" s="11"/>
      <c r="BA4606" s="11"/>
      <c r="BB4606" s="11"/>
      <c r="BC4606" s="11"/>
      <c r="BD4606" s="11"/>
      <c r="BE4606" s="11"/>
      <c r="BF4606" s="11"/>
      <c r="BG4606" s="11"/>
      <c r="BH4606" s="11"/>
      <c r="BI4606" s="11"/>
      <c r="BJ4606" s="11"/>
      <c r="BK4606" s="11"/>
      <c r="BL4606" s="11"/>
      <c r="BM4606" s="142"/>
    </row>
    <row r="4607" spans="1:65" s="342" customFormat="1" ht="15" customHeight="1" x14ac:dyDescent="0.25">
      <c r="A4607" s="14"/>
      <c r="B4607" s="153"/>
      <c r="C4607" s="14"/>
      <c r="D4607" s="14"/>
      <c r="E4607" s="14"/>
      <c r="F4607" s="14"/>
      <c r="G4607" s="14"/>
      <c r="H4607" s="14"/>
      <c r="I4607" s="14"/>
      <c r="J4607" s="20"/>
      <c r="K4607" s="14"/>
      <c r="L4607" s="14"/>
      <c r="M4607" s="72" t="s">
        <v>3142</v>
      </c>
      <c r="N4607" s="17">
        <v>19</v>
      </c>
      <c r="O4607" s="17">
        <v>7</v>
      </c>
      <c r="P4607" s="17">
        <v>2017</v>
      </c>
      <c r="Q4607" s="19" t="s">
        <v>5041</v>
      </c>
      <c r="R4607" s="17" t="s">
        <v>1026</v>
      </c>
      <c r="S4607" s="19" t="s">
        <v>6380</v>
      </c>
      <c r="T4607" s="17">
        <v>0</v>
      </c>
      <c r="U4607" s="24" t="s">
        <v>1026</v>
      </c>
      <c r="V4607" s="17">
        <v>1</v>
      </c>
      <c r="W4607" s="350" t="s">
        <v>2300</v>
      </c>
      <c r="X4607" s="17">
        <v>328</v>
      </c>
      <c r="Y4607" s="17">
        <v>2</v>
      </c>
      <c r="Z4607" s="24" t="s">
        <v>1026</v>
      </c>
      <c r="AA4607" s="17">
        <v>5</v>
      </c>
      <c r="AB4607" s="19"/>
      <c r="AC4607" s="17">
        <v>1</v>
      </c>
      <c r="AD4607" s="17">
        <v>57</v>
      </c>
      <c r="AE4607" s="17">
        <f t="shared" si="109"/>
        <v>117</v>
      </c>
      <c r="AF4607" s="11"/>
      <c r="AG4607" s="11"/>
      <c r="AH4607" s="11"/>
      <c r="AI4607" s="11"/>
      <c r="AJ4607" s="11"/>
      <c r="AK4607" s="11"/>
      <c r="AL4607" s="11"/>
      <c r="AM4607" s="11"/>
      <c r="AN4607" s="11"/>
      <c r="AO4607" s="11"/>
      <c r="AP4607" s="11"/>
      <c r="AQ4607" s="11"/>
      <c r="AR4607" s="11"/>
      <c r="AS4607" s="11"/>
      <c r="AT4607" s="11"/>
      <c r="AU4607" s="11"/>
      <c r="AV4607" s="11"/>
      <c r="AW4607" s="11"/>
      <c r="AX4607" s="11"/>
      <c r="AY4607" s="11"/>
      <c r="AZ4607" s="11"/>
      <c r="BA4607" s="11"/>
      <c r="BB4607" s="11"/>
      <c r="BC4607" s="11"/>
      <c r="BD4607" s="11"/>
      <c r="BE4607" s="11"/>
      <c r="BF4607" s="11"/>
      <c r="BG4607" s="11"/>
      <c r="BH4607" s="11"/>
      <c r="BI4607" s="11"/>
      <c r="BJ4607" s="11"/>
      <c r="BK4607" s="11"/>
      <c r="BL4607" s="11"/>
      <c r="BM4607" s="142"/>
    </row>
    <row r="4608" spans="1:65" s="342" customFormat="1" ht="15" customHeight="1" x14ac:dyDescent="0.25">
      <c r="A4608" s="14"/>
      <c r="B4608" s="153"/>
      <c r="C4608" s="14"/>
      <c r="D4608" s="14"/>
      <c r="E4608" s="14"/>
      <c r="F4608" s="14"/>
      <c r="G4608" s="14"/>
      <c r="H4608" s="14"/>
      <c r="I4608" s="14"/>
      <c r="J4608" s="20"/>
      <c r="K4608" s="14"/>
      <c r="L4608" s="14"/>
      <c r="M4608" s="72" t="s">
        <v>3142</v>
      </c>
      <c r="N4608" s="17">
        <v>19</v>
      </c>
      <c r="O4608" s="17">
        <v>7</v>
      </c>
      <c r="P4608" s="17">
        <v>2017</v>
      </c>
      <c r="Q4608" s="19" t="s">
        <v>1041</v>
      </c>
      <c r="R4608" s="17" t="s">
        <v>1026</v>
      </c>
      <c r="S4608" s="19" t="s">
        <v>392</v>
      </c>
      <c r="T4608" s="17">
        <v>2</v>
      </c>
      <c r="U4608" s="24" t="s">
        <v>1026</v>
      </c>
      <c r="V4608" s="17">
        <v>1</v>
      </c>
      <c r="W4608" s="350" t="s">
        <v>6572</v>
      </c>
      <c r="X4608" s="17">
        <v>706</v>
      </c>
      <c r="Y4608" s="17">
        <v>5</v>
      </c>
      <c r="Z4608" s="24" t="s">
        <v>1026</v>
      </c>
      <c r="AA4608" s="17">
        <v>4</v>
      </c>
      <c r="AB4608" s="19"/>
      <c r="AC4608" s="17">
        <v>2</v>
      </c>
      <c r="AD4608" s="17">
        <v>13</v>
      </c>
      <c r="AE4608" s="17">
        <f t="shared" si="109"/>
        <v>133</v>
      </c>
      <c r="AF4608" s="11"/>
      <c r="AG4608" s="11"/>
      <c r="AH4608" s="11"/>
      <c r="AI4608" s="11"/>
      <c r="AJ4608" s="11"/>
      <c r="AK4608" s="11"/>
      <c r="AL4608" s="11"/>
      <c r="AM4608" s="11"/>
      <c r="AN4608" s="11"/>
      <c r="AO4608" s="11"/>
      <c r="AP4608" s="11"/>
      <c r="AQ4608" s="11"/>
      <c r="AR4608" s="11"/>
      <c r="AS4608" s="11"/>
      <c r="AT4608" s="11"/>
      <c r="AU4608" s="11"/>
      <c r="AV4608" s="11"/>
      <c r="AW4608" s="11"/>
      <c r="AX4608" s="11"/>
      <c r="AY4608" s="11"/>
      <c r="AZ4608" s="11"/>
      <c r="BA4608" s="11"/>
      <c r="BB4608" s="11"/>
      <c r="BC4608" s="11"/>
      <c r="BD4608" s="11"/>
      <c r="BE4608" s="11"/>
      <c r="BF4608" s="11"/>
      <c r="BG4608" s="11"/>
      <c r="BH4608" s="11"/>
      <c r="BI4608" s="11"/>
      <c r="BJ4608" s="11"/>
      <c r="BK4608" s="11"/>
      <c r="BL4608" s="11"/>
      <c r="BM4608" s="142"/>
    </row>
    <row r="4609" spans="1:65" s="342" customFormat="1" ht="15" customHeight="1" x14ac:dyDescent="0.25">
      <c r="A4609" s="14"/>
      <c r="B4609" s="153"/>
      <c r="C4609" s="14"/>
      <c r="D4609" s="14"/>
      <c r="E4609" s="14"/>
      <c r="F4609" s="14"/>
      <c r="G4609" s="14"/>
      <c r="H4609" s="14"/>
      <c r="I4609" s="14"/>
      <c r="J4609" s="20"/>
      <c r="K4609" s="14"/>
      <c r="L4609" s="14"/>
      <c r="M4609" s="72" t="s">
        <v>3142</v>
      </c>
      <c r="N4609" s="17">
        <v>19</v>
      </c>
      <c r="O4609" s="17">
        <v>7</v>
      </c>
      <c r="P4609" s="17">
        <v>2017</v>
      </c>
      <c r="Q4609" s="19" t="s">
        <v>264</v>
      </c>
      <c r="R4609" s="17" t="s">
        <v>1026</v>
      </c>
      <c r="S4609" s="19" t="s">
        <v>5761</v>
      </c>
      <c r="T4609" s="17">
        <v>0</v>
      </c>
      <c r="U4609" s="24" t="s">
        <v>1026</v>
      </c>
      <c r="V4609" s="17">
        <v>2</v>
      </c>
      <c r="W4609" s="350" t="s">
        <v>2571</v>
      </c>
      <c r="X4609" s="17">
        <v>266</v>
      </c>
      <c r="Y4609" s="17">
        <v>1</v>
      </c>
      <c r="Z4609" s="24" t="s">
        <v>1026</v>
      </c>
      <c r="AA4609" s="17">
        <v>4</v>
      </c>
      <c r="AB4609" s="19"/>
      <c r="AC4609" s="17">
        <v>1</v>
      </c>
      <c r="AD4609" s="17">
        <v>57</v>
      </c>
      <c r="AE4609" s="17">
        <f t="shared" si="109"/>
        <v>117</v>
      </c>
      <c r="AF4609" s="11"/>
      <c r="AG4609" s="11"/>
      <c r="AH4609" s="11"/>
      <c r="AI4609" s="11"/>
      <c r="AJ4609" s="11"/>
      <c r="AK4609" s="11"/>
      <c r="AL4609" s="11"/>
      <c r="AM4609" s="11"/>
      <c r="AN4609" s="11"/>
      <c r="AO4609" s="11"/>
      <c r="AP4609" s="11"/>
      <c r="AQ4609" s="11"/>
      <c r="AR4609" s="11"/>
      <c r="AS4609" s="11"/>
      <c r="AT4609" s="11"/>
      <c r="AU4609" s="11"/>
      <c r="AV4609" s="11"/>
      <c r="AW4609" s="11"/>
      <c r="AX4609" s="11"/>
      <c r="AY4609" s="11"/>
      <c r="AZ4609" s="11"/>
      <c r="BA4609" s="11"/>
      <c r="BB4609" s="11"/>
      <c r="BC4609" s="11"/>
      <c r="BD4609" s="11"/>
      <c r="BE4609" s="11"/>
      <c r="BF4609" s="11"/>
      <c r="BG4609" s="11"/>
      <c r="BH4609" s="11"/>
      <c r="BI4609" s="11"/>
      <c r="BJ4609" s="11"/>
      <c r="BK4609" s="11"/>
      <c r="BL4609" s="11"/>
      <c r="BM4609" s="142"/>
    </row>
    <row r="4610" spans="1:65" s="342" customFormat="1" ht="15" customHeight="1" x14ac:dyDescent="0.25">
      <c r="A4610" s="14"/>
      <c r="B4610" s="153"/>
      <c r="C4610" s="14"/>
      <c r="D4610" s="14"/>
      <c r="E4610" s="14"/>
      <c r="F4610" s="14"/>
      <c r="G4610" s="14"/>
      <c r="H4610" s="14"/>
      <c r="I4610" s="14"/>
      <c r="J4610" s="20"/>
      <c r="K4610" s="14"/>
      <c r="L4610" s="14"/>
      <c r="M4610" s="72" t="s">
        <v>3142</v>
      </c>
      <c r="N4610" s="17">
        <v>19</v>
      </c>
      <c r="O4610" s="17">
        <v>7</v>
      </c>
      <c r="P4610" s="17">
        <v>2017</v>
      </c>
      <c r="Q4610" s="19" t="s">
        <v>4913</v>
      </c>
      <c r="R4610" s="17" t="s">
        <v>1026</v>
      </c>
      <c r="S4610" s="19" t="s">
        <v>1241</v>
      </c>
      <c r="T4610" s="17">
        <v>0</v>
      </c>
      <c r="U4610" s="24" t="s">
        <v>1026</v>
      </c>
      <c r="V4610" s="17">
        <v>1</v>
      </c>
      <c r="W4610" s="350" t="s">
        <v>6571</v>
      </c>
      <c r="X4610" s="17">
        <v>1241</v>
      </c>
      <c r="Y4610" s="17">
        <v>1</v>
      </c>
      <c r="Z4610" s="24" t="s">
        <v>1026</v>
      </c>
      <c r="AA4610" s="17">
        <v>6</v>
      </c>
      <c r="AB4610" s="19"/>
      <c r="AC4610" s="17">
        <v>1</v>
      </c>
      <c r="AD4610" s="17">
        <v>57</v>
      </c>
      <c r="AE4610" s="17">
        <f t="shared" si="109"/>
        <v>117</v>
      </c>
      <c r="AF4610" s="11"/>
      <c r="AG4610" s="11"/>
      <c r="AH4610" s="11"/>
      <c r="AI4610" s="11"/>
      <c r="AJ4610" s="11"/>
      <c r="AK4610" s="11"/>
      <c r="AL4610" s="11"/>
      <c r="AM4610" s="11"/>
      <c r="AN4610" s="11"/>
      <c r="AO4610" s="11"/>
      <c r="AP4610" s="11"/>
      <c r="AQ4610" s="11"/>
      <c r="AR4610" s="11"/>
      <c r="AS4610" s="11"/>
      <c r="AT4610" s="11"/>
      <c r="AU4610" s="11"/>
      <c r="AV4610" s="11"/>
      <c r="AW4610" s="11"/>
      <c r="AX4610" s="11"/>
      <c r="AY4610" s="11"/>
      <c r="AZ4610" s="11"/>
      <c r="BA4610" s="11"/>
      <c r="BB4610" s="11"/>
      <c r="BC4610" s="11"/>
      <c r="BD4610" s="11"/>
      <c r="BE4610" s="11"/>
      <c r="BF4610" s="11"/>
      <c r="BG4610" s="11"/>
      <c r="BH4610" s="11"/>
      <c r="BI4610" s="11"/>
      <c r="BJ4610" s="11"/>
      <c r="BK4610" s="11"/>
      <c r="BL4610" s="11"/>
      <c r="BM4610" s="142"/>
    </row>
    <row r="4611" spans="1:65" s="342" customFormat="1" ht="15" customHeight="1" x14ac:dyDescent="0.25">
      <c r="A4611" s="14"/>
      <c r="B4611" s="153"/>
      <c r="C4611" s="14"/>
      <c r="D4611" s="14"/>
      <c r="E4611" s="14"/>
      <c r="F4611" s="14"/>
      <c r="G4611" s="14"/>
      <c r="H4611" s="14"/>
      <c r="I4611" s="14"/>
      <c r="J4611" s="20"/>
      <c r="K4611" s="14"/>
      <c r="L4611" s="14"/>
      <c r="M4611" s="72" t="s">
        <v>3143</v>
      </c>
      <c r="N4611" s="17">
        <v>21</v>
      </c>
      <c r="O4611" s="17">
        <v>7</v>
      </c>
      <c r="P4611" s="17">
        <v>2017</v>
      </c>
      <c r="Q4611" s="19" t="s">
        <v>5761</v>
      </c>
      <c r="R4611" s="17" t="s">
        <v>1026</v>
      </c>
      <c r="S4611" s="19" t="s">
        <v>6380</v>
      </c>
      <c r="T4611" s="17">
        <v>2</v>
      </c>
      <c r="U4611" s="24" t="s">
        <v>1026</v>
      </c>
      <c r="V4611" s="17">
        <v>0</v>
      </c>
      <c r="W4611" s="350" t="s">
        <v>5082</v>
      </c>
      <c r="X4611" s="17">
        <v>1068</v>
      </c>
      <c r="Y4611" s="17">
        <v>7</v>
      </c>
      <c r="Z4611" s="24" t="s">
        <v>1026</v>
      </c>
      <c r="AA4611" s="17">
        <v>2</v>
      </c>
      <c r="AB4611" s="19"/>
      <c r="AC4611" s="17">
        <v>2</v>
      </c>
      <c r="AD4611" s="17">
        <v>27</v>
      </c>
      <c r="AE4611" s="17">
        <f t="shared" si="109"/>
        <v>147</v>
      </c>
      <c r="AF4611" s="11"/>
      <c r="AG4611" s="11"/>
      <c r="AH4611" s="11"/>
      <c r="AI4611" s="11"/>
      <c r="AJ4611" s="11"/>
      <c r="AK4611" s="11"/>
      <c r="AL4611" s="11"/>
      <c r="AM4611" s="11"/>
      <c r="AN4611" s="11"/>
      <c r="AO4611" s="11"/>
      <c r="AP4611" s="11"/>
      <c r="AQ4611" s="11"/>
      <c r="AR4611" s="11"/>
      <c r="AS4611" s="11"/>
      <c r="AT4611" s="11"/>
      <c r="AU4611" s="11"/>
      <c r="AV4611" s="11"/>
      <c r="AW4611" s="11"/>
      <c r="AX4611" s="11"/>
      <c r="AY4611" s="11"/>
      <c r="AZ4611" s="11"/>
      <c r="BA4611" s="11"/>
      <c r="BB4611" s="11"/>
      <c r="BC4611" s="11"/>
      <c r="BD4611" s="11"/>
      <c r="BE4611" s="11"/>
      <c r="BF4611" s="11"/>
      <c r="BG4611" s="11"/>
      <c r="BH4611" s="11"/>
      <c r="BI4611" s="11"/>
      <c r="BJ4611" s="11"/>
      <c r="BK4611" s="11"/>
      <c r="BL4611" s="11"/>
      <c r="BM4611" s="142"/>
    </row>
    <row r="4612" spans="1:65" s="342" customFormat="1" ht="15" customHeight="1" x14ac:dyDescent="0.25">
      <c r="A4612" s="14"/>
      <c r="B4612" s="153"/>
      <c r="C4612" s="14"/>
      <c r="D4612" s="14"/>
      <c r="E4612" s="14"/>
      <c r="F4612" s="14"/>
      <c r="G4612" s="14"/>
      <c r="H4612" s="14"/>
      <c r="I4612" s="14"/>
      <c r="J4612" s="20"/>
      <c r="K4612" s="14"/>
      <c r="L4612" s="14"/>
      <c r="M4612" s="72" t="s">
        <v>3143</v>
      </c>
      <c r="N4612" s="17">
        <v>21</v>
      </c>
      <c r="O4612" s="17">
        <v>7</v>
      </c>
      <c r="P4612" s="17">
        <v>2017</v>
      </c>
      <c r="Q4612" s="19" t="s">
        <v>1241</v>
      </c>
      <c r="R4612" s="17" t="s">
        <v>1026</v>
      </c>
      <c r="S4612" s="19" t="s">
        <v>566</v>
      </c>
      <c r="T4612" s="17">
        <v>2</v>
      </c>
      <c r="U4612" s="24" t="s">
        <v>1026</v>
      </c>
      <c r="V4612" s="17">
        <v>0</v>
      </c>
      <c r="W4612" s="350" t="s">
        <v>6574</v>
      </c>
      <c r="X4612" s="17">
        <v>1052</v>
      </c>
      <c r="Y4612" s="17">
        <v>20</v>
      </c>
      <c r="Z4612" s="24" t="s">
        <v>1026</v>
      </c>
      <c r="AA4612" s="17">
        <v>7</v>
      </c>
      <c r="AB4612" s="19"/>
      <c r="AC4612" s="17">
        <v>2</v>
      </c>
      <c r="AD4612" s="17">
        <v>35</v>
      </c>
      <c r="AE4612" s="17">
        <f t="shared" si="109"/>
        <v>155</v>
      </c>
      <c r="AF4612" s="11"/>
      <c r="AG4612" s="11"/>
      <c r="AH4612" s="11"/>
      <c r="AI4612" s="11"/>
      <c r="AJ4612" s="11"/>
      <c r="AK4612" s="11"/>
      <c r="AL4612" s="11"/>
      <c r="AM4612" s="11"/>
      <c r="AN4612" s="11"/>
      <c r="AO4612" s="11"/>
      <c r="AP4612" s="11"/>
      <c r="AQ4612" s="11"/>
      <c r="AR4612" s="11"/>
      <c r="AS4612" s="11"/>
      <c r="AT4612" s="11"/>
      <c r="AU4612" s="11"/>
      <c r="AV4612" s="11"/>
      <c r="AW4612" s="11"/>
      <c r="AX4612" s="11"/>
      <c r="AY4612" s="11"/>
      <c r="AZ4612" s="11"/>
      <c r="BA4612" s="11"/>
      <c r="BB4612" s="11"/>
      <c r="BC4612" s="11"/>
      <c r="BD4612" s="11"/>
      <c r="BE4612" s="11"/>
      <c r="BF4612" s="11"/>
      <c r="BG4612" s="11"/>
      <c r="BH4612" s="11"/>
      <c r="BI4612" s="11"/>
      <c r="BJ4612" s="11"/>
      <c r="BK4612" s="11"/>
      <c r="BL4612" s="11"/>
      <c r="BM4612" s="142"/>
    </row>
    <row r="4613" spans="1:65" s="342" customFormat="1" ht="15" customHeight="1" x14ac:dyDescent="0.25">
      <c r="A4613" s="14"/>
      <c r="B4613" s="153"/>
      <c r="C4613" s="14"/>
      <c r="D4613" s="14"/>
      <c r="E4613" s="14"/>
      <c r="F4613" s="14"/>
      <c r="G4613" s="14"/>
      <c r="H4613" s="14"/>
      <c r="I4613" s="14"/>
      <c r="J4613" s="20"/>
      <c r="K4613" s="14"/>
      <c r="L4613" s="14"/>
      <c r="M4613" s="72" t="s">
        <v>3027</v>
      </c>
      <c r="N4613" s="17">
        <v>22</v>
      </c>
      <c r="O4613" s="17">
        <v>7</v>
      </c>
      <c r="P4613" s="17">
        <v>2017</v>
      </c>
      <c r="Q4613" s="19" t="s">
        <v>6508</v>
      </c>
      <c r="R4613" s="17" t="s">
        <v>1026</v>
      </c>
      <c r="S4613" s="19" t="s">
        <v>1041</v>
      </c>
      <c r="T4613" s="17">
        <v>0</v>
      </c>
      <c r="U4613" s="24" t="s">
        <v>1026</v>
      </c>
      <c r="V4613" s="17">
        <v>2</v>
      </c>
      <c r="W4613" s="350" t="s">
        <v>6575</v>
      </c>
      <c r="X4613" s="17">
        <v>251</v>
      </c>
      <c r="Y4613" s="17">
        <v>2</v>
      </c>
      <c r="Z4613" s="24" t="s">
        <v>1026</v>
      </c>
      <c r="AA4613" s="17">
        <v>12</v>
      </c>
      <c r="AB4613" s="19"/>
      <c r="AC4613" s="17">
        <v>2</v>
      </c>
      <c r="AD4613" s="17">
        <v>3</v>
      </c>
      <c r="AE4613" s="17">
        <f t="shared" si="109"/>
        <v>123</v>
      </c>
      <c r="AF4613" s="11"/>
      <c r="AG4613" s="11"/>
      <c r="AH4613" s="11"/>
      <c r="AI4613" s="11"/>
      <c r="AJ4613" s="11"/>
      <c r="AK4613" s="11"/>
      <c r="AL4613" s="11"/>
      <c r="AM4613" s="11"/>
      <c r="AN4613" s="11"/>
      <c r="AO4613" s="11"/>
      <c r="AP4613" s="11"/>
      <c r="AQ4613" s="11"/>
      <c r="AR4613" s="11"/>
      <c r="AS4613" s="11"/>
      <c r="AT4613" s="11"/>
      <c r="AU4613" s="11"/>
      <c r="AV4613" s="11"/>
      <c r="AW4613" s="11"/>
      <c r="AX4613" s="11"/>
      <c r="AY4613" s="11"/>
      <c r="AZ4613" s="11"/>
      <c r="BA4613" s="11"/>
      <c r="BB4613" s="11"/>
      <c r="BC4613" s="11"/>
      <c r="BD4613" s="11"/>
      <c r="BE4613" s="11"/>
      <c r="BF4613" s="11"/>
      <c r="BG4613" s="11"/>
      <c r="BH4613" s="11"/>
      <c r="BI4613" s="11"/>
      <c r="BJ4613" s="11"/>
      <c r="BK4613" s="11"/>
      <c r="BL4613" s="11"/>
      <c r="BM4613" s="142"/>
    </row>
    <row r="4614" spans="1:65" s="342" customFormat="1" ht="15" customHeight="1" x14ac:dyDescent="0.25">
      <c r="A4614" s="14"/>
      <c r="B4614" s="153"/>
      <c r="C4614" s="14"/>
      <c r="D4614" s="14"/>
      <c r="E4614" s="14"/>
      <c r="F4614" s="14"/>
      <c r="G4614" s="14"/>
      <c r="H4614" s="14"/>
      <c r="I4614" s="14"/>
      <c r="J4614" s="20"/>
      <c r="K4614" s="14"/>
      <c r="L4614" s="14"/>
      <c r="M4614" s="72" t="s">
        <v>3011</v>
      </c>
      <c r="N4614" s="17">
        <v>23</v>
      </c>
      <c r="O4614" s="17">
        <v>7</v>
      </c>
      <c r="P4614" s="17">
        <v>2017</v>
      </c>
      <c r="Q4614" s="19" t="s">
        <v>6507</v>
      </c>
      <c r="R4614" s="17" t="s">
        <v>1026</v>
      </c>
      <c r="S4614" s="19" t="s">
        <v>5761</v>
      </c>
      <c r="T4614" s="17">
        <v>0</v>
      </c>
      <c r="U4614" s="24" t="s">
        <v>1026</v>
      </c>
      <c r="V4614" s="17">
        <v>2</v>
      </c>
      <c r="W4614" s="350" t="s">
        <v>4492</v>
      </c>
      <c r="X4614" s="17">
        <v>337</v>
      </c>
      <c r="Y4614" s="17">
        <v>3</v>
      </c>
      <c r="Z4614" s="24" t="s">
        <v>1026</v>
      </c>
      <c r="AA4614" s="17">
        <v>8</v>
      </c>
      <c r="AB4614" s="19"/>
      <c r="AC4614" s="17">
        <v>2</v>
      </c>
      <c r="AD4614" s="17">
        <v>7</v>
      </c>
      <c r="AE4614" s="17">
        <f t="shared" si="109"/>
        <v>127</v>
      </c>
      <c r="AF4614" s="11"/>
      <c r="AG4614" s="11"/>
      <c r="AH4614" s="11"/>
      <c r="AI4614" s="11"/>
      <c r="AJ4614" s="11"/>
      <c r="AK4614" s="11"/>
      <c r="AL4614" s="11"/>
      <c r="AM4614" s="11"/>
      <c r="AN4614" s="11"/>
      <c r="AO4614" s="11"/>
      <c r="AP4614" s="11"/>
      <c r="AQ4614" s="11"/>
      <c r="AR4614" s="11"/>
      <c r="AS4614" s="11"/>
      <c r="AT4614" s="11"/>
      <c r="AU4614" s="11"/>
      <c r="AV4614" s="11"/>
      <c r="AW4614" s="11"/>
      <c r="AX4614" s="11"/>
      <c r="AY4614" s="11"/>
      <c r="AZ4614" s="11"/>
      <c r="BA4614" s="11"/>
      <c r="BB4614" s="11"/>
      <c r="BC4614" s="11"/>
      <c r="BD4614" s="11"/>
      <c r="BE4614" s="11"/>
      <c r="BF4614" s="11"/>
      <c r="BG4614" s="11"/>
      <c r="BH4614" s="11"/>
      <c r="BI4614" s="11"/>
      <c r="BJ4614" s="11"/>
      <c r="BK4614" s="11"/>
      <c r="BL4614" s="11"/>
      <c r="BM4614" s="142"/>
    </row>
    <row r="4615" spans="1:65" s="342" customFormat="1" ht="15" customHeight="1" x14ac:dyDescent="0.25">
      <c r="A4615" s="14"/>
      <c r="B4615" s="153"/>
      <c r="C4615" s="14"/>
      <c r="D4615" s="14"/>
      <c r="E4615" s="14"/>
      <c r="F4615" s="14"/>
      <c r="G4615" s="14"/>
      <c r="H4615" s="14"/>
      <c r="I4615" s="14"/>
      <c r="J4615" s="20"/>
      <c r="K4615" s="14"/>
      <c r="L4615" s="14"/>
      <c r="M4615" s="72" t="s">
        <v>3011</v>
      </c>
      <c r="N4615" s="17">
        <v>23</v>
      </c>
      <c r="O4615" s="17">
        <v>7</v>
      </c>
      <c r="P4615" s="17">
        <v>2017</v>
      </c>
      <c r="Q4615" s="19" t="s">
        <v>392</v>
      </c>
      <c r="R4615" s="17" t="s">
        <v>1026</v>
      </c>
      <c r="S4615" s="19" t="s">
        <v>566</v>
      </c>
      <c r="T4615" s="17">
        <v>2</v>
      </c>
      <c r="U4615" s="24" t="s">
        <v>1026</v>
      </c>
      <c r="V4615" s="17">
        <v>0</v>
      </c>
      <c r="W4615" s="350" t="s">
        <v>6578</v>
      </c>
      <c r="X4615" s="17">
        <v>639</v>
      </c>
      <c r="Y4615" s="17">
        <v>14</v>
      </c>
      <c r="Z4615" s="24" t="s">
        <v>1026</v>
      </c>
      <c r="AA4615" s="17">
        <v>2</v>
      </c>
      <c r="AB4615" s="19"/>
      <c r="AC4615" s="17">
        <v>2</v>
      </c>
      <c r="AD4615" s="17">
        <v>22</v>
      </c>
      <c r="AE4615" s="17">
        <f t="shared" si="109"/>
        <v>142</v>
      </c>
      <c r="AF4615" s="11"/>
      <c r="AG4615" s="11"/>
      <c r="AH4615" s="11"/>
      <c r="AI4615" s="11"/>
      <c r="AJ4615" s="11"/>
      <c r="AK4615" s="11"/>
      <c r="AL4615" s="11"/>
      <c r="AM4615" s="11"/>
      <c r="AN4615" s="11"/>
      <c r="AO4615" s="11"/>
      <c r="AP4615" s="11"/>
      <c r="AQ4615" s="11"/>
      <c r="AR4615" s="11"/>
      <c r="AS4615" s="11"/>
      <c r="AT4615" s="11"/>
      <c r="AU4615" s="11"/>
      <c r="AV4615" s="11"/>
      <c r="AW4615" s="11"/>
      <c r="AX4615" s="11"/>
      <c r="AY4615" s="11"/>
      <c r="AZ4615" s="11"/>
      <c r="BA4615" s="11"/>
      <c r="BB4615" s="11"/>
      <c r="BC4615" s="11"/>
      <c r="BD4615" s="11"/>
      <c r="BE4615" s="11"/>
      <c r="BF4615" s="11"/>
      <c r="BG4615" s="11"/>
      <c r="BH4615" s="11"/>
      <c r="BI4615" s="11"/>
      <c r="BJ4615" s="11"/>
      <c r="BK4615" s="11"/>
      <c r="BL4615" s="11"/>
      <c r="BM4615" s="142"/>
    </row>
    <row r="4616" spans="1:65" s="342" customFormat="1" ht="15" customHeight="1" x14ac:dyDescent="0.25">
      <c r="A4616" s="14"/>
      <c r="B4616" s="153"/>
      <c r="C4616" s="14"/>
      <c r="D4616" s="14"/>
      <c r="E4616" s="14"/>
      <c r="F4616" s="14"/>
      <c r="G4616" s="14"/>
      <c r="H4616" s="14"/>
      <c r="I4616" s="14"/>
      <c r="J4616" s="20"/>
      <c r="K4616" s="14"/>
      <c r="L4616" s="14"/>
      <c r="M4616" s="72" t="s">
        <v>3011</v>
      </c>
      <c r="N4616" s="17">
        <v>23</v>
      </c>
      <c r="O4616" s="17">
        <v>7</v>
      </c>
      <c r="P4616" s="17">
        <v>2017</v>
      </c>
      <c r="Q4616" s="19" t="s">
        <v>1041</v>
      </c>
      <c r="R4616" s="17" t="s">
        <v>1026</v>
      </c>
      <c r="S4616" s="19" t="s">
        <v>5041</v>
      </c>
      <c r="T4616" s="17">
        <v>2</v>
      </c>
      <c r="U4616" s="24" t="s">
        <v>1026</v>
      </c>
      <c r="V4616" s="17">
        <v>0</v>
      </c>
      <c r="W4616" s="350" t="s">
        <v>980</v>
      </c>
      <c r="X4616" s="17">
        <v>925</v>
      </c>
      <c r="Y4616" s="17">
        <v>16</v>
      </c>
      <c r="Z4616" s="24" t="s">
        <v>1026</v>
      </c>
      <c r="AA4616" s="17">
        <v>2</v>
      </c>
      <c r="AB4616" s="19"/>
      <c r="AC4616" s="17">
        <v>2</v>
      </c>
      <c r="AD4616" s="17">
        <v>19</v>
      </c>
      <c r="AE4616" s="17">
        <f t="shared" si="109"/>
        <v>139</v>
      </c>
      <c r="AF4616" s="11"/>
      <c r="AG4616" s="11"/>
      <c r="AH4616" s="11"/>
      <c r="AI4616" s="11"/>
      <c r="AJ4616" s="11"/>
      <c r="AK4616" s="11"/>
      <c r="AL4616" s="11"/>
      <c r="AM4616" s="11"/>
      <c r="AN4616" s="11"/>
      <c r="AO4616" s="11"/>
      <c r="AP4616" s="11"/>
      <c r="AQ4616" s="11"/>
      <c r="AR4616" s="11"/>
      <c r="AS4616" s="11"/>
      <c r="AT4616" s="11"/>
      <c r="AU4616" s="11"/>
      <c r="AV4616" s="11"/>
      <c r="AW4616" s="11"/>
      <c r="AX4616" s="11"/>
      <c r="AY4616" s="11"/>
      <c r="AZ4616" s="11"/>
      <c r="BA4616" s="11"/>
      <c r="BB4616" s="11"/>
      <c r="BC4616" s="11"/>
      <c r="BD4616" s="11"/>
      <c r="BE4616" s="11"/>
      <c r="BF4616" s="11"/>
      <c r="BG4616" s="11"/>
      <c r="BH4616" s="11"/>
      <c r="BI4616" s="11"/>
      <c r="BJ4616" s="11"/>
      <c r="BK4616" s="11"/>
      <c r="BL4616" s="11"/>
      <c r="BM4616" s="142"/>
    </row>
    <row r="4617" spans="1:65" s="342" customFormat="1" ht="15" customHeight="1" x14ac:dyDescent="0.25">
      <c r="A4617" s="14"/>
      <c r="B4617" s="153"/>
      <c r="C4617" s="14"/>
      <c r="D4617" s="14"/>
      <c r="E4617" s="14"/>
      <c r="F4617" s="14"/>
      <c r="G4617" s="14"/>
      <c r="H4617" s="14"/>
      <c r="I4617" s="14"/>
      <c r="J4617" s="20"/>
      <c r="K4617" s="14"/>
      <c r="L4617" s="14"/>
      <c r="M4617" s="72" t="s">
        <v>3011</v>
      </c>
      <c r="N4617" s="17">
        <v>23</v>
      </c>
      <c r="O4617" s="17">
        <v>7</v>
      </c>
      <c r="P4617" s="17">
        <v>2017</v>
      </c>
      <c r="Q4617" s="19" t="s">
        <v>6380</v>
      </c>
      <c r="R4617" s="17" t="s">
        <v>1026</v>
      </c>
      <c r="S4617" s="19" t="s">
        <v>264</v>
      </c>
      <c r="T4617" s="17">
        <v>1</v>
      </c>
      <c r="U4617" s="24" t="s">
        <v>1026</v>
      </c>
      <c r="V4617" s="17">
        <v>2</v>
      </c>
      <c r="W4617" s="350" t="s">
        <v>6577</v>
      </c>
      <c r="X4617" s="17">
        <v>201</v>
      </c>
      <c r="Y4617" s="17">
        <v>4</v>
      </c>
      <c r="Z4617" s="24" t="s">
        <v>1026</v>
      </c>
      <c r="AA4617" s="17">
        <v>8</v>
      </c>
      <c r="AB4617" s="19"/>
      <c r="AC4617" s="17">
        <v>2</v>
      </c>
      <c r="AD4617" s="17">
        <v>56</v>
      </c>
      <c r="AE4617" s="17">
        <f t="shared" si="109"/>
        <v>176</v>
      </c>
      <c r="AF4617" s="11"/>
      <c r="AG4617" s="11"/>
      <c r="AH4617" s="11"/>
      <c r="AI4617" s="11"/>
      <c r="AJ4617" s="11"/>
      <c r="AK4617" s="11"/>
      <c r="AL4617" s="11"/>
      <c r="AM4617" s="11"/>
      <c r="AN4617" s="11"/>
      <c r="AO4617" s="11"/>
      <c r="AP4617" s="11"/>
      <c r="AQ4617" s="11"/>
      <c r="AR4617" s="11"/>
      <c r="AS4617" s="11"/>
      <c r="AT4617" s="11"/>
      <c r="AU4617" s="11"/>
      <c r="AV4617" s="11"/>
      <c r="AW4617" s="11"/>
      <c r="AX4617" s="11"/>
      <c r="AY4617" s="11"/>
      <c r="AZ4617" s="11"/>
      <c r="BA4617" s="11"/>
      <c r="BB4617" s="11"/>
      <c r="BC4617" s="11"/>
      <c r="BD4617" s="11"/>
      <c r="BE4617" s="11"/>
      <c r="BF4617" s="11"/>
      <c r="BG4617" s="11"/>
      <c r="BH4617" s="11"/>
      <c r="BI4617" s="11"/>
      <c r="BJ4617" s="11"/>
      <c r="BK4617" s="11"/>
      <c r="BL4617" s="11"/>
      <c r="BM4617" s="142"/>
    </row>
    <row r="4618" spans="1:65" s="342" customFormat="1" ht="15" customHeight="1" x14ac:dyDescent="0.25">
      <c r="A4618" s="14"/>
      <c r="B4618" s="153"/>
      <c r="C4618" s="14"/>
      <c r="D4618" s="14"/>
      <c r="E4618" s="14"/>
      <c r="F4618" s="14"/>
      <c r="G4618" s="14"/>
      <c r="H4618" s="14"/>
      <c r="I4618" s="14"/>
      <c r="J4618" s="20"/>
      <c r="K4618" s="14"/>
      <c r="L4618" s="14"/>
      <c r="M4618" s="72" t="s">
        <v>3013</v>
      </c>
      <c r="N4618" s="17">
        <v>24</v>
      </c>
      <c r="O4618" s="17">
        <v>7</v>
      </c>
      <c r="P4618" s="17">
        <v>2017</v>
      </c>
      <c r="Q4618" s="19" t="s">
        <v>5041</v>
      </c>
      <c r="R4618" s="17" t="s">
        <v>1026</v>
      </c>
      <c r="S4618" s="19" t="s">
        <v>264</v>
      </c>
      <c r="T4618" s="17">
        <v>2</v>
      </c>
      <c r="U4618" s="24" t="s">
        <v>1026</v>
      </c>
      <c r="V4618" s="17">
        <v>1</v>
      </c>
      <c r="W4618" s="350" t="s">
        <v>6576</v>
      </c>
      <c r="X4618" s="17">
        <v>384</v>
      </c>
      <c r="Y4618" s="17">
        <v>11</v>
      </c>
      <c r="Z4618" s="24" t="s">
        <v>1026</v>
      </c>
      <c r="AA4618" s="17">
        <v>7</v>
      </c>
      <c r="AB4618" s="19"/>
      <c r="AC4618" s="17">
        <v>2</v>
      </c>
      <c r="AD4618" s="17">
        <v>25</v>
      </c>
      <c r="AE4618" s="17">
        <f t="shared" si="109"/>
        <v>145</v>
      </c>
      <c r="AF4618" s="11"/>
      <c r="AG4618" s="11"/>
      <c r="AH4618" s="11"/>
      <c r="AI4618" s="11"/>
      <c r="AJ4618" s="11"/>
      <c r="AK4618" s="11"/>
      <c r="AL4618" s="11"/>
      <c r="AM4618" s="11"/>
      <c r="AN4618" s="11"/>
      <c r="AO4618" s="11"/>
      <c r="AP4618" s="11"/>
      <c r="AQ4618" s="11"/>
      <c r="AR4618" s="11"/>
      <c r="AS4618" s="11"/>
      <c r="AT4618" s="11"/>
      <c r="AU4618" s="11"/>
      <c r="AV4618" s="11"/>
      <c r="AW4618" s="11"/>
      <c r="AX4618" s="11"/>
      <c r="AY4618" s="11"/>
      <c r="AZ4618" s="11"/>
      <c r="BA4618" s="11"/>
      <c r="BB4618" s="11"/>
      <c r="BC4618" s="11"/>
      <c r="BD4618" s="11"/>
      <c r="BE4618" s="11"/>
      <c r="BF4618" s="11"/>
      <c r="BG4618" s="11"/>
      <c r="BH4618" s="11"/>
      <c r="BI4618" s="11"/>
      <c r="BJ4618" s="11"/>
      <c r="BK4618" s="11"/>
      <c r="BL4618" s="11"/>
      <c r="BM4618" s="142"/>
    </row>
    <row r="4619" spans="1:65" s="342" customFormat="1" ht="15" customHeight="1" x14ac:dyDescent="0.25">
      <c r="A4619" s="14"/>
      <c r="B4619" s="153"/>
      <c r="C4619" s="14"/>
      <c r="D4619" s="14"/>
      <c r="E4619" s="14"/>
      <c r="F4619" s="14"/>
      <c r="G4619" s="14"/>
      <c r="H4619" s="14"/>
      <c r="I4619" s="14"/>
      <c r="J4619" s="20"/>
      <c r="K4619" s="14"/>
      <c r="L4619" s="14"/>
      <c r="M4619" s="72" t="s">
        <v>3142</v>
      </c>
      <c r="N4619" s="17">
        <v>26</v>
      </c>
      <c r="O4619" s="17">
        <v>7</v>
      </c>
      <c r="P4619" s="17">
        <v>2017</v>
      </c>
      <c r="Q4619" s="19" t="s">
        <v>6380</v>
      </c>
      <c r="R4619" s="17" t="s">
        <v>1026</v>
      </c>
      <c r="S4619" s="19" t="s">
        <v>6507</v>
      </c>
      <c r="T4619" s="17">
        <v>2</v>
      </c>
      <c r="U4619" s="24" t="s">
        <v>1026</v>
      </c>
      <c r="V4619" s="17">
        <v>0</v>
      </c>
      <c r="W4619" s="350" t="s">
        <v>6583</v>
      </c>
      <c r="X4619" s="17">
        <v>209</v>
      </c>
      <c r="Y4619" s="17">
        <v>11</v>
      </c>
      <c r="Z4619" s="24" t="s">
        <v>1026</v>
      </c>
      <c r="AA4619" s="17">
        <v>6</v>
      </c>
      <c r="AB4619" s="19"/>
      <c r="AC4619" s="17">
        <v>2</v>
      </c>
      <c r="AD4619" s="17">
        <v>13</v>
      </c>
      <c r="AE4619" s="17">
        <f t="shared" si="109"/>
        <v>133</v>
      </c>
      <c r="AF4619" s="11"/>
      <c r="AG4619" s="11"/>
      <c r="AH4619" s="11"/>
      <c r="AI4619" s="11"/>
      <c r="AJ4619" s="11"/>
      <c r="AK4619" s="11"/>
      <c r="AL4619" s="11"/>
      <c r="AM4619" s="11"/>
      <c r="AN4619" s="11"/>
      <c r="AO4619" s="11"/>
      <c r="AP4619" s="11"/>
      <c r="AQ4619" s="11"/>
      <c r="AR4619" s="11"/>
      <c r="AS4619" s="11"/>
      <c r="AT4619" s="11"/>
      <c r="AU4619" s="11"/>
      <c r="AV4619" s="11"/>
      <c r="AW4619" s="11"/>
      <c r="AX4619" s="11"/>
      <c r="AY4619" s="11"/>
      <c r="AZ4619" s="17"/>
      <c r="BA4619" s="17"/>
      <c r="BB4619" s="17"/>
      <c r="BC4619" s="17"/>
      <c r="BD4619" s="17"/>
      <c r="BE4619" s="17"/>
      <c r="BF4619" s="17"/>
      <c r="BG4619" s="11"/>
      <c r="BH4619" s="11"/>
      <c r="BI4619" s="11"/>
      <c r="BJ4619" s="11"/>
      <c r="BK4619" s="11"/>
      <c r="BL4619" s="11"/>
      <c r="BM4619" s="142"/>
    </row>
    <row r="4620" spans="1:65" s="342" customFormat="1" ht="15" customHeight="1" x14ac:dyDescent="0.25">
      <c r="A4620" s="14"/>
      <c r="B4620" s="153"/>
      <c r="C4620" s="14"/>
      <c r="D4620" s="14"/>
      <c r="E4620" s="14"/>
      <c r="F4620" s="14"/>
      <c r="G4620" s="14"/>
      <c r="H4620" s="14"/>
      <c r="I4620" s="14"/>
      <c r="J4620" s="20"/>
      <c r="K4620" s="14"/>
      <c r="L4620" s="14"/>
      <c r="M4620" s="72" t="s">
        <v>3142</v>
      </c>
      <c r="N4620" s="17">
        <v>26</v>
      </c>
      <c r="O4620" s="17">
        <v>7</v>
      </c>
      <c r="P4620" s="17">
        <v>2017</v>
      </c>
      <c r="Q4620" s="19" t="s">
        <v>5761</v>
      </c>
      <c r="R4620" s="17" t="s">
        <v>1026</v>
      </c>
      <c r="S4620" s="19" t="s">
        <v>392</v>
      </c>
      <c r="T4620" s="17">
        <v>0</v>
      </c>
      <c r="U4620" s="24" t="s">
        <v>1026</v>
      </c>
      <c r="V4620" s="17">
        <v>1</v>
      </c>
      <c r="W4620" s="350" t="s">
        <v>6582</v>
      </c>
      <c r="X4620" s="17">
        <v>808</v>
      </c>
      <c r="Y4620" s="17">
        <v>7</v>
      </c>
      <c r="Z4620" s="24" t="s">
        <v>1026</v>
      </c>
      <c r="AA4620" s="17">
        <v>8</v>
      </c>
      <c r="AB4620" s="19"/>
      <c r="AC4620" s="17">
        <v>2</v>
      </c>
      <c r="AD4620" s="17">
        <v>13</v>
      </c>
      <c r="AE4620" s="17">
        <f t="shared" si="109"/>
        <v>133</v>
      </c>
      <c r="AF4620" s="11"/>
      <c r="AG4620" s="11"/>
      <c r="AH4620" s="11"/>
      <c r="AI4620" s="11"/>
      <c r="AJ4620" s="11"/>
      <c r="AK4620" s="11"/>
      <c r="AL4620" s="11"/>
      <c r="AM4620" s="11"/>
      <c r="AN4620" s="11"/>
      <c r="AO4620" s="11"/>
      <c r="AP4620" s="11"/>
      <c r="AQ4620" s="11"/>
      <c r="AR4620" s="11"/>
      <c r="AS4620" s="11"/>
      <c r="AT4620" s="11"/>
      <c r="AU4620" s="11"/>
      <c r="AV4620" s="11"/>
      <c r="AW4620" s="11"/>
      <c r="AX4620" s="11"/>
      <c r="AY4620" s="11"/>
      <c r="AZ4620" s="17"/>
      <c r="BA4620" s="17"/>
      <c r="BB4620" s="17"/>
      <c r="BC4620" s="17"/>
      <c r="BD4620" s="17"/>
      <c r="BE4620" s="17"/>
      <c r="BF4620" s="17"/>
      <c r="BG4620" s="11"/>
      <c r="BH4620" s="11"/>
      <c r="BI4620" s="11"/>
      <c r="BJ4620" s="11"/>
      <c r="BK4620" s="11"/>
      <c r="BL4620" s="11"/>
      <c r="BM4620" s="142"/>
    </row>
    <row r="4621" spans="1:65" s="342" customFormat="1" ht="15" customHeight="1" x14ac:dyDescent="0.25">
      <c r="A4621" s="14"/>
      <c r="B4621" s="153"/>
      <c r="C4621" s="14"/>
      <c r="D4621" s="14"/>
      <c r="E4621" s="14"/>
      <c r="F4621" s="14"/>
      <c r="G4621" s="14"/>
      <c r="H4621" s="14"/>
      <c r="I4621" s="14"/>
      <c r="J4621" s="20"/>
      <c r="K4621" s="14"/>
      <c r="L4621" s="14"/>
      <c r="M4621" s="72" t="s">
        <v>3142</v>
      </c>
      <c r="N4621" s="17">
        <v>26</v>
      </c>
      <c r="O4621" s="17">
        <v>7</v>
      </c>
      <c r="P4621" s="17">
        <v>2017</v>
      </c>
      <c r="Q4621" s="19" t="s">
        <v>6508</v>
      </c>
      <c r="R4621" s="17" t="s">
        <v>1026</v>
      </c>
      <c r="S4621" s="19" t="s">
        <v>4913</v>
      </c>
      <c r="T4621" s="17">
        <v>0</v>
      </c>
      <c r="U4621" s="24" t="s">
        <v>1026</v>
      </c>
      <c r="V4621" s="17">
        <v>1</v>
      </c>
      <c r="W4621" s="350" t="s">
        <v>6581</v>
      </c>
      <c r="X4621" s="17">
        <v>460</v>
      </c>
      <c r="Y4621" s="17">
        <v>1</v>
      </c>
      <c r="Z4621" s="24" t="s">
        <v>1026</v>
      </c>
      <c r="AA4621" s="17">
        <v>3</v>
      </c>
      <c r="AB4621" s="19"/>
      <c r="AC4621" s="17">
        <v>2</v>
      </c>
      <c r="AD4621" s="17">
        <v>12</v>
      </c>
      <c r="AE4621" s="17">
        <f t="shared" si="109"/>
        <v>132</v>
      </c>
      <c r="AF4621" s="11"/>
      <c r="AG4621" s="11"/>
      <c r="AH4621" s="11"/>
      <c r="AI4621" s="11"/>
      <c r="AJ4621" s="11"/>
      <c r="AK4621" s="11"/>
      <c r="AL4621" s="11"/>
      <c r="AM4621" s="11"/>
      <c r="AN4621" s="11"/>
      <c r="AO4621" s="11"/>
      <c r="AP4621" s="11"/>
      <c r="AQ4621" s="11"/>
      <c r="AR4621" s="11"/>
      <c r="AS4621" s="11"/>
      <c r="AT4621" s="11"/>
      <c r="AU4621" s="11"/>
      <c r="AV4621" s="11"/>
      <c r="AW4621" s="11"/>
      <c r="AX4621" s="11"/>
      <c r="AY4621" s="11"/>
      <c r="AZ4621" s="17"/>
      <c r="BA4621" s="17"/>
      <c r="BB4621" s="17"/>
      <c r="BC4621" s="17"/>
      <c r="BD4621" s="17"/>
      <c r="BE4621" s="17"/>
      <c r="BF4621" s="17"/>
      <c r="BG4621" s="11"/>
      <c r="BH4621" s="11"/>
      <c r="BI4621" s="11"/>
      <c r="BJ4621" s="11"/>
      <c r="BK4621" s="11"/>
      <c r="BL4621" s="11"/>
      <c r="BM4621" s="142"/>
    </row>
    <row r="4622" spans="1:65" s="342" customFormat="1" ht="15" customHeight="1" x14ac:dyDescent="0.25">
      <c r="A4622" s="14"/>
      <c r="B4622" s="153"/>
      <c r="C4622" s="14"/>
      <c r="D4622" s="14"/>
      <c r="E4622" s="14"/>
      <c r="F4622" s="14"/>
      <c r="G4622" s="14"/>
      <c r="H4622" s="14"/>
      <c r="I4622" s="14"/>
      <c r="J4622" s="20"/>
      <c r="K4622" s="14"/>
      <c r="L4622" s="14"/>
      <c r="M4622" s="72" t="s">
        <v>3142</v>
      </c>
      <c r="N4622" s="17">
        <v>26</v>
      </c>
      <c r="O4622" s="17">
        <v>7</v>
      </c>
      <c r="P4622" s="17">
        <v>2017</v>
      </c>
      <c r="Q4622" s="19" t="s">
        <v>1241</v>
      </c>
      <c r="R4622" s="17" t="s">
        <v>1026</v>
      </c>
      <c r="S4622" s="19" t="s">
        <v>1041</v>
      </c>
      <c r="T4622" s="17">
        <v>0</v>
      </c>
      <c r="U4622" s="24" t="s">
        <v>1026</v>
      </c>
      <c r="V4622" s="17">
        <v>1</v>
      </c>
      <c r="W4622" s="350" t="s">
        <v>6580</v>
      </c>
      <c r="X4622" s="17">
        <v>1388</v>
      </c>
      <c r="Y4622" s="17">
        <v>4</v>
      </c>
      <c r="Z4622" s="24" t="s">
        <v>1026</v>
      </c>
      <c r="AA4622" s="17">
        <v>7</v>
      </c>
      <c r="AB4622" s="19"/>
      <c r="AC4622" s="17">
        <v>2</v>
      </c>
      <c r="AD4622" s="17">
        <v>29</v>
      </c>
      <c r="AE4622" s="17">
        <f t="shared" si="109"/>
        <v>149</v>
      </c>
      <c r="AF4622" s="11"/>
      <c r="AG4622" s="11"/>
      <c r="AH4622" s="11"/>
      <c r="AI4622" s="11"/>
      <c r="AJ4622" s="11"/>
      <c r="AK4622" s="11"/>
      <c r="AL4622" s="11"/>
      <c r="AM4622" s="11"/>
      <c r="AN4622" s="11"/>
      <c r="AO4622" s="11"/>
      <c r="AP4622" s="11"/>
      <c r="AQ4622" s="11"/>
      <c r="AR4622" s="11"/>
      <c r="AS4622" s="11"/>
      <c r="AT4622" s="11"/>
      <c r="AU4622" s="11"/>
      <c r="AV4622" s="11"/>
      <c r="AW4622" s="11"/>
      <c r="AX4622" s="11"/>
      <c r="AY4622" s="11"/>
      <c r="AZ4622" s="17"/>
      <c r="BA4622" s="17"/>
      <c r="BB4622" s="17"/>
      <c r="BC4622" s="17"/>
      <c r="BD4622" s="17"/>
      <c r="BE4622" s="17"/>
      <c r="BF4622" s="17"/>
      <c r="BG4622" s="11"/>
      <c r="BH4622" s="11"/>
      <c r="BI4622" s="11"/>
      <c r="BJ4622" s="11"/>
      <c r="BK4622" s="11"/>
      <c r="BL4622" s="11"/>
      <c r="BM4622" s="142"/>
    </row>
    <row r="4623" spans="1:65" s="342" customFormat="1" ht="15" customHeight="1" x14ac:dyDescent="0.25">
      <c r="A4623" s="14"/>
      <c r="B4623" s="153"/>
      <c r="C4623" s="14"/>
      <c r="D4623" s="14"/>
      <c r="E4623" s="14"/>
      <c r="F4623" s="14"/>
      <c r="G4623" s="14"/>
      <c r="H4623" s="14"/>
      <c r="I4623" s="14"/>
      <c r="J4623" s="20"/>
      <c r="K4623" s="14"/>
      <c r="L4623" s="14"/>
      <c r="M4623" s="72" t="s">
        <v>3142</v>
      </c>
      <c r="N4623" s="17">
        <v>26</v>
      </c>
      <c r="O4623" s="17">
        <v>7</v>
      </c>
      <c r="P4623" s="17">
        <v>2017</v>
      </c>
      <c r="Q4623" s="19" t="s">
        <v>566</v>
      </c>
      <c r="R4623" s="17" t="s">
        <v>1026</v>
      </c>
      <c r="S4623" s="19" t="s">
        <v>5041</v>
      </c>
      <c r="T4623" s="17">
        <v>0</v>
      </c>
      <c r="U4623" s="24" t="s">
        <v>1026</v>
      </c>
      <c r="V4623" s="17">
        <v>2</v>
      </c>
      <c r="W4623" s="350" t="s">
        <v>6579</v>
      </c>
      <c r="X4623" s="17">
        <v>197</v>
      </c>
      <c r="Y4623" s="17">
        <v>3</v>
      </c>
      <c r="Z4623" s="24" t="s">
        <v>1026</v>
      </c>
      <c r="AA4623" s="17">
        <v>8</v>
      </c>
      <c r="AB4623" s="19"/>
      <c r="AC4623" s="17">
        <v>1</v>
      </c>
      <c r="AD4623" s="17">
        <v>49</v>
      </c>
      <c r="AE4623" s="17">
        <f t="shared" si="109"/>
        <v>109</v>
      </c>
      <c r="AF4623" s="11"/>
      <c r="AG4623" s="11"/>
      <c r="AH4623" s="11"/>
      <c r="AI4623" s="11"/>
      <c r="AJ4623" s="11"/>
      <c r="AK4623" s="11"/>
      <c r="AL4623" s="11"/>
      <c r="AM4623" s="11"/>
      <c r="AN4623" s="11"/>
      <c r="AO4623" s="11"/>
      <c r="AP4623" s="11"/>
      <c r="AQ4623" s="11"/>
      <c r="AR4623" s="11"/>
      <c r="AS4623" s="11"/>
      <c r="AT4623" s="11"/>
      <c r="AU4623" s="11"/>
      <c r="AV4623" s="11"/>
      <c r="AW4623" s="11"/>
      <c r="AX4623" s="11"/>
      <c r="AY4623" s="11"/>
      <c r="AZ4623" s="17"/>
      <c r="BA4623" s="17"/>
      <c r="BB4623" s="17"/>
      <c r="BC4623" s="17"/>
      <c r="BD4623" s="17"/>
      <c r="BE4623" s="17"/>
      <c r="BF4623" s="17"/>
      <c r="BG4623" s="11"/>
      <c r="BH4623" s="11"/>
      <c r="BI4623" s="11"/>
      <c r="BJ4623" s="11"/>
      <c r="BK4623" s="11"/>
      <c r="BL4623" s="11"/>
      <c r="BM4623" s="142"/>
    </row>
    <row r="4624" spans="1:65" s="342" customFormat="1" ht="15" customHeight="1" x14ac:dyDescent="0.25">
      <c r="A4624" s="14"/>
      <c r="B4624" s="153"/>
      <c r="C4624" s="14"/>
      <c r="D4624" s="14"/>
      <c r="E4624" s="14"/>
      <c r="F4624" s="14"/>
      <c r="G4624" s="14"/>
      <c r="H4624" s="14"/>
      <c r="I4624" s="14"/>
      <c r="J4624" s="20"/>
      <c r="K4624" s="14"/>
      <c r="L4624" s="17" t="s">
        <v>6590</v>
      </c>
      <c r="M4624" s="72" t="s">
        <v>3027</v>
      </c>
      <c r="N4624" s="17">
        <v>29</v>
      </c>
      <c r="O4624" s="17">
        <v>7</v>
      </c>
      <c r="P4624" s="17">
        <v>2017</v>
      </c>
      <c r="Q4624" s="19" t="s">
        <v>1041</v>
      </c>
      <c r="R4624" s="17" t="s">
        <v>1026</v>
      </c>
      <c r="S4624" s="19" t="s">
        <v>5041</v>
      </c>
      <c r="T4624" s="17">
        <v>0</v>
      </c>
      <c r="U4624" s="17" t="s">
        <v>1026</v>
      </c>
      <c r="V4624" s="17">
        <v>2</v>
      </c>
      <c r="W4624" s="350" t="s">
        <v>6585</v>
      </c>
      <c r="X4624" s="17">
        <v>402</v>
      </c>
      <c r="Y4624" s="17">
        <v>11</v>
      </c>
      <c r="Z4624" s="17" t="s">
        <v>1026</v>
      </c>
      <c r="AA4624" s="17">
        <v>13</v>
      </c>
      <c r="AB4624" s="17"/>
      <c r="AC4624" s="17">
        <v>2</v>
      </c>
      <c r="AD4624" s="17">
        <v>34</v>
      </c>
      <c r="AE4624" s="17">
        <f t="shared" ref="AE4624:AE4656" si="110">PRODUCT(AC4624*60+AD4624)</f>
        <v>154</v>
      </c>
      <c r="AF4624" s="17"/>
      <c r="AG4624" s="17"/>
      <c r="AH4624" s="11"/>
      <c r="AI4624" s="11"/>
      <c r="AJ4624" s="11"/>
      <c r="AK4624" s="11"/>
      <c r="AL4624" s="11"/>
      <c r="AM4624" s="11"/>
      <c r="AN4624" s="11"/>
      <c r="AO4624" s="11"/>
      <c r="AP4624" s="11"/>
      <c r="AQ4624" s="11"/>
      <c r="AR4624" s="11"/>
      <c r="AS4624" s="11"/>
      <c r="AT4624" s="11"/>
      <c r="AU4624" s="11"/>
      <c r="AV4624" s="11"/>
      <c r="AW4624" s="11"/>
      <c r="AX4624" s="11"/>
      <c r="AY4624" s="11"/>
      <c r="AZ4624" s="17"/>
      <c r="BA4624" s="17"/>
      <c r="BB4624" s="17"/>
      <c r="BC4624" s="17"/>
      <c r="BD4624" s="17"/>
      <c r="BE4624" s="17"/>
      <c r="BF4624" s="17"/>
      <c r="BG4624" s="351"/>
      <c r="BH4624" s="351"/>
      <c r="BI4624" s="351"/>
      <c r="BJ4624" s="17"/>
      <c r="BK4624" s="17"/>
      <c r="BL4624" s="17"/>
      <c r="BM4624" s="142"/>
    </row>
    <row r="4625" spans="1:65" s="342" customFormat="1" ht="15" customHeight="1" x14ac:dyDescent="0.25">
      <c r="A4625" s="14"/>
      <c r="B4625" s="153"/>
      <c r="C4625" s="14"/>
      <c r="D4625" s="14"/>
      <c r="E4625" s="14"/>
      <c r="F4625" s="14"/>
      <c r="G4625" s="14"/>
      <c r="H4625" s="14"/>
      <c r="I4625" s="14"/>
      <c r="J4625" s="20"/>
      <c r="K4625" s="14"/>
      <c r="L4625" s="17" t="s">
        <v>6591</v>
      </c>
      <c r="M4625" s="72" t="s">
        <v>3027</v>
      </c>
      <c r="N4625" s="17">
        <v>29</v>
      </c>
      <c r="O4625" s="17">
        <v>7</v>
      </c>
      <c r="P4625" s="17">
        <v>2017</v>
      </c>
      <c r="Q4625" s="19" t="s">
        <v>6380</v>
      </c>
      <c r="R4625" s="17" t="s">
        <v>1026</v>
      </c>
      <c r="S4625" s="19" t="s">
        <v>566</v>
      </c>
      <c r="T4625" s="17">
        <v>0</v>
      </c>
      <c r="U4625" s="17" t="s">
        <v>1026</v>
      </c>
      <c r="V4625" s="17">
        <v>2</v>
      </c>
      <c r="W4625" s="350" t="s">
        <v>1419</v>
      </c>
      <c r="X4625" s="17">
        <v>145</v>
      </c>
      <c r="Y4625" s="17">
        <v>3</v>
      </c>
      <c r="Z4625" s="17" t="s">
        <v>1026</v>
      </c>
      <c r="AA4625" s="17">
        <v>9</v>
      </c>
      <c r="AB4625" s="17"/>
      <c r="AC4625" s="17">
        <v>2</v>
      </c>
      <c r="AD4625" s="17">
        <v>6</v>
      </c>
      <c r="AE4625" s="17">
        <f t="shared" si="110"/>
        <v>126</v>
      </c>
      <c r="AF4625" s="17"/>
      <c r="AG4625" s="17"/>
      <c r="AH4625" s="11"/>
      <c r="AI4625" s="11"/>
      <c r="AJ4625" s="11"/>
      <c r="AK4625" s="11"/>
      <c r="AL4625" s="11"/>
      <c r="AM4625" s="11"/>
      <c r="AN4625" s="11"/>
      <c r="AO4625" s="11"/>
      <c r="AP4625" s="11"/>
      <c r="AQ4625" s="11"/>
      <c r="AR4625" s="11"/>
      <c r="AS4625" s="11"/>
      <c r="AT4625" s="11"/>
      <c r="AU4625" s="11"/>
      <c r="AV4625" s="11"/>
      <c r="AW4625" s="11"/>
      <c r="AX4625" s="11"/>
      <c r="AY4625" s="11"/>
      <c r="AZ4625" s="17"/>
      <c r="BA4625" s="17"/>
      <c r="BB4625" s="17"/>
      <c r="BC4625" s="17"/>
      <c r="BD4625" s="17"/>
      <c r="BE4625" s="17"/>
      <c r="BF4625" s="17"/>
      <c r="BG4625" s="351"/>
      <c r="BH4625" s="351"/>
      <c r="BI4625" s="351"/>
      <c r="BJ4625" s="17"/>
      <c r="BK4625" s="17"/>
      <c r="BL4625" s="17"/>
      <c r="BM4625" s="142"/>
    </row>
    <row r="4626" spans="1:65" s="342" customFormat="1" ht="15" customHeight="1" x14ac:dyDescent="0.25">
      <c r="A4626" s="14"/>
      <c r="B4626" s="153"/>
      <c r="C4626" s="14"/>
      <c r="D4626" s="14"/>
      <c r="E4626" s="14"/>
      <c r="F4626" s="14"/>
      <c r="G4626" s="14"/>
      <c r="H4626" s="14"/>
      <c r="I4626" s="14"/>
      <c r="J4626" s="20"/>
      <c r="K4626" s="14"/>
      <c r="L4626" s="17" t="s">
        <v>6591</v>
      </c>
      <c r="M4626" s="72" t="s">
        <v>3027</v>
      </c>
      <c r="N4626" s="17">
        <v>29</v>
      </c>
      <c r="O4626" s="17">
        <v>7</v>
      </c>
      <c r="P4626" s="17">
        <v>2017</v>
      </c>
      <c r="Q4626" s="19" t="s">
        <v>6507</v>
      </c>
      <c r="R4626" s="17" t="s">
        <v>1026</v>
      </c>
      <c r="S4626" s="19" t="s">
        <v>264</v>
      </c>
      <c r="T4626" s="17">
        <v>0</v>
      </c>
      <c r="U4626" s="17" t="s">
        <v>1026</v>
      </c>
      <c r="V4626" s="17">
        <v>2</v>
      </c>
      <c r="W4626" s="350" t="s">
        <v>6586</v>
      </c>
      <c r="X4626" s="17">
        <v>216</v>
      </c>
      <c r="Y4626" s="17">
        <v>2</v>
      </c>
      <c r="Z4626" s="17" t="s">
        <v>1026</v>
      </c>
      <c r="AA4626" s="17">
        <v>9</v>
      </c>
      <c r="AB4626" s="17"/>
      <c r="AC4626" s="17">
        <v>2</v>
      </c>
      <c r="AD4626" s="17">
        <v>10</v>
      </c>
      <c r="AE4626" s="17">
        <f t="shared" si="110"/>
        <v>130</v>
      </c>
      <c r="AF4626" s="17"/>
      <c r="AG4626" s="17"/>
      <c r="AH4626" s="11"/>
      <c r="AI4626" s="11"/>
      <c r="AJ4626" s="11"/>
      <c r="AK4626" s="11"/>
      <c r="AL4626" s="11"/>
      <c r="AM4626" s="11"/>
      <c r="AN4626" s="11"/>
      <c r="AO4626" s="11"/>
      <c r="AP4626" s="11"/>
      <c r="AQ4626" s="11"/>
      <c r="AR4626" s="11"/>
      <c r="AS4626" s="11"/>
      <c r="AT4626" s="11"/>
      <c r="AU4626" s="11"/>
      <c r="AV4626" s="11"/>
      <c r="AW4626" s="11"/>
      <c r="AX4626" s="11"/>
      <c r="AY4626" s="11"/>
      <c r="AZ4626" s="17"/>
      <c r="BA4626" s="17"/>
      <c r="BB4626" s="17"/>
      <c r="BC4626" s="17"/>
      <c r="BD4626" s="17"/>
      <c r="BE4626" s="17"/>
      <c r="BF4626" s="17"/>
      <c r="BG4626" s="351"/>
      <c r="BH4626" s="351"/>
      <c r="BI4626" s="351"/>
      <c r="BJ4626" s="17"/>
      <c r="BK4626" s="17"/>
      <c r="BL4626" s="17"/>
      <c r="BM4626" s="142"/>
    </row>
    <row r="4627" spans="1:65" s="342" customFormat="1" ht="15" customHeight="1" x14ac:dyDescent="0.25">
      <c r="A4627" s="14"/>
      <c r="B4627" s="153"/>
      <c r="C4627" s="14"/>
      <c r="D4627" s="14"/>
      <c r="E4627" s="14"/>
      <c r="F4627" s="14"/>
      <c r="G4627" s="14"/>
      <c r="H4627" s="14"/>
      <c r="I4627" s="14"/>
      <c r="J4627" s="20"/>
      <c r="K4627" s="14"/>
      <c r="L4627" s="17" t="s">
        <v>6590</v>
      </c>
      <c r="M4627" s="72" t="s">
        <v>3011</v>
      </c>
      <c r="N4627" s="17">
        <v>30</v>
      </c>
      <c r="O4627" s="17">
        <v>7</v>
      </c>
      <c r="P4627" s="17">
        <v>2017</v>
      </c>
      <c r="Q4627" s="19" t="s">
        <v>5761</v>
      </c>
      <c r="R4627" s="17" t="s">
        <v>1026</v>
      </c>
      <c r="S4627" s="19" t="s">
        <v>4913</v>
      </c>
      <c r="T4627" s="17">
        <v>2</v>
      </c>
      <c r="U4627" s="17" t="s">
        <v>1026</v>
      </c>
      <c r="V4627" s="17">
        <v>0</v>
      </c>
      <c r="W4627" s="350" t="s">
        <v>986</v>
      </c>
      <c r="X4627" s="17">
        <v>552</v>
      </c>
      <c r="Y4627" s="17">
        <v>8</v>
      </c>
      <c r="Z4627" s="17" t="s">
        <v>1026</v>
      </c>
      <c r="AA4627" s="17">
        <v>5</v>
      </c>
      <c r="AB4627" s="17"/>
      <c r="AC4627" s="17">
        <v>2</v>
      </c>
      <c r="AD4627" s="17">
        <v>12</v>
      </c>
      <c r="AE4627" s="17">
        <f t="shared" si="110"/>
        <v>132</v>
      </c>
      <c r="AF4627" s="17"/>
      <c r="AG4627" s="17"/>
      <c r="AH4627" s="17"/>
      <c r="AI4627" s="17"/>
      <c r="AJ4627" s="11"/>
      <c r="AK4627" s="11"/>
      <c r="AL4627" s="11"/>
      <c r="AM4627" s="11"/>
      <c r="AN4627" s="11"/>
      <c r="AO4627" s="11"/>
      <c r="AP4627" s="11"/>
      <c r="AQ4627" s="11"/>
      <c r="AR4627" s="11"/>
      <c r="AS4627" s="11"/>
      <c r="AT4627" s="11"/>
      <c r="AU4627" s="11"/>
      <c r="AV4627" s="11"/>
      <c r="AW4627" s="11"/>
      <c r="AX4627" s="11"/>
      <c r="AY4627" s="11"/>
      <c r="AZ4627" s="17"/>
      <c r="BA4627" s="17"/>
      <c r="BB4627" s="17"/>
      <c r="BC4627" s="17"/>
      <c r="BD4627" s="17"/>
      <c r="BE4627" s="17"/>
      <c r="BF4627" s="17"/>
      <c r="BG4627" s="351"/>
      <c r="BH4627" s="351"/>
      <c r="BI4627" s="351"/>
      <c r="BJ4627" s="17"/>
      <c r="BK4627" s="17"/>
      <c r="BL4627" s="17"/>
      <c r="BM4627" s="142"/>
    </row>
    <row r="4628" spans="1:65" s="342" customFormat="1" ht="15" customHeight="1" x14ac:dyDescent="0.25">
      <c r="A4628" s="14"/>
      <c r="B4628" s="153"/>
      <c r="C4628" s="14"/>
      <c r="D4628" s="14"/>
      <c r="E4628" s="14"/>
      <c r="F4628" s="14"/>
      <c r="G4628" s="14"/>
      <c r="H4628" s="14"/>
      <c r="I4628" s="14"/>
      <c r="J4628" s="20"/>
      <c r="K4628" s="14"/>
      <c r="L4628" s="17" t="s">
        <v>6590</v>
      </c>
      <c r="M4628" s="72" t="s">
        <v>3011</v>
      </c>
      <c r="N4628" s="17">
        <v>30</v>
      </c>
      <c r="O4628" s="17">
        <v>7</v>
      </c>
      <c r="P4628" s="17">
        <v>2017</v>
      </c>
      <c r="Q4628" s="19" t="s">
        <v>392</v>
      </c>
      <c r="R4628" s="17" t="s">
        <v>1026</v>
      </c>
      <c r="S4628" s="19" t="s">
        <v>1241</v>
      </c>
      <c r="T4628" s="17">
        <v>1</v>
      </c>
      <c r="U4628" s="17" t="s">
        <v>1026</v>
      </c>
      <c r="V4628" s="17">
        <v>0</v>
      </c>
      <c r="W4628" s="350" t="s">
        <v>6584</v>
      </c>
      <c r="X4628" s="17">
        <v>654</v>
      </c>
      <c r="Y4628" s="17">
        <v>10</v>
      </c>
      <c r="Z4628" s="17" t="s">
        <v>1026</v>
      </c>
      <c r="AA4628" s="17">
        <v>3</v>
      </c>
      <c r="AB4628" s="17"/>
      <c r="AC4628" s="17">
        <v>2</v>
      </c>
      <c r="AD4628" s="17">
        <v>22</v>
      </c>
      <c r="AE4628" s="17">
        <f t="shared" si="110"/>
        <v>142</v>
      </c>
      <c r="AF4628" s="17"/>
      <c r="AG4628" s="17"/>
      <c r="AH4628" s="17"/>
      <c r="AI4628" s="17"/>
      <c r="AJ4628" s="11"/>
      <c r="AK4628" s="11"/>
      <c r="AL4628" s="11"/>
      <c r="AM4628" s="11"/>
      <c r="AN4628" s="11"/>
      <c r="AO4628" s="11"/>
      <c r="AP4628" s="11"/>
      <c r="AQ4628" s="11"/>
      <c r="AR4628" s="11"/>
      <c r="AS4628" s="11"/>
      <c r="AT4628" s="11"/>
      <c r="AU4628" s="11"/>
      <c r="AV4628" s="11"/>
      <c r="AW4628" s="11"/>
      <c r="AX4628" s="11"/>
      <c r="AY4628" s="11"/>
      <c r="AZ4628" s="17"/>
      <c r="BA4628" s="17"/>
      <c r="BB4628" s="17"/>
      <c r="BC4628" s="17"/>
      <c r="BD4628" s="17"/>
      <c r="BE4628" s="17"/>
      <c r="BF4628" s="17"/>
      <c r="BG4628" s="351"/>
      <c r="BH4628" s="351"/>
      <c r="BI4628" s="351"/>
      <c r="BJ4628" s="17"/>
      <c r="BK4628" s="17"/>
      <c r="BL4628" s="17"/>
      <c r="BM4628" s="142"/>
    </row>
    <row r="4629" spans="1:65" s="342" customFormat="1" ht="15" customHeight="1" x14ac:dyDescent="0.25">
      <c r="A4629" s="14"/>
      <c r="B4629" s="153"/>
      <c r="C4629" s="14"/>
      <c r="D4629" s="14"/>
      <c r="E4629" s="14"/>
      <c r="F4629" s="14"/>
      <c r="G4629" s="14"/>
      <c r="H4629" s="14"/>
      <c r="I4629" s="14"/>
      <c r="J4629" s="20"/>
      <c r="K4629" s="14"/>
      <c r="L4629" s="17" t="s">
        <v>6590</v>
      </c>
      <c r="M4629" s="72" t="s">
        <v>3144</v>
      </c>
      <c r="N4629" s="17">
        <v>1</v>
      </c>
      <c r="O4629" s="17">
        <v>8</v>
      </c>
      <c r="P4629" s="17">
        <v>2017</v>
      </c>
      <c r="Q4629" s="19" t="s">
        <v>5041</v>
      </c>
      <c r="R4629" s="17" t="s">
        <v>1026</v>
      </c>
      <c r="S4629" s="19" t="s">
        <v>5761</v>
      </c>
      <c r="T4629" s="17">
        <v>0</v>
      </c>
      <c r="U4629" s="17" t="s">
        <v>1026</v>
      </c>
      <c r="V4629" s="17">
        <v>2</v>
      </c>
      <c r="W4629" s="350" t="s">
        <v>230</v>
      </c>
      <c r="X4629" s="17">
        <v>395</v>
      </c>
      <c r="Y4629" s="17">
        <v>2</v>
      </c>
      <c r="Z4629" s="17" t="s">
        <v>1026</v>
      </c>
      <c r="AA4629" s="17">
        <v>13</v>
      </c>
      <c r="AB4629" s="17"/>
      <c r="AC4629" s="17">
        <v>2</v>
      </c>
      <c r="AD4629" s="17">
        <v>23</v>
      </c>
      <c r="AE4629" s="17">
        <f t="shared" si="110"/>
        <v>143</v>
      </c>
      <c r="AF4629" s="17"/>
      <c r="AG4629" s="17"/>
      <c r="AH4629" s="17"/>
      <c r="AI4629" s="17"/>
      <c r="AJ4629" s="11"/>
      <c r="AK4629" s="11"/>
      <c r="AL4629" s="11"/>
      <c r="AM4629" s="11"/>
      <c r="AN4629" s="11"/>
      <c r="AO4629" s="11"/>
      <c r="AP4629" s="11"/>
      <c r="AQ4629" s="11"/>
      <c r="AR4629" s="11"/>
      <c r="AS4629" s="11"/>
      <c r="AT4629" s="11"/>
      <c r="AU4629" s="11"/>
      <c r="AV4629" s="11"/>
      <c r="AW4629" s="11"/>
      <c r="AX4629" s="11"/>
      <c r="AY4629" s="11"/>
      <c r="AZ4629" s="17"/>
      <c r="BA4629" s="17"/>
      <c r="BB4629" s="17"/>
      <c r="BC4629" s="17"/>
      <c r="BD4629" s="17"/>
      <c r="BE4629" s="17"/>
      <c r="BF4629" s="17"/>
      <c r="BG4629" s="351"/>
      <c r="BH4629" s="351"/>
      <c r="BI4629" s="351"/>
      <c r="BJ4629" s="17"/>
      <c r="BK4629" s="17"/>
      <c r="BL4629" s="17"/>
      <c r="BM4629" s="142"/>
    </row>
    <row r="4630" spans="1:65" s="342" customFormat="1" ht="15" customHeight="1" x14ac:dyDescent="0.25">
      <c r="A4630" s="14"/>
      <c r="B4630" s="153"/>
      <c r="C4630" s="14"/>
      <c r="D4630" s="14"/>
      <c r="E4630" s="14"/>
      <c r="F4630" s="14"/>
      <c r="G4630" s="14"/>
      <c r="H4630" s="14"/>
      <c r="I4630" s="14"/>
      <c r="J4630" s="20"/>
      <c r="K4630" s="14"/>
      <c r="L4630" s="17" t="s">
        <v>6590</v>
      </c>
      <c r="M4630" s="72" t="s">
        <v>3144</v>
      </c>
      <c r="N4630" s="17">
        <v>1</v>
      </c>
      <c r="O4630" s="17">
        <v>8</v>
      </c>
      <c r="P4630" s="17">
        <v>2017</v>
      </c>
      <c r="Q4630" s="19" t="s">
        <v>6508</v>
      </c>
      <c r="R4630" s="17" t="s">
        <v>1026</v>
      </c>
      <c r="S4630" s="19" t="s">
        <v>1041</v>
      </c>
      <c r="T4630" s="17">
        <v>0</v>
      </c>
      <c r="U4630" s="17" t="s">
        <v>1026</v>
      </c>
      <c r="V4630" s="17">
        <v>2</v>
      </c>
      <c r="W4630" s="350" t="s">
        <v>6587</v>
      </c>
      <c r="X4630" s="17">
        <v>262</v>
      </c>
      <c r="Y4630" s="17">
        <v>5</v>
      </c>
      <c r="Z4630" s="17" t="s">
        <v>1026</v>
      </c>
      <c r="AA4630" s="17">
        <v>12</v>
      </c>
      <c r="AB4630" s="17"/>
      <c r="AC4630" s="17">
        <v>2</v>
      </c>
      <c r="AD4630" s="17">
        <v>14</v>
      </c>
      <c r="AE4630" s="17">
        <f t="shared" si="110"/>
        <v>134</v>
      </c>
      <c r="AF4630" s="17"/>
      <c r="AG4630" s="17"/>
      <c r="AH4630" s="17"/>
      <c r="AI4630" s="17"/>
      <c r="AJ4630" s="11"/>
      <c r="AK4630" s="11"/>
      <c r="AL4630" s="11"/>
      <c r="AM4630" s="11"/>
      <c r="AN4630" s="11"/>
      <c r="AO4630" s="11"/>
      <c r="AP4630" s="11"/>
      <c r="AQ4630" s="11"/>
      <c r="AR4630" s="11"/>
      <c r="AS4630" s="11"/>
      <c r="AT4630" s="11"/>
      <c r="AU4630" s="11"/>
      <c r="AV4630" s="11"/>
      <c r="AW4630" s="11"/>
      <c r="AX4630" s="11"/>
      <c r="AY4630" s="11"/>
      <c r="AZ4630" s="17"/>
      <c r="BA4630" s="17"/>
      <c r="BB4630" s="17"/>
      <c r="BC4630" s="17"/>
      <c r="BD4630" s="17"/>
      <c r="BE4630" s="17"/>
      <c r="BF4630" s="17"/>
      <c r="BG4630" s="351"/>
      <c r="BH4630" s="351"/>
      <c r="BI4630" s="351"/>
      <c r="BJ4630" s="17"/>
      <c r="BK4630" s="17"/>
      <c r="BL4630" s="17"/>
      <c r="BM4630" s="142"/>
    </row>
    <row r="4631" spans="1:65" s="342" customFormat="1" ht="15" customHeight="1" x14ac:dyDescent="0.25">
      <c r="A4631" s="14"/>
      <c r="B4631" s="67"/>
      <c r="C4631" s="363"/>
      <c r="D4631" s="87"/>
      <c r="E4631" s="14"/>
      <c r="F4631" s="14"/>
      <c r="G4631" s="14"/>
      <c r="H4631" s="14"/>
      <c r="I4631" s="14"/>
      <c r="J4631" s="20"/>
      <c r="K4631" s="14"/>
      <c r="L4631" s="17" t="s">
        <v>6590</v>
      </c>
      <c r="M4631" s="72" t="s">
        <v>3144</v>
      </c>
      <c r="N4631" s="17">
        <v>1</v>
      </c>
      <c r="O4631" s="17">
        <v>8</v>
      </c>
      <c r="P4631" s="17">
        <v>2017</v>
      </c>
      <c r="Q4631" s="19" t="s">
        <v>4913</v>
      </c>
      <c r="R4631" s="17" t="s">
        <v>1026</v>
      </c>
      <c r="S4631" s="19" t="s">
        <v>392</v>
      </c>
      <c r="T4631" s="17">
        <v>0</v>
      </c>
      <c r="U4631" s="17" t="s">
        <v>1026</v>
      </c>
      <c r="V4631" s="17">
        <v>2</v>
      </c>
      <c r="W4631" s="350" t="s">
        <v>2602</v>
      </c>
      <c r="X4631" s="17">
        <v>856</v>
      </c>
      <c r="Y4631" s="17">
        <v>1</v>
      </c>
      <c r="Z4631" s="17" t="s">
        <v>1026</v>
      </c>
      <c r="AA4631" s="17">
        <v>4</v>
      </c>
      <c r="AB4631" s="17"/>
      <c r="AC4631" s="17">
        <v>2</v>
      </c>
      <c r="AD4631" s="17">
        <v>2</v>
      </c>
      <c r="AE4631" s="17">
        <f t="shared" si="110"/>
        <v>122</v>
      </c>
      <c r="AF4631" s="17"/>
      <c r="AG4631" s="17"/>
      <c r="AH4631" s="17"/>
      <c r="AI4631" s="17"/>
      <c r="AJ4631" s="11"/>
      <c r="AK4631" s="11"/>
      <c r="AL4631" s="11"/>
      <c r="AM4631" s="11"/>
      <c r="AN4631" s="11"/>
      <c r="AO4631" s="11"/>
      <c r="AP4631" s="11"/>
      <c r="AQ4631" s="11"/>
      <c r="AR4631" s="11"/>
      <c r="AS4631" s="11"/>
      <c r="AT4631" s="11"/>
      <c r="AU4631" s="11"/>
      <c r="AV4631" s="11"/>
      <c r="AW4631" s="11"/>
      <c r="AX4631" s="11"/>
      <c r="AY4631" s="11"/>
      <c r="AZ4631" s="17"/>
      <c r="BA4631" s="17"/>
      <c r="BB4631" s="17"/>
      <c r="BC4631" s="17"/>
      <c r="BD4631" s="17"/>
      <c r="BE4631" s="17"/>
      <c r="BF4631" s="17"/>
      <c r="BG4631" s="351"/>
      <c r="BH4631" s="351"/>
      <c r="BI4631" s="351"/>
      <c r="BJ4631" s="17"/>
      <c r="BK4631" s="17"/>
      <c r="BL4631" s="17"/>
      <c r="BM4631" s="142"/>
    </row>
    <row r="4632" spans="1:65" s="342" customFormat="1" ht="15" customHeight="1" x14ac:dyDescent="0.25">
      <c r="A4632" s="14"/>
      <c r="B4632" s="364"/>
      <c r="C4632" s="365"/>
      <c r="D4632" s="365"/>
      <c r="E4632" s="14"/>
      <c r="F4632" s="14"/>
      <c r="G4632" s="14"/>
      <c r="H4632" s="14"/>
      <c r="I4632" s="14"/>
      <c r="J4632" s="20"/>
      <c r="K4632" s="14"/>
      <c r="L4632" s="17" t="s">
        <v>6591</v>
      </c>
      <c r="M4632" s="72" t="s">
        <v>3144</v>
      </c>
      <c r="N4632" s="17">
        <v>1</v>
      </c>
      <c r="O4632" s="17">
        <v>8</v>
      </c>
      <c r="P4632" s="17">
        <v>2017</v>
      </c>
      <c r="Q4632" s="19" t="s">
        <v>264</v>
      </c>
      <c r="R4632" s="17" t="s">
        <v>1026</v>
      </c>
      <c r="S4632" s="19" t="s">
        <v>6380</v>
      </c>
      <c r="T4632" s="17">
        <v>2</v>
      </c>
      <c r="U4632" s="17" t="s">
        <v>1026</v>
      </c>
      <c r="V4632" s="17">
        <v>0</v>
      </c>
      <c r="W4632" s="350" t="s">
        <v>6588</v>
      </c>
      <c r="X4632" s="17">
        <v>362</v>
      </c>
      <c r="Y4632" s="17">
        <v>10</v>
      </c>
      <c r="Z4632" s="17" t="s">
        <v>1026</v>
      </c>
      <c r="AA4632" s="17">
        <v>6</v>
      </c>
      <c r="AB4632" s="17"/>
      <c r="AC4632" s="17">
        <v>2</v>
      </c>
      <c r="AD4632" s="17">
        <v>29</v>
      </c>
      <c r="AE4632" s="17">
        <f t="shared" si="110"/>
        <v>149</v>
      </c>
      <c r="AF4632" s="17"/>
      <c r="AG4632" s="17"/>
      <c r="AH4632" s="17"/>
      <c r="AI4632" s="17"/>
      <c r="AJ4632" s="11"/>
      <c r="AK4632" s="11"/>
      <c r="AL4632" s="11"/>
      <c r="AM4632" s="11"/>
      <c r="AN4632" s="11"/>
      <c r="AO4632" s="11"/>
      <c r="AP4632" s="11"/>
      <c r="AQ4632" s="11"/>
      <c r="AR4632" s="11"/>
      <c r="AS4632" s="11"/>
      <c r="AT4632" s="11"/>
      <c r="AU4632" s="11"/>
      <c r="AV4632" s="11"/>
      <c r="AW4632" s="11"/>
      <c r="AX4632" s="11"/>
      <c r="AY4632" s="11"/>
      <c r="AZ4632" s="17"/>
      <c r="BA4632" s="17"/>
      <c r="BB4632" s="17"/>
      <c r="BC4632" s="17"/>
      <c r="BD4632" s="17"/>
      <c r="BE4632" s="17"/>
      <c r="BF4632" s="17"/>
      <c r="BG4632" s="351"/>
      <c r="BH4632" s="351"/>
      <c r="BI4632" s="351"/>
      <c r="BJ4632" s="17"/>
      <c r="BK4632" s="17"/>
      <c r="BL4632" s="17"/>
      <c r="BM4632" s="142"/>
    </row>
    <row r="4633" spans="1:65" s="342" customFormat="1" ht="15" customHeight="1" x14ac:dyDescent="0.25">
      <c r="A4633" s="14"/>
      <c r="C4633" s="366"/>
      <c r="D4633" s="63"/>
      <c r="E4633" s="14"/>
      <c r="F4633" s="14"/>
      <c r="G4633" s="14"/>
      <c r="H4633" s="14"/>
      <c r="I4633" s="14"/>
      <c r="J4633" s="20"/>
      <c r="K4633" s="14"/>
      <c r="L4633" s="17" t="s">
        <v>6591</v>
      </c>
      <c r="M4633" s="72" t="s">
        <v>3144</v>
      </c>
      <c r="N4633" s="17">
        <v>1</v>
      </c>
      <c r="O4633" s="17">
        <v>8</v>
      </c>
      <c r="P4633" s="17">
        <v>2017</v>
      </c>
      <c r="Q4633" s="19" t="s">
        <v>566</v>
      </c>
      <c r="R4633" s="17" t="s">
        <v>1026</v>
      </c>
      <c r="S4633" s="19" t="s">
        <v>6507</v>
      </c>
      <c r="T4633" s="17">
        <v>1</v>
      </c>
      <c r="U4633" s="17" t="s">
        <v>1026</v>
      </c>
      <c r="V4633" s="17">
        <v>0</v>
      </c>
      <c r="W4633" s="350" t="s">
        <v>2764</v>
      </c>
      <c r="X4633" s="17">
        <v>122</v>
      </c>
      <c r="Y4633" s="17">
        <v>11</v>
      </c>
      <c r="Z4633" s="17" t="s">
        <v>1026</v>
      </c>
      <c r="AA4633" s="17">
        <v>9</v>
      </c>
      <c r="AB4633" s="17"/>
      <c r="AC4633" s="17">
        <v>2</v>
      </c>
      <c r="AD4633" s="17">
        <v>9</v>
      </c>
      <c r="AE4633" s="17">
        <f t="shared" si="110"/>
        <v>129</v>
      </c>
      <c r="AF4633" s="17"/>
      <c r="AG4633" s="17"/>
      <c r="AH4633" s="17"/>
      <c r="AI4633" s="17"/>
      <c r="AJ4633" s="11"/>
      <c r="AK4633" s="11"/>
      <c r="AL4633" s="11"/>
      <c r="AM4633" s="11"/>
      <c r="AN4633" s="11"/>
      <c r="AO4633" s="11"/>
      <c r="AP4633" s="11"/>
      <c r="AQ4633" s="11"/>
      <c r="AR4633" s="11"/>
      <c r="AS4633" s="11"/>
      <c r="AT4633" s="11"/>
      <c r="AU4633" s="11"/>
      <c r="AV4633" s="11"/>
      <c r="AW4633" s="11"/>
      <c r="AX4633" s="11"/>
      <c r="AY4633" s="11"/>
      <c r="AZ4633" s="17"/>
      <c r="BA4633" s="17"/>
      <c r="BB4633" s="17"/>
      <c r="BC4633" s="17"/>
      <c r="BD4633" s="17"/>
      <c r="BE4633" s="17"/>
      <c r="BF4633" s="17"/>
      <c r="BG4633" s="351"/>
      <c r="BH4633" s="351"/>
      <c r="BI4633" s="351"/>
      <c r="BJ4633" s="17"/>
      <c r="BK4633" s="17"/>
      <c r="BL4633" s="17"/>
      <c r="BM4633" s="142"/>
    </row>
    <row r="4634" spans="1:65" s="342" customFormat="1" ht="15" customHeight="1" x14ac:dyDescent="0.25">
      <c r="A4634" s="14"/>
      <c r="C4634" s="366"/>
      <c r="E4634" s="14"/>
      <c r="F4634" s="14"/>
      <c r="G4634" s="14"/>
      <c r="H4634" s="14"/>
      <c r="I4634" s="14"/>
      <c r="J4634" s="20"/>
      <c r="K4634" s="14"/>
      <c r="L4634" s="17" t="s">
        <v>6590</v>
      </c>
      <c r="M4634" s="72" t="s">
        <v>3141</v>
      </c>
      <c r="N4634" s="17">
        <v>3</v>
      </c>
      <c r="O4634" s="17">
        <v>8</v>
      </c>
      <c r="P4634" s="17">
        <v>2017</v>
      </c>
      <c r="Q4634" s="19" t="s">
        <v>392</v>
      </c>
      <c r="R4634" s="17" t="s">
        <v>1026</v>
      </c>
      <c r="S4634" s="19" t="s">
        <v>5041</v>
      </c>
      <c r="T4634" s="17">
        <v>1</v>
      </c>
      <c r="U4634" s="17" t="s">
        <v>1026</v>
      </c>
      <c r="V4634" s="17">
        <v>2</v>
      </c>
      <c r="W4634" s="350" t="s">
        <v>6597</v>
      </c>
      <c r="X4634" s="17">
        <v>460</v>
      </c>
      <c r="Y4634" s="17">
        <v>7</v>
      </c>
      <c r="Z4634" s="17" t="s">
        <v>1026</v>
      </c>
      <c r="AA4634" s="17">
        <v>5</v>
      </c>
      <c r="AB4634" s="17"/>
      <c r="AC4634" s="17">
        <v>2</v>
      </c>
      <c r="AD4634" s="17">
        <v>34</v>
      </c>
      <c r="AE4634" s="17">
        <f t="shared" si="110"/>
        <v>154</v>
      </c>
      <c r="AF4634" s="17"/>
      <c r="AG4634" s="17"/>
      <c r="AH4634" s="17"/>
      <c r="AI4634" s="17"/>
      <c r="AJ4634" s="11"/>
      <c r="AK4634" s="11"/>
      <c r="AL4634" s="11"/>
      <c r="AM4634" s="11"/>
      <c r="AN4634" s="11"/>
      <c r="AO4634" s="11"/>
      <c r="AP4634" s="11"/>
      <c r="AQ4634" s="11"/>
      <c r="AR4634" s="11"/>
      <c r="AS4634" s="11"/>
      <c r="AT4634" s="11"/>
      <c r="AU4634" s="11"/>
      <c r="AV4634" s="11"/>
      <c r="AW4634" s="11"/>
      <c r="AX4634" s="11"/>
      <c r="AY4634" s="11"/>
      <c r="AZ4634" s="17"/>
      <c r="BA4634" s="17"/>
      <c r="BB4634" s="17"/>
      <c r="BC4634" s="17"/>
      <c r="BD4634" s="17"/>
      <c r="BE4634" s="17"/>
      <c r="BF4634" s="17"/>
      <c r="BG4634" s="351"/>
      <c r="BH4634" s="351"/>
      <c r="BI4634" s="351"/>
      <c r="BJ4634" s="17"/>
      <c r="BK4634" s="17"/>
      <c r="BL4634" s="17"/>
      <c r="BM4634" s="142"/>
    </row>
    <row r="4635" spans="1:65" s="342" customFormat="1" ht="15" customHeight="1" x14ac:dyDescent="0.25">
      <c r="A4635" s="14"/>
      <c r="C4635" s="366"/>
      <c r="E4635" s="14"/>
      <c r="F4635" s="14"/>
      <c r="G4635" s="14"/>
      <c r="H4635" s="14"/>
      <c r="I4635" s="14"/>
      <c r="J4635" s="20"/>
      <c r="K4635" s="14"/>
      <c r="L4635" s="17" t="s">
        <v>6590</v>
      </c>
      <c r="M4635" s="72" t="s">
        <v>3141</v>
      </c>
      <c r="N4635" s="17">
        <v>3</v>
      </c>
      <c r="O4635" s="17">
        <v>8</v>
      </c>
      <c r="P4635" s="17">
        <v>2017</v>
      </c>
      <c r="Q4635" s="19" t="s">
        <v>5761</v>
      </c>
      <c r="R4635" s="17" t="s">
        <v>1026</v>
      </c>
      <c r="S4635" s="19" t="s">
        <v>6508</v>
      </c>
      <c r="T4635" s="17">
        <v>2</v>
      </c>
      <c r="U4635" s="17" t="s">
        <v>1026</v>
      </c>
      <c r="V4635" s="17">
        <v>1</v>
      </c>
      <c r="W4635" s="350" t="s">
        <v>6596</v>
      </c>
      <c r="X4635" s="17">
        <v>488</v>
      </c>
      <c r="Y4635" s="17">
        <v>12</v>
      </c>
      <c r="Z4635" s="17" t="s">
        <v>1026</v>
      </c>
      <c r="AA4635" s="17">
        <v>8</v>
      </c>
      <c r="AB4635" s="17"/>
      <c r="AC4635" s="17">
        <v>2</v>
      </c>
      <c r="AD4635" s="17">
        <v>40</v>
      </c>
      <c r="AE4635" s="17">
        <f t="shared" si="110"/>
        <v>160</v>
      </c>
      <c r="AF4635" s="17"/>
      <c r="AG4635" s="17"/>
      <c r="AH4635" s="17"/>
      <c r="AI4635" s="17"/>
      <c r="AJ4635" s="11"/>
      <c r="AK4635" s="11"/>
      <c r="AL4635" s="11"/>
      <c r="AM4635" s="11"/>
      <c r="AN4635" s="11"/>
      <c r="AO4635" s="11"/>
      <c r="AP4635" s="11"/>
      <c r="AQ4635" s="11"/>
      <c r="AR4635" s="11"/>
      <c r="AS4635" s="11"/>
      <c r="AT4635" s="11"/>
      <c r="AU4635" s="11"/>
      <c r="AV4635" s="11"/>
      <c r="AW4635" s="11"/>
      <c r="AX4635" s="11"/>
      <c r="AY4635" s="11"/>
      <c r="AZ4635" s="17"/>
      <c r="BA4635" s="17"/>
      <c r="BB4635" s="17"/>
      <c r="BC4635" s="17"/>
      <c r="BD4635" s="17"/>
      <c r="BE4635" s="17"/>
      <c r="BF4635" s="17"/>
      <c r="BG4635" s="351"/>
      <c r="BH4635" s="351"/>
      <c r="BI4635" s="351"/>
      <c r="BJ4635" s="17"/>
      <c r="BK4635" s="17"/>
      <c r="BL4635" s="17"/>
      <c r="BM4635" s="142"/>
    </row>
    <row r="4636" spans="1:65" s="342" customFormat="1" ht="15" customHeight="1" x14ac:dyDescent="0.25">
      <c r="A4636" s="14"/>
      <c r="C4636" s="366"/>
      <c r="E4636" s="14"/>
      <c r="F4636" s="14"/>
      <c r="G4636" s="14"/>
      <c r="H4636" s="14"/>
      <c r="I4636" s="14"/>
      <c r="J4636" s="20"/>
      <c r="K4636" s="14"/>
      <c r="L4636" s="17" t="s">
        <v>6590</v>
      </c>
      <c r="M4636" s="72" t="s">
        <v>3141</v>
      </c>
      <c r="N4636" s="17">
        <v>3</v>
      </c>
      <c r="O4636" s="17">
        <v>8</v>
      </c>
      <c r="P4636" s="17">
        <v>2017</v>
      </c>
      <c r="Q4636" s="19" t="s">
        <v>1241</v>
      </c>
      <c r="R4636" s="17" t="s">
        <v>1026</v>
      </c>
      <c r="S4636" s="19" t="s">
        <v>4913</v>
      </c>
      <c r="T4636" s="17">
        <v>1</v>
      </c>
      <c r="U4636" s="17" t="s">
        <v>1026</v>
      </c>
      <c r="V4636" s="17">
        <v>0</v>
      </c>
      <c r="W4636" s="350" t="s">
        <v>2432</v>
      </c>
      <c r="X4636" s="17">
        <v>1115</v>
      </c>
      <c r="Y4636" s="17">
        <v>5</v>
      </c>
      <c r="Z4636" s="17" t="s">
        <v>1026</v>
      </c>
      <c r="AA4636" s="17">
        <v>4</v>
      </c>
      <c r="AB4636" s="17"/>
      <c r="AC4636" s="17">
        <v>2</v>
      </c>
      <c r="AD4636" s="17">
        <v>15</v>
      </c>
      <c r="AE4636" s="17">
        <f t="shared" si="110"/>
        <v>135</v>
      </c>
      <c r="AF4636" s="17"/>
      <c r="AG4636" s="17"/>
      <c r="AH4636" s="17"/>
      <c r="AI4636" s="17"/>
      <c r="AJ4636" s="11"/>
      <c r="AK4636" s="11"/>
      <c r="AL4636" s="11"/>
      <c r="AM4636" s="11"/>
      <c r="AN4636" s="11"/>
      <c r="AO4636" s="11"/>
      <c r="AP4636" s="11"/>
      <c r="AQ4636" s="11"/>
      <c r="AR4636" s="11"/>
      <c r="AS4636" s="11"/>
      <c r="AT4636" s="11"/>
      <c r="AU4636" s="11"/>
      <c r="AV4636" s="11"/>
      <c r="AW4636" s="11"/>
      <c r="AX4636" s="11"/>
      <c r="AY4636" s="11"/>
      <c r="AZ4636" s="17"/>
      <c r="BA4636" s="17"/>
      <c r="BB4636" s="17"/>
      <c r="BC4636" s="17"/>
      <c r="BD4636" s="17"/>
      <c r="BE4636" s="17"/>
      <c r="BF4636" s="17"/>
      <c r="BG4636" s="351"/>
      <c r="BH4636" s="351"/>
      <c r="BI4636" s="351"/>
      <c r="BJ4636" s="17"/>
      <c r="BK4636" s="17"/>
      <c r="BL4636" s="17"/>
      <c r="BM4636" s="142"/>
    </row>
    <row r="4637" spans="1:65" s="342" customFormat="1" ht="15" customHeight="1" x14ac:dyDescent="0.25">
      <c r="A4637" s="14"/>
      <c r="C4637" s="366"/>
      <c r="E4637" s="14"/>
      <c r="F4637" s="14"/>
      <c r="G4637" s="14"/>
      <c r="H4637" s="14"/>
      <c r="I4637" s="14"/>
      <c r="J4637" s="20"/>
      <c r="K4637" s="14"/>
      <c r="L4637" s="17" t="s">
        <v>6591</v>
      </c>
      <c r="M4637" s="72" t="s">
        <v>3141</v>
      </c>
      <c r="N4637" s="17">
        <v>3</v>
      </c>
      <c r="O4637" s="17">
        <v>8</v>
      </c>
      <c r="P4637" s="17">
        <v>2017</v>
      </c>
      <c r="Q4637" s="19" t="s">
        <v>6380</v>
      </c>
      <c r="R4637" s="17" t="s">
        <v>1026</v>
      </c>
      <c r="S4637" s="19" t="s">
        <v>6507</v>
      </c>
      <c r="T4637" s="17">
        <v>2</v>
      </c>
      <c r="U4637" s="17" t="s">
        <v>1026</v>
      </c>
      <c r="V4637" s="17">
        <v>0</v>
      </c>
      <c r="W4637" s="350" t="s">
        <v>6595</v>
      </c>
      <c r="X4637" s="17">
        <v>207</v>
      </c>
      <c r="Y4637" s="17">
        <v>23</v>
      </c>
      <c r="Z4637" s="17" t="s">
        <v>1026</v>
      </c>
      <c r="AA4637" s="17">
        <v>9</v>
      </c>
      <c r="AB4637" s="17"/>
      <c r="AC4637" s="17">
        <v>2</v>
      </c>
      <c r="AD4637" s="17">
        <v>43</v>
      </c>
      <c r="AE4637" s="17">
        <f t="shared" si="110"/>
        <v>163</v>
      </c>
      <c r="AF4637" s="17"/>
      <c r="AG4637" s="17"/>
      <c r="AH4637" s="17"/>
      <c r="AI4637" s="17"/>
      <c r="AJ4637" s="11"/>
      <c r="AK4637" s="11"/>
      <c r="AL4637" s="11"/>
      <c r="AM4637" s="11"/>
      <c r="AN4637" s="11"/>
      <c r="AO4637" s="11"/>
      <c r="AP4637" s="11"/>
      <c r="AQ4637" s="11"/>
      <c r="AR4637" s="11"/>
      <c r="AS4637" s="11"/>
      <c r="AT4637" s="11"/>
      <c r="AU4637" s="11"/>
      <c r="AV4637" s="11"/>
      <c r="AW4637" s="11"/>
      <c r="AX4637" s="11"/>
      <c r="AY4637" s="11"/>
      <c r="AZ4637" s="17"/>
      <c r="BA4637" s="17"/>
      <c r="BB4637" s="17"/>
      <c r="BC4637" s="17"/>
      <c r="BD4637" s="17"/>
      <c r="BE4637" s="17"/>
      <c r="BF4637" s="17"/>
      <c r="BG4637" s="351"/>
      <c r="BH4637" s="351"/>
      <c r="BI4637" s="351"/>
      <c r="BJ4637" s="17"/>
      <c r="BK4637" s="17"/>
      <c r="BL4637" s="17"/>
      <c r="BM4637" s="142"/>
    </row>
    <row r="4638" spans="1:65" s="342" customFormat="1" ht="15" customHeight="1" x14ac:dyDescent="0.25">
      <c r="A4638" s="14"/>
      <c r="C4638" s="366"/>
      <c r="E4638" s="14"/>
      <c r="F4638" s="14"/>
      <c r="G4638" s="14"/>
      <c r="H4638" s="14"/>
      <c r="I4638" s="14"/>
      <c r="J4638" s="20"/>
      <c r="K4638" s="14"/>
      <c r="L4638" s="17" t="s">
        <v>6591</v>
      </c>
      <c r="M4638" s="72" t="s">
        <v>3141</v>
      </c>
      <c r="N4638" s="17">
        <v>3</v>
      </c>
      <c r="O4638" s="17">
        <v>8</v>
      </c>
      <c r="P4638" s="17">
        <v>2017</v>
      </c>
      <c r="Q4638" s="19" t="s">
        <v>566</v>
      </c>
      <c r="R4638" s="17" t="s">
        <v>1026</v>
      </c>
      <c r="S4638" s="19" t="s">
        <v>264</v>
      </c>
      <c r="T4638" s="17">
        <v>0</v>
      </c>
      <c r="U4638" s="17" t="s">
        <v>1026</v>
      </c>
      <c r="V4638" s="17">
        <v>2</v>
      </c>
      <c r="W4638" s="350" t="s">
        <v>6594</v>
      </c>
      <c r="X4638" s="17">
        <v>105</v>
      </c>
      <c r="Y4638" s="17">
        <v>9</v>
      </c>
      <c r="Z4638" s="17" t="s">
        <v>1026</v>
      </c>
      <c r="AA4638" s="17">
        <v>15</v>
      </c>
      <c r="AB4638" s="17"/>
      <c r="AC4638" s="17">
        <v>2</v>
      </c>
      <c r="AD4638" s="17">
        <v>26</v>
      </c>
      <c r="AE4638" s="17">
        <f t="shared" si="110"/>
        <v>146</v>
      </c>
      <c r="AF4638" s="17"/>
      <c r="AG4638" s="17"/>
      <c r="AH4638" s="17"/>
      <c r="AI4638" s="17"/>
      <c r="AJ4638" s="11"/>
      <c r="AK4638" s="11"/>
      <c r="AL4638" s="11"/>
      <c r="AM4638" s="11"/>
      <c r="AN4638" s="11"/>
      <c r="AO4638" s="11"/>
      <c r="AP4638" s="11"/>
      <c r="AQ4638" s="11"/>
      <c r="AR4638" s="11"/>
      <c r="AS4638" s="11"/>
      <c r="AT4638" s="11"/>
      <c r="AU4638" s="11"/>
      <c r="AV4638" s="11"/>
      <c r="AW4638" s="11"/>
      <c r="AX4638" s="11"/>
      <c r="AY4638" s="11"/>
      <c r="AZ4638" s="17"/>
      <c r="BA4638" s="17"/>
      <c r="BB4638" s="17"/>
      <c r="BC4638" s="17"/>
      <c r="BD4638" s="17"/>
      <c r="BE4638" s="17"/>
      <c r="BF4638" s="17"/>
      <c r="BG4638" s="351"/>
      <c r="BH4638" s="351"/>
      <c r="BI4638" s="351"/>
      <c r="BJ4638" s="17"/>
      <c r="BK4638" s="17"/>
      <c r="BL4638" s="17"/>
      <c r="BM4638" s="142"/>
    </row>
    <row r="4639" spans="1:65" s="342" customFormat="1" ht="15" customHeight="1" x14ac:dyDescent="0.25">
      <c r="A4639" s="14"/>
      <c r="B4639" s="153"/>
      <c r="C4639" s="14"/>
      <c r="D4639" s="14"/>
      <c r="E4639" s="14"/>
      <c r="F4639" s="14"/>
      <c r="G4639" s="14"/>
      <c r="H4639" s="14"/>
      <c r="I4639" s="14"/>
      <c r="J4639" s="20"/>
      <c r="K4639" s="14"/>
      <c r="L4639" s="17" t="s">
        <v>6590</v>
      </c>
      <c r="M4639" s="72" t="s">
        <v>3027</v>
      </c>
      <c r="N4639" s="17">
        <v>5</v>
      </c>
      <c r="O4639" s="17">
        <v>8</v>
      </c>
      <c r="P4639" s="17">
        <v>2017</v>
      </c>
      <c r="Q4639" s="19" t="s">
        <v>6508</v>
      </c>
      <c r="R4639" s="17" t="s">
        <v>1026</v>
      </c>
      <c r="S4639" s="19" t="s">
        <v>392</v>
      </c>
      <c r="T4639" s="17">
        <v>2</v>
      </c>
      <c r="U4639" s="17" t="s">
        <v>1026</v>
      </c>
      <c r="V4639" s="17">
        <v>1</v>
      </c>
      <c r="W4639" s="350" t="s">
        <v>6593</v>
      </c>
      <c r="X4639" s="17">
        <v>240</v>
      </c>
      <c r="Y4639" s="17">
        <v>6</v>
      </c>
      <c r="Z4639" s="17" t="s">
        <v>1026</v>
      </c>
      <c r="AA4639" s="17">
        <v>4</v>
      </c>
      <c r="AB4639" s="17"/>
      <c r="AC4639" s="17">
        <v>3</v>
      </c>
      <c r="AD4639" s="17">
        <v>1</v>
      </c>
      <c r="AE4639" s="17">
        <f t="shared" si="110"/>
        <v>181</v>
      </c>
      <c r="AF4639" s="17"/>
      <c r="AG4639" s="17"/>
      <c r="AH4639" s="17"/>
      <c r="AI4639" s="17"/>
      <c r="AJ4639" s="11"/>
      <c r="AK4639" s="11"/>
      <c r="AL4639" s="11"/>
      <c r="AM4639" s="11"/>
      <c r="AN4639" s="11"/>
      <c r="AO4639" s="11"/>
      <c r="AP4639" s="11"/>
      <c r="AQ4639" s="11"/>
      <c r="AR4639" s="11"/>
      <c r="AS4639" s="11"/>
      <c r="AT4639" s="11"/>
      <c r="AU4639" s="11"/>
      <c r="AV4639" s="11"/>
      <c r="AW4639" s="11"/>
      <c r="AX4639" s="11"/>
      <c r="AY4639" s="11"/>
      <c r="AZ4639" s="17"/>
      <c r="BA4639" s="17"/>
      <c r="BB4639" s="17"/>
      <c r="BC4639" s="17"/>
      <c r="BD4639" s="17"/>
      <c r="BE4639" s="17"/>
      <c r="BF4639" s="17"/>
      <c r="BG4639" s="351"/>
      <c r="BH4639" s="351"/>
      <c r="BI4639" s="351"/>
      <c r="BJ4639" s="17"/>
      <c r="BK4639" s="17"/>
      <c r="BL4639" s="17"/>
      <c r="BM4639" s="142"/>
    </row>
    <row r="4640" spans="1:65" s="342" customFormat="1" ht="15" customHeight="1" x14ac:dyDescent="0.25">
      <c r="A4640" s="14"/>
      <c r="B4640" s="153"/>
      <c r="C4640" s="14"/>
      <c r="D4640" s="14"/>
      <c r="E4640" s="14"/>
      <c r="F4640" s="14"/>
      <c r="G4640" s="14"/>
      <c r="H4640" s="14"/>
      <c r="I4640" s="14"/>
      <c r="J4640" s="20"/>
      <c r="K4640" s="14"/>
      <c r="L4640" s="17" t="s">
        <v>6590</v>
      </c>
      <c r="M4640" s="72" t="s">
        <v>3011</v>
      </c>
      <c r="N4640" s="17">
        <v>6</v>
      </c>
      <c r="O4640" s="17">
        <v>8</v>
      </c>
      <c r="P4640" s="17">
        <v>2017</v>
      </c>
      <c r="Q4640" s="19" t="s">
        <v>5041</v>
      </c>
      <c r="R4640" s="17" t="s">
        <v>1026</v>
      </c>
      <c r="S4640" s="19" t="s">
        <v>1241</v>
      </c>
      <c r="T4640" s="17">
        <v>1</v>
      </c>
      <c r="U4640" s="17" t="s">
        <v>1026</v>
      </c>
      <c r="V4640" s="17">
        <v>2</v>
      </c>
      <c r="W4640" s="350" t="s">
        <v>6589</v>
      </c>
      <c r="X4640" s="17">
        <v>342</v>
      </c>
      <c r="Y4640" s="17">
        <v>5</v>
      </c>
      <c r="Z4640" s="17" t="s">
        <v>1026</v>
      </c>
      <c r="AA4640" s="17">
        <v>4</v>
      </c>
      <c r="AB4640" s="17"/>
      <c r="AC4640" s="17">
        <v>2</v>
      </c>
      <c r="AD4640" s="17">
        <v>54</v>
      </c>
      <c r="AE4640" s="17">
        <f t="shared" si="110"/>
        <v>174</v>
      </c>
      <c r="AF4640" s="17"/>
      <c r="AG4640" s="17"/>
      <c r="AH4640" s="17"/>
      <c r="AI4640" s="17"/>
      <c r="AJ4640" s="11"/>
      <c r="AK4640" s="11"/>
      <c r="AL4640" s="11"/>
      <c r="AM4640" s="11"/>
      <c r="AN4640" s="11"/>
      <c r="AO4640" s="11"/>
      <c r="AP4640" s="11"/>
      <c r="AQ4640" s="11"/>
      <c r="AR4640" s="11"/>
      <c r="AS4640" s="11"/>
      <c r="AT4640" s="11"/>
      <c r="AU4640" s="11"/>
      <c r="AV4640" s="11"/>
      <c r="AW4640" s="11"/>
      <c r="AX4640" s="11"/>
      <c r="AY4640" s="11"/>
      <c r="AZ4640" s="17"/>
      <c r="BA4640" s="17"/>
      <c r="BB4640" s="17"/>
      <c r="BC4640" s="17"/>
      <c r="BD4640" s="17"/>
      <c r="BE4640" s="17"/>
      <c r="BF4640" s="17"/>
      <c r="BG4640" s="351"/>
      <c r="BH4640" s="351"/>
      <c r="BI4640" s="351"/>
      <c r="BJ4640" s="17"/>
      <c r="BK4640" s="17"/>
      <c r="BL4640" s="17"/>
      <c r="BM4640" s="142"/>
    </row>
    <row r="4641" spans="1:76" s="342" customFormat="1" ht="15" customHeight="1" x14ac:dyDescent="0.25">
      <c r="A4641" s="14"/>
      <c r="B4641" s="153"/>
      <c r="C4641" s="14"/>
      <c r="D4641" s="14"/>
      <c r="E4641" s="14"/>
      <c r="F4641" s="14"/>
      <c r="G4641" s="14"/>
      <c r="H4641" s="14"/>
      <c r="I4641" s="14"/>
      <c r="J4641" s="20"/>
      <c r="K4641" s="14"/>
      <c r="L4641" s="17" t="s">
        <v>6590</v>
      </c>
      <c r="M4641" s="72" t="s">
        <v>3011</v>
      </c>
      <c r="N4641" s="17">
        <v>6</v>
      </c>
      <c r="O4641" s="17">
        <v>8</v>
      </c>
      <c r="P4641" s="17">
        <v>2017</v>
      </c>
      <c r="Q4641" s="19" t="s">
        <v>1041</v>
      </c>
      <c r="R4641" s="17" t="s">
        <v>1026</v>
      </c>
      <c r="S4641" s="19" t="s">
        <v>5761</v>
      </c>
      <c r="T4641" s="17">
        <v>1</v>
      </c>
      <c r="U4641" s="17" t="s">
        <v>1026</v>
      </c>
      <c r="V4641" s="17">
        <v>2</v>
      </c>
      <c r="W4641" s="350" t="s">
        <v>6592</v>
      </c>
      <c r="X4641" s="17">
        <v>755</v>
      </c>
      <c r="Y4641" s="17">
        <v>2</v>
      </c>
      <c r="Z4641" s="17" t="s">
        <v>1026</v>
      </c>
      <c r="AA4641" s="17">
        <v>2</v>
      </c>
      <c r="AB4641" s="17"/>
      <c r="AC4641" s="17">
        <v>2</v>
      </c>
      <c r="AD4641" s="17">
        <v>54</v>
      </c>
      <c r="AE4641" s="17">
        <f t="shared" si="110"/>
        <v>174</v>
      </c>
      <c r="AF4641" s="17"/>
      <c r="AG4641" s="17"/>
      <c r="AH4641" s="17"/>
      <c r="AI4641" s="17"/>
      <c r="AJ4641" s="11"/>
      <c r="AK4641" s="11"/>
      <c r="AL4641" s="11"/>
      <c r="AM4641" s="11"/>
      <c r="AN4641" s="11"/>
      <c r="AO4641" s="11"/>
      <c r="AP4641" s="11"/>
      <c r="AQ4641" s="11"/>
      <c r="AR4641" s="11"/>
      <c r="AS4641" s="11"/>
      <c r="AT4641" s="11"/>
      <c r="AU4641" s="11"/>
      <c r="AV4641" s="11"/>
      <c r="AW4641" s="11"/>
      <c r="AX4641" s="11"/>
      <c r="AY4641" s="11"/>
      <c r="AZ4641" s="17"/>
      <c r="BA4641" s="17"/>
      <c r="BB4641" s="17"/>
      <c r="BC4641" s="17"/>
      <c r="BD4641" s="17"/>
      <c r="BE4641" s="17"/>
      <c r="BF4641" s="17"/>
      <c r="BG4641" s="351"/>
      <c r="BH4641" s="351"/>
      <c r="BI4641" s="351"/>
      <c r="BJ4641" s="17"/>
      <c r="BK4641" s="17"/>
      <c r="BL4641" s="17"/>
      <c r="BM4641" s="142"/>
    </row>
    <row r="4642" spans="1:76" s="342" customFormat="1" ht="15" customHeight="1" x14ac:dyDescent="0.25">
      <c r="A4642" s="14"/>
      <c r="B4642" s="153"/>
      <c r="C4642" s="14"/>
      <c r="D4642" s="14"/>
      <c r="E4642" s="14"/>
      <c r="F4642" s="14"/>
      <c r="G4642" s="14"/>
      <c r="H4642" s="14"/>
      <c r="I4642" s="14"/>
      <c r="J4642" s="20"/>
      <c r="K4642" s="14"/>
      <c r="L4642" s="17" t="s">
        <v>6590</v>
      </c>
      <c r="M4642" s="72" t="s">
        <v>3144</v>
      </c>
      <c r="N4642" s="17">
        <v>8</v>
      </c>
      <c r="O4642" s="17">
        <v>8</v>
      </c>
      <c r="P4642" s="17">
        <v>2017</v>
      </c>
      <c r="Q4642" s="19" t="s">
        <v>392</v>
      </c>
      <c r="R4642" s="17" t="s">
        <v>1026</v>
      </c>
      <c r="S4642" s="19" t="s">
        <v>1041</v>
      </c>
      <c r="T4642" s="17">
        <v>2</v>
      </c>
      <c r="U4642" s="17" t="s">
        <v>1026</v>
      </c>
      <c r="V4642" s="17">
        <v>0</v>
      </c>
      <c r="W4642" s="350" t="s">
        <v>2732</v>
      </c>
      <c r="X4642" s="17">
        <v>803</v>
      </c>
      <c r="Y4642" s="17">
        <v>5</v>
      </c>
      <c r="Z4642" s="17" t="s">
        <v>1026</v>
      </c>
      <c r="AA4642" s="17">
        <v>2</v>
      </c>
      <c r="AB4642" s="17"/>
      <c r="AC4642" s="17">
        <v>2</v>
      </c>
      <c r="AD4642" s="17">
        <v>16</v>
      </c>
      <c r="AE4642" s="17">
        <f t="shared" si="110"/>
        <v>136</v>
      </c>
      <c r="AF4642" s="17"/>
      <c r="AG4642" s="17"/>
      <c r="AH4642" s="17"/>
      <c r="AI4642" s="17"/>
      <c r="AJ4642" s="11"/>
      <c r="AK4642" s="11"/>
      <c r="AL4642" s="11"/>
      <c r="AM4642" s="11"/>
      <c r="AN4642" s="11"/>
      <c r="AO4642" s="11"/>
      <c r="AP4642" s="11"/>
      <c r="AQ4642" s="11"/>
      <c r="AR4642" s="11"/>
      <c r="AS4642" s="11"/>
      <c r="AT4642" s="11"/>
      <c r="AU4642" s="11"/>
      <c r="AV4642" s="11"/>
      <c r="AW4642" s="11"/>
      <c r="AX4642" s="11"/>
      <c r="AY4642" s="11"/>
      <c r="AZ4642" s="17"/>
      <c r="BA4642" s="17"/>
      <c r="BB4642" s="17"/>
      <c r="BC4642" s="17"/>
      <c r="BD4642" s="17"/>
      <c r="BE4642" s="17"/>
      <c r="BF4642" s="17"/>
      <c r="BG4642" s="351"/>
      <c r="BH4642" s="351"/>
      <c r="BI4642" s="351"/>
      <c r="BJ4642" s="17"/>
      <c r="BK4642" s="17"/>
      <c r="BL4642" s="17"/>
      <c r="BM4642" s="142"/>
    </row>
    <row r="4643" spans="1:76" s="342" customFormat="1" ht="15" customHeight="1" x14ac:dyDescent="0.25">
      <c r="A4643" s="14"/>
      <c r="B4643" s="153"/>
      <c r="C4643" s="14"/>
      <c r="D4643" s="14"/>
      <c r="E4643" s="14"/>
      <c r="F4643" s="14"/>
      <c r="G4643" s="14"/>
      <c r="H4643" s="14"/>
      <c r="I4643" s="14"/>
      <c r="J4643" s="20"/>
      <c r="K4643" s="14"/>
      <c r="L4643" s="17" t="s">
        <v>6590</v>
      </c>
      <c r="M4643" s="72" t="s">
        <v>3144</v>
      </c>
      <c r="N4643" s="17">
        <v>8</v>
      </c>
      <c r="O4643" s="17">
        <v>8</v>
      </c>
      <c r="P4643" s="17">
        <v>2017</v>
      </c>
      <c r="Q4643" s="19" t="s">
        <v>1241</v>
      </c>
      <c r="R4643" s="17" t="s">
        <v>1026</v>
      </c>
      <c r="S4643" s="19" t="s">
        <v>6508</v>
      </c>
      <c r="T4643" s="17">
        <v>2</v>
      </c>
      <c r="U4643" s="17" t="s">
        <v>1026</v>
      </c>
      <c r="V4643" s="17">
        <v>0</v>
      </c>
      <c r="W4643" s="350" t="s">
        <v>243</v>
      </c>
      <c r="X4643" s="17">
        <v>957</v>
      </c>
      <c r="Y4643" s="17">
        <v>8</v>
      </c>
      <c r="Z4643" s="17" t="s">
        <v>1026</v>
      </c>
      <c r="AA4643" s="17">
        <v>3</v>
      </c>
      <c r="AB4643" s="17"/>
      <c r="AC4643" s="17">
        <v>2</v>
      </c>
      <c r="AD4643" s="17">
        <v>15</v>
      </c>
      <c r="AE4643" s="17">
        <f t="shared" si="110"/>
        <v>135</v>
      </c>
      <c r="AF4643" s="17"/>
      <c r="AG4643" s="17"/>
      <c r="AH4643" s="17"/>
      <c r="AI4643" s="17"/>
      <c r="AJ4643" s="11"/>
      <c r="AK4643" s="11"/>
      <c r="AL4643" s="11"/>
      <c r="AM4643" s="11"/>
      <c r="AN4643" s="11"/>
      <c r="AO4643" s="11"/>
      <c r="AP4643" s="11"/>
      <c r="AQ4643" s="11"/>
      <c r="AR4643" s="11"/>
      <c r="AS4643" s="11"/>
      <c r="AT4643" s="11"/>
      <c r="AU4643" s="11"/>
      <c r="AV4643" s="11"/>
      <c r="AW4643" s="11"/>
      <c r="AX4643" s="11"/>
      <c r="AY4643" s="11"/>
      <c r="AZ4643" s="17"/>
      <c r="BA4643" s="17"/>
      <c r="BB4643" s="17"/>
      <c r="BC4643" s="17"/>
      <c r="BD4643" s="17"/>
      <c r="BE4643" s="17"/>
      <c r="BF4643" s="17"/>
      <c r="BG4643" s="351"/>
      <c r="BH4643" s="351"/>
      <c r="BI4643" s="351"/>
      <c r="BJ4643" s="17"/>
      <c r="BK4643" s="17"/>
      <c r="BL4643" s="17"/>
      <c r="BM4643" s="142"/>
    </row>
    <row r="4644" spans="1:76" s="342" customFormat="1" ht="15" customHeight="1" x14ac:dyDescent="0.25">
      <c r="A4644" s="14"/>
      <c r="B4644" s="153"/>
      <c r="C4644" s="14"/>
      <c r="D4644" s="14"/>
      <c r="E4644" s="14"/>
      <c r="F4644" s="14"/>
      <c r="G4644" s="14"/>
      <c r="H4644" s="14"/>
      <c r="I4644" s="14"/>
      <c r="J4644" s="20"/>
      <c r="K4644" s="14"/>
      <c r="L4644" s="17" t="s">
        <v>6590</v>
      </c>
      <c r="M4644" s="72" t="s">
        <v>3144</v>
      </c>
      <c r="N4644" s="17">
        <v>8</v>
      </c>
      <c r="O4644" s="17">
        <v>8</v>
      </c>
      <c r="P4644" s="17">
        <v>2017</v>
      </c>
      <c r="Q4644" s="19" t="s">
        <v>4913</v>
      </c>
      <c r="R4644" s="17" t="s">
        <v>1026</v>
      </c>
      <c r="S4644" s="19" t="s">
        <v>5041</v>
      </c>
      <c r="T4644" s="17">
        <v>1</v>
      </c>
      <c r="U4644" s="17" t="s">
        <v>1026</v>
      </c>
      <c r="V4644" s="17">
        <v>0</v>
      </c>
      <c r="W4644" s="350" t="s">
        <v>5964</v>
      </c>
      <c r="X4644" s="17">
        <v>784</v>
      </c>
      <c r="Y4644" s="17">
        <v>5</v>
      </c>
      <c r="Z4644" s="17" t="s">
        <v>1026</v>
      </c>
      <c r="AA4644" s="17">
        <v>2</v>
      </c>
      <c r="AB4644" s="17"/>
      <c r="AC4644" s="17">
        <v>2</v>
      </c>
      <c r="AD4644" s="17">
        <v>9</v>
      </c>
      <c r="AE4644" s="17">
        <f t="shared" si="110"/>
        <v>129</v>
      </c>
      <c r="AF4644" s="17"/>
      <c r="AG4644" s="17"/>
      <c r="AH4644" s="17"/>
      <c r="AI4644" s="17"/>
      <c r="AJ4644" s="11"/>
      <c r="AK4644" s="11"/>
      <c r="AL4644" s="11"/>
      <c r="AM4644" s="11"/>
      <c r="AN4644" s="11"/>
      <c r="AO4644" s="11"/>
      <c r="AP4644" s="11"/>
      <c r="AQ4644" s="11"/>
      <c r="AR4644" s="11"/>
      <c r="AS4644" s="11"/>
      <c r="AT4644" s="11"/>
      <c r="AU4644" s="11"/>
      <c r="AV4644" s="11"/>
      <c r="AW4644" s="11"/>
      <c r="AX4644" s="11"/>
      <c r="AY4644" s="11"/>
      <c r="AZ4644" s="17"/>
      <c r="BA4644" s="17"/>
      <c r="BB4644" s="17"/>
      <c r="BC4644" s="17"/>
      <c r="BD4644" s="17"/>
      <c r="BE4644" s="17"/>
      <c r="BF4644" s="17"/>
      <c r="BG4644" s="351"/>
      <c r="BH4644" s="351"/>
      <c r="BI4644" s="351"/>
      <c r="BJ4644" s="17"/>
      <c r="BK4644" s="17"/>
      <c r="BL4644" s="17"/>
      <c r="BM4644" s="142"/>
    </row>
    <row r="4645" spans="1:76" s="342" customFormat="1" ht="15" customHeight="1" x14ac:dyDescent="0.25">
      <c r="A4645" s="14"/>
      <c r="B4645" s="153"/>
      <c r="C4645" s="14"/>
      <c r="D4645" s="14"/>
      <c r="E4645" s="14"/>
      <c r="F4645" s="14"/>
      <c r="G4645" s="14"/>
      <c r="H4645" s="14"/>
      <c r="I4645" s="14"/>
      <c r="J4645" s="20"/>
      <c r="K4645" s="14"/>
      <c r="L4645" s="17" t="s">
        <v>6591</v>
      </c>
      <c r="M4645" s="72" t="s">
        <v>3144</v>
      </c>
      <c r="N4645" s="17">
        <v>8</v>
      </c>
      <c r="O4645" s="17">
        <v>8</v>
      </c>
      <c r="P4645" s="17">
        <v>2017</v>
      </c>
      <c r="Q4645" s="19" t="s">
        <v>6507</v>
      </c>
      <c r="R4645" s="17" t="s">
        <v>1026</v>
      </c>
      <c r="S4645" s="19" t="s">
        <v>6380</v>
      </c>
      <c r="T4645" s="17">
        <v>1</v>
      </c>
      <c r="U4645" s="17" t="s">
        <v>1026</v>
      </c>
      <c r="V4645" s="17">
        <v>0</v>
      </c>
      <c r="W4645" s="350" t="s">
        <v>6598</v>
      </c>
      <c r="X4645" s="17">
        <v>180</v>
      </c>
      <c r="Y4645" s="17">
        <v>6</v>
      </c>
      <c r="Z4645" s="17" t="s">
        <v>1026</v>
      </c>
      <c r="AA4645" s="17">
        <v>4</v>
      </c>
      <c r="AB4645" s="17"/>
      <c r="AC4645" s="17">
        <v>2</v>
      </c>
      <c r="AD4645" s="17">
        <v>33</v>
      </c>
      <c r="AE4645" s="17">
        <f t="shared" si="110"/>
        <v>153</v>
      </c>
      <c r="AF4645" s="17"/>
      <c r="AG4645" s="17"/>
      <c r="AH4645" s="17"/>
      <c r="AI4645" s="17"/>
      <c r="AJ4645" s="11"/>
      <c r="AK4645" s="11"/>
      <c r="AL4645" s="11"/>
      <c r="AM4645" s="11"/>
      <c r="AN4645" s="11"/>
      <c r="AO4645" s="11"/>
      <c r="AP4645" s="11"/>
      <c r="AQ4645" s="11"/>
      <c r="AR4645" s="11"/>
      <c r="AS4645" s="11"/>
      <c r="AT4645" s="11"/>
      <c r="AU4645" s="11"/>
      <c r="AV4645" s="11"/>
      <c r="AW4645" s="11"/>
      <c r="AX4645" s="11"/>
      <c r="AY4645" s="11"/>
      <c r="AZ4645" s="17"/>
      <c r="BA4645" s="17"/>
      <c r="BB4645" s="17"/>
      <c r="BC4645" s="17"/>
      <c r="BD4645" s="17"/>
      <c r="BE4645" s="17"/>
      <c r="BF4645" s="17"/>
      <c r="BG4645" s="351"/>
      <c r="BH4645" s="351"/>
      <c r="BI4645" s="351"/>
      <c r="BJ4645" s="17"/>
      <c r="BK4645" s="17"/>
      <c r="BL4645" s="17"/>
      <c r="BM4645" s="142"/>
    </row>
    <row r="4646" spans="1:76" s="342" customFormat="1" ht="15" customHeight="1" x14ac:dyDescent="0.25">
      <c r="A4646" s="14"/>
      <c r="B4646" s="153"/>
      <c r="C4646" s="14"/>
      <c r="D4646" s="14"/>
      <c r="E4646" s="14"/>
      <c r="F4646" s="14"/>
      <c r="G4646" s="14"/>
      <c r="H4646" s="14"/>
      <c r="I4646" s="14"/>
      <c r="J4646" s="20"/>
      <c r="K4646" s="14"/>
      <c r="L4646" s="17" t="s">
        <v>6591</v>
      </c>
      <c r="M4646" s="72" t="s">
        <v>3144</v>
      </c>
      <c r="N4646" s="17">
        <v>8</v>
      </c>
      <c r="O4646" s="17">
        <v>8</v>
      </c>
      <c r="P4646" s="17">
        <v>2017</v>
      </c>
      <c r="Q4646" s="19" t="s">
        <v>264</v>
      </c>
      <c r="R4646" s="17" t="s">
        <v>1026</v>
      </c>
      <c r="S4646" s="19" t="s">
        <v>566</v>
      </c>
      <c r="T4646" s="17">
        <v>0</v>
      </c>
      <c r="U4646" s="17" t="s">
        <v>1026</v>
      </c>
      <c r="V4646" s="17">
        <v>2</v>
      </c>
      <c r="W4646" s="350" t="s">
        <v>2392</v>
      </c>
      <c r="X4646" s="17">
        <v>522</v>
      </c>
      <c r="Y4646" s="17">
        <v>7</v>
      </c>
      <c r="Z4646" s="17" t="s">
        <v>1026</v>
      </c>
      <c r="AA4646" s="17">
        <v>11</v>
      </c>
      <c r="AB4646" s="17"/>
      <c r="AC4646" s="17">
        <v>2</v>
      </c>
      <c r="AD4646" s="17">
        <v>16</v>
      </c>
      <c r="AE4646" s="17">
        <f t="shared" si="110"/>
        <v>136</v>
      </c>
      <c r="AF4646" s="17"/>
      <c r="AG4646" s="17"/>
      <c r="AH4646" s="17"/>
      <c r="AI4646" s="17"/>
      <c r="AJ4646" s="11"/>
      <c r="AK4646" s="11"/>
      <c r="AL4646" s="11"/>
      <c r="AM4646" s="11"/>
      <c r="AN4646" s="11"/>
      <c r="AO4646" s="11"/>
      <c r="AP4646" s="11"/>
      <c r="AQ4646" s="11"/>
      <c r="AR4646" s="11"/>
      <c r="AS4646" s="11"/>
      <c r="AT4646" s="11"/>
      <c r="AU4646" s="11"/>
      <c r="AV4646" s="11"/>
      <c r="AW4646" s="11"/>
      <c r="AX4646" s="11"/>
      <c r="AY4646" s="11"/>
      <c r="AZ4646" s="17"/>
      <c r="BA4646" s="17"/>
      <c r="BB4646" s="17"/>
      <c r="BC4646" s="17"/>
      <c r="BD4646" s="17"/>
      <c r="BE4646" s="17"/>
      <c r="BF4646" s="17"/>
      <c r="BG4646" s="351"/>
      <c r="BH4646" s="351"/>
      <c r="BI4646" s="351"/>
      <c r="BJ4646" s="17"/>
      <c r="BK4646" s="17"/>
      <c r="BL4646" s="17"/>
      <c r="BM4646" s="142"/>
    </row>
    <row r="4647" spans="1:76" s="342" customFormat="1" ht="15" customHeight="1" x14ac:dyDescent="0.25">
      <c r="A4647" s="14"/>
      <c r="B4647" s="153"/>
      <c r="C4647" s="14"/>
      <c r="D4647" s="14"/>
      <c r="E4647" s="14"/>
      <c r="F4647" s="14"/>
      <c r="G4647" s="14"/>
      <c r="H4647" s="14"/>
      <c r="I4647" s="14"/>
      <c r="J4647" s="20"/>
      <c r="K4647" s="14"/>
      <c r="L4647" s="17" t="s">
        <v>6590</v>
      </c>
      <c r="M4647" s="72" t="s">
        <v>3141</v>
      </c>
      <c r="N4647" s="17">
        <v>10</v>
      </c>
      <c r="O4647" s="17">
        <v>8</v>
      </c>
      <c r="P4647" s="17">
        <v>2017</v>
      </c>
      <c r="Q4647" s="19" t="s">
        <v>1041</v>
      </c>
      <c r="R4647" s="17" t="s">
        <v>1026</v>
      </c>
      <c r="S4647" s="19" t="s">
        <v>1241</v>
      </c>
      <c r="T4647" s="17">
        <v>1</v>
      </c>
      <c r="U4647" s="17" t="s">
        <v>1026</v>
      </c>
      <c r="V4647" s="17">
        <v>0</v>
      </c>
      <c r="W4647" s="350" t="s">
        <v>6599</v>
      </c>
      <c r="X4647" s="17">
        <v>505</v>
      </c>
      <c r="Y4647" s="17">
        <v>5</v>
      </c>
      <c r="Z4647" s="17" t="s">
        <v>1026</v>
      </c>
      <c r="AA4647" s="17">
        <v>3</v>
      </c>
      <c r="AB4647" s="17"/>
      <c r="AC4647" s="17">
        <v>2</v>
      </c>
      <c r="AD4647" s="17">
        <v>25</v>
      </c>
      <c r="AE4647" s="17">
        <f t="shared" si="110"/>
        <v>145</v>
      </c>
      <c r="AF4647" s="17"/>
      <c r="AG4647" s="17"/>
      <c r="AH4647" s="17"/>
      <c r="AI4647" s="17"/>
      <c r="AJ4647" s="11"/>
      <c r="AK4647" s="11"/>
      <c r="AL4647" s="11"/>
      <c r="AM4647" s="11"/>
      <c r="AN4647" s="11"/>
      <c r="AO4647" s="11"/>
      <c r="AP4647" s="11"/>
      <c r="AQ4647" s="11"/>
      <c r="AR4647" s="11"/>
      <c r="AS4647" s="11"/>
      <c r="AT4647" s="11"/>
      <c r="AU4647" s="11"/>
      <c r="AV4647" s="11"/>
      <c r="AW4647" s="11"/>
      <c r="AX4647" s="11"/>
      <c r="AY4647" s="11"/>
      <c r="AZ4647" s="17"/>
      <c r="BA4647" s="17"/>
      <c r="BB4647" s="17"/>
      <c r="BC4647" s="17"/>
      <c r="BD4647" s="17"/>
      <c r="BE4647" s="17"/>
      <c r="BF4647" s="17"/>
      <c r="BG4647" s="351"/>
      <c r="BH4647" s="351"/>
      <c r="BI4647" s="351"/>
      <c r="BJ4647" s="17"/>
      <c r="BK4647" s="17"/>
      <c r="BL4647" s="17"/>
      <c r="BM4647" s="142"/>
    </row>
    <row r="4648" spans="1:76" s="342" customFormat="1" ht="15" customHeight="1" x14ac:dyDescent="0.25">
      <c r="A4648" s="14"/>
      <c r="B4648" s="153"/>
      <c r="C4648" s="14"/>
      <c r="D4648" s="14"/>
      <c r="E4648" s="14"/>
      <c r="F4648" s="14"/>
      <c r="G4648" s="14"/>
      <c r="H4648" s="14"/>
      <c r="I4648" s="14"/>
      <c r="J4648" s="20"/>
      <c r="K4648" s="14"/>
      <c r="L4648" s="17" t="s">
        <v>6590</v>
      </c>
      <c r="M4648" s="72" t="s">
        <v>3141</v>
      </c>
      <c r="N4648" s="17">
        <v>10</v>
      </c>
      <c r="O4648" s="17">
        <v>8</v>
      </c>
      <c r="P4648" s="17">
        <v>2017</v>
      </c>
      <c r="Q4648" s="19" t="s">
        <v>6508</v>
      </c>
      <c r="R4648" s="17" t="s">
        <v>1026</v>
      </c>
      <c r="S4648" s="19" t="s">
        <v>4913</v>
      </c>
      <c r="T4648" s="17">
        <v>0</v>
      </c>
      <c r="U4648" s="17" t="s">
        <v>1026</v>
      </c>
      <c r="V4648" s="17">
        <v>2</v>
      </c>
      <c r="W4648" s="350" t="s">
        <v>1003</v>
      </c>
      <c r="X4648" s="17">
        <v>178</v>
      </c>
      <c r="Y4648" s="17">
        <v>1</v>
      </c>
      <c r="Z4648" s="17" t="s">
        <v>1026</v>
      </c>
      <c r="AA4648" s="17">
        <v>5</v>
      </c>
      <c r="AB4648" s="17"/>
      <c r="AC4648" s="17">
        <v>2</v>
      </c>
      <c r="AD4648" s="17">
        <v>1</v>
      </c>
      <c r="AE4648" s="17">
        <f t="shared" ref="AE4648:AE4655" si="111">PRODUCT(AC4648*60+AD4648)</f>
        <v>121</v>
      </c>
      <c r="AF4648" s="17"/>
      <c r="AG4648" s="17"/>
      <c r="AH4648" s="17"/>
      <c r="AI4648" s="17"/>
      <c r="AJ4648" s="11"/>
      <c r="AK4648" s="11"/>
      <c r="AL4648" s="11"/>
      <c r="AM4648" s="11"/>
      <c r="AN4648" s="11"/>
      <c r="AO4648" s="11"/>
      <c r="AP4648" s="11"/>
      <c r="AQ4648" s="11"/>
      <c r="AR4648" s="11"/>
      <c r="AS4648" s="11"/>
      <c r="AT4648" s="11"/>
      <c r="AU4648" s="11"/>
      <c r="AV4648" s="11"/>
      <c r="AW4648" s="11"/>
      <c r="AX4648" s="11"/>
      <c r="AY4648" s="11"/>
      <c r="AZ4648" s="17"/>
      <c r="BA4648" s="17"/>
      <c r="BB4648" s="17"/>
      <c r="BC4648" s="17"/>
      <c r="BD4648" s="17"/>
      <c r="BE4648" s="17"/>
      <c r="BF4648" s="17"/>
      <c r="BG4648" s="351"/>
      <c r="BH4648" s="351"/>
      <c r="BI4648" s="351"/>
      <c r="BJ4648" s="17"/>
      <c r="BK4648" s="17"/>
      <c r="BL4648" s="17"/>
      <c r="BM4648" s="142"/>
    </row>
    <row r="4649" spans="1:76" s="342" customFormat="1" ht="15" customHeight="1" x14ac:dyDescent="0.25">
      <c r="A4649" s="14"/>
      <c r="B4649" s="153"/>
      <c r="C4649" s="14"/>
      <c r="D4649" s="14"/>
      <c r="E4649" s="14"/>
      <c r="F4649" s="14"/>
      <c r="G4649" s="14"/>
      <c r="H4649" s="14"/>
      <c r="I4649" s="14"/>
      <c r="J4649" s="20"/>
      <c r="K4649" s="14"/>
      <c r="L4649" s="17" t="s">
        <v>6591</v>
      </c>
      <c r="M4649" s="72" t="s">
        <v>3141</v>
      </c>
      <c r="N4649" s="17">
        <v>10</v>
      </c>
      <c r="O4649" s="17">
        <v>8</v>
      </c>
      <c r="P4649" s="17">
        <v>2017</v>
      </c>
      <c r="Q4649" s="19" t="s">
        <v>6380</v>
      </c>
      <c r="R4649" s="17" t="s">
        <v>1026</v>
      </c>
      <c r="S4649" s="19" t="s">
        <v>264</v>
      </c>
      <c r="T4649" s="17">
        <v>0</v>
      </c>
      <c r="U4649" s="17" t="s">
        <v>1026</v>
      </c>
      <c r="V4649" s="17">
        <v>2</v>
      </c>
      <c r="W4649" s="350" t="s">
        <v>6600</v>
      </c>
      <c r="X4649" s="17">
        <v>107</v>
      </c>
      <c r="Y4649" s="17">
        <v>2</v>
      </c>
      <c r="Z4649" s="17" t="s">
        <v>1026</v>
      </c>
      <c r="AA4649" s="17">
        <v>9</v>
      </c>
      <c r="AB4649" s="17"/>
      <c r="AC4649" s="17">
        <v>2</v>
      </c>
      <c r="AD4649" s="17">
        <v>16</v>
      </c>
      <c r="AE4649" s="17">
        <f t="shared" si="111"/>
        <v>136</v>
      </c>
      <c r="AF4649" s="17"/>
      <c r="AG4649" s="17"/>
      <c r="AH4649" s="17"/>
      <c r="AI4649" s="17"/>
      <c r="AJ4649" s="11"/>
      <c r="AK4649" s="11"/>
      <c r="AL4649" s="11"/>
      <c r="AM4649" s="11"/>
      <c r="AN4649" s="11"/>
      <c r="AO4649" s="11"/>
      <c r="AP4649" s="11"/>
      <c r="AQ4649" s="11"/>
      <c r="AR4649" s="11"/>
      <c r="AS4649" s="11"/>
      <c r="AT4649" s="11"/>
      <c r="AU4649" s="11"/>
      <c r="AV4649" s="11"/>
      <c r="AW4649" s="11"/>
      <c r="AX4649" s="11"/>
      <c r="AY4649" s="11"/>
      <c r="AZ4649" s="11"/>
      <c r="BA4649" s="11"/>
      <c r="BB4649" s="11"/>
      <c r="BC4649" s="11"/>
      <c r="BD4649" s="11"/>
      <c r="BE4649" s="11"/>
      <c r="BF4649" s="11"/>
      <c r="BG4649" s="11"/>
      <c r="BH4649" s="11"/>
      <c r="BI4649" s="11"/>
      <c r="BJ4649" s="11"/>
      <c r="BK4649" s="11"/>
      <c r="BL4649" s="11"/>
      <c r="BM4649" s="11"/>
      <c r="BN4649" s="11"/>
      <c r="BO4649" s="11"/>
      <c r="BP4649" s="11"/>
      <c r="BQ4649" s="11"/>
      <c r="BR4649" s="11"/>
      <c r="BS4649" s="11"/>
      <c r="BT4649" s="11"/>
      <c r="BU4649" s="11"/>
      <c r="BV4649" s="11"/>
      <c r="BW4649" s="11"/>
      <c r="BX4649" s="11"/>
    </row>
    <row r="4650" spans="1:76" s="342" customFormat="1" ht="15" customHeight="1" x14ac:dyDescent="0.25">
      <c r="A4650" s="14"/>
      <c r="B4650" s="153"/>
      <c r="C4650" s="14"/>
      <c r="D4650" s="14"/>
      <c r="E4650" s="14"/>
      <c r="F4650" s="14"/>
      <c r="G4650" s="14"/>
      <c r="H4650" s="14"/>
      <c r="I4650" s="14"/>
      <c r="J4650" s="20"/>
      <c r="K4650" s="14"/>
      <c r="L4650" s="17" t="s">
        <v>6591</v>
      </c>
      <c r="M4650" s="72" t="s">
        <v>3141</v>
      </c>
      <c r="N4650" s="17">
        <v>10</v>
      </c>
      <c r="O4650" s="17">
        <v>8</v>
      </c>
      <c r="P4650" s="17">
        <v>2017</v>
      </c>
      <c r="Q4650" s="19" t="s">
        <v>6507</v>
      </c>
      <c r="R4650" s="17" t="s">
        <v>1026</v>
      </c>
      <c r="S4650" s="19" t="s">
        <v>566</v>
      </c>
      <c r="T4650" s="17">
        <v>0</v>
      </c>
      <c r="U4650" s="17" t="s">
        <v>1026</v>
      </c>
      <c r="V4650" s="17">
        <v>2</v>
      </c>
      <c r="W4650" s="350" t="s">
        <v>6601</v>
      </c>
      <c r="X4650" s="17">
        <v>207</v>
      </c>
      <c r="Y4650" s="17">
        <v>2</v>
      </c>
      <c r="Z4650" s="17" t="s">
        <v>1026</v>
      </c>
      <c r="AA4650" s="17">
        <v>9</v>
      </c>
      <c r="AB4650" s="17"/>
      <c r="AC4650" s="17">
        <v>1</v>
      </c>
      <c r="AD4650" s="17">
        <v>54</v>
      </c>
      <c r="AE4650" s="17">
        <f t="shared" si="111"/>
        <v>114</v>
      </c>
      <c r="AF4650" s="17"/>
      <c r="AG4650" s="17"/>
      <c r="AH4650" s="17"/>
      <c r="AI4650" s="17"/>
      <c r="AJ4650" s="11"/>
      <c r="AK4650" s="11"/>
      <c r="AL4650" s="11"/>
      <c r="AM4650" s="11"/>
      <c r="AN4650" s="11"/>
      <c r="AO4650" s="11"/>
      <c r="AP4650" s="11"/>
      <c r="AQ4650" s="11"/>
      <c r="AR4650" s="11"/>
      <c r="AS4650" s="11"/>
      <c r="AT4650" s="11"/>
      <c r="AU4650" s="11"/>
      <c r="AV4650" s="11"/>
      <c r="AW4650" s="11"/>
      <c r="AX4650" s="11"/>
      <c r="AY4650" s="11"/>
      <c r="AZ4650" s="11"/>
      <c r="BA4650" s="11"/>
      <c r="BB4650" s="11"/>
      <c r="BC4650" s="11"/>
      <c r="BD4650" s="11"/>
      <c r="BE4650" s="11"/>
      <c r="BF4650" s="11"/>
      <c r="BG4650" s="11"/>
      <c r="BH4650" s="11"/>
      <c r="BI4650" s="11"/>
      <c r="BJ4650" s="11"/>
      <c r="BK4650" s="11"/>
      <c r="BL4650" s="11"/>
      <c r="BM4650" s="11"/>
      <c r="BN4650" s="11"/>
      <c r="BO4650" s="11"/>
      <c r="BP4650" s="11"/>
      <c r="BQ4650" s="11"/>
      <c r="BR4650" s="11"/>
      <c r="BS4650" s="11"/>
      <c r="BT4650" s="11"/>
      <c r="BU4650" s="11"/>
      <c r="BV4650" s="11"/>
      <c r="BW4650" s="11"/>
      <c r="BX4650" s="11"/>
    </row>
    <row r="4651" spans="1:76" s="342" customFormat="1" ht="15" customHeight="1" x14ac:dyDescent="0.25">
      <c r="A4651" s="14"/>
      <c r="B4651" s="63"/>
      <c r="C4651" s="14"/>
      <c r="D4651" s="14"/>
      <c r="E4651" s="14"/>
      <c r="F4651" s="14"/>
      <c r="G4651" s="14"/>
      <c r="H4651" s="14"/>
      <c r="I4651" s="14"/>
      <c r="J4651" s="20"/>
      <c r="K4651" s="14"/>
      <c r="L4651" s="17" t="s">
        <v>6590</v>
      </c>
      <c r="M4651" s="72" t="s">
        <v>3143</v>
      </c>
      <c r="N4651" s="17">
        <v>11</v>
      </c>
      <c r="O4651" s="17">
        <v>8</v>
      </c>
      <c r="P4651" s="17">
        <v>2017</v>
      </c>
      <c r="Q4651" s="19" t="s">
        <v>5761</v>
      </c>
      <c r="R4651" s="17" t="s">
        <v>1026</v>
      </c>
      <c r="S4651" s="19" t="s">
        <v>392</v>
      </c>
      <c r="T4651" s="17">
        <v>2</v>
      </c>
      <c r="U4651" s="17" t="s">
        <v>1026</v>
      </c>
      <c r="V4651" s="17">
        <v>0</v>
      </c>
      <c r="W4651" s="350" t="s">
        <v>6602</v>
      </c>
      <c r="X4651" s="17">
        <v>602</v>
      </c>
      <c r="Y4651" s="17">
        <v>10</v>
      </c>
      <c r="Z4651" s="17" t="s">
        <v>1026</v>
      </c>
      <c r="AA4651" s="17">
        <v>0</v>
      </c>
      <c r="AB4651" s="17"/>
      <c r="AC4651" s="17">
        <v>1</v>
      </c>
      <c r="AD4651" s="17">
        <v>58</v>
      </c>
      <c r="AE4651" s="17">
        <f t="shared" si="111"/>
        <v>118</v>
      </c>
      <c r="AF4651" s="17"/>
      <c r="AG4651" s="17"/>
      <c r="AH4651" s="17"/>
      <c r="AI4651" s="17"/>
      <c r="AJ4651" s="11"/>
      <c r="AK4651" s="11"/>
      <c r="AL4651" s="11"/>
      <c r="AM4651" s="11"/>
      <c r="AN4651" s="11"/>
      <c r="AO4651" s="11"/>
      <c r="AP4651" s="11"/>
      <c r="AQ4651" s="11"/>
      <c r="AR4651" s="11"/>
      <c r="AS4651" s="11"/>
      <c r="AT4651" s="11"/>
      <c r="AU4651" s="11"/>
      <c r="AV4651" s="11"/>
      <c r="AW4651" s="11"/>
      <c r="AX4651" s="11"/>
      <c r="AY4651" s="11"/>
      <c r="AZ4651" s="11"/>
      <c r="BA4651" s="11"/>
      <c r="BB4651" s="11"/>
      <c r="BC4651" s="11"/>
      <c r="BD4651" s="11"/>
      <c r="BE4651" s="11"/>
      <c r="BF4651" s="11"/>
      <c r="BG4651" s="11"/>
      <c r="BH4651" s="11"/>
      <c r="BI4651" s="11"/>
      <c r="BJ4651" s="11"/>
      <c r="BK4651" s="11"/>
      <c r="BL4651" s="11"/>
      <c r="BM4651" s="11"/>
      <c r="BN4651" s="11"/>
      <c r="BO4651" s="11"/>
      <c r="BP4651" s="11"/>
      <c r="BQ4651" s="11"/>
      <c r="BR4651" s="11"/>
      <c r="BS4651" s="11"/>
      <c r="BT4651" s="11"/>
      <c r="BU4651" s="11"/>
      <c r="BV4651" s="11"/>
      <c r="BW4651" s="11"/>
      <c r="BX4651" s="11"/>
    </row>
    <row r="4652" spans="1:76" s="342" customFormat="1" ht="15" customHeight="1" x14ac:dyDescent="0.25">
      <c r="A4652" s="14"/>
      <c r="B4652" s="63"/>
      <c r="C4652" s="11"/>
      <c r="D4652" s="14"/>
      <c r="E4652" s="14"/>
      <c r="F4652" s="14"/>
      <c r="G4652" s="14"/>
      <c r="H4652" s="14"/>
      <c r="I4652" s="14"/>
      <c r="J4652" s="20"/>
      <c r="K4652" s="14"/>
      <c r="L4652" s="17" t="s">
        <v>6591</v>
      </c>
      <c r="M4652" s="72" t="s">
        <v>3027</v>
      </c>
      <c r="N4652" s="17">
        <v>12</v>
      </c>
      <c r="O4652" s="17">
        <v>8</v>
      </c>
      <c r="P4652" s="17">
        <v>2017</v>
      </c>
      <c r="Q4652" s="19" t="s">
        <v>264</v>
      </c>
      <c r="R4652" s="17" t="s">
        <v>1026</v>
      </c>
      <c r="S4652" s="19" t="s">
        <v>6507</v>
      </c>
      <c r="T4652" s="17">
        <v>2</v>
      </c>
      <c r="U4652" s="17" t="s">
        <v>1026</v>
      </c>
      <c r="V4652" s="17">
        <v>0</v>
      </c>
      <c r="W4652" s="350" t="s">
        <v>5082</v>
      </c>
      <c r="X4652" s="17">
        <v>226</v>
      </c>
      <c r="Y4652" s="17">
        <v>7</v>
      </c>
      <c r="Z4652" s="17" t="s">
        <v>1026</v>
      </c>
      <c r="AA4652" s="17">
        <v>2</v>
      </c>
      <c r="AB4652" s="17"/>
      <c r="AC4652" s="17">
        <v>1</v>
      </c>
      <c r="AD4652" s="17">
        <v>53</v>
      </c>
      <c r="AE4652" s="17">
        <f t="shared" si="111"/>
        <v>113</v>
      </c>
      <c r="AF4652" s="17"/>
      <c r="AG4652" s="17"/>
      <c r="AH4652" s="17"/>
      <c r="AI4652" s="17"/>
      <c r="AJ4652" s="11"/>
      <c r="AK4652" s="11"/>
      <c r="AL4652" s="11"/>
      <c r="AM4652" s="11"/>
      <c r="AN4652" s="11"/>
      <c r="AO4652" s="11"/>
      <c r="AP4652" s="11"/>
      <c r="AQ4652" s="11"/>
      <c r="AR4652" s="11"/>
      <c r="AS4652" s="11"/>
      <c r="AT4652" s="11"/>
      <c r="AU4652" s="11"/>
      <c r="AV4652" s="11"/>
      <c r="AW4652" s="11"/>
      <c r="AX4652" s="11"/>
      <c r="AY4652" s="11"/>
      <c r="AZ4652" s="11"/>
      <c r="BA4652" s="11"/>
      <c r="BB4652" s="11"/>
      <c r="BC4652" s="11"/>
      <c r="BD4652" s="11"/>
      <c r="BE4652" s="11"/>
      <c r="BF4652" s="11"/>
      <c r="BG4652" s="11"/>
      <c r="BH4652" s="11"/>
      <c r="BI4652" s="11"/>
      <c r="BJ4652" s="11"/>
      <c r="BK4652" s="11"/>
      <c r="BL4652" s="11"/>
      <c r="BM4652" s="11"/>
      <c r="BN4652" s="11"/>
      <c r="BO4652" s="11"/>
      <c r="BP4652" s="11"/>
      <c r="BQ4652" s="11"/>
      <c r="BR4652" s="11"/>
      <c r="BS4652" s="11"/>
      <c r="BT4652" s="11"/>
      <c r="BU4652" s="11"/>
      <c r="BV4652" s="11"/>
      <c r="BW4652" s="11"/>
      <c r="BX4652" s="11"/>
    </row>
    <row r="4653" spans="1:76" s="342" customFormat="1" ht="15" customHeight="1" x14ac:dyDescent="0.25">
      <c r="A4653" s="14"/>
      <c r="B4653" s="176"/>
      <c r="C4653" s="197"/>
      <c r="D4653" s="14"/>
      <c r="E4653" s="14"/>
      <c r="F4653" s="14"/>
      <c r="G4653" s="14"/>
      <c r="H4653" s="14"/>
      <c r="I4653" s="14"/>
      <c r="J4653" s="20"/>
      <c r="K4653" s="14"/>
      <c r="L4653" s="17" t="s">
        <v>6590</v>
      </c>
      <c r="M4653" s="72" t="s">
        <v>3011</v>
      </c>
      <c r="N4653" s="17">
        <v>13</v>
      </c>
      <c r="O4653" s="17">
        <v>8</v>
      </c>
      <c r="P4653" s="17">
        <v>2017</v>
      </c>
      <c r="Q4653" s="19" t="s">
        <v>5041</v>
      </c>
      <c r="R4653" s="17" t="s">
        <v>1026</v>
      </c>
      <c r="S4653" s="19" t="s">
        <v>6508</v>
      </c>
      <c r="T4653" s="17">
        <v>1</v>
      </c>
      <c r="U4653" s="17" t="s">
        <v>1026</v>
      </c>
      <c r="V4653" s="17">
        <v>2</v>
      </c>
      <c r="W4653" s="350" t="s">
        <v>6603</v>
      </c>
      <c r="X4653" s="17">
        <v>406</v>
      </c>
      <c r="Y4653" s="17">
        <v>4</v>
      </c>
      <c r="Z4653" s="17" t="s">
        <v>1026</v>
      </c>
      <c r="AA4653" s="17">
        <v>6</v>
      </c>
      <c r="AB4653" s="17"/>
      <c r="AC4653" s="17">
        <v>2</v>
      </c>
      <c r="AD4653" s="17">
        <v>44</v>
      </c>
      <c r="AE4653" s="17">
        <f t="shared" si="111"/>
        <v>164</v>
      </c>
      <c r="AF4653" s="17"/>
      <c r="AG4653" s="17"/>
      <c r="AH4653" s="17"/>
      <c r="AI4653" s="17"/>
      <c r="AJ4653" s="11"/>
      <c r="AK4653" s="11"/>
      <c r="AL4653" s="11"/>
      <c r="AM4653" s="11"/>
      <c r="AN4653" s="11"/>
      <c r="AO4653" s="11"/>
      <c r="AP4653" s="11"/>
      <c r="AQ4653" s="11"/>
      <c r="AR4653" s="11"/>
      <c r="AS4653" s="11"/>
      <c r="AT4653" s="11"/>
      <c r="AU4653" s="11"/>
      <c r="AV4653" s="11"/>
      <c r="AW4653" s="11"/>
      <c r="AX4653" s="11"/>
      <c r="AY4653" s="11"/>
      <c r="AZ4653" s="11"/>
      <c r="BA4653" s="11"/>
      <c r="BB4653" s="11"/>
      <c r="BC4653" s="11"/>
      <c r="BD4653" s="11"/>
      <c r="BE4653" s="11"/>
      <c r="BF4653" s="11"/>
      <c r="BG4653" s="11"/>
      <c r="BH4653" s="11"/>
      <c r="BI4653" s="11"/>
      <c r="BJ4653" s="11"/>
      <c r="BK4653" s="11"/>
      <c r="BL4653" s="11"/>
      <c r="BM4653" s="11"/>
      <c r="BN4653" s="11"/>
      <c r="BO4653" s="11"/>
      <c r="BP4653" s="11"/>
      <c r="BQ4653" s="11"/>
      <c r="BR4653" s="11"/>
      <c r="BS4653" s="11"/>
      <c r="BT4653" s="11"/>
      <c r="BU4653" s="11"/>
      <c r="BV4653" s="11"/>
      <c r="BW4653" s="11"/>
      <c r="BX4653" s="11"/>
    </row>
    <row r="4654" spans="1:76" s="342" customFormat="1" ht="15" customHeight="1" x14ac:dyDescent="0.25">
      <c r="A4654" s="14"/>
      <c r="B4654" s="176"/>
      <c r="C4654" s="197"/>
      <c r="D4654" s="14"/>
      <c r="E4654" s="14"/>
      <c r="F4654" s="14"/>
      <c r="G4654" s="14"/>
      <c r="H4654" s="14"/>
      <c r="I4654" s="14"/>
      <c r="J4654" s="20"/>
      <c r="K4654" s="14"/>
      <c r="L4654" s="17" t="s">
        <v>6590</v>
      </c>
      <c r="M4654" s="72" t="s">
        <v>3011</v>
      </c>
      <c r="N4654" s="17">
        <v>13</v>
      </c>
      <c r="O4654" s="17">
        <v>8</v>
      </c>
      <c r="P4654" s="17">
        <v>2017</v>
      </c>
      <c r="Q4654" s="19" t="s">
        <v>1241</v>
      </c>
      <c r="R4654" s="17" t="s">
        <v>1026</v>
      </c>
      <c r="S4654" s="19" t="s">
        <v>5761</v>
      </c>
      <c r="T4654" s="17">
        <v>2</v>
      </c>
      <c r="U4654" s="17" t="s">
        <v>1026</v>
      </c>
      <c r="V4654" s="17">
        <v>0</v>
      </c>
      <c r="W4654" s="350" t="s">
        <v>6604</v>
      </c>
      <c r="X4654" s="17">
        <v>931</v>
      </c>
      <c r="Y4654" s="17">
        <v>9</v>
      </c>
      <c r="Z4654" s="17" t="s">
        <v>1026</v>
      </c>
      <c r="AA4654" s="17">
        <v>7</v>
      </c>
      <c r="AB4654" s="17"/>
      <c r="AC4654" s="17">
        <v>2</v>
      </c>
      <c r="AD4654" s="17">
        <v>7</v>
      </c>
      <c r="AE4654" s="17">
        <f t="shared" si="111"/>
        <v>127</v>
      </c>
      <c r="AF4654" s="17"/>
      <c r="AG4654" s="17"/>
      <c r="AH4654" s="17"/>
      <c r="AI4654" s="17"/>
      <c r="AJ4654" s="11"/>
      <c r="AK4654" s="11"/>
      <c r="AL4654" s="11"/>
      <c r="AM4654" s="11"/>
      <c r="AN4654" s="11"/>
      <c r="AO4654" s="11"/>
      <c r="AP4654" s="11"/>
      <c r="AQ4654" s="11"/>
      <c r="AR4654" s="11"/>
      <c r="AS4654" s="11"/>
      <c r="AT4654" s="11"/>
      <c r="AU4654" s="11"/>
      <c r="AV4654" s="11"/>
      <c r="AW4654" s="11"/>
      <c r="AX4654" s="11"/>
      <c r="AY4654" s="11"/>
      <c r="AZ4654" s="11"/>
      <c r="BA4654" s="11"/>
      <c r="BB4654" s="11"/>
      <c r="BC4654" s="11"/>
      <c r="BD4654" s="11"/>
      <c r="BE4654" s="11"/>
      <c r="BF4654" s="11"/>
      <c r="BG4654" s="11"/>
      <c r="BH4654" s="11"/>
      <c r="BI4654" s="11"/>
      <c r="BJ4654" s="11"/>
      <c r="BK4654" s="11"/>
      <c r="BL4654" s="11"/>
      <c r="BM4654" s="11"/>
      <c r="BN4654" s="11"/>
      <c r="BO4654" s="11"/>
      <c r="BP4654" s="11"/>
      <c r="BQ4654" s="11"/>
      <c r="BR4654" s="11"/>
      <c r="BS4654" s="11"/>
      <c r="BT4654" s="11"/>
      <c r="BU4654" s="11"/>
      <c r="BV4654" s="11"/>
      <c r="BW4654" s="11"/>
      <c r="BX4654" s="11"/>
    </row>
    <row r="4655" spans="1:76" s="342" customFormat="1" ht="15" customHeight="1" x14ac:dyDescent="0.25">
      <c r="A4655" s="14"/>
      <c r="B4655" s="176"/>
      <c r="C4655" s="197"/>
      <c r="D4655" s="14"/>
      <c r="E4655" s="14"/>
      <c r="F4655" s="14"/>
      <c r="G4655" s="14"/>
      <c r="H4655" s="14"/>
      <c r="I4655" s="14"/>
      <c r="J4655" s="20"/>
      <c r="K4655" s="14"/>
      <c r="L4655" s="17" t="s">
        <v>6590</v>
      </c>
      <c r="M4655" s="72" t="s">
        <v>3011</v>
      </c>
      <c r="N4655" s="17">
        <v>13</v>
      </c>
      <c r="O4655" s="17">
        <v>8</v>
      </c>
      <c r="P4655" s="17">
        <v>2017</v>
      </c>
      <c r="Q4655" s="19" t="s">
        <v>4913</v>
      </c>
      <c r="R4655" s="17" t="s">
        <v>1026</v>
      </c>
      <c r="S4655" s="19" t="s">
        <v>1041</v>
      </c>
      <c r="T4655" s="17">
        <v>2</v>
      </c>
      <c r="U4655" s="17" t="s">
        <v>1026</v>
      </c>
      <c r="V4655" s="17">
        <v>1</v>
      </c>
      <c r="W4655" s="350" t="s">
        <v>6605</v>
      </c>
      <c r="X4655" s="17">
        <v>675</v>
      </c>
      <c r="Y4655" s="17">
        <v>3</v>
      </c>
      <c r="Z4655" s="17" t="s">
        <v>1026</v>
      </c>
      <c r="AA4655" s="17">
        <v>2</v>
      </c>
      <c r="AB4655" s="17"/>
      <c r="AC4655" s="17">
        <v>2</v>
      </c>
      <c r="AD4655" s="17">
        <v>14</v>
      </c>
      <c r="AE4655" s="17">
        <f t="shared" si="111"/>
        <v>134</v>
      </c>
      <c r="AF4655" s="17"/>
      <c r="AG4655" s="17"/>
      <c r="AH4655" s="17"/>
      <c r="AI4655" s="17"/>
      <c r="AJ4655" s="11"/>
      <c r="AK4655" s="11"/>
      <c r="AL4655" s="11"/>
      <c r="AM4655" s="11"/>
      <c r="AN4655" s="11"/>
      <c r="AO4655" s="11"/>
      <c r="AP4655" s="11"/>
      <c r="AQ4655" s="11"/>
      <c r="AR4655" s="11"/>
      <c r="AS4655" s="11"/>
      <c r="AT4655" s="11"/>
      <c r="AU4655" s="11"/>
      <c r="AV4655" s="11"/>
      <c r="AW4655" s="11"/>
      <c r="AX4655" s="11"/>
      <c r="AY4655" s="11"/>
      <c r="AZ4655" s="11"/>
      <c r="BA4655" s="11"/>
      <c r="BB4655" s="11"/>
      <c r="BC4655" s="11"/>
      <c r="BD4655" s="11"/>
      <c r="BE4655" s="11"/>
      <c r="BF4655" s="11"/>
      <c r="BG4655" s="11"/>
      <c r="BH4655" s="11"/>
      <c r="BI4655" s="11"/>
      <c r="BJ4655" s="11"/>
      <c r="BK4655" s="11"/>
      <c r="BL4655" s="11"/>
      <c r="BM4655" s="11"/>
      <c r="BN4655" s="11"/>
      <c r="BO4655" s="11"/>
      <c r="BP4655" s="11"/>
      <c r="BQ4655" s="11"/>
      <c r="BR4655" s="11"/>
      <c r="BS4655" s="11"/>
      <c r="BT4655" s="11"/>
      <c r="BU4655" s="11"/>
      <c r="BV4655" s="11"/>
      <c r="BW4655" s="11"/>
      <c r="BX4655" s="11"/>
    </row>
    <row r="4656" spans="1:76" s="342" customFormat="1" ht="15" customHeight="1" x14ac:dyDescent="0.25">
      <c r="A4656" s="14"/>
      <c r="D4656" s="14"/>
      <c r="E4656" s="14"/>
      <c r="F4656" s="14"/>
      <c r="G4656" s="14"/>
      <c r="H4656" s="14"/>
      <c r="I4656" s="14"/>
      <c r="J4656" s="20"/>
      <c r="K4656" s="14"/>
      <c r="L4656" s="17" t="s">
        <v>6591</v>
      </c>
      <c r="M4656" s="72" t="s">
        <v>3011</v>
      </c>
      <c r="N4656" s="17">
        <v>13</v>
      </c>
      <c r="O4656" s="17">
        <v>8</v>
      </c>
      <c r="P4656" s="17">
        <v>2017</v>
      </c>
      <c r="Q4656" s="19" t="s">
        <v>566</v>
      </c>
      <c r="R4656" s="17" t="s">
        <v>1026</v>
      </c>
      <c r="S4656" s="19" t="s">
        <v>6380</v>
      </c>
      <c r="T4656" s="17">
        <v>0</v>
      </c>
      <c r="U4656" s="17" t="s">
        <v>1026</v>
      </c>
      <c r="V4656" s="17">
        <v>2</v>
      </c>
      <c r="W4656" s="350" t="s">
        <v>6606</v>
      </c>
      <c r="X4656" s="17">
        <v>103</v>
      </c>
      <c r="Y4656" s="17">
        <v>7</v>
      </c>
      <c r="Z4656" s="17" t="s">
        <v>1026</v>
      </c>
      <c r="AA4656" s="17">
        <v>10</v>
      </c>
      <c r="AB4656" s="17"/>
      <c r="AC4656" s="17">
        <v>2</v>
      </c>
      <c r="AD4656" s="17">
        <v>17</v>
      </c>
      <c r="AE4656" s="17">
        <f t="shared" si="110"/>
        <v>137</v>
      </c>
      <c r="AF4656" s="17"/>
      <c r="AG4656" s="17"/>
      <c r="AH4656" s="17"/>
      <c r="AI4656" s="17"/>
      <c r="AJ4656" s="11"/>
      <c r="AK4656" s="11"/>
      <c r="AL4656" s="11"/>
      <c r="AM4656" s="11"/>
      <c r="AN4656" s="11"/>
      <c r="AO4656" s="11"/>
      <c r="AP4656" s="11"/>
      <c r="AQ4656" s="11"/>
      <c r="AR4656" s="11"/>
      <c r="AS4656" s="11"/>
      <c r="AT4656" s="11"/>
      <c r="AU4656" s="11"/>
      <c r="AV4656" s="11"/>
      <c r="AW4656" s="11"/>
      <c r="AX4656" s="11"/>
      <c r="AY4656" s="11"/>
      <c r="AZ4656" s="11"/>
      <c r="BA4656" s="11"/>
      <c r="BB4656" s="11"/>
      <c r="BC4656" s="11"/>
      <c r="BD4656" s="11"/>
      <c r="BE4656" s="11"/>
      <c r="BF4656" s="11"/>
      <c r="BG4656" s="11"/>
      <c r="BH4656" s="11"/>
      <c r="BI4656" s="11"/>
      <c r="BJ4656" s="11"/>
      <c r="BK4656" s="11"/>
      <c r="BL4656" s="11"/>
      <c r="BM4656" s="11"/>
      <c r="BN4656" s="11"/>
      <c r="BO4656" s="11"/>
      <c r="BP4656" s="11"/>
      <c r="BQ4656" s="11"/>
      <c r="BR4656" s="11"/>
      <c r="BS4656" s="11"/>
      <c r="BT4656" s="11"/>
      <c r="BU4656" s="11"/>
      <c r="BV4656" s="11"/>
      <c r="BW4656" s="11"/>
      <c r="BX4656" s="11"/>
    </row>
    <row r="4657" spans="1:76" s="342" customFormat="1" ht="15" customHeight="1" x14ac:dyDescent="0.25">
      <c r="A4657" s="14"/>
      <c r="B4657" s="153"/>
      <c r="C4657" s="14"/>
      <c r="D4657" s="14"/>
      <c r="E4657" s="14"/>
      <c r="F4657" s="14"/>
      <c r="G4657" s="14"/>
      <c r="H4657" s="14"/>
      <c r="I4657" s="14"/>
      <c r="J4657" s="20"/>
      <c r="K4657" s="14"/>
      <c r="L4657" s="14"/>
      <c r="M4657" s="72"/>
      <c r="N4657" s="17"/>
      <c r="O4657" s="17"/>
      <c r="P4657" s="142"/>
      <c r="Q4657" s="142"/>
      <c r="R4657" s="17"/>
      <c r="S4657" s="48" t="s">
        <v>2</v>
      </c>
      <c r="T4657" s="17">
        <f>SUM(T4514:T4656)</f>
        <v>155</v>
      </c>
      <c r="U4657" s="352" t="s">
        <v>1026</v>
      </c>
      <c r="V4657" s="17">
        <f>SUM(V4514:V4656)</f>
        <v>133</v>
      </c>
      <c r="W4657" s="19"/>
      <c r="X4657" s="17">
        <f>SUM(X4514:X4656)</f>
        <v>71326</v>
      </c>
      <c r="Y4657" s="17">
        <f>SUM(Y4514:Y4656)</f>
        <v>943</v>
      </c>
      <c r="Z4657" s="352" t="s">
        <v>1026</v>
      </c>
      <c r="AA4657" s="17">
        <f>SUM(AA4514:AA4656)</f>
        <v>856</v>
      </c>
      <c r="AB4657" s="17"/>
      <c r="AC4657" s="17"/>
      <c r="AD4657" s="17"/>
      <c r="AE4657" s="17">
        <f>SUM(AE4514:AE4654)</f>
        <v>19481</v>
      </c>
      <c r="AF4657" s="17"/>
      <c r="AG4657" s="17"/>
      <c r="AH4657" s="17"/>
      <c r="AI4657" s="17"/>
      <c r="AJ4657" s="11"/>
      <c r="AK4657" s="11"/>
      <c r="AL4657" s="11"/>
      <c r="AM4657" s="11"/>
      <c r="AN4657" s="11"/>
      <c r="AO4657" s="11"/>
      <c r="AP4657" s="11"/>
      <c r="AQ4657" s="11"/>
      <c r="AR4657" s="11"/>
      <c r="AS4657" s="11"/>
      <c r="AT4657" s="11"/>
      <c r="AU4657" s="11"/>
      <c r="AV4657" s="11"/>
      <c r="AW4657" s="11"/>
      <c r="AX4657" s="11"/>
      <c r="AY4657" s="11"/>
      <c r="AZ4657" s="11"/>
      <c r="BA4657" s="11"/>
      <c r="BB4657" s="11"/>
      <c r="BC4657" s="11"/>
      <c r="BD4657" s="11"/>
      <c r="BE4657" s="11"/>
      <c r="BF4657" s="11"/>
      <c r="BG4657" s="11"/>
      <c r="BH4657" s="11"/>
      <c r="BI4657" s="11"/>
      <c r="BJ4657" s="11"/>
      <c r="BK4657" s="11"/>
      <c r="BL4657" s="11"/>
      <c r="BM4657" s="11"/>
      <c r="BN4657" s="11"/>
      <c r="BO4657" s="11"/>
      <c r="BP4657" s="11"/>
      <c r="BQ4657" s="11"/>
      <c r="BR4657" s="11"/>
      <c r="BS4657" s="11"/>
      <c r="BT4657" s="11"/>
      <c r="BU4657" s="11"/>
      <c r="BV4657" s="11"/>
      <c r="BW4657" s="11"/>
      <c r="BX4657" s="11"/>
    </row>
    <row r="4658" spans="1:76" s="342" customFormat="1" ht="15" customHeight="1" x14ac:dyDescent="0.25">
      <c r="A4658" s="14"/>
      <c r="B4658" s="153"/>
      <c r="C4658" s="14"/>
      <c r="D4658" s="14"/>
      <c r="E4658" s="14"/>
      <c r="F4658" s="14"/>
      <c r="G4658" s="14"/>
      <c r="H4658" s="14"/>
      <c r="I4658" s="14"/>
      <c r="J4658" s="20"/>
      <c r="K4658" s="14"/>
      <c r="L4658" s="14"/>
      <c r="M4658" s="72"/>
      <c r="N4658" s="17"/>
      <c r="O4658" s="17"/>
      <c r="P4658" s="17">
        <f>COUNT(T4514:T4656)</f>
        <v>143</v>
      </c>
      <c r="Q4658" s="142"/>
      <c r="R4658" s="17"/>
      <c r="S4658" s="19" t="s">
        <v>567</v>
      </c>
      <c r="T4658" s="81">
        <f>PRODUCT(T4657/P4658)</f>
        <v>1.083916083916084</v>
      </c>
      <c r="U4658" s="352" t="s">
        <v>1026</v>
      </c>
      <c r="V4658" s="81">
        <f>PRODUCT(V4657/P4658)</f>
        <v>0.93006993006993011</v>
      </c>
      <c r="W4658" s="19"/>
      <c r="X4658" s="82">
        <f>PRODUCT(X4657/P4658)</f>
        <v>498.7832167832168</v>
      </c>
      <c r="Y4658" s="81">
        <f>PRODUCT(Y4657/P4658)</f>
        <v>6.5944055944055942</v>
      </c>
      <c r="Z4658" s="353" t="s">
        <v>1026</v>
      </c>
      <c r="AA4658" s="81">
        <f>PRODUCT(AA4657/P4658)</f>
        <v>5.9860139860139858</v>
      </c>
      <c r="AB4658" s="17"/>
      <c r="AC4658" s="17">
        <v>2</v>
      </c>
      <c r="AD4658" s="82">
        <f>PRODUCT(AE4658-120)</f>
        <v>16.230769230769226</v>
      </c>
      <c r="AE4658" s="82">
        <f>PRODUCT(AE4657/P4658)</f>
        <v>136.23076923076923</v>
      </c>
      <c r="AF4658" s="17"/>
      <c r="AG4658" s="17"/>
      <c r="AH4658" s="17"/>
      <c r="AI4658" s="17"/>
      <c r="AJ4658" s="11"/>
      <c r="AK4658" s="11"/>
      <c r="AL4658" s="11"/>
      <c r="AM4658" s="11"/>
      <c r="AN4658" s="11"/>
      <c r="AO4658" s="11"/>
      <c r="AP4658" s="11"/>
      <c r="AQ4658" s="11"/>
      <c r="AR4658" s="11"/>
      <c r="AS4658" s="11"/>
      <c r="AT4658" s="11"/>
      <c r="AU4658" s="11"/>
      <c r="AV4658" s="11"/>
      <c r="AW4658" s="11"/>
      <c r="AX4658" s="11"/>
      <c r="AY4658" s="11"/>
      <c r="AZ4658" s="11"/>
      <c r="BA4658" s="11"/>
      <c r="BB4658" s="11"/>
      <c r="BC4658" s="11"/>
      <c r="BD4658" s="11"/>
      <c r="BE4658" s="11"/>
      <c r="BF4658" s="11"/>
      <c r="BG4658" s="11"/>
      <c r="BH4658" s="11"/>
      <c r="BI4658" s="11"/>
      <c r="BJ4658" s="11"/>
      <c r="BK4658" s="11"/>
      <c r="BL4658" s="11"/>
      <c r="BM4658" s="11"/>
      <c r="BN4658" s="11"/>
      <c r="BO4658" s="11"/>
      <c r="BP4658" s="11"/>
      <c r="BQ4658" s="11"/>
      <c r="BR4658" s="11"/>
      <c r="BS4658" s="11"/>
      <c r="BT4658" s="11"/>
      <c r="BU4658" s="11"/>
      <c r="BV4658" s="11"/>
      <c r="BW4658" s="11"/>
      <c r="BX4658" s="11"/>
    </row>
    <row r="4659" spans="1:76" s="342" customFormat="1" ht="15" customHeight="1" x14ac:dyDescent="0.25">
      <c r="A4659" s="14"/>
      <c r="B4659" s="153"/>
      <c r="C4659" s="14"/>
      <c r="D4659" s="14"/>
      <c r="E4659" s="14"/>
      <c r="F4659" s="14"/>
      <c r="G4659" s="14"/>
      <c r="H4659" s="14"/>
      <c r="I4659" s="14"/>
      <c r="J4659" s="20"/>
      <c r="K4659" s="14"/>
      <c r="L4659" s="14"/>
      <c r="M4659" s="72"/>
      <c r="N4659" s="17"/>
      <c r="O4659" s="17"/>
      <c r="P4659" s="17"/>
      <c r="Q4659" s="19"/>
      <c r="R4659" s="17"/>
      <c r="S4659" s="19"/>
      <c r="T4659" s="17"/>
      <c r="U4659" s="196"/>
      <c r="V4659" s="17"/>
      <c r="W4659" s="350"/>
      <c r="X4659" s="17"/>
      <c r="Y4659" s="17"/>
      <c r="Z4659" s="17"/>
      <c r="AA4659" s="17"/>
      <c r="AB4659" s="17"/>
      <c r="AC4659" s="17"/>
      <c r="AD4659" s="17"/>
      <c r="AE4659" s="17"/>
      <c r="AF4659" s="17"/>
      <c r="AG4659" s="17"/>
      <c r="AH4659" s="17"/>
      <c r="AI4659" s="17"/>
      <c r="AJ4659" s="11"/>
      <c r="AK4659" s="11"/>
      <c r="AL4659" s="11"/>
      <c r="AM4659" s="11"/>
      <c r="AN4659" s="11"/>
      <c r="AO4659" s="11"/>
      <c r="AP4659" s="11"/>
      <c r="AQ4659" s="11"/>
      <c r="AR4659" s="11"/>
      <c r="AS4659" s="11"/>
      <c r="AT4659" s="11"/>
      <c r="AU4659" s="11"/>
      <c r="AV4659" s="11"/>
      <c r="AW4659" s="11"/>
      <c r="AX4659" s="11"/>
      <c r="AY4659" s="11"/>
      <c r="AZ4659" s="11"/>
      <c r="BA4659" s="11"/>
      <c r="BB4659" s="11"/>
      <c r="BC4659" s="11"/>
      <c r="BD4659" s="11"/>
      <c r="BE4659" s="11"/>
      <c r="BF4659" s="11"/>
      <c r="BG4659" s="11"/>
      <c r="BH4659" s="11"/>
      <c r="BI4659" s="11"/>
      <c r="BJ4659" s="11"/>
      <c r="BK4659" s="11"/>
      <c r="BL4659" s="11"/>
      <c r="BM4659" s="11"/>
      <c r="BN4659" s="11"/>
      <c r="BO4659" s="11"/>
      <c r="BP4659" s="11"/>
      <c r="BQ4659" s="11"/>
      <c r="BR4659" s="11"/>
      <c r="BS4659" s="11"/>
      <c r="BT4659" s="11"/>
      <c r="BU4659" s="11"/>
      <c r="BV4659" s="11"/>
      <c r="BW4659" s="11"/>
      <c r="BX4659" s="11"/>
    </row>
    <row r="4660" spans="1:76" s="342" customFormat="1" ht="15" customHeight="1" x14ac:dyDescent="0.25">
      <c r="A4660" s="111"/>
      <c r="B4660" s="354" t="s">
        <v>6515</v>
      </c>
      <c r="C4660" s="111"/>
      <c r="D4660" s="111"/>
      <c r="E4660" s="111"/>
      <c r="F4660" s="111"/>
      <c r="G4660" s="111"/>
      <c r="H4660" s="111"/>
      <c r="I4660" s="111"/>
      <c r="J4660" s="355"/>
      <c r="K4660" s="111"/>
      <c r="L4660" s="111"/>
      <c r="M4660" s="115"/>
      <c r="N4660" s="115"/>
      <c r="O4660" s="115"/>
      <c r="P4660" s="115"/>
      <c r="Q4660" s="354" t="s">
        <v>6515</v>
      </c>
      <c r="R4660" s="115"/>
      <c r="S4660" s="356"/>
      <c r="T4660" s="115"/>
      <c r="U4660" s="357" t="s">
        <v>6513</v>
      </c>
      <c r="V4660" s="115"/>
      <c r="W4660" s="112" t="s">
        <v>2274</v>
      </c>
      <c r="X4660" s="111" t="s">
        <v>6514</v>
      </c>
      <c r="Y4660" s="115"/>
      <c r="Z4660" s="111" t="s">
        <v>6453</v>
      </c>
      <c r="AA4660" s="115"/>
      <c r="AB4660" s="17"/>
      <c r="AC4660" s="17"/>
      <c r="AD4660" s="17"/>
      <c r="AE4660" s="17"/>
      <c r="AF4660" s="17"/>
      <c r="AG4660" s="17"/>
      <c r="AH4660" s="17"/>
      <c r="AI4660" s="17"/>
      <c r="AJ4660" s="17"/>
      <c r="AK4660" s="17"/>
      <c r="AL4660" s="17"/>
      <c r="AM4660" s="17"/>
      <c r="AN4660" s="17"/>
      <c r="AO4660" s="17"/>
      <c r="AP4660" s="11"/>
      <c r="AQ4660" s="11"/>
      <c r="AR4660" s="11"/>
      <c r="AS4660" s="11"/>
      <c r="AT4660" s="11"/>
      <c r="AU4660" s="11"/>
      <c r="AV4660" s="11"/>
      <c r="AW4660" s="11"/>
      <c r="AX4660" s="11"/>
      <c r="AY4660" s="11"/>
      <c r="AZ4660" s="11"/>
      <c r="BA4660" s="11"/>
      <c r="BB4660" s="11"/>
      <c r="BC4660" s="11"/>
      <c r="BD4660" s="11"/>
      <c r="BE4660" s="11"/>
      <c r="BF4660" s="11"/>
      <c r="BG4660" s="11"/>
      <c r="BH4660" s="11"/>
      <c r="BI4660" s="11"/>
      <c r="BJ4660" s="11"/>
      <c r="BK4660" s="11"/>
      <c r="BL4660" s="11"/>
      <c r="BM4660" s="11"/>
      <c r="BN4660" s="11"/>
      <c r="BO4660" s="11"/>
      <c r="BP4660" s="11"/>
      <c r="BQ4660" s="11"/>
      <c r="BR4660" s="11"/>
      <c r="BS4660" s="11"/>
      <c r="BT4660" s="11"/>
      <c r="BU4660" s="11"/>
      <c r="BV4660" s="11"/>
      <c r="BW4660" s="11"/>
      <c r="BX4660" s="11"/>
    </row>
    <row r="4661" spans="1:76" s="361" customFormat="1" ht="15" customHeight="1" x14ac:dyDescent="0.25">
      <c r="A4661" s="14"/>
      <c r="B4661" s="153"/>
      <c r="C4661" s="14"/>
      <c r="D4661" s="14"/>
      <c r="E4661" s="14"/>
      <c r="F4661" s="14"/>
      <c r="G4661" s="14"/>
      <c r="H4661" s="14"/>
      <c r="I4661" s="20"/>
      <c r="J4661" s="20"/>
      <c r="K4661" s="14"/>
      <c r="L4661" s="14"/>
      <c r="M4661" s="72"/>
      <c r="N4661" s="14"/>
      <c r="O4661" s="14"/>
      <c r="P4661" s="14"/>
      <c r="Q4661" s="153" t="s">
        <v>2917</v>
      </c>
      <c r="R4661" s="358"/>
      <c r="S4661" s="130"/>
      <c r="T4661" s="228"/>
      <c r="U4661" s="359"/>
      <c r="V4661" s="358"/>
      <c r="W4661" s="19"/>
      <c r="X4661" s="360"/>
      <c r="Y4661" s="14"/>
      <c r="Z4661" s="74"/>
      <c r="AA4661" s="14"/>
      <c r="AB4661" s="17"/>
      <c r="AC4661" s="17"/>
      <c r="AD4661" s="17"/>
      <c r="AE4661" s="17"/>
      <c r="AF4661" s="17"/>
      <c r="AG4661" s="17"/>
      <c r="AH4661" s="17"/>
      <c r="AI4661" s="17"/>
      <c r="AJ4661" s="11"/>
      <c r="AK4661" s="11"/>
      <c r="AL4661" s="11"/>
      <c r="AM4661" s="11"/>
      <c r="AN4661" s="11"/>
      <c r="AO4661" s="11"/>
      <c r="AP4661" s="11"/>
      <c r="AQ4661" s="11"/>
      <c r="AR4661" s="11"/>
      <c r="AS4661" s="11"/>
      <c r="AT4661" s="11"/>
      <c r="AU4661" s="11"/>
      <c r="AV4661" s="11"/>
      <c r="AW4661" s="11"/>
      <c r="AX4661" s="11"/>
      <c r="AY4661" s="11"/>
      <c r="AZ4661" s="11"/>
      <c r="BA4661" s="11"/>
      <c r="BB4661" s="11"/>
      <c r="BC4661" s="11"/>
      <c r="BD4661" s="11"/>
      <c r="BE4661" s="11"/>
      <c r="BF4661" s="11"/>
      <c r="BG4661" s="11"/>
      <c r="BH4661" s="11"/>
      <c r="BI4661" s="11"/>
      <c r="BJ4661" s="11"/>
      <c r="BK4661" s="11"/>
      <c r="BL4661" s="11"/>
      <c r="BM4661" s="11"/>
      <c r="BN4661" s="11"/>
      <c r="BO4661" s="11"/>
      <c r="BP4661" s="11"/>
      <c r="BQ4661" s="11"/>
      <c r="BR4661" s="11"/>
      <c r="BS4661" s="11"/>
      <c r="BT4661" s="11"/>
      <c r="BU4661" s="11"/>
      <c r="BV4661" s="11"/>
      <c r="BW4661" s="11"/>
      <c r="BX4661" s="11"/>
    </row>
    <row r="4662" spans="1:76" s="342" customFormat="1" ht="15" customHeight="1" x14ac:dyDescent="0.25">
      <c r="A4662" s="153"/>
      <c r="B4662" s="153"/>
      <c r="C4662" s="153"/>
      <c r="D4662" s="153"/>
      <c r="E4662" s="153"/>
      <c r="F4662" s="153"/>
      <c r="G4662" s="153"/>
      <c r="H4662" s="153"/>
      <c r="I4662" s="153"/>
      <c r="J4662" s="20"/>
      <c r="K4662" s="153"/>
      <c r="L4662" s="153"/>
      <c r="M4662" s="72" t="s">
        <v>3144</v>
      </c>
      <c r="N4662" s="17">
        <v>15</v>
      </c>
      <c r="O4662" s="17">
        <v>8</v>
      </c>
      <c r="P4662" s="17">
        <v>2017</v>
      </c>
      <c r="Q4662" s="20" t="s">
        <v>5761</v>
      </c>
      <c r="R4662" s="54" t="s">
        <v>1026</v>
      </c>
      <c r="S4662" s="19" t="s">
        <v>566</v>
      </c>
      <c r="T4662" s="17">
        <v>2</v>
      </c>
      <c r="U4662" s="352" t="s">
        <v>1026</v>
      </c>
      <c r="V4662" s="17">
        <v>0</v>
      </c>
      <c r="W4662" s="19" t="s">
        <v>2599</v>
      </c>
      <c r="X4662" s="17">
        <v>482</v>
      </c>
      <c r="Y4662" s="17">
        <v>5</v>
      </c>
      <c r="Z4662" s="353" t="s">
        <v>1026</v>
      </c>
      <c r="AA4662" s="17">
        <v>3</v>
      </c>
      <c r="AB4662" s="17"/>
      <c r="AC4662" s="17">
        <v>1</v>
      </c>
      <c r="AD4662" s="17">
        <v>53</v>
      </c>
      <c r="AE4662" s="17">
        <f t="shared" ref="AE4662:AE4665" si="112">PRODUCT(AC4662*60+AD4662)</f>
        <v>113</v>
      </c>
      <c r="AF4662" s="17"/>
      <c r="AG4662" s="17"/>
      <c r="AH4662" s="17"/>
      <c r="AI4662" s="17"/>
      <c r="AJ4662" s="11"/>
      <c r="AK4662" s="11"/>
      <c r="AL4662" s="11"/>
      <c r="AM4662" s="11"/>
      <c r="AN4662" s="11"/>
      <c r="AO4662" s="11"/>
      <c r="AP4662" s="11"/>
      <c r="AQ4662" s="11"/>
      <c r="AR4662" s="11"/>
      <c r="AS4662" s="11"/>
      <c r="AT4662" s="11"/>
      <c r="AU4662" s="11"/>
      <c r="AV4662" s="11"/>
      <c r="AW4662" s="11"/>
      <c r="AX4662" s="11"/>
      <c r="AY4662" s="11"/>
      <c r="AZ4662" s="11"/>
      <c r="BA4662" s="11"/>
      <c r="BB4662" s="11"/>
      <c r="BC4662" s="11"/>
      <c r="BD4662" s="11"/>
      <c r="BE4662" s="11"/>
      <c r="BF4662" s="11"/>
      <c r="BG4662" s="11"/>
      <c r="BH4662" s="11"/>
      <c r="BI4662" s="11"/>
      <c r="BJ4662" s="11"/>
      <c r="BK4662" s="11"/>
      <c r="BL4662" s="11"/>
      <c r="BM4662" s="11"/>
      <c r="BN4662" s="11"/>
      <c r="BO4662" s="11"/>
      <c r="BP4662" s="11"/>
      <c r="BQ4662" s="11"/>
      <c r="BR4662" s="11"/>
      <c r="BS4662" s="11"/>
      <c r="BT4662" s="11"/>
      <c r="BU4662" s="11"/>
      <c r="BV4662" s="11"/>
      <c r="BW4662" s="11"/>
      <c r="BX4662" s="11"/>
    </row>
    <row r="4663" spans="1:76" s="342" customFormat="1" ht="15" customHeight="1" x14ac:dyDescent="0.25">
      <c r="A4663" s="153"/>
      <c r="B4663" s="153"/>
      <c r="C4663" s="153"/>
      <c r="D4663" s="153"/>
      <c r="E4663" s="153"/>
      <c r="F4663" s="153"/>
      <c r="G4663" s="153"/>
      <c r="H4663" s="153"/>
      <c r="I4663" s="153"/>
      <c r="J4663" s="20"/>
      <c r="K4663" s="153"/>
      <c r="L4663" s="153"/>
      <c r="M4663" s="72" t="s">
        <v>3143</v>
      </c>
      <c r="N4663" s="17">
        <v>18</v>
      </c>
      <c r="O4663" s="17">
        <v>8</v>
      </c>
      <c r="P4663" s="17">
        <v>2017</v>
      </c>
      <c r="Q4663" s="19" t="s">
        <v>566</v>
      </c>
      <c r="R4663" s="54" t="s">
        <v>1026</v>
      </c>
      <c r="S4663" s="20" t="s">
        <v>5761</v>
      </c>
      <c r="T4663" s="17">
        <v>0</v>
      </c>
      <c r="U4663" s="352" t="s">
        <v>1026</v>
      </c>
      <c r="V4663" s="17">
        <v>1</v>
      </c>
      <c r="W4663" s="19" t="s">
        <v>6611</v>
      </c>
      <c r="X4663" s="17">
        <v>246</v>
      </c>
      <c r="Y4663" s="17">
        <v>8</v>
      </c>
      <c r="Z4663" s="353" t="s">
        <v>1026</v>
      </c>
      <c r="AA4663" s="17">
        <v>13</v>
      </c>
      <c r="AB4663" s="17"/>
      <c r="AC4663" s="17">
        <v>2</v>
      </c>
      <c r="AD4663" s="17">
        <v>14</v>
      </c>
      <c r="AE4663" s="17">
        <f t="shared" si="112"/>
        <v>134</v>
      </c>
      <c r="AF4663" s="17"/>
      <c r="AG4663" s="17"/>
      <c r="AH4663" s="17"/>
      <c r="AI4663" s="17"/>
      <c r="AJ4663" s="11"/>
      <c r="AK4663" s="11"/>
      <c r="AL4663" s="11"/>
      <c r="AM4663" s="11"/>
      <c r="AN4663" s="11"/>
      <c r="AO4663" s="11"/>
      <c r="AP4663" s="11"/>
      <c r="AQ4663" s="11"/>
      <c r="AR4663" s="11"/>
      <c r="AS4663" s="11"/>
      <c r="AT4663" s="11"/>
      <c r="AU4663" s="11"/>
      <c r="AV4663" s="11"/>
      <c r="AW4663" s="11"/>
      <c r="AX4663" s="11"/>
      <c r="AY4663" s="11"/>
      <c r="AZ4663" s="11"/>
      <c r="BA4663" s="11"/>
      <c r="BB4663" s="11"/>
      <c r="BC4663" s="11"/>
      <c r="BD4663" s="11"/>
      <c r="BE4663" s="11"/>
      <c r="BF4663" s="11"/>
      <c r="BG4663" s="11"/>
      <c r="BH4663" s="11"/>
      <c r="BI4663" s="11"/>
      <c r="BJ4663" s="11"/>
      <c r="BK4663" s="11"/>
      <c r="BL4663" s="11"/>
      <c r="BM4663" s="11"/>
      <c r="BN4663" s="11"/>
      <c r="BO4663" s="11"/>
      <c r="BP4663" s="11"/>
      <c r="BQ4663" s="11"/>
      <c r="BR4663" s="11"/>
      <c r="BS4663" s="11"/>
      <c r="BT4663" s="11"/>
      <c r="BU4663" s="11"/>
      <c r="BV4663" s="11"/>
      <c r="BW4663" s="11"/>
      <c r="BX4663" s="11"/>
    </row>
    <row r="4664" spans="1:76" s="342" customFormat="1" ht="15" customHeight="1" x14ac:dyDescent="0.25">
      <c r="A4664" s="153"/>
      <c r="B4664" s="153"/>
      <c r="C4664" s="153"/>
      <c r="D4664" s="153"/>
      <c r="E4664" s="153"/>
      <c r="F4664" s="153"/>
      <c r="G4664" s="153"/>
      <c r="H4664" s="153"/>
      <c r="I4664" s="153"/>
      <c r="J4664" s="20"/>
      <c r="K4664" s="153"/>
      <c r="L4664" s="153"/>
      <c r="M4664" s="72" t="s">
        <v>3011</v>
      </c>
      <c r="N4664" s="17">
        <v>20</v>
      </c>
      <c r="O4664" s="17">
        <v>8</v>
      </c>
      <c r="P4664" s="17">
        <v>2017</v>
      </c>
      <c r="Q4664" s="19" t="s">
        <v>5761</v>
      </c>
      <c r="R4664" s="54" t="s">
        <v>1026</v>
      </c>
      <c r="S4664" s="20" t="s">
        <v>566</v>
      </c>
      <c r="T4664" s="17">
        <v>1</v>
      </c>
      <c r="U4664" s="352" t="s">
        <v>1026</v>
      </c>
      <c r="V4664" s="17">
        <v>2</v>
      </c>
      <c r="W4664" s="19" t="s">
        <v>6612</v>
      </c>
      <c r="X4664" s="17">
        <v>747</v>
      </c>
      <c r="Y4664" s="17">
        <v>12</v>
      </c>
      <c r="Z4664" s="353" t="s">
        <v>1026</v>
      </c>
      <c r="AA4664" s="17">
        <v>10</v>
      </c>
      <c r="AB4664" s="17"/>
      <c r="AC4664" s="17">
        <v>2</v>
      </c>
      <c r="AD4664" s="17">
        <v>26</v>
      </c>
      <c r="AE4664" s="17">
        <f t="shared" si="112"/>
        <v>146</v>
      </c>
      <c r="AF4664" s="17"/>
      <c r="AG4664" s="17"/>
      <c r="AH4664" s="17"/>
      <c r="AI4664" s="17"/>
      <c r="AJ4664" s="11"/>
      <c r="AK4664" s="11"/>
      <c r="AL4664" s="11"/>
      <c r="AM4664" s="11"/>
      <c r="AN4664" s="11"/>
      <c r="AO4664" s="11"/>
      <c r="AP4664" s="11"/>
      <c r="AQ4664" s="11"/>
      <c r="AR4664" s="11"/>
      <c r="AS4664" s="11"/>
      <c r="AT4664" s="11"/>
      <c r="AU4664" s="11"/>
      <c r="AV4664" s="11"/>
      <c r="AW4664" s="11"/>
      <c r="AX4664" s="11"/>
      <c r="AY4664" s="11"/>
      <c r="AZ4664" s="11"/>
      <c r="BA4664" s="11"/>
      <c r="BB4664" s="11"/>
      <c r="BC4664" s="11"/>
      <c r="BD4664" s="11"/>
      <c r="BE4664" s="11"/>
      <c r="BF4664" s="11"/>
      <c r="BG4664" s="11"/>
      <c r="BH4664" s="11"/>
      <c r="BI4664" s="11"/>
      <c r="BJ4664" s="11"/>
      <c r="BK4664" s="11"/>
      <c r="BL4664" s="11"/>
      <c r="BM4664" s="11"/>
      <c r="BN4664" s="11"/>
      <c r="BO4664" s="11"/>
      <c r="BP4664" s="11"/>
      <c r="BQ4664" s="11"/>
      <c r="BR4664" s="11"/>
      <c r="BS4664" s="11"/>
      <c r="BT4664" s="11"/>
      <c r="BU4664" s="11"/>
      <c r="BV4664" s="11"/>
      <c r="BW4664" s="11"/>
      <c r="BX4664" s="11"/>
    </row>
    <row r="4665" spans="1:76" s="342" customFormat="1" ht="15" customHeight="1" x14ac:dyDescent="0.25">
      <c r="A4665" s="153"/>
      <c r="B4665" s="153" t="s">
        <v>6617</v>
      </c>
      <c r="C4665" s="153"/>
      <c r="D4665" s="153"/>
      <c r="E4665" s="153"/>
      <c r="F4665" s="153"/>
      <c r="G4665" s="153"/>
      <c r="H4665" s="153"/>
      <c r="I4665" s="153"/>
      <c r="J4665" s="20"/>
      <c r="K4665" s="153"/>
      <c r="L4665" s="153"/>
      <c r="M4665" s="72" t="s">
        <v>3142</v>
      </c>
      <c r="N4665" s="17">
        <v>23</v>
      </c>
      <c r="O4665" s="17">
        <v>8</v>
      </c>
      <c r="P4665" s="17">
        <v>2017</v>
      </c>
      <c r="Q4665" s="19" t="s">
        <v>566</v>
      </c>
      <c r="R4665" s="54" t="s">
        <v>1026</v>
      </c>
      <c r="S4665" s="20" t="s">
        <v>5761</v>
      </c>
      <c r="T4665" s="17">
        <v>0</v>
      </c>
      <c r="U4665" s="352" t="s">
        <v>1026</v>
      </c>
      <c r="V4665" s="17">
        <v>2</v>
      </c>
      <c r="W4665" s="19" t="s">
        <v>627</v>
      </c>
      <c r="X4665" s="17">
        <v>327</v>
      </c>
      <c r="Y4665" s="17">
        <v>6</v>
      </c>
      <c r="Z4665" s="353" t="s">
        <v>1026</v>
      </c>
      <c r="AA4665" s="17">
        <v>9</v>
      </c>
      <c r="AB4665" s="17"/>
      <c r="AC4665" s="17">
        <v>2</v>
      </c>
      <c r="AD4665" s="17">
        <v>4</v>
      </c>
      <c r="AE4665" s="17">
        <f t="shared" si="112"/>
        <v>124</v>
      </c>
      <c r="AF4665" s="17"/>
      <c r="AG4665" s="17"/>
      <c r="AH4665" s="17"/>
      <c r="AI4665" s="17"/>
      <c r="AJ4665" s="11"/>
      <c r="AK4665" s="11"/>
      <c r="AL4665" s="11"/>
      <c r="AM4665" s="11"/>
      <c r="AN4665" s="11"/>
      <c r="AO4665" s="11"/>
      <c r="AP4665" s="11"/>
      <c r="AQ4665" s="11"/>
      <c r="AR4665" s="11"/>
      <c r="AS4665" s="11"/>
      <c r="AT4665" s="11"/>
      <c r="AU4665" s="11"/>
      <c r="AV4665" s="11"/>
      <c r="AW4665" s="11"/>
      <c r="AX4665" s="11"/>
      <c r="AY4665" s="11"/>
      <c r="AZ4665" s="11"/>
      <c r="BA4665" s="11"/>
      <c r="BB4665" s="11"/>
      <c r="BC4665" s="11"/>
      <c r="BD4665" s="11"/>
      <c r="BE4665" s="11"/>
      <c r="BF4665" s="11"/>
      <c r="BG4665" s="11"/>
      <c r="BH4665" s="11"/>
      <c r="BI4665" s="11"/>
      <c r="BJ4665" s="11"/>
      <c r="BK4665" s="11"/>
      <c r="BL4665" s="11"/>
      <c r="BM4665" s="11"/>
      <c r="BN4665" s="11"/>
      <c r="BO4665" s="11"/>
      <c r="BP4665" s="11"/>
      <c r="BQ4665" s="11"/>
      <c r="BR4665" s="11"/>
      <c r="BS4665" s="11"/>
      <c r="BT4665" s="11"/>
      <c r="BU4665" s="11"/>
      <c r="BV4665" s="11"/>
      <c r="BW4665" s="11"/>
      <c r="BX4665" s="11"/>
    </row>
    <row r="4666" spans="1:76" s="342" customFormat="1" ht="15" customHeight="1" x14ac:dyDescent="0.25">
      <c r="A4666" s="153"/>
      <c r="B4666" s="153"/>
      <c r="C4666" s="153"/>
      <c r="D4666" s="153"/>
      <c r="E4666" s="153"/>
      <c r="F4666" s="153"/>
      <c r="G4666" s="153"/>
      <c r="H4666" s="153"/>
      <c r="I4666" s="153"/>
      <c r="J4666" s="20"/>
      <c r="K4666" s="153"/>
      <c r="L4666" s="153"/>
      <c r="M4666" s="72"/>
      <c r="N4666" s="17"/>
      <c r="O4666" s="17"/>
      <c r="P4666" s="142"/>
      <c r="Q4666" s="20"/>
      <c r="R4666" s="54"/>
      <c r="S4666" s="20"/>
      <c r="T4666" s="17"/>
      <c r="U4666" s="348"/>
      <c r="V4666" s="17"/>
      <c r="W4666" s="19"/>
      <c r="X4666" s="17"/>
      <c r="Y4666" s="17"/>
      <c r="Z4666" s="54"/>
      <c r="AA4666" s="17"/>
      <c r="AB4666" s="17"/>
      <c r="AC4666" s="17"/>
      <c r="AD4666" s="17"/>
      <c r="AE4666" s="17"/>
      <c r="AF4666" s="17"/>
      <c r="AG4666" s="17"/>
      <c r="AH4666" s="17"/>
      <c r="AI4666" s="17"/>
      <c r="AJ4666" s="11"/>
      <c r="AK4666" s="11"/>
      <c r="AL4666" s="11"/>
      <c r="AM4666" s="11"/>
      <c r="AN4666" s="11"/>
      <c r="AO4666" s="11"/>
      <c r="AP4666" s="11"/>
      <c r="AQ4666" s="11"/>
      <c r="AR4666" s="11"/>
      <c r="AS4666" s="11"/>
      <c r="AT4666" s="11"/>
      <c r="AU4666" s="11"/>
      <c r="AV4666" s="11"/>
      <c r="AW4666" s="11"/>
      <c r="AX4666" s="11"/>
      <c r="AY4666" s="11"/>
      <c r="AZ4666" s="11"/>
      <c r="BA4666" s="11"/>
      <c r="BB4666" s="11"/>
      <c r="BC4666" s="11"/>
      <c r="BD4666" s="11"/>
      <c r="BE4666" s="11"/>
      <c r="BF4666" s="11"/>
      <c r="BG4666" s="11"/>
      <c r="BH4666" s="11"/>
      <c r="BI4666" s="11"/>
      <c r="BJ4666" s="11"/>
      <c r="BK4666" s="11"/>
      <c r="BL4666" s="11"/>
      <c r="BM4666" s="11"/>
      <c r="BN4666" s="11"/>
      <c r="BO4666" s="11"/>
      <c r="BP4666" s="11"/>
      <c r="BQ4666" s="11"/>
      <c r="BR4666" s="11"/>
      <c r="BS4666" s="11"/>
      <c r="BT4666" s="11"/>
      <c r="BU4666" s="11"/>
      <c r="BV4666" s="11"/>
      <c r="BW4666" s="11"/>
      <c r="BX4666" s="11"/>
    </row>
    <row r="4667" spans="1:76" s="342" customFormat="1" ht="15" customHeight="1" x14ac:dyDescent="0.25">
      <c r="A4667" s="153"/>
      <c r="B4667" s="153"/>
      <c r="C4667" s="153"/>
      <c r="D4667" s="153"/>
      <c r="E4667" s="153"/>
      <c r="F4667" s="153"/>
      <c r="G4667" s="153"/>
      <c r="H4667" s="153"/>
      <c r="I4667" s="153"/>
      <c r="J4667" s="20"/>
      <c r="K4667" s="153"/>
      <c r="L4667" s="153"/>
      <c r="M4667" s="72" t="s">
        <v>3144</v>
      </c>
      <c r="N4667" s="17">
        <v>15</v>
      </c>
      <c r="O4667" s="17">
        <v>8</v>
      </c>
      <c r="P4667" s="17">
        <v>2017</v>
      </c>
      <c r="Q4667" s="20" t="s">
        <v>1041</v>
      </c>
      <c r="R4667" s="54" t="s">
        <v>1026</v>
      </c>
      <c r="S4667" s="19" t="s">
        <v>6508</v>
      </c>
      <c r="T4667" s="17">
        <v>2</v>
      </c>
      <c r="U4667" s="352" t="s">
        <v>1026</v>
      </c>
      <c r="V4667" s="17">
        <v>0</v>
      </c>
      <c r="W4667" s="19" t="s">
        <v>5280</v>
      </c>
      <c r="X4667" s="17">
        <v>509</v>
      </c>
      <c r="Y4667" s="17">
        <v>16</v>
      </c>
      <c r="Z4667" s="353" t="s">
        <v>1026</v>
      </c>
      <c r="AA4667" s="17">
        <v>3</v>
      </c>
      <c r="AB4667" s="17"/>
      <c r="AC4667" s="17">
        <v>2</v>
      </c>
      <c r="AD4667" s="17">
        <v>15</v>
      </c>
      <c r="AE4667" s="17">
        <f t="shared" ref="AE4667:AE4669" si="113">PRODUCT(AC4667*60+AD4667)</f>
        <v>135</v>
      </c>
      <c r="AF4667" s="17"/>
      <c r="AG4667" s="17"/>
      <c r="AH4667" s="17"/>
      <c r="AI4667" s="17"/>
      <c r="AJ4667" s="11"/>
      <c r="AK4667" s="11"/>
      <c r="AL4667" s="11"/>
      <c r="AM4667" s="11"/>
      <c r="AN4667" s="11"/>
      <c r="AO4667" s="11"/>
      <c r="AP4667" s="11"/>
      <c r="AQ4667" s="11"/>
      <c r="AR4667" s="11"/>
      <c r="AS4667" s="11"/>
      <c r="AT4667" s="11"/>
      <c r="AU4667" s="11"/>
      <c r="AV4667" s="11"/>
      <c r="AW4667" s="11"/>
      <c r="AX4667" s="11"/>
      <c r="AY4667" s="11"/>
      <c r="AZ4667" s="11"/>
      <c r="BA4667" s="11"/>
      <c r="BB4667" s="11"/>
      <c r="BC4667" s="11"/>
      <c r="BD4667" s="11"/>
      <c r="BE4667" s="11"/>
      <c r="BF4667" s="11"/>
      <c r="BG4667" s="11"/>
      <c r="BH4667" s="11"/>
      <c r="BI4667" s="11"/>
      <c r="BJ4667" s="11"/>
      <c r="BK4667" s="11"/>
      <c r="BL4667" s="11"/>
      <c r="BM4667" s="11"/>
      <c r="BN4667" s="11"/>
      <c r="BO4667" s="11"/>
      <c r="BP4667" s="11"/>
      <c r="BQ4667" s="11"/>
      <c r="BR4667" s="11"/>
      <c r="BS4667" s="11"/>
      <c r="BT4667" s="11"/>
      <c r="BU4667" s="11"/>
      <c r="BV4667" s="11"/>
      <c r="BW4667" s="11"/>
      <c r="BX4667" s="11"/>
    </row>
    <row r="4668" spans="1:76" s="342" customFormat="1" ht="15" customHeight="1" x14ac:dyDescent="0.25">
      <c r="A4668" s="153"/>
      <c r="B4668" s="153"/>
      <c r="C4668" s="153"/>
      <c r="D4668" s="153"/>
      <c r="E4668" s="153"/>
      <c r="F4668" s="153"/>
      <c r="G4668" s="153"/>
      <c r="H4668" s="153"/>
      <c r="I4668" s="153"/>
      <c r="J4668" s="20"/>
      <c r="K4668" s="153"/>
      <c r="L4668" s="153"/>
      <c r="M4668" s="72" t="s">
        <v>3027</v>
      </c>
      <c r="N4668" s="17">
        <v>19</v>
      </c>
      <c r="O4668" s="17">
        <v>8</v>
      </c>
      <c r="P4668" s="17">
        <v>2017</v>
      </c>
      <c r="Q4668" s="19" t="s">
        <v>6508</v>
      </c>
      <c r="R4668" s="54" t="s">
        <v>1026</v>
      </c>
      <c r="S4668" s="20" t="s">
        <v>1041</v>
      </c>
      <c r="T4668" s="17">
        <v>1</v>
      </c>
      <c r="U4668" s="352" t="s">
        <v>1026</v>
      </c>
      <c r="V4668" s="17">
        <v>2</v>
      </c>
      <c r="W4668" s="19" t="s">
        <v>6613</v>
      </c>
      <c r="X4668" s="17">
        <v>268</v>
      </c>
      <c r="Y4668" s="17">
        <v>2</v>
      </c>
      <c r="Z4668" s="353" t="s">
        <v>1026</v>
      </c>
      <c r="AA4668" s="17">
        <v>7</v>
      </c>
      <c r="AB4668" s="17"/>
      <c r="AC4668" s="17">
        <v>3</v>
      </c>
      <c r="AD4668" s="17">
        <v>4</v>
      </c>
      <c r="AE4668" s="17">
        <f t="shared" si="113"/>
        <v>184</v>
      </c>
      <c r="AF4668" s="17"/>
      <c r="AG4668" s="17"/>
      <c r="AH4668" s="17"/>
      <c r="AI4668" s="17"/>
      <c r="AJ4668" s="11"/>
      <c r="AK4668" s="11"/>
      <c r="AL4668" s="11"/>
      <c r="AM4668" s="11"/>
      <c r="AN4668" s="11"/>
      <c r="AO4668" s="11"/>
      <c r="AP4668" s="11"/>
      <c r="AQ4668" s="11"/>
      <c r="AR4668" s="11"/>
      <c r="AS4668" s="11"/>
      <c r="AT4668" s="11"/>
      <c r="AU4668" s="11"/>
      <c r="AV4668" s="11"/>
      <c r="AW4668" s="11"/>
      <c r="AX4668" s="11"/>
      <c r="AY4668" s="11"/>
      <c r="AZ4668" s="11"/>
      <c r="BA4668" s="11"/>
      <c r="BB4668" s="11"/>
      <c r="BC4668" s="11"/>
      <c r="BD4668" s="11"/>
      <c r="BE4668" s="11"/>
      <c r="BF4668" s="11"/>
      <c r="BG4668" s="11"/>
      <c r="BH4668" s="11"/>
      <c r="BI4668" s="11"/>
      <c r="BJ4668" s="11"/>
      <c r="BK4668" s="11"/>
      <c r="BL4668" s="11"/>
      <c r="BM4668" s="11"/>
      <c r="BN4668" s="11"/>
      <c r="BO4668" s="11"/>
      <c r="BP4668" s="11"/>
      <c r="BQ4668" s="11"/>
      <c r="BR4668" s="11"/>
      <c r="BS4668" s="11"/>
      <c r="BT4668" s="11"/>
      <c r="BU4668" s="11"/>
      <c r="BV4668" s="11"/>
      <c r="BW4668" s="11"/>
      <c r="BX4668" s="11"/>
    </row>
    <row r="4669" spans="1:76" s="342" customFormat="1" ht="15" customHeight="1" x14ac:dyDescent="0.25">
      <c r="A4669" s="153"/>
      <c r="B4669" s="153" t="s">
        <v>1163</v>
      </c>
      <c r="C4669" s="153"/>
      <c r="D4669" s="153"/>
      <c r="E4669" s="153"/>
      <c r="F4669" s="153"/>
      <c r="G4669" s="153"/>
      <c r="H4669" s="153"/>
      <c r="I4669" s="153"/>
      <c r="J4669" s="20"/>
      <c r="K4669" s="153"/>
      <c r="L4669" s="153"/>
      <c r="M4669" s="72" t="s">
        <v>3011</v>
      </c>
      <c r="N4669" s="17">
        <v>20</v>
      </c>
      <c r="O4669" s="17">
        <v>8</v>
      </c>
      <c r="P4669" s="17">
        <v>2017</v>
      </c>
      <c r="Q4669" s="20" t="s">
        <v>1041</v>
      </c>
      <c r="R4669" s="54" t="s">
        <v>1026</v>
      </c>
      <c r="S4669" s="19" t="s">
        <v>6508</v>
      </c>
      <c r="T4669" s="17">
        <v>2</v>
      </c>
      <c r="U4669" s="352" t="s">
        <v>1026</v>
      </c>
      <c r="V4669" s="17">
        <v>0</v>
      </c>
      <c r="W4669" s="19" t="s">
        <v>5129</v>
      </c>
      <c r="X4669" s="17">
        <v>630</v>
      </c>
      <c r="Y4669" s="17">
        <v>7</v>
      </c>
      <c r="Z4669" s="353" t="s">
        <v>1026</v>
      </c>
      <c r="AA4669" s="17">
        <v>2</v>
      </c>
      <c r="AB4669" s="17"/>
      <c r="AC4669" s="17">
        <v>2</v>
      </c>
      <c r="AD4669" s="17">
        <v>1</v>
      </c>
      <c r="AE4669" s="17">
        <f t="shared" si="113"/>
        <v>121</v>
      </c>
      <c r="AF4669" s="17"/>
      <c r="AG4669" s="17"/>
      <c r="AH4669" s="17"/>
      <c r="AI4669" s="17"/>
      <c r="AJ4669" s="11"/>
      <c r="AK4669" s="11"/>
      <c r="AL4669" s="11"/>
      <c r="AM4669" s="11"/>
      <c r="AN4669" s="11"/>
      <c r="AO4669" s="11"/>
      <c r="AP4669" s="11"/>
      <c r="AQ4669" s="11"/>
      <c r="AR4669" s="11"/>
      <c r="AS4669" s="11"/>
      <c r="AT4669" s="11"/>
      <c r="AU4669" s="11"/>
      <c r="AV4669" s="11"/>
      <c r="AW4669" s="11"/>
      <c r="AX4669" s="11"/>
      <c r="AY4669" s="11"/>
      <c r="AZ4669" s="11"/>
      <c r="BA4669" s="11"/>
      <c r="BB4669" s="11"/>
      <c r="BC4669" s="11"/>
      <c r="BD4669" s="11"/>
      <c r="BE4669" s="11"/>
      <c r="BF4669" s="11"/>
      <c r="BG4669" s="11"/>
      <c r="BH4669" s="11"/>
      <c r="BI4669" s="11"/>
      <c r="BJ4669" s="11"/>
      <c r="BK4669" s="11"/>
      <c r="BL4669" s="11"/>
      <c r="BM4669" s="11"/>
      <c r="BN4669" s="11"/>
      <c r="BO4669" s="11"/>
      <c r="BP4669" s="11"/>
      <c r="BQ4669" s="11"/>
      <c r="BR4669" s="11"/>
      <c r="BS4669" s="11"/>
      <c r="BT4669" s="11"/>
      <c r="BU4669" s="11"/>
      <c r="BV4669" s="11"/>
      <c r="BW4669" s="11"/>
      <c r="BX4669" s="11"/>
    </row>
    <row r="4670" spans="1:76" s="342" customFormat="1" ht="15" customHeight="1" x14ac:dyDescent="0.25">
      <c r="A4670" s="153"/>
      <c r="B4670" s="153"/>
      <c r="C4670" s="153"/>
      <c r="D4670" s="153"/>
      <c r="E4670" s="153"/>
      <c r="F4670" s="153"/>
      <c r="G4670" s="153"/>
      <c r="H4670" s="153"/>
      <c r="I4670" s="153"/>
      <c r="J4670" s="20"/>
      <c r="K4670" s="153"/>
      <c r="L4670" s="153"/>
      <c r="M4670" s="72"/>
      <c r="N4670" s="17"/>
      <c r="O4670" s="17"/>
      <c r="P4670" s="142"/>
      <c r="Q4670" s="20"/>
      <c r="R4670" s="54"/>
      <c r="S4670" s="20"/>
      <c r="T4670" s="17"/>
      <c r="U4670" s="348"/>
      <c r="V4670" s="17"/>
      <c r="W4670" s="19"/>
      <c r="X4670" s="17"/>
      <c r="Y4670" s="17"/>
      <c r="Z4670" s="54"/>
      <c r="AA4670" s="17"/>
      <c r="AB4670" s="17"/>
      <c r="AC4670" s="17"/>
      <c r="AD4670" s="17"/>
      <c r="AE4670" s="17"/>
      <c r="AF4670" s="17"/>
      <c r="AG4670" s="17"/>
      <c r="AH4670" s="17"/>
      <c r="AI4670" s="17"/>
      <c r="AJ4670" s="11"/>
      <c r="AK4670" s="11"/>
      <c r="AL4670" s="11"/>
      <c r="AM4670" s="11"/>
      <c r="AN4670" s="11"/>
      <c r="AO4670" s="11"/>
      <c r="AP4670" s="11"/>
      <c r="AQ4670" s="11"/>
      <c r="AR4670" s="11"/>
      <c r="AS4670" s="11"/>
      <c r="AT4670" s="11"/>
      <c r="AU4670" s="11"/>
      <c r="AV4670" s="11"/>
      <c r="AW4670" s="11"/>
      <c r="AX4670" s="11"/>
      <c r="AY4670" s="11"/>
      <c r="AZ4670" s="11"/>
      <c r="BA4670" s="11"/>
      <c r="BB4670" s="11"/>
      <c r="BC4670" s="11"/>
      <c r="BD4670" s="11"/>
      <c r="BE4670" s="11"/>
      <c r="BF4670" s="11"/>
      <c r="BG4670" s="11"/>
      <c r="BH4670" s="11"/>
      <c r="BI4670" s="11"/>
      <c r="BJ4670" s="11"/>
      <c r="BK4670" s="11"/>
      <c r="BL4670" s="11"/>
      <c r="BM4670" s="11"/>
      <c r="BN4670" s="11"/>
      <c r="BO4670" s="11"/>
      <c r="BP4670" s="11"/>
      <c r="BQ4670" s="11"/>
      <c r="BR4670" s="11"/>
      <c r="BS4670" s="11"/>
      <c r="BT4670" s="11"/>
      <c r="BU4670" s="11"/>
      <c r="BV4670" s="11"/>
      <c r="BW4670" s="11"/>
      <c r="BX4670" s="11"/>
    </row>
    <row r="4671" spans="1:76" s="342" customFormat="1" ht="15" customHeight="1" x14ac:dyDescent="0.25">
      <c r="A4671" s="153"/>
      <c r="B4671" s="153"/>
      <c r="C4671" s="153"/>
      <c r="D4671" s="153"/>
      <c r="E4671" s="153"/>
      <c r="F4671" s="153"/>
      <c r="G4671" s="153"/>
      <c r="H4671" s="153"/>
      <c r="I4671" s="153"/>
      <c r="J4671" s="20"/>
      <c r="K4671" s="153"/>
      <c r="L4671" s="153"/>
      <c r="M4671" s="72" t="s">
        <v>3142</v>
      </c>
      <c r="N4671" s="17">
        <v>16</v>
      </c>
      <c r="O4671" s="17">
        <v>8</v>
      </c>
      <c r="P4671" s="17">
        <v>2017</v>
      </c>
      <c r="Q4671" s="20" t="s">
        <v>392</v>
      </c>
      <c r="R4671" s="54" t="s">
        <v>1026</v>
      </c>
      <c r="S4671" s="19" t="s">
        <v>5041</v>
      </c>
      <c r="T4671" s="17">
        <v>2</v>
      </c>
      <c r="U4671" s="352" t="s">
        <v>1026</v>
      </c>
      <c r="V4671" s="17">
        <v>0</v>
      </c>
      <c r="W4671" s="19" t="s">
        <v>6609</v>
      </c>
      <c r="X4671" s="17">
        <v>582</v>
      </c>
      <c r="Y4671" s="17">
        <v>11</v>
      </c>
      <c r="Z4671" s="353" t="s">
        <v>1026</v>
      </c>
      <c r="AA4671" s="17">
        <v>5</v>
      </c>
      <c r="AB4671" s="17"/>
      <c r="AC4671" s="17">
        <v>2</v>
      </c>
      <c r="AD4671" s="17">
        <v>18</v>
      </c>
      <c r="AE4671" s="17">
        <f t="shared" ref="AE4671:AE4674" si="114">PRODUCT(AC4671*60+AD4671)</f>
        <v>138</v>
      </c>
      <c r="AF4671" s="17"/>
      <c r="AG4671" s="17"/>
      <c r="AH4671" s="17"/>
      <c r="AI4671" s="17"/>
      <c r="AJ4671" s="11"/>
      <c r="AK4671" s="11"/>
      <c r="AL4671" s="11"/>
      <c r="AM4671" s="11"/>
      <c r="AN4671" s="11"/>
      <c r="AO4671" s="11"/>
      <c r="AP4671" s="11"/>
      <c r="AQ4671" s="11"/>
      <c r="AR4671" s="11"/>
      <c r="AS4671" s="11"/>
      <c r="AT4671" s="11"/>
      <c r="AU4671" s="11"/>
      <c r="AV4671" s="11"/>
      <c r="AW4671" s="11"/>
      <c r="AX4671" s="11"/>
      <c r="AY4671" s="11"/>
      <c r="AZ4671" s="11"/>
      <c r="BA4671" s="11"/>
      <c r="BB4671" s="11"/>
      <c r="BC4671" s="11"/>
      <c r="BD4671" s="11"/>
      <c r="BE4671" s="11"/>
      <c r="BF4671" s="11"/>
      <c r="BG4671" s="11"/>
      <c r="BH4671" s="11"/>
      <c r="BI4671" s="11"/>
      <c r="BJ4671" s="11"/>
      <c r="BK4671" s="11"/>
      <c r="BL4671" s="11"/>
      <c r="BM4671" s="11"/>
      <c r="BN4671" s="11"/>
      <c r="BO4671" s="11"/>
      <c r="BP4671" s="11"/>
      <c r="BQ4671" s="11"/>
      <c r="BR4671" s="11"/>
      <c r="BS4671" s="11"/>
      <c r="BT4671" s="11"/>
      <c r="BU4671" s="11"/>
      <c r="BV4671" s="11"/>
      <c r="BW4671" s="11"/>
      <c r="BX4671" s="11"/>
    </row>
    <row r="4672" spans="1:76" s="342" customFormat="1" ht="15" customHeight="1" x14ac:dyDescent="0.25">
      <c r="A4672" s="153"/>
      <c r="B4672" s="153"/>
      <c r="C4672" s="153"/>
      <c r="D4672" s="153"/>
      <c r="E4672" s="153"/>
      <c r="F4672" s="153"/>
      <c r="G4672" s="153"/>
      <c r="H4672" s="153"/>
      <c r="I4672" s="153"/>
      <c r="J4672" s="20"/>
      <c r="K4672" s="153"/>
      <c r="L4672" s="153"/>
      <c r="M4672" s="72" t="s">
        <v>3143</v>
      </c>
      <c r="N4672" s="17">
        <v>18</v>
      </c>
      <c r="O4672" s="17">
        <v>8</v>
      </c>
      <c r="P4672" s="17">
        <v>2017</v>
      </c>
      <c r="Q4672" s="20" t="s">
        <v>5041</v>
      </c>
      <c r="R4672" s="54" t="s">
        <v>1026</v>
      </c>
      <c r="S4672" s="19" t="s">
        <v>392</v>
      </c>
      <c r="T4672" s="17">
        <v>1</v>
      </c>
      <c r="U4672" s="352" t="s">
        <v>1026</v>
      </c>
      <c r="V4672" s="17">
        <v>0</v>
      </c>
      <c r="W4672" s="19" t="s">
        <v>6610</v>
      </c>
      <c r="X4672" s="17">
        <v>255</v>
      </c>
      <c r="Y4672" s="17">
        <v>7</v>
      </c>
      <c r="Z4672" s="353" t="s">
        <v>1026</v>
      </c>
      <c r="AA4672" s="17">
        <v>7</v>
      </c>
      <c r="AB4672" s="17"/>
      <c r="AC4672" s="17">
        <v>2</v>
      </c>
      <c r="AD4672" s="17">
        <v>59</v>
      </c>
      <c r="AE4672" s="17">
        <f t="shared" si="114"/>
        <v>179</v>
      </c>
      <c r="AF4672" s="17"/>
      <c r="AG4672" s="17"/>
      <c r="AH4672" s="17"/>
      <c r="AI4672" s="17"/>
      <c r="AJ4672" s="11"/>
      <c r="AK4672" s="11"/>
      <c r="AL4672" s="11"/>
      <c r="AM4672" s="11"/>
      <c r="AN4672" s="11"/>
      <c r="AO4672" s="11"/>
      <c r="AP4672" s="11"/>
      <c r="AQ4672" s="11"/>
      <c r="AR4672" s="11"/>
      <c r="AS4672" s="11"/>
      <c r="AT4672" s="11"/>
      <c r="AU4672" s="11"/>
      <c r="AV4672" s="11"/>
      <c r="AW4672" s="11"/>
      <c r="AX4672" s="11"/>
      <c r="AY4672" s="11"/>
      <c r="AZ4672" s="11"/>
      <c r="BA4672" s="11"/>
      <c r="BB4672" s="11"/>
      <c r="BC4672" s="11"/>
      <c r="BD4672" s="11"/>
      <c r="BE4672" s="11"/>
      <c r="BF4672" s="11"/>
      <c r="BG4672" s="11"/>
      <c r="BH4672" s="11"/>
      <c r="BI4672" s="11"/>
      <c r="BJ4672" s="11"/>
      <c r="BK4672" s="11"/>
      <c r="BL4672" s="11"/>
      <c r="BM4672" s="11"/>
      <c r="BN4672" s="11"/>
      <c r="BO4672" s="11"/>
      <c r="BP4672" s="11"/>
      <c r="BQ4672" s="11"/>
      <c r="BR4672" s="11"/>
      <c r="BS4672" s="11"/>
      <c r="BT4672" s="11"/>
      <c r="BU4672" s="11"/>
      <c r="BV4672" s="11"/>
      <c r="BW4672" s="11"/>
      <c r="BX4672" s="11"/>
    </row>
    <row r="4673" spans="1:76" s="342" customFormat="1" ht="15" customHeight="1" x14ac:dyDescent="0.25">
      <c r="A4673" s="153"/>
      <c r="B4673" s="153"/>
      <c r="C4673" s="153"/>
      <c r="D4673" s="153"/>
      <c r="E4673" s="153"/>
      <c r="F4673" s="153"/>
      <c r="G4673" s="153"/>
      <c r="H4673" s="153"/>
      <c r="I4673" s="153"/>
      <c r="J4673" s="20"/>
      <c r="K4673" s="153"/>
      <c r="L4673" s="153"/>
      <c r="M4673" s="72" t="s">
        <v>3011</v>
      </c>
      <c r="N4673" s="17">
        <v>20</v>
      </c>
      <c r="O4673" s="17">
        <v>8</v>
      </c>
      <c r="P4673" s="17">
        <v>2017</v>
      </c>
      <c r="Q4673" s="19" t="s">
        <v>392</v>
      </c>
      <c r="R4673" s="54" t="s">
        <v>1026</v>
      </c>
      <c r="S4673" s="20" t="s">
        <v>5041</v>
      </c>
      <c r="T4673" s="17">
        <v>0</v>
      </c>
      <c r="U4673" s="352" t="s">
        <v>1026</v>
      </c>
      <c r="V4673" s="17">
        <v>2</v>
      </c>
      <c r="W4673" s="19" t="s">
        <v>487</v>
      </c>
      <c r="X4673" s="17">
        <v>721</v>
      </c>
      <c r="Y4673" s="17">
        <v>4</v>
      </c>
      <c r="Z4673" s="353" t="s">
        <v>1026</v>
      </c>
      <c r="AA4673" s="17">
        <v>9</v>
      </c>
      <c r="AB4673" s="17"/>
      <c r="AC4673" s="17">
        <v>2</v>
      </c>
      <c r="AD4673" s="17">
        <v>3</v>
      </c>
      <c r="AE4673" s="17">
        <f t="shared" si="114"/>
        <v>123</v>
      </c>
      <c r="AF4673" s="17"/>
      <c r="AG4673" s="17"/>
      <c r="AH4673" s="17"/>
      <c r="AI4673" s="17"/>
      <c r="AJ4673" s="11"/>
      <c r="AK4673" s="11"/>
      <c r="AL4673" s="11"/>
      <c r="AM4673" s="11"/>
      <c r="AN4673" s="11"/>
      <c r="AO4673" s="11"/>
      <c r="AP4673" s="11"/>
      <c r="AQ4673" s="11"/>
      <c r="AR4673" s="11"/>
      <c r="AS4673" s="11"/>
      <c r="AT4673" s="11"/>
      <c r="AU4673" s="11"/>
      <c r="AV4673" s="11"/>
      <c r="AW4673" s="11"/>
      <c r="AX4673" s="11"/>
      <c r="AY4673" s="11"/>
      <c r="AZ4673" s="11"/>
      <c r="BA4673" s="11"/>
      <c r="BB4673" s="11"/>
      <c r="BC4673" s="11"/>
      <c r="BD4673" s="11"/>
      <c r="BE4673" s="11"/>
      <c r="BF4673" s="11"/>
      <c r="BG4673" s="11"/>
      <c r="BH4673" s="11"/>
      <c r="BI4673" s="11"/>
      <c r="BJ4673" s="11"/>
      <c r="BK4673" s="11"/>
      <c r="BL4673" s="11"/>
      <c r="BM4673" s="11"/>
      <c r="BN4673" s="11"/>
      <c r="BO4673" s="11"/>
      <c r="BP4673" s="11"/>
      <c r="BQ4673" s="11"/>
      <c r="BR4673" s="11"/>
      <c r="BS4673" s="11"/>
      <c r="BT4673" s="11"/>
      <c r="BU4673" s="11"/>
      <c r="BV4673" s="11"/>
      <c r="BW4673" s="11"/>
      <c r="BX4673" s="11"/>
    </row>
    <row r="4674" spans="1:76" s="342" customFormat="1" ht="15" customHeight="1" x14ac:dyDescent="0.25">
      <c r="A4674" s="153"/>
      <c r="B4674" s="153" t="s">
        <v>6615</v>
      </c>
      <c r="C4674" s="153"/>
      <c r="D4674" s="153"/>
      <c r="E4674" s="153"/>
      <c r="F4674" s="153"/>
      <c r="G4674" s="153"/>
      <c r="H4674" s="153"/>
      <c r="I4674" s="153"/>
      <c r="J4674" s="20"/>
      <c r="K4674" s="153"/>
      <c r="L4674" s="153"/>
      <c r="M4674" s="72" t="s">
        <v>3144</v>
      </c>
      <c r="N4674" s="17">
        <v>22</v>
      </c>
      <c r="O4674" s="17">
        <v>8</v>
      </c>
      <c r="P4674" s="17">
        <v>2017</v>
      </c>
      <c r="Q4674" s="20" t="s">
        <v>5041</v>
      </c>
      <c r="R4674" s="54" t="s">
        <v>1026</v>
      </c>
      <c r="S4674" s="19" t="s">
        <v>392</v>
      </c>
      <c r="T4674" s="17">
        <v>2</v>
      </c>
      <c r="U4674" s="352" t="s">
        <v>1026</v>
      </c>
      <c r="V4674" s="17">
        <v>1</v>
      </c>
      <c r="W4674" s="19" t="s">
        <v>6616</v>
      </c>
      <c r="X4674" s="17">
        <v>556</v>
      </c>
      <c r="Y4674" s="17">
        <v>3</v>
      </c>
      <c r="Z4674" s="353" t="s">
        <v>1026</v>
      </c>
      <c r="AA4674" s="17">
        <v>3</v>
      </c>
      <c r="AB4674" s="17"/>
      <c r="AC4674" s="17">
        <v>2</v>
      </c>
      <c r="AD4674" s="17">
        <v>2</v>
      </c>
      <c r="AE4674" s="17">
        <f t="shared" si="114"/>
        <v>122</v>
      </c>
      <c r="AF4674" s="17"/>
      <c r="AG4674" s="17"/>
      <c r="AH4674" s="17"/>
      <c r="AI4674" s="17"/>
      <c r="AJ4674" s="11"/>
      <c r="AK4674" s="11"/>
      <c r="AL4674" s="11"/>
      <c r="AM4674" s="11"/>
      <c r="AN4674" s="11"/>
      <c r="AO4674" s="11"/>
      <c r="AP4674" s="11"/>
      <c r="AQ4674" s="11"/>
      <c r="AR4674" s="11"/>
      <c r="AS4674" s="11"/>
      <c r="AT4674" s="11"/>
      <c r="AU4674" s="11"/>
      <c r="AV4674" s="11"/>
      <c r="AW4674" s="11"/>
      <c r="AX4674" s="11"/>
      <c r="AY4674" s="11"/>
      <c r="AZ4674" s="11"/>
      <c r="BA4674" s="11"/>
      <c r="BB4674" s="11"/>
      <c r="BC4674" s="11"/>
      <c r="BD4674" s="11"/>
      <c r="BE4674" s="11"/>
      <c r="BF4674" s="11"/>
      <c r="BG4674" s="11"/>
      <c r="BH4674" s="11"/>
      <c r="BI4674" s="11"/>
      <c r="BJ4674" s="11"/>
      <c r="BK4674" s="11"/>
      <c r="BL4674" s="11"/>
      <c r="BM4674" s="11"/>
      <c r="BN4674" s="11"/>
      <c r="BO4674" s="11"/>
      <c r="BP4674" s="11"/>
      <c r="BQ4674" s="11"/>
      <c r="BR4674" s="11"/>
      <c r="BS4674" s="11"/>
      <c r="BT4674" s="11"/>
      <c r="BU4674" s="11"/>
      <c r="BV4674" s="11"/>
      <c r="BW4674" s="11"/>
      <c r="BX4674" s="11"/>
    </row>
    <row r="4675" spans="1:76" s="342" customFormat="1" ht="15" customHeight="1" x14ac:dyDescent="0.25">
      <c r="A4675" s="153"/>
      <c r="B4675" s="153"/>
      <c r="C4675" s="153"/>
      <c r="D4675" s="153"/>
      <c r="E4675" s="153"/>
      <c r="F4675" s="153"/>
      <c r="G4675" s="153"/>
      <c r="H4675" s="153"/>
      <c r="I4675" s="153"/>
      <c r="J4675" s="20"/>
      <c r="K4675" s="153"/>
      <c r="L4675" s="153"/>
      <c r="M4675" s="72"/>
      <c r="N4675" s="17"/>
      <c r="O4675" s="17"/>
      <c r="P4675" s="142"/>
      <c r="Q4675" s="20"/>
      <c r="R4675" s="54"/>
      <c r="S4675" s="20"/>
      <c r="T4675" s="17"/>
      <c r="U4675" s="348"/>
      <c r="V4675" s="17"/>
      <c r="W4675" s="19"/>
      <c r="X4675" s="17"/>
      <c r="Y4675" s="17"/>
      <c r="Z4675" s="54"/>
      <c r="AA4675" s="17"/>
      <c r="AB4675" s="17"/>
      <c r="AC4675" s="17"/>
      <c r="AD4675" s="17"/>
      <c r="AE4675" s="17"/>
      <c r="AF4675" s="17"/>
      <c r="AG4675" s="17"/>
      <c r="AH4675" s="17"/>
      <c r="AI4675" s="17"/>
      <c r="AJ4675" s="11"/>
      <c r="AK4675" s="11"/>
      <c r="AL4675" s="11"/>
      <c r="AM4675" s="11"/>
      <c r="AN4675" s="11"/>
      <c r="AO4675" s="11"/>
      <c r="AP4675" s="11"/>
      <c r="AQ4675" s="11"/>
      <c r="AR4675" s="11"/>
      <c r="AS4675" s="11"/>
      <c r="AT4675" s="11"/>
      <c r="AU4675" s="11"/>
      <c r="AV4675" s="11"/>
      <c r="AW4675" s="11"/>
      <c r="AX4675" s="11"/>
      <c r="AY4675" s="11"/>
      <c r="AZ4675" s="11"/>
      <c r="BA4675" s="11"/>
      <c r="BB4675" s="11"/>
      <c r="BC4675" s="11"/>
      <c r="BD4675" s="11"/>
      <c r="BE4675" s="11"/>
      <c r="BF4675" s="11"/>
      <c r="BG4675" s="11"/>
      <c r="BH4675" s="11"/>
      <c r="BI4675" s="11"/>
      <c r="BJ4675" s="11"/>
      <c r="BK4675" s="11"/>
      <c r="BL4675" s="11"/>
      <c r="BM4675" s="11"/>
      <c r="BN4675" s="11"/>
      <c r="BO4675" s="11"/>
      <c r="BP4675" s="11"/>
      <c r="BQ4675" s="11"/>
      <c r="BR4675" s="11"/>
      <c r="BS4675" s="11"/>
      <c r="BT4675" s="11"/>
      <c r="BU4675" s="11"/>
      <c r="BV4675" s="11"/>
      <c r="BW4675" s="11"/>
      <c r="BX4675" s="11"/>
    </row>
    <row r="4676" spans="1:76" s="342" customFormat="1" ht="15" customHeight="1" x14ac:dyDescent="0.25">
      <c r="A4676" s="153"/>
      <c r="B4676" s="153"/>
      <c r="C4676" s="153"/>
      <c r="D4676" s="153"/>
      <c r="E4676" s="153"/>
      <c r="F4676" s="153"/>
      <c r="G4676" s="153"/>
      <c r="H4676" s="153"/>
      <c r="I4676" s="153"/>
      <c r="J4676" s="20"/>
      <c r="K4676" s="153"/>
      <c r="L4676" s="153"/>
      <c r="M4676" s="72" t="s">
        <v>3142</v>
      </c>
      <c r="N4676" s="17">
        <v>16</v>
      </c>
      <c r="O4676" s="17">
        <v>8</v>
      </c>
      <c r="P4676" s="17">
        <v>2017</v>
      </c>
      <c r="Q4676" s="20" t="s">
        <v>1241</v>
      </c>
      <c r="R4676" s="54" t="s">
        <v>1026</v>
      </c>
      <c r="S4676" s="19" t="s">
        <v>4913</v>
      </c>
      <c r="T4676" s="17">
        <v>2</v>
      </c>
      <c r="U4676" s="352" t="s">
        <v>1026</v>
      </c>
      <c r="V4676" s="17">
        <v>0</v>
      </c>
      <c r="W4676" s="19" t="s">
        <v>6608</v>
      </c>
      <c r="X4676" s="17">
        <v>1248</v>
      </c>
      <c r="Y4676" s="17">
        <v>6</v>
      </c>
      <c r="Z4676" s="353" t="s">
        <v>1026</v>
      </c>
      <c r="AA4676" s="17">
        <v>1</v>
      </c>
      <c r="AB4676" s="17"/>
      <c r="AC4676" s="17">
        <v>2</v>
      </c>
      <c r="AD4676" s="17">
        <v>9</v>
      </c>
      <c r="AE4676" s="17">
        <f t="shared" ref="AE4676" si="115">PRODUCT(AC4676*60+AD4676)</f>
        <v>129</v>
      </c>
      <c r="AF4676" s="17"/>
      <c r="AG4676" s="17"/>
      <c r="AH4676" s="17"/>
      <c r="AI4676" s="17"/>
      <c r="AJ4676" s="11"/>
      <c r="AK4676" s="11"/>
      <c r="AL4676" s="11"/>
      <c r="AM4676" s="11"/>
      <c r="AN4676" s="11"/>
      <c r="AO4676" s="11"/>
      <c r="AP4676" s="11"/>
      <c r="AQ4676" s="11"/>
      <c r="AR4676" s="11"/>
      <c r="AS4676" s="11"/>
      <c r="AT4676" s="11"/>
      <c r="AU4676" s="11"/>
      <c r="AV4676" s="11"/>
      <c r="AW4676" s="11"/>
      <c r="AX4676" s="11"/>
      <c r="AY4676" s="11"/>
      <c r="AZ4676" s="11"/>
      <c r="BA4676" s="11"/>
      <c r="BB4676" s="11"/>
      <c r="BC4676" s="11"/>
      <c r="BD4676" s="11"/>
      <c r="BE4676" s="11"/>
      <c r="BF4676" s="11"/>
      <c r="BG4676" s="11"/>
      <c r="BH4676" s="11"/>
      <c r="BI4676" s="11"/>
      <c r="BJ4676" s="11"/>
      <c r="BK4676" s="11"/>
      <c r="BL4676" s="11"/>
      <c r="BM4676" s="11"/>
      <c r="BN4676" s="11"/>
      <c r="BO4676" s="11"/>
      <c r="BP4676" s="11"/>
      <c r="BQ4676" s="11"/>
      <c r="BR4676" s="11"/>
      <c r="BS4676" s="11"/>
      <c r="BT4676" s="11"/>
      <c r="BU4676" s="11"/>
      <c r="BV4676" s="11"/>
      <c r="BW4676" s="11"/>
      <c r="BX4676" s="11"/>
    </row>
    <row r="4677" spans="1:76" s="342" customFormat="1" ht="15" customHeight="1" x14ac:dyDescent="0.25">
      <c r="A4677" s="153"/>
      <c r="B4677" s="153"/>
      <c r="C4677" s="153"/>
      <c r="D4677" s="153"/>
      <c r="E4677" s="153"/>
      <c r="F4677" s="153"/>
      <c r="G4677" s="153"/>
      <c r="H4677" s="153"/>
      <c r="I4677" s="153"/>
      <c r="J4677" s="20"/>
      <c r="K4677" s="153"/>
      <c r="L4677" s="153"/>
      <c r="M4677" s="72" t="s">
        <v>3143</v>
      </c>
      <c r="N4677" s="17">
        <v>18</v>
      </c>
      <c r="O4677" s="17">
        <v>8</v>
      </c>
      <c r="P4677" s="17">
        <v>2017</v>
      </c>
      <c r="Q4677" s="19" t="s">
        <v>4913</v>
      </c>
      <c r="R4677" s="54" t="s">
        <v>1026</v>
      </c>
      <c r="S4677" s="20" t="s">
        <v>1241</v>
      </c>
      <c r="T4677" s="17">
        <v>0</v>
      </c>
      <c r="U4677" s="352" t="s">
        <v>1026</v>
      </c>
      <c r="V4677" s="17">
        <v>1</v>
      </c>
      <c r="W4677" s="19" t="s">
        <v>1050</v>
      </c>
      <c r="X4677" s="17">
        <v>912</v>
      </c>
      <c r="Y4677" s="17">
        <v>3</v>
      </c>
      <c r="Z4677" s="353" t="s">
        <v>1026</v>
      </c>
      <c r="AA4677" s="17">
        <v>5</v>
      </c>
      <c r="AB4677" s="17"/>
      <c r="AC4677" s="17">
        <v>2</v>
      </c>
      <c r="AD4677" s="17">
        <v>25</v>
      </c>
      <c r="AE4677" s="17">
        <f t="shared" ref="AE4677:AE4678" si="116">PRODUCT(AC4677*60+AD4677)</f>
        <v>145</v>
      </c>
      <c r="AF4677" s="17"/>
      <c r="AG4677" s="17"/>
      <c r="AH4677" s="17"/>
      <c r="AI4677" s="17"/>
      <c r="AJ4677" s="11"/>
      <c r="AK4677" s="11"/>
      <c r="AL4677" s="11"/>
      <c r="AM4677" s="11"/>
      <c r="AN4677" s="11"/>
      <c r="AO4677" s="11"/>
      <c r="AP4677" s="11"/>
      <c r="AQ4677" s="11"/>
      <c r="AR4677" s="11"/>
      <c r="AS4677" s="11"/>
      <c r="AT4677" s="11"/>
      <c r="AU4677" s="11"/>
      <c r="AV4677" s="11"/>
      <c r="AW4677" s="11"/>
      <c r="AX4677" s="11"/>
      <c r="AY4677" s="11"/>
      <c r="AZ4677" s="11"/>
      <c r="BA4677" s="11"/>
      <c r="BB4677" s="11"/>
      <c r="BC4677" s="11"/>
      <c r="BD4677" s="11"/>
      <c r="BE4677" s="11"/>
      <c r="BF4677" s="11"/>
      <c r="BG4677" s="11"/>
      <c r="BH4677" s="11"/>
      <c r="BI4677" s="11"/>
      <c r="BJ4677" s="11"/>
      <c r="BK4677" s="11"/>
      <c r="BL4677" s="11"/>
      <c r="BM4677" s="11"/>
      <c r="BN4677" s="11"/>
      <c r="BO4677" s="11"/>
      <c r="BP4677" s="11"/>
      <c r="BQ4677" s="11"/>
      <c r="BR4677" s="11"/>
      <c r="BS4677" s="11"/>
      <c r="BT4677" s="11"/>
      <c r="BU4677" s="11"/>
      <c r="BV4677" s="11"/>
      <c r="BW4677" s="11"/>
      <c r="BX4677" s="11"/>
    </row>
    <row r="4678" spans="1:76" s="342" customFormat="1" ht="15" customHeight="1" x14ac:dyDescent="0.25">
      <c r="A4678" s="153"/>
      <c r="B4678" s="153" t="s">
        <v>1183</v>
      </c>
      <c r="C4678" s="153"/>
      <c r="D4678" s="153"/>
      <c r="E4678" s="153"/>
      <c r="F4678" s="153"/>
      <c r="G4678" s="153"/>
      <c r="H4678" s="153"/>
      <c r="I4678" s="153"/>
      <c r="J4678" s="20"/>
      <c r="K4678" s="153"/>
      <c r="L4678" s="153"/>
      <c r="M4678" s="72" t="s">
        <v>3011</v>
      </c>
      <c r="N4678" s="17">
        <v>20</v>
      </c>
      <c r="O4678" s="17">
        <v>8</v>
      </c>
      <c r="P4678" s="17">
        <v>2017</v>
      </c>
      <c r="Q4678" s="20" t="s">
        <v>1241</v>
      </c>
      <c r="R4678" s="54" t="s">
        <v>1026</v>
      </c>
      <c r="S4678" s="19" t="s">
        <v>4913</v>
      </c>
      <c r="T4678" s="17">
        <v>2</v>
      </c>
      <c r="U4678" s="352" t="s">
        <v>1026</v>
      </c>
      <c r="V4678" s="17">
        <v>1</v>
      </c>
      <c r="W4678" s="19" t="s">
        <v>6614</v>
      </c>
      <c r="X4678" s="17">
        <v>1432</v>
      </c>
      <c r="Y4678" s="17">
        <v>11</v>
      </c>
      <c r="Z4678" s="353" t="s">
        <v>1026</v>
      </c>
      <c r="AA4678" s="17">
        <v>3</v>
      </c>
      <c r="AB4678" s="17"/>
      <c r="AC4678" s="17">
        <v>2</v>
      </c>
      <c r="AD4678" s="17">
        <v>33</v>
      </c>
      <c r="AE4678" s="17">
        <f t="shared" si="116"/>
        <v>153</v>
      </c>
      <c r="AF4678" s="17"/>
      <c r="AG4678" s="17"/>
      <c r="AH4678" s="17"/>
      <c r="AI4678" s="17"/>
      <c r="AJ4678" s="11"/>
      <c r="AK4678" s="11"/>
      <c r="AL4678" s="11"/>
      <c r="AM4678" s="11"/>
      <c r="AN4678" s="11"/>
      <c r="AO4678" s="11"/>
      <c r="AP4678" s="11"/>
      <c r="AQ4678" s="11"/>
      <c r="AR4678" s="11"/>
      <c r="AS4678" s="11"/>
      <c r="AT4678" s="11"/>
      <c r="AU4678" s="11"/>
      <c r="AV4678" s="11"/>
      <c r="AW4678" s="11"/>
      <c r="AX4678" s="11"/>
      <c r="AY4678" s="11"/>
      <c r="AZ4678" s="11"/>
      <c r="BA4678" s="11"/>
      <c r="BB4678" s="11"/>
      <c r="BC4678" s="11"/>
      <c r="BD4678" s="11"/>
      <c r="BE4678" s="11"/>
      <c r="BF4678" s="11"/>
      <c r="BG4678" s="11"/>
      <c r="BH4678" s="11"/>
      <c r="BI4678" s="11"/>
      <c r="BJ4678" s="11"/>
      <c r="BK4678" s="11"/>
      <c r="BL4678" s="11"/>
      <c r="BM4678" s="11"/>
      <c r="BN4678" s="11"/>
      <c r="BO4678" s="11"/>
      <c r="BP4678" s="11"/>
      <c r="BQ4678" s="11"/>
      <c r="BR4678" s="11"/>
      <c r="BS4678" s="11"/>
      <c r="BT4678" s="11"/>
      <c r="BU4678" s="11"/>
      <c r="BV4678" s="11"/>
      <c r="BW4678" s="11"/>
      <c r="BX4678" s="11"/>
    </row>
    <row r="4679" spans="1:76" s="342" customFormat="1" ht="15" customHeight="1" x14ac:dyDescent="0.25">
      <c r="A4679" s="153"/>
      <c r="B4679" s="153"/>
      <c r="C4679" s="153"/>
      <c r="D4679" s="153"/>
      <c r="E4679" s="153"/>
      <c r="F4679" s="153"/>
      <c r="G4679" s="153"/>
      <c r="H4679" s="153"/>
      <c r="I4679" s="153"/>
      <c r="J4679" s="20"/>
      <c r="K4679" s="153"/>
      <c r="L4679" s="153"/>
      <c r="M4679" s="72"/>
      <c r="N4679" s="17"/>
      <c r="O4679" s="17"/>
      <c r="P4679" s="142"/>
      <c r="Q4679" s="20"/>
      <c r="R4679" s="54"/>
      <c r="S4679" s="19"/>
      <c r="T4679" s="17"/>
      <c r="U4679" s="348"/>
      <c r="V4679" s="17"/>
      <c r="W4679" s="19"/>
      <c r="X4679" s="17"/>
      <c r="Y4679" s="17"/>
      <c r="Z4679" s="54"/>
      <c r="AA4679" s="17"/>
      <c r="AB4679" s="17"/>
      <c r="AC4679" s="17"/>
      <c r="AD4679" s="17"/>
      <c r="AE4679" s="17"/>
      <c r="AF4679" s="17"/>
      <c r="AG4679" s="17"/>
      <c r="AH4679" s="17"/>
      <c r="AI4679" s="17"/>
      <c r="AJ4679" s="11"/>
      <c r="AK4679" s="11"/>
      <c r="AL4679" s="11"/>
      <c r="AM4679" s="11"/>
      <c r="AN4679" s="11"/>
      <c r="AO4679" s="11"/>
      <c r="AP4679" s="11"/>
      <c r="AQ4679" s="11"/>
      <c r="AR4679" s="11"/>
      <c r="AS4679" s="11"/>
      <c r="AT4679" s="11"/>
      <c r="AU4679" s="11"/>
      <c r="AV4679" s="11"/>
      <c r="AW4679" s="11"/>
      <c r="AX4679" s="11"/>
      <c r="AY4679" s="11"/>
      <c r="AZ4679" s="11"/>
      <c r="BA4679" s="11"/>
      <c r="BB4679" s="11"/>
      <c r="BC4679" s="11"/>
      <c r="BD4679" s="11"/>
      <c r="BE4679" s="11"/>
      <c r="BF4679" s="11"/>
      <c r="BG4679" s="11"/>
      <c r="BH4679" s="11"/>
      <c r="BI4679" s="11"/>
      <c r="BJ4679" s="11"/>
      <c r="BK4679" s="11"/>
      <c r="BL4679" s="11"/>
      <c r="BM4679" s="11"/>
      <c r="BN4679" s="11"/>
      <c r="BO4679" s="11"/>
      <c r="BP4679" s="11"/>
      <c r="BQ4679" s="11"/>
      <c r="BR4679" s="11"/>
      <c r="BS4679" s="11"/>
      <c r="BT4679" s="11"/>
      <c r="BU4679" s="11"/>
      <c r="BV4679" s="11"/>
      <c r="BW4679" s="11"/>
      <c r="BX4679" s="11"/>
    </row>
    <row r="4680" spans="1:76" s="342" customFormat="1" ht="15" customHeight="1" x14ac:dyDescent="0.25">
      <c r="A4680" s="153"/>
      <c r="B4680" s="153"/>
      <c r="C4680" s="153"/>
      <c r="D4680" s="153"/>
      <c r="E4680" s="153"/>
      <c r="F4680" s="153"/>
      <c r="G4680" s="153"/>
      <c r="H4680" s="153"/>
      <c r="I4680" s="153"/>
      <c r="J4680" s="20"/>
      <c r="K4680" s="153"/>
      <c r="L4680" s="153"/>
      <c r="M4680" s="72"/>
      <c r="N4680" s="17"/>
      <c r="O4680" s="17"/>
      <c r="P4680" s="142"/>
      <c r="Q4680" s="67" t="s">
        <v>1443</v>
      </c>
      <c r="R4680" s="17"/>
      <c r="S4680" s="142"/>
      <c r="T4680" s="17"/>
      <c r="U4680" s="196"/>
      <c r="V4680" s="17"/>
      <c r="W4680" s="19"/>
      <c r="X4680" s="17"/>
      <c r="Y4680" s="17"/>
      <c r="Z4680" s="17"/>
      <c r="AA4680" s="17"/>
      <c r="AB4680" s="17"/>
      <c r="AC4680" s="17"/>
      <c r="AD4680" s="17"/>
      <c r="AE4680" s="17"/>
      <c r="AF4680" s="17"/>
      <c r="AG4680" s="17"/>
      <c r="AH4680" s="17"/>
      <c r="AI4680" s="17"/>
      <c r="AJ4680" s="11"/>
      <c r="AK4680" s="11"/>
      <c r="AL4680" s="11"/>
      <c r="AM4680" s="11"/>
      <c r="AN4680" s="11"/>
      <c r="AO4680" s="11"/>
      <c r="AP4680" s="11"/>
      <c r="AQ4680" s="11"/>
      <c r="AR4680" s="11"/>
      <c r="AS4680" s="11"/>
      <c r="AT4680" s="11"/>
      <c r="AU4680" s="11"/>
      <c r="AV4680" s="11"/>
      <c r="AW4680" s="11"/>
      <c r="AX4680" s="11"/>
      <c r="AY4680" s="11"/>
      <c r="AZ4680" s="11"/>
      <c r="BA4680" s="11"/>
      <c r="BB4680" s="11"/>
      <c r="BC4680" s="11"/>
      <c r="BD4680" s="11"/>
      <c r="BE4680" s="11"/>
      <c r="BF4680" s="11"/>
      <c r="BG4680" s="11"/>
      <c r="BH4680" s="11"/>
      <c r="BI4680" s="11"/>
      <c r="BJ4680" s="11"/>
      <c r="BK4680" s="11"/>
      <c r="BL4680" s="11"/>
      <c r="BM4680" s="11"/>
      <c r="BN4680" s="11"/>
      <c r="BO4680" s="11"/>
      <c r="BP4680" s="11"/>
      <c r="BQ4680" s="11"/>
      <c r="BR4680" s="11"/>
      <c r="BS4680" s="11"/>
      <c r="BT4680" s="11"/>
      <c r="BU4680" s="11"/>
      <c r="BV4680" s="11"/>
      <c r="BW4680" s="11"/>
      <c r="BX4680" s="11"/>
    </row>
    <row r="4681" spans="1:76" s="342" customFormat="1" ht="15" customHeight="1" x14ac:dyDescent="0.25">
      <c r="A4681" s="153"/>
      <c r="B4681" s="153"/>
      <c r="C4681" s="153"/>
      <c r="D4681" s="153"/>
      <c r="E4681" s="153"/>
      <c r="F4681" s="153"/>
      <c r="G4681" s="153"/>
      <c r="H4681" s="153"/>
      <c r="I4681" s="153"/>
      <c r="J4681" s="20"/>
      <c r="K4681" s="153"/>
      <c r="L4681" s="153"/>
      <c r="M4681" s="72" t="s">
        <v>3027</v>
      </c>
      <c r="N4681" s="17">
        <v>26</v>
      </c>
      <c r="O4681" s="17">
        <v>8</v>
      </c>
      <c r="P4681" s="17">
        <v>2017</v>
      </c>
      <c r="Q4681" s="20" t="s">
        <v>5761</v>
      </c>
      <c r="R4681" s="54" t="s">
        <v>1026</v>
      </c>
      <c r="S4681" s="19" t="s">
        <v>5041</v>
      </c>
      <c r="T4681" s="17">
        <v>2</v>
      </c>
      <c r="U4681" s="352" t="s">
        <v>1026</v>
      </c>
      <c r="V4681" s="17">
        <v>0</v>
      </c>
      <c r="W4681" s="19" t="s">
        <v>944</v>
      </c>
      <c r="X4681" s="17">
        <v>650</v>
      </c>
      <c r="Y4681" s="17">
        <v>6</v>
      </c>
      <c r="Z4681" s="353" t="s">
        <v>1026</v>
      </c>
      <c r="AA4681" s="17">
        <v>1</v>
      </c>
      <c r="AB4681" s="17"/>
      <c r="AC4681" s="17">
        <v>1</v>
      </c>
      <c r="AD4681" s="17">
        <v>51</v>
      </c>
      <c r="AE4681" s="17">
        <f t="shared" ref="AE4681:AE4684" si="117">PRODUCT(AC4681*60+AD4681)</f>
        <v>111</v>
      </c>
      <c r="AF4681" s="17"/>
      <c r="AG4681" s="17"/>
      <c r="AH4681" s="17"/>
      <c r="AI4681" s="17"/>
      <c r="AJ4681" s="11"/>
      <c r="AK4681" s="11"/>
      <c r="AL4681" s="11"/>
      <c r="AM4681" s="11"/>
      <c r="AN4681" s="11"/>
      <c r="AO4681" s="11"/>
      <c r="AP4681" s="11"/>
      <c r="AQ4681" s="11"/>
      <c r="AR4681" s="11"/>
      <c r="AS4681" s="11"/>
      <c r="AT4681" s="11"/>
      <c r="AU4681" s="11"/>
      <c r="AV4681" s="11"/>
      <c r="AW4681" s="11"/>
      <c r="AX4681" s="11"/>
      <c r="AY4681" s="11"/>
      <c r="AZ4681" s="11"/>
      <c r="BA4681" s="11"/>
      <c r="BB4681" s="11"/>
      <c r="BC4681" s="11"/>
      <c r="BD4681" s="11"/>
      <c r="BE4681" s="11"/>
      <c r="BF4681" s="11"/>
      <c r="BG4681" s="11"/>
      <c r="BH4681" s="11"/>
      <c r="BI4681" s="11"/>
      <c r="BJ4681" s="11"/>
      <c r="BK4681" s="11"/>
      <c r="BL4681" s="11"/>
      <c r="BM4681" s="11"/>
      <c r="BN4681" s="11"/>
      <c r="BO4681" s="11"/>
      <c r="BP4681" s="11"/>
      <c r="BQ4681" s="11"/>
      <c r="BR4681" s="11"/>
      <c r="BS4681" s="11"/>
      <c r="BT4681" s="11"/>
      <c r="BU4681" s="11"/>
      <c r="BV4681" s="11"/>
      <c r="BW4681" s="11"/>
      <c r="BX4681" s="11"/>
    </row>
    <row r="4682" spans="1:76" s="342" customFormat="1" ht="15" customHeight="1" x14ac:dyDescent="0.25">
      <c r="A4682" s="153"/>
      <c r="B4682" s="153"/>
      <c r="C4682" s="153"/>
      <c r="D4682" s="153"/>
      <c r="E4682" s="153"/>
      <c r="F4682" s="153"/>
      <c r="G4682" s="153"/>
      <c r="H4682" s="153"/>
      <c r="I4682" s="153"/>
      <c r="J4682" s="20"/>
      <c r="K4682" s="153"/>
      <c r="L4682" s="153"/>
      <c r="M4682" s="72" t="s">
        <v>3144</v>
      </c>
      <c r="N4682" s="17">
        <v>29</v>
      </c>
      <c r="O4682" s="17">
        <v>8</v>
      </c>
      <c r="P4682" s="17">
        <v>2017</v>
      </c>
      <c r="Q4682" s="20" t="s">
        <v>5041</v>
      </c>
      <c r="R4682" s="54" t="s">
        <v>1026</v>
      </c>
      <c r="S4682" s="19" t="s">
        <v>5761</v>
      </c>
      <c r="T4682" s="17">
        <v>1</v>
      </c>
      <c r="U4682" s="352" t="s">
        <v>1026</v>
      </c>
      <c r="V4682" s="17">
        <v>0</v>
      </c>
      <c r="W4682" s="19" t="s">
        <v>4978</v>
      </c>
      <c r="X4682" s="17">
        <v>553</v>
      </c>
      <c r="Y4682" s="17">
        <v>3</v>
      </c>
      <c r="Z4682" s="353" t="s">
        <v>1026</v>
      </c>
      <c r="AA4682" s="17">
        <v>2</v>
      </c>
      <c r="AB4682" s="17"/>
      <c r="AC4682" s="17">
        <v>1</v>
      </c>
      <c r="AD4682" s="17">
        <v>53</v>
      </c>
      <c r="AE4682" s="17">
        <f t="shared" si="117"/>
        <v>113</v>
      </c>
      <c r="AF4682" s="17"/>
      <c r="AG4682" s="17"/>
      <c r="AH4682" s="17"/>
      <c r="AI4682" s="17"/>
      <c r="AJ4682" s="11"/>
      <c r="AK4682" s="11"/>
      <c r="AL4682" s="11"/>
      <c r="AM4682" s="11"/>
      <c r="AN4682" s="11"/>
      <c r="AO4682" s="11"/>
      <c r="AP4682" s="11"/>
      <c r="AQ4682" s="11"/>
      <c r="AR4682" s="11"/>
      <c r="AS4682" s="11"/>
      <c r="AT4682" s="11"/>
      <c r="AU4682" s="11"/>
      <c r="AV4682" s="11"/>
      <c r="AW4682" s="11"/>
      <c r="AX4682" s="11"/>
      <c r="AY4682" s="11"/>
      <c r="AZ4682" s="11"/>
      <c r="BA4682" s="11"/>
      <c r="BB4682" s="11"/>
      <c r="BC4682" s="11"/>
      <c r="BD4682" s="11"/>
      <c r="BE4682" s="11"/>
      <c r="BF4682" s="11"/>
      <c r="BG4682" s="11"/>
      <c r="BH4682" s="11"/>
      <c r="BI4682" s="11"/>
      <c r="BJ4682" s="11"/>
      <c r="BK4682" s="11"/>
      <c r="BL4682" s="11"/>
      <c r="BM4682" s="11"/>
      <c r="BN4682" s="11"/>
      <c r="BO4682" s="11"/>
      <c r="BP4682" s="11"/>
      <c r="BQ4682" s="11"/>
      <c r="BR4682" s="11"/>
      <c r="BS4682" s="11"/>
      <c r="BT4682" s="11"/>
      <c r="BU4682" s="11"/>
      <c r="BV4682" s="11"/>
      <c r="BW4682" s="11"/>
      <c r="BX4682" s="11"/>
    </row>
    <row r="4683" spans="1:76" s="342" customFormat="1" ht="15" customHeight="1" x14ac:dyDescent="0.25">
      <c r="A4683" s="153"/>
      <c r="B4683" s="153"/>
      <c r="C4683" s="153"/>
      <c r="D4683" s="153"/>
      <c r="E4683" s="153"/>
      <c r="F4683" s="153"/>
      <c r="G4683" s="153"/>
      <c r="H4683" s="153"/>
      <c r="I4683" s="153"/>
      <c r="J4683" s="20"/>
      <c r="K4683" s="153"/>
      <c r="L4683" s="153"/>
      <c r="M4683" s="72" t="s">
        <v>3141</v>
      </c>
      <c r="N4683" s="17">
        <v>31</v>
      </c>
      <c r="O4683" s="17">
        <v>8</v>
      </c>
      <c r="P4683" s="17">
        <v>2017</v>
      </c>
      <c r="Q4683" s="20" t="s">
        <v>5761</v>
      </c>
      <c r="R4683" s="54" t="s">
        <v>1026</v>
      </c>
      <c r="S4683" s="19" t="s">
        <v>5041</v>
      </c>
      <c r="T4683" s="17">
        <v>2</v>
      </c>
      <c r="U4683" s="352" t="s">
        <v>1026</v>
      </c>
      <c r="V4683" s="17">
        <v>0</v>
      </c>
      <c r="W4683" s="19" t="s">
        <v>4958</v>
      </c>
      <c r="X4683" s="17">
        <v>642</v>
      </c>
      <c r="Y4683" s="17">
        <v>10</v>
      </c>
      <c r="Z4683" s="353" t="s">
        <v>1026</v>
      </c>
      <c r="AA4683" s="17">
        <v>0</v>
      </c>
      <c r="AB4683" s="17"/>
      <c r="AC4683" s="17">
        <v>2</v>
      </c>
      <c r="AD4683" s="17">
        <v>5</v>
      </c>
      <c r="AE4683" s="17">
        <f t="shared" si="117"/>
        <v>125</v>
      </c>
      <c r="AF4683" s="17"/>
      <c r="AG4683" s="17"/>
      <c r="AH4683" s="17"/>
      <c r="AI4683" s="17"/>
      <c r="AJ4683" s="11"/>
      <c r="AK4683" s="11"/>
      <c r="AL4683" s="11"/>
      <c r="AM4683" s="11"/>
      <c r="AN4683" s="11"/>
      <c r="AO4683" s="11"/>
      <c r="AP4683" s="11"/>
      <c r="AQ4683" s="11"/>
      <c r="AR4683" s="11"/>
      <c r="AS4683" s="11"/>
      <c r="AT4683" s="11"/>
      <c r="AU4683" s="11"/>
      <c r="AV4683" s="11"/>
      <c r="AW4683" s="11"/>
      <c r="AX4683" s="11"/>
      <c r="AY4683" s="11"/>
      <c r="AZ4683" s="11"/>
      <c r="BA4683" s="11"/>
      <c r="BB4683" s="11"/>
      <c r="BC4683" s="11"/>
      <c r="BD4683" s="11"/>
      <c r="BE4683" s="11"/>
      <c r="BF4683" s="11"/>
      <c r="BG4683" s="11"/>
      <c r="BH4683" s="11"/>
      <c r="BI4683" s="11"/>
      <c r="BJ4683" s="11"/>
      <c r="BK4683" s="11"/>
      <c r="BL4683" s="11"/>
      <c r="BM4683" s="11"/>
      <c r="BN4683" s="11"/>
      <c r="BO4683" s="11"/>
      <c r="BP4683" s="11"/>
      <c r="BQ4683" s="11"/>
      <c r="BR4683" s="11"/>
      <c r="BS4683" s="11"/>
      <c r="BT4683" s="11"/>
      <c r="BU4683" s="11"/>
      <c r="BV4683" s="11"/>
      <c r="BW4683" s="11"/>
      <c r="BX4683" s="11"/>
    </row>
    <row r="4684" spans="1:76" s="342" customFormat="1" ht="15" customHeight="1" x14ac:dyDescent="0.25">
      <c r="A4684" s="153"/>
      <c r="B4684" s="153" t="s">
        <v>6624</v>
      </c>
      <c r="C4684" s="153"/>
      <c r="D4684" s="153"/>
      <c r="E4684" s="153"/>
      <c r="F4684" s="153"/>
      <c r="G4684" s="153"/>
      <c r="H4684" s="153"/>
      <c r="I4684" s="153"/>
      <c r="J4684" s="20"/>
      <c r="K4684" s="153"/>
      <c r="L4684" s="153"/>
      <c r="M4684" s="72" t="s">
        <v>3027</v>
      </c>
      <c r="N4684" s="17">
        <v>2</v>
      </c>
      <c r="O4684" s="17">
        <v>9</v>
      </c>
      <c r="P4684" s="17">
        <v>2017</v>
      </c>
      <c r="Q4684" s="19" t="s">
        <v>5041</v>
      </c>
      <c r="R4684" s="54" t="s">
        <v>1026</v>
      </c>
      <c r="S4684" s="19" t="s">
        <v>5761</v>
      </c>
      <c r="T4684" s="17">
        <v>0</v>
      </c>
      <c r="U4684" s="352" t="s">
        <v>1026</v>
      </c>
      <c r="V4684" s="17">
        <v>2</v>
      </c>
      <c r="W4684" s="19" t="s">
        <v>1546</v>
      </c>
      <c r="X4684" s="17">
        <v>472</v>
      </c>
      <c r="Y4684" s="17">
        <v>2</v>
      </c>
      <c r="Z4684" s="353" t="s">
        <v>1026</v>
      </c>
      <c r="AA4684" s="17">
        <v>5</v>
      </c>
      <c r="AB4684" s="17"/>
      <c r="AC4684" s="17">
        <v>1</v>
      </c>
      <c r="AD4684" s="17">
        <v>57</v>
      </c>
      <c r="AE4684" s="17">
        <f t="shared" si="117"/>
        <v>117</v>
      </c>
      <c r="AF4684" s="17"/>
      <c r="AG4684" s="17"/>
      <c r="AH4684" s="17"/>
      <c r="AI4684" s="17"/>
      <c r="AJ4684" s="11"/>
      <c r="AK4684" s="11"/>
      <c r="AL4684" s="11"/>
      <c r="AM4684" s="11"/>
      <c r="AN4684" s="11"/>
      <c r="AO4684" s="11"/>
      <c r="AP4684" s="11"/>
      <c r="AQ4684" s="11"/>
      <c r="AR4684" s="11"/>
      <c r="AS4684" s="11"/>
      <c r="AT4684" s="11"/>
      <c r="AU4684" s="11"/>
      <c r="AV4684" s="11"/>
      <c r="AW4684" s="11"/>
      <c r="AX4684" s="11"/>
      <c r="AY4684" s="11"/>
      <c r="AZ4684" s="11"/>
      <c r="BA4684" s="11"/>
      <c r="BB4684" s="11"/>
      <c r="BC4684" s="11"/>
      <c r="BD4684" s="11"/>
      <c r="BE4684" s="11"/>
      <c r="BF4684" s="11"/>
      <c r="BG4684" s="11"/>
      <c r="BH4684" s="11"/>
      <c r="BI4684" s="11"/>
      <c r="BJ4684" s="11"/>
      <c r="BK4684" s="11"/>
      <c r="BL4684" s="11"/>
      <c r="BM4684" s="11"/>
      <c r="BN4684" s="11"/>
      <c r="BO4684" s="11"/>
      <c r="BP4684" s="11"/>
      <c r="BQ4684" s="11"/>
      <c r="BR4684" s="11"/>
      <c r="BS4684" s="11"/>
      <c r="BT4684" s="11"/>
      <c r="BU4684" s="11"/>
      <c r="BV4684" s="11"/>
      <c r="BW4684" s="11"/>
      <c r="BX4684" s="11"/>
    </row>
    <row r="4685" spans="1:76" s="342" customFormat="1" ht="15" customHeight="1" x14ac:dyDescent="0.25">
      <c r="A4685" s="153"/>
      <c r="B4685" s="153"/>
      <c r="C4685" s="153"/>
      <c r="D4685" s="153"/>
      <c r="E4685" s="153"/>
      <c r="F4685" s="153"/>
      <c r="G4685" s="153"/>
      <c r="H4685" s="153"/>
      <c r="I4685" s="153"/>
      <c r="J4685" s="20"/>
      <c r="K4685" s="153"/>
      <c r="L4685" s="153"/>
      <c r="M4685" s="72"/>
      <c r="N4685" s="17"/>
      <c r="O4685" s="17"/>
      <c r="P4685" s="17"/>
      <c r="Q4685" s="20"/>
      <c r="R4685" s="54"/>
      <c r="S4685" s="19"/>
      <c r="T4685" s="17"/>
      <c r="U4685" s="348"/>
      <c r="V4685" s="17"/>
      <c r="W4685" s="19"/>
      <c r="X4685" s="17"/>
      <c r="Y4685" s="17"/>
      <c r="Z4685" s="54"/>
      <c r="AA4685" s="17"/>
      <c r="AB4685" s="17"/>
      <c r="AC4685" s="17"/>
      <c r="AD4685" s="17"/>
      <c r="AE4685" s="17"/>
      <c r="AF4685" s="17"/>
      <c r="AG4685" s="17"/>
      <c r="AH4685" s="17"/>
      <c r="AI4685" s="17"/>
      <c r="AJ4685" s="11"/>
      <c r="AK4685" s="11"/>
      <c r="AL4685" s="11"/>
      <c r="AM4685" s="11"/>
      <c r="AN4685" s="11"/>
      <c r="AO4685" s="11"/>
      <c r="AP4685" s="11"/>
      <c r="AQ4685" s="11"/>
      <c r="AR4685" s="11"/>
      <c r="AS4685" s="11"/>
      <c r="AT4685" s="11"/>
      <c r="AU4685" s="11"/>
      <c r="AV4685" s="11"/>
      <c r="AW4685" s="11"/>
      <c r="AX4685" s="11"/>
      <c r="AY4685" s="11"/>
      <c r="AZ4685" s="11"/>
      <c r="BA4685" s="11"/>
      <c r="BB4685" s="11"/>
      <c r="BC4685" s="11"/>
      <c r="BD4685" s="11"/>
      <c r="BE4685" s="11"/>
      <c r="BF4685" s="11"/>
      <c r="BG4685" s="11"/>
      <c r="BH4685" s="11"/>
      <c r="BI4685" s="11"/>
      <c r="BJ4685" s="11"/>
      <c r="BK4685" s="11"/>
      <c r="BL4685" s="11"/>
      <c r="BM4685" s="11"/>
      <c r="BN4685" s="11"/>
      <c r="BO4685" s="11"/>
      <c r="BP4685" s="11"/>
      <c r="BQ4685" s="11"/>
      <c r="BR4685" s="11"/>
      <c r="BS4685" s="11"/>
      <c r="BT4685" s="11"/>
      <c r="BU4685" s="11"/>
      <c r="BV4685" s="11"/>
      <c r="BW4685" s="11"/>
      <c r="BX4685" s="11"/>
    </row>
    <row r="4686" spans="1:76" s="342" customFormat="1" ht="15" customHeight="1" x14ac:dyDescent="0.25">
      <c r="A4686" s="153"/>
      <c r="B4686" s="153"/>
      <c r="C4686" s="153"/>
      <c r="D4686" s="153"/>
      <c r="E4686" s="153"/>
      <c r="F4686" s="153"/>
      <c r="G4686" s="153"/>
      <c r="H4686" s="153"/>
      <c r="I4686" s="153"/>
      <c r="J4686" s="20"/>
      <c r="K4686" s="153"/>
      <c r="L4686" s="153"/>
      <c r="M4686" s="72" t="s">
        <v>3027</v>
      </c>
      <c r="N4686" s="17">
        <v>26</v>
      </c>
      <c r="O4686" s="17">
        <v>8</v>
      </c>
      <c r="P4686" s="17">
        <v>2017</v>
      </c>
      <c r="Q4686" s="20" t="s">
        <v>1041</v>
      </c>
      <c r="R4686" s="54" t="s">
        <v>1026</v>
      </c>
      <c r="S4686" s="19" t="s">
        <v>1241</v>
      </c>
      <c r="T4686" s="17">
        <v>2</v>
      </c>
      <c r="U4686" s="352" t="s">
        <v>1026</v>
      </c>
      <c r="V4686" s="17">
        <v>0</v>
      </c>
      <c r="W4686" s="19" t="s">
        <v>2408</v>
      </c>
      <c r="X4686" s="17">
        <v>501</v>
      </c>
      <c r="Y4686" s="17">
        <v>8</v>
      </c>
      <c r="Z4686" s="353" t="s">
        <v>1026</v>
      </c>
      <c r="AA4686" s="17">
        <v>3</v>
      </c>
      <c r="AB4686" s="17"/>
      <c r="AC4686" s="17">
        <v>2</v>
      </c>
      <c r="AD4686" s="17">
        <v>2</v>
      </c>
      <c r="AE4686" s="17">
        <f t="shared" ref="AE4686:AE4689" si="118">PRODUCT(AC4686*60+AD4686)</f>
        <v>122</v>
      </c>
      <c r="AF4686" s="17"/>
      <c r="AG4686" s="17"/>
      <c r="AH4686" s="17"/>
      <c r="AI4686" s="17"/>
      <c r="AJ4686" s="11"/>
      <c r="AK4686" s="11"/>
      <c r="AL4686" s="11"/>
      <c r="AM4686" s="11"/>
      <c r="AN4686" s="11"/>
      <c r="AO4686" s="11"/>
      <c r="AP4686" s="11"/>
      <c r="AQ4686" s="11"/>
      <c r="AR4686" s="11"/>
      <c r="AS4686" s="11"/>
      <c r="AT4686" s="11"/>
      <c r="AU4686" s="11"/>
      <c r="AV4686" s="11"/>
      <c r="AW4686" s="11"/>
      <c r="AX4686" s="11"/>
      <c r="AY4686" s="11"/>
      <c r="AZ4686" s="11"/>
      <c r="BA4686" s="11"/>
      <c r="BB4686" s="11"/>
      <c r="BC4686" s="11"/>
      <c r="BD4686" s="11"/>
      <c r="BE4686" s="11"/>
      <c r="BF4686" s="11"/>
      <c r="BG4686" s="11"/>
      <c r="BH4686" s="11"/>
      <c r="BI4686" s="11"/>
      <c r="BJ4686" s="11"/>
      <c r="BK4686" s="11"/>
      <c r="BL4686" s="11"/>
      <c r="BM4686" s="11"/>
      <c r="BN4686" s="11"/>
      <c r="BO4686" s="11"/>
      <c r="BP4686" s="11"/>
      <c r="BQ4686" s="11"/>
      <c r="BR4686" s="11"/>
      <c r="BS4686" s="11"/>
      <c r="BT4686" s="11"/>
      <c r="BU4686" s="11"/>
      <c r="BV4686" s="11"/>
      <c r="BW4686" s="11"/>
      <c r="BX4686" s="11"/>
    </row>
    <row r="4687" spans="1:76" s="342" customFormat="1" ht="15" customHeight="1" x14ac:dyDescent="0.25">
      <c r="A4687" s="153"/>
      <c r="B4687" s="153"/>
      <c r="C4687" s="153"/>
      <c r="D4687" s="153"/>
      <c r="E4687" s="153"/>
      <c r="F4687" s="153"/>
      <c r="G4687" s="153"/>
      <c r="H4687" s="153"/>
      <c r="I4687" s="153"/>
      <c r="J4687" s="20"/>
      <c r="K4687" s="153"/>
      <c r="L4687" s="153"/>
      <c r="M4687" s="72" t="s">
        <v>3011</v>
      </c>
      <c r="N4687" s="17">
        <v>27</v>
      </c>
      <c r="O4687" s="17">
        <v>8</v>
      </c>
      <c r="P4687" s="17">
        <v>2017</v>
      </c>
      <c r="Q4687" s="20" t="s">
        <v>1241</v>
      </c>
      <c r="R4687" s="54" t="s">
        <v>1026</v>
      </c>
      <c r="S4687" s="19" t="s">
        <v>1041</v>
      </c>
      <c r="T4687" s="17">
        <v>1</v>
      </c>
      <c r="U4687" s="352" t="s">
        <v>1026</v>
      </c>
      <c r="V4687" s="17">
        <v>0</v>
      </c>
      <c r="W4687" s="19" t="s">
        <v>314</v>
      </c>
      <c r="X4687" s="17">
        <v>1168</v>
      </c>
      <c r="Y4687" s="17">
        <v>6</v>
      </c>
      <c r="Z4687" s="353" t="s">
        <v>1026</v>
      </c>
      <c r="AA4687" s="17">
        <v>5</v>
      </c>
      <c r="AB4687" s="17"/>
      <c r="AC4687" s="17">
        <v>2</v>
      </c>
      <c r="AD4687" s="17">
        <v>25</v>
      </c>
      <c r="AE4687" s="17">
        <f t="shared" si="118"/>
        <v>145</v>
      </c>
      <c r="AF4687" s="17"/>
      <c r="AG4687" s="17"/>
      <c r="AH4687" s="17"/>
      <c r="AI4687" s="17"/>
      <c r="AJ4687" s="11"/>
      <c r="AK4687" s="11"/>
      <c r="AL4687" s="11"/>
      <c r="AM4687" s="11"/>
      <c r="AN4687" s="11"/>
      <c r="AO4687" s="11"/>
      <c r="AP4687" s="11"/>
      <c r="AQ4687" s="11"/>
      <c r="AR4687" s="11"/>
      <c r="AS4687" s="11"/>
      <c r="AT4687" s="11"/>
      <c r="AU4687" s="11"/>
      <c r="AV4687" s="11"/>
      <c r="AW4687" s="11"/>
      <c r="AX4687" s="11"/>
      <c r="AY4687" s="11"/>
      <c r="AZ4687" s="11"/>
      <c r="BA4687" s="11"/>
      <c r="BB4687" s="11"/>
      <c r="BC4687" s="11"/>
      <c r="BD4687" s="11"/>
      <c r="BE4687" s="11"/>
      <c r="BF4687" s="11"/>
      <c r="BG4687" s="11"/>
      <c r="BH4687" s="11"/>
      <c r="BI4687" s="11"/>
      <c r="BJ4687" s="11"/>
      <c r="BK4687" s="11"/>
      <c r="BL4687" s="11"/>
      <c r="BM4687" s="11"/>
      <c r="BN4687" s="11"/>
      <c r="BO4687" s="11"/>
      <c r="BP4687" s="11"/>
      <c r="BQ4687" s="11"/>
      <c r="BR4687" s="11"/>
      <c r="BS4687" s="11"/>
      <c r="BT4687" s="11"/>
      <c r="BU4687" s="11"/>
      <c r="BV4687" s="11"/>
      <c r="BW4687" s="11"/>
      <c r="BX4687" s="11"/>
    </row>
    <row r="4688" spans="1:76" s="342" customFormat="1" ht="15" customHeight="1" x14ac:dyDescent="0.25">
      <c r="A4688" s="153"/>
      <c r="B4688" s="153"/>
      <c r="C4688" s="153"/>
      <c r="D4688" s="153"/>
      <c r="E4688" s="153"/>
      <c r="F4688" s="153"/>
      <c r="G4688" s="153"/>
      <c r="H4688" s="153"/>
      <c r="I4688" s="153"/>
      <c r="J4688" s="20"/>
      <c r="K4688" s="153"/>
      <c r="L4688" s="153"/>
      <c r="M4688" s="72" t="s">
        <v>3142</v>
      </c>
      <c r="N4688" s="17">
        <v>30</v>
      </c>
      <c r="O4688" s="17">
        <v>8</v>
      </c>
      <c r="P4688" s="17">
        <v>2017</v>
      </c>
      <c r="Q4688" s="20" t="s">
        <v>1041</v>
      </c>
      <c r="R4688" s="54" t="s">
        <v>1026</v>
      </c>
      <c r="S4688" s="19" t="s">
        <v>1241</v>
      </c>
      <c r="T4688" s="17">
        <v>2</v>
      </c>
      <c r="U4688" s="352" t="s">
        <v>1026</v>
      </c>
      <c r="V4688" s="17">
        <v>0</v>
      </c>
      <c r="W4688" s="19" t="s">
        <v>6623</v>
      </c>
      <c r="X4688" s="17">
        <v>626</v>
      </c>
      <c r="Y4688" s="17">
        <v>9</v>
      </c>
      <c r="Z4688" s="353" t="s">
        <v>1026</v>
      </c>
      <c r="AA4688" s="17">
        <v>7</v>
      </c>
      <c r="AB4688" s="17"/>
      <c r="AC4688" s="17">
        <v>2</v>
      </c>
      <c r="AD4688" s="17">
        <v>22</v>
      </c>
      <c r="AE4688" s="17">
        <f t="shared" si="118"/>
        <v>142</v>
      </c>
      <c r="AF4688" s="17"/>
      <c r="AG4688" s="17"/>
      <c r="AH4688" s="17"/>
      <c r="AI4688" s="17"/>
      <c r="AJ4688" s="11"/>
      <c r="AK4688" s="11"/>
      <c r="AL4688" s="11"/>
      <c r="AM4688" s="11"/>
      <c r="AN4688" s="11"/>
      <c r="AO4688" s="11"/>
      <c r="AP4688" s="11"/>
      <c r="AQ4688" s="11"/>
      <c r="AR4688" s="11"/>
      <c r="AS4688" s="11"/>
      <c r="AT4688" s="11"/>
      <c r="AU4688" s="11"/>
      <c r="AV4688" s="11"/>
      <c r="AW4688" s="11"/>
      <c r="AX4688" s="11"/>
      <c r="AY4688" s="11"/>
      <c r="AZ4688" s="11"/>
      <c r="BA4688" s="11"/>
      <c r="BB4688" s="11"/>
      <c r="BC4688" s="11"/>
      <c r="BD4688" s="11"/>
      <c r="BE4688" s="11"/>
      <c r="BF4688" s="11"/>
      <c r="BG4688" s="11"/>
      <c r="BH4688" s="11"/>
      <c r="BI4688" s="11"/>
      <c r="BJ4688" s="11"/>
      <c r="BK4688" s="11"/>
      <c r="BL4688" s="11"/>
      <c r="BM4688" s="11"/>
      <c r="BN4688" s="11"/>
      <c r="BO4688" s="11"/>
      <c r="BP4688" s="11"/>
      <c r="BQ4688" s="11"/>
      <c r="BR4688" s="11"/>
      <c r="BS4688" s="11"/>
      <c r="BT4688" s="11"/>
      <c r="BU4688" s="11"/>
      <c r="BV4688" s="11"/>
      <c r="BW4688" s="11"/>
      <c r="BX4688" s="11"/>
    </row>
    <row r="4689" spans="1:76" s="342" customFormat="1" ht="15" customHeight="1" x14ac:dyDescent="0.25">
      <c r="A4689" s="153"/>
      <c r="B4689" s="153"/>
      <c r="C4689" s="153"/>
      <c r="D4689" s="153"/>
      <c r="E4689" s="153"/>
      <c r="F4689" s="153"/>
      <c r="G4689" s="153"/>
      <c r="H4689" s="153"/>
      <c r="I4689" s="153"/>
      <c r="J4689" s="20"/>
      <c r="K4689" s="153"/>
      <c r="L4689" s="153"/>
      <c r="M4689" s="72" t="s">
        <v>3143</v>
      </c>
      <c r="N4689" s="17">
        <v>1</v>
      </c>
      <c r="O4689" s="17">
        <v>9</v>
      </c>
      <c r="P4689" s="17">
        <v>2017</v>
      </c>
      <c r="Q4689" s="20" t="s">
        <v>1241</v>
      </c>
      <c r="R4689" s="54" t="s">
        <v>1026</v>
      </c>
      <c r="S4689" s="19" t="s">
        <v>1041</v>
      </c>
      <c r="T4689" s="17">
        <v>2</v>
      </c>
      <c r="U4689" s="352" t="s">
        <v>1026</v>
      </c>
      <c r="V4689" s="17">
        <v>1</v>
      </c>
      <c r="W4689" s="19" t="s">
        <v>6625</v>
      </c>
      <c r="X4689" s="17">
        <v>1263</v>
      </c>
      <c r="Y4689" s="17">
        <v>7</v>
      </c>
      <c r="Z4689" s="353" t="s">
        <v>1026</v>
      </c>
      <c r="AA4689" s="17">
        <v>9</v>
      </c>
      <c r="AB4689" s="17"/>
      <c r="AC4689" s="17">
        <v>3</v>
      </c>
      <c r="AD4689" s="17">
        <v>9</v>
      </c>
      <c r="AE4689" s="17">
        <f t="shared" si="118"/>
        <v>189</v>
      </c>
      <c r="AF4689" s="17"/>
      <c r="AG4689" s="17"/>
      <c r="AH4689" s="17"/>
      <c r="AI4689" s="17"/>
      <c r="AJ4689" s="11"/>
      <c r="AK4689" s="11"/>
      <c r="AL4689" s="11"/>
      <c r="AM4689" s="11"/>
      <c r="AN4689" s="11"/>
      <c r="AO4689" s="11"/>
      <c r="AP4689" s="11"/>
      <c r="AQ4689" s="11"/>
      <c r="AR4689" s="11"/>
      <c r="AS4689" s="11"/>
      <c r="AT4689" s="11"/>
      <c r="AU4689" s="11"/>
      <c r="AV4689" s="11"/>
      <c r="AW4689" s="11"/>
      <c r="AX4689" s="11"/>
      <c r="AY4689" s="11"/>
      <c r="AZ4689" s="11"/>
      <c r="BA4689" s="11"/>
      <c r="BB4689" s="11"/>
      <c r="BC4689" s="11"/>
      <c r="BD4689" s="11"/>
      <c r="BE4689" s="11"/>
      <c r="BF4689" s="11"/>
      <c r="BG4689" s="11"/>
      <c r="BH4689" s="11"/>
      <c r="BI4689" s="11"/>
      <c r="BJ4689" s="11"/>
      <c r="BK4689" s="11"/>
      <c r="BL4689" s="11"/>
      <c r="BM4689" s="11"/>
      <c r="BN4689" s="11"/>
      <c r="BO4689" s="11"/>
      <c r="BP4689" s="11"/>
      <c r="BQ4689" s="11"/>
      <c r="BR4689" s="11"/>
      <c r="BS4689" s="11"/>
      <c r="BT4689" s="11"/>
      <c r="BU4689" s="11"/>
      <c r="BV4689" s="11"/>
      <c r="BW4689" s="11"/>
      <c r="BX4689" s="11"/>
    </row>
    <row r="4690" spans="1:76" s="342" customFormat="1" ht="15" customHeight="1" x14ac:dyDescent="0.25">
      <c r="A4690" s="153"/>
      <c r="B4690" s="153" t="s">
        <v>6626</v>
      </c>
      <c r="C4690" s="153"/>
      <c r="D4690" s="153"/>
      <c r="E4690" s="153"/>
      <c r="F4690" s="153"/>
      <c r="G4690" s="153"/>
      <c r="H4690" s="153"/>
      <c r="I4690" s="153"/>
      <c r="J4690" s="20"/>
      <c r="K4690" s="153"/>
      <c r="L4690" s="153"/>
      <c r="M4690" s="72" t="s">
        <v>3027</v>
      </c>
      <c r="N4690" s="17">
        <v>2</v>
      </c>
      <c r="O4690" s="17">
        <v>9</v>
      </c>
      <c r="P4690" s="17">
        <v>2017</v>
      </c>
      <c r="Q4690" s="19" t="s">
        <v>1041</v>
      </c>
      <c r="R4690" s="54" t="s">
        <v>1026</v>
      </c>
      <c r="S4690" s="20" t="s">
        <v>1241</v>
      </c>
      <c r="T4690" s="17">
        <v>1</v>
      </c>
      <c r="U4690" s="352" t="s">
        <v>1026</v>
      </c>
      <c r="V4690" s="17">
        <v>2</v>
      </c>
      <c r="W4690" s="19" t="s">
        <v>6627</v>
      </c>
      <c r="X4690" s="17">
        <v>907</v>
      </c>
      <c r="Y4690" s="17">
        <v>7</v>
      </c>
      <c r="Z4690" s="353" t="s">
        <v>1026</v>
      </c>
      <c r="AA4690" s="17">
        <v>7</v>
      </c>
      <c r="AB4690" s="17"/>
      <c r="AC4690" s="17">
        <v>2</v>
      </c>
      <c r="AD4690" s="17">
        <v>58</v>
      </c>
      <c r="AE4690" s="17">
        <f t="shared" ref="AE4690" si="119">PRODUCT(AC4690*60+AD4690)</f>
        <v>178</v>
      </c>
      <c r="AF4690" s="17"/>
      <c r="AG4690" s="17"/>
      <c r="AH4690" s="17"/>
      <c r="AI4690" s="17"/>
      <c r="AJ4690" s="11"/>
      <c r="AK4690" s="11"/>
      <c r="AL4690" s="11"/>
      <c r="AM4690" s="11"/>
      <c r="AN4690" s="11"/>
      <c r="AO4690" s="11"/>
      <c r="AP4690" s="11"/>
      <c r="AQ4690" s="11"/>
      <c r="AR4690" s="11"/>
      <c r="AS4690" s="11"/>
      <c r="AT4690" s="11"/>
      <c r="AU4690" s="11"/>
      <c r="AV4690" s="11"/>
      <c r="AW4690" s="11"/>
      <c r="AX4690" s="11"/>
      <c r="AY4690" s="11"/>
      <c r="AZ4690" s="11"/>
      <c r="BA4690" s="11"/>
      <c r="BB4690" s="11"/>
      <c r="BC4690" s="11"/>
      <c r="BD4690" s="11"/>
      <c r="BE4690" s="11"/>
      <c r="BF4690" s="11"/>
      <c r="BG4690" s="11"/>
      <c r="BH4690" s="11"/>
      <c r="BI4690" s="11"/>
      <c r="BJ4690" s="11"/>
      <c r="BK4690" s="11"/>
      <c r="BL4690" s="11"/>
      <c r="BM4690" s="11"/>
      <c r="BN4690" s="11"/>
      <c r="BO4690" s="11"/>
      <c r="BP4690" s="11"/>
      <c r="BQ4690" s="11"/>
      <c r="BR4690" s="11"/>
      <c r="BS4690" s="11"/>
      <c r="BT4690" s="11"/>
      <c r="BU4690" s="11"/>
      <c r="BV4690" s="11"/>
      <c r="BW4690" s="11"/>
      <c r="BX4690" s="11"/>
    </row>
    <row r="4691" spans="1:76" s="342" customFormat="1" ht="15" customHeight="1" x14ac:dyDescent="0.25">
      <c r="A4691" s="153"/>
      <c r="B4691" s="153"/>
      <c r="C4691" s="153"/>
      <c r="D4691" s="153"/>
      <c r="E4691" s="153"/>
      <c r="F4691" s="153"/>
      <c r="G4691" s="153"/>
      <c r="H4691" s="153"/>
      <c r="I4691" s="153"/>
      <c r="J4691" s="20"/>
      <c r="K4691" s="153"/>
      <c r="L4691" s="153"/>
      <c r="M4691" s="72"/>
      <c r="N4691" s="17"/>
      <c r="O4691" s="17"/>
      <c r="P4691" s="142"/>
      <c r="Q4691" s="20"/>
      <c r="R4691" s="54"/>
      <c r="S4691" s="19"/>
      <c r="T4691" s="17"/>
      <c r="U4691" s="348"/>
      <c r="V4691" s="17"/>
      <c r="W4691" s="19"/>
      <c r="X4691" s="17"/>
      <c r="Y4691" s="17"/>
      <c r="Z4691" s="54"/>
      <c r="AA4691" s="17"/>
      <c r="AB4691" s="17"/>
      <c r="AC4691" s="17"/>
      <c r="AD4691" s="17"/>
      <c r="AE4691" s="17"/>
      <c r="AF4691" s="17"/>
      <c r="AG4691" s="17"/>
      <c r="AH4691" s="17"/>
      <c r="AI4691" s="17"/>
      <c r="AJ4691" s="11"/>
      <c r="AK4691" s="11"/>
      <c r="AL4691" s="11"/>
      <c r="AM4691" s="11"/>
      <c r="AN4691" s="11"/>
      <c r="AO4691" s="11"/>
      <c r="AP4691" s="11"/>
      <c r="AQ4691" s="11"/>
      <c r="AR4691" s="11"/>
      <c r="AS4691" s="11"/>
      <c r="AT4691" s="11"/>
      <c r="AU4691" s="11"/>
      <c r="AV4691" s="11"/>
      <c r="AW4691" s="11"/>
      <c r="AX4691" s="11"/>
      <c r="AY4691" s="11"/>
      <c r="AZ4691" s="11"/>
      <c r="BA4691" s="11"/>
      <c r="BB4691" s="11"/>
      <c r="BC4691" s="11"/>
      <c r="BD4691" s="11"/>
      <c r="BE4691" s="11"/>
      <c r="BF4691" s="11"/>
      <c r="BG4691" s="11"/>
      <c r="BH4691" s="11"/>
      <c r="BI4691" s="11"/>
      <c r="BJ4691" s="11"/>
      <c r="BK4691" s="11"/>
      <c r="BL4691" s="11"/>
      <c r="BM4691" s="11"/>
      <c r="BN4691" s="11"/>
      <c r="BO4691" s="11"/>
      <c r="BP4691" s="11"/>
      <c r="BQ4691" s="11"/>
      <c r="BR4691" s="11"/>
      <c r="BS4691" s="11"/>
      <c r="BT4691" s="11"/>
      <c r="BU4691" s="11"/>
      <c r="BV4691" s="11"/>
      <c r="BW4691" s="11"/>
      <c r="BX4691" s="11"/>
    </row>
    <row r="4692" spans="1:76" s="342" customFormat="1" ht="15" customHeight="1" x14ac:dyDescent="0.25">
      <c r="A4692" s="153"/>
      <c r="B4692" s="153"/>
      <c r="C4692" s="153"/>
      <c r="D4692" s="153"/>
      <c r="E4692" s="153"/>
      <c r="F4692" s="153"/>
      <c r="G4692" s="153"/>
      <c r="H4692" s="153"/>
      <c r="I4692" s="153"/>
      <c r="J4692" s="20"/>
      <c r="K4692" s="153"/>
      <c r="L4692" s="153"/>
      <c r="M4692" s="72"/>
      <c r="N4692" s="17"/>
      <c r="O4692" s="17"/>
      <c r="P4692" s="142"/>
      <c r="Q4692" s="67" t="s">
        <v>1109</v>
      </c>
      <c r="R4692" s="17"/>
      <c r="S4692" s="142"/>
      <c r="T4692" s="17"/>
      <c r="U4692" s="196"/>
      <c r="V4692" s="17"/>
      <c r="W4692" s="19"/>
      <c r="X4692" s="17"/>
      <c r="Y4692" s="17"/>
      <c r="Z4692" s="17"/>
      <c r="AA4692" s="17"/>
      <c r="AB4692" s="17"/>
      <c r="AC4692" s="17"/>
      <c r="AD4692" s="17"/>
      <c r="AE4692" s="17"/>
      <c r="AF4692" s="17"/>
      <c r="AG4692" s="17"/>
      <c r="AH4692" s="17"/>
      <c r="AI4692" s="17"/>
      <c r="AJ4692" s="11"/>
      <c r="AK4692" s="11"/>
      <c r="AL4692" s="11"/>
      <c r="AM4692" s="11"/>
      <c r="AN4692" s="11"/>
      <c r="AO4692" s="11"/>
      <c r="AP4692" s="11"/>
      <c r="AQ4692" s="11"/>
      <c r="AR4692" s="11"/>
      <c r="AS4692" s="11"/>
      <c r="AT4692" s="11"/>
      <c r="AU4692" s="11"/>
      <c r="AV4692" s="11"/>
      <c r="AW4692" s="11"/>
      <c r="AX4692" s="11"/>
      <c r="AY4692" s="11"/>
      <c r="AZ4692" s="11"/>
      <c r="BA4692" s="11"/>
      <c r="BB4692" s="11"/>
      <c r="BC4692" s="11"/>
      <c r="BD4692" s="11"/>
      <c r="BE4692" s="11"/>
      <c r="BF4692" s="11"/>
      <c r="BG4692" s="11"/>
      <c r="BH4692" s="11"/>
      <c r="BI4692" s="11"/>
      <c r="BJ4692" s="11"/>
      <c r="BK4692" s="11"/>
      <c r="BL4692" s="11"/>
      <c r="BM4692" s="11"/>
      <c r="BN4692" s="11"/>
      <c r="BO4692" s="11"/>
      <c r="BP4692" s="11"/>
      <c r="BQ4692" s="11"/>
      <c r="BR4692" s="11"/>
      <c r="BS4692" s="11"/>
      <c r="BT4692" s="11"/>
      <c r="BU4692" s="11"/>
      <c r="BV4692" s="11"/>
      <c r="BW4692" s="11"/>
      <c r="BX4692" s="11"/>
    </row>
    <row r="4693" spans="1:76" s="342" customFormat="1" ht="15" customHeight="1" x14ac:dyDescent="0.25">
      <c r="A4693" s="153"/>
      <c r="B4693" s="153"/>
      <c r="C4693" s="153"/>
      <c r="D4693" s="153"/>
      <c r="E4693" s="153"/>
      <c r="F4693" s="153"/>
      <c r="G4693" s="153"/>
      <c r="H4693" s="153"/>
      <c r="I4693" s="153"/>
      <c r="J4693" s="20"/>
      <c r="K4693" s="153"/>
      <c r="L4693" s="153"/>
      <c r="M4693" s="72" t="s">
        <v>3142</v>
      </c>
      <c r="N4693" s="17">
        <v>6</v>
      </c>
      <c r="O4693" s="17">
        <v>9</v>
      </c>
      <c r="P4693" s="17">
        <v>2017</v>
      </c>
      <c r="Q4693" s="20" t="s">
        <v>1041</v>
      </c>
      <c r="R4693" s="54" t="s">
        <v>1026</v>
      </c>
      <c r="S4693" s="19" t="s">
        <v>5041</v>
      </c>
      <c r="T4693" s="17">
        <v>2</v>
      </c>
      <c r="U4693" s="352" t="s">
        <v>1026</v>
      </c>
      <c r="V4693" s="17">
        <v>1</v>
      </c>
      <c r="W4693" s="19" t="s">
        <v>6631</v>
      </c>
      <c r="X4693" s="17">
        <v>536</v>
      </c>
      <c r="Y4693" s="17">
        <v>16</v>
      </c>
      <c r="Z4693" s="353" t="s">
        <v>1026</v>
      </c>
      <c r="AA4693" s="17">
        <v>7</v>
      </c>
      <c r="AB4693" s="17"/>
      <c r="AC4693" s="17">
        <v>2</v>
      </c>
      <c r="AD4693" s="17">
        <v>28</v>
      </c>
      <c r="AE4693" s="17">
        <f t="shared" ref="AE4693:AE4694" si="120">PRODUCT(AC4693*60+AD4693)</f>
        <v>148</v>
      </c>
      <c r="AF4693" s="17"/>
      <c r="AG4693" s="17"/>
      <c r="AH4693" s="17"/>
      <c r="AI4693" s="17"/>
      <c r="AJ4693" s="11"/>
      <c r="AK4693" s="11"/>
      <c r="AL4693" s="11"/>
      <c r="AM4693" s="11"/>
      <c r="AN4693" s="11"/>
      <c r="AO4693" s="11"/>
      <c r="AP4693" s="11"/>
      <c r="AQ4693" s="11"/>
      <c r="AR4693" s="11"/>
      <c r="AS4693" s="11"/>
      <c r="AT4693" s="11"/>
      <c r="AU4693" s="11"/>
      <c r="AV4693" s="11"/>
      <c r="AW4693" s="11"/>
      <c r="AX4693" s="11"/>
      <c r="AY4693" s="11"/>
      <c r="AZ4693" s="11"/>
      <c r="BA4693" s="11"/>
      <c r="BB4693" s="11"/>
      <c r="BC4693" s="11"/>
      <c r="BD4693" s="11"/>
      <c r="BE4693" s="11"/>
      <c r="BF4693" s="11"/>
      <c r="BG4693" s="11"/>
      <c r="BH4693" s="11"/>
      <c r="BI4693" s="11"/>
      <c r="BJ4693" s="11"/>
      <c r="BK4693" s="11"/>
      <c r="BL4693" s="11"/>
      <c r="BM4693" s="11"/>
      <c r="BN4693" s="11"/>
      <c r="BO4693" s="11"/>
      <c r="BP4693" s="11"/>
      <c r="BQ4693" s="11"/>
      <c r="BR4693" s="11"/>
      <c r="BS4693" s="11"/>
      <c r="BT4693" s="11"/>
      <c r="BU4693" s="11"/>
      <c r="BV4693" s="11"/>
      <c r="BW4693" s="11"/>
      <c r="BX4693" s="11"/>
    </row>
    <row r="4694" spans="1:76" s="342" customFormat="1" ht="15" customHeight="1" x14ac:dyDescent="0.25">
      <c r="A4694" s="153"/>
      <c r="B4694" s="153" t="s">
        <v>2593</v>
      </c>
      <c r="C4694" s="153"/>
      <c r="D4694" s="153"/>
      <c r="E4694" s="153"/>
      <c r="F4694" s="153"/>
      <c r="G4694" s="153"/>
      <c r="H4694" s="153"/>
      <c r="I4694" s="153"/>
      <c r="J4694" s="20"/>
      <c r="K4694" s="153"/>
      <c r="L4694" s="153"/>
      <c r="M4694" s="72" t="s">
        <v>3027</v>
      </c>
      <c r="N4694" s="17">
        <v>9</v>
      </c>
      <c r="O4694" s="17">
        <v>9</v>
      </c>
      <c r="P4694" s="17">
        <v>2017</v>
      </c>
      <c r="Q4694" s="19" t="s">
        <v>5041</v>
      </c>
      <c r="R4694" s="54" t="s">
        <v>1026</v>
      </c>
      <c r="S4694" s="20" t="s">
        <v>1041</v>
      </c>
      <c r="T4694" s="17">
        <v>0</v>
      </c>
      <c r="U4694" s="352" t="s">
        <v>1026</v>
      </c>
      <c r="V4694" s="17">
        <v>2</v>
      </c>
      <c r="W4694" s="19" t="s">
        <v>3147</v>
      </c>
      <c r="X4694" s="17">
        <v>526</v>
      </c>
      <c r="Y4694" s="17">
        <v>1</v>
      </c>
      <c r="Z4694" s="353" t="s">
        <v>1026</v>
      </c>
      <c r="AA4694" s="17">
        <v>7</v>
      </c>
      <c r="AB4694" s="17"/>
      <c r="AC4694" s="17">
        <v>1</v>
      </c>
      <c r="AD4694" s="17">
        <v>59</v>
      </c>
      <c r="AE4694" s="17">
        <f t="shared" si="120"/>
        <v>119</v>
      </c>
      <c r="AF4694" s="17"/>
      <c r="AG4694" s="17"/>
      <c r="AH4694" s="17"/>
      <c r="AI4694" s="17"/>
      <c r="AJ4694" s="11"/>
      <c r="AK4694" s="11"/>
      <c r="AL4694" s="11"/>
      <c r="AM4694" s="11"/>
      <c r="AN4694" s="11"/>
      <c r="AO4694" s="11"/>
      <c r="AP4694" s="11"/>
      <c r="AQ4694" s="11"/>
      <c r="AR4694" s="11"/>
      <c r="AS4694" s="11"/>
      <c r="AT4694" s="11"/>
      <c r="AU4694" s="11"/>
      <c r="AV4694" s="11"/>
      <c r="AW4694" s="11"/>
      <c r="AX4694" s="11"/>
      <c r="AY4694" s="11"/>
      <c r="AZ4694" s="11"/>
      <c r="BA4694" s="11"/>
      <c r="BB4694" s="11"/>
      <c r="BC4694" s="11"/>
      <c r="BD4694" s="11"/>
      <c r="BE4694" s="11"/>
      <c r="BF4694" s="11"/>
      <c r="BG4694" s="11"/>
      <c r="BH4694" s="11"/>
      <c r="BI4694" s="11"/>
      <c r="BJ4694" s="11"/>
      <c r="BK4694" s="11"/>
      <c r="BL4694" s="11"/>
      <c r="BM4694" s="11"/>
      <c r="BN4694" s="11"/>
      <c r="BO4694" s="11"/>
      <c r="BP4694" s="11"/>
      <c r="BQ4694" s="11"/>
      <c r="BR4694" s="11"/>
      <c r="BS4694" s="11"/>
      <c r="BT4694" s="11"/>
      <c r="BU4694" s="11"/>
      <c r="BV4694" s="11"/>
      <c r="BW4694" s="11"/>
      <c r="BX4694" s="11"/>
    </row>
    <row r="4695" spans="1:76" s="342" customFormat="1" ht="15" customHeight="1" x14ac:dyDescent="0.25">
      <c r="A4695" s="153"/>
      <c r="B4695" s="153"/>
      <c r="C4695" s="153"/>
      <c r="D4695" s="153"/>
      <c r="E4695" s="153"/>
      <c r="F4695" s="153"/>
      <c r="G4695" s="153"/>
      <c r="H4695" s="153"/>
      <c r="I4695" s="153"/>
      <c r="J4695" s="20"/>
      <c r="K4695" s="153"/>
      <c r="L4695" s="153"/>
      <c r="M4695" s="72"/>
      <c r="N4695" s="17"/>
      <c r="O4695" s="17"/>
      <c r="P4695" s="142"/>
      <c r="Q4695" s="19"/>
      <c r="R4695" s="17"/>
      <c r="S4695" s="142"/>
      <c r="T4695" s="17"/>
      <c r="U4695" s="196"/>
      <c r="V4695" s="17"/>
      <c r="W4695" s="19"/>
      <c r="X4695" s="17"/>
      <c r="Y4695" s="17"/>
      <c r="Z4695" s="17"/>
      <c r="AA4695" s="17"/>
      <c r="AB4695" s="17"/>
      <c r="AC4695" s="17"/>
      <c r="AD4695" s="17"/>
      <c r="AE4695" s="17"/>
      <c r="AF4695" s="17"/>
      <c r="AG4695" s="17"/>
      <c r="AH4695" s="17"/>
      <c r="AI4695" s="17"/>
      <c r="AJ4695" s="11"/>
      <c r="AK4695" s="11"/>
      <c r="AL4695" s="11"/>
      <c r="AM4695" s="11"/>
      <c r="AN4695" s="11"/>
      <c r="AO4695" s="11"/>
      <c r="AP4695" s="11"/>
      <c r="AQ4695" s="11"/>
      <c r="AR4695" s="11"/>
      <c r="AS4695" s="11"/>
      <c r="AT4695" s="11"/>
      <c r="AU4695" s="11"/>
      <c r="AV4695" s="11"/>
      <c r="AW4695" s="11"/>
      <c r="AX4695" s="11"/>
      <c r="AY4695" s="11"/>
      <c r="AZ4695" s="11"/>
      <c r="BA4695" s="11"/>
      <c r="BB4695" s="11"/>
      <c r="BC4695" s="11"/>
      <c r="BD4695" s="11"/>
      <c r="BE4695" s="11"/>
      <c r="BF4695" s="11"/>
      <c r="BG4695" s="11"/>
      <c r="BH4695" s="11"/>
      <c r="BI4695" s="11"/>
      <c r="BJ4695" s="11"/>
      <c r="BK4695" s="11"/>
      <c r="BL4695" s="11"/>
      <c r="BM4695" s="11"/>
      <c r="BN4695" s="11"/>
      <c r="BO4695" s="11"/>
      <c r="BP4695" s="11"/>
      <c r="BQ4695" s="11"/>
      <c r="BR4695" s="11"/>
      <c r="BS4695" s="11"/>
      <c r="BT4695" s="11"/>
      <c r="BU4695" s="11"/>
      <c r="BV4695" s="11"/>
      <c r="BW4695" s="11"/>
      <c r="BX4695" s="11"/>
    </row>
    <row r="4696" spans="1:76" s="342" customFormat="1" ht="15" customHeight="1" x14ac:dyDescent="0.25">
      <c r="A4696" s="153"/>
      <c r="B4696" s="153"/>
      <c r="C4696" s="153"/>
      <c r="D4696" s="153"/>
      <c r="E4696" s="153"/>
      <c r="F4696" s="153"/>
      <c r="G4696" s="153"/>
      <c r="H4696" s="153"/>
      <c r="I4696" s="153"/>
      <c r="J4696" s="20"/>
      <c r="K4696" s="153"/>
      <c r="L4696" s="153"/>
      <c r="M4696" s="72"/>
      <c r="N4696" s="17"/>
      <c r="O4696" s="17"/>
      <c r="P4696" s="142"/>
      <c r="Q4696" s="67" t="s">
        <v>62</v>
      </c>
      <c r="R4696" s="17"/>
      <c r="S4696" s="142"/>
      <c r="T4696" s="17"/>
      <c r="U4696" s="196"/>
      <c r="V4696" s="17"/>
      <c r="W4696" s="19"/>
      <c r="X4696" s="17"/>
      <c r="Y4696" s="17"/>
      <c r="Z4696" s="17"/>
      <c r="AA4696" s="17"/>
      <c r="AB4696" s="17"/>
      <c r="AC4696" s="17"/>
      <c r="AD4696" s="17"/>
      <c r="AE4696" s="17"/>
      <c r="AF4696" s="17"/>
      <c r="AG4696" s="17"/>
      <c r="AH4696" s="17"/>
      <c r="AI4696" s="17"/>
      <c r="AJ4696" s="11"/>
      <c r="AK4696" s="11"/>
      <c r="AL4696" s="11"/>
      <c r="AM4696" s="11"/>
      <c r="AN4696" s="11"/>
      <c r="AO4696" s="11"/>
      <c r="AP4696" s="11"/>
      <c r="AQ4696" s="11"/>
      <c r="AR4696" s="11"/>
      <c r="AS4696" s="11"/>
      <c r="AT4696" s="11"/>
      <c r="AU4696" s="11"/>
      <c r="AV4696" s="11"/>
      <c r="AW4696" s="11"/>
      <c r="AX4696" s="11"/>
      <c r="AY4696" s="11"/>
      <c r="AZ4696" s="11"/>
      <c r="BA4696" s="11"/>
      <c r="BB4696" s="11"/>
      <c r="BC4696" s="11"/>
      <c r="BD4696" s="11"/>
      <c r="BE4696" s="11"/>
      <c r="BF4696" s="11"/>
      <c r="BG4696" s="11"/>
      <c r="BH4696" s="11"/>
      <c r="BI4696" s="11"/>
      <c r="BJ4696" s="11"/>
      <c r="BK4696" s="11"/>
      <c r="BL4696" s="11"/>
      <c r="BM4696" s="11"/>
      <c r="BN4696" s="11"/>
      <c r="BO4696" s="11"/>
      <c r="BP4696" s="11"/>
      <c r="BQ4696" s="11"/>
      <c r="BR4696" s="11"/>
      <c r="BS4696" s="11"/>
      <c r="BT4696" s="11"/>
      <c r="BU4696" s="11"/>
      <c r="BV4696" s="11"/>
      <c r="BW4696" s="11"/>
      <c r="BX4696" s="11"/>
    </row>
    <row r="4697" spans="1:76" s="342" customFormat="1" ht="15" customHeight="1" x14ac:dyDescent="0.25">
      <c r="A4697" s="153"/>
      <c r="B4697" s="153"/>
      <c r="C4697" s="153"/>
      <c r="D4697" s="153"/>
      <c r="E4697" s="153"/>
      <c r="F4697" s="153"/>
      <c r="G4697" s="153"/>
      <c r="H4697" s="153"/>
      <c r="I4697" s="153"/>
      <c r="J4697" s="20"/>
      <c r="K4697" s="153"/>
      <c r="L4697" s="153"/>
      <c r="M4697" s="72" t="s">
        <v>3142</v>
      </c>
      <c r="N4697" s="17">
        <v>6</v>
      </c>
      <c r="O4697" s="17">
        <v>9</v>
      </c>
      <c r="P4697" s="17">
        <v>2017</v>
      </c>
      <c r="Q4697" s="20" t="s">
        <v>5761</v>
      </c>
      <c r="R4697" s="54" t="s">
        <v>1026</v>
      </c>
      <c r="S4697" s="19" t="s">
        <v>1241</v>
      </c>
      <c r="T4697" s="17">
        <v>1</v>
      </c>
      <c r="U4697" s="352" t="s">
        <v>1026</v>
      </c>
      <c r="V4697" s="17">
        <v>0</v>
      </c>
      <c r="W4697" s="19" t="s">
        <v>6630</v>
      </c>
      <c r="X4697" s="17">
        <v>1732</v>
      </c>
      <c r="Y4697" s="17">
        <v>8</v>
      </c>
      <c r="Z4697" s="353" t="s">
        <v>1026</v>
      </c>
      <c r="AA4697" s="17">
        <v>6</v>
      </c>
      <c r="AB4697" s="17"/>
      <c r="AC4697" s="17">
        <v>2</v>
      </c>
      <c r="AD4697" s="17">
        <v>21</v>
      </c>
      <c r="AE4697" s="17">
        <f t="shared" ref="AE4697:AE4700" si="121">PRODUCT(AC4697*60+AD4697)</f>
        <v>141</v>
      </c>
      <c r="AF4697" s="17"/>
      <c r="AG4697" s="17"/>
      <c r="AH4697" s="17"/>
      <c r="AI4697" s="17"/>
      <c r="AJ4697" s="11"/>
      <c r="AK4697" s="11"/>
      <c r="AL4697" s="11"/>
      <c r="AM4697" s="11"/>
      <c r="AN4697" s="11"/>
      <c r="AO4697" s="11"/>
      <c r="AP4697" s="11"/>
      <c r="AQ4697" s="11"/>
      <c r="AR4697" s="11"/>
      <c r="AS4697" s="11"/>
      <c r="AT4697" s="11"/>
      <c r="AU4697" s="11"/>
      <c r="AV4697" s="11"/>
      <c r="AW4697" s="11"/>
      <c r="AX4697" s="11"/>
      <c r="AY4697" s="11"/>
      <c r="AZ4697" s="11"/>
      <c r="BA4697" s="11"/>
      <c r="BB4697" s="11"/>
      <c r="BC4697" s="11"/>
      <c r="BD4697" s="11"/>
      <c r="BE4697" s="11"/>
      <c r="BF4697" s="11"/>
      <c r="BG4697" s="11"/>
      <c r="BH4697" s="11"/>
      <c r="BI4697" s="11"/>
      <c r="BJ4697" s="11"/>
      <c r="BK4697" s="11"/>
      <c r="BL4697" s="11"/>
      <c r="BM4697" s="11"/>
      <c r="BN4697" s="11"/>
      <c r="BO4697" s="11"/>
      <c r="BP4697" s="11"/>
      <c r="BQ4697" s="11"/>
      <c r="BR4697" s="11"/>
      <c r="BS4697" s="11"/>
      <c r="BT4697" s="11"/>
      <c r="BU4697" s="11"/>
      <c r="BV4697" s="11"/>
      <c r="BW4697" s="11"/>
      <c r="BX4697" s="11"/>
    </row>
    <row r="4698" spans="1:76" s="342" customFormat="1" ht="15" customHeight="1" x14ac:dyDescent="0.25">
      <c r="A4698" s="153"/>
      <c r="B4698" s="153"/>
      <c r="C4698" s="153"/>
      <c r="D4698" s="153"/>
      <c r="E4698" s="153"/>
      <c r="F4698" s="153"/>
      <c r="G4698" s="153"/>
      <c r="H4698" s="153"/>
      <c r="I4698" s="153"/>
      <c r="J4698" s="20"/>
      <c r="K4698" s="153"/>
      <c r="L4698" s="153"/>
      <c r="M4698" s="72" t="s">
        <v>3027</v>
      </c>
      <c r="N4698" s="17">
        <v>9</v>
      </c>
      <c r="O4698" s="17">
        <v>9</v>
      </c>
      <c r="P4698" s="17">
        <v>2017</v>
      </c>
      <c r="Q4698" s="20" t="s">
        <v>1241</v>
      </c>
      <c r="R4698" s="54" t="s">
        <v>1026</v>
      </c>
      <c r="S4698" s="19" t="s">
        <v>5761</v>
      </c>
      <c r="T4698" s="17">
        <v>2</v>
      </c>
      <c r="U4698" s="352" t="s">
        <v>1026</v>
      </c>
      <c r="V4698" s="17">
        <v>0</v>
      </c>
      <c r="W4698" s="19" t="s">
        <v>6633</v>
      </c>
      <c r="X4698" s="17">
        <v>1293</v>
      </c>
      <c r="Y4698" s="17">
        <v>7</v>
      </c>
      <c r="Z4698" s="353" t="s">
        <v>1026</v>
      </c>
      <c r="AA4698" s="17">
        <v>4</v>
      </c>
      <c r="AB4698" s="17"/>
      <c r="AC4698" s="17">
        <v>2</v>
      </c>
      <c r="AD4698" s="17">
        <v>13</v>
      </c>
      <c r="AE4698" s="17">
        <f t="shared" si="121"/>
        <v>133</v>
      </c>
      <c r="AF4698" s="17"/>
      <c r="AG4698" s="17"/>
      <c r="AH4698" s="17"/>
      <c r="AI4698" s="17"/>
      <c r="AJ4698" s="11"/>
      <c r="AK4698" s="11"/>
      <c r="AL4698" s="11"/>
      <c r="AM4698" s="11"/>
      <c r="AN4698" s="11"/>
      <c r="AO4698" s="11"/>
      <c r="AP4698" s="11"/>
      <c r="AQ4698" s="11"/>
      <c r="AR4698" s="11"/>
      <c r="AS4698" s="11"/>
      <c r="AT4698" s="11"/>
      <c r="AU4698" s="11"/>
      <c r="AV4698" s="11"/>
      <c r="AW4698" s="11"/>
      <c r="AX4698" s="11"/>
      <c r="AY4698" s="11"/>
      <c r="AZ4698" s="11"/>
      <c r="BA4698" s="11"/>
      <c r="BB4698" s="11"/>
      <c r="BC4698" s="11"/>
      <c r="BD4698" s="11"/>
      <c r="BE4698" s="11"/>
      <c r="BF4698" s="11"/>
      <c r="BG4698" s="11"/>
      <c r="BH4698" s="11"/>
      <c r="BI4698" s="11"/>
      <c r="BJ4698" s="11"/>
      <c r="BK4698" s="11"/>
      <c r="BL4698" s="11"/>
      <c r="BM4698" s="11"/>
      <c r="BN4698" s="11"/>
      <c r="BO4698" s="11"/>
      <c r="BP4698" s="11"/>
      <c r="BQ4698" s="11"/>
      <c r="BR4698" s="11"/>
      <c r="BS4698" s="11"/>
      <c r="BT4698" s="11"/>
      <c r="BU4698" s="11"/>
      <c r="BV4698" s="11"/>
      <c r="BW4698" s="11"/>
      <c r="BX4698" s="11"/>
    </row>
    <row r="4699" spans="1:76" s="342" customFormat="1" ht="15" customHeight="1" x14ac:dyDescent="0.25">
      <c r="A4699" s="153"/>
      <c r="B4699" s="153"/>
      <c r="C4699" s="153"/>
      <c r="D4699" s="153"/>
      <c r="E4699" s="153"/>
      <c r="F4699" s="153"/>
      <c r="G4699" s="153"/>
      <c r="H4699" s="153"/>
      <c r="I4699" s="153"/>
      <c r="J4699" s="20"/>
      <c r="K4699" s="153"/>
      <c r="L4699" s="153"/>
      <c r="M4699" s="72" t="s">
        <v>3011</v>
      </c>
      <c r="N4699" s="17">
        <v>10</v>
      </c>
      <c r="O4699" s="17">
        <v>9</v>
      </c>
      <c r="P4699" s="17">
        <v>2017</v>
      </c>
      <c r="Q4699" s="20" t="s">
        <v>5761</v>
      </c>
      <c r="R4699" s="54" t="s">
        <v>1026</v>
      </c>
      <c r="S4699" s="19" t="s">
        <v>1241</v>
      </c>
      <c r="T4699" s="17">
        <v>2</v>
      </c>
      <c r="U4699" s="352" t="s">
        <v>1026</v>
      </c>
      <c r="V4699" s="17">
        <v>1</v>
      </c>
      <c r="W4699" s="19" t="s">
        <v>6632</v>
      </c>
      <c r="X4699" s="17">
        <v>1846</v>
      </c>
      <c r="Y4699" s="17">
        <v>5</v>
      </c>
      <c r="Z4699" s="353" t="s">
        <v>1026</v>
      </c>
      <c r="AA4699" s="17">
        <v>5</v>
      </c>
      <c r="AB4699" s="17"/>
      <c r="AC4699" s="17">
        <v>2</v>
      </c>
      <c r="AD4699" s="17">
        <v>35</v>
      </c>
      <c r="AE4699" s="17">
        <f t="shared" si="121"/>
        <v>155</v>
      </c>
      <c r="AF4699" s="17"/>
      <c r="AG4699" s="17"/>
      <c r="AH4699" s="17"/>
      <c r="AI4699" s="17"/>
      <c r="AJ4699" s="11"/>
      <c r="AK4699" s="11"/>
      <c r="AL4699" s="11"/>
      <c r="AM4699" s="11"/>
      <c r="AN4699" s="11"/>
      <c r="AO4699" s="11"/>
      <c r="AP4699" s="11"/>
      <c r="AQ4699" s="11"/>
      <c r="AR4699" s="11"/>
      <c r="AS4699" s="11"/>
      <c r="AT4699" s="11"/>
      <c r="AU4699" s="11"/>
      <c r="AV4699" s="11"/>
      <c r="AW4699" s="11"/>
      <c r="AX4699" s="11"/>
      <c r="AY4699" s="11"/>
      <c r="AZ4699" s="11"/>
      <c r="BA4699" s="11"/>
      <c r="BB4699" s="11"/>
      <c r="BC4699" s="11"/>
      <c r="BD4699" s="11"/>
      <c r="BE4699" s="11"/>
      <c r="BF4699" s="11"/>
      <c r="BG4699" s="11"/>
      <c r="BH4699" s="11"/>
      <c r="BI4699" s="11"/>
      <c r="BJ4699" s="11"/>
      <c r="BK4699" s="11"/>
      <c r="BL4699" s="11"/>
      <c r="BM4699" s="11"/>
      <c r="BN4699" s="11"/>
      <c r="BO4699" s="11"/>
      <c r="BP4699" s="11"/>
      <c r="BQ4699" s="11"/>
      <c r="BR4699" s="11"/>
      <c r="BS4699" s="11"/>
      <c r="BT4699" s="11"/>
      <c r="BU4699" s="11"/>
      <c r="BV4699" s="11"/>
      <c r="BW4699" s="11"/>
      <c r="BX4699" s="11"/>
    </row>
    <row r="4700" spans="1:76" s="342" customFormat="1" ht="15" customHeight="1" x14ac:dyDescent="0.25">
      <c r="A4700" s="153"/>
      <c r="B4700" s="153" t="s">
        <v>6635</v>
      </c>
      <c r="C4700" s="153"/>
      <c r="D4700" s="153"/>
      <c r="E4700" s="153"/>
      <c r="F4700" s="153"/>
      <c r="G4700" s="153"/>
      <c r="H4700" s="153"/>
      <c r="I4700" s="153"/>
      <c r="J4700" s="20"/>
      <c r="K4700" s="153"/>
      <c r="L4700" s="153"/>
      <c r="M4700" s="72" t="s">
        <v>3027</v>
      </c>
      <c r="N4700" s="17">
        <v>16</v>
      </c>
      <c r="O4700" s="17">
        <v>9</v>
      </c>
      <c r="P4700" s="17">
        <v>2017</v>
      </c>
      <c r="Q4700" s="19" t="s">
        <v>1241</v>
      </c>
      <c r="R4700" s="54" t="s">
        <v>1026</v>
      </c>
      <c r="S4700" s="20" t="s">
        <v>5761</v>
      </c>
      <c r="T4700" s="17">
        <v>1</v>
      </c>
      <c r="U4700" s="352" t="s">
        <v>1026</v>
      </c>
      <c r="V4700" s="17">
        <v>2</v>
      </c>
      <c r="W4700" s="19" t="s">
        <v>5053</v>
      </c>
      <c r="X4700" s="17">
        <v>1716</v>
      </c>
      <c r="Y4700" s="17">
        <v>3</v>
      </c>
      <c r="Z4700" s="353" t="s">
        <v>1026</v>
      </c>
      <c r="AA4700" s="17">
        <v>5</v>
      </c>
      <c r="AB4700" s="17"/>
      <c r="AC4700" s="17">
        <v>2</v>
      </c>
      <c r="AD4700" s="17">
        <v>5</v>
      </c>
      <c r="AE4700" s="17">
        <f t="shared" si="121"/>
        <v>125</v>
      </c>
      <c r="AF4700" s="17"/>
      <c r="AG4700" s="17"/>
      <c r="AH4700" s="17"/>
      <c r="AI4700" s="17"/>
      <c r="AJ4700" s="11"/>
      <c r="AK4700" s="11"/>
      <c r="AL4700" s="11"/>
      <c r="AM4700" s="11"/>
      <c r="AN4700" s="11"/>
      <c r="AO4700" s="11"/>
      <c r="AP4700" s="11"/>
      <c r="AQ4700" s="11"/>
      <c r="AR4700" s="11"/>
      <c r="AS4700" s="11"/>
      <c r="AT4700" s="11"/>
      <c r="AU4700" s="11"/>
      <c r="AV4700" s="11"/>
      <c r="AW4700" s="11"/>
      <c r="AX4700" s="11"/>
      <c r="AY4700" s="11"/>
      <c r="AZ4700" s="11"/>
      <c r="BA4700" s="11"/>
      <c r="BB4700" s="11"/>
      <c r="BC4700" s="11"/>
      <c r="BD4700" s="11"/>
      <c r="BE4700" s="11"/>
      <c r="BF4700" s="11"/>
      <c r="BG4700" s="11"/>
      <c r="BH4700" s="11"/>
      <c r="BI4700" s="11"/>
      <c r="BJ4700" s="11"/>
      <c r="BK4700" s="11"/>
      <c r="BL4700" s="11"/>
      <c r="BM4700" s="11"/>
      <c r="BN4700" s="11"/>
      <c r="BO4700" s="11"/>
      <c r="BP4700" s="11"/>
      <c r="BQ4700" s="11"/>
      <c r="BR4700" s="11"/>
      <c r="BS4700" s="11"/>
      <c r="BT4700" s="11"/>
      <c r="BU4700" s="11"/>
      <c r="BV4700" s="11"/>
      <c r="BW4700" s="11"/>
      <c r="BX4700" s="11"/>
    </row>
    <row r="4701" spans="1:76" s="342" customFormat="1" ht="15" customHeight="1" x14ac:dyDescent="0.25">
      <c r="A4701" s="14"/>
      <c r="B4701" s="153"/>
      <c r="C4701" s="14"/>
      <c r="D4701" s="14"/>
      <c r="E4701" s="14"/>
      <c r="F4701" s="14"/>
      <c r="G4701" s="14"/>
      <c r="H4701" s="14"/>
      <c r="I4701" s="14"/>
      <c r="J4701" s="20"/>
      <c r="K4701" s="14"/>
      <c r="L4701" s="14"/>
      <c r="M4701" s="72"/>
      <c r="N4701" s="17"/>
      <c r="O4701" s="17"/>
      <c r="P4701" s="142"/>
      <c r="Q4701" s="142"/>
      <c r="R4701" s="17"/>
      <c r="S4701" s="48" t="s">
        <v>2</v>
      </c>
      <c r="T4701" s="17">
        <f>SUM(T4661:T4700)</f>
        <v>38</v>
      </c>
      <c r="U4701" s="352" t="s">
        <v>1026</v>
      </c>
      <c r="V4701" s="17">
        <f>SUM(V4661:V4700)</f>
        <v>23</v>
      </c>
      <c r="W4701" s="19"/>
      <c r="X4701" s="17">
        <f>SUM(X4661:X4700)</f>
        <v>23346</v>
      </c>
      <c r="Y4701" s="17">
        <f>SUM(Y4661:Y4700)</f>
        <v>199</v>
      </c>
      <c r="Z4701" s="353" t="s">
        <v>1026</v>
      </c>
      <c r="AA4701" s="17">
        <f>SUM(AA4661:AA4700)</f>
        <v>153</v>
      </c>
      <c r="AB4701" s="17"/>
      <c r="AC4701" s="17"/>
      <c r="AD4701" s="17"/>
      <c r="AE4701" s="17">
        <f>SUM(AE4662:AE4699)</f>
        <v>3884</v>
      </c>
      <c r="AF4701" s="17"/>
      <c r="AG4701" s="17"/>
      <c r="AH4701" s="17"/>
      <c r="AI4701" s="17"/>
      <c r="AJ4701" s="11"/>
      <c r="AK4701" s="11"/>
      <c r="AL4701" s="11"/>
      <c r="AM4701" s="11"/>
      <c r="AN4701" s="11"/>
      <c r="AO4701" s="11"/>
      <c r="AP4701" s="11"/>
      <c r="AQ4701" s="11"/>
      <c r="AR4701" s="11"/>
      <c r="AS4701" s="11"/>
      <c r="AT4701" s="11"/>
      <c r="AU4701" s="11"/>
      <c r="AV4701" s="11"/>
      <c r="AW4701" s="11"/>
      <c r="AX4701" s="11"/>
      <c r="AY4701" s="11"/>
      <c r="AZ4701" s="11"/>
      <c r="BA4701" s="11"/>
      <c r="BB4701" s="11"/>
      <c r="BC4701" s="11"/>
      <c r="BD4701" s="11"/>
      <c r="BE4701" s="11"/>
      <c r="BF4701" s="11"/>
      <c r="BG4701" s="11"/>
      <c r="BH4701" s="11"/>
      <c r="BI4701" s="11"/>
      <c r="BJ4701" s="11"/>
      <c r="BK4701" s="11"/>
      <c r="BL4701" s="11"/>
      <c r="BM4701" s="11"/>
      <c r="BN4701" s="11"/>
      <c r="BO4701" s="11"/>
      <c r="BP4701" s="11"/>
      <c r="BQ4701" s="11"/>
      <c r="BR4701" s="11"/>
      <c r="BS4701" s="11"/>
      <c r="BT4701" s="11"/>
      <c r="BU4701" s="11"/>
      <c r="BV4701" s="11"/>
      <c r="BW4701" s="11"/>
      <c r="BX4701" s="11"/>
    </row>
    <row r="4702" spans="1:76" s="342" customFormat="1" ht="15" customHeight="1" x14ac:dyDescent="0.25">
      <c r="A4702" s="14"/>
      <c r="B4702" s="153"/>
      <c r="C4702" s="14"/>
      <c r="D4702" s="14"/>
      <c r="E4702" s="14"/>
      <c r="F4702" s="14"/>
      <c r="G4702" s="14"/>
      <c r="H4702" s="14"/>
      <c r="I4702" s="14"/>
      <c r="J4702" s="20"/>
      <c r="K4702" s="14"/>
      <c r="L4702" s="14"/>
      <c r="M4702" s="72"/>
      <c r="N4702" s="17"/>
      <c r="O4702" s="17"/>
      <c r="P4702" s="17">
        <f>COUNT(X4661:X4700)</f>
        <v>29</v>
      </c>
      <c r="Q4702" s="142"/>
      <c r="R4702" s="17"/>
      <c r="S4702" s="19" t="s">
        <v>567</v>
      </c>
      <c r="T4702" s="81">
        <f>PRODUCT(T4701/P4702)</f>
        <v>1.3103448275862069</v>
      </c>
      <c r="U4702" s="352" t="s">
        <v>1026</v>
      </c>
      <c r="V4702" s="81">
        <f>PRODUCT(V4701/P4702)</f>
        <v>0.7931034482758621</v>
      </c>
      <c r="W4702" s="350"/>
      <c r="X4702" s="82">
        <f>PRODUCT(X4701/P4702)</f>
        <v>805.0344827586207</v>
      </c>
      <c r="Y4702" s="81">
        <f>PRODUCT(Y4701/P4702)</f>
        <v>6.8620689655172411</v>
      </c>
      <c r="Z4702" s="353" t="s">
        <v>1026</v>
      </c>
      <c r="AA4702" s="81">
        <f>PRODUCT(AA4701/P4702)</f>
        <v>5.2758620689655169</v>
      </c>
      <c r="AB4702" s="17"/>
      <c r="AC4702" s="17">
        <v>2</v>
      </c>
      <c r="AD4702" s="82">
        <f>PRODUCT(AE4702-120)</f>
        <v>13.931034482758633</v>
      </c>
      <c r="AE4702" s="82">
        <f>PRODUCT(AE4701/P4702)</f>
        <v>133.93103448275863</v>
      </c>
      <c r="AF4702" s="17"/>
      <c r="AG4702" s="17"/>
      <c r="AH4702" s="17"/>
      <c r="AI4702" s="17"/>
      <c r="AJ4702" s="11"/>
      <c r="AK4702" s="11"/>
      <c r="AL4702" s="11"/>
      <c r="AM4702" s="11"/>
      <c r="AN4702" s="11"/>
      <c r="AO4702" s="11"/>
      <c r="AP4702" s="11"/>
      <c r="AQ4702" s="11"/>
      <c r="AR4702" s="11"/>
      <c r="AS4702" s="11"/>
      <c r="AT4702" s="11"/>
      <c r="AU4702" s="11"/>
      <c r="AV4702" s="11"/>
      <c r="AW4702" s="11"/>
      <c r="AX4702" s="11"/>
      <c r="AY4702" s="11"/>
      <c r="AZ4702" s="11"/>
      <c r="BA4702" s="11"/>
      <c r="BB4702" s="11"/>
      <c r="BC4702" s="11"/>
      <c r="BD4702" s="11"/>
      <c r="BE4702" s="11"/>
      <c r="BF4702" s="11"/>
      <c r="BG4702" s="11"/>
      <c r="BH4702" s="11"/>
      <c r="BI4702" s="11"/>
      <c r="BJ4702" s="11"/>
      <c r="BK4702" s="11"/>
      <c r="BL4702" s="11"/>
      <c r="BM4702" s="11"/>
      <c r="BN4702" s="11"/>
      <c r="BO4702" s="11"/>
      <c r="BP4702" s="11"/>
      <c r="BQ4702" s="11"/>
      <c r="BR4702" s="11"/>
      <c r="BS4702" s="11"/>
      <c r="BT4702" s="11"/>
      <c r="BU4702" s="11"/>
      <c r="BV4702" s="11"/>
      <c r="BW4702" s="11"/>
      <c r="BX4702" s="11"/>
    </row>
    <row r="4703" spans="1:76" s="342" customFormat="1" ht="15" customHeight="1" x14ac:dyDescent="0.25">
      <c r="A4703" s="14"/>
      <c r="B4703" s="153"/>
      <c r="C4703" s="14"/>
      <c r="D4703" s="14"/>
      <c r="E4703" s="14"/>
      <c r="F4703" s="14"/>
      <c r="G4703" s="14"/>
      <c r="H4703" s="14"/>
      <c r="I4703" s="14"/>
      <c r="J4703" s="20"/>
      <c r="K4703" s="14"/>
      <c r="L4703" s="14"/>
      <c r="M4703" s="72"/>
      <c r="N4703" s="17"/>
      <c r="O4703" s="17"/>
      <c r="P4703" s="17"/>
      <c r="Q4703" s="362"/>
      <c r="R4703" s="17"/>
      <c r="S4703" s="19"/>
      <c r="T4703" s="17"/>
      <c r="U4703" s="196"/>
      <c r="V4703" s="17"/>
      <c r="W4703" s="350"/>
      <c r="X4703" s="17"/>
      <c r="Y4703" s="17"/>
      <c r="Z4703" s="17"/>
      <c r="AA4703" s="17"/>
      <c r="AB4703" s="17"/>
      <c r="AC4703" s="17"/>
      <c r="AD4703" s="17"/>
      <c r="AE4703" s="17"/>
      <c r="AF4703" s="17"/>
      <c r="AG4703" s="17"/>
      <c r="AH4703" s="17"/>
      <c r="AI4703" s="17"/>
      <c r="AJ4703" s="11"/>
      <c r="AK4703" s="11"/>
      <c r="AL4703" s="11"/>
      <c r="AM4703" s="11"/>
      <c r="AN4703" s="11"/>
      <c r="AO4703" s="11"/>
      <c r="AP4703" s="11"/>
      <c r="AQ4703" s="11"/>
      <c r="AR4703" s="11"/>
      <c r="AS4703" s="11"/>
      <c r="AT4703" s="11"/>
      <c r="AU4703" s="11"/>
      <c r="AV4703" s="11"/>
      <c r="AW4703" s="11"/>
      <c r="AX4703" s="11"/>
      <c r="AY4703" s="11"/>
      <c r="AZ4703" s="11"/>
      <c r="BA4703" s="11"/>
      <c r="BB4703" s="11"/>
      <c r="BC4703" s="11"/>
      <c r="BD4703" s="11"/>
      <c r="BE4703" s="11"/>
      <c r="BF4703" s="11"/>
      <c r="BG4703" s="11"/>
      <c r="BH4703" s="11"/>
      <c r="BI4703" s="11"/>
      <c r="BJ4703" s="11"/>
      <c r="BK4703" s="11"/>
      <c r="BL4703" s="11"/>
      <c r="BM4703" s="11"/>
      <c r="BN4703" s="11"/>
      <c r="BO4703" s="11"/>
      <c r="BP4703" s="11"/>
      <c r="BQ4703" s="11"/>
      <c r="BR4703" s="11"/>
      <c r="BS4703" s="11"/>
      <c r="BT4703" s="11"/>
      <c r="BU4703" s="11"/>
      <c r="BV4703" s="11"/>
      <c r="BW4703" s="11"/>
      <c r="BX4703" s="11"/>
    </row>
    <row r="4704" spans="1:76" s="342" customFormat="1" ht="15" customHeight="1" x14ac:dyDescent="0.25">
      <c r="A4704" s="14"/>
      <c r="B4704" s="153"/>
      <c r="C4704" s="14"/>
      <c r="D4704" s="14"/>
      <c r="E4704" s="14"/>
      <c r="F4704" s="14"/>
      <c r="G4704" s="14"/>
      <c r="H4704" s="14"/>
      <c r="I4704" s="14"/>
      <c r="J4704" s="20"/>
      <c r="K4704" s="14"/>
      <c r="L4704" s="14"/>
      <c r="M4704" s="72"/>
      <c r="N4704" s="17"/>
      <c r="O4704" s="17"/>
      <c r="P4704" s="17"/>
      <c r="Q4704" s="19"/>
      <c r="R4704" s="17"/>
      <c r="S4704" s="19"/>
      <c r="T4704" s="17"/>
      <c r="U4704" s="196"/>
      <c r="V4704" s="17"/>
      <c r="W4704" s="350"/>
      <c r="X4704" s="17"/>
      <c r="Y4704" s="17"/>
      <c r="Z4704" s="17"/>
      <c r="AA4704" s="17"/>
      <c r="AB4704" s="17"/>
      <c r="AC4704" s="17"/>
      <c r="AD4704" s="17"/>
      <c r="AE4704" s="17"/>
      <c r="AF4704" s="17"/>
      <c r="AG4704" s="17"/>
      <c r="AH4704" s="17"/>
      <c r="AI4704" s="17"/>
      <c r="AJ4704" s="11"/>
      <c r="AK4704" s="11"/>
      <c r="AL4704" s="11"/>
      <c r="AM4704" s="11"/>
      <c r="AN4704" s="11"/>
      <c r="AO4704" s="11"/>
      <c r="AP4704" s="11"/>
      <c r="AQ4704" s="11"/>
      <c r="AR4704" s="11"/>
      <c r="AS4704" s="11"/>
      <c r="AT4704" s="11"/>
      <c r="AU4704" s="11"/>
      <c r="AV4704" s="11"/>
      <c r="AW4704" s="11"/>
      <c r="AX4704" s="11"/>
      <c r="AY4704" s="11"/>
      <c r="AZ4704" s="11"/>
      <c r="BA4704" s="11"/>
      <c r="BB4704" s="11"/>
      <c r="BC4704" s="11"/>
      <c r="BD4704" s="11"/>
      <c r="BE4704" s="11"/>
      <c r="BF4704" s="11"/>
      <c r="BG4704" s="11"/>
      <c r="BH4704" s="11"/>
      <c r="BI4704" s="11"/>
      <c r="BJ4704" s="11"/>
      <c r="BK4704" s="11"/>
      <c r="BL4704" s="11"/>
      <c r="BM4704" s="11"/>
      <c r="BN4704" s="11"/>
      <c r="BO4704" s="11"/>
      <c r="BP4704" s="11"/>
      <c r="BQ4704" s="11"/>
      <c r="BR4704" s="11"/>
      <c r="BS4704" s="11"/>
      <c r="BT4704" s="11"/>
      <c r="BU4704" s="11"/>
      <c r="BV4704" s="11"/>
      <c r="BW4704" s="11"/>
      <c r="BX4704" s="11"/>
    </row>
    <row r="4705" spans="1:75" s="342" customFormat="1" ht="15" customHeight="1" x14ac:dyDescent="0.25">
      <c r="A4705" s="122"/>
      <c r="B4705" s="123" t="s">
        <v>6636</v>
      </c>
      <c r="C4705" s="122" t="s">
        <v>1032</v>
      </c>
      <c r="D4705" s="122" t="s">
        <v>1033</v>
      </c>
      <c r="E4705" s="122" t="s">
        <v>1034</v>
      </c>
      <c r="F4705" s="122" t="s">
        <v>1030</v>
      </c>
      <c r="G4705" s="122" t="s">
        <v>1039</v>
      </c>
      <c r="H4705" s="122" t="s">
        <v>1040</v>
      </c>
      <c r="I4705" s="123" t="s">
        <v>1028</v>
      </c>
      <c r="J4705" s="123"/>
      <c r="K4705" s="122"/>
      <c r="L4705" s="122" t="s">
        <v>1031</v>
      </c>
      <c r="M4705" s="126"/>
      <c r="N4705" s="126"/>
      <c r="O4705" s="126"/>
      <c r="P4705" s="349"/>
      <c r="Q4705" s="123" t="s">
        <v>6637</v>
      </c>
      <c r="R4705" s="126"/>
      <c r="S4705" s="349"/>
      <c r="T4705" s="126"/>
      <c r="U4705" s="341" t="s">
        <v>6513</v>
      </c>
      <c r="V4705" s="126"/>
      <c r="W4705" s="123" t="s">
        <v>2274</v>
      </c>
      <c r="X4705" s="122" t="s">
        <v>6514</v>
      </c>
      <c r="Y4705" s="126"/>
      <c r="Z4705" s="122" t="s">
        <v>6453</v>
      </c>
      <c r="AA4705" s="126"/>
      <c r="AB4705" s="11"/>
      <c r="AC4705" s="17"/>
      <c r="AD4705" s="17"/>
      <c r="AE4705" s="17"/>
      <c r="AF4705" s="11"/>
      <c r="AG4705" s="11"/>
      <c r="AH4705" s="17"/>
      <c r="AI4705" s="17"/>
      <c r="AJ4705" s="11"/>
      <c r="AK4705" s="11"/>
      <c r="AL4705" s="11"/>
      <c r="AM4705" s="11"/>
      <c r="AN4705" s="11"/>
      <c r="AO4705" s="11"/>
      <c r="AP4705" s="11"/>
      <c r="AQ4705" s="11"/>
      <c r="AR4705" s="11"/>
      <c r="AS4705" s="11"/>
      <c r="AT4705" s="11"/>
      <c r="AU4705" s="11"/>
      <c r="AV4705" s="11"/>
      <c r="AW4705" s="11"/>
      <c r="AX4705" s="16"/>
      <c r="AY4705" s="16"/>
      <c r="AZ4705" s="11"/>
      <c r="BA4705" s="11"/>
      <c r="BB4705" s="11"/>
      <c r="BC4705" s="11"/>
      <c r="BD4705" s="11"/>
      <c r="BE4705" s="11"/>
      <c r="BF4705" s="11"/>
      <c r="BG4705" s="11"/>
      <c r="BH4705" s="11"/>
      <c r="BI4705" s="11"/>
      <c r="BJ4705" s="11"/>
      <c r="BK4705" s="11"/>
      <c r="BL4705" s="11"/>
      <c r="BM4705" s="11"/>
      <c r="BN4705" s="11"/>
      <c r="BO4705" s="142"/>
      <c r="BP4705" s="142"/>
      <c r="BQ4705" s="142"/>
      <c r="BR4705" s="142"/>
      <c r="BS4705" s="142"/>
      <c r="BT4705" s="142"/>
      <c r="BU4705" s="142"/>
      <c r="BV4705" s="142"/>
      <c r="BW4705" s="142"/>
    </row>
    <row r="4706" spans="1:75" s="342" customFormat="1" ht="15" customHeight="1" x14ac:dyDescent="0.25">
      <c r="A4706" s="14">
        <v>1</v>
      </c>
      <c r="B4706" s="67" t="s">
        <v>563</v>
      </c>
      <c r="C4706" s="191">
        <v>0</v>
      </c>
      <c r="D4706" s="191">
        <v>0</v>
      </c>
      <c r="E4706" s="191">
        <v>0</v>
      </c>
      <c r="F4706" s="191">
        <v>0</v>
      </c>
      <c r="G4706" s="191">
        <v>0</v>
      </c>
      <c r="H4706" s="191">
        <v>0</v>
      </c>
      <c r="I4706" s="191">
        <v>0</v>
      </c>
      <c r="J4706" s="299" t="s">
        <v>1026</v>
      </c>
      <c r="K4706" s="191">
        <v>0</v>
      </c>
      <c r="L4706" s="191">
        <v>0</v>
      </c>
      <c r="M4706" s="72" t="s">
        <v>3027</v>
      </c>
      <c r="N4706" s="17">
        <v>21</v>
      </c>
      <c r="O4706" s="17">
        <v>4</v>
      </c>
      <c r="P4706" s="17">
        <v>2018</v>
      </c>
      <c r="Q4706" s="19" t="s">
        <v>264</v>
      </c>
      <c r="R4706" s="17" t="s">
        <v>1026</v>
      </c>
      <c r="S4706" s="19" t="s">
        <v>1041</v>
      </c>
      <c r="T4706" s="17"/>
      <c r="U4706" s="24" t="s">
        <v>1026</v>
      </c>
      <c r="V4706" s="17"/>
      <c r="W4706" s="350"/>
      <c r="X4706" s="17"/>
      <c r="Y4706" s="17"/>
      <c r="Z4706" s="24" t="s">
        <v>1026</v>
      </c>
      <c r="AA4706" s="17"/>
      <c r="AB4706" s="19" t="s">
        <v>6673</v>
      </c>
      <c r="AC4706" s="17"/>
      <c r="AD4706" s="17"/>
      <c r="AE4706" s="17">
        <f t="shared" ref="AE4706:AE4725" si="122">PRODUCT(AC4706*60+AD4706)</f>
        <v>0</v>
      </c>
      <c r="AF4706" s="11"/>
      <c r="AG4706" s="11"/>
      <c r="AH4706" s="17"/>
      <c r="AI4706" s="17"/>
      <c r="AJ4706" s="11"/>
      <c r="AK4706" s="11"/>
      <c r="AL4706" s="11"/>
      <c r="AM4706" s="11"/>
      <c r="AN4706" s="11"/>
      <c r="AO4706" s="11"/>
      <c r="AP4706" s="11"/>
      <c r="AQ4706" s="11"/>
      <c r="AR4706" s="11"/>
      <c r="AS4706" s="11"/>
      <c r="AT4706" s="11"/>
      <c r="AU4706" s="11"/>
      <c r="AV4706" s="11"/>
      <c r="AW4706" s="11"/>
      <c r="AX4706" s="11"/>
      <c r="AY4706" s="11"/>
      <c r="AZ4706" s="11"/>
      <c r="BA4706" s="11"/>
      <c r="BB4706" s="11"/>
      <c r="BC4706" s="11"/>
      <c r="BD4706" s="11"/>
      <c r="BE4706" s="11"/>
      <c r="BF4706" s="11"/>
      <c r="BG4706" s="11"/>
      <c r="BH4706" s="11"/>
      <c r="BI4706" s="11"/>
      <c r="BJ4706" s="11"/>
      <c r="BK4706" s="11"/>
      <c r="BL4706" s="11"/>
      <c r="BM4706" s="142"/>
    </row>
    <row r="4707" spans="1:75" s="342" customFormat="1" ht="15" customHeight="1" x14ac:dyDescent="0.25">
      <c r="A4707" s="14">
        <v>2</v>
      </c>
      <c r="B4707" s="42" t="s">
        <v>5041</v>
      </c>
      <c r="C4707" s="191">
        <v>0</v>
      </c>
      <c r="D4707" s="191">
        <v>0</v>
      </c>
      <c r="E4707" s="191">
        <v>0</v>
      </c>
      <c r="F4707" s="191">
        <v>0</v>
      </c>
      <c r="G4707" s="191">
        <v>0</v>
      </c>
      <c r="H4707" s="191">
        <v>0</v>
      </c>
      <c r="I4707" s="191">
        <v>0</v>
      </c>
      <c r="J4707" s="299" t="s">
        <v>1026</v>
      </c>
      <c r="K4707" s="191">
        <v>0</v>
      </c>
      <c r="L4707" s="191">
        <v>0</v>
      </c>
      <c r="M4707" s="72" t="s">
        <v>3142</v>
      </c>
      <c r="N4707" s="17">
        <v>9</v>
      </c>
      <c r="O4707" s="17">
        <v>5</v>
      </c>
      <c r="P4707" s="17">
        <v>2018</v>
      </c>
      <c r="Q4707" s="19" t="s">
        <v>563</v>
      </c>
      <c r="R4707" s="17" t="s">
        <v>1026</v>
      </c>
      <c r="S4707" s="19" t="s">
        <v>1241</v>
      </c>
      <c r="T4707" s="17"/>
      <c r="U4707" s="24" t="s">
        <v>1026</v>
      </c>
      <c r="V4707" s="17"/>
      <c r="W4707" s="350"/>
      <c r="X4707" s="17"/>
      <c r="Y4707" s="17"/>
      <c r="Z4707" s="24" t="s">
        <v>1026</v>
      </c>
      <c r="AA4707" s="17"/>
      <c r="AB4707" s="19"/>
      <c r="AC4707" s="17"/>
      <c r="AD4707" s="17"/>
      <c r="AE4707" s="17">
        <f t="shared" si="122"/>
        <v>0</v>
      </c>
      <c r="AF4707" s="11"/>
      <c r="AG4707" s="11"/>
      <c r="AH4707" s="17"/>
      <c r="AI4707" s="17"/>
      <c r="AJ4707" s="11"/>
      <c r="AK4707" s="11"/>
      <c r="AL4707" s="11"/>
      <c r="AM4707" s="11"/>
      <c r="AN4707" s="11"/>
      <c r="AO4707" s="11"/>
      <c r="AP4707" s="11"/>
      <c r="AQ4707" s="11"/>
      <c r="AR4707" s="11"/>
      <c r="AS4707" s="11"/>
      <c r="AT4707" s="11"/>
      <c r="AU4707" s="11"/>
      <c r="AV4707" s="11"/>
      <c r="AW4707" s="11"/>
      <c r="AX4707" s="11"/>
      <c r="AY4707" s="11"/>
      <c r="AZ4707" s="11"/>
      <c r="BA4707" s="11"/>
      <c r="BB4707" s="11"/>
      <c r="BC4707" s="11"/>
      <c r="BD4707" s="11"/>
      <c r="BE4707" s="11"/>
      <c r="BF4707" s="11"/>
      <c r="BG4707" s="11"/>
      <c r="BH4707" s="11"/>
      <c r="BI4707" s="11"/>
      <c r="BJ4707" s="11"/>
      <c r="BK4707" s="11"/>
      <c r="BL4707" s="11"/>
      <c r="BM4707" s="142"/>
    </row>
    <row r="4708" spans="1:75" s="342" customFormat="1" ht="15" customHeight="1" x14ac:dyDescent="0.25">
      <c r="A4708" s="14">
        <v>3</v>
      </c>
      <c r="B4708" s="42" t="s">
        <v>392</v>
      </c>
      <c r="C4708" s="191">
        <v>0</v>
      </c>
      <c r="D4708" s="191">
        <v>0</v>
      </c>
      <c r="E4708" s="191">
        <v>0</v>
      </c>
      <c r="F4708" s="191">
        <v>0</v>
      </c>
      <c r="G4708" s="191">
        <v>0</v>
      </c>
      <c r="H4708" s="191">
        <v>0</v>
      </c>
      <c r="I4708" s="191">
        <v>0</v>
      </c>
      <c r="J4708" s="299" t="s">
        <v>1026</v>
      </c>
      <c r="K4708" s="191">
        <v>0</v>
      </c>
      <c r="L4708" s="191">
        <v>0</v>
      </c>
      <c r="M4708" s="72" t="s">
        <v>3141</v>
      </c>
      <c r="N4708" s="17">
        <v>10</v>
      </c>
      <c r="O4708" s="17">
        <v>5</v>
      </c>
      <c r="P4708" s="17">
        <v>2018</v>
      </c>
      <c r="Q4708" s="38" t="s">
        <v>6507</v>
      </c>
      <c r="R4708" s="17" t="s">
        <v>1026</v>
      </c>
      <c r="S4708" s="19" t="s">
        <v>5041</v>
      </c>
      <c r="T4708" s="17"/>
      <c r="U4708" s="24" t="s">
        <v>1026</v>
      </c>
      <c r="V4708" s="17"/>
      <c r="W4708" s="350"/>
      <c r="X4708" s="17"/>
      <c r="Y4708" s="17"/>
      <c r="Z4708" s="24" t="s">
        <v>1026</v>
      </c>
      <c r="AA4708" s="17"/>
      <c r="AB4708" s="19"/>
      <c r="AC4708" s="17"/>
      <c r="AD4708" s="17"/>
      <c r="AE4708" s="17">
        <f t="shared" si="122"/>
        <v>0</v>
      </c>
      <c r="AF4708" s="11"/>
      <c r="AG4708" s="11"/>
      <c r="AH4708" s="17"/>
      <c r="AI4708" s="17"/>
      <c r="AJ4708" s="11"/>
      <c r="AK4708" s="11"/>
      <c r="AL4708" s="11"/>
      <c r="AM4708" s="11"/>
      <c r="AN4708" s="11"/>
      <c r="AO4708" s="11"/>
      <c r="AP4708" s="11"/>
      <c r="AQ4708" s="11"/>
      <c r="AR4708" s="11"/>
      <c r="AS4708" s="11"/>
      <c r="AT4708" s="11"/>
      <c r="AU4708" s="11"/>
      <c r="AV4708" s="11"/>
      <c r="AW4708" s="11"/>
      <c r="AX4708" s="11"/>
      <c r="AY4708" s="11"/>
      <c r="AZ4708" s="11"/>
      <c r="BA4708" s="11"/>
      <c r="BB4708" s="11"/>
      <c r="BC4708" s="11"/>
      <c r="BD4708" s="11"/>
      <c r="BE4708" s="11"/>
      <c r="BF4708" s="11"/>
      <c r="BG4708" s="11"/>
      <c r="BH4708" s="11"/>
      <c r="BI4708" s="11"/>
      <c r="BJ4708" s="11"/>
      <c r="BK4708" s="11"/>
      <c r="BL4708" s="11"/>
      <c r="BM4708" s="142"/>
    </row>
    <row r="4709" spans="1:75" s="342" customFormat="1" ht="15" customHeight="1" x14ac:dyDescent="0.25">
      <c r="A4709" s="14">
        <v>4</v>
      </c>
      <c r="B4709" s="67" t="s">
        <v>6507</v>
      </c>
      <c r="C4709" s="191">
        <v>0</v>
      </c>
      <c r="D4709" s="191">
        <v>0</v>
      </c>
      <c r="E4709" s="191">
        <v>0</v>
      </c>
      <c r="F4709" s="191">
        <v>0</v>
      </c>
      <c r="G4709" s="191">
        <v>0</v>
      </c>
      <c r="H4709" s="191">
        <v>0</v>
      </c>
      <c r="I4709" s="191">
        <v>0</v>
      </c>
      <c r="J4709" s="299" t="s">
        <v>1026</v>
      </c>
      <c r="K4709" s="191">
        <v>0</v>
      </c>
      <c r="L4709" s="191">
        <v>0</v>
      </c>
      <c r="M4709" s="72" t="s">
        <v>3141</v>
      </c>
      <c r="N4709" s="17">
        <v>10</v>
      </c>
      <c r="O4709" s="17">
        <v>5</v>
      </c>
      <c r="P4709" s="17">
        <v>2018</v>
      </c>
      <c r="Q4709" s="19" t="s">
        <v>6508</v>
      </c>
      <c r="R4709" s="17" t="s">
        <v>1026</v>
      </c>
      <c r="S4709" s="19" t="s">
        <v>1041</v>
      </c>
      <c r="T4709" s="17"/>
      <c r="U4709" s="24" t="s">
        <v>1026</v>
      </c>
      <c r="V4709" s="17"/>
      <c r="W4709" s="350"/>
      <c r="X4709" s="17"/>
      <c r="Y4709" s="17"/>
      <c r="Z4709" s="24" t="s">
        <v>1026</v>
      </c>
      <c r="AA4709" s="17"/>
      <c r="AB4709" s="19"/>
      <c r="AC4709" s="17"/>
      <c r="AD4709" s="17"/>
      <c r="AE4709" s="17">
        <f t="shared" si="122"/>
        <v>0</v>
      </c>
      <c r="AF4709" s="11"/>
      <c r="AG4709" s="11"/>
      <c r="AH4709" s="17"/>
      <c r="AI4709" s="17"/>
      <c r="AJ4709" s="11"/>
      <c r="AK4709" s="11"/>
      <c r="AL4709" s="11"/>
      <c r="AM4709" s="11"/>
      <c r="AN4709" s="11"/>
      <c r="AO4709" s="11"/>
      <c r="AP4709" s="11"/>
      <c r="AQ4709" s="11"/>
      <c r="AR4709" s="11"/>
      <c r="AS4709" s="11"/>
      <c r="AT4709" s="11"/>
      <c r="AU4709" s="11"/>
      <c r="AV4709" s="11"/>
      <c r="AW4709" s="11"/>
      <c r="AX4709" s="11"/>
      <c r="AY4709" s="11"/>
      <c r="AZ4709" s="11"/>
      <c r="BA4709" s="11"/>
      <c r="BB4709" s="11"/>
      <c r="BC4709" s="11"/>
      <c r="BD4709" s="11"/>
      <c r="BE4709" s="11"/>
      <c r="BF4709" s="11"/>
      <c r="BG4709" s="11"/>
      <c r="BH4709" s="11"/>
      <c r="BI4709" s="11"/>
      <c r="BJ4709" s="11"/>
      <c r="BK4709" s="11"/>
      <c r="BL4709" s="11"/>
      <c r="BM4709" s="142"/>
    </row>
    <row r="4710" spans="1:75" s="342" customFormat="1" ht="15" customHeight="1" x14ac:dyDescent="0.25">
      <c r="A4710" s="14">
        <v>5</v>
      </c>
      <c r="B4710" s="67" t="s">
        <v>1041</v>
      </c>
      <c r="C4710" s="191">
        <v>0</v>
      </c>
      <c r="D4710" s="191">
        <v>0</v>
      </c>
      <c r="E4710" s="191">
        <v>0</v>
      </c>
      <c r="F4710" s="191">
        <v>0</v>
      </c>
      <c r="G4710" s="191">
        <v>0</v>
      </c>
      <c r="H4710" s="191">
        <v>0</v>
      </c>
      <c r="I4710" s="191">
        <v>0</v>
      </c>
      <c r="J4710" s="299" t="s">
        <v>1026</v>
      </c>
      <c r="K4710" s="191">
        <v>0</v>
      </c>
      <c r="L4710" s="191">
        <v>0</v>
      </c>
      <c r="M4710" s="72" t="s">
        <v>3141</v>
      </c>
      <c r="N4710" s="17">
        <v>10</v>
      </c>
      <c r="O4710" s="17">
        <v>5</v>
      </c>
      <c r="P4710" s="17">
        <v>2018</v>
      </c>
      <c r="Q4710" s="19" t="s">
        <v>1433</v>
      </c>
      <c r="R4710" s="17" t="s">
        <v>1026</v>
      </c>
      <c r="S4710" s="19" t="s">
        <v>566</v>
      </c>
      <c r="T4710" s="17"/>
      <c r="U4710" s="24" t="s">
        <v>1026</v>
      </c>
      <c r="V4710" s="17"/>
      <c r="W4710" s="350"/>
      <c r="X4710" s="17"/>
      <c r="Y4710" s="17"/>
      <c r="Z4710" s="24" t="s">
        <v>1026</v>
      </c>
      <c r="AA4710" s="17"/>
      <c r="AB4710" s="19"/>
      <c r="AC4710" s="17"/>
      <c r="AD4710" s="17"/>
      <c r="AE4710" s="17">
        <f t="shared" si="122"/>
        <v>0</v>
      </c>
      <c r="AF4710" s="11"/>
      <c r="AG4710" s="11"/>
      <c r="AH4710" s="17"/>
      <c r="AI4710" s="17"/>
      <c r="AJ4710" s="11"/>
      <c r="AK4710" s="11"/>
      <c r="AL4710" s="11"/>
      <c r="AM4710" s="11"/>
      <c r="AN4710" s="11"/>
      <c r="AO4710" s="11"/>
      <c r="AP4710" s="11"/>
      <c r="AQ4710" s="11"/>
      <c r="AR4710" s="11"/>
      <c r="AS4710" s="11"/>
      <c r="AT4710" s="11"/>
      <c r="AU4710" s="11"/>
      <c r="AV4710" s="11"/>
      <c r="AW4710" s="11"/>
      <c r="AX4710" s="11"/>
      <c r="AY4710" s="11"/>
      <c r="AZ4710" s="11"/>
      <c r="BA4710" s="11"/>
      <c r="BB4710" s="11"/>
      <c r="BC4710" s="11"/>
      <c r="BD4710" s="11"/>
      <c r="BE4710" s="11"/>
      <c r="BF4710" s="11"/>
      <c r="BG4710" s="11"/>
      <c r="BH4710" s="11"/>
      <c r="BI4710" s="11"/>
      <c r="BJ4710" s="11"/>
      <c r="BK4710" s="11"/>
      <c r="BL4710" s="11"/>
      <c r="BM4710" s="142"/>
    </row>
    <row r="4711" spans="1:75" s="342" customFormat="1" ht="15" customHeight="1" x14ac:dyDescent="0.25">
      <c r="A4711" s="14">
        <v>6</v>
      </c>
      <c r="B4711" s="20" t="s">
        <v>5761</v>
      </c>
      <c r="C4711" s="191">
        <v>0</v>
      </c>
      <c r="D4711" s="191">
        <v>0</v>
      </c>
      <c r="E4711" s="191">
        <v>0</v>
      </c>
      <c r="F4711" s="191">
        <v>0</v>
      </c>
      <c r="G4711" s="191">
        <v>0</v>
      </c>
      <c r="H4711" s="191">
        <v>0</v>
      </c>
      <c r="I4711" s="191">
        <v>0</v>
      </c>
      <c r="J4711" s="299" t="s">
        <v>1026</v>
      </c>
      <c r="K4711" s="191">
        <v>0</v>
      </c>
      <c r="L4711" s="191">
        <v>0</v>
      </c>
      <c r="M4711" s="72" t="s">
        <v>3143</v>
      </c>
      <c r="N4711" s="17">
        <v>11</v>
      </c>
      <c r="O4711" s="17">
        <v>5</v>
      </c>
      <c r="P4711" s="17">
        <v>2018</v>
      </c>
      <c r="Q4711" s="19" t="s">
        <v>1241</v>
      </c>
      <c r="R4711" s="17" t="s">
        <v>1026</v>
      </c>
      <c r="S4711" s="19" t="s">
        <v>392</v>
      </c>
      <c r="T4711" s="17"/>
      <c r="U4711" s="24" t="s">
        <v>1026</v>
      </c>
      <c r="V4711" s="17"/>
      <c r="W4711" s="350"/>
      <c r="X4711" s="17"/>
      <c r="Y4711" s="17"/>
      <c r="Z4711" s="24" t="s">
        <v>1026</v>
      </c>
      <c r="AA4711" s="17"/>
      <c r="AB4711" s="19"/>
      <c r="AC4711" s="17"/>
      <c r="AD4711" s="17"/>
      <c r="AE4711" s="17">
        <f t="shared" si="122"/>
        <v>0</v>
      </c>
      <c r="AF4711" s="11"/>
      <c r="AG4711" s="11"/>
      <c r="AH4711" s="17"/>
      <c r="AI4711" s="17"/>
      <c r="AJ4711" s="11"/>
      <c r="AK4711" s="11"/>
      <c r="AL4711" s="11"/>
      <c r="AM4711" s="11"/>
      <c r="AN4711" s="11"/>
      <c r="AO4711" s="11"/>
      <c r="AP4711" s="11"/>
      <c r="AQ4711" s="11"/>
      <c r="AR4711" s="11"/>
      <c r="AS4711" s="11"/>
      <c r="AT4711" s="11"/>
      <c r="AU4711" s="11"/>
      <c r="AV4711" s="11"/>
      <c r="AW4711" s="11"/>
      <c r="AX4711" s="11"/>
      <c r="AY4711" s="11"/>
      <c r="AZ4711" s="11"/>
      <c r="BA4711" s="11"/>
      <c r="BB4711" s="11"/>
      <c r="BC4711" s="11"/>
      <c r="BD4711" s="11"/>
      <c r="BE4711" s="11"/>
      <c r="BF4711" s="11"/>
      <c r="BG4711" s="11"/>
      <c r="BH4711" s="11"/>
      <c r="BI4711" s="11"/>
      <c r="BJ4711" s="11"/>
      <c r="BK4711" s="11"/>
      <c r="BL4711" s="11"/>
      <c r="BM4711" s="142"/>
    </row>
    <row r="4712" spans="1:75" s="342" customFormat="1" ht="15" customHeight="1" x14ac:dyDescent="0.25">
      <c r="A4712" s="29">
        <v>7</v>
      </c>
      <c r="B4712" s="63" t="s">
        <v>6508</v>
      </c>
      <c r="C4712" s="191">
        <v>0</v>
      </c>
      <c r="D4712" s="191">
        <v>0</v>
      </c>
      <c r="E4712" s="191">
        <v>0</v>
      </c>
      <c r="F4712" s="191">
        <v>0</v>
      </c>
      <c r="G4712" s="191">
        <v>0</v>
      </c>
      <c r="H4712" s="191">
        <v>0</v>
      </c>
      <c r="I4712" s="191">
        <v>0</v>
      </c>
      <c r="J4712" s="299" t="s">
        <v>1026</v>
      </c>
      <c r="K4712" s="191">
        <v>0</v>
      </c>
      <c r="L4712" s="191">
        <v>0</v>
      </c>
      <c r="M4712" s="72" t="s">
        <v>3011</v>
      </c>
      <c r="N4712" s="17">
        <v>13</v>
      </c>
      <c r="O4712" s="17">
        <v>5</v>
      </c>
      <c r="P4712" s="17">
        <v>2018</v>
      </c>
      <c r="Q4712" s="19" t="s">
        <v>5761</v>
      </c>
      <c r="R4712" s="17" t="s">
        <v>1026</v>
      </c>
      <c r="S4712" s="19" t="s">
        <v>1433</v>
      </c>
      <c r="T4712" s="17"/>
      <c r="U4712" s="24" t="s">
        <v>1026</v>
      </c>
      <c r="V4712" s="17"/>
      <c r="W4712" s="350"/>
      <c r="X4712" s="17"/>
      <c r="Y4712" s="17"/>
      <c r="Z4712" s="24" t="s">
        <v>1026</v>
      </c>
      <c r="AA4712" s="17"/>
      <c r="AB4712" s="19"/>
      <c r="AC4712" s="17"/>
      <c r="AD4712" s="17"/>
      <c r="AE4712" s="17">
        <f t="shared" si="122"/>
        <v>0</v>
      </c>
      <c r="AF4712" s="11"/>
      <c r="AG4712" s="11"/>
      <c r="AH4712" s="17"/>
      <c r="AI4712" s="17"/>
      <c r="AJ4712" s="11"/>
      <c r="AK4712" s="11"/>
      <c r="AL4712" s="11"/>
      <c r="AM4712" s="11"/>
      <c r="AN4712" s="11"/>
      <c r="AO4712" s="11"/>
      <c r="AP4712" s="11"/>
      <c r="AQ4712" s="11"/>
      <c r="AR4712" s="11"/>
      <c r="AS4712" s="11"/>
      <c r="AT4712" s="11"/>
      <c r="AU4712" s="11"/>
      <c r="AV4712" s="11"/>
      <c r="AW4712" s="11"/>
      <c r="AX4712" s="11"/>
      <c r="AY4712" s="11"/>
      <c r="AZ4712" s="11"/>
      <c r="BA4712" s="11"/>
      <c r="BB4712" s="11"/>
      <c r="BC4712" s="11"/>
      <c r="BD4712" s="11"/>
      <c r="BE4712" s="11"/>
      <c r="BF4712" s="11"/>
      <c r="BG4712" s="11"/>
      <c r="BH4712" s="11"/>
      <c r="BI4712" s="11"/>
      <c r="BJ4712" s="11"/>
      <c r="BK4712" s="11"/>
      <c r="BL4712" s="11"/>
      <c r="BM4712" s="142"/>
    </row>
    <row r="4713" spans="1:75" s="342" customFormat="1" ht="15" customHeight="1" x14ac:dyDescent="0.25">
      <c r="A4713" s="29">
        <v>8</v>
      </c>
      <c r="B4713" s="42" t="s">
        <v>264</v>
      </c>
      <c r="C4713" s="191">
        <v>0</v>
      </c>
      <c r="D4713" s="191">
        <v>0</v>
      </c>
      <c r="E4713" s="191">
        <v>0</v>
      </c>
      <c r="F4713" s="191">
        <v>0</v>
      </c>
      <c r="G4713" s="191">
        <v>0</v>
      </c>
      <c r="H4713" s="191">
        <v>0</v>
      </c>
      <c r="I4713" s="191">
        <v>0</v>
      </c>
      <c r="J4713" s="299" t="s">
        <v>1026</v>
      </c>
      <c r="K4713" s="191">
        <v>0</v>
      </c>
      <c r="L4713" s="191">
        <v>0</v>
      </c>
      <c r="M4713" s="72" t="s">
        <v>3011</v>
      </c>
      <c r="N4713" s="17">
        <v>13</v>
      </c>
      <c r="O4713" s="17">
        <v>5</v>
      </c>
      <c r="P4713" s="17">
        <v>2018</v>
      </c>
      <c r="Q4713" s="19" t="s">
        <v>5041</v>
      </c>
      <c r="R4713" s="17" t="s">
        <v>1026</v>
      </c>
      <c r="S4713" s="19" t="s">
        <v>566</v>
      </c>
      <c r="T4713" s="17"/>
      <c r="U4713" s="24" t="s">
        <v>1026</v>
      </c>
      <c r="V4713" s="17"/>
      <c r="W4713" s="350"/>
      <c r="X4713" s="17"/>
      <c r="Y4713" s="17"/>
      <c r="Z4713" s="24" t="s">
        <v>1026</v>
      </c>
      <c r="AA4713" s="17"/>
      <c r="AB4713" s="19"/>
      <c r="AC4713" s="17"/>
      <c r="AD4713" s="17"/>
      <c r="AE4713" s="17">
        <f t="shared" si="122"/>
        <v>0</v>
      </c>
      <c r="AF4713" s="11"/>
      <c r="AG4713" s="11"/>
      <c r="AH4713" s="17"/>
      <c r="AI4713" s="17"/>
      <c r="AJ4713" s="11"/>
      <c r="AK4713" s="11"/>
      <c r="AL4713" s="11"/>
      <c r="AM4713" s="11"/>
      <c r="AN4713" s="11"/>
      <c r="AO4713" s="11"/>
      <c r="AP4713" s="11"/>
      <c r="AQ4713" s="11"/>
      <c r="AR4713" s="11"/>
      <c r="AS4713" s="11"/>
      <c r="AT4713" s="11"/>
      <c r="AU4713" s="11"/>
      <c r="AV4713" s="11"/>
      <c r="AW4713" s="11"/>
      <c r="AX4713" s="11"/>
      <c r="AY4713" s="11"/>
      <c r="AZ4713" s="11"/>
      <c r="BA4713" s="11"/>
      <c r="BB4713" s="11"/>
      <c r="BC4713" s="11"/>
      <c r="BD4713" s="11"/>
      <c r="BE4713" s="11"/>
      <c r="BF4713" s="11"/>
      <c r="BG4713" s="11"/>
      <c r="BH4713" s="11"/>
      <c r="BI4713" s="11"/>
      <c r="BJ4713" s="11"/>
      <c r="BK4713" s="11"/>
      <c r="BL4713" s="11"/>
      <c r="BM4713" s="142"/>
    </row>
    <row r="4714" spans="1:75" s="342" customFormat="1" ht="15" customHeight="1" x14ac:dyDescent="0.25">
      <c r="A4714" s="29">
        <v>9</v>
      </c>
      <c r="B4714" s="63" t="s">
        <v>1241</v>
      </c>
      <c r="C4714" s="294">
        <v>0</v>
      </c>
      <c r="D4714" s="294">
        <v>0</v>
      </c>
      <c r="E4714" s="294">
        <v>0</v>
      </c>
      <c r="F4714" s="191">
        <v>0</v>
      </c>
      <c r="G4714" s="191">
        <v>0</v>
      </c>
      <c r="H4714" s="191">
        <v>0</v>
      </c>
      <c r="I4714" s="191">
        <v>0</v>
      </c>
      <c r="J4714" s="299" t="s">
        <v>1026</v>
      </c>
      <c r="K4714" s="191">
        <v>0</v>
      </c>
      <c r="L4714" s="191">
        <v>0</v>
      </c>
      <c r="M4714" s="72" t="s">
        <v>3011</v>
      </c>
      <c r="N4714" s="17">
        <v>13</v>
      </c>
      <c r="O4714" s="17">
        <v>5</v>
      </c>
      <c r="P4714" s="17">
        <v>2018</v>
      </c>
      <c r="Q4714" s="19" t="s">
        <v>392</v>
      </c>
      <c r="R4714" s="17" t="s">
        <v>1026</v>
      </c>
      <c r="S4714" s="19" t="s">
        <v>6508</v>
      </c>
      <c r="T4714" s="17"/>
      <c r="U4714" s="24" t="s">
        <v>1026</v>
      </c>
      <c r="V4714" s="17"/>
      <c r="W4714" s="350"/>
      <c r="X4714" s="17"/>
      <c r="Y4714" s="17"/>
      <c r="Z4714" s="24" t="s">
        <v>1026</v>
      </c>
      <c r="AA4714" s="17"/>
      <c r="AB4714" s="19"/>
      <c r="AC4714" s="17"/>
      <c r="AD4714" s="17"/>
      <c r="AE4714" s="17">
        <f t="shared" si="122"/>
        <v>0</v>
      </c>
      <c r="AF4714" s="11"/>
      <c r="AG4714" s="11"/>
      <c r="AH4714" s="17"/>
      <c r="AI4714" s="17"/>
      <c r="AJ4714" s="11"/>
      <c r="AK4714" s="11"/>
      <c r="AL4714" s="11"/>
      <c r="AM4714" s="11"/>
      <c r="AN4714" s="11"/>
      <c r="AO4714" s="11"/>
      <c r="AP4714" s="11"/>
      <c r="AQ4714" s="11"/>
      <c r="AR4714" s="11"/>
      <c r="AS4714" s="11"/>
      <c r="AT4714" s="11"/>
      <c r="AU4714" s="11"/>
      <c r="AV4714" s="11"/>
      <c r="AW4714" s="11"/>
      <c r="AX4714" s="11"/>
      <c r="AY4714" s="11"/>
      <c r="AZ4714" s="11"/>
      <c r="BA4714" s="11"/>
      <c r="BB4714" s="11"/>
      <c r="BC4714" s="11"/>
      <c r="BD4714" s="11"/>
      <c r="BE4714" s="11"/>
      <c r="BF4714" s="11"/>
      <c r="BG4714" s="11"/>
      <c r="BH4714" s="11"/>
      <c r="BI4714" s="11"/>
      <c r="BJ4714" s="11"/>
      <c r="BK4714" s="11"/>
      <c r="BL4714" s="11"/>
      <c r="BM4714" s="142"/>
    </row>
    <row r="4715" spans="1:75" s="342" customFormat="1" ht="15" customHeight="1" x14ac:dyDescent="0.25">
      <c r="A4715" s="29">
        <v>10</v>
      </c>
      <c r="B4715" s="63" t="s">
        <v>4913</v>
      </c>
      <c r="C4715" s="191">
        <v>0</v>
      </c>
      <c r="D4715" s="191">
        <v>0</v>
      </c>
      <c r="E4715" s="191">
        <v>0</v>
      </c>
      <c r="F4715" s="294">
        <v>0</v>
      </c>
      <c r="G4715" s="294">
        <v>0</v>
      </c>
      <c r="H4715" s="294">
        <v>0</v>
      </c>
      <c r="I4715" s="294">
        <v>0</v>
      </c>
      <c r="J4715" s="299" t="s">
        <v>1026</v>
      </c>
      <c r="K4715" s="294">
        <v>0</v>
      </c>
      <c r="L4715" s="294">
        <v>0</v>
      </c>
      <c r="M4715" s="72" t="s">
        <v>3011</v>
      </c>
      <c r="N4715" s="17">
        <v>13</v>
      </c>
      <c r="O4715" s="17">
        <v>5</v>
      </c>
      <c r="P4715" s="17">
        <v>2018</v>
      </c>
      <c r="Q4715" s="19" t="s">
        <v>1041</v>
      </c>
      <c r="R4715" s="17" t="s">
        <v>1026</v>
      </c>
      <c r="S4715" s="19" t="s">
        <v>6507</v>
      </c>
      <c r="T4715" s="17"/>
      <c r="U4715" s="24" t="s">
        <v>1026</v>
      </c>
      <c r="V4715" s="17"/>
      <c r="W4715" s="350"/>
      <c r="X4715" s="17"/>
      <c r="Y4715" s="17"/>
      <c r="Z4715" s="24" t="s">
        <v>1026</v>
      </c>
      <c r="AA4715" s="17"/>
      <c r="AB4715" s="19"/>
      <c r="AC4715" s="17"/>
      <c r="AD4715" s="17"/>
      <c r="AE4715" s="17">
        <f t="shared" si="122"/>
        <v>0</v>
      </c>
      <c r="AF4715" s="11"/>
      <c r="AG4715" s="11"/>
      <c r="AH4715" s="17"/>
      <c r="AI4715" s="17"/>
      <c r="AJ4715" s="11"/>
      <c r="AK4715" s="11"/>
      <c r="AL4715" s="11"/>
      <c r="AM4715" s="11"/>
      <c r="AN4715" s="11"/>
      <c r="AO4715" s="11"/>
      <c r="AP4715" s="11"/>
      <c r="AQ4715" s="11"/>
      <c r="AR4715" s="11"/>
      <c r="AS4715" s="11"/>
      <c r="AT4715" s="11"/>
      <c r="AU4715" s="11"/>
      <c r="AV4715" s="11"/>
      <c r="AW4715" s="11"/>
      <c r="AX4715" s="11"/>
      <c r="AY4715" s="11"/>
      <c r="AZ4715" s="11"/>
      <c r="BA4715" s="11"/>
      <c r="BB4715" s="11"/>
      <c r="BC4715" s="11"/>
      <c r="BD4715" s="11"/>
      <c r="BE4715" s="11"/>
      <c r="BF4715" s="11"/>
      <c r="BG4715" s="11"/>
      <c r="BH4715" s="11"/>
      <c r="BI4715" s="11"/>
      <c r="BJ4715" s="11"/>
      <c r="BK4715" s="11"/>
      <c r="BL4715" s="11"/>
      <c r="BM4715" s="142"/>
    </row>
    <row r="4716" spans="1:75" s="342" customFormat="1" ht="15" customHeight="1" x14ac:dyDescent="0.25">
      <c r="A4716" s="16">
        <v>11</v>
      </c>
      <c r="B4716" s="42" t="s">
        <v>566</v>
      </c>
      <c r="C4716" s="191">
        <v>0</v>
      </c>
      <c r="D4716" s="191">
        <v>0</v>
      </c>
      <c r="E4716" s="191">
        <v>0</v>
      </c>
      <c r="F4716" s="191">
        <v>0</v>
      </c>
      <c r="G4716" s="191">
        <v>0</v>
      </c>
      <c r="H4716" s="191">
        <v>0</v>
      </c>
      <c r="I4716" s="191">
        <v>0</v>
      </c>
      <c r="J4716" s="299" t="s">
        <v>1026</v>
      </c>
      <c r="K4716" s="191">
        <v>0</v>
      </c>
      <c r="L4716" s="191">
        <v>0</v>
      </c>
      <c r="M4716" s="72" t="s">
        <v>3142</v>
      </c>
      <c r="N4716" s="17">
        <v>16</v>
      </c>
      <c r="O4716" s="17">
        <v>5</v>
      </c>
      <c r="P4716" s="17">
        <v>2018</v>
      </c>
      <c r="Q4716" s="19" t="s">
        <v>1433</v>
      </c>
      <c r="R4716" s="17" t="s">
        <v>1026</v>
      </c>
      <c r="S4716" s="19" t="s">
        <v>563</v>
      </c>
      <c r="T4716" s="17"/>
      <c r="U4716" s="24" t="s">
        <v>1026</v>
      </c>
      <c r="V4716" s="17"/>
      <c r="W4716" s="350"/>
      <c r="X4716" s="17"/>
      <c r="Y4716" s="17"/>
      <c r="Z4716" s="24" t="s">
        <v>1026</v>
      </c>
      <c r="AA4716" s="17"/>
      <c r="AB4716" s="19"/>
      <c r="AC4716" s="17"/>
      <c r="AD4716" s="17"/>
      <c r="AE4716" s="17">
        <f t="shared" si="122"/>
        <v>0</v>
      </c>
      <c r="AF4716" s="11"/>
      <c r="AG4716" s="11"/>
      <c r="AH4716" s="17"/>
      <c r="AI4716" s="17"/>
      <c r="AJ4716" s="11"/>
      <c r="AK4716" s="11"/>
      <c r="AL4716" s="11"/>
      <c r="AM4716" s="11"/>
      <c r="AN4716" s="11"/>
      <c r="AO4716" s="11"/>
      <c r="AP4716" s="11"/>
      <c r="AQ4716" s="11"/>
      <c r="AR4716" s="11"/>
      <c r="AS4716" s="11"/>
      <c r="AT4716" s="11"/>
      <c r="AU4716" s="11"/>
      <c r="AV4716" s="11"/>
      <c r="AW4716" s="11"/>
      <c r="AX4716" s="11"/>
      <c r="AY4716" s="11"/>
      <c r="AZ4716" s="11"/>
      <c r="BA4716" s="11"/>
      <c r="BB4716" s="11"/>
      <c r="BC4716" s="11"/>
      <c r="BD4716" s="11"/>
      <c r="BE4716" s="11"/>
      <c r="BF4716" s="11"/>
      <c r="BG4716" s="11"/>
      <c r="BH4716" s="11"/>
      <c r="BI4716" s="11"/>
      <c r="BJ4716" s="11"/>
      <c r="BK4716" s="11"/>
      <c r="BL4716" s="11"/>
      <c r="BM4716" s="142"/>
    </row>
    <row r="4717" spans="1:75" s="342" customFormat="1" ht="15" customHeight="1" x14ac:dyDescent="0.25">
      <c r="A4717" s="16"/>
      <c r="B4717" s="16"/>
      <c r="C4717" s="16"/>
      <c r="D4717" s="16"/>
      <c r="E4717" s="16"/>
      <c r="F4717" s="16"/>
      <c r="G4717" s="16"/>
      <c r="H4717" s="16"/>
      <c r="I4717" s="16"/>
      <c r="J4717" s="16"/>
      <c r="K4717" s="16"/>
      <c r="L4717" s="16"/>
      <c r="M4717" s="72" t="s">
        <v>3142</v>
      </c>
      <c r="N4717" s="17">
        <v>16</v>
      </c>
      <c r="O4717" s="17">
        <v>5</v>
      </c>
      <c r="P4717" s="17">
        <v>2018</v>
      </c>
      <c r="Q4717" s="19" t="s">
        <v>6508</v>
      </c>
      <c r="R4717" s="17" t="s">
        <v>1026</v>
      </c>
      <c r="S4717" s="19" t="s">
        <v>5041</v>
      </c>
      <c r="T4717" s="17"/>
      <c r="U4717" s="24" t="s">
        <v>1026</v>
      </c>
      <c r="V4717" s="17"/>
      <c r="W4717" s="350"/>
      <c r="X4717" s="17"/>
      <c r="Y4717" s="17"/>
      <c r="Z4717" s="24" t="s">
        <v>1026</v>
      </c>
      <c r="AA4717" s="17"/>
      <c r="AB4717" s="19"/>
      <c r="AC4717" s="17"/>
      <c r="AD4717" s="17"/>
      <c r="AE4717" s="17">
        <f t="shared" si="122"/>
        <v>0</v>
      </c>
      <c r="AF4717" s="11"/>
      <c r="AG4717" s="11"/>
      <c r="AH4717" s="17"/>
      <c r="AI4717" s="17"/>
      <c r="AJ4717" s="11"/>
      <c r="AK4717" s="11"/>
      <c r="AL4717" s="11"/>
      <c r="AM4717" s="11"/>
      <c r="AN4717" s="11"/>
      <c r="AO4717" s="11"/>
      <c r="AP4717" s="11"/>
      <c r="AQ4717" s="11"/>
      <c r="AR4717" s="11"/>
      <c r="AS4717" s="11"/>
      <c r="AT4717" s="11"/>
      <c r="AU4717" s="11"/>
      <c r="AV4717" s="11"/>
      <c r="AW4717" s="11"/>
      <c r="AX4717" s="11"/>
      <c r="AY4717" s="11"/>
      <c r="AZ4717" s="11"/>
      <c r="BA4717" s="11"/>
      <c r="BB4717" s="11"/>
      <c r="BC4717" s="11"/>
      <c r="BD4717" s="11"/>
      <c r="BE4717" s="11"/>
      <c r="BF4717" s="11"/>
      <c r="BG4717" s="11"/>
      <c r="BH4717" s="11"/>
      <c r="BI4717" s="11"/>
      <c r="BJ4717" s="11"/>
      <c r="BK4717" s="11"/>
      <c r="BL4717" s="11"/>
      <c r="BM4717" s="142"/>
    </row>
    <row r="4718" spans="1:75" s="342" customFormat="1" ht="15" customHeight="1" x14ac:dyDescent="0.25">
      <c r="A4718" s="16"/>
      <c r="B4718" s="153" t="s">
        <v>6607</v>
      </c>
      <c r="C4718" s="16"/>
      <c r="D4718" s="16"/>
      <c r="E4718" s="16"/>
      <c r="F4718" s="16"/>
      <c r="G4718" s="16"/>
      <c r="H4718" s="16"/>
      <c r="I4718" s="16"/>
      <c r="J4718" s="16"/>
      <c r="K4718" s="16"/>
      <c r="L4718" s="16"/>
      <c r="M4718" s="72" t="s">
        <v>3142</v>
      </c>
      <c r="N4718" s="17">
        <v>16</v>
      </c>
      <c r="O4718" s="17">
        <v>5</v>
      </c>
      <c r="P4718" s="17">
        <v>2018</v>
      </c>
      <c r="Q4718" s="19" t="s">
        <v>264</v>
      </c>
      <c r="R4718" s="17" t="s">
        <v>1026</v>
      </c>
      <c r="S4718" s="19" t="s">
        <v>5761</v>
      </c>
      <c r="T4718" s="17"/>
      <c r="U4718" s="24" t="s">
        <v>1026</v>
      </c>
      <c r="V4718" s="17"/>
      <c r="W4718" s="350"/>
      <c r="X4718" s="17"/>
      <c r="Y4718" s="17"/>
      <c r="Z4718" s="24" t="s">
        <v>1026</v>
      </c>
      <c r="AA4718" s="17"/>
      <c r="AB4718" s="19"/>
      <c r="AC4718" s="17"/>
      <c r="AD4718" s="17"/>
      <c r="AE4718" s="17">
        <f t="shared" si="122"/>
        <v>0</v>
      </c>
      <c r="AF4718" s="11"/>
      <c r="AG4718" s="11"/>
      <c r="AH4718" s="17"/>
      <c r="AI4718" s="17"/>
      <c r="AJ4718" s="11"/>
      <c r="AK4718" s="11"/>
      <c r="AL4718" s="11"/>
      <c r="AM4718" s="11"/>
      <c r="AN4718" s="11"/>
      <c r="AO4718" s="11"/>
      <c r="AP4718" s="11"/>
      <c r="AQ4718" s="11"/>
      <c r="AR4718" s="11"/>
      <c r="AS4718" s="11"/>
      <c r="AT4718" s="11"/>
      <c r="AU4718" s="11"/>
      <c r="AV4718" s="11"/>
      <c r="AW4718" s="11"/>
      <c r="AX4718" s="11"/>
      <c r="AY4718" s="11"/>
      <c r="AZ4718" s="11"/>
      <c r="BA4718" s="11"/>
      <c r="BB4718" s="11"/>
      <c r="BC4718" s="11"/>
      <c r="BD4718" s="11"/>
      <c r="BE4718" s="11"/>
      <c r="BF4718" s="11"/>
      <c r="BG4718" s="11"/>
      <c r="BH4718" s="11"/>
      <c r="BI4718" s="11"/>
      <c r="BJ4718" s="11"/>
      <c r="BK4718" s="11"/>
      <c r="BL4718" s="11"/>
      <c r="BM4718" s="142"/>
    </row>
    <row r="4719" spans="1:75" s="342" customFormat="1" ht="15" customHeight="1" x14ac:dyDescent="0.25">
      <c r="A4719" s="16"/>
      <c r="B4719" s="153"/>
      <c r="C4719" s="16"/>
      <c r="D4719" s="16"/>
      <c r="E4719" s="16"/>
      <c r="F4719" s="16"/>
      <c r="G4719" s="16"/>
      <c r="H4719" s="16"/>
      <c r="I4719" s="16"/>
      <c r="J4719" s="16"/>
      <c r="K4719" s="16"/>
      <c r="L4719" s="16"/>
      <c r="M4719" s="72" t="s">
        <v>3143</v>
      </c>
      <c r="N4719" s="17">
        <v>18</v>
      </c>
      <c r="O4719" s="17">
        <v>5</v>
      </c>
      <c r="P4719" s="17">
        <v>2018</v>
      </c>
      <c r="Q4719" s="19" t="s">
        <v>1433</v>
      </c>
      <c r="R4719" s="17" t="s">
        <v>1026</v>
      </c>
      <c r="S4719" s="19" t="s">
        <v>264</v>
      </c>
      <c r="T4719" s="17"/>
      <c r="U4719" s="24" t="s">
        <v>1026</v>
      </c>
      <c r="V4719" s="17"/>
      <c r="W4719" s="350"/>
      <c r="X4719" s="17"/>
      <c r="Y4719" s="17"/>
      <c r="Z4719" s="24" t="s">
        <v>1026</v>
      </c>
      <c r="AA4719" s="17"/>
      <c r="AB4719" s="19"/>
      <c r="AC4719" s="17"/>
      <c r="AD4719" s="17"/>
      <c r="AE4719" s="17">
        <f t="shared" si="122"/>
        <v>0</v>
      </c>
      <c r="AF4719" s="11"/>
      <c r="AG4719" s="11"/>
      <c r="AH4719" s="17"/>
      <c r="AI4719" s="17"/>
      <c r="AJ4719" s="11"/>
      <c r="AK4719" s="11"/>
      <c r="AL4719" s="11"/>
      <c r="AM4719" s="11"/>
      <c r="AN4719" s="11"/>
      <c r="AO4719" s="11"/>
      <c r="AP4719" s="11"/>
      <c r="AQ4719" s="11"/>
      <c r="AR4719" s="11"/>
      <c r="AS4719" s="11"/>
      <c r="AT4719" s="11"/>
      <c r="AU4719" s="11"/>
      <c r="AV4719" s="11"/>
      <c r="AW4719" s="11"/>
      <c r="AX4719" s="11"/>
      <c r="AY4719" s="11"/>
      <c r="AZ4719" s="11"/>
      <c r="BA4719" s="11"/>
      <c r="BB4719" s="11"/>
      <c r="BC4719" s="11"/>
      <c r="BD4719" s="11"/>
      <c r="BE4719" s="11"/>
      <c r="BF4719" s="11"/>
      <c r="BG4719" s="11"/>
      <c r="BH4719" s="11"/>
      <c r="BI4719" s="11"/>
      <c r="BJ4719" s="11"/>
      <c r="BK4719" s="11"/>
      <c r="BL4719" s="11"/>
      <c r="BM4719" s="142"/>
    </row>
    <row r="4720" spans="1:75" s="342" customFormat="1" ht="15" customHeight="1" x14ac:dyDescent="0.25">
      <c r="A4720" s="16"/>
      <c r="B4720" s="70"/>
      <c r="C4720" s="16"/>
      <c r="D4720" s="16"/>
      <c r="E4720" s="16"/>
      <c r="F4720" s="16"/>
      <c r="G4720" s="16"/>
      <c r="H4720" s="16"/>
      <c r="I4720" s="16"/>
      <c r="J4720" s="16"/>
      <c r="K4720" s="16"/>
      <c r="L4720" s="16"/>
      <c r="M4720" s="72" t="s">
        <v>3143</v>
      </c>
      <c r="N4720" s="17">
        <v>18</v>
      </c>
      <c r="O4720" s="17">
        <v>5</v>
      </c>
      <c r="P4720" s="17">
        <v>2018</v>
      </c>
      <c r="Q4720" s="19" t="s">
        <v>392</v>
      </c>
      <c r="R4720" s="17" t="s">
        <v>1026</v>
      </c>
      <c r="S4720" s="19" t="s">
        <v>566</v>
      </c>
      <c r="T4720" s="17"/>
      <c r="U4720" s="24" t="s">
        <v>1026</v>
      </c>
      <c r="V4720" s="17"/>
      <c r="W4720" s="350"/>
      <c r="X4720" s="17"/>
      <c r="Y4720" s="17"/>
      <c r="Z4720" s="24" t="s">
        <v>1026</v>
      </c>
      <c r="AA4720" s="17"/>
      <c r="AB4720" s="19"/>
      <c r="AC4720" s="17"/>
      <c r="AD4720" s="17"/>
      <c r="AE4720" s="17">
        <f t="shared" si="122"/>
        <v>0</v>
      </c>
      <c r="AF4720" s="11"/>
      <c r="AG4720" s="11"/>
      <c r="AH4720" s="17"/>
      <c r="AI4720" s="17"/>
      <c r="AJ4720" s="11"/>
      <c r="AK4720" s="11"/>
      <c r="AL4720" s="11"/>
      <c r="AM4720" s="11"/>
      <c r="AN4720" s="11"/>
      <c r="AO4720" s="11"/>
      <c r="AP4720" s="11"/>
      <c r="AQ4720" s="11"/>
      <c r="AR4720" s="11"/>
      <c r="AS4720" s="11"/>
      <c r="AT4720" s="11"/>
      <c r="AU4720" s="11"/>
      <c r="AV4720" s="11"/>
      <c r="AW4720" s="11"/>
      <c r="AX4720" s="11"/>
      <c r="AY4720" s="11"/>
      <c r="AZ4720" s="11"/>
      <c r="BA4720" s="11"/>
      <c r="BB4720" s="11"/>
      <c r="BC4720" s="11"/>
      <c r="BD4720" s="11"/>
      <c r="BE4720" s="11"/>
      <c r="BF4720" s="11"/>
      <c r="BG4720" s="11"/>
      <c r="BH4720" s="11"/>
      <c r="BI4720" s="11"/>
      <c r="BJ4720" s="11"/>
      <c r="BK4720" s="11"/>
      <c r="BL4720" s="11"/>
      <c r="BM4720" s="142"/>
    </row>
    <row r="4721" spans="1:65" s="342" customFormat="1" ht="15" customHeight="1" x14ac:dyDescent="0.25">
      <c r="A4721" s="16"/>
      <c r="B4721" s="319"/>
      <c r="C4721" s="16"/>
      <c r="D4721" s="16"/>
      <c r="E4721" s="16"/>
      <c r="F4721" s="16"/>
      <c r="G4721" s="16"/>
      <c r="H4721" s="16"/>
      <c r="I4721" s="16"/>
      <c r="J4721" s="16"/>
      <c r="K4721" s="16"/>
      <c r="L4721" s="16"/>
      <c r="M4721" s="72" t="s">
        <v>3143</v>
      </c>
      <c r="N4721" s="17">
        <v>18</v>
      </c>
      <c r="O4721" s="17">
        <v>5</v>
      </c>
      <c r="P4721" s="17">
        <v>2018</v>
      </c>
      <c r="Q4721" s="19" t="s">
        <v>1241</v>
      </c>
      <c r="R4721" s="17" t="s">
        <v>1026</v>
      </c>
      <c r="S4721" s="19" t="s">
        <v>1041</v>
      </c>
      <c r="T4721" s="17"/>
      <c r="U4721" s="24" t="s">
        <v>1026</v>
      </c>
      <c r="V4721" s="17"/>
      <c r="W4721" s="350"/>
      <c r="X4721" s="17"/>
      <c r="Y4721" s="17"/>
      <c r="Z4721" s="24" t="s">
        <v>1026</v>
      </c>
      <c r="AA4721" s="17"/>
      <c r="AB4721" s="19"/>
      <c r="AC4721" s="17"/>
      <c r="AD4721" s="17"/>
      <c r="AE4721" s="17">
        <f t="shared" si="122"/>
        <v>0</v>
      </c>
      <c r="AF4721" s="11"/>
      <c r="AG4721" s="11"/>
      <c r="AH4721" s="17"/>
      <c r="AI4721" s="17"/>
      <c r="AJ4721" s="11"/>
      <c r="AK4721" s="11"/>
      <c r="AL4721" s="11"/>
      <c r="AM4721" s="11"/>
      <c r="AN4721" s="11"/>
      <c r="AO4721" s="11"/>
      <c r="AP4721" s="11"/>
      <c r="AQ4721" s="11"/>
      <c r="AR4721" s="11"/>
      <c r="AS4721" s="11"/>
      <c r="AT4721" s="11"/>
      <c r="AU4721" s="11"/>
      <c r="AV4721" s="11"/>
      <c r="AW4721" s="11"/>
      <c r="AX4721" s="11"/>
      <c r="AY4721" s="11"/>
      <c r="AZ4721" s="11"/>
      <c r="BA4721" s="11"/>
      <c r="BB4721" s="11"/>
      <c r="BC4721" s="11"/>
      <c r="BD4721" s="11"/>
      <c r="BE4721" s="11"/>
      <c r="BF4721" s="11"/>
      <c r="BG4721" s="11"/>
      <c r="BH4721" s="11"/>
      <c r="BI4721" s="11"/>
      <c r="BJ4721" s="11"/>
      <c r="BK4721" s="11"/>
      <c r="BL4721" s="11"/>
      <c r="BM4721" s="142"/>
    </row>
    <row r="4722" spans="1:65" s="342" customFormat="1" ht="15" customHeight="1" x14ac:dyDescent="0.25">
      <c r="A4722" s="14"/>
      <c r="B4722" s="319"/>
      <c r="C4722" s="14"/>
      <c r="D4722" s="14"/>
      <c r="E4722" s="14"/>
      <c r="F4722" s="14"/>
      <c r="G4722" s="14"/>
      <c r="H4722" s="14"/>
      <c r="I4722" s="153"/>
      <c r="J4722" s="20"/>
      <c r="K4722" s="14"/>
      <c r="L4722" s="14"/>
      <c r="M4722" s="72" t="s">
        <v>3027</v>
      </c>
      <c r="N4722" s="17">
        <v>19</v>
      </c>
      <c r="O4722" s="17">
        <v>5</v>
      </c>
      <c r="P4722" s="17">
        <v>2018</v>
      </c>
      <c r="Q4722" s="19" t="s">
        <v>5761</v>
      </c>
      <c r="R4722" s="17" t="s">
        <v>1026</v>
      </c>
      <c r="S4722" s="19" t="s">
        <v>563</v>
      </c>
      <c r="T4722" s="17"/>
      <c r="U4722" s="24" t="s">
        <v>1026</v>
      </c>
      <c r="V4722" s="17"/>
      <c r="W4722" s="350"/>
      <c r="X4722" s="17"/>
      <c r="Y4722" s="17"/>
      <c r="Z4722" s="24" t="s">
        <v>1026</v>
      </c>
      <c r="AA4722" s="17"/>
      <c r="AB4722" s="19"/>
      <c r="AC4722" s="17"/>
      <c r="AD4722" s="17"/>
      <c r="AE4722" s="17">
        <f t="shared" si="122"/>
        <v>0</v>
      </c>
      <c r="AF4722" s="11"/>
      <c r="AG4722" s="11"/>
      <c r="AH4722" s="17"/>
      <c r="AI4722" s="17"/>
      <c r="AJ4722" s="11"/>
      <c r="AK4722" s="11"/>
      <c r="AL4722" s="11"/>
      <c r="AM4722" s="11"/>
      <c r="AN4722" s="11"/>
      <c r="AO4722" s="11"/>
      <c r="AP4722" s="11"/>
      <c r="AQ4722" s="11"/>
      <c r="AR4722" s="11"/>
      <c r="AS4722" s="11"/>
      <c r="AT4722" s="11"/>
      <c r="AU4722" s="11"/>
      <c r="AV4722" s="11"/>
      <c r="AW4722" s="11"/>
      <c r="AX4722" s="11"/>
      <c r="AY4722" s="11"/>
      <c r="AZ4722" s="11"/>
      <c r="BA4722" s="11"/>
      <c r="BB4722" s="11"/>
      <c r="BC4722" s="11"/>
      <c r="BD4722" s="11"/>
      <c r="BE4722" s="11"/>
      <c r="BF4722" s="11"/>
      <c r="BG4722" s="11"/>
      <c r="BH4722" s="11"/>
      <c r="BI4722" s="11"/>
      <c r="BJ4722" s="11"/>
      <c r="BK4722" s="11"/>
      <c r="BL4722" s="11"/>
      <c r="BM4722" s="142"/>
    </row>
    <row r="4723" spans="1:65" s="342" customFormat="1" ht="15" customHeight="1" x14ac:dyDescent="0.25">
      <c r="A4723" s="14"/>
      <c r="B4723" s="319"/>
      <c r="C4723" s="14"/>
      <c r="D4723" s="14"/>
      <c r="E4723" s="14"/>
      <c r="F4723" s="14"/>
      <c r="G4723" s="14"/>
      <c r="H4723" s="14"/>
      <c r="I4723" s="153"/>
      <c r="J4723" s="20"/>
      <c r="K4723" s="14"/>
      <c r="L4723" s="14"/>
      <c r="M4723" s="72" t="s">
        <v>3011</v>
      </c>
      <c r="N4723" s="17">
        <v>20</v>
      </c>
      <c r="O4723" s="17">
        <v>5</v>
      </c>
      <c r="P4723" s="17">
        <v>2018</v>
      </c>
      <c r="Q4723" s="19" t="s">
        <v>5041</v>
      </c>
      <c r="R4723" s="17" t="s">
        <v>1026</v>
      </c>
      <c r="S4723" s="19" t="s">
        <v>6507</v>
      </c>
      <c r="T4723" s="17"/>
      <c r="U4723" s="24" t="s">
        <v>1026</v>
      </c>
      <c r="V4723" s="17"/>
      <c r="W4723" s="350"/>
      <c r="X4723" s="17"/>
      <c r="Y4723" s="17"/>
      <c r="Z4723" s="24" t="s">
        <v>1026</v>
      </c>
      <c r="AA4723" s="17"/>
      <c r="AB4723" s="19"/>
      <c r="AC4723" s="17"/>
      <c r="AD4723" s="17"/>
      <c r="AE4723" s="17">
        <f t="shared" si="122"/>
        <v>0</v>
      </c>
      <c r="AF4723" s="11"/>
      <c r="AG4723" s="11"/>
      <c r="AH4723" s="17"/>
      <c r="AI4723" s="17"/>
      <c r="AJ4723" s="11"/>
      <c r="AK4723" s="11"/>
      <c r="AL4723" s="11"/>
      <c r="AM4723" s="11"/>
      <c r="AN4723" s="11"/>
      <c r="AO4723" s="11"/>
      <c r="AP4723" s="11"/>
      <c r="AQ4723" s="11"/>
      <c r="AR4723" s="11"/>
      <c r="AS4723" s="11"/>
      <c r="AT4723" s="11"/>
      <c r="AU4723" s="11"/>
      <c r="AV4723" s="11"/>
      <c r="AW4723" s="11"/>
      <c r="AX4723" s="11"/>
      <c r="AY4723" s="11"/>
      <c r="AZ4723" s="11"/>
      <c r="BA4723" s="11"/>
      <c r="BB4723" s="11"/>
      <c r="BC4723" s="11"/>
      <c r="BD4723" s="11"/>
      <c r="BE4723" s="11"/>
      <c r="BF4723" s="11"/>
      <c r="BG4723" s="11"/>
      <c r="BH4723" s="11"/>
      <c r="BI4723" s="11"/>
      <c r="BJ4723" s="11"/>
      <c r="BK4723" s="11"/>
      <c r="BL4723" s="11"/>
      <c r="BM4723" s="142"/>
    </row>
    <row r="4724" spans="1:65" s="342" customFormat="1" ht="15" customHeight="1" x14ac:dyDescent="0.25">
      <c r="A4724" s="14"/>
      <c r="B4724" s="319"/>
      <c r="C4724" s="14"/>
      <c r="D4724" s="14"/>
      <c r="E4724" s="14"/>
      <c r="F4724" s="14"/>
      <c r="G4724" s="14"/>
      <c r="H4724" s="14"/>
      <c r="I4724" s="153"/>
      <c r="J4724" s="20"/>
      <c r="K4724" s="14"/>
      <c r="L4724" s="14"/>
      <c r="M4724" s="72" t="s">
        <v>3142</v>
      </c>
      <c r="N4724" s="17">
        <v>23</v>
      </c>
      <c r="O4724" s="17">
        <v>5</v>
      </c>
      <c r="P4724" s="17">
        <v>2018</v>
      </c>
      <c r="Q4724" s="19" t="s">
        <v>5041</v>
      </c>
      <c r="R4724" s="17" t="s">
        <v>1026</v>
      </c>
      <c r="S4724" s="19" t="s">
        <v>392</v>
      </c>
      <c r="T4724" s="17"/>
      <c r="U4724" s="24" t="s">
        <v>1026</v>
      </c>
      <c r="V4724" s="17"/>
      <c r="W4724" s="350"/>
      <c r="X4724" s="17"/>
      <c r="Y4724" s="17"/>
      <c r="Z4724" s="24" t="s">
        <v>1026</v>
      </c>
      <c r="AA4724" s="17"/>
      <c r="AB4724" s="19"/>
      <c r="AC4724" s="17"/>
      <c r="AD4724" s="17"/>
      <c r="AE4724" s="17">
        <f t="shared" si="122"/>
        <v>0</v>
      </c>
      <c r="AF4724" s="11"/>
      <c r="AG4724" s="11"/>
      <c r="AH4724" s="17"/>
      <c r="AI4724" s="17"/>
      <c r="AJ4724" s="11"/>
      <c r="AK4724" s="11"/>
      <c r="AL4724" s="11"/>
      <c r="AM4724" s="11"/>
      <c r="AN4724" s="11"/>
      <c r="AO4724" s="11"/>
      <c r="AP4724" s="11"/>
      <c r="AQ4724" s="11"/>
      <c r="AR4724" s="11"/>
      <c r="AS4724" s="11"/>
      <c r="AT4724" s="11"/>
      <c r="AU4724" s="11"/>
      <c r="AV4724" s="11"/>
      <c r="AW4724" s="11"/>
      <c r="AX4724" s="11"/>
      <c r="AY4724" s="11"/>
      <c r="AZ4724" s="11"/>
      <c r="BA4724" s="11"/>
      <c r="BB4724" s="11"/>
      <c r="BC4724" s="11"/>
      <c r="BD4724" s="11"/>
      <c r="BE4724" s="11"/>
      <c r="BF4724" s="11"/>
      <c r="BG4724" s="11"/>
      <c r="BH4724" s="11"/>
      <c r="BI4724" s="11"/>
      <c r="BJ4724" s="11"/>
      <c r="BK4724" s="11"/>
      <c r="BL4724" s="11"/>
      <c r="BM4724" s="142"/>
    </row>
    <row r="4725" spans="1:65" s="342" customFormat="1" ht="15" customHeight="1" x14ac:dyDescent="0.25">
      <c r="A4725" s="14"/>
      <c r="B4725" s="319"/>
      <c r="C4725" s="14"/>
      <c r="D4725" s="14"/>
      <c r="E4725" s="14"/>
      <c r="F4725" s="14"/>
      <c r="G4725" s="14"/>
      <c r="H4725" s="14"/>
      <c r="I4725" s="153"/>
      <c r="J4725" s="20"/>
      <c r="K4725" s="14"/>
      <c r="L4725" s="14"/>
      <c r="M4725" s="72" t="s">
        <v>3142</v>
      </c>
      <c r="N4725" s="17">
        <v>23</v>
      </c>
      <c r="O4725" s="17">
        <v>5</v>
      </c>
      <c r="P4725" s="17">
        <v>2018</v>
      </c>
      <c r="Q4725" s="19" t="s">
        <v>6507</v>
      </c>
      <c r="R4725" s="17" t="s">
        <v>1026</v>
      </c>
      <c r="S4725" s="19" t="s">
        <v>5761</v>
      </c>
      <c r="T4725" s="17"/>
      <c r="U4725" s="24" t="s">
        <v>1026</v>
      </c>
      <c r="V4725" s="17"/>
      <c r="W4725" s="350"/>
      <c r="X4725" s="17"/>
      <c r="Y4725" s="17"/>
      <c r="Z4725" s="24" t="s">
        <v>1026</v>
      </c>
      <c r="AA4725" s="17"/>
      <c r="AB4725" s="19"/>
      <c r="AC4725" s="17"/>
      <c r="AD4725" s="17"/>
      <c r="AE4725" s="17">
        <f t="shared" si="122"/>
        <v>0</v>
      </c>
      <c r="AF4725" s="11"/>
      <c r="AG4725" s="11"/>
      <c r="AH4725" s="17"/>
      <c r="AI4725" s="17"/>
      <c r="AJ4725" s="11"/>
      <c r="AK4725" s="11"/>
      <c r="AL4725" s="11"/>
      <c r="AM4725" s="11"/>
      <c r="AN4725" s="11"/>
      <c r="AO4725" s="11"/>
      <c r="AP4725" s="11"/>
      <c r="AQ4725" s="11"/>
      <c r="AR4725" s="11"/>
      <c r="AS4725" s="11"/>
      <c r="AT4725" s="11"/>
      <c r="AU4725" s="11"/>
      <c r="AV4725" s="11"/>
      <c r="AW4725" s="11"/>
      <c r="AX4725" s="11"/>
      <c r="AY4725" s="11"/>
      <c r="AZ4725" s="11"/>
      <c r="BA4725" s="11"/>
      <c r="BB4725" s="11"/>
      <c r="BC4725" s="11"/>
      <c r="BD4725" s="11"/>
      <c r="BE4725" s="11"/>
      <c r="BF4725" s="11"/>
      <c r="BG4725" s="11"/>
      <c r="BH4725" s="11"/>
      <c r="BI4725" s="11"/>
      <c r="BJ4725" s="11"/>
      <c r="BK4725" s="11"/>
      <c r="BL4725" s="11"/>
      <c r="BM4725" s="142"/>
    </row>
    <row r="4726" spans="1:65" s="342" customFormat="1" ht="15" customHeight="1" x14ac:dyDescent="0.25">
      <c r="A4726" s="14"/>
      <c r="B4726" s="319"/>
      <c r="C4726" s="14"/>
      <c r="D4726" s="14"/>
      <c r="E4726" s="14"/>
      <c r="F4726" s="14"/>
      <c r="G4726" s="14"/>
      <c r="H4726" s="14"/>
      <c r="I4726" s="14"/>
      <c r="J4726" s="20"/>
      <c r="K4726" s="14"/>
      <c r="L4726" s="14"/>
      <c r="M4726" s="72" t="s">
        <v>3142</v>
      </c>
      <c r="N4726" s="17">
        <v>23</v>
      </c>
      <c r="O4726" s="17">
        <v>5</v>
      </c>
      <c r="P4726" s="17">
        <v>2018</v>
      </c>
      <c r="Q4726" s="19" t="s">
        <v>264</v>
      </c>
      <c r="R4726" s="17" t="s">
        <v>1026</v>
      </c>
      <c r="S4726" s="19" t="s">
        <v>1433</v>
      </c>
      <c r="T4726" s="17"/>
      <c r="U4726" s="24" t="s">
        <v>1026</v>
      </c>
      <c r="V4726" s="17"/>
      <c r="W4726" s="350"/>
      <c r="X4726" s="17"/>
      <c r="Y4726" s="17"/>
      <c r="Z4726" s="24" t="s">
        <v>1026</v>
      </c>
      <c r="AA4726" s="17"/>
      <c r="AB4726" s="19"/>
      <c r="AC4726" s="17"/>
      <c r="AD4726" s="17"/>
      <c r="AE4726" s="17">
        <f t="shared" ref="AE4726:AE4751" si="123">PRODUCT(AC4726*60+AD4726)</f>
        <v>0</v>
      </c>
      <c r="AF4726" s="11"/>
      <c r="AG4726" s="11"/>
      <c r="AH4726" s="17"/>
      <c r="AI4726" s="17"/>
      <c r="AJ4726" s="11"/>
      <c r="AK4726" s="11"/>
      <c r="AL4726" s="11"/>
      <c r="AM4726" s="11"/>
      <c r="AN4726" s="11"/>
      <c r="AO4726" s="11"/>
      <c r="AP4726" s="11"/>
      <c r="AQ4726" s="11"/>
      <c r="AR4726" s="11"/>
      <c r="AS4726" s="11"/>
      <c r="AT4726" s="11"/>
      <c r="AU4726" s="11"/>
      <c r="AV4726" s="11"/>
      <c r="AW4726" s="11"/>
      <c r="AX4726" s="11"/>
      <c r="AY4726" s="11"/>
      <c r="AZ4726" s="11"/>
      <c r="BA4726" s="11"/>
      <c r="BB4726" s="11"/>
      <c r="BC4726" s="11"/>
      <c r="BD4726" s="11"/>
      <c r="BE4726" s="11"/>
      <c r="BF4726" s="11"/>
      <c r="BG4726" s="11"/>
      <c r="BH4726" s="11"/>
      <c r="BI4726" s="11"/>
      <c r="BJ4726" s="11"/>
      <c r="BK4726" s="11"/>
      <c r="BL4726" s="11"/>
      <c r="BM4726" s="142"/>
    </row>
    <row r="4727" spans="1:65" s="342" customFormat="1" ht="15" customHeight="1" x14ac:dyDescent="0.25">
      <c r="A4727" s="14"/>
      <c r="B4727" s="319"/>
      <c r="C4727" s="14"/>
      <c r="D4727" s="14"/>
      <c r="E4727" s="14"/>
      <c r="F4727" s="14"/>
      <c r="G4727" s="14"/>
      <c r="H4727" s="14"/>
      <c r="I4727" s="14"/>
      <c r="J4727" s="20"/>
      <c r="K4727" s="14"/>
      <c r="L4727" s="14"/>
      <c r="M4727" s="72" t="s">
        <v>3142</v>
      </c>
      <c r="N4727" s="17">
        <v>23</v>
      </c>
      <c r="O4727" s="17">
        <v>5</v>
      </c>
      <c r="P4727" s="17">
        <v>2018</v>
      </c>
      <c r="Q4727" s="19" t="s">
        <v>566</v>
      </c>
      <c r="R4727" s="17" t="s">
        <v>1026</v>
      </c>
      <c r="S4727" s="19" t="s">
        <v>6508</v>
      </c>
      <c r="T4727" s="17"/>
      <c r="U4727" s="24" t="s">
        <v>1026</v>
      </c>
      <c r="V4727" s="17"/>
      <c r="W4727" s="350"/>
      <c r="X4727" s="17"/>
      <c r="Y4727" s="17"/>
      <c r="Z4727" s="24" t="s">
        <v>1026</v>
      </c>
      <c r="AA4727" s="17"/>
      <c r="AB4727" s="19"/>
      <c r="AC4727" s="17"/>
      <c r="AD4727" s="17"/>
      <c r="AE4727" s="17">
        <f t="shared" si="123"/>
        <v>0</v>
      </c>
      <c r="AF4727" s="11"/>
      <c r="AG4727" s="11"/>
      <c r="AH4727" s="17"/>
      <c r="AI4727" s="17"/>
      <c r="AJ4727" s="11"/>
      <c r="AK4727" s="11"/>
      <c r="AL4727" s="11"/>
      <c r="AM4727" s="11"/>
      <c r="AN4727" s="11"/>
      <c r="AO4727" s="11"/>
      <c r="AP4727" s="11"/>
      <c r="AQ4727" s="11"/>
      <c r="AR4727" s="11"/>
      <c r="AS4727" s="11"/>
      <c r="AT4727" s="11"/>
      <c r="AU4727" s="11"/>
      <c r="AV4727" s="11"/>
      <c r="AW4727" s="11"/>
      <c r="AX4727" s="11"/>
      <c r="AY4727" s="11"/>
      <c r="AZ4727" s="11"/>
      <c r="BA4727" s="11"/>
      <c r="BB4727" s="11"/>
      <c r="BC4727" s="11"/>
      <c r="BD4727" s="11"/>
      <c r="BE4727" s="11"/>
      <c r="BF4727" s="11"/>
      <c r="BG4727" s="11"/>
      <c r="BH4727" s="11"/>
      <c r="BI4727" s="11"/>
      <c r="BJ4727" s="11"/>
      <c r="BK4727" s="11"/>
      <c r="BL4727" s="11"/>
      <c r="BM4727" s="142"/>
    </row>
    <row r="4728" spans="1:65" s="342" customFormat="1" ht="15" customHeight="1" x14ac:dyDescent="0.25">
      <c r="A4728" s="14"/>
      <c r="B4728" s="319"/>
      <c r="C4728" s="14"/>
      <c r="D4728" s="14"/>
      <c r="E4728" s="14"/>
      <c r="F4728" s="29"/>
      <c r="G4728" s="14"/>
      <c r="H4728" s="14"/>
      <c r="I4728" s="14"/>
      <c r="J4728" s="20"/>
      <c r="K4728" s="14"/>
      <c r="L4728" s="14"/>
      <c r="M4728" s="72" t="s">
        <v>3141</v>
      </c>
      <c r="N4728" s="17">
        <v>24</v>
      </c>
      <c r="O4728" s="17">
        <v>5</v>
      </c>
      <c r="P4728" s="17">
        <v>2018</v>
      </c>
      <c r="Q4728" s="19" t="s">
        <v>563</v>
      </c>
      <c r="R4728" s="17" t="s">
        <v>1026</v>
      </c>
      <c r="S4728" s="19" t="s">
        <v>264</v>
      </c>
      <c r="T4728" s="17"/>
      <c r="U4728" s="24" t="s">
        <v>1026</v>
      </c>
      <c r="V4728" s="17"/>
      <c r="W4728" s="350"/>
      <c r="X4728" s="17"/>
      <c r="Y4728" s="17"/>
      <c r="Z4728" s="24" t="s">
        <v>1026</v>
      </c>
      <c r="AA4728" s="17"/>
      <c r="AB4728" s="19"/>
      <c r="AC4728" s="17"/>
      <c r="AD4728" s="17"/>
      <c r="AE4728" s="17">
        <f t="shared" si="123"/>
        <v>0</v>
      </c>
      <c r="AF4728" s="11"/>
      <c r="AG4728" s="11"/>
      <c r="AH4728" s="17"/>
      <c r="AI4728" s="17"/>
      <c r="AJ4728" s="11"/>
      <c r="AK4728" s="11"/>
      <c r="AL4728" s="11"/>
      <c r="AM4728" s="11"/>
      <c r="AN4728" s="11"/>
      <c r="AO4728" s="11"/>
      <c r="AP4728" s="11"/>
      <c r="AQ4728" s="11"/>
      <c r="AR4728" s="11"/>
      <c r="AS4728" s="11"/>
      <c r="AT4728" s="11"/>
      <c r="AU4728" s="11"/>
      <c r="AV4728" s="11"/>
      <c r="AW4728" s="11"/>
      <c r="AX4728" s="11"/>
      <c r="AY4728" s="11"/>
      <c r="AZ4728" s="11"/>
      <c r="BA4728" s="11"/>
      <c r="BB4728" s="11"/>
      <c r="BC4728" s="11"/>
      <c r="BD4728" s="11"/>
      <c r="BE4728" s="11"/>
      <c r="BF4728" s="11"/>
      <c r="BG4728" s="11"/>
      <c r="BH4728" s="11"/>
      <c r="BI4728" s="11"/>
      <c r="BJ4728" s="11"/>
      <c r="BK4728" s="11"/>
      <c r="BL4728" s="11"/>
      <c r="BM4728" s="142"/>
    </row>
    <row r="4729" spans="1:65" s="342" customFormat="1" ht="15" customHeight="1" x14ac:dyDescent="0.25">
      <c r="A4729" s="14"/>
      <c r="B4729" s="319"/>
      <c r="C4729" s="14"/>
      <c r="D4729" s="14"/>
      <c r="E4729" s="14"/>
      <c r="F4729" s="14"/>
      <c r="G4729" s="14"/>
      <c r="H4729" s="14"/>
      <c r="I4729" s="14"/>
      <c r="J4729" s="20"/>
      <c r="K4729" s="14"/>
      <c r="L4729" s="14"/>
      <c r="M4729" s="72" t="s">
        <v>3143</v>
      </c>
      <c r="N4729" s="17">
        <v>25</v>
      </c>
      <c r="O4729" s="17">
        <v>5</v>
      </c>
      <c r="P4729" s="17">
        <v>2018</v>
      </c>
      <c r="Q4729" s="19" t="s">
        <v>1041</v>
      </c>
      <c r="R4729" s="17" t="s">
        <v>1026</v>
      </c>
      <c r="S4729" s="19" t="s">
        <v>5761</v>
      </c>
      <c r="T4729" s="17"/>
      <c r="U4729" s="24" t="s">
        <v>1026</v>
      </c>
      <c r="V4729" s="17"/>
      <c r="W4729" s="350"/>
      <c r="X4729" s="17"/>
      <c r="Y4729" s="17"/>
      <c r="Z4729" s="24" t="s">
        <v>1026</v>
      </c>
      <c r="AA4729" s="17"/>
      <c r="AB4729" s="19"/>
      <c r="AC4729" s="17"/>
      <c r="AD4729" s="17"/>
      <c r="AE4729" s="17">
        <f t="shared" si="123"/>
        <v>0</v>
      </c>
      <c r="AF4729" s="11"/>
      <c r="AG4729" s="11"/>
      <c r="AH4729" s="17"/>
      <c r="AI4729" s="17"/>
      <c r="AJ4729" s="11"/>
      <c r="AK4729" s="11"/>
      <c r="AL4729" s="11"/>
      <c r="AM4729" s="11"/>
      <c r="AN4729" s="11"/>
      <c r="AO4729" s="11"/>
      <c r="AP4729" s="11"/>
      <c r="AQ4729" s="11"/>
      <c r="AR4729" s="11"/>
      <c r="AS4729" s="11"/>
      <c r="AT4729" s="11"/>
      <c r="AU4729" s="11"/>
      <c r="AV4729" s="11"/>
      <c r="AW4729" s="11"/>
      <c r="AX4729" s="11"/>
      <c r="AY4729" s="11"/>
      <c r="AZ4729" s="11"/>
      <c r="BA4729" s="11"/>
      <c r="BB4729" s="11"/>
      <c r="BC4729" s="11"/>
      <c r="BD4729" s="11"/>
      <c r="BE4729" s="11"/>
      <c r="BF4729" s="11"/>
      <c r="BG4729" s="11"/>
      <c r="BH4729" s="11"/>
      <c r="BI4729" s="11"/>
      <c r="BJ4729" s="11"/>
      <c r="BK4729" s="11"/>
      <c r="BL4729" s="11"/>
      <c r="BM4729" s="142"/>
    </row>
    <row r="4730" spans="1:65" s="342" customFormat="1" ht="15" customHeight="1" x14ac:dyDescent="0.25">
      <c r="A4730" s="14"/>
      <c r="B4730" s="319"/>
      <c r="C4730" s="14"/>
      <c r="D4730" s="14"/>
      <c r="E4730" s="14"/>
      <c r="F4730" s="14"/>
      <c r="G4730" s="14"/>
      <c r="H4730" s="14"/>
      <c r="I4730" s="14"/>
      <c r="J4730" s="20"/>
      <c r="K4730" s="14"/>
      <c r="L4730" s="14"/>
      <c r="M4730" s="72" t="s">
        <v>3027</v>
      </c>
      <c r="N4730" s="17">
        <v>26</v>
      </c>
      <c r="O4730" s="17">
        <v>5</v>
      </c>
      <c r="P4730" s="17">
        <v>2018</v>
      </c>
      <c r="Q4730" s="19" t="s">
        <v>6507</v>
      </c>
      <c r="R4730" s="17" t="s">
        <v>1026</v>
      </c>
      <c r="S4730" s="19" t="s">
        <v>1433</v>
      </c>
      <c r="T4730" s="17"/>
      <c r="U4730" s="24" t="s">
        <v>1026</v>
      </c>
      <c r="V4730" s="17"/>
      <c r="W4730" s="350"/>
      <c r="X4730" s="17"/>
      <c r="Y4730" s="17"/>
      <c r="Z4730" s="24" t="s">
        <v>1026</v>
      </c>
      <c r="AA4730" s="17"/>
      <c r="AB4730" s="19"/>
      <c r="AC4730" s="17"/>
      <c r="AD4730" s="17"/>
      <c r="AE4730" s="17">
        <f t="shared" si="123"/>
        <v>0</v>
      </c>
      <c r="AF4730" s="11"/>
      <c r="AG4730" s="11"/>
      <c r="AH4730" s="17"/>
      <c r="AI4730" s="17"/>
      <c r="AJ4730" s="11"/>
      <c r="AK4730" s="11"/>
      <c r="AL4730" s="11"/>
      <c r="AM4730" s="11"/>
      <c r="AN4730" s="11"/>
      <c r="AO4730" s="11"/>
      <c r="AP4730" s="11"/>
      <c r="AQ4730" s="11"/>
      <c r="AR4730" s="11"/>
      <c r="AS4730" s="11"/>
      <c r="AT4730" s="11"/>
      <c r="AU4730" s="11"/>
      <c r="AV4730" s="11"/>
      <c r="AW4730" s="11"/>
      <c r="AX4730" s="11"/>
      <c r="AY4730" s="11"/>
      <c r="AZ4730" s="11"/>
      <c r="BA4730" s="11"/>
      <c r="BB4730" s="11"/>
      <c r="BC4730" s="11"/>
      <c r="BD4730" s="11"/>
      <c r="BE4730" s="11"/>
      <c r="BF4730" s="11"/>
      <c r="BG4730" s="11"/>
      <c r="BH4730" s="11"/>
      <c r="BI4730" s="11"/>
      <c r="BJ4730" s="11"/>
      <c r="BK4730" s="11"/>
      <c r="BL4730" s="11"/>
      <c r="BM4730" s="142"/>
    </row>
    <row r="4731" spans="1:65" s="342" customFormat="1" ht="15" customHeight="1" x14ac:dyDescent="0.25">
      <c r="A4731" s="14"/>
      <c r="B4731" s="319"/>
      <c r="C4731" s="14"/>
      <c r="D4731" s="14"/>
      <c r="E4731" s="14"/>
      <c r="F4731" s="14"/>
      <c r="G4731" s="14"/>
      <c r="H4731" s="14"/>
      <c r="I4731" s="14"/>
      <c r="J4731" s="20"/>
      <c r="K4731" s="14"/>
      <c r="L4731" s="14"/>
      <c r="M4731" s="72" t="s">
        <v>3027</v>
      </c>
      <c r="N4731" s="17">
        <v>26</v>
      </c>
      <c r="O4731" s="17">
        <v>5</v>
      </c>
      <c r="P4731" s="17">
        <v>2018</v>
      </c>
      <c r="Q4731" s="19" t="s">
        <v>6508</v>
      </c>
      <c r="R4731" s="17" t="s">
        <v>1026</v>
      </c>
      <c r="S4731" s="19" t="s">
        <v>1241</v>
      </c>
      <c r="T4731" s="17"/>
      <c r="U4731" s="24" t="s">
        <v>1026</v>
      </c>
      <c r="V4731" s="17"/>
      <c r="W4731" s="350"/>
      <c r="X4731" s="17"/>
      <c r="Y4731" s="17"/>
      <c r="Z4731" s="24" t="s">
        <v>1026</v>
      </c>
      <c r="AA4731" s="17"/>
      <c r="AB4731" s="19"/>
      <c r="AC4731" s="17"/>
      <c r="AD4731" s="17"/>
      <c r="AE4731" s="17">
        <f t="shared" si="123"/>
        <v>0</v>
      </c>
      <c r="AF4731" s="11"/>
      <c r="AG4731" s="11"/>
      <c r="AH4731" s="17"/>
      <c r="AI4731" s="17"/>
      <c r="AJ4731" s="11"/>
      <c r="AK4731" s="11"/>
      <c r="AL4731" s="11"/>
      <c r="AM4731" s="11"/>
      <c r="AN4731" s="11"/>
      <c r="AO4731" s="11"/>
      <c r="AP4731" s="11"/>
      <c r="AQ4731" s="11"/>
      <c r="AR4731" s="11"/>
      <c r="AS4731" s="11"/>
      <c r="AT4731" s="11"/>
      <c r="AU4731" s="11"/>
      <c r="AV4731" s="11"/>
      <c r="AW4731" s="11"/>
      <c r="AX4731" s="11"/>
      <c r="AY4731" s="11"/>
      <c r="AZ4731" s="11"/>
      <c r="BA4731" s="11"/>
      <c r="BB4731" s="11"/>
      <c r="BC4731" s="11"/>
      <c r="BD4731" s="11"/>
      <c r="BE4731" s="11"/>
      <c r="BF4731" s="11"/>
      <c r="BG4731" s="11"/>
      <c r="BH4731" s="11"/>
      <c r="BI4731" s="11"/>
      <c r="BJ4731" s="11"/>
      <c r="BK4731" s="11"/>
      <c r="BL4731" s="11"/>
      <c r="BM4731" s="142"/>
    </row>
    <row r="4732" spans="1:65" s="342" customFormat="1" ht="15" customHeight="1" x14ac:dyDescent="0.25">
      <c r="A4732" s="14"/>
      <c r="B4732" s="319"/>
      <c r="C4732" s="14"/>
      <c r="D4732" s="14"/>
      <c r="E4732" s="14"/>
      <c r="F4732" s="14"/>
      <c r="G4732" s="14"/>
      <c r="H4732" s="14"/>
      <c r="I4732" s="14"/>
      <c r="J4732" s="20"/>
      <c r="K4732" s="14"/>
      <c r="L4732" s="14"/>
      <c r="M4732" s="72" t="s">
        <v>3011</v>
      </c>
      <c r="N4732" s="17">
        <v>27</v>
      </c>
      <c r="O4732" s="17">
        <v>5</v>
      </c>
      <c r="P4732" s="17">
        <v>2018</v>
      </c>
      <c r="Q4732" s="19" t="s">
        <v>392</v>
      </c>
      <c r="R4732" s="17" t="s">
        <v>1026</v>
      </c>
      <c r="S4732" s="19" t="s">
        <v>264</v>
      </c>
      <c r="T4732" s="17"/>
      <c r="U4732" s="24" t="s">
        <v>1026</v>
      </c>
      <c r="V4732" s="17"/>
      <c r="W4732" s="350"/>
      <c r="X4732" s="17"/>
      <c r="Y4732" s="17"/>
      <c r="Z4732" s="24" t="s">
        <v>1026</v>
      </c>
      <c r="AA4732" s="17"/>
      <c r="AB4732" s="19"/>
      <c r="AC4732" s="17"/>
      <c r="AD4732" s="17"/>
      <c r="AE4732" s="17">
        <f t="shared" si="123"/>
        <v>0</v>
      </c>
      <c r="AF4732" s="11"/>
      <c r="AG4732" s="11"/>
      <c r="AH4732" s="17"/>
      <c r="AI4732" s="17"/>
      <c r="AJ4732" s="11"/>
      <c r="AK4732" s="11"/>
      <c r="AL4732" s="11"/>
      <c r="AM4732" s="11"/>
      <c r="AN4732" s="11"/>
      <c r="AO4732" s="11"/>
      <c r="AP4732" s="11"/>
      <c r="AQ4732" s="11"/>
      <c r="AR4732" s="11"/>
      <c r="AS4732" s="11"/>
      <c r="AT4732" s="11"/>
      <c r="AU4732" s="11"/>
      <c r="AV4732" s="11"/>
      <c r="AW4732" s="11"/>
      <c r="AX4732" s="11"/>
      <c r="AY4732" s="11"/>
      <c r="AZ4732" s="11"/>
      <c r="BA4732" s="11"/>
      <c r="BB4732" s="11"/>
      <c r="BC4732" s="11"/>
      <c r="BD4732" s="11"/>
      <c r="BE4732" s="11"/>
      <c r="BF4732" s="11"/>
      <c r="BG4732" s="11"/>
      <c r="BH4732" s="11"/>
      <c r="BI4732" s="11"/>
      <c r="BJ4732" s="11"/>
      <c r="BK4732" s="11"/>
      <c r="BL4732" s="11"/>
      <c r="BM4732" s="142"/>
    </row>
    <row r="4733" spans="1:65" s="342" customFormat="1" ht="15" customHeight="1" x14ac:dyDescent="0.25">
      <c r="A4733" s="14"/>
      <c r="B4733" s="319"/>
      <c r="C4733" s="14"/>
      <c r="D4733" s="14"/>
      <c r="E4733" s="14"/>
      <c r="F4733" s="14"/>
      <c r="G4733" s="14"/>
      <c r="H4733" s="14"/>
      <c r="I4733" s="14"/>
      <c r="J4733" s="20"/>
      <c r="K4733" s="14"/>
      <c r="L4733" s="14"/>
      <c r="M4733" s="72" t="s">
        <v>3011</v>
      </c>
      <c r="N4733" s="17">
        <v>27</v>
      </c>
      <c r="O4733" s="17">
        <v>5</v>
      </c>
      <c r="P4733" s="17">
        <v>2018</v>
      </c>
      <c r="Q4733" s="19" t="s">
        <v>5041</v>
      </c>
      <c r="R4733" s="17" t="s">
        <v>1026</v>
      </c>
      <c r="S4733" s="19" t="s">
        <v>1241</v>
      </c>
      <c r="T4733" s="17"/>
      <c r="U4733" s="24" t="s">
        <v>1026</v>
      </c>
      <c r="V4733" s="17"/>
      <c r="W4733" s="350"/>
      <c r="X4733" s="17"/>
      <c r="Y4733" s="17"/>
      <c r="Z4733" s="24" t="s">
        <v>1026</v>
      </c>
      <c r="AA4733" s="17"/>
      <c r="AB4733" s="19"/>
      <c r="AC4733" s="17"/>
      <c r="AD4733" s="17"/>
      <c r="AE4733" s="17">
        <f t="shared" si="123"/>
        <v>0</v>
      </c>
      <c r="AF4733" s="11"/>
      <c r="AG4733" s="11"/>
      <c r="AH4733" s="17"/>
      <c r="AI4733" s="17"/>
      <c r="AJ4733" s="11"/>
      <c r="AK4733" s="11"/>
      <c r="AL4733" s="11"/>
      <c r="AM4733" s="11"/>
      <c r="AN4733" s="11"/>
      <c r="AO4733" s="11"/>
      <c r="AP4733" s="11"/>
      <c r="AQ4733" s="11"/>
      <c r="AR4733" s="11"/>
      <c r="AS4733" s="11"/>
      <c r="AT4733" s="11"/>
      <c r="AU4733" s="11"/>
      <c r="AV4733" s="11"/>
      <c r="AW4733" s="11"/>
      <c r="AX4733" s="11"/>
      <c r="AY4733" s="11"/>
      <c r="AZ4733" s="11"/>
      <c r="BA4733" s="11"/>
      <c r="BB4733" s="11"/>
      <c r="BC4733" s="11"/>
      <c r="BD4733" s="11"/>
      <c r="BE4733" s="11"/>
      <c r="BF4733" s="11"/>
      <c r="BG4733" s="11"/>
      <c r="BH4733" s="11"/>
      <c r="BI4733" s="11"/>
      <c r="BJ4733" s="11"/>
      <c r="BK4733" s="11"/>
      <c r="BL4733" s="11"/>
      <c r="BM4733" s="142"/>
    </row>
    <row r="4734" spans="1:65" s="342" customFormat="1" ht="15" customHeight="1" x14ac:dyDescent="0.25">
      <c r="A4734" s="14"/>
      <c r="B4734" s="319"/>
      <c r="C4734" s="14"/>
      <c r="D4734" s="14"/>
      <c r="E4734" s="14"/>
      <c r="F4734" s="14"/>
      <c r="G4734" s="14"/>
      <c r="H4734" s="14"/>
      <c r="I4734" s="14"/>
      <c r="J4734" s="20"/>
      <c r="K4734" s="14"/>
      <c r="L4734" s="14"/>
      <c r="M4734" s="72" t="s">
        <v>3011</v>
      </c>
      <c r="N4734" s="17">
        <v>27</v>
      </c>
      <c r="O4734" s="17">
        <v>5</v>
      </c>
      <c r="P4734" s="17">
        <v>2018</v>
      </c>
      <c r="Q4734" s="19" t="s">
        <v>566</v>
      </c>
      <c r="R4734" s="17" t="s">
        <v>1026</v>
      </c>
      <c r="S4734" s="19" t="s">
        <v>563</v>
      </c>
      <c r="T4734" s="17"/>
      <c r="U4734" s="24" t="s">
        <v>1026</v>
      </c>
      <c r="V4734" s="17"/>
      <c r="W4734" s="350"/>
      <c r="X4734" s="17"/>
      <c r="Y4734" s="17"/>
      <c r="Z4734" s="24" t="s">
        <v>1026</v>
      </c>
      <c r="AA4734" s="17"/>
      <c r="AB4734" s="19"/>
      <c r="AC4734" s="17"/>
      <c r="AD4734" s="17"/>
      <c r="AE4734" s="17">
        <f t="shared" si="123"/>
        <v>0</v>
      </c>
      <c r="AF4734" s="11"/>
      <c r="AG4734" s="11"/>
      <c r="AH4734" s="17"/>
      <c r="AI4734" s="17"/>
      <c r="AJ4734" s="11"/>
      <c r="AK4734" s="11"/>
      <c r="AL4734" s="11"/>
      <c r="AM4734" s="11"/>
      <c r="AN4734" s="11"/>
      <c r="AO4734" s="11"/>
      <c r="AP4734" s="11"/>
      <c r="AQ4734" s="11"/>
      <c r="AR4734" s="11"/>
      <c r="AS4734" s="11"/>
      <c r="AT4734" s="11"/>
      <c r="AU4734" s="11"/>
      <c r="AV4734" s="11"/>
      <c r="AW4734" s="11"/>
      <c r="AX4734" s="11"/>
      <c r="AY4734" s="11"/>
      <c r="AZ4734" s="11"/>
      <c r="BA4734" s="11"/>
      <c r="BB4734" s="11"/>
      <c r="BC4734" s="11"/>
      <c r="BD4734" s="11"/>
      <c r="BE4734" s="11"/>
      <c r="BF4734" s="11"/>
      <c r="BG4734" s="11"/>
      <c r="BH4734" s="11"/>
      <c r="BI4734" s="11"/>
      <c r="BJ4734" s="11"/>
      <c r="BK4734" s="11"/>
      <c r="BL4734" s="11"/>
      <c r="BM4734" s="142"/>
    </row>
    <row r="4735" spans="1:65" s="342" customFormat="1" ht="15" customHeight="1" x14ac:dyDescent="0.25">
      <c r="A4735" s="14"/>
      <c r="B4735" s="153"/>
      <c r="C4735" s="14"/>
      <c r="D4735" s="14"/>
      <c r="E4735" s="14"/>
      <c r="F4735" s="14"/>
      <c r="G4735" s="14"/>
      <c r="H4735" s="14"/>
      <c r="I4735" s="14"/>
      <c r="J4735" s="20"/>
      <c r="K4735" s="14"/>
      <c r="L4735" s="14"/>
      <c r="M4735" s="72" t="s">
        <v>3144</v>
      </c>
      <c r="N4735" s="17">
        <v>29</v>
      </c>
      <c r="O4735" s="17">
        <v>5</v>
      </c>
      <c r="P4735" s="17">
        <v>2018</v>
      </c>
      <c r="Q4735" s="19" t="s">
        <v>6508</v>
      </c>
      <c r="R4735" s="17" t="s">
        <v>1026</v>
      </c>
      <c r="S4735" s="19" t="s">
        <v>6507</v>
      </c>
      <c r="T4735" s="17"/>
      <c r="U4735" s="24" t="s">
        <v>1026</v>
      </c>
      <c r="V4735" s="17"/>
      <c r="W4735" s="350"/>
      <c r="X4735" s="17"/>
      <c r="Y4735" s="17"/>
      <c r="Z4735" s="24" t="s">
        <v>1026</v>
      </c>
      <c r="AA4735" s="17"/>
      <c r="AB4735" s="19"/>
      <c r="AC4735" s="17"/>
      <c r="AD4735" s="17"/>
      <c r="AE4735" s="17">
        <f t="shared" si="123"/>
        <v>0</v>
      </c>
      <c r="AF4735" s="11"/>
      <c r="AG4735" s="11"/>
      <c r="AH4735" s="17"/>
      <c r="AI4735" s="17"/>
      <c r="AJ4735" s="11"/>
      <c r="AK4735" s="11"/>
      <c r="AL4735" s="11"/>
      <c r="AM4735" s="11"/>
      <c r="AN4735" s="11"/>
      <c r="AO4735" s="11"/>
      <c r="AP4735" s="11"/>
      <c r="AQ4735" s="11"/>
      <c r="AR4735" s="11"/>
      <c r="AS4735" s="11"/>
      <c r="AT4735" s="11"/>
      <c r="AU4735" s="11"/>
      <c r="AV4735" s="11"/>
      <c r="AW4735" s="11"/>
      <c r="AX4735" s="11"/>
      <c r="AY4735" s="11"/>
      <c r="AZ4735" s="11"/>
      <c r="BA4735" s="11"/>
      <c r="BB4735" s="11"/>
      <c r="BC4735" s="11"/>
      <c r="BD4735" s="11"/>
      <c r="BE4735" s="11"/>
      <c r="BF4735" s="11"/>
      <c r="BG4735" s="11"/>
      <c r="BH4735" s="11"/>
      <c r="BI4735" s="11"/>
      <c r="BJ4735" s="11"/>
      <c r="BK4735" s="11"/>
      <c r="BL4735" s="11"/>
      <c r="BM4735" s="142"/>
    </row>
    <row r="4736" spans="1:65" s="342" customFormat="1" ht="15" customHeight="1" x14ac:dyDescent="0.25">
      <c r="A4736" s="14"/>
      <c r="B4736" s="153"/>
      <c r="C4736" s="14"/>
      <c r="D4736" s="14"/>
      <c r="E4736" s="14"/>
      <c r="F4736" s="14"/>
      <c r="G4736" s="14"/>
      <c r="H4736" s="14"/>
      <c r="I4736" s="14"/>
      <c r="J4736" s="20"/>
      <c r="K4736" s="14"/>
      <c r="L4736" s="14"/>
      <c r="M4736" s="72" t="s">
        <v>3142</v>
      </c>
      <c r="N4736" s="17">
        <v>30</v>
      </c>
      <c r="O4736" s="17">
        <v>5</v>
      </c>
      <c r="P4736" s="17">
        <v>2018</v>
      </c>
      <c r="Q4736" s="19" t="s">
        <v>1433</v>
      </c>
      <c r="R4736" s="17" t="s">
        <v>1026</v>
      </c>
      <c r="S4736" s="19" t="s">
        <v>392</v>
      </c>
      <c r="T4736" s="17"/>
      <c r="U4736" s="24" t="s">
        <v>1026</v>
      </c>
      <c r="V4736" s="17"/>
      <c r="W4736" s="350"/>
      <c r="X4736" s="17"/>
      <c r="Y4736" s="17"/>
      <c r="Z4736" s="24" t="s">
        <v>1026</v>
      </c>
      <c r="AA4736" s="17"/>
      <c r="AB4736" s="19"/>
      <c r="AC4736" s="17"/>
      <c r="AD4736" s="17"/>
      <c r="AE4736" s="17">
        <f t="shared" si="123"/>
        <v>0</v>
      </c>
      <c r="AF4736" s="11"/>
      <c r="AG4736" s="11"/>
      <c r="AH4736" s="17"/>
      <c r="AI4736" s="17"/>
      <c r="AJ4736" s="11"/>
      <c r="AK4736" s="11"/>
      <c r="AL4736" s="11"/>
      <c r="AM4736" s="11"/>
      <c r="AN4736" s="11"/>
      <c r="AO4736" s="11"/>
      <c r="AP4736" s="11"/>
      <c r="AQ4736" s="11"/>
      <c r="AR4736" s="11"/>
      <c r="AS4736" s="11"/>
      <c r="AT4736" s="11"/>
      <c r="AU4736" s="11"/>
      <c r="AV4736" s="11"/>
      <c r="AW4736" s="11"/>
      <c r="AX4736" s="11"/>
      <c r="AY4736" s="11"/>
      <c r="AZ4736" s="11"/>
      <c r="BA4736" s="11"/>
      <c r="BB4736" s="11"/>
      <c r="BC4736" s="11"/>
      <c r="BD4736" s="11"/>
      <c r="BE4736" s="11"/>
      <c r="BF4736" s="11"/>
      <c r="BG4736" s="11"/>
      <c r="BH4736" s="11"/>
      <c r="BI4736" s="11"/>
      <c r="BJ4736" s="11"/>
      <c r="BK4736" s="11"/>
      <c r="BL4736" s="11"/>
      <c r="BM4736" s="142"/>
    </row>
    <row r="4737" spans="1:65" s="342" customFormat="1" ht="15" customHeight="1" x14ac:dyDescent="0.25">
      <c r="A4737" s="14"/>
      <c r="B4737" s="153"/>
      <c r="C4737" s="14"/>
      <c r="D4737" s="14"/>
      <c r="E4737" s="14"/>
      <c r="F4737" s="14"/>
      <c r="G4737" s="14"/>
      <c r="H4737" s="14"/>
      <c r="I4737" s="14"/>
      <c r="J4737" s="20"/>
      <c r="K4737" s="14"/>
      <c r="L4737" s="14"/>
      <c r="M4737" s="72" t="s">
        <v>3142</v>
      </c>
      <c r="N4737" s="17">
        <v>30</v>
      </c>
      <c r="O4737" s="17">
        <v>5</v>
      </c>
      <c r="P4737" s="17">
        <v>2018</v>
      </c>
      <c r="Q4737" s="19" t="s">
        <v>1041</v>
      </c>
      <c r="R4737" s="17" t="s">
        <v>1026</v>
      </c>
      <c r="S4737" s="19" t="s">
        <v>5041</v>
      </c>
      <c r="T4737" s="17"/>
      <c r="U4737" s="24" t="s">
        <v>1026</v>
      </c>
      <c r="V4737" s="17"/>
      <c r="W4737" s="350"/>
      <c r="X4737" s="17"/>
      <c r="Y4737" s="17"/>
      <c r="Z4737" s="24" t="s">
        <v>1026</v>
      </c>
      <c r="AA4737" s="17"/>
      <c r="AB4737" s="19"/>
      <c r="AC4737" s="17"/>
      <c r="AD4737" s="17"/>
      <c r="AE4737" s="17">
        <f t="shared" si="123"/>
        <v>0</v>
      </c>
      <c r="AF4737" s="11"/>
      <c r="AG4737" s="11"/>
      <c r="AH4737" s="17"/>
      <c r="AI4737" s="17"/>
      <c r="AJ4737" s="11"/>
      <c r="AK4737" s="11"/>
      <c r="AL4737" s="11"/>
      <c r="AM4737" s="11"/>
      <c r="AN4737" s="11"/>
      <c r="AO4737" s="11"/>
      <c r="AP4737" s="11"/>
      <c r="AQ4737" s="11"/>
      <c r="AR4737" s="11"/>
      <c r="AS4737" s="11"/>
      <c r="AT4737" s="11"/>
      <c r="AU4737" s="11"/>
      <c r="AV4737" s="11"/>
      <c r="AW4737" s="11"/>
      <c r="AX4737" s="11"/>
      <c r="AY4737" s="11"/>
      <c r="AZ4737" s="11"/>
      <c r="BA4737" s="11"/>
      <c r="BB4737" s="11"/>
      <c r="BC4737" s="11"/>
      <c r="BD4737" s="11"/>
      <c r="BE4737" s="11"/>
      <c r="BF4737" s="11"/>
      <c r="BG4737" s="11"/>
      <c r="BH4737" s="11"/>
      <c r="BI4737" s="11"/>
      <c r="BJ4737" s="11"/>
      <c r="BK4737" s="11"/>
      <c r="BL4737" s="11"/>
      <c r="BM4737" s="142"/>
    </row>
    <row r="4738" spans="1:65" s="342" customFormat="1" ht="15" customHeight="1" x14ac:dyDescent="0.25">
      <c r="A4738" s="14"/>
      <c r="B4738" s="153"/>
      <c r="C4738" s="14"/>
      <c r="D4738" s="14"/>
      <c r="E4738" s="14"/>
      <c r="F4738" s="14"/>
      <c r="G4738" s="14"/>
      <c r="H4738" s="14"/>
      <c r="I4738" s="14"/>
      <c r="J4738" s="20"/>
      <c r="K4738" s="14"/>
      <c r="L4738" s="14"/>
      <c r="M4738" s="72" t="s">
        <v>3142</v>
      </c>
      <c r="N4738" s="17">
        <v>30</v>
      </c>
      <c r="O4738" s="17">
        <v>5</v>
      </c>
      <c r="P4738" s="17">
        <v>2018</v>
      </c>
      <c r="Q4738" s="19" t="s">
        <v>1241</v>
      </c>
      <c r="R4738" s="17" t="s">
        <v>1026</v>
      </c>
      <c r="S4738" s="19" t="s">
        <v>566</v>
      </c>
      <c r="T4738" s="17"/>
      <c r="U4738" s="24" t="s">
        <v>1026</v>
      </c>
      <c r="V4738" s="17"/>
      <c r="W4738" s="350"/>
      <c r="X4738" s="17"/>
      <c r="Y4738" s="17"/>
      <c r="Z4738" s="24" t="s">
        <v>1026</v>
      </c>
      <c r="AA4738" s="17"/>
      <c r="AB4738" s="19"/>
      <c r="AC4738" s="17"/>
      <c r="AD4738" s="17"/>
      <c r="AE4738" s="17">
        <f t="shared" si="123"/>
        <v>0</v>
      </c>
      <c r="AF4738" s="11"/>
      <c r="AG4738" s="11"/>
      <c r="AH4738" s="17"/>
      <c r="AI4738" s="17"/>
      <c r="AJ4738" s="11"/>
      <c r="AK4738" s="11"/>
      <c r="AL4738" s="11"/>
      <c r="AM4738" s="11"/>
      <c r="AN4738" s="11"/>
      <c r="AO4738" s="11"/>
      <c r="AP4738" s="11"/>
      <c r="AQ4738" s="11"/>
      <c r="AR4738" s="11"/>
      <c r="AS4738" s="11"/>
      <c r="AT4738" s="11"/>
      <c r="AU4738" s="11"/>
      <c r="AV4738" s="11"/>
      <c r="AW4738" s="11"/>
      <c r="AX4738" s="11"/>
      <c r="AY4738" s="11"/>
      <c r="AZ4738" s="11"/>
      <c r="BA4738" s="11"/>
      <c r="BB4738" s="11"/>
      <c r="BC4738" s="11"/>
      <c r="BD4738" s="11"/>
      <c r="BE4738" s="11"/>
      <c r="BF4738" s="11"/>
      <c r="BG4738" s="11"/>
      <c r="BH4738" s="11"/>
      <c r="BI4738" s="11"/>
      <c r="BJ4738" s="11"/>
      <c r="BK4738" s="11"/>
      <c r="BL4738" s="11"/>
      <c r="BM4738" s="142"/>
    </row>
    <row r="4739" spans="1:65" s="342" customFormat="1" ht="15" customHeight="1" x14ac:dyDescent="0.25">
      <c r="A4739" s="14"/>
      <c r="B4739" s="153"/>
      <c r="C4739" s="14"/>
      <c r="D4739" s="14"/>
      <c r="E4739" s="14"/>
      <c r="F4739" s="14"/>
      <c r="G4739" s="14"/>
      <c r="H4739" s="14"/>
      <c r="I4739" s="14"/>
      <c r="J4739" s="20"/>
      <c r="K4739" s="14"/>
      <c r="L4739" s="14"/>
      <c r="M4739" s="72" t="s">
        <v>3141</v>
      </c>
      <c r="N4739" s="17">
        <v>31</v>
      </c>
      <c r="O4739" s="17">
        <v>5</v>
      </c>
      <c r="P4739" s="17">
        <v>2018</v>
      </c>
      <c r="Q4739" s="19" t="s">
        <v>563</v>
      </c>
      <c r="R4739" s="17" t="s">
        <v>1026</v>
      </c>
      <c r="S4739" s="19" t="s">
        <v>6507</v>
      </c>
      <c r="T4739" s="17"/>
      <c r="U4739" s="24" t="s">
        <v>1026</v>
      </c>
      <c r="V4739" s="17"/>
      <c r="W4739" s="350"/>
      <c r="X4739" s="17"/>
      <c r="Y4739" s="17"/>
      <c r="Z4739" s="24" t="s">
        <v>1026</v>
      </c>
      <c r="AA4739" s="17"/>
      <c r="AB4739" s="19"/>
      <c r="AC4739" s="17"/>
      <c r="AD4739" s="17"/>
      <c r="AE4739" s="17">
        <f t="shared" si="123"/>
        <v>0</v>
      </c>
      <c r="AF4739" s="11"/>
      <c r="AG4739" s="11"/>
      <c r="AH4739" s="17"/>
      <c r="AI4739" s="17"/>
      <c r="AJ4739" s="11"/>
      <c r="AK4739" s="11"/>
      <c r="AL4739" s="11"/>
      <c r="AM4739" s="11"/>
      <c r="AN4739" s="11"/>
      <c r="AO4739" s="11"/>
      <c r="AP4739" s="11"/>
      <c r="AQ4739" s="11"/>
      <c r="AR4739" s="11"/>
      <c r="AS4739" s="11"/>
      <c r="AT4739" s="11"/>
      <c r="AU4739" s="11"/>
      <c r="AV4739" s="11"/>
      <c r="AW4739" s="11"/>
      <c r="AX4739" s="11"/>
      <c r="AY4739" s="11"/>
      <c r="AZ4739" s="11"/>
      <c r="BA4739" s="11"/>
      <c r="BB4739" s="11"/>
      <c r="BC4739" s="11"/>
      <c r="BD4739" s="11"/>
      <c r="BE4739" s="11"/>
      <c r="BF4739" s="11"/>
      <c r="BG4739" s="11"/>
      <c r="BH4739" s="11"/>
      <c r="BI4739" s="11"/>
      <c r="BJ4739" s="11"/>
      <c r="BK4739" s="11"/>
      <c r="BL4739" s="11"/>
      <c r="BM4739" s="142"/>
    </row>
    <row r="4740" spans="1:65" s="342" customFormat="1" ht="15" customHeight="1" x14ac:dyDescent="0.25">
      <c r="A4740" s="14"/>
      <c r="B4740" s="153"/>
      <c r="C4740" s="14"/>
      <c r="D4740" s="14"/>
      <c r="E4740" s="14"/>
      <c r="F4740" s="14"/>
      <c r="G4740" s="14"/>
      <c r="H4740" s="14"/>
      <c r="I4740" s="14"/>
      <c r="J4740" s="20"/>
      <c r="K4740" s="14"/>
      <c r="L4740" s="14"/>
      <c r="M4740" s="72" t="s">
        <v>3141</v>
      </c>
      <c r="N4740" s="17">
        <v>31</v>
      </c>
      <c r="O4740" s="17">
        <v>5</v>
      </c>
      <c r="P4740" s="17">
        <v>2018</v>
      </c>
      <c r="Q4740" s="19" t="s">
        <v>5761</v>
      </c>
      <c r="R4740" s="17" t="s">
        <v>1026</v>
      </c>
      <c r="S4740" s="19" t="s">
        <v>6508</v>
      </c>
      <c r="T4740" s="17"/>
      <c r="U4740" s="24" t="s">
        <v>1026</v>
      </c>
      <c r="V4740" s="17"/>
      <c r="W4740" s="350"/>
      <c r="X4740" s="17"/>
      <c r="Y4740" s="17"/>
      <c r="Z4740" s="24" t="s">
        <v>1026</v>
      </c>
      <c r="AA4740" s="17"/>
      <c r="AB4740" s="19"/>
      <c r="AC4740" s="17"/>
      <c r="AD4740" s="17"/>
      <c r="AE4740" s="17">
        <f t="shared" si="123"/>
        <v>0</v>
      </c>
      <c r="AF4740" s="11"/>
      <c r="AG4740" s="11"/>
      <c r="AH4740" s="17"/>
      <c r="AI4740" s="17"/>
      <c r="AJ4740" s="11"/>
      <c r="AK4740" s="11"/>
      <c r="AL4740" s="11"/>
      <c r="AM4740" s="11"/>
      <c r="AN4740" s="11"/>
      <c r="AO4740" s="11"/>
      <c r="AP4740" s="11"/>
      <c r="AQ4740" s="11"/>
      <c r="AR4740" s="11"/>
      <c r="AS4740" s="11"/>
      <c r="AT4740" s="11"/>
      <c r="AU4740" s="11"/>
      <c r="AV4740" s="11"/>
      <c r="AW4740" s="11"/>
      <c r="AX4740" s="11"/>
      <c r="AY4740" s="11"/>
      <c r="AZ4740" s="11"/>
      <c r="BA4740" s="11"/>
      <c r="BB4740" s="11"/>
      <c r="BC4740" s="11"/>
      <c r="BD4740" s="11"/>
      <c r="BE4740" s="11"/>
      <c r="BF4740" s="11"/>
      <c r="BG4740" s="11"/>
      <c r="BH4740" s="11"/>
      <c r="BI4740" s="11"/>
      <c r="BJ4740" s="11"/>
      <c r="BK4740" s="11"/>
      <c r="BL4740" s="11"/>
      <c r="BM4740" s="142"/>
    </row>
    <row r="4741" spans="1:65" s="342" customFormat="1" ht="15" customHeight="1" x14ac:dyDescent="0.25">
      <c r="A4741" s="14"/>
      <c r="B4741" s="153"/>
      <c r="C4741" s="14"/>
      <c r="D4741" s="14"/>
      <c r="E4741" s="14"/>
      <c r="F4741" s="14"/>
      <c r="G4741" s="14"/>
      <c r="H4741" s="14"/>
      <c r="I4741" s="14"/>
      <c r="J4741" s="20"/>
      <c r="K4741" s="14"/>
      <c r="L4741" s="14"/>
      <c r="M4741" s="72" t="s">
        <v>3013</v>
      </c>
      <c r="N4741" s="17">
        <v>4</v>
      </c>
      <c r="O4741" s="17">
        <v>6</v>
      </c>
      <c r="P4741" s="17">
        <v>2018</v>
      </c>
      <c r="Q4741" s="19" t="s">
        <v>1041</v>
      </c>
      <c r="R4741" s="17" t="s">
        <v>1026</v>
      </c>
      <c r="S4741" s="19" t="s">
        <v>1433</v>
      </c>
      <c r="T4741" s="17"/>
      <c r="U4741" s="24" t="s">
        <v>1026</v>
      </c>
      <c r="V4741" s="17"/>
      <c r="W4741" s="350"/>
      <c r="X4741" s="17"/>
      <c r="Y4741" s="17"/>
      <c r="Z4741" s="24" t="s">
        <v>1026</v>
      </c>
      <c r="AA4741" s="17"/>
      <c r="AB4741" s="19"/>
      <c r="AC4741" s="17"/>
      <c r="AD4741" s="17"/>
      <c r="AE4741" s="17">
        <f t="shared" si="123"/>
        <v>0</v>
      </c>
      <c r="AF4741" s="11"/>
      <c r="AG4741" s="11"/>
      <c r="AH4741" s="17"/>
      <c r="AI4741" s="17"/>
      <c r="AJ4741" s="11"/>
      <c r="AK4741" s="11"/>
      <c r="AL4741" s="11"/>
      <c r="AM4741" s="11"/>
      <c r="AN4741" s="11"/>
      <c r="AO4741" s="11"/>
      <c r="AP4741" s="11"/>
      <c r="AQ4741" s="11"/>
      <c r="AR4741" s="11"/>
      <c r="AS4741" s="11"/>
      <c r="AT4741" s="11"/>
      <c r="AU4741" s="11"/>
      <c r="AV4741" s="11"/>
      <c r="AW4741" s="11"/>
      <c r="AX4741" s="11"/>
      <c r="AY4741" s="11"/>
      <c r="AZ4741" s="11"/>
      <c r="BA4741" s="11"/>
      <c r="BB4741" s="11"/>
      <c r="BC4741" s="11"/>
      <c r="BD4741" s="11"/>
      <c r="BE4741" s="11"/>
      <c r="BF4741" s="11"/>
      <c r="BG4741" s="11"/>
      <c r="BH4741" s="11"/>
      <c r="BI4741" s="11"/>
      <c r="BJ4741" s="11"/>
      <c r="BK4741" s="11"/>
      <c r="BL4741" s="11"/>
      <c r="BM4741" s="142"/>
    </row>
    <row r="4742" spans="1:65" s="342" customFormat="1" ht="15" customHeight="1" x14ac:dyDescent="0.25">
      <c r="A4742" s="14"/>
      <c r="B4742" s="153"/>
      <c r="C4742" s="14"/>
      <c r="D4742" s="14"/>
      <c r="E4742" s="14"/>
      <c r="F4742" s="14"/>
      <c r="G4742" s="14"/>
      <c r="H4742" s="14"/>
      <c r="I4742" s="14"/>
      <c r="J4742" s="20"/>
      <c r="K4742" s="14"/>
      <c r="L4742" s="14"/>
      <c r="M4742" s="72" t="s">
        <v>3144</v>
      </c>
      <c r="N4742" s="17">
        <v>5</v>
      </c>
      <c r="O4742" s="17">
        <v>6</v>
      </c>
      <c r="P4742" s="17">
        <v>2018</v>
      </c>
      <c r="Q4742" s="19" t="s">
        <v>563</v>
      </c>
      <c r="R4742" s="17" t="s">
        <v>1026</v>
      </c>
      <c r="S4742" s="19" t="s">
        <v>1041</v>
      </c>
      <c r="T4742" s="17"/>
      <c r="U4742" s="24" t="s">
        <v>1026</v>
      </c>
      <c r="V4742" s="17"/>
      <c r="W4742" s="350"/>
      <c r="X4742" s="17"/>
      <c r="Y4742" s="17"/>
      <c r="Z4742" s="24" t="s">
        <v>1026</v>
      </c>
      <c r="AA4742" s="17"/>
      <c r="AB4742" s="19"/>
      <c r="AC4742" s="17"/>
      <c r="AD4742" s="17"/>
      <c r="AE4742" s="17">
        <f t="shared" si="123"/>
        <v>0</v>
      </c>
      <c r="AF4742" s="11"/>
      <c r="AG4742" s="11"/>
      <c r="AH4742" s="17"/>
      <c r="AI4742" s="17"/>
      <c r="AJ4742" s="11"/>
      <c r="AK4742" s="11"/>
      <c r="AL4742" s="11"/>
      <c r="AM4742" s="11"/>
      <c r="AN4742" s="11"/>
      <c r="AO4742" s="11"/>
      <c r="AP4742" s="11"/>
      <c r="AQ4742" s="11"/>
      <c r="AR4742" s="11"/>
      <c r="AS4742" s="11"/>
      <c r="AT4742" s="11"/>
      <c r="AU4742" s="11"/>
      <c r="AV4742" s="11"/>
      <c r="AW4742" s="11"/>
      <c r="AX4742" s="11"/>
      <c r="AY4742" s="11"/>
      <c r="AZ4742" s="11"/>
      <c r="BA4742" s="11"/>
      <c r="BB4742" s="11"/>
      <c r="BC4742" s="11"/>
      <c r="BD4742" s="11"/>
      <c r="BE4742" s="11"/>
      <c r="BF4742" s="11"/>
      <c r="BG4742" s="11"/>
      <c r="BH4742" s="11"/>
      <c r="BI4742" s="11"/>
      <c r="BJ4742" s="11"/>
      <c r="BK4742" s="11"/>
      <c r="BL4742" s="11"/>
      <c r="BM4742" s="142"/>
    </row>
    <row r="4743" spans="1:65" s="342" customFormat="1" ht="15" customHeight="1" x14ac:dyDescent="0.25">
      <c r="A4743" s="14"/>
      <c r="B4743" s="153"/>
      <c r="C4743" s="14"/>
      <c r="D4743" s="14"/>
      <c r="E4743" s="14"/>
      <c r="F4743" s="14"/>
      <c r="G4743" s="14"/>
      <c r="H4743" s="14"/>
      <c r="I4743" s="14"/>
      <c r="J4743" s="20"/>
      <c r="K4743" s="14"/>
      <c r="L4743" s="14"/>
      <c r="M4743" s="72" t="s">
        <v>3144</v>
      </c>
      <c r="N4743" s="17">
        <v>5</v>
      </c>
      <c r="O4743" s="17">
        <v>6</v>
      </c>
      <c r="P4743" s="17">
        <v>2018</v>
      </c>
      <c r="Q4743" s="19" t="s">
        <v>264</v>
      </c>
      <c r="R4743" s="17" t="s">
        <v>1026</v>
      </c>
      <c r="S4743" s="19" t="s">
        <v>1241</v>
      </c>
      <c r="T4743" s="17"/>
      <c r="U4743" s="24" t="s">
        <v>1026</v>
      </c>
      <c r="V4743" s="17"/>
      <c r="W4743" s="350"/>
      <c r="X4743" s="17"/>
      <c r="Y4743" s="17"/>
      <c r="Z4743" s="24" t="s">
        <v>1026</v>
      </c>
      <c r="AA4743" s="17"/>
      <c r="AB4743" s="19"/>
      <c r="AC4743" s="17"/>
      <c r="AD4743" s="17"/>
      <c r="AE4743" s="17">
        <f t="shared" si="123"/>
        <v>0</v>
      </c>
      <c r="AF4743" s="11"/>
      <c r="AG4743" s="11"/>
      <c r="AH4743" s="17"/>
      <c r="AI4743" s="17"/>
      <c r="AJ4743" s="11"/>
      <c r="AK4743" s="11"/>
      <c r="AL4743" s="11"/>
      <c r="AM4743" s="11"/>
      <c r="AN4743" s="11"/>
      <c r="AO4743" s="11"/>
      <c r="AP4743" s="11"/>
      <c r="AQ4743" s="11"/>
      <c r="AR4743" s="11"/>
      <c r="AS4743" s="11"/>
      <c r="AT4743" s="11"/>
      <c r="AU4743" s="11"/>
      <c r="AV4743" s="11"/>
      <c r="AW4743" s="11"/>
      <c r="AX4743" s="11"/>
      <c r="AY4743" s="11"/>
      <c r="AZ4743" s="11"/>
      <c r="BA4743" s="11"/>
      <c r="BB4743" s="11"/>
      <c r="BC4743" s="11"/>
      <c r="BD4743" s="11"/>
      <c r="BE4743" s="11"/>
      <c r="BF4743" s="11"/>
      <c r="BG4743" s="11"/>
      <c r="BH4743" s="11"/>
      <c r="BI4743" s="11"/>
      <c r="BJ4743" s="11"/>
      <c r="BK4743" s="11"/>
      <c r="BL4743" s="11"/>
      <c r="BM4743" s="142"/>
    </row>
    <row r="4744" spans="1:65" s="342" customFormat="1" ht="15" customHeight="1" x14ac:dyDescent="0.25">
      <c r="A4744" s="14"/>
      <c r="B4744" s="153"/>
      <c r="C4744" s="14"/>
      <c r="D4744" s="14"/>
      <c r="E4744" s="14"/>
      <c r="F4744" s="14"/>
      <c r="G4744" s="14"/>
      <c r="H4744" s="14"/>
      <c r="I4744" s="14"/>
      <c r="J4744" s="20"/>
      <c r="K4744" s="14"/>
      <c r="L4744" s="14"/>
      <c r="M4744" s="72" t="s">
        <v>3142</v>
      </c>
      <c r="N4744" s="17">
        <v>6</v>
      </c>
      <c r="O4744" s="17">
        <v>6</v>
      </c>
      <c r="P4744" s="17">
        <v>2018</v>
      </c>
      <c r="Q4744" s="19" t="s">
        <v>6507</v>
      </c>
      <c r="R4744" s="17" t="s">
        <v>1026</v>
      </c>
      <c r="S4744" s="19" t="s">
        <v>566</v>
      </c>
      <c r="T4744" s="17"/>
      <c r="U4744" s="24" t="s">
        <v>1026</v>
      </c>
      <c r="V4744" s="17"/>
      <c r="W4744" s="350"/>
      <c r="X4744" s="17"/>
      <c r="Y4744" s="17"/>
      <c r="Z4744" s="24" t="s">
        <v>1026</v>
      </c>
      <c r="AA4744" s="17"/>
      <c r="AB4744" s="19"/>
      <c r="AC4744" s="17"/>
      <c r="AD4744" s="17"/>
      <c r="AE4744" s="17">
        <f t="shared" si="123"/>
        <v>0</v>
      </c>
      <c r="AF4744" s="11"/>
      <c r="AG4744" s="11"/>
      <c r="AH4744" s="17"/>
      <c r="AI4744" s="17"/>
      <c r="AJ4744" s="11"/>
      <c r="AK4744" s="11"/>
      <c r="AL4744" s="11"/>
      <c r="AM4744" s="11"/>
      <c r="AN4744" s="11"/>
      <c r="AO4744" s="11"/>
      <c r="AP4744" s="11"/>
      <c r="AQ4744" s="11"/>
      <c r="AR4744" s="11"/>
      <c r="AS4744" s="11"/>
      <c r="AT4744" s="11"/>
      <c r="AU4744" s="11"/>
      <c r="AV4744" s="11"/>
      <c r="AW4744" s="11"/>
      <c r="AX4744" s="11"/>
      <c r="AY4744" s="11"/>
      <c r="AZ4744" s="11"/>
      <c r="BA4744" s="11"/>
      <c r="BB4744" s="11"/>
      <c r="BC4744" s="11"/>
      <c r="BD4744" s="11"/>
      <c r="BE4744" s="11"/>
      <c r="BF4744" s="11"/>
      <c r="BG4744" s="11"/>
      <c r="BH4744" s="11"/>
      <c r="BI4744" s="11"/>
      <c r="BJ4744" s="11"/>
      <c r="BK4744" s="11"/>
      <c r="BL4744" s="11"/>
      <c r="BM4744" s="142"/>
    </row>
    <row r="4745" spans="1:65" s="342" customFormat="1" ht="15" customHeight="1" x14ac:dyDescent="0.25">
      <c r="A4745" s="14"/>
      <c r="B4745" s="153"/>
      <c r="C4745" s="14"/>
      <c r="D4745" s="14"/>
      <c r="E4745" s="14"/>
      <c r="F4745" s="14"/>
      <c r="G4745" s="14"/>
      <c r="H4745" s="14"/>
      <c r="I4745" s="14"/>
      <c r="J4745" s="20"/>
      <c r="K4745" s="14"/>
      <c r="L4745" s="14"/>
      <c r="M4745" s="72" t="s">
        <v>3142</v>
      </c>
      <c r="N4745" s="17">
        <v>6</v>
      </c>
      <c r="O4745" s="17">
        <v>6</v>
      </c>
      <c r="P4745" s="17">
        <v>2018</v>
      </c>
      <c r="Q4745" s="19" t="s">
        <v>5761</v>
      </c>
      <c r="R4745" s="17" t="s">
        <v>1026</v>
      </c>
      <c r="S4745" s="19" t="s">
        <v>5041</v>
      </c>
      <c r="T4745" s="17"/>
      <c r="U4745" s="24" t="s">
        <v>1026</v>
      </c>
      <c r="V4745" s="17"/>
      <c r="W4745" s="350"/>
      <c r="X4745" s="17"/>
      <c r="Y4745" s="17"/>
      <c r="Z4745" s="24" t="s">
        <v>1026</v>
      </c>
      <c r="AA4745" s="17"/>
      <c r="AB4745" s="19"/>
      <c r="AC4745" s="17"/>
      <c r="AD4745" s="17"/>
      <c r="AE4745" s="17">
        <f t="shared" si="123"/>
        <v>0</v>
      </c>
      <c r="AF4745" s="11"/>
      <c r="AG4745" s="11"/>
      <c r="AH4745" s="17"/>
      <c r="AI4745" s="17"/>
      <c r="AJ4745" s="11"/>
      <c r="AK4745" s="11"/>
      <c r="AL4745" s="11"/>
      <c r="AM4745" s="11"/>
      <c r="AN4745" s="11"/>
      <c r="AO4745" s="11"/>
      <c r="AP4745" s="11"/>
      <c r="AQ4745" s="11"/>
      <c r="AR4745" s="11"/>
      <c r="AS4745" s="11"/>
      <c r="AT4745" s="11"/>
      <c r="AU4745" s="11"/>
      <c r="AV4745" s="11"/>
      <c r="AW4745" s="11"/>
      <c r="AX4745" s="11"/>
      <c r="AY4745" s="11"/>
      <c r="AZ4745" s="11"/>
      <c r="BA4745" s="11"/>
      <c r="BB4745" s="11"/>
      <c r="BC4745" s="11"/>
      <c r="BD4745" s="11"/>
      <c r="BE4745" s="11"/>
      <c r="BF4745" s="11"/>
      <c r="BG4745" s="11"/>
      <c r="BH4745" s="11"/>
      <c r="BI4745" s="11"/>
      <c r="BJ4745" s="11"/>
      <c r="BK4745" s="11"/>
      <c r="BL4745" s="11"/>
      <c r="BM4745" s="142"/>
    </row>
    <row r="4746" spans="1:65" s="342" customFormat="1" ht="15" customHeight="1" x14ac:dyDescent="0.25">
      <c r="A4746" s="14"/>
      <c r="B4746" s="153"/>
      <c r="C4746" s="14"/>
      <c r="D4746" s="14"/>
      <c r="E4746" s="14"/>
      <c r="F4746" s="14"/>
      <c r="G4746" s="14"/>
      <c r="H4746" s="14"/>
      <c r="I4746" s="14"/>
      <c r="J4746" s="20"/>
      <c r="K4746" s="14"/>
      <c r="L4746" s="14"/>
      <c r="M4746" s="72" t="s">
        <v>3143</v>
      </c>
      <c r="N4746" s="17">
        <v>8</v>
      </c>
      <c r="O4746" s="17">
        <v>6</v>
      </c>
      <c r="P4746" s="17">
        <v>2018</v>
      </c>
      <c r="Q4746" s="19" t="s">
        <v>1041</v>
      </c>
      <c r="R4746" s="17" t="s">
        <v>1026</v>
      </c>
      <c r="S4746" s="19" t="s">
        <v>392</v>
      </c>
      <c r="T4746" s="17"/>
      <c r="U4746" s="24" t="s">
        <v>1026</v>
      </c>
      <c r="V4746" s="17"/>
      <c r="W4746" s="350"/>
      <c r="X4746" s="17"/>
      <c r="Y4746" s="17"/>
      <c r="Z4746" s="24" t="s">
        <v>1026</v>
      </c>
      <c r="AA4746" s="17"/>
      <c r="AB4746" s="19"/>
      <c r="AC4746" s="17"/>
      <c r="AD4746" s="17"/>
      <c r="AE4746" s="17">
        <f t="shared" si="123"/>
        <v>0</v>
      </c>
      <c r="AF4746" s="11"/>
      <c r="AG4746" s="11"/>
      <c r="AH4746" s="17"/>
      <c r="AI4746" s="17"/>
      <c r="AJ4746" s="11"/>
      <c r="AK4746" s="11"/>
      <c r="AL4746" s="11"/>
      <c r="AM4746" s="11"/>
      <c r="AN4746" s="11"/>
      <c r="AO4746" s="11"/>
      <c r="AP4746" s="11"/>
      <c r="AQ4746" s="11"/>
      <c r="AR4746" s="11"/>
      <c r="AS4746" s="11"/>
      <c r="AT4746" s="11"/>
      <c r="AU4746" s="11"/>
      <c r="AV4746" s="11"/>
      <c r="AW4746" s="11"/>
      <c r="AX4746" s="11"/>
      <c r="AY4746" s="11"/>
      <c r="AZ4746" s="11"/>
      <c r="BA4746" s="11"/>
      <c r="BB4746" s="11"/>
      <c r="BC4746" s="11"/>
      <c r="BD4746" s="11"/>
      <c r="BE4746" s="11"/>
      <c r="BF4746" s="11"/>
      <c r="BG4746" s="11"/>
      <c r="BH4746" s="11"/>
      <c r="BI4746" s="11"/>
      <c r="BJ4746" s="11"/>
      <c r="BK4746" s="11"/>
      <c r="BL4746" s="11"/>
      <c r="BM4746" s="142"/>
    </row>
    <row r="4747" spans="1:65" s="342" customFormat="1" ht="15" customHeight="1" x14ac:dyDescent="0.25">
      <c r="A4747" s="14"/>
      <c r="B4747" s="153"/>
      <c r="C4747" s="14"/>
      <c r="D4747" s="14"/>
      <c r="E4747" s="14"/>
      <c r="F4747" s="14"/>
      <c r="G4747" s="14"/>
      <c r="H4747" s="14"/>
      <c r="I4747" s="14"/>
      <c r="J4747" s="20"/>
      <c r="K4747" s="14"/>
      <c r="L4747" s="14"/>
      <c r="M4747" s="72" t="s">
        <v>3027</v>
      </c>
      <c r="N4747" s="17">
        <v>9</v>
      </c>
      <c r="O4747" s="17">
        <v>6</v>
      </c>
      <c r="P4747" s="17">
        <v>2018</v>
      </c>
      <c r="Q4747" s="19" t="s">
        <v>1241</v>
      </c>
      <c r="R4747" s="17" t="s">
        <v>1026</v>
      </c>
      <c r="S4747" s="19" t="s">
        <v>5761</v>
      </c>
      <c r="T4747" s="17"/>
      <c r="U4747" s="24" t="s">
        <v>1026</v>
      </c>
      <c r="V4747" s="17"/>
      <c r="W4747" s="350"/>
      <c r="X4747" s="17"/>
      <c r="Y4747" s="17"/>
      <c r="Z4747" s="24" t="s">
        <v>1026</v>
      </c>
      <c r="AA4747" s="17"/>
      <c r="AB4747" s="19"/>
      <c r="AC4747" s="17"/>
      <c r="AD4747" s="17"/>
      <c r="AE4747" s="17">
        <f t="shared" si="123"/>
        <v>0</v>
      </c>
      <c r="AF4747" s="11"/>
      <c r="AG4747" s="11"/>
      <c r="AH4747" s="17"/>
      <c r="AI4747" s="17"/>
      <c r="AJ4747" s="11"/>
      <c r="AK4747" s="11"/>
      <c r="AL4747" s="11"/>
      <c r="AM4747" s="11"/>
      <c r="AN4747" s="11"/>
      <c r="AO4747" s="11"/>
      <c r="AP4747" s="11"/>
      <c r="AQ4747" s="11"/>
      <c r="AR4747" s="11"/>
      <c r="AS4747" s="11"/>
      <c r="AT4747" s="11"/>
      <c r="AU4747" s="11"/>
      <c r="AV4747" s="11"/>
      <c r="AW4747" s="11"/>
      <c r="AX4747" s="11"/>
      <c r="AY4747" s="11"/>
      <c r="AZ4747" s="11"/>
      <c r="BA4747" s="11"/>
      <c r="BB4747" s="11"/>
      <c r="BC4747" s="11"/>
      <c r="BD4747" s="11"/>
      <c r="BE4747" s="11"/>
      <c r="BF4747" s="11"/>
      <c r="BG4747" s="11"/>
      <c r="BH4747" s="11"/>
      <c r="BI4747" s="11"/>
      <c r="BJ4747" s="11"/>
      <c r="BK4747" s="11"/>
      <c r="BL4747" s="11"/>
      <c r="BM4747" s="142"/>
    </row>
    <row r="4748" spans="1:65" s="342" customFormat="1" ht="15" customHeight="1" x14ac:dyDescent="0.25">
      <c r="A4748" s="14"/>
      <c r="B4748" s="153"/>
      <c r="C4748" s="14"/>
      <c r="D4748" s="14"/>
      <c r="E4748" s="14"/>
      <c r="F4748" s="14"/>
      <c r="G4748" s="14"/>
      <c r="H4748" s="14"/>
      <c r="I4748" s="14"/>
      <c r="J4748" s="20"/>
      <c r="K4748" s="14"/>
      <c r="L4748" s="14"/>
      <c r="M4748" s="72" t="s">
        <v>3027</v>
      </c>
      <c r="N4748" s="17">
        <v>9</v>
      </c>
      <c r="O4748" s="17">
        <v>6</v>
      </c>
      <c r="P4748" s="17">
        <v>2018</v>
      </c>
      <c r="Q4748" s="19" t="s">
        <v>5041</v>
      </c>
      <c r="R4748" s="17" t="s">
        <v>1026</v>
      </c>
      <c r="S4748" s="19" t="s">
        <v>1433</v>
      </c>
      <c r="T4748" s="17"/>
      <c r="U4748" s="24" t="s">
        <v>1026</v>
      </c>
      <c r="V4748" s="17"/>
      <c r="W4748" s="350"/>
      <c r="X4748" s="17"/>
      <c r="Y4748" s="17"/>
      <c r="Z4748" s="24" t="s">
        <v>1026</v>
      </c>
      <c r="AA4748" s="17"/>
      <c r="AB4748" s="19"/>
      <c r="AC4748" s="17"/>
      <c r="AD4748" s="17"/>
      <c r="AE4748" s="17">
        <f t="shared" si="123"/>
        <v>0</v>
      </c>
      <c r="AF4748" s="11"/>
      <c r="AG4748" s="11"/>
      <c r="AH4748" s="17"/>
      <c r="AI4748" s="17"/>
      <c r="AJ4748" s="11"/>
      <c r="AK4748" s="11"/>
      <c r="AL4748" s="11"/>
      <c r="AM4748" s="11"/>
      <c r="AN4748" s="11"/>
      <c r="AO4748" s="11"/>
      <c r="AP4748" s="11"/>
      <c r="AQ4748" s="11"/>
      <c r="AR4748" s="11"/>
      <c r="AS4748" s="11"/>
      <c r="AT4748" s="11"/>
      <c r="AU4748" s="11"/>
      <c r="AV4748" s="11"/>
      <c r="AW4748" s="11"/>
      <c r="AX4748" s="11"/>
      <c r="AY4748" s="11"/>
      <c r="AZ4748" s="11"/>
      <c r="BA4748" s="11"/>
      <c r="BB4748" s="11"/>
      <c r="BC4748" s="11"/>
      <c r="BD4748" s="11"/>
      <c r="BE4748" s="11"/>
      <c r="BF4748" s="11"/>
      <c r="BG4748" s="11"/>
      <c r="BH4748" s="11"/>
      <c r="BI4748" s="11"/>
      <c r="BJ4748" s="11"/>
      <c r="BK4748" s="11"/>
      <c r="BL4748" s="11"/>
      <c r="BM4748" s="142"/>
    </row>
    <row r="4749" spans="1:65" s="342" customFormat="1" ht="15" customHeight="1" x14ac:dyDescent="0.25">
      <c r="A4749" s="14"/>
      <c r="B4749" s="153"/>
      <c r="C4749" s="14"/>
      <c r="D4749" s="14"/>
      <c r="E4749" s="14"/>
      <c r="F4749" s="14"/>
      <c r="G4749" s="14"/>
      <c r="H4749" s="14"/>
      <c r="I4749" s="14"/>
      <c r="J4749" s="20"/>
      <c r="K4749" s="14"/>
      <c r="L4749" s="14"/>
      <c r="M4749" s="72" t="s">
        <v>3027</v>
      </c>
      <c r="N4749" s="17">
        <v>9</v>
      </c>
      <c r="O4749" s="17">
        <v>6</v>
      </c>
      <c r="P4749" s="17">
        <v>2018</v>
      </c>
      <c r="Q4749" s="19" t="s">
        <v>6507</v>
      </c>
      <c r="R4749" s="17" t="s">
        <v>1026</v>
      </c>
      <c r="S4749" s="19" t="s">
        <v>264</v>
      </c>
      <c r="T4749" s="17"/>
      <c r="U4749" s="24" t="s">
        <v>1026</v>
      </c>
      <c r="V4749" s="17"/>
      <c r="W4749" s="350"/>
      <c r="X4749" s="17"/>
      <c r="Y4749" s="17"/>
      <c r="Z4749" s="24" t="s">
        <v>1026</v>
      </c>
      <c r="AA4749" s="17"/>
      <c r="AB4749" s="19"/>
      <c r="AC4749" s="17"/>
      <c r="AD4749" s="17"/>
      <c r="AE4749" s="17">
        <f t="shared" si="123"/>
        <v>0</v>
      </c>
      <c r="AF4749" s="11"/>
      <c r="AG4749" s="11"/>
      <c r="AH4749" s="17"/>
      <c r="AI4749" s="17"/>
      <c r="AJ4749" s="11"/>
      <c r="AK4749" s="11"/>
      <c r="AL4749" s="11"/>
      <c r="AM4749" s="11"/>
      <c r="AN4749" s="11"/>
      <c r="AO4749" s="11"/>
      <c r="AP4749" s="11"/>
      <c r="AQ4749" s="11"/>
      <c r="AR4749" s="11"/>
      <c r="AS4749" s="11"/>
      <c r="AT4749" s="11"/>
      <c r="AU4749" s="11"/>
      <c r="AV4749" s="11"/>
      <c r="AW4749" s="11"/>
      <c r="AX4749" s="11"/>
      <c r="AY4749" s="11"/>
      <c r="AZ4749" s="11"/>
      <c r="BA4749" s="11"/>
      <c r="BB4749" s="11"/>
      <c r="BC4749" s="11"/>
      <c r="BD4749" s="11"/>
      <c r="BE4749" s="11"/>
      <c r="BF4749" s="11"/>
      <c r="BG4749" s="11"/>
      <c r="BH4749" s="11"/>
      <c r="BI4749" s="11"/>
      <c r="BJ4749" s="11"/>
      <c r="BK4749" s="11"/>
      <c r="BL4749" s="11"/>
      <c r="BM4749" s="142"/>
    </row>
    <row r="4750" spans="1:65" s="342" customFormat="1" ht="15" customHeight="1" x14ac:dyDescent="0.25">
      <c r="A4750" s="14"/>
      <c r="B4750" s="153"/>
      <c r="C4750" s="14"/>
      <c r="D4750" s="14"/>
      <c r="E4750" s="14"/>
      <c r="F4750" s="14"/>
      <c r="G4750" s="14"/>
      <c r="H4750" s="14"/>
      <c r="I4750" s="14"/>
      <c r="J4750" s="20"/>
      <c r="K4750" s="14"/>
      <c r="L4750" s="14"/>
      <c r="M4750" s="72" t="s">
        <v>3011</v>
      </c>
      <c r="N4750" s="17">
        <v>10</v>
      </c>
      <c r="O4750" s="17">
        <v>6</v>
      </c>
      <c r="P4750" s="17">
        <v>2018</v>
      </c>
      <c r="Q4750" s="19" t="s">
        <v>392</v>
      </c>
      <c r="R4750" s="17" t="s">
        <v>1026</v>
      </c>
      <c r="S4750" s="19" t="s">
        <v>563</v>
      </c>
      <c r="T4750" s="17"/>
      <c r="U4750" s="24" t="s">
        <v>1026</v>
      </c>
      <c r="V4750" s="17"/>
      <c r="W4750" s="350"/>
      <c r="X4750" s="17"/>
      <c r="Y4750" s="17"/>
      <c r="Z4750" s="24" t="s">
        <v>1026</v>
      </c>
      <c r="AA4750" s="17"/>
      <c r="AB4750" s="19"/>
      <c r="AC4750" s="17"/>
      <c r="AD4750" s="17"/>
      <c r="AE4750" s="17">
        <f t="shared" si="123"/>
        <v>0</v>
      </c>
      <c r="AF4750" s="11"/>
      <c r="AG4750" s="11"/>
      <c r="AH4750" s="17"/>
      <c r="AI4750" s="17"/>
      <c r="AJ4750" s="11"/>
      <c r="AK4750" s="11"/>
      <c r="AL4750" s="11"/>
      <c r="AM4750" s="11"/>
      <c r="AN4750" s="11"/>
      <c r="AO4750" s="11"/>
      <c r="AP4750" s="11"/>
      <c r="AQ4750" s="11"/>
      <c r="AR4750" s="11"/>
      <c r="AS4750" s="11"/>
      <c r="AT4750" s="11"/>
      <c r="AU4750" s="11"/>
      <c r="AV4750" s="11"/>
      <c r="AW4750" s="11"/>
      <c r="AX4750" s="11"/>
      <c r="AY4750" s="11"/>
      <c r="AZ4750" s="11"/>
      <c r="BA4750" s="11"/>
      <c r="BB4750" s="11"/>
      <c r="BC4750" s="11"/>
      <c r="BD4750" s="11"/>
      <c r="BE4750" s="11"/>
      <c r="BF4750" s="11"/>
      <c r="BG4750" s="11"/>
      <c r="BH4750" s="11"/>
      <c r="BI4750" s="11"/>
      <c r="BJ4750" s="11"/>
      <c r="BK4750" s="11"/>
      <c r="BL4750" s="11"/>
      <c r="BM4750" s="142"/>
    </row>
    <row r="4751" spans="1:65" s="342" customFormat="1" ht="15" customHeight="1" x14ac:dyDescent="0.25">
      <c r="A4751" s="14"/>
      <c r="B4751" s="153"/>
      <c r="C4751" s="14"/>
      <c r="D4751" s="14"/>
      <c r="E4751" s="14"/>
      <c r="F4751" s="14"/>
      <c r="G4751" s="14"/>
      <c r="H4751" s="14"/>
      <c r="I4751" s="14"/>
      <c r="J4751" s="20"/>
      <c r="K4751" s="14"/>
      <c r="L4751" s="14"/>
      <c r="M4751" s="72" t="s">
        <v>3011</v>
      </c>
      <c r="N4751" s="17">
        <v>10</v>
      </c>
      <c r="O4751" s="17">
        <v>6</v>
      </c>
      <c r="P4751" s="17">
        <v>2018</v>
      </c>
      <c r="Q4751" s="19" t="s">
        <v>6508</v>
      </c>
      <c r="R4751" s="17" t="s">
        <v>1026</v>
      </c>
      <c r="S4751" s="19" t="s">
        <v>1433</v>
      </c>
      <c r="T4751" s="17"/>
      <c r="U4751" s="24" t="s">
        <v>1026</v>
      </c>
      <c r="V4751" s="17"/>
      <c r="W4751" s="350"/>
      <c r="X4751" s="17"/>
      <c r="Y4751" s="17"/>
      <c r="Z4751" s="24" t="s">
        <v>1026</v>
      </c>
      <c r="AA4751" s="17"/>
      <c r="AB4751" s="19"/>
      <c r="AC4751" s="17"/>
      <c r="AD4751" s="17"/>
      <c r="AE4751" s="17">
        <f t="shared" si="123"/>
        <v>0</v>
      </c>
      <c r="AF4751" s="11"/>
      <c r="AG4751" s="11"/>
      <c r="AH4751" s="17"/>
      <c r="AI4751" s="17"/>
      <c r="AJ4751" s="11"/>
      <c r="AK4751" s="11"/>
      <c r="AL4751" s="11"/>
      <c r="AM4751" s="11"/>
      <c r="AN4751" s="11"/>
      <c r="AO4751" s="11"/>
      <c r="AP4751" s="11"/>
      <c r="AQ4751" s="11"/>
      <c r="AR4751" s="11"/>
      <c r="AS4751" s="11"/>
      <c r="AT4751" s="11"/>
      <c r="AU4751" s="11"/>
      <c r="AV4751" s="11"/>
      <c r="AW4751" s="11"/>
      <c r="AX4751" s="11"/>
      <c r="AY4751" s="11"/>
      <c r="AZ4751" s="11"/>
      <c r="BA4751" s="11"/>
      <c r="BB4751" s="11"/>
      <c r="BC4751" s="11"/>
      <c r="BD4751" s="11"/>
      <c r="BE4751" s="11"/>
      <c r="BF4751" s="11"/>
      <c r="BG4751" s="11"/>
      <c r="BH4751" s="11"/>
      <c r="BI4751" s="11"/>
      <c r="BJ4751" s="11"/>
      <c r="BK4751" s="11"/>
      <c r="BL4751" s="11"/>
      <c r="BM4751" s="142"/>
    </row>
    <row r="4752" spans="1:65" s="342" customFormat="1" ht="15" customHeight="1" x14ac:dyDescent="0.25">
      <c r="A4752" s="14"/>
      <c r="B4752" s="153"/>
      <c r="C4752" s="14"/>
      <c r="D4752" s="14"/>
      <c r="E4752" s="14"/>
      <c r="F4752" s="14"/>
      <c r="G4752" s="14"/>
      <c r="H4752" s="14"/>
      <c r="I4752" s="14"/>
      <c r="J4752" s="20"/>
      <c r="K4752" s="14"/>
      <c r="L4752" s="14"/>
      <c r="M4752" s="72" t="s">
        <v>3011</v>
      </c>
      <c r="N4752" s="17">
        <v>10</v>
      </c>
      <c r="O4752" s="17">
        <v>6</v>
      </c>
      <c r="P4752" s="17">
        <v>2018</v>
      </c>
      <c r="Q4752" s="19" t="s">
        <v>566</v>
      </c>
      <c r="R4752" s="17" t="s">
        <v>1026</v>
      </c>
      <c r="S4752" s="19" t="s">
        <v>264</v>
      </c>
      <c r="T4752" s="17"/>
      <c r="U4752" s="24" t="s">
        <v>1026</v>
      </c>
      <c r="V4752" s="17"/>
      <c r="W4752" s="350"/>
      <c r="X4752" s="17"/>
      <c r="Y4752" s="17"/>
      <c r="Z4752" s="24" t="s">
        <v>1026</v>
      </c>
      <c r="AA4752" s="17"/>
      <c r="AB4752" s="19"/>
      <c r="AC4752" s="17"/>
      <c r="AD4752" s="17"/>
      <c r="AE4752" s="17">
        <f t="shared" ref="AE4752:AE4753" si="124">PRODUCT(AC4752*60+AD4752)</f>
        <v>0</v>
      </c>
      <c r="AF4752" s="11"/>
      <c r="AG4752" s="11"/>
      <c r="AH4752" s="17"/>
      <c r="AI4752" s="17"/>
      <c r="AJ4752" s="11"/>
      <c r="AK4752" s="11"/>
      <c r="AL4752" s="11"/>
      <c r="AM4752" s="11"/>
      <c r="AN4752" s="11"/>
      <c r="AO4752" s="11"/>
      <c r="AP4752" s="11"/>
      <c r="AQ4752" s="11"/>
      <c r="AR4752" s="11"/>
      <c r="AS4752" s="11"/>
      <c r="AT4752" s="11"/>
      <c r="AU4752" s="11"/>
      <c r="AV4752" s="11"/>
      <c r="AW4752" s="11"/>
      <c r="AX4752" s="11"/>
      <c r="AY4752" s="11"/>
      <c r="AZ4752" s="11"/>
      <c r="BA4752" s="11"/>
      <c r="BB4752" s="11"/>
      <c r="BC4752" s="11"/>
      <c r="BD4752" s="11"/>
      <c r="BE4752" s="11"/>
      <c r="BF4752" s="11"/>
      <c r="BG4752" s="11"/>
      <c r="BH4752" s="11"/>
      <c r="BI4752" s="11"/>
      <c r="BJ4752" s="11"/>
      <c r="BK4752" s="11"/>
      <c r="BL4752" s="11"/>
      <c r="BM4752" s="142"/>
    </row>
    <row r="4753" spans="1:65" s="342" customFormat="1" ht="15" customHeight="1" x14ac:dyDescent="0.25">
      <c r="A4753" s="14"/>
      <c r="B4753" s="153"/>
      <c r="C4753" s="14"/>
      <c r="D4753" s="14"/>
      <c r="E4753" s="14"/>
      <c r="F4753" s="14"/>
      <c r="G4753" s="14"/>
      <c r="H4753" s="14"/>
      <c r="I4753" s="14"/>
      <c r="J4753" s="20"/>
      <c r="K4753" s="14"/>
      <c r="L4753" s="14"/>
      <c r="M4753" s="72" t="s">
        <v>3142</v>
      </c>
      <c r="N4753" s="17">
        <v>13</v>
      </c>
      <c r="O4753" s="17">
        <v>6</v>
      </c>
      <c r="P4753" s="17">
        <v>2018</v>
      </c>
      <c r="Q4753" s="19" t="s">
        <v>563</v>
      </c>
      <c r="R4753" s="17" t="s">
        <v>1026</v>
      </c>
      <c r="S4753" s="19" t="s">
        <v>6508</v>
      </c>
      <c r="T4753" s="17"/>
      <c r="U4753" s="24" t="s">
        <v>1026</v>
      </c>
      <c r="V4753" s="17"/>
      <c r="W4753" s="350"/>
      <c r="X4753" s="17"/>
      <c r="Y4753" s="17"/>
      <c r="Z4753" s="24" t="s">
        <v>1026</v>
      </c>
      <c r="AA4753" s="17"/>
      <c r="AB4753" s="19"/>
      <c r="AC4753" s="17"/>
      <c r="AD4753" s="17"/>
      <c r="AE4753" s="17">
        <f t="shared" si="124"/>
        <v>0</v>
      </c>
      <c r="AF4753" s="11"/>
      <c r="AG4753" s="11"/>
      <c r="AH4753" s="17"/>
      <c r="AI4753" s="17"/>
      <c r="AJ4753" s="11"/>
      <c r="AK4753" s="11"/>
      <c r="AL4753" s="11"/>
      <c r="AM4753" s="11"/>
      <c r="AN4753" s="11"/>
      <c r="AO4753" s="11"/>
      <c r="AP4753" s="11"/>
      <c r="AQ4753" s="11"/>
      <c r="AR4753" s="11"/>
      <c r="AS4753" s="11"/>
      <c r="AT4753" s="11"/>
      <c r="AU4753" s="11"/>
      <c r="AV4753" s="11"/>
      <c r="AW4753" s="11"/>
      <c r="AX4753" s="11"/>
      <c r="AY4753" s="11"/>
      <c r="AZ4753" s="11"/>
      <c r="BA4753" s="11"/>
      <c r="BB4753" s="11"/>
      <c r="BC4753" s="11"/>
      <c r="BD4753" s="11"/>
      <c r="BE4753" s="11"/>
      <c r="BF4753" s="11"/>
      <c r="BG4753" s="11"/>
      <c r="BH4753" s="11"/>
      <c r="BI4753" s="11"/>
      <c r="BJ4753" s="11"/>
      <c r="BK4753" s="11"/>
      <c r="BL4753" s="11"/>
      <c r="BM4753" s="142"/>
    </row>
    <row r="4754" spans="1:65" s="342" customFormat="1" ht="15" customHeight="1" x14ac:dyDescent="0.25">
      <c r="A4754" s="14"/>
      <c r="B4754" s="153"/>
      <c r="C4754" s="14"/>
      <c r="D4754" s="14"/>
      <c r="E4754" s="14"/>
      <c r="F4754" s="14"/>
      <c r="G4754" s="14"/>
      <c r="H4754" s="14"/>
      <c r="I4754" s="14"/>
      <c r="J4754" s="20"/>
      <c r="K4754" s="14"/>
      <c r="L4754" s="14"/>
      <c r="M4754" s="72" t="s">
        <v>3142</v>
      </c>
      <c r="N4754" s="17">
        <v>13</v>
      </c>
      <c r="O4754" s="17">
        <v>6</v>
      </c>
      <c r="P4754" s="17">
        <v>2018</v>
      </c>
      <c r="Q4754" s="19" t="s">
        <v>392</v>
      </c>
      <c r="R4754" s="17" t="s">
        <v>1026</v>
      </c>
      <c r="S4754" s="19" t="s">
        <v>6507</v>
      </c>
      <c r="T4754" s="17"/>
      <c r="U4754" s="24" t="s">
        <v>1026</v>
      </c>
      <c r="V4754" s="17"/>
      <c r="W4754" s="350"/>
      <c r="X4754" s="17"/>
      <c r="Y4754" s="17"/>
      <c r="Z4754" s="24" t="s">
        <v>1026</v>
      </c>
      <c r="AA4754" s="17"/>
      <c r="AB4754" s="19"/>
      <c r="AC4754" s="17"/>
      <c r="AD4754" s="17"/>
      <c r="AE4754" s="17">
        <f t="shared" ref="AE4754:AE4755" si="125">PRODUCT(AC4754*60+AD4754)</f>
        <v>0</v>
      </c>
      <c r="AF4754" s="11"/>
      <c r="AG4754" s="11"/>
      <c r="AH4754" s="17"/>
      <c r="AI4754" s="17"/>
      <c r="AJ4754" s="11"/>
      <c r="AK4754" s="11"/>
      <c r="AL4754" s="11"/>
      <c r="AM4754" s="11"/>
      <c r="AN4754" s="11"/>
      <c r="AO4754" s="11"/>
      <c r="AP4754" s="11"/>
      <c r="AQ4754" s="11"/>
      <c r="AR4754" s="11"/>
      <c r="AS4754" s="11"/>
      <c r="AT4754" s="11"/>
      <c r="AU4754" s="11"/>
      <c r="AV4754" s="11"/>
      <c r="AW4754" s="11"/>
      <c r="AX4754" s="11"/>
      <c r="AY4754" s="11"/>
      <c r="AZ4754" s="11"/>
      <c r="BA4754" s="11"/>
      <c r="BB4754" s="11"/>
      <c r="BC4754" s="11"/>
      <c r="BD4754" s="11"/>
      <c r="BE4754" s="11"/>
      <c r="BF4754" s="11"/>
      <c r="BG4754" s="11"/>
      <c r="BH4754" s="11"/>
      <c r="BI4754" s="11"/>
      <c r="BJ4754" s="11"/>
      <c r="BK4754" s="11"/>
      <c r="BL4754" s="11"/>
      <c r="BM4754" s="142"/>
    </row>
    <row r="4755" spans="1:65" s="342" customFormat="1" ht="15" customHeight="1" x14ac:dyDescent="0.25">
      <c r="A4755" s="14"/>
      <c r="B4755" s="153"/>
      <c r="C4755" s="14"/>
      <c r="D4755" s="14"/>
      <c r="E4755" s="14"/>
      <c r="F4755" s="14"/>
      <c r="G4755" s="14"/>
      <c r="H4755" s="14"/>
      <c r="I4755" s="14"/>
      <c r="J4755" s="20"/>
      <c r="K4755" s="14"/>
      <c r="L4755" s="14"/>
      <c r="M4755" s="72" t="s">
        <v>3142</v>
      </c>
      <c r="N4755" s="17">
        <v>13</v>
      </c>
      <c r="O4755" s="17">
        <v>6</v>
      </c>
      <c r="P4755" s="17">
        <v>2018</v>
      </c>
      <c r="Q4755" s="19" t="s">
        <v>566</v>
      </c>
      <c r="R4755" s="17" t="s">
        <v>1026</v>
      </c>
      <c r="S4755" s="19" t="s">
        <v>1241</v>
      </c>
      <c r="T4755" s="17"/>
      <c r="U4755" s="24" t="s">
        <v>1026</v>
      </c>
      <c r="V4755" s="17"/>
      <c r="W4755" s="350"/>
      <c r="X4755" s="17"/>
      <c r="Y4755" s="17"/>
      <c r="Z4755" s="24" t="s">
        <v>1026</v>
      </c>
      <c r="AA4755" s="17"/>
      <c r="AB4755" s="19"/>
      <c r="AC4755" s="17"/>
      <c r="AD4755" s="17"/>
      <c r="AE4755" s="17">
        <f t="shared" si="125"/>
        <v>0</v>
      </c>
      <c r="AF4755" s="11"/>
      <c r="AG4755" s="11"/>
      <c r="AH4755" s="17"/>
      <c r="AI4755" s="17"/>
      <c r="AJ4755" s="11"/>
      <c r="AK4755" s="11"/>
      <c r="AL4755" s="11"/>
      <c r="AM4755" s="11"/>
      <c r="AN4755" s="11"/>
      <c r="AO4755" s="11"/>
      <c r="AP4755" s="11"/>
      <c r="AQ4755" s="11"/>
      <c r="AR4755" s="11"/>
      <c r="AS4755" s="11"/>
      <c r="AT4755" s="11"/>
      <c r="AU4755" s="11"/>
      <c r="AV4755" s="11"/>
      <c r="AW4755" s="11"/>
      <c r="AX4755" s="11"/>
      <c r="AY4755" s="11"/>
      <c r="AZ4755" s="11"/>
      <c r="BA4755" s="11"/>
      <c r="BB4755" s="11"/>
      <c r="BC4755" s="11"/>
      <c r="BD4755" s="11"/>
      <c r="BE4755" s="11"/>
      <c r="BF4755" s="11"/>
      <c r="BG4755" s="11"/>
      <c r="BH4755" s="11"/>
      <c r="BI4755" s="11"/>
      <c r="BJ4755" s="11"/>
      <c r="BK4755" s="11"/>
      <c r="BL4755" s="11"/>
      <c r="BM4755" s="142"/>
    </row>
    <row r="4756" spans="1:65" s="342" customFormat="1" ht="15" customHeight="1" x14ac:dyDescent="0.25">
      <c r="A4756" s="14"/>
      <c r="B4756" s="153"/>
      <c r="C4756" s="14"/>
      <c r="D4756" s="14"/>
      <c r="E4756" s="14"/>
      <c r="F4756" s="14"/>
      <c r="G4756" s="14"/>
      <c r="H4756" s="14"/>
      <c r="I4756" s="14"/>
      <c r="J4756" s="20"/>
      <c r="K4756" s="14"/>
      <c r="L4756" s="14"/>
      <c r="M4756" s="72" t="s">
        <v>3141</v>
      </c>
      <c r="N4756" s="17">
        <v>14</v>
      </c>
      <c r="O4756" s="17">
        <v>6</v>
      </c>
      <c r="P4756" s="17">
        <v>2018</v>
      </c>
      <c r="Q4756" s="19" t="s">
        <v>264</v>
      </c>
      <c r="R4756" s="17" t="s">
        <v>1026</v>
      </c>
      <c r="S4756" s="19" t="s">
        <v>6508</v>
      </c>
      <c r="T4756" s="17"/>
      <c r="U4756" s="24" t="s">
        <v>1026</v>
      </c>
      <c r="V4756" s="17"/>
      <c r="W4756" s="350"/>
      <c r="X4756" s="17"/>
      <c r="Y4756" s="17"/>
      <c r="Z4756" s="24" t="s">
        <v>1026</v>
      </c>
      <c r="AA4756" s="17"/>
      <c r="AB4756" s="19"/>
      <c r="AC4756" s="17"/>
      <c r="AD4756" s="17"/>
      <c r="AE4756" s="17">
        <f t="shared" ref="AE4756:AE4757" si="126">PRODUCT(AC4756*60+AD4756)</f>
        <v>0</v>
      </c>
      <c r="AF4756" s="11"/>
      <c r="AG4756" s="11"/>
      <c r="AH4756" s="17"/>
      <c r="AI4756" s="17"/>
      <c r="AJ4756" s="11"/>
      <c r="AK4756" s="11"/>
      <c r="AL4756" s="11"/>
      <c r="AM4756" s="11"/>
      <c r="AN4756" s="11"/>
      <c r="AO4756" s="11"/>
      <c r="AP4756" s="11"/>
      <c r="AQ4756" s="11"/>
      <c r="AR4756" s="11"/>
      <c r="AS4756" s="11"/>
      <c r="AT4756" s="11"/>
      <c r="AU4756" s="11"/>
      <c r="AV4756" s="11"/>
      <c r="AW4756" s="11"/>
      <c r="AX4756" s="11"/>
      <c r="AY4756" s="11"/>
      <c r="AZ4756" s="11"/>
      <c r="BA4756" s="11"/>
      <c r="BB4756" s="11"/>
      <c r="BC4756" s="11"/>
      <c r="BD4756" s="11"/>
      <c r="BE4756" s="11"/>
      <c r="BF4756" s="11"/>
      <c r="BG4756" s="11"/>
      <c r="BH4756" s="11"/>
      <c r="BI4756" s="11"/>
      <c r="BJ4756" s="11"/>
      <c r="BK4756" s="11"/>
      <c r="BL4756" s="11"/>
      <c r="BM4756" s="142"/>
    </row>
    <row r="4757" spans="1:65" s="342" customFormat="1" ht="15" customHeight="1" x14ac:dyDescent="0.25">
      <c r="A4757" s="14"/>
      <c r="B4757" s="153"/>
      <c r="C4757" s="14"/>
      <c r="D4757" s="14"/>
      <c r="E4757" s="14"/>
      <c r="F4757" s="14"/>
      <c r="G4757" s="14"/>
      <c r="H4757" s="14"/>
      <c r="I4757" s="14"/>
      <c r="J4757" s="20"/>
      <c r="K4757" s="14"/>
      <c r="L4757" s="14"/>
      <c r="M4757" s="72" t="s">
        <v>3143</v>
      </c>
      <c r="N4757" s="17">
        <v>15</v>
      </c>
      <c r="O4757" s="17">
        <v>6</v>
      </c>
      <c r="P4757" s="17">
        <v>2018</v>
      </c>
      <c r="Q4757" s="19" t="s">
        <v>1433</v>
      </c>
      <c r="R4757" s="17" t="s">
        <v>1026</v>
      </c>
      <c r="S4757" s="19" t="s">
        <v>1241</v>
      </c>
      <c r="T4757" s="17"/>
      <c r="U4757" s="24" t="s">
        <v>1026</v>
      </c>
      <c r="V4757" s="17"/>
      <c r="W4757" s="350"/>
      <c r="X4757" s="17"/>
      <c r="Y4757" s="17"/>
      <c r="Z4757" s="24" t="s">
        <v>1026</v>
      </c>
      <c r="AA4757" s="17"/>
      <c r="AB4757" s="19"/>
      <c r="AC4757" s="17"/>
      <c r="AD4757" s="17"/>
      <c r="AE4757" s="17">
        <f t="shared" si="126"/>
        <v>0</v>
      </c>
      <c r="AF4757" s="11"/>
      <c r="AG4757" s="11"/>
      <c r="AH4757" s="17"/>
      <c r="AI4757" s="17"/>
      <c r="AJ4757" s="11"/>
      <c r="AK4757" s="11"/>
      <c r="AL4757" s="11"/>
      <c r="AM4757" s="11"/>
      <c r="AN4757" s="11"/>
      <c r="AO4757" s="11"/>
      <c r="AP4757" s="11"/>
      <c r="AQ4757" s="11"/>
      <c r="AR4757" s="11"/>
      <c r="AS4757" s="11"/>
      <c r="AT4757" s="11"/>
      <c r="AU4757" s="11"/>
      <c r="AV4757" s="11"/>
      <c r="AW4757" s="11"/>
      <c r="AX4757" s="11"/>
      <c r="AY4757" s="11"/>
      <c r="AZ4757" s="11"/>
      <c r="BA4757" s="11"/>
      <c r="BB4757" s="11"/>
      <c r="BC4757" s="11"/>
      <c r="BD4757" s="11"/>
      <c r="BE4757" s="11"/>
      <c r="BF4757" s="11"/>
      <c r="BG4757" s="11"/>
      <c r="BH4757" s="11"/>
      <c r="BI4757" s="11"/>
      <c r="BJ4757" s="11"/>
      <c r="BK4757" s="11"/>
      <c r="BL4757" s="11"/>
      <c r="BM4757" s="142"/>
    </row>
    <row r="4758" spans="1:65" s="342" customFormat="1" ht="15" customHeight="1" x14ac:dyDescent="0.25">
      <c r="A4758" s="14"/>
      <c r="B4758" s="153"/>
      <c r="C4758" s="14"/>
      <c r="D4758" s="14"/>
      <c r="E4758" s="14"/>
      <c r="F4758" s="14"/>
      <c r="G4758" s="14"/>
      <c r="H4758" s="14"/>
      <c r="I4758" s="14"/>
      <c r="J4758" s="20"/>
      <c r="K4758" s="14"/>
      <c r="L4758" s="14"/>
      <c r="M4758" s="72" t="s">
        <v>3143</v>
      </c>
      <c r="N4758" s="17">
        <v>15</v>
      </c>
      <c r="O4758" s="17">
        <v>6</v>
      </c>
      <c r="P4758" s="17">
        <v>2018</v>
      </c>
      <c r="Q4758" s="19" t="s">
        <v>5761</v>
      </c>
      <c r="R4758" s="17" t="s">
        <v>1026</v>
      </c>
      <c r="S4758" s="19" t="s">
        <v>392</v>
      </c>
      <c r="T4758" s="17"/>
      <c r="U4758" s="24" t="s">
        <v>1026</v>
      </c>
      <c r="V4758" s="17"/>
      <c r="W4758" s="350"/>
      <c r="X4758" s="17"/>
      <c r="Y4758" s="17"/>
      <c r="Z4758" s="24" t="s">
        <v>1026</v>
      </c>
      <c r="AA4758" s="17"/>
      <c r="AB4758" s="19"/>
      <c r="AC4758" s="17"/>
      <c r="AD4758" s="17"/>
      <c r="AE4758" s="17">
        <f t="shared" ref="AE4758:AE4759" si="127">PRODUCT(AC4758*60+AD4758)</f>
        <v>0</v>
      </c>
      <c r="AF4758" s="11"/>
      <c r="AG4758" s="11"/>
      <c r="AH4758" s="17"/>
      <c r="AI4758" s="17"/>
      <c r="AJ4758" s="11"/>
      <c r="AK4758" s="11"/>
      <c r="AL4758" s="11"/>
      <c r="AM4758" s="11"/>
      <c r="AN4758" s="11"/>
      <c r="AO4758" s="11"/>
      <c r="AP4758" s="11"/>
      <c r="AQ4758" s="11"/>
      <c r="AR4758" s="11"/>
      <c r="AS4758" s="11"/>
      <c r="AT4758" s="11"/>
      <c r="AU4758" s="11"/>
      <c r="AV4758" s="11"/>
      <c r="AW4758" s="11"/>
      <c r="AX4758" s="11"/>
      <c r="AY4758" s="11"/>
      <c r="AZ4758" s="11"/>
      <c r="BA4758" s="11"/>
      <c r="BB4758" s="11"/>
      <c r="BC4758" s="11"/>
      <c r="BD4758" s="11"/>
      <c r="BE4758" s="11"/>
      <c r="BF4758" s="11"/>
      <c r="BG4758" s="11"/>
      <c r="BH4758" s="11"/>
      <c r="BI4758" s="11"/>
      <c r="BJ4758" s="11"/>
      <c r="BK4758" s="11"/>
      <c r="BL4758" s="11"/>
      <c r="BM4758" s="142"/>
    </row>
    <row r="4759" spans="1:65" s="342" customFormat="1" ht="15" customHeight="1" x14ac:dyDescent="0.25">
      <c r="A4759" s="14"/>
      <c r="B4759" s="153"/>
      <c r="C4759" s="14"/>
      <c r="D4759" s="14"/>
      <c r="E4759" s="14"/>
      <c r="F4759" s="14"/>
      <c r="G4759" s="14"/>
      <c r="H4759" s="14"/>
      <c r="I4759" s="14"/>
      <c r="J4759" s="20"/>
      <c r="K4759" s="14"/>
      <c r="L4759" s="14"/>
      <c r="M4759" s="72" t="s">
        <v>3143</v>
      </c>
      <c r="N4759" s="17">
        <v>15</v>
      </c>
      <c r="O4759" s="17">
        <v>6</v>
      </c>
      <c r="P4759" s="17">
        <v>2018</v>
      </c>
      <c r="Q4759" s="19" t="s">
        <v>566</v>
      </c>
      <c r="R4759" s="17" t="s">
        <v>1026</v>
      </c>
      <c r="S4759" s="19" t="s">
        <v>1041</v>
      </c>
      <c r="T4759" s="17"/>
      <c r="U4759" s="24" t="s">
        <v>1026</v>
      </c>
      <c r="V4759" s="17"/>
      <c r="W4759" s="350"/>
      <c r="X4759" s="17"/>
      <c r="Y4759" s="17"/>
      <c r="Z4759" s="24" t="s">
        <v>1026</v>
      </c>
      <c r="AA4759" s="17"/>
      <c r="AB4759" s="19"/>
      <c r="AC4759" s="17"/>
      <c r="AD4759" s="17"/>
      <c r="AE4759" s="17">
        <f t="shared" si="127"/>
        <v>0</v>
      </c>
      <c r="AF4759" s="11"/>
      <c r="AG4759" s="11"/>
      <c r="AH4759" s="17"/>
      <c r="AI4759" s="17"/>
      <c r="AJ4759" s="11"/>
      <c r="AK4759" s="11"/>
      <c r="AL4759" s="11"/>
      <c r="AM4759" s="11"/>
      <c r="AN4759" s="11"/>
      <c r="AO4759" s="11"/>
      <c r="AP4759" s="11"/>
      <c r="AQ4759" s="11"/>
      <c r="AR4759" s="11"/>
      <c r="AS4759" s="11"/>
      <c r="AT4759" s="11"/>
      <c r="AU4759" s="11"/>
      <c r="AV4759" s="11"/>
      <c r="AW4759" s="11"/>
      <c r="AX4759" s="11"/>
      <c r="AY4759" s="11"/>
      <c r="AZ4759" s="11"/>
      <c r="BA4759" s="11"/>
      <c r="BB4759" s="11"/>
      <c r="BC4759" s="11"/>
      <c r="BD4759" s="11"/>
      <c r="BE4759" s="11"/>
      <c r="BF4759" s="11"/>
      <c r="BG4759" s="11"/>
      <c r="BH4759" s="11"/>
      <c r="BI4759" s="11"/>
      <c r="BJ4759" s="11"/>
      <c r="BK4759" s="11"/>
      <c r="BL4759" s="11"/>
      <c r="BM4759" s="142"/>
    </row>
    <row r="4760" spans="1:65" s="342" customFormat="1" ht="15" customHeight="1" x14ac:dyDescent="0.25">
      <c r="A4760" s="14"/>
      <c r="B4760" s="153"/>
      <c r="C4760" s="14"/>
      <c r="D4760" s="14"/>
      <c r="E4760" s="14"/>
      <c r="F4760" s="14"/>
      <c r="G4760" s="14"/>
      <c r="H4760" s="14"/>
      <c r="I4760" s="14"/>
      <c r="J4760" s="20"/>
      <c r="K4760" s="14"/>
      <c r="L4760" s="14"/>
      <c r="M4760" s="72" t="s">
        <v>3027</v>
      </c>
      <c r="N4760" s="17">
        <v>16</v>
      </c>
      <c r="O4760" s="17">
        <v>6</v>
      </c>
      <c r="P4760" s="17">
        <v>2018</v>
      </c>
      <c r="Q4760" s="19" t="s">
        <v>563</v>
      </c>
      <c r="R4760" s="17" t="s">
        <v>1026</v>
      </c>
      <c r="S4760" s="19" t="s">
        <v>5041</v>
      </c>
      <c r="T4760" s="17"/>
      <c r="U4760" s="24" t="s">
        <v>1026</v>
      </c>
      <c r="V4760" s="17"/>
      <c r="W4760" s="350"/>
      <c r="X4760" s="17"/>
      <c r="Y4760" s="17"/>
      <c r="Z4760" s="24" t="s">
        <v>1026</v>
      </c>
      <c r="AA4760" s="17"/>
      <c r="AB4760" s="19"/>
      <c r="AC4760" s="17"/>
      <c r="AD4760" s="17"/>
      <c r="AE4760" s="17">
        <f t="shared" ref="AE4760:AE4761" si="128">PRODUCT(AC4760*60+AD4760)</f>
        <v>0</v>
      </c>
      <c r="AF4760" s="11"/>
      <c r="AG4760" s="11"/>
      <c r="AH4760" s="17"/>
      <c r="AI4760" s="17"/>
      <c r="AJ4760" s="11"/>
      <c r="AK4760" s="11"/>
      <c r="AL4760" s="11"/>
      <c r="AM4760" s="11"/>
      <c r="AN4760" s="11"/>
      <c r="AO4760" s="11"/>
      <c r="AP4760" s="11"/>
      <c r="AQ4760" s="11"/>
      <c r="AR4760" s="11"/>
      <c r="AS4760" s="11"/>
      <c r="AT4760" s="11"/>
      <c r="AU4760" s="11"/>
      <c r="AV4760" s="11"/>
      <c r="AW4760" s="11"/>
      <c r="AX4760" s="11"/>
      <c r="AY4760" s="11"/>
      <c r="AZ4760" s="11"/>
      <c r="BA4760" s="11"/>
      <c r="BB4760" s="11"/>
      <c r="BC4760" s="11"/>
      <c r="BD4760" s="11"/>
      <c r="BE4760" s="11"/>
      <c r="BF4760" s="11"/>
      <c r="BG4760" s="11"/>
      <c r="BH4760" s="11"/>
      <c r="BI4760" s="11"/>
      <c r="BJ4760" s="11"/>
      <c r="BK4760" s="11"/>
      <c r="BL4760" s="11"/>
      <c r="BM4760" s="142"/>
    </row>
    <row r="4761" spans="1:65" s="342" customFormat="1" ht="15" customHeight="1" x14ac:dyDescent="0.25">
      <c r="A4761" s="14"/>
      <c r="B4761" s="153"/>
      <c r="C4761" s="14"/>
      <c r="D4761" s="14"/>
      <c r="E4761" s="14"/>
      <c r="F4761" s="14"/>
      <c r="G4761" s="14"/>
      <c r="H4761" s="14"/>
      <c r="I4761" s="14"/>
      <c r="J4761" s="20"/>
      <c r="K4761" s="14"/>
      <c r="L4761" s="14"/>
      <c r="M4761" s="72" t="s">
        <v>3011</v>
      </c>
      <c r="N4761" s="17">
        <v>17</v>
      </c>
      <c r="O4761" s="17">
        <v>6</v>
      </c>
      <c r="P4761" s="17">
        <v>2018</v>
      </c>
      <c r="Q4761" s="19" t="s">
        <v>392</v>
      </c>
      <c r="R4761" s="17" t="s">
        <v>1026</v>
      </c>
      <c r="S4761" s="19" t="s">
        <v>5761</v>
      </c>
      <c r="T4761" s="17"/>
      <c r="U4761" s="24" t="s">
        <v>1026</v>
      </c>
      <c r="V4761" s="17"/>
      <c r="W4761" s="350"/>
      <c r="X4761" s="17"/>
      <c r="Y4761" s="17"/>
      <c r="Z4761" s="24" t="s">
        <v>1026</v>
      </c>
      <c r="AA4761" s="17"/>
      <c r="AB4761" s="19"/>
      <c r="AC4761" s="17"/>
      <c r="AD4761" s="17"/>
      <c r="AE4761" s="17">
        <f t="shared" si="128"/>
        <v>0</v>
      </c>
      <c r="AF4761" s="11"/>
      <c r="AG4761" s="11"/>
      <c r="AH4761" s="17"/>
      <c r="AI4761" s="17"/>
      <c r="AJ4761" s="11"/>
      <c r="AK4761" s="11"/>
      <c r="AL4761" s="11"/>
      <c r="AM4761" s="11"/>
      <c r="AN4761" s="11"/>
      <c r="AO4761" s="11"/>
      <c r="AP4761" s="11"/>
      <c r="AQ4761" s="11"/>
      <c r="AR4761" s="11"/>
      <c r="AS4761" s="11"/>
      <c r="AT4761" s="11"/>
      <c r="AU4761" s="11"/>
      <c r="AV4761" s="11"/>
      <c r="AW4761" s="11"/>
      <c r="AX4761" s="11"/>
      <c r="AY4761" s="11"/>
      <c r="AZ4761" s="11"/>
      <c r="BA4761" s="11"/>
      <c r="BB4761" s="11"/>
      <c r="BC4761" s="11"/>
      <c r="BD4761" s="11"/>
      <c r="BE4761" s="11"/>
      <c r="BF4761" s="11"/>
      <c r="BG4761" s="11"/>
      <c r="BH4761" s="11"/>
      <c r="BI4761" s="11"/>
      <c r="BJ4761" s="11"/>
      <c r="BK4761" s="11"/>
      <c r="BL4761" s="11"/>
      <c r="BM4761" s="142"/>
    </row>
    <row r="4762" spans="1:65" s="342" customFormat="1" ht="15" customHeight="1" x14ac:dyDescent="0.25">
      <c r="A4762" s="14"/>
      <c r="B4762" s="153"/>
      <c r="C4762" s="14"/>
      <c r="D4762" s="14"/>
      <c r="E4762" s="14"/>
      <c r="F4762" s="14"/>
      <c r="G4762" s="14"/>
      <c r="H4762" s="14"/>
      <c r="I4762" s="14"/>
      <c r="J4762" s="20"/>
      <c r="K4762" s="14"/>
      <c r="L4762" s="14"/>
      <c r="M4762" s="72" t="s">
        <v>3011</v>
      </c>
      <c r="N4762" s="17">
        <v>17</v>
      </c>
      <c r="O4762" s="17">
        <v>6</v>
      </c>
      <c r="P4762" s="17">
        <v>2018</v>
      </c>
      <c r="Q4762" s="19" t="s">
        <v>6508</v>
      </c>
      <c r="R4762" s="17" t="s">
        <v>1026</v>
      </c>
      <c r="S4762" s="19" t="s">
        <v>566</v>
      </c>
      <c r="T4762" s="17"/>
      <c r="U4762" s="24" t="s">
        <v>1026</v>
      </c>
      <c r="V4762" s="17"/>
      <c r="W4762" s="350"/>
      <c r="X4762" s="17"/>
      <c r="Y4762" s="17"/>
      <c r="Z4762" s="24" t="s">
        <v>1026</v>
      </c>
      <c r="AA4762" s="17"/>
      <c r="AB4762" s="19"/>
      <c r="AC4762" s="17"/>
      <c r="AD4762" s="17"/>
      <c r="AE4762" s="17">
        <f t="shared" ref="AE4762:AE4763" si="129">PRODUCT(AC4762*60+AD4762)</f>
        <v>0</v>
      </c>
      <c r="AF4762" s="11"/>
      <c r="AG4762" s="11"/>
      <c r="AH4762" s="17"/>
      <c r="AI4762" s="17"/>
      <c r="AJ4762" s="11"/>
      <c r="AK4762" s="11"/>
      <c r="AL4762" s="11"/>
      <c r="AM4762" s="11"/>
      <c r="AN4762" s="11"/>
      <c r="AO4762" s="11"/>
      <c r="AP4762" s="11"/>
      <c r="AQ4762" s="11"/>
      <c r="AR4762" s="11"/>
      <c r="AS4762" s="11"/>
      <c r="AT4762" s="11"/>
      <c r="AU4762" s="11"/>
      <c r="AV4762" s="11"/>
      <c r="AW4762" s="11"/>
      <c r="AX4762" s="11"/>
      <c r="AY4762" s="11"/>
      <c r="AZ4762" s="11"/>
      <c r="BA4762" s="11"/>
      <c r="BB4762" s="11"/>
      <c r="BC4762" s="11"/>
      <c r="BD4762" s="11"/>
      <c r="BE4762" s="11"/>
      <c r="BF4762" s="11"/>
      <c r="BG4762" s="11"/>
      <c r="BH4762" s="11"/>
      <c r="BI4762" s="11"/>
      <c r="BJ4762" s="11"/>
      <c r="BK4762" s="11"/>
      <c r="BL4762" s="11"/>
      <c r="BM4762" s="142"/>
    </row>
    <row r="4763" spans="1:65" s="342" customFormat="1" ht="15" customHeight="1" x14ac:dyDescent="0.25">
      <c r="A4763" s="14"/>
      <c r="B4763" s="153"/>
      <c r="C4763" s="14"/>
      <c r="D4763" s="14"/>
      <c r="E4763" s="14"/>
      <c r="F4763" s="14"/>
      <c r="G4763" s="14"/>
      <c r="H4763" s="14"/>
      <c r="I4763" s="14"/>
      <c r="J4763" s="20"/>
      <c r="K4763" s="14"/>
      <c r="L4763" s="14"/>
      <c r="M4763" s="72" t="s">
        <v>3011</v>
      </c>
      <c r="N4763" s="17">
        <v>17</v>
      </c>
      <c r="O4763" s="17">
        <v>6</v>
      </c>
      <c r="P4763" s="17">
        <v>2018</v>
      </c>
      <c r="Q4763" s="19" t="s">
        <v>1433</v>
      </c>
      <c r="R4763" s="17" t="s">
        <v>1026</v>
      </c>
      <c r="S4763" s="19" t="s">
        <v>6507</v>
      </c>
      <c r="T4763" s="17"/>
      <c r="U4763" s="24" t="s">
        <v>1026</v>
      </c>
      <c r="V4763" s="17"/>
      <c r="W4763" s="350"/>
      <c r="X4763" s="17"/>
      <c r="Y4763" s="17"/>
      <c r="Z4763" s="24" t="s">
        <v>1026</v>
      </c>
      <c r="AA4763" s="17"/>
      <c r="AB4763" s="19"/>
      <c r="AC4763" s="17"/>
      <c r="AD4763" s="17"/>
      <c r="AE4763" s="17">
        <f t="shared" si="129"/>
        <v>0</v>
      </c>
      <c r="AF4763" s="11"/>
      <c r="AG4763" s="11"/>
      <c r="AH4763" s="17"/>
      <c r="AI4763" s="17"/>
      <c r="AJ4763" s="11"/>
      <c r="AK4763" s="11"/>
      <c r="AL4763" s="11"/>
      <c r="AM4763" s="11"/>
      <c r="AN4763" s="11"/>
      <c r="AO4763" s="11"/>
      <c r="AP4763" s="11"/>
      <c r="AQ4763" s="11"/>
      <c r="AR4763" s="11"/>
      <c r="AS4763" s="11"/>
      <c r="AT4763" s="11"/>
      <c r="AU4763" s="11"/>
      <c r="AV4763" s="11"/>
      <c r="AW4763" s="11"/>
      <c r="AX4763" s="11"/>
      <c r="AY4763" s="11"/>
      <c r="AZ4763" s="11"/>
      <c r="BA4763" s="11"/>
      <c r="BB4763" s="11"/>
      <c r="BC4763" s="11"/>
      <c r="BD4763" s="11"/>
      <c r="BE4763" s="11"/>
      <c r="BF4763" s="11"/>
      <c r="BG4763" s="11"/>
      <c r="BH4763" s="11"/>
      <c r="BI4763" s="11"/>
      <c r="BJ4763" s="11"/>
      <c r="BK4763" s="11"/>
      <c r="BL4763" s="11"/>
      <c r="BM4763" s="142"/>
    </row>
    <row r="4764" spans="1:65" s="342" customFormat="1" ht="15" customHeight="1" x14ac:dyDescent="0.25">
      <c r="A4764" s="14"/>
      <c r="B4764" s="153"/>
      <c r="C4764" s="14"/>
      <c r="D4764" s="14"/>
      <c r="E4764" s="14"/>
      <c r="F4764" s="14"/>
      <c r="G4764" s="14"/>
      <c r="H4764" s="14"/>
      <c r="I4764" s="14"/>
      <c r="J4764" s="20"/>
      <c r="K4764" s="14"/>
      <c r="L4764" s="14"/>
      <c r="M4764" s="72" t="s">
        <v>3011</v>
      </c>
      <c r="N4764" s="17">
        <v>17</v>
      </c>
      <c r="O4764" s="17">
        <v>6</v>
      </c>
      <c r="P4764" s="17">
        <v>2018</v>
      </c>
      <c r="Q4764" s="19" t="s">
        <v>264</v>
      </c>
      <c r="R4764" s="17" t="s">
        <v>1026</v>
      </c>
      <c r="S4764" s="19" t="s">
        <v>5041</v>
      </c>
      <c r="T4764" s="17"/>
      <c r="U4764" s="24" t="s">
        <v>1026</v>
      </c>
      <c r="V4764" s="17"/>
      <c r="W4764" s="350"/>
      <c r="X4764" s="17"/>
      <c r="Y4764" s="17"/>
      <c r="Z4764" s="24" t="s">
        <v>1026</v>
      </c>
      <c r="AA4764" s="17"/>
      <c r="AB4764" s="19"/>
      <c r="AC4764" s="17"/>
      <c r="AD4764" s="17"/>
      <c r="AE4764" s="17">
        <f t="shared" ref="AE4764:AE4784" si="130">PRODUCT(AC4764*60+AD4764)</f>
        <v>0</v>
      </c>
      <c r="AF4764" s="11"/>
      <c r="AG4764" s="11"/>
      <c r="AH4764" s="17"/>
      <c r="AI4764" s="17"/>
      <c r="AJ4764" s="11"/>
      <c r="AK4764" s="11"/>
      <c r="AL4764" s="11"/>
      <c r="AM4764" s="11"/>
      <c r="AN4764" s="11"/>
      <c r="AO4764" s="11"/>
      <c r="AP4764" s="11"/>
      <c r="AQ4764" s="11"/>
      <c r="AR4764" s="11"/>
      <c r="AS4764" s="11"/>
      <c r="AT4764" s="11"/>
      <c r="AU4764" s="11"/>
      <c r="AV4764" s="11"/>
      <c r="AW4764" s="11"/>
      <c r="AX4764" s="11"/>
      <c r="AY4764" s="11"/>
      <c r="AZ4764" s="11"/>
      <c r="BA4764" s="11"/>
      <c r="BB4764" s="11"/>
      <c r="BC4764" s="11"/>
      <c r="BD4764" s="11"/>
      <c r="BE4764" s="11"/>
      <c r="BF4764" s="11"/>
      <c r="BG4764" s="11"/>
      <c r="BH4764" s="11"/>
      <c r="BI4764" s="11"/>
      <c r="BJ4764" s="11"/>
      <c r="BK4764" s="11"/>
      <c r="BL4764" s="11"/>
      <c r="BM4764" s="142"/>
    </row>
    <row r="4765" spans="1:65" s="342" customFormat="1" ht="15" customHeight="1" x14ac:dyDescent="0.25">
      <c r="A4765" s="14"/>
      <c r="B4765" s="153"/>
      <c r="C4765" s="14"/>
      <c r="D4765" s="14"/>
      <c r="E4765" s="14"/>
      <c r="F4765" s="14"/>
      <c r="G4765" s="14"/>
      <c r="H4765" s="14"/>
      <c r="I4765" s="14"/>
      <c r="J4765" s="20"/>
      <c r="K4765" s="14"/>
      <c r="L4765" s="14"/>
      <c r="M4765" s="72" t="s">
        <v>3142</v>
      </c>
      <c r="N4765" s="17">
        <v>20</v>
      </c>
      <c r="O4765" s="17">
        <v>6</v>
      </c>
      <c r="P4765" s="17">
        <v>2018</v>
      </c>
      <c r="Q4765" s="19" t="s">
        <v>5041</v>
      </c>
      <c r="R4765" s="17" t="s">
        <v>1026</v>
      </c>
      <c r="S4765" s="19" t="s">
        <v>6508</v>
      </c>
      <c r="T4765" s="17"/>
      <c r="U4765" s="24" t="s">
        <v>1026</v>
      </c>
      <c r="V4765" s="17"/>
      <c r="W4765" s="350"/>
      <c r="X4765" s="17"/>
      <c r="Y4765" s="17"/>
      <c r="Z4765" s="24" t="s">
        <v>1026</v>
      </c>
      <c r="AA4765" s="17"/>
      <c r="AB4765" s="19"/>
      <c r="AC4765" s="17"/>
      <c r="AD4765" s="17"/>
      <c r="AE4765" s="17">
        <f t="shared" si="130"/>
        <v>0</v>
      </c>
      <c r="AF4765" s="11"/>
      <c r="AG4765" s="11"/>
      <c r="AH4765" s="17"/>
      <c r="AI4765" s="17"/>
      <c r="AJ4765" s="11"/>
      <c r="AK4765" s="11"/>
      <c r="AL4765" s="11"/>
      <c r="AM4765" s="11"/>
      <c r="AN4765" s="11"/>
      <c r="AO4765" s="11"/>
      <c r="AP4765" s="11"/>
      <c r="AQ4765" s="11"/>
      <c r="AR4765" s="11"/>
      <c r="AS4765" s="11"/>
      <c r="AT4765" s="11"/>
      <c r="AU4765" s="11"/>
      <c r="AV4765" s="11"/>
      <c r="AW4765" s="11"/>
      <c r="AX4765" s="11"/>
      <c r="AY4765" s="11"/>
      <c r="AZ4765" s="11"/>
      <c r="BA4765" s="11"/>
      <c r="BB4765" s="11"/>
      <c r="BC4765" s="11"/>
      <c r="BD4765" s="11"/>
      <c r="BE4765" s="11"/>
      <c r="BF4765" s="11"/>
      <c r="BG4765" s="11"/>
      <c r="BH4765" s="11"/>
      <c r="BI4765" s="11"/>
      <c r="BJ4765" s="11"/>
      <c r="BK4765" s="11"/>
      <c r="BL4765" s="11"/>
      <c r="BM4765" s="142"/>
    </row>
    <row r="4766" spans="1:65" s="342" customFormat="1" ht="15" customHeight="1" x14ac:dyDescent="0.25">
      <c r="A4766" s="14"/>
      <c r="B4766" s="153"/>
      <c r="C4766" s="14"/>
      <c r="D4766" s="14"/>
      <c r="E4766" s="14"/>
      <c r="F4766" s="14"/>
      <c r="G4766" s="14"/>
      <c r="H4766" s="14"/>
      <c r="I4766" s="14"/>
      <c r="J4766" s="20"/>
      <c r="K4766" s="14"/>
      <c r="L4766" s="14"/>
      <c r="M4766" s="72" t="s">
        <v>3142</v>
      </c>
      <c r="N4766" s="17">
        <v>20</v>
      </c>
      <c r="O4766" s="17">
        <v>6</v>
      </c>
      <c r="P4766" s="17">
        <v>2018</v>
      </c>
      <c r="Q4766" s="19" t="s">
        <v>1041</v>
      </c>
      <c r="R4766" s="17" t="s">
        <v>1026</v>
      </c>
      <c r="S4766" s="19" t="s">
        <v>264</v>
      </c>
      <c r="T4766" s="17"/>
      <c r="U4766" s="24" t="s">
        <v>1026</v>
      </c>
      <c r="V4766" s="17"/>
      <c r="W4766" s="350"/>
      <c r="X4766" s="17"/>
      <c r="Y4766" s="17"/>
      <c r="Z4766" s="24" t="s">
        <v>1026</v>
      </c>
      <c r="AA4766" s="17"/>
      <c r="AB4766" s="19"/>
      <c r="AC4766" s="17"/>
      <c r="AD4766" s="17"/>
      <c r="AE4766" s="17">
        <f t="shared" si="130"/>
        <v>0</v>
      </c>
      <c r="AF4766" s="11"/>
      <c r="AG4766" s="11"/>
      <c r="AH4766" s="17"/>
      <c r="AI4766" s="17"/>
      <c r="AJ4766" s="11"/>
      <c r="AK4766" s="11"/>
      <c r="AL4766" s="11"/>
      <c r="AM4766" s="11"/>
      <c r="AN4766" s="11"/>
      <c r="AO4766" s="11"/>
      <c r="AP4766" s="11"/>
      <c r="AQ4766" s="11"/>
      <c r="AR4766" s="11"/>
      <c r="AS4766" s="11"/>
      <c r="AT4766" s="11"/>
      <c r="AU4766" s="11"/>
      <c r="AV4766" s="11"/>
      <c r="AW4766" s="11"/>
      <c r="AX4766" s="11"/>
      <c r="AY4766" s="11"/>
      <c r="AZ4766" s="11"/>
      <c r="BA4766" s="11"/>
      <c r="BB4766" s="11"/>
      <c r="BC4766" s="11"/>
      <c r="BD4766" s="11"/>
      <c r="BE4766" s="11"/>
      <c r="BF4766" s="11"/>
      <c r="BG4766" s="11"/>
      <c r="BH4766" s="11"/>
      <c r="BI4766" s="11"/>
      <c r="BJ4766" s="11"/>
      <c r="BK4766" s="11"/>
      <c r="BL4766" s="11"/>
      <c r="BM4766" s="142"/>
    </row>
    <row r="4767" spans="1:65" s="342" customFormat="1" ht="15" customHeight="1" x14ac:dyDescent="0.25">
      <c r="A4767" s="14"/>
      <c r="B4767" s="153"/>
      <c r="C4767" s="14"/>
      <c r="D4767" s="14"/>
      <c r="E4767" s="14"/>
      <c r="F4767" s="14"/>
      <c r="G4767" s="14"/>
      <c r="H4767" s="14"/>
      <c r="I4767" s="14"/>
      <c r="J4767" s="20"/>
      <c r="K4767" s="14"/>
      <c r="L4767" s="14"/>
      <c r="M4767" s="72" t="s">
        <v>3142</v>
      </c>
      <c r="N4767" s="17">
        <v>20</v>
      </c>
      <c r="O4767" s="17">
        <v>6</v>
      </c>
      <c r="P4767" s="17">
        <v>2018</v>
      </c>
      <c r="Q4767" s="19" t="s">
        <v>5761</v>
      </c>
      <c r="R4767" s="17" t="s">
        <v>1026</v>
      </c>
      <c r="S4767" s="19" t="s">
        <v>566</v>
      </c>
      <c r="T4767" s="17"/>
      <c r="U4767" s="24" t="s">
        <v>1026</v>
      </c>
      <c r="V4767" s="17"/>
      <c r="W4767" s="350"/>
      <c r="X4767" s="17"/>
      <c r="Y4767" s="17"/>
      <c r="Z4767" s="24" t="s">
        <v>1026</v>
      </c>
      <c r="AA4767" s="17"/>
      <c r="AB4767" s="19"/>
      <c r="AC4767" s="17"/>
      <c r="AD4767" s="17"/>
      <c r="AE4767" s="17">
        <f t="shared" si="130"/>
        <v>0</v>
      </c>
      <c r="AF4767" s="11"/>
      <c r="AG4767" s="11"/>
      <c r="AH4767" s="17"/>
      <c r="AI4767" s="17"/>
      <c r="AJ4767" s="11"/>
      <c r="AK4767" s="11"/>
      <c r="AL4767" s="11"/>
      <c r="AM4767" s="11"/>
      <c r="AN4767" s="11"/>
      <c r="AO4767" s="11"/>
      <c r="AP4767" s="11"/>
      <c r="AQ4767" s="11"/>
      <c r="AR4767" s="11"/>
      <c r="AS4767" s="11"/>
      <c r="AT4767" s="11"/>
      <c r="AU4767" s="11"/>
      <c r="AV4767" s="11"/>
      <c r="AW4767" s="11"/>
      <c r="AX4767" s="11"/>
      <c r="AY4767" s="11"/>
      <c r="AZ4767" s="11"/>
      <c r="BA4767" s="11"/>
      <c r="BB4767" s="11"/>
      <c r="BC4767" s="11"/>
      <c r="BD4767" s="11"/>
      <c r="BE4767" s="11"/>
      <c r="BF4767" s="11"/>
      <c r="BG4767" s="11"/>
      <c r="BH4767" s="11"/>
      <c r="BI4767" s="11"/>
      <c r="BJ4767" s="11"/>
      <c r="BK4767" s="11"/>
      <c r="BL4767" s="11"/>
      <c r="BM4767" s="142"/>
    </row>
    <row r="4768" spans="1:65" s="342" customFormat="1" ht="15" customHeight="1" x14ac:dyDescent="0.25">
      <c r="A4768" s="14"/>
      <c r="B4768" s="153"/>
      <c r="C4768" s="14"/>
      <c r="D4768" s="14"/>
      <c r="E4768" s="14"/>
      <c r="F4768" s="14"/>
      <c r="G4768" s="14"/>
      <c r="H4768" s="14"/>
      <c r="I4768" s="14"/>
      <c r="J4768" s="20"/>
      <c r="K4768" s="14"/>
      <c r="L4768" s="14"/>
      <c r="M4768" s="72" t="s">
        <v>3142</v>
      </c>
      <c r="N4768" s="17">
        <v>20</v>
      </c>
      <c r="O4768" s="17">
        <v>6</v>
      </c>
      <c r="P4768" s="17">
        <v>2018</v>
      </c>
      <c r="Q4768" s="19" t="s">
        <v>1241</v>
      </c>
      <c r="R4768" s="17" t="s">
        <v>1026</v>
      </c>
      <c r="S4768" s="19" t="s">
        <v>563</v>
      </c>
      <c r="T4768" s="17"/>
      <c r="U4768" s="24" t="s">
        <v>1026</v>
      </c>
      <c r="V4768" s="17"/>
      <c r="W4768" s="350"/>
      <c r="X4768" s="17"/>
      <c r="Y4768" s="17"/>
      <c r="Z4768" s="24" t="s">
        <v>1026</v>
      </c>
      <c r="AA4768" s="17"/>
      <c r="AB4768" s="19"/>
      <c r="AC4768" s="17"/>
      <c r="AD4768" s="17"/>
      <c r="AE4768" s="17">
        <f t="shared" si="130"/>
        <v>0</v>
      </c>
      <c r="AF4768" s="11"/>
      <c r="AG4768" s="11"/>
      <c r="AH4768" s="17"/>
      <c r="AI4768" s="17"/>
      <c r="AJ4768" s="11"/>
      <c r="AK4768" s="11"/>
      <c r="AL4768" s="11"/>
      <c r="AM4768" s="11"/>
      <c r="AN4768" s="11"/>
      <c r="AO4768" s="11"/>
      <c r="AP4768" s="11"/>
      <c r="AQ4768" s="11"/>
      <c r="AR4768" s="11"/>
      <c r="AS4768" s="11"/>
      <c r="AT4768" s="11"/>
      <c r="AU4768" s="11"/>
      <c r="AV4768" s="11"/>
      <c r="AW4768" s="11"/>
      <c r="AX4768" s="11"/>
      <c r="AY4768" s="11"/>
      <c r="AZ4768" s="11"/>
      <c r="BA4768" s="11"/>
      <c r="BB4768" s="11"/>
      <c r="BC4768" s="11"/>
      <c r="BD4768" s="11"/>
      <c r="BE4768" s="11"/>
      <c r="BF4768" s="11"/>
      <c r="BG4768" s="11"/>
      <c r="BH4768" s="11"/>
      <c r="BI4768" s="11"/>
      <c r="BJ4768" s="11"/>
      <c r="BK4768" s="11"/>
      <c r="BL4768" s="11"/>
      <c r="BM4768" s="142"/>
    </row>
    <row r="4769" spans="1:65" s="342" customFormat="1" ht="15" customHeight="1" x14ac:dyDescent="0.25">
      <c r="A4769" s="14"/>
      <c r="B4769" s="153"/>
      <c r="C4769" s="14"/>
      <c r="D4769" s="14"/>
      <c r="E4769" s="14"/>
      <c r="F4769" s="14"/>
      <c r="G4769" s="14"/>
      <c r="H4769" s="14"/>
      <c r="I4769" s="14"/>
      <c r="J4769" s="20"/>
      <c r="K4769" s="14"/>
      <c r="L4769" s="14"/>
      <c r="M4769" s="72" t="s">
        <v>3144</v>
      </c>
      <c r="N4769" s="17">
        <v>26</v>
      </c>
      <c r="O4769" s="17">
        <v>6</v>
      </c>
      <c r="P4769" s="17">
        <v>2018</v>
      </c>
      <c r="Q4769" s="19" t="s">
        <v>1041</v>
      </c>
      <c r="R4769" s="17" t="s">
        <v>1026</v>
      </c>
      <c r="S4769" s="19" t="s">
        <v>6508</v>
      </c>
      <c r="T4769" s="17"/>
      <c r="U4769" s="24" t="s">
        <v>1026</v>
      </c>
      <c r="V4769" s="17"/>
      <c r="W4769" s="350"/>
      <c r="X4769" s="17"/>
      <c r="Y4769" s="17"/>
      <c r="Z4769" s="24" t="s">
        <v>1026</v>
      </c>
      <c r="AA4769" s="17"/>
      <c r="AB4769" s="19"/>
      <c r="AC4769" s="17"/>
      <c r="AD4769" s="17"/>
      <c r="AE4769" s="17">
        <f t="shared" si="130"/>
        <v>0</v>
      </c>
      <c r="AF4769" s="11"/>
      <c r="AG4769" s="11"/>
      <c r="AH4769" s="17"/>
      <c r="AI4769" s="17"/>
      <c r="AJ4769" s="11"/>
      <c r="AK4769" s="11"/>
      <c r="AL4769" s="11"/>
      <c r="AM4769" s="11"/>
      <c r="AN4769" s="11"/>
      <c r="AO4769" s="11"/>
      <c r="AP4769" s="11"/>
      <c r="AQ4769" s="11"/>
      <c r="AR4769" s="11"/>
      <c r="AS4769" s="11"/>
      <c r="AT4769" s="11"/>
      <c r="AU4769" s="11"/>
      <c r="AV4769" s="11"/>
      <c r="AW4769" s="11"/>
      <c r="AX4769" s="11"/>
      <c r="AY4769" s="11"/>
      <c r="AZ4769" s="11"/>
      <c r="BA4769" s="11"/>
      <c r="BB4769" s="11"/>
      <c r="BC4769" s="11"/>
      <c r="BD4769" s="11"/>
      <c r="BE4769" s="11"/>
      <c r="BF4769" s="11"/>
      <c r="BG4769" s="11"/>
      <c r="BH4769" s="11"/>
      <c r="BI4769" s="11"/>
      <c r="BJ4769" s="11"/>
      <c r="BK4769" s="11"/>
      <c r="BL4769" s="11"/>
      <c r="BM4769" s="142"/>
    </row>
    <row r="4770" spans="1:65" s="342" customFormat="1" ht="15" customHeight="1" x14ac:dyDescent="0.25">
      <c r="A4770" s="14"/>
      <c r="B4770" s="153"/>
      <c r="C4770" s="14"/>
      <c r="D4770" s="14"/>
      <c r="E4770" s="14"/>
      <c r="F4770" s="14"/>
      <c r="G4770" s="14"/>
      <c r="H4770" s="14"/>
      <c r="I4770" s="14"/>
      <c r="J4770" s="20"/>
      <c r="K4770" s="14"/>
      <c r="L4770" s="14"/>
      <c r="M4770" s="72" t="s">
        <v>3144</v>
      </c>
      <c r="N4770" s="17">
        <v>26</v>
      </c>
      <c r="O4770" s="17">
        <v>6</v>
      </c>
      <c r="P4770" s="17">
        <v>2018</v>
      </c>
      <c r="Q4770" s="19" t="s">
        <v>566</v>
      </c>
      <c r="R4770" s="17" t="s">
        <v>1026</v>
      </c>
      <c r="S4770" s="19" t="s">
        <v>1433</v>
      </c>
      <c r="T4770" s="17"/>
      <c r="U4770" s="24" t="s">
        <v>1026</v>
      </c>
      <c r="V4770" s="17"/>
      <c r="W4770" s="350"/>
      <c r="X4770" s="17"/>
      <c r="Y4770" s="17"/>
      <c r="Z4770" s="24" t="s">
        <v>1026</v>
      </c>
      <c r="AA4770" s="17"/>
      <c r="AB4770" s="19"/>
      <c r="AC4770" s="17"/>
      <c r="AD4770" s="17"/>
      <c r="AE4770" s="17">
        <f t="shared" si="130"/>
        <v>0</v>
      </c>
      <c r="AF4770" s="11"/>
      <c r="AG4770" s="11"/>
      <c r="AH4770" s="17"/>
      <c r="AI4770" s="17"/>
      <c r="AJ4770" s="11"/>
      <c r="AK4770" s="11"/>
      <c r="AL4770" s="11"/>
      <c r="AM4770" s="11"/>
      <c r="AN4770" s="11"/>
      <c r="AO4770" s="11"/>
      <c r="AP4770" s="11"/>
      <c r="AQ4770" s="11"/>
      <c r="AR4770" s="11"/>
      <c r="AS4770" s="11"/>
      <c r="AT4770" s="11"/>
      <c r="AU4770" s="11"/>
      <c r="AV4770" s="11"/>
      <c r="AW4770" s="11"/>
      <c r="AX4770" s="11"/>
      <c r="AY4770" s="11"/>
      <c r="AZ4770" s="11"/>
      <c r="BA4770" s="11"/>
      <c r="BB4770" s="11"/>
      <c r="BC4770" s="11"/>
      <c r="BD4770" s="11"/>
      <c r="BE4770" s="11"/>
      <c r="BF4770" s="11"/>
      <c r="BG4770" s="11"/>
      <c r="BH4770" s="11"/>
      <c r="BI4770" s="11"/>
      <c r="BJ4770" s="11"/>
      <c r="BK4770" s="11"/>
      <c r="BL4770" s="11"/>
      <c r="BM4770" s="142"/>
    </row>
    <row r="4771" spans="1:65" s="342" customFormat="1" ht="15" customHeight="1" x14ac:dyDescent="0.25">
      <c r="A4771" s="14"/>
      <c r="B4771" s="153"/>
      <c r="C4771" s="14"/>
      <c r="D4771" s="14"/>
      <c r="E4771" s="14"/>
      <c r="F4771" s="14"/>
      <c r="G4771" s="14"/>
      <c r="H4771" s="14"/>
      <c r="I4771" s="14"/>
      <c r="J4771" s="20"/>
      <c r="K4771" s="14"/>
      <c r="L4771" s="14"/>
      <c r="M4771" s="72" t="s">
        <v>3142</v>
      </c>
      <c r="N4771" s="17">
        <v>27</v>
      </c>
      <c r="O4771" s="17">
        <v>6</v>
      </c>
      <c r="P4771" s="17">
        <v>2018</v>
      </c>
      <c r="Q4771" s="19" t="s">
        <v>5041</v>
      </c>
      <c r="R4771" s="17" t="s">
        <v>1026</v>
      </c>
      <c r="S4771" s="19" t="s">
        <v>5761</v>
      </c>
      <c r="T4771" s="17"/>
      <c r="U4771" s="24" t="s">
        <v>1026</v>
      </c>
      <c r="V4771" s="17"/>
      <c r="W4771" s="350"/>
      <c r="X4771" s="17"/>
      <c r="Y4771" s="17"/>
      <c r="Z4771" s="24" t="s">
        <v>1026</v>
      </c>
      <c r="AA4771" s="17"/>
      <c r="AB4771" s="19"/>
      <c r="AC4771" s="17"/>
      <c r="AD4771" s="17"/>
      <c r="AE4771" s="17">
        <f t="shared" si="130"/>
        <v>0</v>
      </c>
      <c r="AF4771" s="11"/>
      <c r="AG4771" s="11"/>
      <c r="AH4771" s="17"/>
      <c r="AI4771" s="17"/>
      <c r="AJ4771" s="11"/>
      <c r="AK4771" s="11"/>
      <c r="AL4771" s="11"/>
      <c r="AM4771" s="11"/>
      <c r="AN4771" s="11"/>
      <c r="AO4771" s="11"/>
      <c r="AP4771" s="11"/>
      <c r="AQ4771" s="11"/>
      <c r="AR4771" s="11"/>
      <c r="AS4771" s="11"/>
      <c r="AT4771" s="11"/>
      <c r="AU4771" s="11"/>
      <c r="AV4771" s="11"/>
      <c r="AW4771" s="11"/>
      <c r="AX4771" s="11"/>
      <c r="AY4771" s="11"/>
      <c r="AZ4771" s="11"/>
      <c r="BA4771" s="11"/>
      <c r="BB4771" s="11"/>
      <c r="BC4771" s="11"/>
      <c r="BD4771" s="11"/>
      <c r="BE4771" s="11"/>
      <c r="BF4771" s="11"/>
      <c r="BG4771" s="11"/>
      <c r="BH4771" s="11"/>
      <c r="BI4771" s="11"/>
      <c r="BJ4771" s="11"/>
      <c r="BK4771" s="11"/>
      <c r="BL4771" s="11"/>
      <c r="BM4771" s="142"/>
    </row>
    <row r="4772" spans="1:65" s="342" customFormat="1" ht="15" customHeight="1" x14ac:dyDescent="0.25">
      <c r="A4772" s="14"/>
      <c r="B4772" s="153"/>
      <c r="C4772" s="14"/>
      <c r="D4772" s="14"/>
      <c r="E4772" s="14"/>
      <c r="F4772" s="14"/>
      <c r="G4772" s="14"/>
      <c r="H4772" s="14"/>
      <c r="I4772" s="14"/>
      <c r="J4772" s="20"/>
      <c r="K4772" s="14"/>
      <c r="L4772" s="14"/>
      <c r="M4772" s="72" t="s">
        <v>3142</v>
      </c>
      <c r="N4772" s="17">
        <v>27</v>
      </c>
      <c r="O4772" s="17">
        <v>6</v>
      </c>
      <c r="P4772" s="17">
        <v>2018</v>
      </c>
      <c r="Q4772" s="19" t="s">
        <v>264</v>
      </c>
      <c r="R4772" s="17" t="s">
        <v>1026</v>
      </c>
      <c r="S4772" s="19" t="s">
        <v>563</v>
      </c>
      <c r="T4772" s="17"/>
      <c r="U4772" s="24" t="s">
        <v>1026</v>
      </c>
      <c r="V4772" s="17"/>
      <c r="W4772" s="350"/>
      <c r="X4772" s="17"/>
      <c r="Y4772" s="17"/>
      <c r="Z4772" s="24" t="s">
        <v>1026</v>
      </c>
      <c r="AA4772" s="17"/>
      <c r="AB4772" s="19"/>
      <c r="AC4772" s="17"/>
      <c r="AD4772" s="17"/>
      <c r="AE4772" s="17">
        <f t="shared" si="130"/>
        <v>0</v>
      </c>
      <c r="AF4772" s="11"/>
      <c r="AG4772" s="11"/>
      <c r="AH4772" s="17"/>
      <c r="AI4772" s="17"/>
      <c r="AJ4772" s="11"/>
      <c r="AK4772" s="11"/>
      <c r="AL4772" s="11"/>
      <c r="AM4772" s="11"/>
      <c r="AN4772" s="11"/>
      <c r="AO4772" s="11"/>
      <c r="AP4772" s="11"/>
      <c r="AQ4772" s="11"/>
      <c r="AR4772" s="11"/>
      <c r="AS4772" s="11"/>
      <c r="AT4772" s="11"/>
      <c r="AU4772" s="11"/>
      <c r="AV4772" s="11"/>
      <c r="AW4772" s="11"/>
      <c r="AX4772" s="11"/>
      <c r="AY4772" s="11"/>
      <c r="AZ4772" s="11"/>
      <c r="BA4772" s="11"/>
      <c r="BB4772" s="11"/>
      <c r="BC4772" s="11"/>
      <c r="BD4772" s="11"/>
      <c r="BE4772" s="11"/>
      <c r="BF4772" s="11"/>
      <c r="BG4772" s="11"/>
      <c r="BH4772" s="11"/>
      <c r="BI4772" s="11"/>
      <c r="BJ4772" s="11"/>
      <c r="BK4772" s="11"/>
      <c r="BL4772" s="11"/>
      <c r="BM4772" s="142"/>
    </row>
    <row r="4773" spans="1:65" s="342" customFormat="1" ht="15" customHeight="1" x14ac:dyDescent="0.25">
      <c r="A4773" s="14"/>
      <c r="B4773" s="153"/>
      <c r="C4773" s="14"/>
      <c r="D4773" s="14"/>
      <c r="E4773" s="14"/>
      <c r="F4773" s="14"/>
      <c r="G4773" s="14"/>
      <c r="H4773" s="14"/>
      <c r="I4773" s="14"/>
      <c r="J4773" s="20"/>
      <c r="K4773" s="14"/>
      <c r="L4773" s="14"/>
      <c r="M4773" s="72" t="s">
        <v>3141</v>
      </c>
      <c r="N4773" s="17">
        <v>28</v>
      </c>
      <c r="O4773" s="17">
        <v>6</v>
      </c>
      <c r="P4773" s="17">
        <v>2018</v>
      </c>
      <c r="Q4773" s="19" t="s">
        <v>392</v>
      </c>
      <c r="R4773" s="17" t="s">
        <v>1026</v>
      </c>
      <c r="S4773" s="19" t="s">
        <v>1433</v>
      </c>
      <c r="T4773" s="17"/>
      <c r="U4773" s="24" t="s">
        <v>1026</v>
      </c>
      <c r="V4773" s="17"/>
      <c r="W4773" s="350"/>
      <c r="X4773" s="17"/>
      <c r="Y4773" s="17"/>
      <c r="Z4773" s="24" t="s">
        <v>1026</v>
      </c>
      <c r="AA4773" s="17"/>
      <c r="AB4773" s="19"/>
      <c r="AC4773" s="17"/>
      <c r="AD4773" s="17"/>
      <c r="AE4773" s="17">
        <f t="shared" si="130"/>
        <v>0</v>
      </c>
      <c r="AF4773" s="11"/>
      <c r="AG4773" s="11"/>
      <c r="AH4773" s="17"/>
      <c r="AI4773" s="17"/>
      <c r="AJ4773" s="11"/>
      <c r="AK4773" s="11"/>
      <c r="AL4773" s="11"/>
      <c r="AM4773" s="11"/>
      <c r="AN4773" s="11"/>
      <c r="AO4773" s="11"/>
      <c r="AP4773" s="11"/>
      <c r="AQ4773" s="11"/>
      <c r="AR4773" s="11"/>
      <c r="AS4773" s="11"/>
      <c r="AT4773" s="11"/>
      <c r="AU4773" s="11"/>
      <c r="AV4773" s="11"/>
      <c r="AW4773" s="11"/>
      <c r="AX4773" s="11"/>
      <c r="AY4773" s="11"/>
      <c r="AZ4773" s="11"/>
      <c r="BA4773" s="11"/>
      <c r="BB4773" s="11"/>
      <c r="BC4773" s="11"/>
      <c r="BD4773" s="11"/>
      <c r="BE4773" s="11"/>
      <c r="BF4773" s="11"/>
      <c r="BG4773" s="11"/>
      <c r="BH4773" s="11"/>
      <c r="BI4773" s="11"/>
      <c r="BJ4773" s="11"/>
      <c r="BK4773" s="11"/>
      <c r="BL4773" s="11"/>
      <c r="BM4773" s="142"/>
    </row>
    <row r="4774" spans="1:65" s="342" customFormat="1" ht="15" customHeight="1" x14ac:dyDescent="0.25">
      <c r="A4774" s="14"/>
      <c r="B4774" s="153"/>
      <c r="C4774" s="14"/>
      <c r="D4774" s="14"/>
      <c r="E4774" s="14"/>
      <c r="F4774" s="14"/>
      <c r="G4774" s="14"/>
      <c r="H4774" s="14"/>
      <c r="I4774" s="14"/>
      <c r="J4774" s="20"/>
      <c r="K4774" s="14"/>
      <c r="L4774" s="14"/>
      <c r="M4774" s="72" t="s">
        <v>3141</v>
      </c>
      <c r="N4774" s="17">
        <v>28</v>
      </c>
      <c r="O4774" s="17">
        <v>6</v>
      </c>
      <c r="P4774" s="17">
        <v>2018</v>
      </c>
      <c r="Q4774" s="19" t="s">
        <v>6508</v>
      </c>
      <c r="R4774" s="17" t="s">
        <v>1026</v>
      </c>
      <c r="S4774" s="19" t="s">
        <v>5761</v>
      </c>
      <c r="T4774" s="17"/>
      <c r="U4774" s="24" t="s">
        <v>1026</v>
      </c>
      <c r="V4774" s="17"/>
      <c r="W4774" s="350"/>
      <c r="X4774" s="17"/>
      <c r="Y4774" s="17"/>
      <c r="Z4774" s="24" t="s">
        <v>1026</v>
      </c>
      <c r="AA4774" s="17"/>
      <c r="AB4774" s="19"/>
      <c r="AC4774" s="17"/>
      <c r="AD4774" s="17"/>
      <c r="AE4774" s="17">
        <f t="shared" si="130"/>
        <v>0</v>
      </c>
      <c r="AF4774" s="11"/>
      <c r="AG4774" s="11"/>
      <c r="AH4774" s="17"/>
      <c r="AI4774" s="17"/>
      <c r="AJ4774" s="11"/>
      <c r="AK4774" s="11"/>
      <c r="AL4774" s="11"/>
      <c r="AM4774" s="11"/>
      <c r="AN4774" s="11"/>
      <c r="AO4774" s="11"/>
      <c r="AP4774" s="11"/>
      <c r="AQ4774" s="11"/>
      <c r="AR4774" s="11"/>
      <c r="AS4774" s="11"/>
      <c r="AT4774" s="11"/>
      <c r="AU4774" s="11"/>
      <c r="AV4774" s="11"/>
      <c r="AW4774" s="11"/>
      <c r="AX4774" s="11"/>
      <c r="AY4774" s="11"/>
      <c r="AZ4774" s="11"/>
      <c r="BA4774" s="11"/>
      <c r="BB4774" s="11"/>
      <c r="BC4774" s="11"/>
      <c r="BD4774" s="11"/>
      <c r="BE4774" s="11"/>
      <c r="BF4774" s="11"/>
      <c r="BG4774" s="11"/>
      <c r="BH4774" s="11"/>
      <c r="BI4774" s="11"/>
      <c r="BJ4774" s="11"/>
      <c r="BK4774" s="11"/>
      <c r="BL4774" s="11"/>
      <c r="BM4774" s="142"/>
    </row>
    <row r="4775" spans="1:65" s="342" customFormat="1" ht="15" customHeight="1" x14ac:dyDescent="0.25">
      <c r="A4775" s="14"/>
      <c r="B4775" s="153"/>
      <c r="C4775" s="14"/>
      <c r="D4775" s="14"/>
      <c r="E4775" s="14"/>
      <c r="F4775" s="14"/>
      <c r="G4775" s="14"/>
      <c r="H4775" s="14"/>
      <c r="I4775" s="14"/>
      <c r="J4775" s="20"/>
      <c r="K4775" s="14"/>
      <c r="L4775" s="14"/>
      <c r="M4775" s="72" t="s">
        <v>3141</v>
      </c>
      <c r="N4775" s="17">
        <v>28</v>
      </c>
      <c r="O4775" s="17">
        <v>6</v>
      </c>
      <c r="P4775" s="17">
        <v>2018</v>
      </c>
      <c r="Q4775" s="19" t="s">
        <v>1241</v>
      </c>
      <c r="R4775" s="17" t="s">
        <v>1026</v>
      </c>
      <c r="S4775" s="19" t="s">
        <v>6507</v>
      </c>
      <c r="T4775" s="17"/>
      <c r="U4775" s="24" t="s">
        <v>1026</v>
      </c>
      <c r="V4775" s="17"/>
      <c r="W4775" s="350"/>
      <c r="X4775" s="17"/>
      <c r="Y4775" s="17"/>
      <c r="Z4775" s="24" t="s">
        <v>1026</v>
      </c>
      <c r="AA4775" s="17"/>
      <c r="AB4775" s="19"/>
      <c r="AC4775" s="17"/>
      <c r="AD4775" s="17"/>
      <c r="AE4775" s="17">
        <f t="shared" si="130"/>
        <v>0</v>
      </c>
      <c r="AF4775" s="11"/>
      <c r="AG4775" s="11"/>
      <c r="AH4775" s="17"/>
      <c r="AI4775" s="17"/>
      <c r="AJ4775" s="11"/>
      <c r="AK4775" s="11"/>
      <c r="AL4775" s="11"/>
      <c r="AM4775" s="11"/>
      <c r="AN4775" s="11"/>
      <c r="AO4775" s="11"/>
      <c r="AP4775" s="11"/>
      <c r="AQ4775" s="11"/>
      <c r="AR4775" s="11"/>
      <c r="AS4775" s="11"/>
      <c r="AT4775" s="11"/>
      <c r="AU4775" s="11"/>
      <c r="AV4775" s="11"/>
      <c r="AW4775" s="11"/>
      <c r="AX4775" s="11"/>
      <c r="AY4775" s="11"/>
      <c r="AZ4775" s="11"/>
      <c r="BA4775" s="11"/>
      <c r="BB4775" s="11"/>
      <c r="BC4775" s="11"/>
      <c r="BD4775" s="11"/>
      <c r="BE4775" s="11"/>
      <c r="BF4775" s="11"/>
      <c r="BG4775" s="11"/>
      <c r="BH4775" s="11"/>
      <c r="BI4775" s="11"/>
      <c r="BJ4775" s="11"/>
      <c r="BK4775" s="11"/>
      <c r="BL4775" s="11"/>
      <c r="BM4775" s="142"/>
    </row>
    <row r="4776" spans="1:65" s="342" customFormat="1" ht="15" customHeight="1" x14ac:dyDescent="0.25">
      <c r="A4776" s="14"/>
      <c r="B4776" s="153"/>
      <c r="C4776" s="14"/>
      <c r="D4776" s="14"/>
      <c r="E4776" s="14"/>
      <c r="F4776" s="14"/>
      <c r="G4776" s="14"/>
      <c r="H4776" s="14"/>
      <c r="I4776" s="14"/>
      <c r="J4776" s="20"/>
      <c r="K4776" s="14"/>
      <c r="L4776" s="14"/>
      <c r="M4776" s="72" t="s">
        <v>3144</v>
      </c>
      <c r="N4776" s="17">
        <v>3</v>
      </c>
      <c r="O4776" s="17">
        <v>7</v>
      </c>
      <c r="P4776" s="17">
        <v>2018</v>
      </c>
      <c r="Q4776" s="19" t="s">
        <v>1041</v>
      </c>
      <c r="R4776" s="17" t="s">
        <v>1026</v>
      </c>
      <c r="S4776" s="19" t="s">
        <v>566</v>
      </c>
      <c r="T4776" s="17"/>
      <c r="U4776" s="24" t="s">
        <v>1026</v>
      </c>
      <c r="V4776" s="17"/>
      <c r="W4776" s="350"/>
      <c r="X4776" s="17"/>
      <c r="Y4776" s="17"/>
      <c r="Z4776" s="24" t="s">
        <v>1026</v>
      </c>
      <c r="AA4776" s="17"/>
      <c r="AB4776" s="19"/>
      <c r="AC4776" s="17"/>
      <c r="AD4776" s="17"/>
      <c r="AE4776" s="17">
        <f t="shared" si="130"/>
        <v>0</v>
      </c>
      <c r="AF4776" s="11"/>
      <c r="AG4776" s="11"/>
      <c r="AH4776" s="17"/>
      <c r="AI4776" s="17"/>
      <c r="AJ4776" s="11"/>
      <c r="AK4776" s="11"/>
      <c r="AL4776" s="11"/>
      <c r="AM4776" s="11"/>
      <c r="AN4776" s="11"/>
      <c r="AO4776" s="11"/>
      <c r="AP4776" s="11"/>
      <c r="AQ4776" s="11"/>
      <c r="AR4776" s="11"/>
      <c r="AS4776" s="11"/>
      <c r="AT4776" s="11"/>
      <c r="AU4776" s="11"/>
      <c r="AV4776" s="11"/>
      <c r="AW4776" s="11"/>
      <c r="AX4776" s="11"/>
      <c r="AY4776" s="11"/>
      <c r="AZ4776" s="11"/>
      <c r="BA4776" s="11"/>
      <c r="BB4776" s="11"/>
      <c r="BC4776" s="11"/>
      <c r="BD4776" s="11"/>
      <c r="BE4776" s="11"/>
      <c r="BF4776" s="11"/>
      <c r="BG4776" s="11"/>
      <c r="BH4776" s="11"/>
      <c r="BI4776" s="11"/>
      <c r="BJ4776" s="11"/>
      <c r="BK4776" s="11"/>
      <c r="BL4776" s="11"/>
      <c r="BM4776" s="142"/>
    </row>
    <row r="4777" spans="1:65" s="342" customFormat="1" ht="15" customHeight="1" x14ac:dyDescent="0.25">
      <c r="A4777" s="14"/>
      <c r="B4777" s="153"/>
      <c r="C4777" s="14"/>
      <c r="D4777" s="14"/>
      <c r="E4777" s="14"/>
      <c r="F4777" s="14"/>
      <c r="G4777" s="14"/>
      <c r="H4777" s="14"/>
      <c r="I4777" s="14"/>
      <c r="J4777" s="20"/>
      <c r="K4777" s="14"/>
      <c r="L4777" s="14"/>
      <c r="M4777" s="72" t="s">
        <v>3144</v>
      </c>
      <c r="N4777" s="17">
        <v>3</v>
      </c>
      <c r="O4777" s="17">
        <v>7</v>
      </c>
      <c r="P4777" s="17">
        <v>2018</v>
      </c>
      <c r="Q4777" s="19" t="s">
        <v>5761</v>
      </c>
      <c r="R4777" s="17" t="s">
        <v>1026</v>
      </c>
      <c r="S4777" s="19" t="s">
        <v>264</v>
      </c>
      <c r="T4777" s="17"/>
      <c r="U4777" s="24" t="s">
        <v>1026</v>
      </c>
      <c r="V4777" s="17"/>
      <c r="W4777" s="350"/>
      <c r="X4777" s="17"/>
      <c r="Y4777" s="17"/>
      <c r="Z4777" s="24" t="s">
        <v>1026</v>
      </c>
      <c r="AA4777" s="17"/>
      <c r="AB4777" s="19"/>
      <c r="AC4777" s="17"/>
      <c r="AD4777" s="17"/>
      <c r="AE4777" s="17">
        <f t="shared" si="130"/>
        <v>0</v>
      </c>
      <c r="AF4777" s="11"/>
      <c r="AG4777" s="11"/>
      <c r="AH4777" s="17"/>
      <c r="AI4777" s="17"/>
      <c r="AJ4777" s="11"/>
      <c r="AK4777" s="11"/>
      <c r="AL4777" s="11"/>
      <c r="AM4777" s="11"/>
      <c r="AN4777" s="11"/>
      <c r="AO4777" s="11"/>
      <c r="AP4777" s="11"/>
      <c r="AQ4777" s="11"/>
      <c r="AR4777" s="11"/>
      <c r="AS4777" s="11"/>
      <c r="AT4777" s="11"/>
      <c r="AU4777" s="11"/>
      <c r="AV4777" s="11"/>
      <c r="AW4777" s="11"/>
      <c r="AX4777" s="11"/>
      <c r="AY4777" s="11"/>
      <c r="AZ4777" s="11"/>
      <c r="BA4777" s="11"/>
      <c r="BB4777" s="11"/>
      <c r="BC4777" s="11"/>
      <c r="BD4777" s="11"/>
      <c r="BE4777" s="11"/>
      <c r="BF4777" s="11"/>
      <c r="BG4777" s="11"/>
      <c r="BH4777" s="11"/>
      <c r="BI4777" s="11"/>
      <c r="BJ4777" s="11"/>
      <c r="BK4777" s="11"/>
      <c r="BL4777" s="11"/>
      <c r="BM4777" s="142"/>
    </row>
    <row r="4778" spans="1:65" s="342" customFormat="1" ht="15" customHeight="1" x14ac:dyDescent="0.25">
      <c r="A4778" s="14"/>
      <c r="B4778" s="153"/>
      <c r="C4778" s="14"/>
      <c r="D4778" s="14"/>
      <c r="E4778" s="14"/>
      <c r="F4778" s="14"/>
      <c r="G4778" s="14"/>
      <c r="H4778" s="14"/>
      <c r="I4778" s="14"/>
      <c r="J4778" s="20"/>
      <c r="K4778" s="14"/>
      <c r="L4778" s="14"/>
      <c r="M4778" s="72" t="s">
        <v>3144</v>
      </c>
      <c r="N4778" s="17">
        <v>3</v>
      </c>
      <c r="O4778" s="17">
        <v>7</v>
      </c>
      <c r="P4778" s="17">
        <v>2018</v>
      </c>
      <c r="Q4778" s="19" t="s">
        <v>1241</v>
      </c>
      <c r="R4778" s="17" t="s">
        <v>1026</v>
      </c>
      <c r="S4778" s="19" t="s">
        <v>6508</v>
      </c>
      <c r="T4778" s="17"/>
      <c r="U4778" s="24" t="s">
        <v>1026</v>
      </c>
      <c r="V4778" s="17"/>
      <c r="W4778" s="350"/>
      <c r="X4778" s="17"/>
      <c r="Y4778" s="17"/>
      <c r="Z4778" s="24" t="s">
        <v>1026</v>
      </c>
      <c r="AA4778" s="17"/>
      <c r="AB4778" s="19"/>
      <c r="AC4778" s="17"/>
      <c r="AD4778" s="17"/>
      <c r="AE4778" s="17">
        <f t="shared" si="130"/>
        <v>0</v>
      </c>
      <c r="AF4778" s="11"/>
      <c r="AG4778" s="11"/>
      <c r="AH4778" s="17"/>
      <c r="AI4778" s="17"/>
      <c r="AJ4778" s="11"/>
      <c r="AK4778" s="11"/>
      <c r="AL4778" s="11"/>
      <c r="AM4778" s="11"/>
      <c r="AN4778" s="11"/>
      <c r="AO4778" s="11"/>
      <c r="AP4778" s="11"/>
      <c r="AQ4778" s="11"/>
      <c r="AR4778" s="11"/>
      <c r="AS4778" s="11"/>
      <c r="AT4778" s="11"/>
      <c r="AU4778" s="11"/>
      <c r="AV4778" s="11"/>
      <c r="AW4778" s="11"/>
      <c r="AX4778" s="11"/>
      <c r="AY4778" s="11"/>
      <c r="AZ4778" s="11"/>
      <c r="BA4778" s="11"/>
      <c r="BB4778" s="11"/>
      <c r="BC4778" s="11"/>
      <c r="BD4778" s="11"/>
      <c r="BE4778" s="11"/>
      <c r="BF4778" s="11"/>
      <c r="BG4778" s="11"/>
      <c r="BH4778" s="11"/>
      <c r="BI4778" s="11"/>
      <c r="BJ4778" s="11"/>
      <c r="BK4778" s="11"/>
      <c r="BL4778" s="11"/>
      <c r="BM4778" s="142"/>
    </row>
    <row r="4779" spans="1:65" s="342" customFormat="1" ht="15" customHeight="1" x14ac:dyDescent="0.25">
      <c r="A4779" s="14"/>
      <c r="B4779" s="153"/>
      <c r="C4779" s="14"/>
      <c r="D4779" s="14"/>
      <c r="E4779" s="14"/>
      <c r="F4779" s="14"/>
      <c r="G4779" s="14"/>
      <c r="H4779" s="14"/>
      <c r="I4779" s="14"/>
      <c r="J4779" s="20"/>
      <c r="K4779" s="14"/>
      <c r="L4779" s="14"/>
      <c r="M4779" s="72" t="s">
        <v>3142</v>
      </c>
      <c r="N4779" s="17">
        <v>4</v>
      </c>
      <c r="O4779" s="17">
        <v>7</v>
      </c>
      <c r="P4779" s="17">
        <v>2018</v>
      </c>
      <c r="Q4779" s="19" t="s">
        <v>1433</v>
      </c>
      <c r="R4779" s="17" t="s">
        <v>1026</v>
      </c>
      <c r="S4779" s="19" t="s">
        <v>6508</v>
      </c>
      <c r="T4779" s="17"/>
      <c r="U4779" s="24" t="s">
        <v>1026</v>
      </c>
      <c r="V4779" s="17"/>
      <c r="W4779" s="350"/>
      <c r="X4779" s="17"/>
      <c r="Y4779" s="17"/>
      <c r="Z4779" s="24" t="s">
        <v>1026</v>
      </c>
      <c r="AA4779" s="17"/>
      <c r="AB4779" s="19"/>
      <c r="AC4779" s="17"/>
      <c r="AD4779" s="17"/>
      <c r="AE4779" s="17">
        <f t="shared" si="130"/>
        <v>0</v>
      </c>
      <c r="AF4779" s="11"/>
      <c r="AG4779" s="11"/>
      <c r="AH4779" s="17"/>
      <c r="AI4779" s="17"/>
      <c r="AJ4779" s="11"/>
      <c r="AK4779" s="11"/>
      <c r="AL4779" s="11"/>
      <c r="AM4779" s="11"/>
      <c r="AN4779" s="11"/>
      <c r="AO4779" s="11"/>
      <c r="AP4779" s="11"/>
      <c r="AQ4779" s="11"/>
      <c r="AR4779" s="11"/>
      <c r="AS4779" s="11"/>
      <c r="AT4779" s="11"/>
      <c r="AU4779" s="11"/>
      <c r="AV4779" s="11"/>
      <c r="AW4779" s="11"/>
      <c r="AX4779" s="11"/>
      <c r="AY4779" s="11"/>
      <c r="AZ4779" s="11"/>
      <c r="BA4779" s="11"/>
      <c r="BB4779" s="11"/>
      <c r="BC4779" s="11"/>
      <c r="BD4779" s="11"/>
      <c r="BE4779" s="11"/>
      <c r="BF4779" s="11"/>
      <c r="BG4779" s="11"/>
      <c r="BH4779" s="11"/>
      <c r="BI4779" s="11"/>
      <c r="BJ4779" s="11"/>
      <c r="BK4779" s="11"/>
      <c r="BL4779" s="11"/>
      <c r="BM4779" s="142"/>
    </row>
    <row r="4780" spans="1:65" s="342" customFormat="1" ht="15" customHeight="1" x14ac:dyDescent="0.25">
      <c r="A4780" s="14"/>
      <c r="B4780" s="153"/>
      <c r="C4780" s="14"/>
      <c r="D4780" s="14"/>
      <c r="E4780" s="14"/>
      <c r="F4780" s="14"/>
      <c r="G4780" s="14"/>
      <c r="H4780" s="14"/>
      <c r="I4780" s="14"/>
      <c r="J4780" s="20"/>
      <c r="K4780" s="14"/>
      <c r="L4780" s="14"/>
      <c r="M4780" s="72" t="s">
        <v>3141</v>
      </c>
      <c r="N4780" s="17">
        <v>5</v>
      </c>
      <c r="O4780" s="17">
        <v>7</v>
      </c>
      <c r="P4780" s="17">
        <v>2018</v>
      </c>
      <c r="Q4780" s="19" t="s">
        <v>392</v>
      </c>
      <c r="R4780" s="17" t="s">
        <v>1026</v>
      </c>
      <c r="S4780" s="19" t="s">
        <v>1041</v>
      </c>
      <c r="T4780" s="17"/>
      <c r="U4780" s="24" t="s">
        <v>1026</v>
      </c>
      <c r="V4780" s="17"/>
      <c r="W4780" s="350"/>
      <c r="X4780" s="17"/>
      <c r="Y4780" s="17"/>
      <c r="Z4780" s="24" t="s">
        <v>1026</v>
      </c>
      <c r="AA4780" s="17"/>
      <c r="AB4780" s="19"/>
      <c r="AC4780" s="17"/>
      <c r="AD4780" s="17"/>
      <c r="AE4780" s="17">
        <f t="shared" si="130"/>
        <v>0</v>
      </c>
      <c r="AF4780" s="11"/>
      <c r="AG4780" s="11"/>
      <c r="AH4780" s="17"/>
      <c r="AI4780" s="17"/>
      <c r="AJ4780" s="11"/>
      <c r="AK4780" s="11"/>
      <c r="AL4780" s="11"/>
      <c r="AM4780" s="11"/>
      <c r="AN4780" s="11"/>
      <c r="AO4780" s="11"/>
      <c r="AP4780" s="11"/>
      <c r="AQ4780" s="11"/>
      <c r="AR4780" s="11"/>
      <c r="AS4780" s="11"/>
      <c r="AT4780" s="11"/>
      <c r="AU4780" s="11"/>
      <c r="AV4780" s="11"/>
      <c r="AW4780" s="11"/>
      <c r="AX4780" s="11"/>
      <c r="AY4780" s="11"/>
      <c r="AZ4780" s="11"/>
      <c r="BA4780" s="11"/>
      <c r="BB4780" s="11"/>
      <c r="BC4780" s="11"/>
      <c r="BD4780" s="11"/>
      <c r="BE4780" s="11"/>
      <c r="BF4780" s="11"/>
      <c r="BG4780" s="11"/>
      <c r="BH4780" s="11"/>
      <c r="BI4780" s="11"/>
      <c r="BJ4780" s="11"/>
      <c r="BK4780" s="11"/>
      <c r="BL4780" s="11"/>
      <c r="BM4780" s="142"/>
    </row>
    <row r="4781" spans="1:65" s="342" customFormat="1" ht="15" customHeight="1" x14ac:dyDescent="0.25">
      <c r="A4781" s="14"/>
      <c r="B4781" s="153"/>
      <c r="C4781" s="14"/>
      <c r="D4781" s="14"/>
      <c r="E4781" s="14"/>
      <c r="F4781" s="14"/>
      <c r="G4781" s="14"/>
      <c r="H4781" s="14"/>
      <c r="I4781" s="14"/>
      <c r="J4781" s="20"/>
      <c r="K4781" s="14"/>
      <c r="L4781" s="14"/>
      <c r="M4781" s="72" t="s">
        <v>3141</v>
      </c>
      <c r="N4781" s="17">
        <v>5</v>
      </c>
      <c r="O4781" s="17">
        <v>7</v>
      </c>
      <c r="P4781" s="17">
        <v>2018</v>
      </c>
      <c r="Q4781" s="19" t="s">
        <v>6507</v>
      </c>
      <c r="R4781" s="17" t="s">
        <v>1026</v>
      </c>
      <c r="S4781" s="19" t="s">
        <v>563</v>
      </c>
      <c r="T4781" s="17"/>
      <c r="U4781" s="24" t="s">
        <v>1026</v>
      </c>
      <c r="V4781" s="17"/>
      <c r="W4781" s="350"/>
      <c r="X4781" s="17"/>
      <c r="Y4781" s="17"/>
      <c r="Z4781" s="24" t="s">
        <v>1026</v>
      </c>
      <c r="AA4781" s="17"/>
      <c r="AB4781" s="19"/>
      <c r="AC4781" s="17"/>
      <c r="AD4781" s="17"/>
      <c r="AE4781" s="17">
        <f t="shared" si="130"/>
        <v>0</v>
      </c>
      <c r="AF4781" s="11"/>
      <c r="AG4781" s="11"/>
      <c r="AH4781" s="17"/>
      <c r="AI4781" s="17"/>
      <c r="AJ4781" s="11"/>
      <c r="AK4781" s="11"/>
      <c r="AL4781" s="11"/>
      <c r="AM4781" s="11"/>
      <c r="AN4781" s="11"/>
      <c r="AO4781" s="11"/>
      <c r="AP4781" s="11"/>
      <c r="AQ4781" s="11"/>
      <c r="AR4781" s="11"/>
      <c r="AS4781" s="11"/>
      <c r="AT4781" s="11"/>
      <c r="AU4781" s="11"/>
      <c r="AV4781" s="11"/>
      <c r="AW4781" s="11"/>
      <c r="AX4781" s="11"/>
      <c r="AY4781" s="11"/>
      <c r="AZ4781" s="11"/>
      <c r="BA4781" s="11"/>
      <c r="BB4781" s="11"/>
      <c r="BC4781" s="11"/>
      <c r="BD4781" s="11"/>
      <c r="BE4781" s="11"/>
      <c r="BF4781" s="11"/>
      <c r="BG4781" s="11"/>
      <c r="BH4781" s="11"/>
      <c r="BI4781" s="11"/>
      <c r="BJ4781" s="11"/>
      <c r="BK4781" s="11"/>
      <c r="BL4781" s="11"/>
      <c r="BM4781" s="142"/>
    </row>
    <row r="4782" spans="1:65" s="342" customFormat="1" ht="15" customHeight="1" x14ac:dyDescent="0.25">
      <c r="A4782" s="14"/>
      <c r="B4782" s="153"/>
      <c r="C4782" s="14"/>
      <c r="D4782" s="14"/>
      <c r="E4782" s="14"/>
      <c r="F4782" s="14"/>
      <c r="G4782" s="14"/>
      <c r="H4782" s="14"/>
      <c r="I4782" s="14"/>
      <c r="J4782" s="20"/>
      <c r="K4782" s="14"/>
      <c r="L4782" s="14"/>
      <c r="M4782" s="72" t="s">
        <v>3141</v>
      </c>
      <c r="N4782" s="17">
        <v>5</v>
      </c>
      <c r="O4782" s="17">
        <v>7</v>
      </c>
      <c r="P4782" s="17">
        <v>2018</v>
      </c>
      <c r="Q4782" s="19" t="s">
        <v>1241</v>
      </c>
      <c r="R4782" s="17" t="s">
        <v>1026</v>
      </c>
      <c r="S4782" s="19" t="s">
        <v>5041</v>
      </c>
      <c r="T4782" s="17"/>
      <c r="U4782" s="24" t="s">
        <v>1026</v>
      </c>
      <c r="V4782" s="17"/>
      <c r="W4782" s="350"/>
      <c r="X4782" s="17"/>
      <c r="Y4782" s="17"/>
      <c r="Z4782" s="24" t="s">
        <v>1026</v>
      </c>
      <c r="AA4782" s="17"/>
      <c r="AB4782" s="19"/>
      <c r="AC4782" s="17"/>
      <c r="AD4782" s="17"/>
      <c r="AE4782" s="17">
        <f t="shared" si="130"/>
        <v>0</v>
      </c>
      <c r="AF4782" s="11"/>
      <c r="AG4782" s="11"/>
      <c r="AH4782" s="17"/>
      <c r="AI4782" s="17"/>
      <c r="AJ4782" s="11"/>
      <c r="AK4782" s="11"/>
      <c r="AL4782" s="11"/>
      <c r="AM4782" s="11"/>
      <c r="AN4782" s="11"/>
      <c r="AO4782" s="11"/>
      <c r="AP4782" s="11"/>
      <c r="AQ4782" s="11"/>
      <c r="AR4782" s="11"/>
      <c r="AS4782" s="11"/>
      <c r="AT4782" s="11"/>
      <c r="AU4782" s="11"/>
      <c r="AV4782" s="11"/>
      <c r="AW4782" s="11"/>
      <c r="AX4782" s="11"/>
      <c r="AY4782" s="11"/>
      <c r="AZ4782" s="11"/>
      <c r="BA4782" s="11"/>
      <c r="BB4782" s="11"/>
      <c r="BC4782" s="11"/>
      <c r="BD4782" s="11"/>
      <c r="BE4782" s="11"/>
      <c r="BF4782" s="11"/>
      <c r="BG4782" s="11"/>
      <c r="BH4782" s="11"/>
      <c r="BI4782" s="11"/>
      <c r="BJ4782" s="11"/>
      <c r="BK4782" s="11"/>
      <c r="BL4782" s="11"/>
      <c r="BM4782" s="142"/>
    </row>
    <row r="4783" spans="1:65" s="342" customFormat="1" ht="15" customHeight="1" x14ac:dyDescent="0.25">
      <c r="A4783" s="14"/>
      <c r="B4783" s="153"/>
      <c r="C4783" s="14"/>
      <c r="D4783" s="14"/>
      <c r="E4783" s="14"/>
      <c r="F4783" s="14"/>
      <c r="G4783" s="14"/>
      <c r="H4783" s="14"/>
      <c r="I4783" s="14"/>
      <c r="J4783" s="20"/>
      <c r="K4783" s="14"/>
      <c r="L4783" s="14"/>
      <c r="M4783" s="72" t="s">
        <v>3143</v>
      </c>
      <c r="N4783" s="17">
        <v>6</v>
      </c>
      <c r="O4783" s="17">
        <v>7</v>
      </c>
      <c r="P4783" s="17">
        <v>2018</v>
      </c>
      <c r="Q4783" s="19" t="s">
        <v>1433</v>
      </c>
      <c r="R4783" s="17" t="s">
        <v>1026</v>
      </c>
      <c r="S4783" s="19" t="s">
        <v>5041</v>
      </c>
      <c r="T4783" s="17"/>
      <c r="U4783" s="24" t="s">
        <v>1026</v>
      </c>
      <c r="V4783" s="17"/>
      <c r="W4783" s="350"/>
      <c r="X4783" s="17"/>
      <c r="Y4783" s="17"/>
      <c r="Z4783" s="24" t="s">
        <v>1026</v>
      </c>
      <c r="AA4783" s="17"/>
      <c r="AB4783" s="19"/>
      <c r="AC4783" s="17"/>
      <c r="AD4783" s="17"/>
      <c r="AE4783" s="17">
        <f t="shared" si="130"/>
        <v>0</v>
      </c>
      <c r="AF4783" s="11"/>
      <c r="AG4783" s="11"/>
      <c r="AH4783" s="17"/>
      <c r="AI4783" s="17"/>
      <c r="AJ4783" s="11"/>
      <c r="AK4783" s="11"/>
      <c r="AL4783" s="11"/>
      <c r="AM4783" s="11"/>
      <c r="AN4783" s="11"/>
      <c r="AO4783" s="11"/>
      <c r="AP4783" s="11"/>
      <c r="AQ4783" s="11"/>
      <c r="AR4783" s="11"/>
      <c r="AS4783" s="11"/>
      <c r="AT4783" s="11"/>
      <c r="AU4783" s="11"/>
      <c r="AV4783" s="11"/>
      <c r="AW4783" s="11"/>
      <c r="AX4783" s="11"/>
      <c r="AY4783" s="11"/>
      <c r="AZ4783" s="11"/>
      <c r="BA4783" s="11"/>
      <c r="BB4783" s="11"/>
      <c r="BC4783" s="11"/>
      <c r="BD4783" s="11"/>
      <c r="BE4783" s="11"/>
      <c r="BF4783" s="11"/>
      <c r="BG4783" s="11"/>
      <c r="BH4783" s="11"/>
      <c r="BI4783" s="11"/>
      <c r="BJ4783" s="11"/>
      <c r="BK4783" s="11"/>
      <c r="BL4783" s="11"/>
      <c r="BM4783" s="142"/>
    </row>
    <row r="4784" spans="1:65" s="342" customFormat="1" ht="15" customHeight="1" x14ac:dyDescent="0.25">
      <c r="A4784" s="14"/>
      <c r="B4784" s="153"/>
      <c r="C4784" s="14"/>
      <c r="D4784" s="14"/>
      <c r="E4784" s="14"/>
      <c r="F4784" s="14"/>
      <c r="G4784" s="14"/>
      <c r="H4784" s="14"/>
      <c r="I4784" s="14"/>
      <c r="J4784" s="20"/>
      <c r="K4784" s="14"/>
      <c r="L4784" s="14"/>
      <c r="M4784" s="72" t="s">
        <v>3143</v>
      </c>
      <c r="N4784" s="17">
        <v>6</v>
      </c>
      <c r="O4784" s="17">
        <v>7</v>
      </c>
      <c r="P4784" s="17">
        <v>2018</v>
      </c>
      <c r="Q4784" s="19" t="s">
        <v>566</v>
      </c>
      <c r="R4784" s="17" t="s">
        <v>1026</v>
      </c>
      <c r="S4784" s="19" t="s">
        <v>5761</v>
      </c>
      <c r="T4784" s="17"/>
      <c r="U4784" s="24" t="s">
        <v>1026</v>
      </c>
      <c r="V4784" s="17"/>
      <c r="W4784" s="350"/>
      <c r="X4784" s="17"/>
      <c r="Y4784" s="17"/>
      <c r="Z4784" s="24" t="s">
        <v>1026</v>
      </c>
      <c r="AA4784" s="17"/>
      <c r="AB4784" s="19" t="s">
        <v>6674</v>
      </c>
      <c r="AC4784" s="17"/>
      <c r="AD4784" s="17"/>
      <c r="AE4784" s="17">
        <f t="shared" si="130"/>
        <v>0</v>
      </c>
      <c r="AF4784" s="11"/>
      <c r="AG4784" s="11"/>
      <c r="AH4784" s="17"/>
      <c r="AI4784" s="17"/>
      <c r="AJ4784" s="11"/>
      <c r="AK4784" s="11"/>
      <c r="AL4784" s="11"/>
      <c r="AM4784" s="11"/>
      <c r="AN4784" s="11"/>
      <c r="AO4784" s="11"/>
      <c r="AP4784" s="11"/>
      <c r="AQ4784" s="11"/>
      <c r="AR4784" s="11"/>
      <c r="AS4784" s="11"/>
      <c r="AT4784" s="11"/>
      <c r="AU4784" s="11"/>
      <c r="AV4784" s="11"/>
      <c r="AW4784" s="11"/>
      <c r="AX4784" s="11"/>
      <c r="AY4784" s="11"/>
      <c r="AZ4784" s="11"/>
      <c r="BA4784" s="11"/>
      <c r="BB4784" s="11"/>
      <c r="BC4784" s="11"/>
      <c r="BD4784" s="11"/>
      <c r="BE4784" s="11"/>
      <c r="BF4784" s="11"/>
      <c r="BG4784" s="11"/>
      <c r="BH4784" s="11"/>
      <c r="BI4784" s="11"/>
      <c r="BJ4784" s="11"/>
      <c r="BK4784" s="11"/>
      <c r="BL4784" s="11"/>
      <c r="BM4784" s="142"/>
    </row>
    <row r="4785" spans="1:65" s="342" customFormat="1" ht="15" customHeight="1" x14ac:dyDescent="0.25">
      <c r="A4785" s="14"/>
      <c r="B4785" s="153"/>
      <c r="C4785" s="14"/>
      <c r="D4785" s="14"/>
      <c r="E4785" s="14"/>
      <c r="F4785" s="14"/>
      <c r="G4785" s="14"/>
      <c r="H4785" s="14"/>
      <c r="I4785" s="14"/>
      <c r="J4785" s="20"/>
      <c r="K4785" s="14"/>
      <c r="L4785" s="14"/>
      <c r="M4785" s="72" t="s">
        <v>3027</v>
      </c>
      <c r="N4785" s="17">
        <v>7</v>
      </c>
      <c r="O4785" s="17">
        <v>7</v>
      </c>
      <c r="P4785" s="17">
        <v>2018</v>
      </c>
      <c r="Q4785" s="19" t="s">
        <v>264</v>
      </c>
      <c r="R4785" s="17" t="s">
        <v>1026</v>
      </c>
      <c r="S4785" s="19" t="s">
        <v>392</v>
      </c>
      <c r="T4785" s="17"/>
      <c r="U4785" s="24" t="s">
        <v>1026</v>
      </c>
      <c r="V4785" s="17"/>
      <c r="W4785" s="350"/>
      <c r="X4785" s="17"/>
      <c r="Y4785" s="17"/>
      <c r="Z4785" s="24" t="s">
        <v>1026</v>
      </c>
      <c r="AA4785" s="17"/>
      <c r="AB4785" s="19"/>
      <c r="AC4785" s="17"/>
      <c r="AD4785" s="17"/>
      <c r="AE4785" s="17">
        <f t="shared" ref="AE4785:AE4816" si="131">PRODUCT(AC4785*60+AD4785)</f>
        <v>0</v>
      </c>
      <c r="AF4785" s="11"/>
      <c r="AG4785" s="11"/>
      <c r="AH4785" s="17"/>
      <c r="AI4785" s="17"/>
      <c r="AJ4785" s="11"/>
      <c r="AK4785" s="11"/>
      <c r="AL4785" s="11"/>
      <c r="AM4785" s="11"/>
      <c r="AN4785" s="11"/>
      <c r="AO4785" s="11"/>
      <c r="AP4785" s="11"/>
      <c r="AQ4785" s="11"/>
      <c r="AR4785" s="11"/>
      <c r="AS4785" s="11"/>
      <c r="AT4785" s="11"/>
      <c r="AU4785" s="11"/>
      <c r="AV4785" s="11"/>
      <c r="AW4785" s="11"/>
      <c r="AX4785" s="11"/>
      <c r="AY4785" s="11"/>
      <c r="AZ4785" s="11"/>
      <c r="BA4785" s="11"/>
      <c r="BB4785" s="11"/>
      <c r="BC4785" s="11"/>
      <c r="BD4785" s="11"/>
      <c r="BE4785" s="11"/>
      <c r="BF4785" s="11"/>
      <c r="BG4785" s="11"/>
      <c r="BH4785" s="11"/>
      <c r="BI4785" s="11"/>
      <c r="BJ4785" s="11"/>
      <c r="BK4785" s="11"/>
      <c r="BL4785" s="11"/>
      <c r="BM4785" s="142"/>
    </row>
    <row r="4786" spans="1:65" s="342" customFormat="1" ht="15" customHeight="1" x14ac:dyDescent="0.25">
      <c r="A4786" s="14"/>
      <c r="B4786" s="153"/>
      <c r="C4786" s="14"/>
      <c r="D4786" s="14"/>
      <c r="E4786" s="14"/>
      <c r="F4786" s="14"/>
      <c r="G4786" s="14"/>
      <c r="H4786" s="14"/>
      <c r="I4786" s="14"/>
      <c r="J4786" s="20"/>
      <c r="K4786" s="14"/>
      <c r="L4786" s="14"/>
      <c r="M4786" s="72" t="s">
        <v>3011</v>
      </c>
      <c r="N4786" s="17">
        <v>8</v>
      </c>
      <c r="O4786" s="17">
        <v>7</v>
      </c>
      <c r="P4786" s="17">
        <v>2018</v>
      </c>
      <c r="Q4786" s="19" t="s">
        <v>1041</v>
      </c>
      <c r="R4786" s="17" t="s">
        <v>1026</v>
      </c>
      <c r="S4786" s="19" t="s">
        <v>1241</v>
      </c>
      <c r="T4786" s="17"/>
      <c r="U4786" s="24" t="s">
        <v>1026</v>
      </c>
      <c r="V4786" s="17"/>
      <c r="W4786" s="350"/>
      <c r="X4786" s="17"/>
      <c r="Y4786" s="17"/>
      <c r="Z4786" s="24" t="s">
        <v>1026</v>
      </c>
      <c r="AA4786" s="17"/>
      <c r="AB4786" s="19"/>
      <c r="AC4786" s="17"/>
      <c r="AD4786" s="17"/>
      <c r="AE4786" s="17">
        <f t="shared" si="131"/>
        <v>0</v>
      </c>
      <c r="AF4786" s="11"/>
      <c r="AG4786" s="11"/>
      <c r="AH4786" s="17"/>
      <c r="AI4786" s="17"/>
      <c r="AJ4786" s="11"/>
      <c r="AK4786" s="11"/>
      <c r="AL4786" s="11"/>
      <c r="AM4786" s="11"/>
      <c r="AN4786" s="11"/>
      <c r="AO4786" s="11"/>
      <c r="AP4786" s="11"/>
      <c r="AQ4786" s="11"/>
      <c r="AR4786" s="11"/>
      <c r="AS4786" s="11"/>
      <c r="AT4786" s="11"/>
      <c r="AU4786" s="11"/>
      <c r="AV4786" s="11"/>
      <c r="AW4786" s="11"/>
      <c r="AX4786" s="11"/>
      <c r="AY4786" s="11"/>
      <c r="AZ4786" s="11"/>
      <c r="BA4786" s="11"/>
      <c r="BB4786" s="11"/>
      <c r="BC4786" s="11"/>
      <c r="BD4786" s="11"/>
      <c r="BE4786" s="11"/>
      <c r="BF4786" s="11"/>
      <c r="BG4786" s="11"/>
      <c r="BH4786" s="11"/>
      <c r="BI4786" s="11"/>
      <c r="BJ4786" s="11"/>
      <c r="BK4786" s="11"/>
      <c r="BL4786" s="11"/>
      <c r="BM4786" s="142"/>
    </row>
    <row r="4787" spans="1:65" s="342" customFormat="1" ht="15" customHeight="1" x14ac:dyDescent="0.25">
      <c r="A4787" s="14"/>
      <c r="B4787" s="153"/>
      <c r="C4787" s="14"/>
      <c r="D4787" s="14"/>
      <c r="E4787" s="14"/>
      <c r="F4787" s="14"/>
      <c r="G4787" s="14"/>
      <c r="H4787" s="14"/>
      <c r="I4787" s="14"/>
      <c r="J4787" s="20"/>
      <c r="K4787" s="14"/>
      <c r="L4787" s="14"/>
      <c r="M4787" s="72" t="s">
        <v>3011</v>
      </c>
      <c r="N4787" s="17">
        <v>8</v>
      </c>
      <c r="O4787" s="17">
        <v>7</v>
      </c>
      <c r="P4787" s="17">
        <v>2018</v>
      </c>
      <c r="Q4787" s="19" t="s">
        <v>563</v>
      </c>
      <c r="R4787" s="17" t="s">
        <v>1026</v>
      </c>
      <c r="S4787" s="19" t="s">
        <v>1433</v>
      </c>
      <c r="T4787" s="17"/>
      <c r="U4787" s="24" t="s">
        <v>1026</v>
      </c>
      <c r="V4787" s="17"/>
      <c r="W4787" s="350"/>
      <c r="X4787" s="17"/>
      <c r="Y4787" s="17"/>
      <c r="Z4787" s="24" t="s">
        <v>1026</v>
      </c>
      <c r="AA4787" s="17"/>
      <c r="AB4787" s="19"/>
      <c r="AC4787" s="17"/>
      <c r="AD4787" s="17"/>
      <c r="AE4787" s="17">
        <f t="shared" si="131"/>
        <v>0</v>
      </c>
      <c r="AF4787" s="11"/>
      <c r="AG4787" s="11"/>
      <c r="AH4787" s="17"/>
      <c r="AI4787" s="17"/>
      <c r="AJ4787" s="11"/>
      <c r="AK4787" s="11"/>
      <c r="AL4787" s="11"/>
      <c r="AM4787" s="11"/>
      <c r="AN4787" s="11"/>
      <c r="AO4787" s="11"/>
      <c r="AP4787" s="11"/>
      <c r="AQ4787" s="11"/>
      <c r="AR4787" s="11"/>
      <c r="AS4787" s="11"/>
      <c r="AT4787" s="11"/>
      <c r="AU4787" s="11"/>
      <c r="AV4787" s="11"/>
      <c r="AW4787" s="11"/>
      <c r="AX4787" s="11"/>
      <c r="AY4787" s="11"/>
      <c r="AZ4787" s="11"/>
      <c r="BA4787" s="11"/>
      <c r="BB4787" s="11"/>
      <c r="BC4787" s="11"/>
      <c r="BD4787" s="11"/>
      <c r="BE4787" s="11"/>
      <c r="BF4787" s="11"/>
      <c r="BG4787" s="11"/>
      <c r="BH4787" s="11"/>
      <c r="BI4787" s="11"/>
      <c r="BJ4787" s="11"/>
      <c r="BK4787" s="11"/>
      <c r="BL4787" s="11"/>
      <c r="BM4787" s="142"/>
    </row>
    <row r="4788" spans="1:65" s="342" customFormat="1" ht="15" customHeight="1" x14ac:dyDescent="0.25">
      <c r="A4788" s="14"/>
      <c r="B4788" s="153"/>
      <c r="C4788" s="14"/>
      <c r="D4788" s="14"/>
      <c r="E4788" s="14"/>
      <c r="F4788" s="14"/>
      <c r="G4788" s="14"/>
      <c r="H4788" s="14"/>
      <c r="I4788" s="14"/>
      <c r="J4788" s="20"/>
      <c r="K4788" s="14"/>
      <c r="L4788" s="14"/>
      <c r="M4788" s="72" t="s">
        <v>3011</v>
      </c>
      <c r="N4788" s="17">
        <v>8</v>
      </c>
      <c r="O4788" s="17">
        <v>7</v>
      </c>
      <c r="P4788" s="17">
        <v>2018</v>
      </c>
      <c r="Q4788" s="19" t="s">
        <v>5761</v>
      </c>
      <c r="R4788" s="17" t="s">
        <v>1026</v>
      </c>
      <c r="S4788" s="19" t="s">
        <v>6507</v>
      </c>
      <c r="T4788" s="17"/>
      <c r="U4788" s="24" t="s">
        <v>1026</v>
      </c>
      <c r="V4788" s="17"/>
      <c r="W4788" s="350"/>
      <c r="X4788" s="17"/>
      <c r="Y4788" s="17"/>
      <c r="Z4788" s="24" t="s">
        <v>1026</v>
      </c>
      <c r="AA4788" s="17"/>
      <c r="AB4788" s="19"/>
      <c r="AC4788" s="17"/>
      <c r="AD4788" s="17"/>
      <c r="AE4788" s="17">
        <f t="shared" si="131"/>
        <v>0</v>
      </c>
      <c r="AF4788" s="11"/>
      <c r="AG4788" s="11"/>
      <c r="AH4788" s="17"/>
      <c r="AI4788" s="17"/>
      <c r="AJ4788" s="11"/>
      <c r="AK4788" s="11"/>
      <c r="AL4788" s="11"/>
      <c r="AM4788" s="11"/>
      <c r="AN4788" s="11"/>
      <c r="AO4788" s="11"/>
      <c r="AP4788" s="11"/>
      <c r="AQ4788" s="11"/>
      <c r="AR4788" s="11"/>
      <c r="AS4788" s="11"/>
      <c r="AT4788" s="11"/>
      <c r="AU4788" s="11"/>
      <c r="AV4788" s="11"/>
      <c r="AW4788" s="11"/>
      <c r="AX4788" s="11"/>
      <c r="AY4788" s="11"/>
      <c r="AZ4788" s="11"/>
      <c r="BA4788" s="11"/>
      <c r="BB4788" s="11"/>
      <c r="BC4788" s="11"/>
      <c r="BD4788" s="11"/>
      <c r="BE4788" s="11"/>
      <c r="BF4788" s="11"/>
      <c r="BG4788" s="11"/>
      <c r="BH4788" s="11"/>
      <c r="BI4788" s="11"/>
      <c r="BJ4788" s="11"/>
      <c r="BK4788" s="11"/>
      <c r="BL4788" s="11"/>
      <c r="BM4788" s="142"/>
    </row>
    <row r="4789" spans="1:65" s="342" customFormat="1" ht="15" customHeight="1" x14ac:dyDescent="0.25">
      <c r="A4789" s="14"/>
      <c r="B4789" s="153"/>
      <c r="C4789" s="14"/>
      <c r="D4789" s="14"/>
      <c r="E4789" s="14"/>
      <c r="F4789" s="14"/>
      <c r="G4789" s="14"/>
      <c r="H4789" s="14"/>
      <c r="I4789" s="14"/>
      <c r="J4789" s="20"/>
      <c r="K4789" s="14"/>
      <c r="L4789" s="14"/>
      <c r="M4789" s="72" t="s">
        <v>3144</v>
      </c>
      <c r="N4789" s="17">
        <v>10</v>
      </c>
      <c r="O4789" s="17">
        <v>7</v>
      </c>
      <c r="P4789" s="17">
        <v>2018</v>
      </c>
      <c r="Q4789" s="19" t="s">
        <v>563</v>
      </c>
      <c r="R4789" s="17" t="s">
        <v>1026</v>
      </c>
      <c r="S4789" s="19" t="s">
        <v>5761</v>
      </c>
      <c r="T4789" s="17"/>
      <c r="U4789" s="24" t="s">
        <v>1026</v>
      </c>
      <c r="V4789" s="17"/>
      <c r="W4789" s="350"/>
      <c r="X4789" s="17"/>
      <c r="Y4789" s="17"/>
      <c r="Z4789" s="24" t="s">
        <v>1026</v>
      </c>
      <c r="AA4789" s="17"/>
      <c r="AB4789" s="19"/>
      <c r="AC4789" s="17"/>
      <c r="AD4789" s="17"/>
      <c r="AE4789" s="17">
        <f t="shared" si="131"/>
        <v>0</v>
      </c>
      <c r="AF4789" s="11"/>
      <c r="AG4789" s="11"/>
      <c r="AH4789" s="17"/>
      <c r="AI4789" s="17"/>
      <c r="AJ4789" s="11"/>
      <c r="AK4789" s="11"/>
      <c r="AL4789" s="11"/>
      <c r="AM4789" s="11"/>
      <c r="AN4789" s="11"/>
      <c r="AO4789" s="11"/>
      <c r="AP4789" s="11"/>
      <c r="AQ4789" s="11"/>
      <c r="AR4789" s="11"/>
      <c r="AS4789" s="11"/>
      <c r="AT4789" s="11"/>
      <c r="AU4789" s="11"/>
      <c r="AV4789" s="11"/>
      <c r="AW4789" s="11"/>
      <c r="AX4789" s="11"/>
      <c r="AY4789" s="11"/>
      <c r="AZ4789" s="11"/>
      <c r="BA4789" s="11"/>
      <c r="BB4789" s="11"/>
      <c r="BC4789" s="11"/>
      <c r="BD4789" s="11"/>
      <c r="BE4789" s="11"/>
      <c r="BF4789" s="11"/>
      <c r="BG4789" s="11"/>
      <c r="BH4789" s="11"/>
      <c r="BI4789" s="11"/>
      <c r="BJ4789" s="11"/>
      <c r="BK4789" s="11"/>
      <c r="BL4789" s="11"/>
      <c r="BM4789" s="142"/>
    </row>
    <row r="4790" spans="1:65" s="342" customFormat="1" ht="15" customHeight="1" x14ac:dyDescent="0.25">
      <c r="A4790" s="14"/>
      <c r="B4790" s="153"/>
      <c r="C4790" s="14"/>
      <c r="D4790" s="14"/>
      <c r="E4790" s="14"/>
      <c r="F4790" s="14"/>
      <c r="G4790" s="14"/>
      <c r="H4790" s="14"/>
      <c r="I4790" s="14"/>
      <c r="J4790" s="20"/>
      <c r="K4790" s="14"/>
      <c r="L4790" s="14"/>
      <c r="M4790" s="72" t="s">
        <v>3144</v>
      </c>
      <c r="N4790" s="17">
        <v>10</v>
      </c>
      <c r="O4790" s="17">
        <v>7</v>
      </c>
      <c r="P4790" s="17">
        <v>2018</v>
      </c>
      <c r="Q4790" s="19" t="s">
        <v>392</v>
      </c>
      <c r="R4790" s="17" t="s">
        <v>1026</v>
      </c>
      <c r="S4790" s="19" t="s">
        <v>5041</v>
      </c>
      <c r="T4790" s="17"/>
      <c r="U4790" s="24" t="s">
        <v>1026</v>
      </c>
      <c r="V4790" s="17"/>
      <c r="W4790" s="350"/>
      <c r="X4790" s="17"/>
      <c r="Y4790" s="17"/>
      <c r="Z4790" s="24" t="s">
        <v>1026</v>
      </c>
      <c r="AA4790" s="17"/>
      <c r="AB4790" s="19"/>
      <c r="AC4790" s="17"/>
      <c r="AD4790" s="17"/>
      <c r="AE4790" s="17">
        <f t="shared" si="131"/>
        <v>0</v>
      </c>
      <c r="AF4790" s="11"/>
      <c r="AG4790" s="11"/>
      <c r="AH4790" s="17"/>
      <c r="AI4790" s="17"/>
      <c r="AJ4790" s="11"/>
      <c r="AK4790" s="11"/>
      <c r="AL4790" s="11"/>
      <c r="AM4790" s="11"/>
      <c r="AN4790" s="11"/>
      <c r="AO4790" s="11"/>
      <c r="AP4790" s="11"/>
      <c r="AQ4790" s="11"/>
      <c r="AR4790" s="11"/>
      <c r="AS4790" s="11"/>
      <c r="AT4790" s="11"/>
      <c r="AU4790" s="11"/>
      <c r="AV4790" s="11"/>
      <c r="AW4790" s="11"/>
      <c r="AX4790" s="11"/>
      <c r="AY4790" s="11"/>
      <c r="AZ4790" s="11"/>
      <c r="BA4790" s="11"/>
      <c r="BB4790" s="11"/>
      <c r="BC4790" s="11"/>
      <c r="BD4790" s="11"/>
      <c r="BE4790" s="11"/>
      <c r="BF4790" s="11"/>
      <c r="BG4790" s="11"/>
      <c r="BH4790" s="11"/>
      <c r="BI4790" s="11"/>
      <c r="BJ4790" s="11"/>
      <c r="BK4790" s="11"/>
      <c r="BL4790" s="11"/>
      <c r="BM4790" s="142"/>
    </row>
    <row r="4791" spans="1:65" s="342" customFormat="1" ht="15" customHeight="1" x14ac:dyDescent="0.25">
      <c r="A4791" s="14"/>
      <c r="B4791" s="153"/>
      <c r="C4791" s="14"/>
      <c r="D4791" s="14"/>
      <c r="E4791" s="14"/>
      <c r="F4791" s="14"/>
      <c r="G4791" s="14"/>
      <c r="H4791" s="14"/>
      <c r="I4791" s="14"/>
      <c r="J4791" s="20"/>
      <c r="K4791" s="14"/>
      <c r="L4791" s="14"/>
      <c r="M4791" s="72" t="s">
        <v>3142</v>
      </c>
      <c r="N4791" s="17">
        <v>11</v>
      </c>
      <c r="O4791" s="17">
        <v>7</v>
      </c>
      <c r="P4791" s="17">
        <v>2018</v>
      </c>
      <c r="Q4791" s="19" t="s">
        <v>6507</v>
      </c>
      <c r="R4791" s="17" t="s">
        <v>1026</v>
      </c>
      <c r="S4791" s="19" t="s">
        <v>1041</v>
      </c>
      <c r="T4791" s="17"/>
      <c r="U4791" s="24" t="s">
        <v>1026</v>
      </c>
      <c r="V4791" s="17"/>
      <c r="W4791" s="350"/>
      <c r="X4791" s="17"/>
      <c r="Y4791" s="17"/>
      <c r="Z4791" s="24" t="s">
        <v>1026</v>
      </c>
      <c r="AA4791" s="17"/>
      <c r="AB4791" s="19"/>
      <c r="AC4791" s="17"/>
      <c r="AD4791" s="17"/>
      <c r="AE4791" s="17">
        <f t="shared" si="131"/>
        <v>0</v>
      </c>
      <c r="AF4791" s="11"/>
      <c r="AG4791" s="11"/>
      <c r="AH4791" s="17"/>
      <c r="AI4791" s="17"/>
      <c r="AJ4791" s="11"/>
      <c r="AK4791" s="11"/>
      <c r="AL4791" s="11"/>
      <c r="AM4791" s="11"/>
      <c r="AN4791" s="11"/>
      <c r="AO4791" s="11"/>
      <c r="AP4791" s="11"/>
      <c r="AQ4791" s="11"/>
      <c r="AR4791" s="11"/>
      <c r="AS4791" s="11"/>
      <c r="AT4791" s="11"/>
      <c r="AU4791" s="11"/>
      <c r="AV4791" s="11"/>
      <c r="AW4791" s="11"/>
      <c r="AX4791" s="11"/>
      <c r="AY4791" s="11"/>
      <c r="AZ4791" s="11"/>
      <c r="BA4791" s="11"/>
      <c r="BB4791" s="11"/>
      <c r="BC4791" s="11"/>
      <c r="BD4791" s="11"/>
      <c r="BE4791" s="11"/>
      <c r="BF4791" s="11"/>
      <c r="BG4791" s="11"/>
      <c r="BH4791" s="11"/>
      <c r="BI4791" s="11"/>
      <c r="BJ4791" s="11"/>
      <c r="BK4791" s="11"/>
      <c r="BL4791" s="11"/>
      <c r="BM4791" s="142"/>
    </row>
    <row r="4792" spans="1:65" s="342" customFormat="1" ht="15" customHeight="1" x14ac:dyDescent="0.25">
      <c r="A4792" s="14"/>
      <c r="B4792" s="153"/>
      <c r="C4792" s="14"/>
      <c r="D4792" s="14"/>
      <c r="E4792" s="14"/>
      <c r="F4792" s="14"/>
      <c r="G4792" s="14"/>
      <c r="H4792" s="14"/>
      <c r="I4792" s="14"/>
      <c r="J4792" s="20"/>
      <c r="K4792" s="14"/>
      <c r="L4792" s="14"/>
      <c r="M4792" s="72" t="s">
        <v>3142</v>
      </c>
      <c r="N4792" s="17">
        <v>11</v>
      </c>
      <c r="O4792" s="17">
        <v>7</v>
      </c>
      <c r="P4792" s="17">
        <v>2018</v>
      </c>
      <c r="Q4792" s="19" t="s">
        <v>264</v>
      </c>
      <c r="R4792" s="17" t="s">
        <v>1026</v>
      </c>
      <c r="S4792" s="19" t="s">
        <v>566</v>
      </c>
      <c r="T4792" s="17"/>
      <c r="U4792" s="24" t="s">
        <v>1026</v>
      </c>
      <c r="V4792" s="17"/>
      <c r="W4792" s="350"/>
      <c r="X4792" s="17"/>
      <c r="Y4792" s="17"/>
      <c r="Z4792" s="24" t="s">
        <v>1026</v>
      </c>
      <c r="AA4792" s="17"/>
      <c r="AB4792" s="19"/>
      <c r="AC4792" s="17"/>
      <c r="AD4792" s="17"/>
      <c r="AE4792" s="17">
        <f t="shared" si="131"/>
        <v>0</v>
      </c>
      <c r="AF4792" s="11"/>
      <c r="AG4792" s="11"/>
      <c r="AH4792" s="17"/>
      <c r="AI4792" s="17"/>
      <c r="AJ4792" s="11"/>
      <c r="AK4792" s="11"/>
      <c r="AL4792" s="11"/>
      <c r="AM4792" s="11"/>
      <c r="AN4792" s="11"/>
      <c r="AO4792" s="11"/>
      <c r="AP4792" s="11"/>
      <c r="AQ4792" s="11"/>
      <c r="AR4792" s="11"/>
      <c r="AS4792" s="11"/>
      <c r="AT4792" s="11"/>
      <c r="AU4792" s="11"/>
      <c r="AV4792" s="11"/>
      <c r="AW4792" s="11"/>
      <c r="AX4792" s="11"/>
      <c r="AY4792" s="11"/>
      <c r="AZ4792" s="11"/>
      <c r="BA4792" s="11"/>
      <c r="BB4792" s="11"/>
      <c r="BC4792" s="11"/>
      <c r="BD4792" s="11"/>
      <c r="BE4792" s="11"/>
      <c r="BF4792" s="11"/>
      <c r="BG4792" s="11"/>
      <c r="BH4792" s="11"/>
      <c r="BI4792" s="11"/>
      <c r="BJ4792" s="11"/>
      <c r="BK4792" s="11"/>
      <c r="BL4792" s="11"/>
      <c r="BM4792" s="142"/>
    </row>
    <row r="4793" spans="1:65" s="342" customFormat="1" ht="15" customHeight="1" x14ac:dyDescent="0.25">
      <c r="A4793" s="14"/>
      <c r="B4793" s="153"/>
      <c r="C4793" s="14"/>
      <c r="D4793" s="14"/>
      <c r="E4793" s="14"/>
      <c r="F4793" s="14"/>
      <c r="G4793" s="14"/>
      <c r="H4793" s="14"/>
      <c r="I4793" s="14"/>
      <c r="J4793" s="20"/>
      <c r="K4793" s="14"/>
      <c r="L4793" s="14"/>
      <c r="M4793" s="72" t="s">
        <v>3141</v>
      </c>
      <c r="N4793" s="17">
        <v>12</v>
      </c>
      <c r="O4793" s="17">
        <v>7</v>
      </c>
      <c r="P4793" s="17">
        <v>2018</v>
      </c>
      <c r="Q4793" s="19" t="s">
        <v>563</v>
      </c>
      <c r="R4793" s="17" t="s">
        <v>1026</v>
      </c>
      <c r="S4793" s="19" t="s">
        <v>392</v>
      </c>
      <c r="T4793" s="17"/>
      <c r="U4793" s="24" t="s">
        <v>1026</v>
      </c>
      <c r="V4793" s="17"/>
      <c r="W4793" s="350"/>
      <c r="X4793" s="17"/>
      <c r="Y4793" s="17"/>
      <c r="Z4793" s="24" t="s">
        <v>1026</v>
      </c>
      <c r="AA4793" s="17"/>
      <c r="AB4793" s="19"/>
      <c r="AC4793" s="17"/>
      <c r="AD4793" s="17"/>
      <c r="AE4793" s="17">
        <f t="shared" si="131"/>
        <v>0</v>
      </c>
      <c r="AF4793" s="11"/>
      <c r="AG4793" s="11"/>
      <c r="AH4793" s="17"/>
      <c r="AI4793" s="17"/>
      <c r="AJ4793" s="11"/>
      <c r="AK4793" s="11"/>
      <c r="AL4793" s="11"/>
      <c r="AM4793" s="11"/>
      <c r="AN4793" s="11"/>
      <c r="AO4793" s="11"/>
      <c r="AP4793" s="11"/>
      <c r="AQ4793" s="11"/>
      <c r="AR4793" s="11"/>
      <c r="AS4793" s="11"/>
      <c r="AT4793" s="11"/>
      <c r="AU4793" s="11"/>
      <c r="AV4793" s="11"/>
      <c r="AW4793" s="11"/>
      <c r="AX4793" s="11"/>
      <c r="AY4793" s="11"/>
      <c r="AZ4793" s="11"/>
      <c r="BA4793" s="11"/>
      <c r="BB4793" s="11"/>
      <c r="BC4793" s="11"/>
      <c r="BD4793" s="11"/>
      <c r="BE4793" s="11"/>
      <c r="BF4793" s="11"/>
      <c r="BG4793" s="11"/>
      <c r="BH4793" s="11"/>
      <c r="BI4793" s="11"/>
      <c r="BJ4793" s="11"/>
      <c r="BK4793" s="11"/>
      <c r="BL4793" s="11"/>
      <c r="BM4793" s="142"/>
    </row>
    <row r="4794" spans="1:65" s="342" customFormat="1" ht="15" customHeight="1" x14ac:dyDescent="0.25">
      <c r="A4794" s="14"/>
      <c r="B4794" s="153"/>
      <c r="C4794" s="14"/>
      <c r="D4794" s="14"/>
      <c r="E4794" s="14"/>
      <c r="F4794" s="14"/>
      <c r="G4794" s="14"/>
      <c r="H4794" s="14"/>
      <c r="I4794" s="14"/>
      <c r="J4794" s="20"/>
      <c r="K4794" s="14"/>
      <c r="L4794" s="14"/>
      <c r="M4794" s="72" t="s">
        <v>3143</v>
      </c>
      <c r="N4794" s="17">
        <v>13</v>
      </c>
      <c r="O4794" s="17">
        <v>7</v>
      </c>
      <c r="P4794" s="17">
        <v>2018</v>
      </c>
      <c r="Q4794" s="19" t="s">
        <v>1433</v>
      </c>
      <c r="R4794" s="17" t="s">
        <v>1026</v>
      </c>
      <c r="S4794" s="19" t="s">
        <v>5761</v>
      </c>
      <c r="T4794" s="17"/>
      <c r="U4794" s="24" t="s">
        <v>1026</v>
      </c>
      <c r="V4794" s="17"/>
      <c r="W4794" s="350"/>
      <c r="X4794" s="17"/>
      <c r="Y4794" s="17"/>
      <c r="Z4794" s="24" t="s">
        <v>1026</v>
      </c>
      <c r="AA4794" s="17"/>
      <c r="AB4794" s="19"/>
      <c r="AC4794" s="17"/>
      <c r="AD4794" s="17"/>
      <c r="AE4794" s="17">
        <f t="shared" si="131"/>
        <v>0</v>
      </c>
      <c r="AF4794" s="11"/>
      <c r="AG4794" s="11"/>
      <c r="AH4794" s="17"/>
      <c r="AI4794" s="17"/>
      <c r="AJ4794" s="11"/>
      <c r="AK4794" s="11"/>
      <c r="AL4794" s="11"/>
      <c r="AM4794" s="11"/>
      <c r="AN4794" s="11"/>
      <c r="AO4794" s="11"/>
      <c r="AP4794" s="11"/>
      <c r="AQ4794" s="11"/>
      <c r="AR4794" s="11"/>
      <c r="AS4794" s="11"/>
      <c r="AT4794" s="11"/>
      <c r="AU4794" s="11"/>
      <c r="AV4794" s="11"/>
      <c r="AW4794" s="11"/>
      <c r="AX4794" s="11"/>
      <c r="AY4794" s="11"/>
      <c r="AZ4794" s="11"/>
      <c r="BA4794" s="11"/>
      <c r="BB4794" s="11"/>
      <c r="BC4794" s="11"/>
      <c r="BD4794" s="11"/>
      <c r="BE4794" s="11"/>
      <c r="BF4794" s="11"/>
      <c r="BG4794" s="11"/>
      <c r="BH4794" s="11"/>
      <c r="BI4794" s="11"/>
      <c r="BJ4794" s="11"/>
      <c r="BK4794" s="11"/>
      <c r="BL4794" s="11"/>
      <c r="BM4794" s="142"/>
    </row>
    <row r="4795" spans="1:65" s="342" customFormat="1" ht="15" customHeight="1" x14ac:dyDescent="0.25">
      <c r="A4795" s="14"/>
      <c r="B4795" s="153"/>
      <c r="C4795" s="14"/>
      <c r="D4795" s="14"/>
      <c r="E4795" s="14"/>
      <c r="F4795" s="14"/>
      <c r="G4795" s="14"/>
      <c r="H4795" s="14"/>
      <c r="I4795" s="14"/>
      <c r="J4795" s="20"/>
      <c r="K4795" s="14"/>
      <c r="L4795" s="14"/>
      <c r="M4795" s="72" t="s">
        <v>3143</v>
      </c>
      <c r="N4795" s="17">
        <v>13</v>
      </c>
      <c r="O4795" s="17">
        <v>7</v>
      </c>
      <c r="P4795" s="17">
        <v>2018</v>
      </c>
      <c r="Q4795" s="19" t="s">
        <v>5041</v>
      </c>
      <c r="R4795" s="17" t="s">
        <v>1026</v>
      </c>
      <c r="S4795" s="19" t="s">
        <v>1041</v>
      </c>
      <c r="T4795" s="17"/>
      <c r="U4795" s="24" t="s">
        <v>1026</v>
      </c>
      <c r="V4795" s="17"/>
      <c r="W4795" s="350"/>
      <c r="X4795" s="17"/>
      <c r="Y4795" s="17"/>
      <c r="Z4795" s="24" t="s">
        <v>1026</v>
      </c>
      <c r="AA4795" s="17"/>
      <c r="AB4795" s="19"/>
      <c r="AC4795" s="17"/>
      <c r="AD4795" s="17"/>
      <c r="AE4795" s="17">
        <f t="shared" si="131"/>
        <v>0</v>
      </c>
      <c r="AF4795" s="11"/>
      <c r="AG4795" s="11"/>
      <c r="AH4795" s="17"/>
      <c r="AI4795" s="17"/>
      <c r="AJ4795" s="11"/>
      <c r="AK4795" s="11"/>
      <c r="AL4795" s="11"/>
      <c r="AM4795" s="11"/>
      <c r="AN4795" s="11"/>
      <c r="AO4795" s="11"/>
      <c r="AP4795" s="11"/>
      <c r="AQ4795" s="11"/>
      <c r="AR4795" s="11"/>
      <c r="AS4795" s="11"/>
      <c r="AT4795" s="11"/>
      <c r="AU4795" s="11"/>
      <c r="AV4795" s="11"/>
      <c r="AW4795" s="11"/>
      <c r="AX4795" s="11"/>
      <c r="AY4795" s="11"/>
      <c r="AZ4795" s="11"/>
      <c r="BA4795" s="11"/>
      <c r="BB4795" s="11"/>
      <c r="BC4795" s="11"/>
      <c r="BD4795" s="11"/>
      <c r="BE4795" s="11"/>
      <c r="BF4795" s="11"/>
      <c r="BG4795" s="11"/>
      <c r="BH4795" s="11"/>
      <c r="BI4795" s="11"/>
      <c r="BJ4795" s="11"/>
      <c r="BK4795" s="11"/>
      <c r="BL4795" s="11"/>
      <c r="BM4795" s="142"/>
    </row>
    <row r="4796" spans="1:65" s="342" customFormat="1" ht="15" customHeight="1" x14ac:dyDescent="0.25">
      <c r="A4796" s="14"/>
      <c r="B4796" s="153"/>
      <c r="C4796" s="14"/>
      <c r="D4796" s="14"/>
      <c r="E4796" s="14"/>
      <c r="F4796" s="14"/>
      <c r="G4796" s="14"/>
      <c r="H4796" s="14"/>
      <c r="I4796" s="14"/>
      <c r="J4796" s="20"/>
      <c r="K4796" s="14"/>
      <c r="L4796" s="14"/>
      <c r="M4796" s="72" t="s">
        <v>3143</v>
      </c>
      <c r="N4796" s="17">
        <v>13</v>
      </c>
      <c r="O4796" s="17">
        <v>7</v>
      </c>
      <c r="P4796" s="17">
        <v>2018</v>
      </c>
      <c r="Q4796" s="19" t="s">
        <v>6507</v>
      </c>
      <c r="R4796" s="17" t="s">
        <v>1026</v>
      </c>
      <c r="S4796" s="19" t="s">
        <v>6508</v>
      </c>
      <c r="T4796" s="17"/>
      <c r="U4796" s="24" t="s">
        <v>1026</v>
      </c>
      <c r="V4796" s="17"/>
      <c r="W4796" s="350"/>
      <c r="X4796" s="17"/>
      <c r="Y4796" s="17"/>
      <c r="Z4796" s="24" t="s">
        <v>1026</v>
      </c>
      <c r="AA4796" s="17"/>
      <c r="AB4796" s="19"/>
      <c r="AC4796" s="17"/>
      <c r="AD4796" s="17"/>
      <c r="AE4796" s="17">
        <f t="shared" si="131"/>
        <v>0</v>
      </c>
      <c r="AF4796" s="11"/>
      <c r="AG4796" s="11"/>
      <c r="AH4796" s="17"/>
      <c r="AI4796" s="17"/>
      <c r="AJ4796" s="11"/>
      <c r="AK4796" s="11"/>
      <c r="AL4796" s="11"/>
      <c r="AM4796" s="11"/>
      <c r="AN4796" s="11"/>
      <c r="AO4796" s="11"/>
      <c r="AP4796" s="11"/>
      <c r="AQ4796" s="11"/>
      <c r="AR4796" s="11"/>
      <c r="AS4796" s="11"/>
      <c r="AT4796" s="11"/>
      <c r="AU4796" s="11"/>
      <c r="AV4796" s="11"/>
      <c r="AW4796" s="11"/>
      <c r="AX4796" s="11"/>
      <c r="AY4796" s="11"/>
      <c r="AZ4796" s="11"/>
      <c r="BA4796" s="11"/>
      <c r="BB4796" s="11"/>
      <c r="BC4796" s="11"/>
      <c r="BD4796" s="11"/>
      <c r="BE4796" s="11"/>
      <c r="BF4796" s="11"/>
      <c r="BG4796" s="11"/>
      <c r="BH4796" s="11"/>
      <c r="BI4796" s="11"/>
      <c r="BJ4796" s="11"/>
      <c r="BK4796" s="11"/>
      <c r="BL4796" s="11"/>
      <c r="BM4796" s="142"/>
    </row>
    <row r="4797" spans="1:65" s="342" customFormat="1" ht="15" customHeight="1" x14ac:dyDescent="0.25">
      <c r="A4797" s="14"/>
      <c r="B4797" s="153"/>
      <c r="C4797" s="14"/>
      <c r="D4797" s="14"/>
      <c r="E4797" s="14"/>
      <c r="F4797" s="14"/>
      <c r="G4797" s="14"/>
      <c r="H4797" s="14"/>
      <c r="I4797" s="14"/>
      <c r="J4797" s="20"/>
      <c r="K4797" s="14"/>
      <c r="L4797" s="14"/>
      <c r="M4797" s="72" t="s">
        <v>3143</v>
      </c>
      <c r="N4797" s="17">
        <v>13</v>
      </c>
      <c r="O4797" s="17">
        <v>7</v>
      </c>
      <c r="P4797" s="17">
        <v>2018</v>
      </c>
      <c r="Q4797" s="19" t="s">
        <v>1241</v>
      </c>
      <c r="R4797" s="17" t="s">
        <v>1026</v>
      </c>
      <c r="S4797" s="19" t="s">
        <v>264</v>
      </c>
      <c r="T4797" s="17"/>
      <c r="U4797" s="24" t="s">
        <v>1026</v>
      </c>
      <c r="V4797" s="17"/>
      <c r="W4797" s="350"/>
      <c r="X4797" s="17"/>
      <c r="Y4797" s="17"/>
      <c r="Z4797" s="24" t="s">
        <v>1026</v>
      </c>
      <c r="AA4797" s="17"/>
      <c r="AB4797" s="19"/>
      <c r="AC4797" s="17"/>
      <c r="AD4797" s="17"/>
      <c r="AE4797" s="17">
        <f t="shared" si="131"/>
        <v>0</v>
      </c>
      <c r="AF4797" s="11"/>
      <c r="AG4797" s="11"/>
      <c r="AH4797" s="17"/>
      <c r="AI4797" s="17"/>
      <c r="AJ4797" s="11"/>
      <c r="AK4797" s="11"/>
      <c r="AL4797" s="11"/>
      <c r="AM4797" s="11"/>
      <c r="AN4797" s="11"/>
      <c r="AO4797" s="11"/>
      <c r="AP4797" s="11"/>
      <c r="AQ4797" s="11"/>
      <c r="AR4797" s="11"/>
      <c r="AS4797" s="11"/>
      <c r="AT4797" s="11"/>
      <c r="AU4797" s="11"/>
      <c r="AV4797" s="11"/>
      <c r="AW4797" s="11"/>
      <c r="AX4797" s="11"/>
      <c r="AY4797" s="11"/>
      <c r="AZ4797" s="11"/>
      <c r="BA4797" s="11"/>
      <c r="BB4797" s="11"/>
      <c r="BC4797" s="11"/>
      <c r="BD4797" s="11"/>
      <c r="BE4797" s="11"/>
      <c r="BF4797" s="11"/>
      <c r="BG4797" s="11"/>
      <c r="BH4797" s="11"/>
      <c r="BI4797" s="11"/>
      <c r="BJ4797" s="11"/>
      <c r="BK4797" s="11"/>
      <c r="BL4797" s="11"/>
      <c r="BM4797" s="142"/>
    </row>
    <row r="4798" spans="1:65" s="342" customFormat="1" ht="15" customHeight="1" x14ac:dyDescent="0.25">
      <c r="A4798" s="14"/>
      <c r="B4798" s="153"/>
      <c r="C4798" s="14"/>
      <c r="D4798" s="14"/>
      <c r="E4798" s="14"/>
      <c r="F4798" s="14"/>
      <c r="G4798" s="14"/>
      <c r="H4798" s="14"/>
      <c r="I4798" s="14"/>
      <c r="J4798" s="20"/>
      <c r="K4798" s="14"/>
      <c r="L4798" s="14"/>
      <c r="M4798" s="72" t="s">
        <v>3011</v>
      </c>
      <c r="N4798" s="17">
        <v>15</v>
      </c>
      <c r="O4798" s="17">
        <v>7</v>
      </c>
      <c r="P4798" s="17">
        <v>2018</v>
      </c>
      <c r="Q4798" s="19" t="s">
        <v>392</v>
      </c>
      <c r="R4798" s="17" t="s">
        <v>1026</v>
      </c>
      <c r="S4798" s="19" t="s">
        <v>1241</v>
      </c>
      <c r="T4798" s="17"/>
      <c r="U4798" s="24" t="s">
        <v>1026</v>
      </c>
      <c r="V4798" s="17"/>
      <c r="W4798" s="350"/>
      <c r="X4798" s="17"/>
      <c r="Y4798" s="17"/>
      <c r="Z4798" s="24" t="s">
        <v>1026</v>
      </c>
      <c r="AA4798" s="17"/>
      <c r="AB4798" s="19"/>
      <c r="AC4798" s="17"/>
      <c r="AD4798" s="17"/>
      <c r="AE4798" s="17">
        <f t="shared" si="131"/>
        <v>0</v>
      </c>
      <c r="AF4798" s="11"/>
      <c r="AG4798" s="11"/>
      <c r="AH4798" s="17"/>
      <c r="AI4798" s="17"/>
      <c r="AJ4798" s="11"/>
      <c r="AK4798" s="11"/>
      <c r="AL4798" s="11"/>
      <c r="AM4798" s="11"/>
      <c r="AN4798" s="11"/>
      <c r="AO4798" s="11"/>
      <c r="AP4798" s="11"/>
      <c r="AQ4798" s="11"/>
      <c r="AR4798" s="11"/>
      <c r="AS4798" s="11"/>
      <c r="AT4798" s="11"/>
      <c r="AU4798" s="11"/>
      <c r="AV4798" s="11"/>
      <c r="AW4798" s="11"/>
      <c r="AX4798" s="11"/>
      <c r="AY4798" s="11"/>
      <c r="AZ4798" s="11"/>
      <c r="BA4798" s="11"/>
      <c r="BB4798" s="11"/>
      <c r="BC4798" s="11"/>
      <c r="BD4798" s="11"/>
      <c r="BE4798" s="11"/>
      <c r="BF4798" s="11"/>
      <c r="BG4798" s="11"/>
      <c r="BH4798" s="11"/>
      <c r="BI4798" s="11"/>
      <c r="BJ4798" s="11"/>
      <c r="BK4798" s="11"/>
      <c r="BL4798" s="11"/>
      <c r="BM4798" s="142"/>
    </row>
    <row r="4799" spans="1:65" s="342" customFormat="1" ht="15" customHeight="1" x14ac:dyDescent="0.25">
      <c r="A4799" s="14"/>
      <c r="B4799" s="153"/>
      <c r="C4799" s="14"/>
      <c r="D4799" s="14"/>
      <c r="E4799" s="14"/>
      <c r="F4799" s="14"/>
      <c r="G4799" s="14"/>
      <c r="H4799" s="14"/>
      <c r="I4799" s="14"/>
      <c r="J4799" s="20"/>
      <c r="K4799" s="14"/>
      <c r="L4799" s="14"/>
      <c r="M4799" s="72" t="s">
        <v>3011</v>
      </c>
      <c r="N4799" s="17">
        <v>15</v>
      </c>
      <c r="O4799" s="17">
        <v>7</v>
      </c>
      <c r="P4799" s="17">
        <v>2018</v>
      </c>
      <c r="Q4799" s="19" t="s">
        <v>563</v>
      </c>
      <c r="R4799" s="17" t="s">
        <v>1026</v>
      </c>
      <c r="S4799" s="19" t="s">
        <v>566</v>
      </c>
      <c r="T4799" s="17"/>
      <c r="U4799" s="24" t="s">
        <v>1026</v>
      </c>
      <c r="V4799" s="17"/>
      <c r="W4799" s="350"/>
      <c r="X4799" s="17"/>
      <c r="Y4799" s="17"/>
      <c r="Z4799" s="24" t="s">
        <v>1026</v>
      </c>
      <c r="AA4799" s="17"/>
      <c r="AB4799" s="19"/>
      <c r="AC4799" s="17"/>
      <c r="AD4799" s="17"/>
      <c r="AE4799" s="17">
        <f t="shared" si="131"/>
        <v>0</v>
      </c>
      <c r="AF4799" s="11"/>
      <c r="AG4799" s="11"/>
      <c r="AH4799" s="17"/>
      <c r="AI4799" s="17"/>
      <c r="AJ4799" s="11"/>
      <c r="AK4799" s="11"/>
      <c r="AL4799" s="11"/>
      <c r="AM4799" s="11"/>
      <c r="AN4799" s="11"/>
      <c r="AO4799" s="11"/>
      <c r="AP4799" s="11"/>
      <c r="AQ4799" s="11"/>
      <c r="AR4799" s="11"/>
      <c r="AS4799" s="11"/>
      <c r="AT4799" s="11"/>
      <c r="AU4799" s="11"/>
      <c r="AV4799" s="11"/>
      <c r="AW4799" s="11"/>
      <c r="AX4799" s="11"/>
      <c r="AY4799" s="11"/>
      <c r="AZ4799" s="11"/>
      <c r="BA4799" s="11"/>
      <c r="BB4799" s="11"/>
      <c r="BC4799" s="11"/>
      <c r="BD4799" s="11"/>
      <c r="BE4799" s="11"/>
      <c r="BF4799" s="11"/>
      <c r="BG4799" s="11"/>
      <c r="BH4799" s="11"/>
      <c r="BI4799" s="11"/>
      <c r="BJ4799" s="11"/>
      <c r="BK4799" s="11"/>
      <c r="BL4799" s="11"/>
      <c r="BM4799" s="142"/>
    </row>
    <row r="4800" spans="1:65" s="342" customFormat="1" ht="15" customHeight="1" x14ac:dyDescent="0.25">
      <c r="A4800" s="14"/>
      <c r="B4800" s="153"/>
      <c r="C4800" s="14"/>
      <c r="D4800" s="14"/>
      <c r="E4800" s="14"/>
      <c r="F4800" s="14"/>
      <c r="G4800" s="14"/>
      <c r="H4800" s="14"/>
      <c r="I4800" s="14"/>
      <c r="J4800" s="20"/>
      <c r="K4800" s="14"/>
      <c r="L4800" s="14"/>
      <c r="M4800" s="72" t="s">
        <v>3011</v>
      </c>
      <c r="N4800" s="17">
        <v>15</v>
      </c>
      <c r="O4800" s="17">
        <v>7</v>
      </c>
      <c r="P4800" s="17">
        <v>2018</v>
      </c>
      <c r="Q4800" s="19" t="s">
        <v>264</v>
      </c>
      <c r="R4800" s="17" t="s">
        <v>1026</v>
      </c>
      <c r="S4800" s="19" t="s">
        <v>6507</v>
      </c>
      <c r="T4800" s="17"/>
      <c r="U4800" s="24" t="s">
        <v>1026</v>
      </c>
      <c r="V4800" s="17"/>
      <c r="W4800" s="350"/>
      <c r="X4800" s="17"/>
      <c r="Y4800" s="17"/>
      <c r="Z4800" s="24" t="s">
        <v>1026</v>
      </c>
      <c r="AA4800" s="17"/>
      <c r="AB4800" s="19"/>
      <c r="AC4800" s="17"/>
      <c r="AD4800" s="17"/>
      <c r="AE4800" s="17">
        <f t="shared" si="131"/>
        <v>0</v>
      </c>
      <c r="AF4800" s="11"/>
      <c r="AG4800" s="11"/>
      <c r="AH4800" s="17"/>
      <c r="AI4800" s="17"/>
      <c r="AJ4800" s="11"/>
      <c r="AK4800" s="11"/>
      <c r="AL4800" s="11"/>
      <c r="AM4800" s="11"/>
      <c r="AN4800" s="11"/>
      <c r="AO4800" s="11"/>
      <c r="AP4800" s="11"/>
      <c r="AQ4800" s="11"/>
      <c r="AR4800" s="11"/>
      <c r="AS4800" s="11"/>
      <c r="AT4800" s="11"/>
      <c r="AU4800" s="11"/>
      <c r="AV4800" s="11"/>
      <c r="AW4800" s="11"/>
      <c r="AX4800" s="11"/>
      <c r="AY4800" s="11"/>
      <c r="AZ4800" s="11"/>
      <c r="BA4800" s="11"/>
      <c r="BB4800" s="11"/>
      <c r="BC4800" s="11"/>
      <c r="BD4800" s="11"/>
      <c r="BE4800" s="11"/>
      <c r="BF4800" s="11"/>
      <c r="BG4800" s="11"/>
      <c r="BH4800" s="11"/>
      <c r="BI4800" s="11"/>
      <c r="BJ4800" s="11"/>
      <c r="BK4800" s="11"/>
      <c r="BL4800" s="11"/>
      <c r="BM4800" s="142"/>
    </row>
    <row r="4801" spans="1:65" s="342" customFormat="1" ht="15" customHeight="1" x14ac:dyDescent="0.25">
      <c r="A4801" s="14"/>
      <c r="B4801" s="153"/>
      <c r="C4801" s="14"/>
      <c r="D4801" s="14"/>
      <c r="E4801" s="14"/>
      <c r="F4801" s="14"/>
      <c r="G4801" s="14"/>
      <c r="H4801" s="14"/>
      <c r="I4801" s="14"/>
      <c r="J4801" s="20"/>
      <c r="K4801" s="14"/>
      <c r="L4801" s="14"/>
      <c r="M4801" s="72" t="s">
        <v>3011</v>
      </c>
      <c r="N4801" s="17">
        <v>15</v>
      </c>
      <c r="O4801" s="17">
        <v>7</v>
      </c>
      <c r="P4801" s="17">
        <v>2018</v>
      </c>
      <c r="Q4801" s="19" t="s">
        <v>5761</v>
      </c>
      <c r="R4801" s="17" t="s">
        <v>1026</v>
      </c>
      <c r="S4801" s="19" t="s">
        <v>1041</v>
      </c>
      <c r="T4801" s="17"/>
      <c r="U4801" s="24" t="s">
        <v>1026</v>
      </c>
      <c r="V4801" s="17"/>
      <c r="W4801" s="350"/>
      <c r="X4801" s="17"/>
      <c r="Y4801" s="17"/>
      <c r="Z4801" s="24" t="s">
        <v>1026</v>
      </c>
      <c r="AA4801" s="17"/>
      <c r="AB4801" s="19"/>
      <c r="AC4801" s="17"/>
      <c r="AD4801" s="17"/>
      <c r="AE4801" s="17">
        <f t="shared" si="131"/>
        <v>0</v>
      </c>
      <c r="AF4801" s="11"/>
      <c r="AG4801" s="11"/>
      <c r="AH4801" s="17"/>
      <c r="AI4801" s="17"/>
      <c r="AJ4801" s="11"/>
      <c r="AK4801" s="11"/>
      <c r="AL4801" s="11"/>
      <c r="AM4801" s="11"/>
      <c r="AN4801" s="11"/>
      <c r="AO4801" s="11"/>
      <c r="AP4801" s="11"/>
      <c r="AQ4801" s="11"/>
      <c r="AR4801" s="11"/>
      <c r="AS4801" s="11"/>
      <c r="AT4801" s="11"/>
      <c r="AU4801" s="11"/>
      <c r="AV4801" s="11"/>
      <c r="AW4801" s="11"/>
      <c r="AX4801" s="11"/>
      <c r="AY4801" s="11"/>
      <c r="AZ4801" s="11"/>
      <c r="BA4801" s="11"/>
      <c r="BB4801" s="11"/>
      <c r="BC4801" s="11"/>
      <c r="BD4801" s="11"/>
      <c r="BE4801" s="11"/>
      <c r="BF4801" s="11"/>
      <c r="BG4801" s="11"/>
      <c r="BH4801" s="11"/>
      <c r="BI4801" s="11"/>
      <c r="BJ4801" s="11"/>
      <c r="BK4801" s="11"/>
      <c r="BL4801" s="11"/>
      <c r="BM4801" s="142"/>
    </row>
    <row r="4802" spans="1:65" s="342" customFormat="1" ht="15" customHeight="1" x14ac:dyDescent="0.25">
      <c r="A4802" s="14"/>
      <c r="B4802" s="153"/>
      <c r="C4802" s="14"/>
      <c r="D4802" s="14"/>
      <c r="E4802" s="14"/>
      <c r="F4802" s="14"/>
      <c r="G4802" s="14"/>
      <c r="H4802" s="14"/>
      <c r="I4802" s="14"/>
      <c r="J4802" s="20"/>
      <c r="K4802" s="14"/>
      <c r="L4802" s="14"/>
      <c r="M4802" s="72" t="s">
        <v>3144</v>
      </c>
      <c r="N4802" s="17">
        <v>17</v>
      </c>
      <c r="O4802" s="17">
        <v>7</v>
      </c>
      <c r="P4802" s="17">
        <v>2018</v>
      </c>
      <c r="Q4802" s="19" t="s">
        <v>6508</v>
      </c>
      <c r="R4802" s="17" t="s">
        <v>1026</v>
      </c>
      <c r="S4802" s="19" t="s">
        <v>264</v>
      </c>
      <c r="T4802" s="17"/>
      <c r="U4802" s="24" t="s">
        <v>1026</v>
      </c>
      <c r="V4802" s="17"/>
      <c r="W4802" s="350"/>
      <c r="X4802" s="17"/>
      <c r="Y4802" s="17"/>
      <c r="Z4802" s="24" t="s">
        <v>1026</v>
      </c>
      <c r="AA4802" s="17"/>
      <c r="AB4802" s="19"/>
      <c r="AC4802" s="17"/>
      <c r="AD4802" s="17"/>
      <c r="AE4802" s="17">
        <f t="shared" si="131"/>
        <v>0</v>
      </c>
      <c r="AF4802" s="11"/>
      <c r="AG4802" s="11"/>
      <c r="AH4802" s="17"/>
      <c r="AI4802" s="17"/>
      <c r="AJ4802" s="11"/>
      <c r="AK4802" s="11"/>
      <c r="AL4802" s="11"/>
      <c r="AM4802" s="11"/>
      <c r="AN4802" s="11"/>
      <c r="AO4802" s="11"/>
      <c r="AP4802" s="11"/>
      <c r="AQ4802" s="11"/>
      <c r="AR4802" s="11"/>
      <c r="AS4802" s="11"/>
      <c r="AT4802" s="11"/>
      <c r="AU4802" s="11"/>
      <c r="AV4802" s="11"/>
      <c r="AW4802" s="11"/>
      <c r="AX4802" s="11"/>
      <c r="AY4802" s="11"/>
      <c r="AZ4802" s="11"/>
      <c r="BA4802" s="11"/>
      <c r="BB4802" s="11"/>
      <c r="BC4802" s="11"/>
      <c r="BD4802" s="11"/>
      <c r="BE4802" s="11"/>
      <c r="BF4802" s="11"/>
      <c r="BG4802" s="11"/>
      <c r="BH4802" s="11"/>
      <c r="BI4802" s="11"/>
      <c r="BJ4802" s="11"/>
      <c r="BK4802" s="11"/>
      <c r="BL4802" s="11"/>
      <c r="BM4802" s="142"/>
    </row>
    <row r="4803" spans="1:65" s="342" customFormat="1" ht="15" customHeight="1" x14ac:dyDescent="0.25">
      <c r="A4803" s="14"/>
      <c r="B4803" s="153"/>
      <c r="C4803" s="14"/>
      <c r="D4803" s="14"/>
      <c r="E4803" s="14"/>
      <c r="F4803" s="14"/>
      <c r="G4803" s="14"/>
      <c r="H4803" s="14"/>
      <c r="I4803" s="14"/>
      <c r="J4803" s="20"/>
      <c r="K4803" s="14"/>
      <c r="L4803" s="14"/>
      <c r="M4803" s="72" t="s">
        <v>3144</v>
      </c>
      <c r="N4803" s="17">
        <v>17</v>
      </c>
      <c r="O4803" s="17">
        <v>7</v>
      </c>
      <c r="P4803" s="17">
        <v>2018</v>
      </c>
      <c r="Q4803" s="19" t="s">
        <v>1241</v>
      </c>
      <c r="R4803" s="17" t="s">
        <v>1026</v>
      </c>
      <c r="S4803" s="19" t="s">
        <v>1433</v>
      </c>
      <c r="T4803" s="17"/>
      <c r="U4803" s="24" t="s">
        <v>1026</v>
      </c>
      <c r="V4803" s="17"/>
      <c r="W4803" s="350"/>
      <c r="X4803" s="17"/>
      <c r="Y4803" s="17"/>
      <c r="Z4803" s="24" t="s">
        <v>1026</v>
      </c>
      <c r="AA4803" s="17"/>
      <c r="AB4803" s="19"/>
      <c r="AC4803" s="17"/>
      <c r="AD4803" s="17"/>
      <c r="AE4803" s="17">
        <f t="shared" si="131"/>
        <v>0</v>
      </c>
      <c r="AF4803" s="11"/>
      <c r="AG4803" s="11"/>
      <c r="AH4803" s="17"/>
      <c r="AI4803" s="17"/>
      <c r="AJ4803" s="11"/>
      <c r="AK4803" s="11"/>
      <c r="AL4803" s="11"/>
      <c r="AM4803" s="11"/>
      <c r="AN4803" s="11"/>
      <c r="AO4803" s="11"/>
      <c r="AP4803" s="11"/>
      <c r="AQ4803" s="11"/>
      <c r="AR4803" s="11"/>
      <c r="AS4803" s="11"/>
      <c r="AT4803" s="11"/>
      <c r="AU4803" s="11"/>
      <c r="AV4803" s="11"/>
      <c r="AW4803" s="11"/>
      <c r="AX4803" s="11"/>
      <c r="AY4803" s="11"/>
      <c r="AZ4803" s="11"/>
      <c r="BA4803" s="11"/>
      <c r="BB4803" s="11"/>
      <c r="BC4803" s="11"/>
      <c r="BD4803" s="11"/>
      <c r="BE4803" s="11"/>
      <c r="BF4803" s="11"/>
      <c r="BG4803" s="11"/>
      <c r="BH4803" s="11"/>
      <c r="BI4803" s="11"/>
      <c r="BJ4803" s="11"/>
      <c r="BK4803" s="11"/>
      <c r="BL4803" s="11"/>
      <c r="BM4803" s="142"/>
    </row>
    <row r="4804" spans="1:65" s="342" customFormat="1" ht="15" customHeight="1" x14ac:dyDescent="0.25">
      <c r="A4804" s="14"/>
      <c r="B4804" s="153"/>
      <c r="C4804" s="14"/>
      <c r="D4804" s="14"/>
      <c r="E4804" s="14"/>
      <c r="F4804" s="14"/>
      <c r="G4804" s="14"/>
      <c r="H4804" s="14"/>
      <c r="I4804" s="14"/>
      <c r="J4804" s="20"/>
      <c r="K4804" s="14"/>
      <c r="L4804" s="14"/>
      <c r="M4804" s="72" t="s">
        <v>3144</v>
      </c>
      <c r="N4804" s="17">
        <v>17</v>
      </c>
      <c r="O4804" s="17">
        <v>7</v>
      </c>
      <c r="P4804" s="17">
        <v>2018</v>
      </c>
      <c r="Q4804" s="19" t="s">
        <v>566</v>
      </c>
      <c r="R4804" s="17" t="s">
        <v>1026</v>
      </c>
      <c r="S4804" s="19" t="s">
        <v>392</v>
      </c>
      <c r="T4804" s="17"/>
      <c r="U4804" s="24" t="s">
        <v>1026</v>
      </c>
      <c r="V4804" s="17"/>
      <c r="W4804" s="350"/>
      <c r="X4804" s="17"/>
      <c r="Y4804" s="17"/>
      <c r="Z4804" s="24" t="s">
        <v>1026</v>
      </c>
      <c r="AA4804" s="17"/>
      <c r="AB4804" s="19"/>
      <c r="AC4804" s="17"/>
      <c r="AD4804" s="17"/>
      <c r="AE4804" s="17">
        <f t="shared" si="131"/>
        <v>0</v>
      </c>
      <c r="AF4804" s="11"/>
      <c r="AG4804" s="11"/>
      <c r="AH4804" s="17"/>
      <c r="AI4804" s="17"/>
      <c r="AJ4804" s="11"/>
      <c r="AK4804" s="11"/>
      <c r="AL4804" s="11"/>
      <c r="AM4804" s="11"/>
      <c r="AN4804" s="11"/>
      <c r="AO4804" s="11"/>
      <c r="AP4804" s="11"/>
      <c r="AQ4804" s="11"/>
      <c r="AR4804" s="11"/>
      <c r="AS4804" s="11"/>
      <c r="AT4804" s="11"/>
      <c r="AU4804" s="11"/>
      <c r="AV4804" s="11"/>
      <c r="AW4804" s="11"/>
      <c r="AX4804" s="11"/>
      <c r="AY4804" s="11"/>
      <c r="AZ4804" s="11"/>
      <c r="BA4804" s="11"/>
      <c r="BB4804" s="11"/>
      <c r="BC4804" s="11"/>
      <c r="BD4804" s="11"/>
      <c r="BE4804" s="11"/>
      <c r="BF4804" s="11"/>
      <c r="BG4804" s="11"/>
      <c r="BH4804" s="11"/>
      <c r="BI4804" s="11"/>
      <c r="BJ4804" s="11"/>
      <c r="BK4804" s="11"/>
      <c r="BL4804" s="11"/>
      <c r="BM4804" s="142"/>
    </row>
    <row r="4805" spans="1:65" s="342" customFormat="1" ht="15" customHeight="1" x14ac:dyDescent="0.25">
      <c r="A4805" s="14"/>
      <c r="B4805" s="153"/>
      <c r="C4805" s="14"/>
      <c r="D4805" s="14"/>
      <c r="E4805" s="14"/>
      <c r="F4805" s="14"/>
      <c r="G4805" s="14"/>
      <c r="H4805" s="14"/>
      <c r="I4805" s="14"/>
      <c r="J4805" s="20"/>
      <c r="K4805" s="14"/>
      <c r="L4805" s="14"/>
      <c r="M4805" s="72" t="s">
        <v>3142</v>
      </c>
      <c r="N4805" s="17">
        <v>18</v>
      </c>
      <c r="O4805" s="17">
        <v>7</v>
      </c>
      <c r="P4805" s="17">
        <v>2018</v>
      </c>
      <c r="Q4805" s="19" t="s">
        <v>5041</v>
      </c>
      <c r="R4805" s="17" t="s">
        <v>1026</v>
      </c>
      <c r="S4805" s="19" t="s">
        <v>264</v>
      </c>
      <c r="T4805" s="17"/>
      <c r="U4805" s="24" t="s">
        <v>1026</v>
      </c>
      <c r="V4805" s="17"/>
      <c r="W4805" s="350"/>
      <c r="X4805" s="17"/>
      <c r="Y4805" s="17"/>
      <c r="Z4805" s="24" t="s">
        <v>1026</v>
      </c>
      <c r="AA4805" s="17"/>
      <c r="AB4805" s="19"/>
      <c r="AC4805" s="17"/>
      <c r="AD4805" s="17"/>
      <c r="AE4805" s="17">
        <f t="shared" si="131"/>
        <v>0</v>
      </c>
      <c r="AF4805" s="11"/>
      <c r="AG4805" s="11"/>
      <c r="AH4805" s="17"/>
      <c r="AI4805" s="17"/>
      <c r="AJ4805" s="11"/>
      <c r="AK4805" s="11"/>
      <c r="AL4805" s="11"/>
      <c r="AM4805" s="11"/>
      <c r="AN4805" s="11"/>
      <c r="AO4805" s="11"/>
      <c r="AP4805" s="11"/>
      <c r="AQ4805" s="11"/>
      <c r="AR4805" s="11"/>
      <c r="AS4805" s="11"/>
      <c r="AT4805" s="11"/>
      <c r="AU4805" s="11"/>
      <c r="AV4805" s="11"/>
      <c r="AW4805" s="11"/>
      <c r="AX4805" s="11"/>
      <c r="AY4805" s="11"/>
      <c r="AZ4805" s="11"/>
      <c r="BA4805" s="11"/>
      <c r="BB4805" s="11"/>
      <c r="BC4805" s="11"/>
      <c r="BD4805" s="11"/>
      <c r="BE4805" s="11"/>
      <c r="BF4805" s="11"/>
      <c r="BG4805" s="11"/>
      <c r="BH4805" s="11"/>
      <c r="BI4805" s="11"/>
      <c r="BJ4805" s="11"/>
      <c r="BK4805" s="11"/>
      <c r="BL4805" s="11"/>
      <c r="BM4805" s="142"/>
    </row>
    <row r="4806" spans="1:65" s="342" customFormat="1" ht="15" customHeight="1" x14ac:dyDescent="0.25">
      <c r="A4806" s="14"/>
      <c r="B4806" s="153"/>
      <c r="C4806" s="14"/>
      <c r="D4806" s="14"/>
      <c r="E4806" s="14"/>
      <c r="F4806" s="14"/>
      <c r="G4806" s="14"/>
      <c r="H4806" s="14"/>
      <c r="I4806" s="14"/>
      <c r="J4806" s="20"/>
      <c r="K4806" s="14"/>
      <c r="L4806" s="14"/>
      <c r="M4806" s="72" t="s">
        <v>3142</v>
      </c>
      <c r="N4806" s="17">
        <v>18</v>
      </c>
      <c r="O4806" s="17">
        <v>7</v>
      </c>
      <c r="P4806" s="17">
        <v>2018</v>
      </c>
      <c r="Q4806" s="19" t="s">
        <v>1041</v>
      </c>
      <c r="R4806" s="17" t="s">
        <v>1026</v>
      </c>
      <c r="S4806" s="19" t="s">
        <v>563</v>
      </c>
      <c r="T4806" s="17"/>
      <c r="U4806" s="24" t="s">
        <v>1026</v>
      </c>
      <c r="V4806" s="17"/>
      <c r="W4806" s="350"/>
      <c r="X4806" s="17"/>
      <c r="Y4806" s="17"/>
      <c r="Z4806" s="24" t="s">
        <v>1026</v>
      </c>
      <c r="AA4806" s="17"/>
      <c r="AB4806" s="19"/>
      <c r="AC4806" s="17"/>
      <c r="AD4806" s="17"/>
      <c r="AE4806" s="17">
        <f t="shared" si="131"/>
        <v>0</v>
      </c>
      <c r="AF4806" s="11"/>
      <c r="AG4806" s="11"/>
      <c r="AH4806" s="17"/>
      <c r="AI4806" s="17"/>
      <c r="AJ4806" s="11"/>
      <c r="AK4806" s="11"/>
      <c r="AL4806" s="11"/>
      <c r="AM4806" s="11"/>
      <c r="AN4806" s="11"/>
      <c r="AO4806" s="11"/>
      <c r="AP4806" s="11"/>
      <c r="AQ4806" s="11"/>
      <c r="AR4806" s="11"/>
      <c r="AS4806" s="11"/>
      <c r="AT4806" s="11"/>
      <c r="AU4806" s="11"/>
      <c r="AV4806" s="11"/>
      <c r="AW4806" s="11"/>
      <c r="AX4806" s="11"/>
      <c r="AY4806" s="11"/>
      <c r="AZ4806" s="11"/>
      <c r="BA4806" s="11"/>
      <c r="BB4806" s="11"/>
      <c r="BC4806" s="11"/>
      <c r="BD4806" s="11"/>
      <c r="BE4806" s="11"/>
      <c r="BF4806" s="11"/>
      <c r="BG4806" s="11"/>
      <c r="BH4806" s="11"/>
      <c r="BI4806" s="11"/>
      <c r="BJ4806" s="11"/>
      <c r="BK4806" s="11"/>
      <c r="BL4806" s="11"/>
      <c r="BM4806" s="142"/>
    </row>
    <row r="4807" spans="1:65" s="342" customFormat="1" ht="15" customHeight="1" x14ac:dyDescent="0.25">
      <c r="A4807" s="14"/>
      <c r="B4807" s="153"/>
      <c r="C4807" s="14"/>
      <c r="D4807" s="14"/>
      <c r="E4807" s="14"/>
      <c r="F4807" s="14"/>
      <c r="G4807" s="14"/>
      <c r="H4807" s="14"/>
      <c r="I4807" s="14"/>
      <c r="J4807" s="20"/>
      <c r="K4807" s="14"/>
      <c r="L4807" s="14"/>
      <c r="M4807" s="72" t="s">
        <v>3141</v>
      </c>
      <c r="N4807" s="17">
        <v>19</v>
      </c>
      <c r="O4807" s="17">
        <v>7</v>
      </c>
      <c r="P4807" s="17">
        <v>2018</v>
      </c>
      <c r="Q4807" s="19" t="s">
        <v>6507</v>
      </c>
      <c r="R4807" s="17" t="s">
        <v>1026</v>
      </c>
      <c r="S4807" s="19" t="s">
        <v>1241</v>
      </c>
      <c r="T4807" s="17"/>
      <c r="U4807" s="24" t="s">
        <v>1026</v>
      </c>
      <c r="V4807" s="17"/>
      <c r="W4807" s="350"/>
      <c r="X4807" s="17"/>
      <c r="Y4807" s="17"/>
      <c r="Z4807" s="24" t="s">
        <v>1026</v>
      </c>
      <c r="AA4807" s="17"/>
      <c r="AB4807" s="19"/>
      <c r="AC4807" s="17"/>
      <c r="AD4807" s="17"/>
      <c r="AE4807" s="17">
        <f t="shared" si="131"/>
        <v>0</v>
      </c>
      <c r="AF4807" s="11"/>
      <c r="AG4807" s="11"/>
      <c r="AH4807" s="17"/>
      <c r="AI4807" s="17"/>
      <c r="AJ4807" s="11"/>
      <c r="AK4807" s="11"/>
      <c r="AL4807" s="11"/>
      <c r="AM4807" s="11"/>
      <c r="AN4807" s="11"/>
      <c r="AO4807" s="11"/>
      <c r="AP4807" s="11"/>
      <c r="AQ4807" s="11"/>
      <c r="AR4807" s="11"/>
      <c r="AS4807" s="11"/>
      <c r="AT4807" s="11"/>
      <c r="AU4807" s="11"/>
      <c r="AV4807" s="11"/>
      <c r="AW4807" s="11"/>
      <c r="AX4807" s="11"/>
      <c r="AY4807" s="11"/>
      <c r="AZ4807" s="11"/>
      <c r="BA4807" s="11"/>
      <c r="BB4807" s="11"/>
      <c r="BC4807" s="11"/>
      <c r="BD4807" s="11"/>
      <c r="BE4807" s="11"/>
      <c r="BF4807" s="11"/>
      <c r="BG4807" s="11"/>
      <c r="BH4807" s="11"/>
      <c r="BI4807" s="11"/>
      <c r="BJ4807" s="11"/>
      <c r="BK4807" s="11"/>
      <c r="BL4807" s="11"/>
      <c r="BM4807" s="142"/>
    </row>
    <row r="4808" spans="1:65" s="342" customFormat="1" ht="15" customHeight="1" x14ac:dyDescent="0.25">
      <c r="A4808" s="14"/>
      <c r="B4808" s="153"/>
      <c r="C4808" s="14"/>
      <c r="D4808" s="14"/>
      <c r="E4808" s="14"/>
      <c r="F4808" s="14"/>
      <c r="G4808" s="14"/>
      <c r="H4808" s="14"/>
      <c r="I4808" s="14"/>
      <c r="J4808" s="20"/>
      <c r="K4808" s="14"/>
      <c r="L4808" s="14"/>
      <c r="M4808" s="72" t="s">
        <v>3141</v>
      </c>
      <c r="N4808" s="17">
        <v>19</v>
      </c>
      <c r="O4808" s="17">
        <v>7</v>
      </c>
      <c r="P4808" s="17">
        <v>2018</v>
      </c>
      <c r="Q4808" s="19" t="s">
        <v>6508</v>
      </c>
      <c r="R4808" s="17" t="s">
        <v>1026</v>
      </c>
      <c r="S4808" s="19" t="s">
        <v>392</v>
      </c>
      <c r="T4808" s="17"/>
      <c r="U4808" s="24" t="s">
        <v>1026</v>
      </c>
      <c r="V4808" s="17"/>
      <c r="W4808" s="350"/>
      <c r="X4808" s="17"/>
      <c r="Y4808" s="17"/>
      <c r="Z4808" s="24" t="s">
        <v>1026</v>
      </c>
      <c r="AA4808" s="17"/>
      <c r="AB4808" s="19"/>
      <c r="AC4808" s="17"/>
      <c r="AD4808" s="17"/>
      <c r="AE4808" s="17">
        <f t="shared" si="131"/>
        <v>0</v>
      </c>
      <c r="AF4808" s="11"/>
      <c r="AG4808" s="11"/>
      <c r="AH4808" s="17"/>
      <c r="AI4808" s="17"/>
      <c r="AJ4808" s="11"/>
      <c r="AK4808" s="11"/>
      <c r="AL4808" s="11"/>
      <c r="AM4808" s="11"/>
      <c r="AN4808" s="11"/>
      <c r="AO4808" s="11"/>
      <c r="AP4808" s="11"/>
      <c r="AQ4808" s="11"/>
      <c r="AR4808" s="11"/>
      <c r="AS4808" s="11"/>
      <c r="AT4808" s="11"/>
      <c r="AU4808" s="11"/>
      <c r="AV4808" s="11"/>
      <c r="AW4808" s="11"/>
      <c r="AX4808" s="11"/>
      <c r="AY4808" s="11"/>
      <c r="AZ4808" s="11"/>
      <c r="BA4808" s="11"/>
      <c r="BB4808" s="11"/>
      <c r="BC4808" s="11"/>
      <c r="BD4808" s="11"/>
      <c r="BE4808" s="11"/>
      <c r="BF4808" s="11"/>
      <c r="BG4808" s="11"/>
      <c r="BH4808" s="11"/>
      <c r="BI4808" s="11"/>
      <c r="BJ4808" s="11"/>
      <c r="BK4808" s="11"/>
      <c r="BL4808" s="11"/>
      <c r="BM4808" s="142"/>
    </row>
    <row r="4809" spans="1:65" s="342" customFormat="1" ht="15" customHeight="1" x14ac:dyDescent="0.25">
      <c r="A4809" s="14"/>
      <c r="B4809" s="153"/>
      <c r="C4809" s="14"/>
      <c r="D4809" s="14"/>
      <c r="E4809" s="14"/>
      <c r="F4809" s="14"/>
      <c r="G4809" s="14"/>
      <c r="H4809" s="14"/>
      <c r="I4809" s="14"/>
      <c r="J4809" s="20"/>
      <c r="K4809" s="14"/>
      <c r="L4809" s="14"/>
      <c r="M4809" s="72" t="s">
        <v>3143</v>
      </c>
      <c r="N4809" s="17">
        <v>20</v>
      </c>
      <c r="O4809" s="17">
        <v>7</v>
      </c>
      <c r="P4809" s="17">
        <v>2018</v>
      </c>
      <c r="Q4809" s="19" t="s">
        <v>1433</v>
      </c>
      <c r="R4809" s="17" t="s">
        <v>1026</v>
      </c>
      <c r="S4809" s="19" t="s">
        <v>1041</v>
      </c>
      <c r="T4809" s="17"/>
      <c r="U4809" s="24" t="s">
        <v>1026</v>
      </c>
      <c r="V4809" s="17"/>
      <c r="W4809" s="350"/>
      <c r="X4809" s="17"/>
      <c r="Y4809" s="17"/>
      <c r="Z4809" s="24" t="s">
        <v>1026</v>
      </c>
      <c r="AA4809" s="17"/>
      <c r="AB4809" s="19"/>
      <c r="AC4809" s="17"/>
      <c r="AD4809" s="17"/>
      <c r="AE4809" s="17">
        <f t="shared" si="131"/>
        <v>0</v>
      </c>
      <c r="AF4809" s="11"/>
      <c r="AG4809" s="11"/>
      <c r="AH4809" s="17"/>
      <c r="AI4809" s="17"/>
      <c r="AJ4809" s="11"/>
      <c r="AK4809" s="11"/>
      <c r="AL4809" s="11"/>
      <c r="AM4809" s="11"/>
      <c r="AN4809" s="11"/>
      <c r="AO4809" s="11"/>
      <c r="AP4809" s="11"/>
      <c r="AQ4809" s="11"/>
      <c r="AR4809" s="11"/>
      <c r="AS4809" s="11"/>
      <c r="AT4809" s="11"/>
      <c r="AU4809" s="11"/>
      <c r="AV4809" s="11"/>
      <c r="AW4809" s="11"/>
      <c r="AX4809" s="11"/>
      <c r="AY4809" s="11"/>
      <c r="AZ4809" s="11"/>
      <c r="BA4809" s="11"/>
      <c r="BB4809" s="11"/>
      <c r="BC4809" s="11"/>
      <c r="BD4809" s="11"/>
      <c r="BE4809" s="11"/>
      <c r="BF4809" s="11"/>
      <c r="BG4809" s="11"/>
      <c r="BH4809" s="11"/>
      <c r="BI4809" s="11"/>
      <c r="BJ4809" s="11"/>
      <c r="BK4809" s="11"/>
      <c r="BL4809" s="11"/>
      <c r="BM4809" s="142"/>
    </row>
    <row r="4810" spans="1:65" s="342" customFormat="1" ht="15" customHeight="1" x14ac:dyDescent="0.25">
      <c r="A4810" s="14"/>
      <c r="B4810" s="153"/>
      <c r="C4810" s="14"/>
      <c r="D4810" s="14"/>
      <c r="E4810" s="14"/>
      <c r="F4810" s="14"/>
      <c r="G4810" s="14"/>
      <c r="H4810" s="14"/>
      <c r="I4810" s="14"/>
      <c r="J4810" s="20"/>
      <c r="K4810" s="14"/>
      <c r="L4810" s="14"/>
      <c r="M4810" s="72" t="s">
        <v>3143</v>
      </c>
      <c r="N4810" s="17">
        <v>20</v>
      </c>
      <c r="O4810" s="17">
        <v>7</v>
      </c>
      <c r="P4810" s="17">
        <v>2018</v>
      </c>
      <c r="Q4810" s="19" t="s">
        <v>566</v>
      </c>
      <c r="R4810" s="17" t="s">
        <v>1026</v>
      </c>
      <c r="S4810" s="19" t="s">
        <v>5041</v>
      </c>
      <c r="T4810" s="17"/>
      <c r="U4810" s="24" t="s">
        <v>1026</v>
      </c>
      <c r="V4810" s="17"/>
      <c r="W4810" s="350"/>
      <c r="X4810" s="17"/>
      <c r="Y4810" s="17"/>
      <c r="Z4810" s="24" t="s">
        <v>1026</v>
      </c>
      <c r="AA4810" s="17"/>
      <c r="AB4810" s="19"/>
      <c r="AC4810" s="17"/>
      <c r="AD4810" s="17"/>
      <c r="AE4810" s="17">
        <f t="shared" si="131"/>
        <v>0</v>
      </c>
      <c r="AF4810" s="11"/>
      <c r="AG4810" s="11"/>
      <c r="AH4810" s="17"/>
      <c r="AI4810" s="17"/>
      <c r="AJ4810" s="11"/>
      <c r="AK4810" s="11"/>
      <c r="AL4810" s="11"/>
      <c r="AM4810" s="11"/>
      <c r="AN4810" s="11"/>
      <c r="AO4810" s="11"/>
      <c r="AP4810" s="11"/>
      <c r="AQ4810" s="11"/>
      <c r="AR4810" s="11"/>
      <c r="AS4810" s="11"/>
      <c r="AT4810" s="11"/>
      <c r="AU4810" s="11"/>
      <c r="AV4810" s="11"/>
      <c r="AW4810" s="11"/>
      <c r="AX4810" s="11"/>
      <c r="AY4810" s="11"/>
      <c r="AZ4810" s="11"/>
      <c r="BA4810" s="11"/>
      <c r="BB4810" s="11"/>
      <c r="BC4810" s="11"/>
      <c r="BD4810" s="11"/>
      <c r="BE4810" s="11"/>
      <c r="BF4810" s="11"/>
      <c r="BG4810" s="11"/>
      <c r="BH4810" s="11"/>
      <c r="BI4810" s="11"/>
      <c r="BJ4810" s="11"/>
      <c r="BK4810" s="11"/>
      <c r="BL4810" s="11"/>
      <c r="BM4810" s="142"/>
    </row>
    <row r="4811" spans="1:65" s="342" customFormat="1" ht="15" customHeight="1" x14ac:dyDescent="0.25">
      <c r="A4811" s="14"/>
      <c r="B4811" s="153"/>
      <c r="C4811" s="14"/>
      <c r="D4811" s="14"/>
      <c r="E4811" s="14"/>
      <c r="F4811" s="14"/>
      <c r="G4811" s="14"/>
      <c r="H4811" s="14"/>
      <c r="I4811" s="14"/>
      <c r="J4811" s="20"/>
      <c r="K4811" s="14"/>
      <c r="L4811" s="14"/>
      <c r="M4811" s="72" t="s">
        <v>3027</v>
      </c>
      <c r="N4811" s="17">
        <v>21</v>
      </c>
      <c r="O4811" s="17">
        <v>7</v>
      </c>
      <c r="P4811" s="17">
        <v>2018</v>
      </c>
      <c r="Q4811" s="19" t="s">
        <v>6507</v>
      </c>
      <c r="R4811" s="17" t="s">
        <v>1026</v>
      </c>
      <c r="S4811" s="19" t="s">
        <v>392</v>
      </c>
      <c r="T4811" s="17"/>
      <c r="U4811" s="24" t="s">
        <v>1026</v>
      </c>
      <c r="V4811" s="17"/>
      <c r="W4811" s="350"/>
      <c r="X4811" s="17"/>
      <c r="Y4811" s="17"/>
      <c r="Z4811" s="24" t="s">
        <v>1026</v>
      </c>
      <c r="AA4811" s="17"/>
      <c r="AB4811" s="19"/>
      <c r="AC4811" s="17"/>
      <c r="AD4811" s="17"/>
      <c r="AE4811" s="17">
        <f t="shared" si="131"/>
        <v>0</v>
      </c>
      <c r="AF4811" s="11"/>
      <c r="AG4811" s="11"/>
      <c r="AH4811" s="17"/>
      <c r="AI4811" s="17"/>
      <c r="AJ4811" s="11"/>
      <c r="AK4811" s="11"/>
      <c r="AL4811" s="11"/>
      <c r="AM4811" s="11"/>
      <c r="AN4811" s="11"/>
      <c r="AO4811" s="11"/>
      <c r="AP4811" s="11"/>
      <c r="AQ4811" s="11"/>
      <c r="AR4811" s="11"/>
      <c r="AS4811" s="11"/>
      <c r="AT4811" s="11"/>
      <c r="AU4811" s="11"/>
      <c r="AV4811" s="11"/>
      <c r="AW4811" s="11"/>
      <c r="AX4811" s="11"/>
      <c r="AY4811" s="11"/>
      <c r="AZ4811" s="17"/>
      <c r="BA4811" s="17"/>
      <c r="BB4811" s="17"/>
      <c r="BC4811" s="17"/>
      <c r="BD4811" s="17"/>
      <c r="BE4811" s="17"/>
      <c r="BF4811" s="17"/>
      <c r="BG4811" s="11"/>
      <c r="BH4811" s="11"/>
      <c r="BI4811" s="11"/>
      <c r="BJ4811" s="11"/>
      <c r="BK4811" s="11"/>
      <c r="BL4811" s="11"/>
      <c r="BM4811" s="142"/>
    </row>
    <row r="4812" spans="1:65" s="342" customFormat="1" ht="15" customHeight="1" x14ac:dyDescent="0.25">
      <c r="A4812" s="14"/>
      <c r="B4812" s="153"/>
      <c r="C4812" s="14"/>
      <c r="D4812" s="14"/>
      <c r="E4812" s="14"/>
      <c r="F4812" s="14"/>
      <c r="G4812" s="14"/>
      <c r="H4812" s="14"/>
      <c r="I4812" s="14"/>
      <c r="J4812" s="20"/>
      <c r="K4812" s="14"/>
      <c r="L4812" s="14"/>
      <c r="M4812" s="72" t="s">
        <v>3027</v>
      </c>
      <c r="N4812" s="17">
        <v>21</v>
      </c>
      <c r="O4812" s="17">
        <v>7</v>
      </c>
      <c r="P4812" s="17">
        <v>2018</v>
      </c>
      <c r="Q4812" s="19" t="s">
        <v>5761</v>
      </c>
      <c r="R4812" s="17" t="s">
        <v>1026</v>
      </c>
      <c r="S4812" s="19" t="s">
        <v>1241</v>
      </c>
      <c r="T4812" s="17"/>
      <c r="U4812" s="24" t="s">
        <v>1026</v>
      </c>
      <c r="V4812" s="17"/>
      <c r="W4812" s="350"/>
      <c r="X4812" s="17"/>
      <c r="Y4812" s="17"/>
      <c r="Z4812" s="24" t="s">
        <v>1026</v>
      </c>
      <c r="AA4812" s="17"/>
      <c r="AB4812" s="19"/>
      <c r="AC4812" s="17"/>
      <c r="AD4812" s="17"/>
      <c r="AE4812" s="17">
        <f t="shared" si="131"/>
        <v>0</v>
      </c>
      <c r="AF4812" s="11"/>
      <c r="AG4812" s="11"/>
      <c r="AH4812" s="17"/>
      <c r="AI4812" s="17"/>
      <c r="AJ4812" s="11"/>
      <c r="AK4812" s="11"/>
      <c r="AL4812" s="11"/>
      <c r="AM4812" s="11"/>
      <c r="AN4812" s="11"/>
      <c r="AO4812" s="11"/>
      <c r="AP4812" s="11"/>
      <c r="AQ4812" s="11"/>
      <c r="AR4812" s="11"/>
      <c r="AS4812" s="11"/>
      <c r="AT4812" s="11"/>
      <c r="AU4812" s="11"/>
      <c r="AV4812" s="11"/>
      <c r="AW4812" s="11"/>
      <c r="AX4812" s="11"/>
      <c r="AY4812" s="11"/>
      <c r="AZ4812" s="17"/>
      <c r="BA4812" s="17"/>
      <c r="BB4812" s="17"/>
      <c r="BC4812" s="17"/>
      <c r="BD4812" s="17"/>
      <c r="BE4812" s="17"/>
      <c r="BF4812" s="17"/>
      <c r="BG4812" s="11"/>
      <c r="BH4812" s="11"/>
      <c r="BI4812" s="11"/>
      <c r="BJ4812" s="11"/>
      <c r="BK4812" s="11"/>
      <c r="BL4812" s="11"/>
      <c r="BM4812" s="142"/>
    </row>
    <row r="4813" spans="1:65" s="342" customFormat="1" ht="15" customHeight="1" x14ac:dyDescent="0.25">
      <c r="A4813" s="14"/>
      <c r="B4813" s="153"/>
      <c r="C4813" s="14"/>
      <c r="D4813" s="14"/>
      <c r="E4813" s="14"/>
      <c r="F4813" s="14"/>
      <c r="G4813" s="14"/>
      <c r="H4813" s="14"/>
      <c r="I4813" s="14"/>
      <c r="J4813" s="20"/>
      <c r="K4813" s="14"/>
      <c r="L4813" s="14"/>
      <c r="M4813" s="72" t="s">
        <v>3027</v>
      </c>
      <c r="N4813" s="17">
        <v>21</v>
      </c>
      <c r="O4813" s="17">
        <v>7</v>
      </c>
      <c r="P4813" s="17">
        <v>2018</v>
      </c>
      <c r="Q4813" s="19" t="s">
        <v>6508</v>
      </c>
      <c r="R4813" s="17" t="s">
        <v>1026</v>
      </c>
      <c r="S4813" s="19" t="s">
        <v>563</v>
      </c>
      <c r="T4813" s="17"/>
      <c r="U4813" s="24" t="s">
        <v>1026</v>
      </c>
      <c r="V4813" s="17"/>
      <c r="W4813" s="350"/>
      <c r="X4813" s="17"/>
      <c r="Y4813" s="17"/>
      <c r="Z4813" s="24" t="s">
        <v>1026</v>
      </c>
      <c r="AA4813" s="17"/>
      <c r="AB4813" s="19"/>
      <c r="AC4813" s="17"/>
      <c r="AD4813" s="17"/>
      <c r="AE4813" s="17">
        <f t="shared" si="131"/>
        <v>0</v>
      </c>
      <c r="AF4813" s="11"/>
      <c r="AG4813" s="11"/>
      <c r="AH4813" s="17"/>
      <c r="AI4813" s="17"/>
      <c r="AJ4813" s="11"/>
      <c r="AK4813" s="11"/>
      <c r="AL4813" s="11"/>
      <c r="AM4813" s="11"/>
      <c r="AN4813" s="11"/>
      <c r="AO4813" s="11"/>
      <c r="AP4813" s="11"/>
      <c r="AQ4813" s="11"/>
      <c r="AR4813" s="11"/>
      <c r="AS4813" s="11"/>
      <c r="AT4813" s="11"/>
      <c r="AU4813" s="11"/>
      <c r="AV4813" s="11"/>
      <c r="AW4813" s="11"/>
      <c r="AX4813" s="11"/>
      <c r="AY4813" s="11"/>
      <c r="AZ4813" s="17"/>
      <c r="BA4813" s="17"/>
      <c r="BB4813" s="17"/>
      <c r="BC4813" s="17"/>
      <c r="BD4813" s="17"/>
      <c r="BE4813" s="17"/>
      <c r="BF4813" s="17"/>
      <c r="BG4813" s="11"/>
      <c r="BH4813" s="11"/>
      <c r="BI4813" s="11"/>
      <c r="BJ4813" s="11"/>
      <c r="BK4813" s="11"/>
      <c r="BL4813" s="11"/>
      <c r="BM4813" s="142"/>
    </row>
    <row r="4814" spans="1:65" s="342" customFormat="1" ht="15" customHeight="1" x14ac:dyDescent="0.25">
      <c r="A4814" s="14"/>
      <c r="B4814" s="153"/>
      <c r="C4814" s="14"/>
      <c r="D4814" s="14"/>
      <c r="E4814" s="14"/>
      <c r="F4814" s="14"/>
      <c r="G4814" s="14"/>
      <c r="H4814" s="14"/>
      <c r="I4814" s="14"/>
      <c r="J4814" s="20"/>
      <c r="K4814" s="14"/>
      <c r="L4814" s="14"/>
      <c r="M4814" s="72" t="s">
        <v>3011</v>
      </c>
      <c r="N4814" s="17">
        <v>22</v>
      </c>
      <c r="O4814" s="17">
        <v>7</v>
      </c>
      <c r="P4814" s="17">
        <v>2018</v>
      </c>
      <c r="Q4814" s="19" t="s">
        <v>5041</v>
      </c>
      <c r="R4814" s="17" t="s">
        <v>1026</v>
      </c>
      <c r="S4814" s="19" t="s">
        <v>563</v>
      </c>
      <c r="T4814" s="17"/>
      <c r="U4814" s="24" t="s">
        <v>1026</v>
      </c>
      <c r="V4814" s="17"/>
      <c r="W4814" s="350"/>
      <c r="X4814" s="17"/>
      <c r="Y4814" s="17"/>
      <c r="Z4814" s="24" t="s">
        <v>1026</v>
      </c>
      <c r="AA4814" s="17"/>
      <c r="AB4814" s="19"/>
      <c r="AC4814" s="17"/>
      <c r="AD4814" s="17"/>
      <c r="AE4814" s="17">
        <f t="shared" si="131"/>
        <v>0</v>
      </c>
      <c r="AF4814" s="11"/>
      <c r="AG4814" s="11"/>
      <c r="AH4814" s="17"/>
      <c r="AI4814" s="17"/>
      <c r="AJ4814" s="11"/>
      <c r="AK4814" s="11"/>
      <c r="AL4814" s="11"/>
      <c r="AM4814" s="11"/>
      <c r="AN4814" s="11"/>
      <c r="AO4814" s="11"/>
      <c r="AP4814" s="11"/>
      <c r="AQ4814" s="11"/>
      <c r="AR4814" s="11"/>
      <c r="AS4814" s="11"/>
      <c r="AT4814" s="11"/>
      <c r="AU4814" s="11"/>
      <c r="AV4814" s="11"/>
      <c r="AW4814" s="11"/>
      <c r="AX4814" s="11"/>
      <c r="AY4814" s="11"/>
      <c r="AZ4814" s="17"/>
      <c r="BA4814" s="17"/>
      <c r="BB4814" s="17"/>
      <c r="BC4814" s="17"/>
      <c r="BD4814" s="17"/>
      <c r="BE4814" s="17"/>
      <c r="BF4814" s="17"/>
      <c r="BG4814" s="11"/>
      <c r="BH4814" s="11"/>
      <c r="BI4814" s="11"/>
      <c r="BJ4814" s="11"/>
      <c r="BK4814" s="11"/>
      <c r="BL4814" s="11"/>
      <c r="BM4814" s="142"/>
    </row>
    <row r="4815" spans="1:65" s="342" customFormat="1" ht="15" customHeight="1" x14ac:dyDescent="0.25">
      <c r="A4815" s="14"/>
      <c r="B4815" s="153"/>
      <c r="C4815" s="14"/>
      <c r="D4815" s="14"/>
      <c r="E4815" s="14"/>
      <c r="F4815" s="14"/>
      <c r="G4815" s="14"/>
      <c r="H4815" s="14"/>
      <c r="I4815" s="14"/>
      <c r="J4815" s="20"/>
      <c r="K4815" s="14"/>
      <c r="L4815" s="14"/>
      <c r="M4815" s="72" t="s">
        <v>3011</v>
      </c>
      <c r="N4815" s="17">
        <v>22</v>
      </c>
      <c r="O4815" s="17">
        <v>7</v>
      </c>
      <c r="P4815" s="17">
        <v>2018</v>
      </c>
      <c r="Q4815" s="19" t="s">
        <v>566</v>
      </c>
      <c r="R4815" s="17" t="s">
        <v>1026</v>
      </c>
      <c r="S4815" s="19" t="s">
        <v>6507</v>
      </c>
      <c r="T4815" s="17"/>
      <c r="U4815" s="24" t="s">
        <v>1026</v>
      </c>
      <c r="V4815" s="17"/>
      <c r="W4815" s="350"/>
      <c r="X4815" s="17"/>
      <c r="Y4815" s="17"/>
      <c r="Z4815" s="24" t="s">
        <v>1026</v>
      </c>
      <c r="AA4815" s="17"/>
      <c r="AB4815" s="19"/>
      <c r="AC4815" s="17"/>
      <c r="AD4815" s="17"/>
      <c r="AE4815" s="17">
        <f t="shared" si="131"/>
        <v>0</v>
      </c>
      <c r="AF4815" s="11"/>
      <c r="AG4815" s="11"/>
      <c r="AH4815" s="17"/>
      <c r="AI4815" s="17"/>
      <c r="AJ4815" s="11"/>
      <c r="AK4815" s="11"/>
      <c r="AL4815" s="11"/>
      <c r="AM4815" s="11"/>
      <c r="AN4815" s="11"/>
      <c r="AO4815" s="11"/>
      <c r="AP4815" s="11"/>
      <c r="AQ4815" s="11"/>
      <c r="AR4815" s="11"/>
      <c r="AS4815" s="11"/>
      <c r="AT4815" s="11"/>
      <c r="AU4815" s="11"/>
      <c r="AV4815" s="11"/>
      <c r="AW4815" s="11"/>
      <c r="AX4815" s="11"/>
      <c r="AY4815" s="11"/>
      <c r="AZ4815" s="17"/>
      <c r="BA4815" s="17"/>
      <c r="BB4815" s="17"/>
      <c r="BC4815" s="17"/>
      <c r="BD4815" s="17"/>
      <c r="BE4815" s="17"/>
      <c r="BF4815" s="17"/>
      <c r="BG4815" s="11"/>
      <c r="BH4815" s="11"/>
      <c r="BI4815" s="11"/>
      <c r="BJ4815" s="11"/>
      <c r="BK4815" s="11"/>
      <c r="BL4815" s="11"/>
      <c r="BM4815" s="142"/>
    </row>
    <row r="4816" spans="1:65" s="342" customFormat="1" ht="15" customHeight="1" x14ac:dyDescent="0.25">
      <c r="A4816" s="14"/>
      <c r="B4816" s="153"/>
      <c r="C4816" s="14"/>
      <c r="D4816" s="14"/>
      <c r="E4816" s="14"/>
      <c r="F4816" s="14"/>
      <c r="G4816" s="14"/>
      <c r="H4816" s="14"/>
      <c r="I4816" s="14"/>
      <c r="J4816" s="20"/>
      <c r="K4816" s="14"/>
      <c r="L4816" s="17" t="s">
        <v>6590</v>
      </c>
      <c r="M4816" s="72" t="s">
        <v>3142</v>
      </c>
      <c r="N4816" s="17">
        <v>25</v>
      </c>
      <c r="O4816" s="17">
        <v>7</v>
      </c>
      <c r="P4816" s="17">
        <v>2018</v>
      </c>
      <c r="Q4816" s="19"/>
      <c r="R4816" s="17" t="s">
        <v>1026</v>
      </c>
      <c r="S4816" s="19"/>
      <c r="T4816" s="17"/>
      <c r="U4816" s="24" t="s">
        <v>1026</v>
      </c>
      <c r="V4816" s="17"/>
      <c r="W4816" s="350"/>
      <c r="X4816" s="17"/>
      <c r="Y4816" s="17"/>
      <c r="Z4816" s="24" t="s">
        <v>1026</v>
      </c>
      <c r="AA4816" s="17"/>
      <c r="AB4816" s="17"/>
      <c r="AC4816" s="17"/>
      <c r="AD4816" s="17"/>
      <c r="AE4816" s="17">
        <f t="shared" si="131"/>
        <v>0</v>
      </c>
      <c r="AF4816" s="17"/>
      <c r="AG4816" s="17"/>
      <c r="AH4816" s="17"/>
      <c r="AI4816" s="17"/>
      <c r="AJ4816" s="11"/>
      <c r="AK4816" s="11"/>
      <c r="AL4816" s="11"/>
      <c r="AM4816" s="11"/>
      <c r="AN4816" s="11"/>
      <c r="AO4816" s="11"/>
      <c r="AP4816" s="11"/>
      <c r="AQ4816" s="11"/>
      <c r="AR4816" s="11"/>
      <c r="AS4816" s="11"/>
      <c r="AT4816" s="11"/>
      <c r="AU4816" s="11"/>
      <c r="AV4816" s="11"/>
      <c r="AW4816" s="11"/>
      <c r="AX4816" s="11"/>
      <c r="AY4816" s="11"/>
      <c r="AZ4816" s="17"/>
      <c r="BA4816" s="17"/>
      <c r="BB4816" s="17"/>
      <c r="BC4816" s="17"/>
      <c r="BD4816" s="17"/>
      <c r="BE4816" s="17"/>
      <c r="BF4816" s="17"/>
      <c r="BG4816" s="351"/>
      <c r="BH4816" s="351"/>
      <c r="BI4816" s="351"/>
      <c r="BJ4816" s="17"/>
      <c r="BK4816" s="17"/>
      <c r="BL4816" s="17"/>
      <c r="BM4816" s="142"/>
    </row>
    <row r="4817" spans="1:65" s="342" customFormat="1" ht="15" customHeight="1" x14ac:dyDescent="0.25">
      <c r="A4817" s="14"/>
      <c r="B4817" s="153"/>
      <c r="C4817" s="14"/>
      <c r="D4817" s="14"/>
      <c r="E4817" s="14"/>
      <c r="F4817" s="14"/>
      <c r="G4817" s="14"/>
      <c r="H4817" s="14"/>
      <c r="I4817" s="14"/>
      <c r="J4817" s="20"/>
      <c r="K4817" s="14"/>
      <c r="L4817" s="17" t="s">
        <v>6590</v>
      </c>
      <c r="M4817" s="72" t="s">
        <v>3142</v>
      </c>
      <c r="N4817" s="17">
        <v>25</v>
      </c>
      <c r="O4817" s="17">
        <v>7</v>
      </c>
      <c r="P4817" s="17">
        <v>2018</v>
      </c>
      <c r="Q4817" s="19"/>
      <c r="R4817" s="17" t="s">
        <v>1026</v>
      </c>
      <c r="S4817" s="19"/>
      <c r="T4817" s="17"/>
      <c r="U4817" s="24" t="s">
        <v>1026</v>
      </c>
      <c r="V4817" s="17"/>
      <c r="W4817" s="350"/>
      <c r="X4817" s="17"/>
      <c r="Y4817" s="17"/>
      <c r="Z4817" s="24" t="s">
        <v>1026</v>
      </c>
      <c r="AA4817" s="17"/>
      <c r="AB4817" s="17"/>
      <c r="AC4817" s="17"/>
      <c r="AD4817" s="17"/>
      <c r="AE4817" s="17">
        <f t="shared" ref="AE4817:AE4848" si="132">PRODUCT(AC4817*60+AD4817)</f>
        <v>0</v>
      </c>
      <c r="AF4817" s="17"/>
      <c r="AG4817" s="17"/>
      <c r="AH4817" s="17"/>
      <c r="AI4817" s="17"/>
      <c r="AJ4817" s="11"/>
      <c r="AK4817" s="11"/>
      <c r="AL4817" s="11"/>
      <c r="AM4817" s="11"/>
      <c r="AN4817" s="11"/>
      <c r="AO4817" s="11"/>
      <c r="AP4817" s="11"/>
      <c r="AQ4817" s="11"/>
      <c r="AR4817" s="11"/>
      <c r="AS4817" s="11"/>
      <c r="AT4817" s="11"/>
      <c r="AU4817" s="11"/>
      <c r="AV4817" s="11"/>
      <c r="AW4817" s="11"/>
      <c r="AX4817" s="11"/>
      <c r="AY4817" s="11"/>
      <c r="AZ4817" s="17"/>
      <c r="BA4817" s="17"/>
      <c r="BB4817" s="17"/>
      <c r="BC4817" s="17"/>
      <c r="BD4817" s="17"/>
      <c r="BE4817" s="17"/>
      <c r="BF4817" s="17"/>
      <c r="BG4817" s="351"/>
      <c r="BH4817" s="351"/>
      <c r="BI4817" s="351"/>
      <c r="BJ4817" s="17"/>
      <c r="BK4817" s="17"/>
      <c r="BL4817" s="17"/>
      <c r="BM4817" s="142"/>
    </row>
    <row r="4818" spans="1:65" s="342" customFormat="1" ht="15" customHeight="1" x14ac:dyDescent="0.25">
      <c r="A4818" s="14"/>
      <c r="B4818" s="153"/>
      <c r="C4818" s="14"/>
      <c r="D4818" s="14"/>
      <c r="E4818" s="14"/>
      <c r="F4818" s="14"/>
      <c r="G4818" s="14"/>
      <c r="H4818" s="14"/>
      <c r="I4818" s="14"/>
      <c r="J4818" s="20"/>
      <c r="K4818" s="14"/>
      <c r="L4818" s="17" t="s">
        <v>6590</v>
      </c>
      <c r="M4818" s="72" t="s">
        <v>3142</v>
      </c>
      <c r="N4818" s="17">
        <v>25</v>
      </c>
      <c r="O4818" s="17">
        <v>7</v>
      </c>
      <c r="P4818" s="17">
        <v>2018</v>
      </c>
      <c r="Q4818" s="19"/>
      <c r="R4818" s="17" t="s">
        <v>1026</v>
      </c>
      <c r="S4818" s="19"/>
      <c r="T4818" s="17"/>
      <c r="U4818" s="24" t="s">
        <v>1026</v>
      </c>
      <c r="V4818" s="17"/>
      <c r="W4818" s="350"/>
      <c r="X4818" s="17"/>
      <c r="Y4818" s="17"/>
      <c r="Z4818" s="24" t="s">
        <v>1026</v>
      </c>
      <c r="AA4818" s="17"/>
      <c r="AB4818" s="17"/>
      <c r="AC4818" s="17"/>
      <c r="AD4818" s="17"/>
      <c r="AE4818" s="17">
        <f t="shared" si="132"/>
        <v>0</v>
      </c>
      <c r="AF4818" s="17"/>
      <c r="AG4818" s="17"/>
      <c r="AH4818" s="17"/>
      <c r="AI4818" s="17"/>
      <c r="AJ4818" s="11"/>
      <c r="AK4818" s="11"/>
      <c r="AL4818" s="11"/>
      <c r="AM4818" s="11"/>
      <c r="AN4818" s="11"/>
      <c r="AO4818" s="11"/>
      <c r="AP4818" s="11"/>
      <c r="AQ4818" s="11"/>
      <c r="AR4818" s="11"/>
      <c r="AS4818" s="11"/>
      <c r="AT4818" s="11"/>
      <c r="AU4818" s="11"/>
      <c r="AV4818" s="11"/>
      <c r="AW4818" s="11"/>
      <c r="AX4818" s="11"/>
      <c r="AY4818" s="11"/>
      <c r="AZ4818" s="17"/>
      <c r="BA4818" s="17"/>
      <c r="BB4818" s="17"/>
      <c r="BC4818" s="17"/>
      <c r="BD4818" s="17"/>
      <c r="BE4818" s="17"/>
      <c r="BF4818" s="17"/>
      <c r="BG4818" s="351"/>
      <c r="BH4818" s="351"/>
      <c r="BI4818" s="351"/>
      <c r="BJ4818" s="17"/>
      <c r="BK4818" s="17"/>
      <c r="BL4818" s="17"/>
      <c r="BM4818" s="142"/>
    </row>
    <row r="4819" spans="1:65" s="342" customFormat="1" ht="15" customHeight="1" x14ac:dyDescent="0.25">
      <c r="A4819" s="14"/>
      <c r="B4819" s="153"/>
      <c r="C4819" s="14"/>
      <c r="D4819" s="14"/>
      <c r="E4819" s="14"/>
      <c r="F4819" s="14"/>
      <c r="G4819" s="14"/>
      <c r="H4819" s="14"/>
      <c r="I4819" s="14"/>
      <c r="J4819" s="20"/>
      <c r="K4819" s="14"/>
      <c r="L4819" s="17" t="s">
        <v>6591</v>
      </c>
      <c r="M4819" s="72" t="s">
        <v>3142</v>
      </c>
      <c r="N4819" s="17">
        <v>25</v>
      </c>
      <c r="O4819" s="17">
        <v>7</v>
      </c>
      <c r="P4819" s="17">
        <v>2018</v>
      </c>
      <c r="Q4819" s="19"/>
      <c r="R4819" s="17" t="s">
        <v>1026</v>
      </c>
      <c r="S4819" s="19"/>
      <c r="T4819" s="17"/>
      <c r="U4819" s="24" t="s">
        <v>1026</v>
      </c>
      <c r="V4819" s="17"/>
      <c r="W4819" s="350"/>
      <c r="X4819" s="17"/>
      <c r="Y4819" s="17"/>
      <c r="Z4819" s="24" t="s">
        <v>1026</v>
      </c>
      <c r="AA4819" s="17"/>
      <c r="AB4819" s="17"/>
      <c r="AC4819" s="17"/>
      <c r="AD4819" s="17"/>
      <c r="AE4819" s="17">
        <f t="shared" si="132"/>
        <v>0</v>
      </c>
      <c r="AF4819" s="17"/>
      <c r="AG4819" s="17"/>
      <c r="AH4819" s="17"/>
      <c r="AI4819" s="17"/>
      <c r="AJ4819" s="11"/>
      <c r="AK4819" s="11"/>
      <c r="AL4819" s="11"/>
      <c r="AM4819" s="11"/>
      <c r="AN4819" s="11"/>
      <c r="AO4819" s="11"/>
      <c r="AP4819" s="11"/>
      <c r="AQ4819" s="11"/>
      <c r="AR4819" s="11"/>
      <c r="AS4819" s="11"/>
      <c r="AT4819" s="11"/>
      <c r="AU4819" s="11"/>
      <c r="AV4819" s="11"/>
      <c r="AW4819" s="11"/>
      <c r="AX4819" s="11"/>
      <c r="AY4819" s="11"/>
      <c r="AZ4819" s="17"/>
      <c r="BA4819" s="17"/>
      <c r="BB4819" s="17"/>
      <c r="BC4819" s="17"/>
      <c r="BD4819" s="17"/>
      <c r="BE4819" s="17"/>
      <c r="BF4819" s="17"/>
      <c r="BG4819" s="351"/>
      <c r="BH4819" s="351"/>
      <c r="BI4819" s="351"/>
      <c r="BJ4819" s="17"/>
      <c r="BK4819" s="17"/>
      <c r="BL4819" s="17"/>
      <c r="BM4819" s="142"/>
    </row>
    <row r="4820" spans="1:65" s="342" customFormat="1" ht="15" customHeight="1" x14ac:dyDescent="0.25">
      <c r="A4820" s="14"/>
      <c r="B4820" s="153"/>
      <c r="C4820" s="14"/>
      <c r="D4820" s="14"/>
      <c r="E4820" s="14"/>
      <c r="F4820" s="14"/>
      <c r="G4820" s="14"/>
      <c r="H4820" s="14"/>
      <c r="I4820" s="14"/>
      <c r="J4820" s="20"/>
      <c r="K4820" s="14"/>
      <c r="L4820" s="17" t="s">
        <v>6591</v>
      </c>
      <c r="M4820" s="72" t="s">
        <v>3142</v>
      </c>
      <c r="N4820" s="17">
        <v>25</v>
      </c>
      <c r="O4820" s="17">
        <v>7</v>
      </c>
      <c r="P4820" s="17">
        <v>2018</v>
      </c>
      <c r="Q4820" s="19"/>
      <c r="R4820" s="17" t="s">
        <v>1026</v>
      </c>
      <c r="S4820" s="19"/>
      <c r="T4820" s="17"/>
      <c r="U4820" s="24" t="s">
        <v>1026</v>
      </c>
      <c r="V4820" s="17"/>
      <c r="W4820" s="350"/>
      <c r="X4820" s="17"/>
      <c r="Y4820" s="17"/>
      <c r="Z4820" s="24" t="s">
        <v>1026</v>
      </c>
      <c r="AA4820" s="17"/>
      <c r="AB4820" s="17"/>
      <c r="AC4820" s="17"/>
      <c r="AD4820" s="17"/>
      <c r="AE4820" s="17">
        <f t="shared" si="132"/>
        <v>0</v>
      </c>
      <c r="AF4820" s="17"/>
      <c r="AG4820" s="17"/>
      <c r="AH4820" s="17"/>
      <c r="AI4820" s="17"/>
      <c r="AJ4820" s="11"/>
      <c r="AK4820" s="11"/>
      <c r="AL4820" s="11"/>
      <c r="AM4820" s="11"/>
      <c r="AN4820" s="11"/>
      <c r="AO4820" s="11"/>
      <c r="AP4820" s="11"/>
      <c r="AQ4820" s="11"/>
      <c r="AR4820" s="11"/>
      <c r="AS4820" s="11"/>
      <c r="AT4820" s="11"/>
      <c r="AU4820" s="11"/>
      <c r="AV4820" s="11"/>
      <c r="AW4820" s="11"/>
      <c r="AX4820" s="11"/>
      <c r="AY4820" s="11"/>
      <c r="AZ4820" s="17"/>
      <c r="BA4820" s="17"/>
      <c r="BB4820" s="17"/>
      <c r="BC4820" s="17"/>
      <c r="BD4820" s="17"/>
      <c r="BE4820" s="17"/>
      <c r="BF4820" s="17"/>
      <c r="BG4820" s="351"/>
      <c r="BH4820" s="351"/>
      <c r="BI4820" s="351"/>
      <c r="BJ4820" s="17"/>
      <c r="BK4820" s="17"/>
      <c r="BL4820" s="17"/>
      <c r="BM4820" s="142"/>
    </row>
    <row r="4821" spans="1:65" s="342" customFormat="1" ht="15" customHeight="1" x14ac:dyDescent="0.25">
      <c r="A4821" s="14"/>
      <c r="B4821" s="153"/>
      <c r="C4821" s="14"/>
      <c r="D4821" s="14"/>
      <c r="E4821" s="14"/>
      <c r="F4821" s="14"/>
      <c r="G4821" s="14"/>
      <c r="H4821" s="14"/>
      <c r="I4821" s="14"/>
      <c r="J4821" s="20"/>
      <c r="K4821" s="14"/>
      <c r="L4821" s="17" t="s">
        <v>6590</v>
      </c>
      <c r="M4821" s="72" t="s">
        <v>3143</v>
      </c>
      <c r="N4821" s="17">
        <v>27</v>
      </c>
      <c r="O4821" s="17">
        <v>7</v>
      </c>
      <c r="P4821" s="17">
        <v>2018</v>
      </c>
      <c r="Q4821" s="19"/>
      <c r="R4821" s="17" t="s">
        <v>1026</v>
      </c>
      <c r="S4821" s="19"/>
      <c r="T4821" s="17"/>
      <c r="U4821" s="24" t="s">
        <v>1026</v>
      </c>
      <c r="V4821" s="17"/>
      <c r="W4821" s="350"/>
      <c r="X4821" s="17"/>
      <c r="Y4821" s="17"/>
      <c r="Z4821" s="24" t="s">
        <v>1026</v>
      </c>
      <c r="AA4821" s="17"/>
      <c r="AB4821" s="17"/>
      <c r="AC4821" s="17"/>
      <c r="AD4821" s="17"/>
      <c r="AE4821" s="17">
        <f t="shared" si="132"/>
        <v>0</v>
      </c>
      <c r="AF4821" s="17"/>
      <c r="AG4821" s="17"/>
      <c r="AH4821" s="17"/>
      <c r="AI4821" s="17"/>
      <c r="AJ4821" s="11"/>
      <c r="AK4821" s="11"/>
      <c r="AL4821" s="11"/>
      <c r="AM4821" s="11"/>
      <c r="AN4821" s="11"/>
      <c r="AO4821" s="11"/>
      <c r="AP4821" s="11"/>
      <c r="AQ4821" s="11"/>
      <c r="AR4821" s="11"/>
      <c r="AS4821" s="11"/>
      <c r="AT4821" s="11"/>
      <c r="AU4821" s="11"/>
      <c r="AV4821" s="11"/>
      <c r="AW4821" s="11"/>
      <c r="AX4821" s="11"/>
      <c r="AY4821" s="11"/>
      <c r="AZ4821" s="17"/>
      <c r="BA4821" s="17"/>
      <c r="BB4821" s="17"/>
      <c r="BC4821" s="17"/>
      <c r="BD4821" s="17"/>
      <c r="BE4821" s="17"/>
      <c r="BF4821" s="17"/>
      <c r="BG4821" s="351"/>
      <c r="BH4821" s="351"/>
      <c r="BI4821" s="351"/>
      <c r="BJ4821" s="17"/>
      <c r="BK4821" s="17"/>
      <c r="BL4821" s="17"/>
      <c r="BM4821" s="142"/>
    </row>
    <row r="4822" spans="1:65" s="342" customFormat="1" ht="15" customHeight="1" x14ac:dyDescent="0.25">
      <c r="A4822" s="14"/>
      <c r="B4822" s="153"/>
      <c r="C4822" s="14"/>
      <c r="D4822" s="14"/>
      <c r="E4822" s="14"/>
      <c r="F4822" s="14"/>
      <c r="G4822" s="14"/>
      <c r="H4822" s="14"/>
      <c r="I4822" s="14"/>
      <c r="J4822" s="20"/>
      <c r="K4822" s="14"/>
      <c r="L4822" s="17" t="s">
        <v>6590</v>
      </c>
      <c r="M4822" s="72" t="s">
        <v>3143</v>
      </c>
      <c r="N4822" s="17">
        <v>27</v>
      </c>
      <c r="O4822" s="17">
        <v>7</v>
      </c>
      <c r="P4822" s="17">
        <v>2018</v>
      </c>
      <c r="Q4822" s="19"/>
      <c r="R4822" s="17" t="s">
        <v>1026</v>
      </c>
      <c r="S4822" s="19"/>
      <c r="T4822" s="17"/>
      <c r="U4822" s="24" t="s">
        <v>1026</v>
      </c>
      <c r="V4822" s="17"/>
      <c r="W4822" s="350"/>
      <c r="X4822" s="17"/>
      <c r="Y4822" s="17"/>
      <c r="Z4822" s="24" t="s">
        <v>1026</v>
      </c>
      <c r="AA4822" s="17"/>
      <c r="AB4822" s="17"/>
      <c r="AC4822" s="17"/>
      <c r="AD4822" s="17"/>
      <c r="AE4822" s="17">
        <f t="shared" si="132"/>
        <v>0</v>
      </c>
      <c r="AF4822" s="17"/>
      <c r="AG4822" s="17"/>
      <c r="AH4822" s="17"/>
      <c r="AI4822" s="17"/>
      <c r="AJ4822" s="11"/>
      <c r="AK4822" s="11"/>
      <c r="AL4822" s="11"/>
      <c r="AM4822" s="11"/>
      <c r="AN4822" s="11"/>
      <c r="AO4822" s="11"/>
      <c r="AP4822" s="11"/>
      <c r="AQ4822" s="11"/>
      <c r="AR4822" s="11"/>
      <c r="AS4822" s="11"/>
      <c r="AT4822" s="11"/>
      <c r="AU4822" s="11"/>
      <c r="AV4822" s="11"/>
      <c r="AW4822" s="11"/>
      <c r="AX4822" s="11"/>
      <c r="AY4822" s="11"/>
      <c r="AZ4822" s="17"/>
      <c r="BA4822" s="17"/>
      <c r="BB4822" s="17"/>
      <c r="BC4822" s="17"/>
      <c r="BD4822" s="17"/>
      <c r="BE4822" s="17"/>
      <c r="BF4822" s="17"/>
      <c r="BG4822" s="351"/>
      <c r="BH4822" s="351"/>
      <c r="BI4822" s="351"/>
      <c r="BJ4822" s="17"/>
      <c r="BK4822" s="17"/>
      <c r="BL4822" s="17"/>
      <c r="BM4822" s="142"/>
    </row>
    <row r="4823" spans="1:65" s="342" customFormat="1" ht="15" customHeight="1" x14ac:dyDescent="0.25">
      <c r="A4823" s="14"/>
      <c r="B4823" s="67"/>
      <c r="C4823" s="363"/>
      <c r="D4823" s="87"/>
      <c r="E4823" s="14"/>
      <c r="F4823" s="14"/>
      <c r="G4823" s="14"/>
      <c r="H4823" s="14"/>
      <c r="I4823" s="14"/>
      <c r="J4823" s="20"/>
      <c r="K4823" s="14"/>
      <c r="L4823" s="17" t="s">
        <v>6590</v>
      </c>
      <c r="M4823" s="72" t="s">
        <v>3143</v>
      </c>
      <c r="N4823" s="17">
        <v>27</v>
      </c>
      <c r="O4823" s="17">
        <v>7</v>
      </c>
      <c r="P4823" s="17">
        <v>2018</v>
      </c>
      <c r="Q4823" s="19"/>
      <c r="R4823" s="17" t="s">
        <v>1026</v>
      </c>
      <c r="S4823" s="19"/>
      <c r="T4823" s="17"/>
      <c r="U4823" s="24" t="s">
        <v>1026</v>
      </c>
      <c r="V4823" s="17"/>
      <c r="W4823" s="350"/>
      <c r="X4823" s="17"/>
      <c r="Y4823" s="17"/>
      <c r="Z4823" s="24" t="s">
        <v>1026</v>
      </c>
      <c r="AA4823" s="17"/>
      <c r="AB4823" s="17"/>
      <c r="AC4823" s="17"/>
      <c r="AD4823" s="17"/>
      <c r="AE4823" s="17">
        <f t="shared" si="132"/>
        <v>0</v>
      </c>
      <c r="AF4823" s="17"/>
      <c r="AG4823" s="17"/>
      <c r="AH4823" s="17"/>
      <c r="AI4823" s="17"/>
      <c r="AJ4823" s="11"/>
      <c r="AK4823" s="11"/>
      <c r="AL4823" s="11"/>
      <c r="AM4823" s="11"/>
      <c r="AN4823" s="11"/>
      <c r="AO4823" s="11"/>
      <c r="AP4823" s="11"/>
      <c r="AQ4823" s="11"/>
      <c r="AR4823" s="11"/>
      <c r="AS4823" s="11"/>
      <c r="AT4823" s="11"/>
      <c r="AU4823" s="11"/>
      <c r="AV4823" s="11"/>
      <c r="AW4823" s="11"/>
      <c r="AX4823" s="11"/>
      <c r="AY4823" s="11"/>
      <c r="AZ4823" s="17"/>
      <c r="BA4823" s="17"/>
      <c r="BB4823" s="17"/>
      <c r="BC4823" s="17"/>
      <c r="BD4823" s="17"/>
      <c r="BE4823" s="17"/>
      <c r="BF4823" s="17"/>
      <c r="BG4823" s="351"/>
      <c r="BH4823" s="351"/>
      <c r="BI4823" s="351"/>
      <c r="BJ4823" s="17"/>
      <c r="BK4823" s="17"/>
      <c r="BL4823" s="17"/>
      <c r="BM4823" s="142"/>
    </row>
    <row r="4824" spans="1:65" s="342" customFormat="1" ht="15" customHeight="1" x14ac:dyDescent="0.25">
      <c r="A4824" s="14"/>
      <c r="B4824" s="364"/>
      <c r="C4824" s="365"/>
      <c r="D4824" s="365"/>
      <c r="E4824" s="14"/>
      <c r="F4824" s="14"/>
      <c r="G4824" s="14"/>
      <c r="H4824" s="14"/>
      <c r="I4824" s="14"/>
      <c r="J4824" s="20"/>
      <c r="K4824" s="14"/>
      <c r="L4824" s="17" t="s">
        <v>6591</v>
      </c>
      <c r="M4824" s="72" t="s">
        <v>3143</v>
      </c>
      <c r="N4824" s="17">
        <v>27</v>
      </c>
      <c r="O4824" s="17">
        <v>7</v>
      </c>
      <c r="P4824" s="17">
        <v>2018</v>
      </c>
      <c r="Q4824" s="19"/>
      <c r="R4824" s="17" t="s">
        <v>1026</v>
      </c>
      <c r="S4824" s="19"/>
      <c r="T4824" s="17"/>
      <c r="U4824" s="24" t="s">
        <v>1026</v>
      </c>
      <c r="V4824" s="17"/>
      <c r="W4824" s="350"/>
      <c r="X4824" s="17"/>
      <c r="Y4824" s="17"/>
      <c r="Z4824" s="24" t="s">
        <v>1026</v>
      </c>
      <c r="AA4824" s="17"/>
      <c r="AB4824" s="17"/>
      <c r="AC4824" s="17"/>
      <c r="AD4824" s="17"/>
      <c r="AE4824" s="17">
        <f t="shared" si="132"/>
        <v>0</v>
      </c>
      <c r="AF4824" s="17"/>
      <c r="AG4824" s="17"/>
      <c r="AH4824" s="17"/>
      <c r="AI4824" s="17"/>
      <c r="AJ4824" s="11"/>
      <c r="AK4824" s="11"/>
      <c r="AL4824" s="11"/>
      <c r="AM4824" s="11"/>
      <c r="AN4824" s="11"/>
      <c r="AO4824" s="11"/>
      <c r="AP4824" s="11"/>
      <c r="AQ4824" s="11"/>
      <c r="AR4824" s="11"/>
      <c r="AS4824" s="11"/>
      <c r="AT4824" s="11"/>
      <c r="AU4824" s="11"/>
      <c r="AV4824" s="11"/>
      <c r="AW4824" s="11"/>
      <c r="AX4824" s="11"/>
      <c r="AY4824" s="11"/>
      <c r="AZ4824" s="17"/>
      <c r="BA4824" s="17"/>
      <c r="BB4824" s="17"/>
      <c r="BC4824" s="17"/>
      <c r="BD4824" s="17"/>
      <c r="BE4824" s="17"/>
      <c r="BF4824" s="17"/>
      <c r="BG4824" s="351"/>
      <c r="BH4824" s="351"/>
      <c r="BI4824" s="351"/>
      <c r="BJ4824" s="17"/>
      <c r="BK4824" s="17"/>
      <c r="BL4824" s="17"/>
      <c r="BM4824" s="142"/>
    </row>
    <row r="4825" spans="1:65" s="342" customFormat="1" ht="15" customHeight="1" x14ac:dyDescent="0.25">
      <c r="A4825" s="14"/>
      <c r="C4825" s="366"/>
      <c r="D4825" s="63"/>
      <c r="E4825" s="14"/>
      <c r="F4825" s="14"/>
      <c r="G4825" s="14"/>
      <c r="H4825" s="14"/>
      <c r="I4825" s="14"/>
      <c r="J4825" s="20"/>
      <c r="K4825" s="14"/>
      <c r="L4825" s="17" t="s">
        <v>6591</v>
      </c>
      <c r="M4825" s="72" t="s">
        <v>3143</v>
      </c>
      <c r="N4825" s="17">
        <v>27</v>
      </c>
      <c r="O4825" s="17">
        <v>7</v>
      </c>
      <c r="P4825" s="17">
        <v>2018</v>
      </c>
      <c r="Q4825" s="19"/>
      <c r="R4825" s="17" t="s">
        <v>1026</v>
      </c>
      <c r="S4825" s="19"/>
      <c r="T4825" s="17"/>
      <c r="U4825" s="24" t="s">
        <v>1026</v>
      </c>
      <c r="V4825" s="17"/>
      <c r="W4825" s="350"/>
      <c r="X4825" s="17"/>
      <c r="Y4825" s="17"/>
      <c r="Z4825" s="24" t="s">
        <v>1026</v>
      </c>
      <c r="AA4825" s="17"/>
      <c r="AB4825" s="17"/>
      <c r="AC4825" s="17"/>
      <c r="AD4825" s="17"/>
      <c r="AE4825" s="17">
        <f t="shared" si="132"/>
        <v>0</v>
      </c>
      <c r="AF4825" s="17"/>
      <c r="AG4825" s="17"/>
      <c r="AH4825" s="17"/>
      <c r="AI4825" s="17"/>
      <c r="AJ4825" s="11"/>
      <c r="AK4825" s="11"/>
      <c r="AL4825" s="11"/>
      <c r="AM4825" s="11"/>
      <c r="AN4825" s="11"/>
      <c r="AO4825" s="11"/>
      <c r="AP4825" s="11"/>
      <c r="AQ4825" s="11"/>
      <c r="AR4825" s="11"/>
      <c r="AS4825" s="11"/>
      <c r="AT4825" s="11"/>
      <c r="AU4825" s="11"/>
      <c r="AV4825" s="11"/>
      <c r="AW4825" s="11"/>
      <c r="AX4825" s="11"/>
      <c r="AY4825" s="11"/>
      <c r="AZ4825" s="17"/>
      <c r="BA4825" s="17"/>
      <c r="BB4825" s="17"/>
      <c r="BC4825" s="17"/>
      <c r="BD4825" s="17"/>
      <c r="BE4825" s="17"/>
      <c r="BF4825" s="17"/>
      <c r="BG4825" s="351"/>
      <c r="BH4825" s="351"/>
      <c r="BI4825" s="351"/>
      <c r="BJ4825" s="17"/>
      <c r="BK4825" s="17"/>
      <c r="BL4825" s="17"/>
      <c r="BM4825" s="142"/>
    </row>
    <row r="4826" spans="1:65" s="342" customFormat="1" ht="15" customHeight="1" x14ac:dyDescent="0.25">
      <c r="A4826" s="14"/>
      <c r="C4826" s="366"/>
      <c r="E4826" s="14"/>
      <c r="F4826" s="14"/>
      <c r="G4826" s="14"/>
      <c r="H4826" s="14"/>
      <c r="I4826" s="14"/>
      <c r="J4826" s="20"/>
      <c r="K4826" s="14"/>
      <c r="L4826" s="17" t="s">
        <v>6590</v>
      </c>
      <c r="M4826" s="72" t="s">
        <v>3011</v>
      </c>
      <c r="N4826" s="17">
        <v>29</v>
      </c>
      <c r="O4826" s="17">
        <v>7</v>
      </c>
      <c r="P4826" s="17">
        <v>2018</v>
      </c>
      <c r="Q4826" s="19"/>
      <c r="R4826" s="17" t="s">
        <v>1026</v>
      </c>
      <c r="S4826" s="19"/>
      <c r="T4826" s="17"/>
      <c r="U4826" s="24" t="s">
        <v>1026</v>
      </c>
      <c r="V4826" s="17"/>
      <c r="W4826" s="350"/>
      <c r="X4826" s="17"/>
      <c r="Y4826" s="17"/>
      <c r="Z4826" s="24" t="s">
        <v>1026</v>
      </c>
      <c r="AA4826" s="17"/>
      <c r="AB4826" s="17"/>
      <c r="AC4826" s="17"/>
      <c r="AD4826" s="17"/>
      <c r="AE4826" s="17">
        <f t="shared" si="132"/>
        <v>0</v>
      </c>
      <c r="AF4826" s="17"/>
      <c r="AG4826" s="17"/>
      <c r="AH4826" s="17"/>
      <c r="AI4826" s="17"/>
      <c r="AJ4826" s="11"/>
      <c r="AK4826" s="11"/>
      <c r="AL4826" s="11"/>
      <c r="AM4826" s="11"/>
      <c r="AN4826" s="11"/>
      <c r="AO4826" s="11"/>
      <c r="AP4826" s="11"/>
      <c r="AQ4826" s="11"/>
      <c r="AR4826" s="11"/>
      <c r="AS4826" s="11"/>
      <c r="AT4826" s="11"/>
      <c r="AU4826" s="11"/>
      <c r="AV4826" s="11"/>
      <c r="AW4826" s="11"/>
      <c r="AX4826" s="11"/>
      <c r="AY4826" s="11"/>
      <c r="AZ4826" s="17"/>
      <c r="BA4826" s="17"/>
      <c r="BB4826" s="17"/>
      <c r="BC4826" s="17"/>
      <c r="BD4826" s="17"/>
      <c r="BE4826" s="17"/>
      <c r="BF4826" s="17"/>
      <c r="BG4826" s="351"/>
      <c r="BH4826" s="351"/>
      <c r="BI4826" s="351"/>
      <c r="BJ4826" s="17"/>
      <c r="BK4826" s="17"/>
      <c r="BL4826" s="17"/>
      <c r="BM4826" s="142"/>
    </row>
    <row r="4827" spans="1:65" s="342" customFormat="1" ht="15" customHeight="1" x14ac:dyDescent="0.25">
      <c r="A4827" s="14"/>
      <c r="C4827" s="366"/>
      <c r="E4827" s="14"/>
      <c r="F4827" s="14"/>
      <c r="G4827" s="14"/>
      <c r="H4827" s="14"/>
      <c r="I4827" s="14"/>
      <c r="J4827" s="20"/>
      <c r="K4827" s="14"/>
      <c r="L4827" s="17" t="s">
        <v>6590</v>
      </c>
      <c r="M4827" s="72" t="s">
        <v>3011</v>
      </c>
      <c r="N4827" s="17">
        <v>29</v>
      </c>
      <c r="O4827" s="17">
        <v>7</v>
      </c>
      <c r="P4827" s="17">
        <v>2018</v>
      </c>
      <c r="Q4827" s="19"/>
      <c r="R4827" s="17" t="s">
        <v>1026</v>
      </c>
      <c r="S4827" s="19"/>
      <c r="T4827" s="17"/>
      <c r="U4827" s="24" t="s">
        <v>1026</v>
      </c>
      <c r="V4827" s="17"/>
      <c r="W4827" s="350"/>
      <c r="X4827" s="17"/>
      <c r="Y4827" s="17"/>
      <c r="Z4827" s="24" t="s">
        <v>1026</v>
      </c>
      <c r="AA4827" s="17"/>
      <c r="AB4827" s="17"/>
      <c r="AC4827" s="17"/>
      <c r="AD4827" s="17"/>
      <c r="AE4827" s="17">
        <f t="shared" si="132"/>
        <v>0</v>
      </c>
      <c r="AF4827" s="17"/>
      <c r="AG4827" s="17"/>
      <c r="AH4827" s="17"/>
      <c r="AI4827" s="17"/>
      <c r="AJ4827" s="11"/>
      <c r="AK4827" s="11"/>
      <c r="AL4827" s="11"/>
      <c r="AM4827" s="11"/>
      <c r="AN4827" s="11"/>
      <c r="AO4827" s="11"/>
      <c r="AP4827" s="11"/>
      <c r="AQ4827" s="11"/>
      <c r="AR4827" s="11"/>
      <c r="AS4827" s="11"/>
      <c r="AT4827" s="11"/>
      <c r="AU4827" s="11"/>
      <c r="AV4827" s="11"/>
      <c r="AW4827" s="11"/>
      <c r="AX4827" s="11"/>
      <c r="AY4827" s="11"/>
      <c r="AZ4827" s="17"/>
      <c r="BA4827" s="17"/>
      <c r="BB4827" s="17"/>
      <c r="BC4827" s="17"/>
      <c r="BD4827" s="17"/>
      <c r="BE4827" s="17"/>
      <c r="BF4827" s="17"/>
      <c r="BG4827" s="351"/>
      <c r="BH4827" s="351"/>
      <c r="BI4827" s="351"/>
      <c r="BJ4827" s="17"/>
      <c r="BK4827" s="17"/>
      <c r="BL4827" s="17"/>
      <c r="BM4827" s="142"/>
    </row>
    <row r="4828" spans="1:65" s="342" customFormat="1" ht="15" customHeight="1" x14ac:dyDescent="0.25">
      <c r="A4828" s="14"/>
      <c r="C4828" s="366"/>
      <c r="E4828" s="14"/>
      <c r="F4828" s="14"/>
      <c r="G4828" s="14"/>
      <c r="H4828" s="14"/>
      <c r="I4828" s="14"/>
      <c r="J4828" s="20"/>
      <c r="K4828" s="14"/>
      <c r="L4828" s="17" t="s">
        <v>6590</v>
      </c>
      <c r="M4828" s="72" t="s">
        <v>3011</v>
      </c>
      <c r="N4828" s="17">
        <v>29</v>
      </c>
      <c r="O4828" s="17">
        <v>7</v>
      </c>
      <c r="P4828" s="17">
        <v>2018</v>
      </c>
      <c r="Q4828" s="19"/>
      <c r="R4828" s="17" t="s">
        <v>1026</v>
      </c>
      <c r="S4828" s="19"/>
      <c r="T4828" s="17"/>
      <c r="U4828" s="24" t="s">
        <v>1026</v>
      </c>
      <c r="V4828" s="17"/>
      <c r="W4828" s="350"/>
      <c r="X4828" s="17"/>
      <c r="Y4828" s="17"/>
      <c r="Z4828" s="24" t="s">
        <v>1026</v>
      </c>
      <c r="AA4828" s="17"/>
      <c r="AB4828" s="17"/>
      <c r="AC4828" s="17"/>
      <c r="AD4828" s="17"/>
      <c r="AE4828" s="17">
        <f t="shared" si="132"/>
        <v>0</v>
      </c>
      <c r="AF4828" s="17"/>
      <c r="AG4828" s="17"/>
      <c r="AH4828" s="17"/>
      <c r="AI4828" s="17"/>
      <c r="AJ4828" s="11"/>
      <c r="AK4828" s="11"/>
      <c r="AL4828" s="11"/>
      <c r="AM4828" s="11"/>
      <c r="AN4828" s="11"/>
      <c r="AO4828" s="11"/>
      <c r="AP4828" s="11"/>
      <c r="AQ4828" s="11"/>
      <c r="AR4828" s="11"/>
      <c r="AS4828" s="11"/>
      <c r="AT4828" s="11"/>
      <c r="AU4828" s="11"/>
      <c r="AV4828" s="11"/>
      <c r="AW4828" s="11"/>
      <c r="AX4828" s="11"/>
      <c r="AY4828" s="11"/>
      <c r="AZ4828" s="17"/>
      <c r="BA4828" s="17"/>
      <c r="BB4828" s="17"/>
      <c r="BC4828" s="17"/>
      <c r="BD4828" s="17"/>
      <c r="BE4828" s="17"/>
      <c r="BF4828" s="17"/>
      <c r="BG4828" s="351"/>
      <c r="BH4828" s="351"/>
      <c r="BI4828" s="351"/>
      <c r="BJ4828" s="17"/>
      <c r="BK4828" s="17"/>
      <c r="BL4828" s="17"/>
      <c r="BM4828" s="142"/>
    </row>
    <row r="4829" spans="1:65" s="342" customFormat="1" ht="15" customHeight="1" x14ac:dyDescent="0.25">
      <c r="A4829" s="14"/>
      <c r="C4829" s="366"/>
      <c r="E4829" s="14"/>
      <c r="F4829" s="14"/>
      <c r="G4829" s="14"/>
      <c r="H4829" s="14"/>
      <c r="I4829" s="14"/>
      <c r="J4829" s="20"/>
      <c r="K4829" s="14"/>
      <c r="L4829" s="17" t="s">
        <v>6591</v>
      </c>
      <c r="M4829" s="72" t="s">
        <v>3011</v>
      </c>
      <c r="N4829" s="17">
        <v>29</v>
      </c>
      <c r="O4829" s="17">
        <v>7</v>
      </c>
      <c r="P4829" s="17">
        <v>2018</v>
      </c>
      <c r="Q4829" s="19"/>
      <c r="R4829" s="17" t="s">
        <v>1026</v>
      </c>
      <c r="S4829" s="19"/>
      <c r="T4829" s="17"/>
      <c r="U4829" s="24" t="s">
        <v>1026</v>
      </c>
      <c r="V4829" s="17"/>
      <c r="W4829" s="350"/>
      <c r="X4829" s="17"/>
      <c r="Y4829" s="17"/>
      <c r="Z4829" s="24" t="s">
        <v>1026</v>
      </c>
      <c r="AA4829" s="17"/>
      <c r="AB4829" s="17"/>
      <c r="AC4829" s="17"/>
      <c r="AD4829" s="17"/>
      <c r="AE4829" s="17">
        <f t="shared" si="132"/>
        <v>0</v>
      </c>
      <c r="AF4829" s="17"/>
      <c r="AG4829" s="17"/>
      <c r="AH4829" s="17"/>
      <c r="AI4829" s="17"/>
      <c r="AJ4829" s="11"/>
      <c r="AK4829" s="11"/>
      <c r="AL4829" s="11"/>
      <c r="AM4829" s="11"/>
      <c r="AN4829" s="11"/>
      <c r="AO4829" s="11"/>
      <c r="AP4829" s="11"/>
      <c r="AQ4829" s="11"/>
      <c r="AR4829" s="11"/>
      <c r="AS4829" s="11"/>
      <c r="AT4829" s="11"/>
      <c r="AU4829" s="11"/>
      <c r="AV4829" s="11"/>
      <c r="AW4829" s="11"/>
      <c r="AX4829" s="11"/>
      <c r="AY4829" s="11"/>
      <c r="AZ4829" s="17"/>
      <c r="BA4829" s="17"/>
      <c r="BB4829" s="17"/>
      <c r="BC4829" s="17"/>
      <c r="BD4829" s="17"/>
      <c r="BE4829" s="17"/>
      <c r="BF4829" s="17"/>
      <c r="BG4829" s="351"/>
      <c r="BH4829" s="351"/>
      <c r="BI4829" s="351"/>
      <c r="BJ4829" s="17"/>
      <c r="BK4829" s="17"/>
      <c r="BL4829" s="17"/>
      <c r="BM4829" s="142"/>
    </row>
    <row r="4830" spans="1:65" s="342" customFormat="1" ht="15" customHeight="1" x14ac:dyDescent="0.25">
      <c r="A4830" s="14"/>
      <c r="C4830" s="366"/>
      <c r="E4830" s="14"/>
      <c r="F4830" s="14"/>
      <c r="G4830" s="14"/>
      <c r="H4830" s="14"/>
      <c r="I4830" s="14"/>
      <c r="J4830" s="20"/>
      <c r="K4830" s="14"/>
      <c r="L4830" s="17" t="s">
        <v>6591</v>
      </c>
      <c r="M4830" s="72" t="s">
        <v>3011</v>
      </c>
      <c r="N4830" s="17">
        <v>29</v>
      </c>
      <c r="O4830" s="17">
        <v>7</v>
      </c>
      <c r="P4830" s="17">
        <v>2018</v>
      </c>
      <c r="Q4830" s="19"/>
      <c r="R4830" s="17" t="s">
        <v>1026</v>
      </c>
      <c r="S4830" s="19"/>
      <c r="T4830" s="17"/>
      <c r="U4830" s="24" t="s">
        <v>1026</v>
      </c>
      <c r="V4830" s="17"/>
      <c r="W4830" s="350"/>
      <c r="X4830" s="17"/>
      <c r="Y4830" s="17"/>
      <c r="Z4830" s="24" t="s">
        <v>1026</v>
      </c>
      <c r="AA4830" s="17"/>
      <c r="AB4830" s="17"/>
      <c r="AC4830" s="17"/>
      <c r="AD4830" s="17"/>
      <c r="AE4830" s="17">
        <f t="shared" si="132"/>
        <v>0</v>
      </c>
      <c r="AF4830" s="17"/>
      <c r="AG4830" s="17"/>
      <c r="AH4830" s="17"/>
      <c r="AI4830" s="17"/>
      <c r="AJ4830" s="11"/>
      <c r="AK4830" s="11"/>
      <c r="AL4830" s="11"/>
      <c r="AM4830" s="11"/>
      <c r="AN4830" s="11"/>
      <c r="AO4830" s="11"/>
      <c r="AP4830" s="11"/>
      <c r="AQ4830" s="11"/>
      <c r="AR4830" s="11"/>
      <c r="AS4830" s="11"/>
      <c r="AT4830" s="11"/>
      <c r="AU4830" s="11"/>
      <c r="AV4830" s="11"/>
      <c r="AW4830" s="11"/>
      <c r="AX4830" s="11"/>
      <c r="AY4830" s="11"/>
      <c r="AZ4830" s="17"/>
      <c r="BA4830" s="17"/>
      <c r="BB4830" s="17"/>
      <c r="BC4830" s="17"/>
      <c r="BD4830" s="17"/>
      <c r="BE4830" s="17"/>
      <c r="BF4830" s="17"/>
      <c r="BG4830" s="351"/>
      <c r="BH4830" s="351"/>
      <c r="BI4830" s="351"/>
      <c r="BJ4830" s="17"/>
      <c r="BK4830" s="17"/>
      <c r="BL4830" s="17"/>
      <c r="BM4830" s="142"/>
    </row>
    <row r="4831" spans="1:65" s="342" customFormat="1" ht="15" customHeight="1" x14ac:dyDescent="0.25">
      <c r="A4831" s="14"/>
      <c r="B4831" s="153"/>
      <c r="C4831" s="14"/>
      <c r="D4831" s="14"/>
      <c r="E4831" s="14"/>
      <c r="F4831" s="14"/>
      <c r="G4831" s="14"/>
      <c r="H4831" s="14"/>
      <c r="I4831" s="14"/>
      <c r="J4831" s="20"/>
      <c r="K4831" s="14"/>
      <c r="L4831" s="17" t="s">
        <v>6590</v>
      </c>
      <c r="M4831" s="72" t="s">
        <v>3142</v>
      </c>
      <c r="N4831" s="17">
        <v>1</v>
      </c>
      <c r="O4831" s="17">
        <v>8</v>
      </c>
      <c r="P4831" s="17">
        <v>2018</v>
      </c>
      <c r="Q4831" s="19"/>
      <c r="R4831" s="17" t="s">
        <v>1026</v>
      </c>
      <c r="S4831" s="19"/>
      <c r="T4831" s="17"/>
      <c r="U4831" s="24" t="s">
        <v>1026</v>
      </c>
      <c r="V4831" s="17"/>
      <c r="W4831" s="350"/>
      <c r="X4831" s="17"/>
      <c r="Y4831" s="17"/>
      <c r="Z4831" s="24" t="s">
        <v>1026</v>
      </c>
      <c r="AA4831" s="17"/>
      <c r="AB4831" s="17"/>
      <c r="AC4831" s="17"/>
      <c r="AD4831" s="17"/>
      <c r="AE4831" s="17">
        <f t="shared" si="132"/>
        <v>0</v>
      </c>
      <c r="AF4831" s="17"/>
      <c r="AG4831" s="17"/>
      <c r="AH4831" s="17"/>
      <c r="AI4831" s="17"/>
      <c r="AJ4831" s="11"/>
      <c r="AK4831" s="11"/>
      <c r="AL4831" s="11"/>
      <c r="AM4831" s="11"/>
      <c r="AN4831" s="11"/>
      <c r="AO4831" s="11"/>
      <c r="AP4831" s="11"/>
      <c r="AQ4831" s="11"/>
      <c r="AR4831" s="11"/>
      <c r="AS4831" s="11"/>
      <c r="AT4831" s="11"/>
      <c r="AU4831" s="11"/>
      <c r="AV4831" s="11"/>
      <c r="AW4831" s="11"/>
      <c r="AX4831" s="11"/>
      <c r="AY4831" s="11"/>
      <c r="AZ4831" s="17"/>
      <c r="BA4831" s="17"/>
      <c r="BB4831" s="17"/>
      <c r="BC4831" s="17"/>
      <c r="BD4831" s="17"/>
      <c r="BE4831" s="17"/>
      <c r="BF4831" s="17"/>
      <c r="BG4831" s="351"/>
      <c r="BH4831" s="351"/>
      <c r="BI4831" s="351"/>
      <c r="BJ4831" s="17"/>
      <c r="BK4831" s="17"/>
      <c r="BL4831" s="17"/>
      <c r="BM4831" s="142"/>
    </row>
    <row r="4832" spans="1:65" s="342" customFormat="1" ht="15" customHeight="1" x14ac:dyDescent="0.25">
      <c r="A4832" s="14"/>
      <c r="C4832" s="14"/>
      <c r="D4832" s="14"/>
      <c r="E4832" s="14"/>
      <c r="F4832" s="14"/>
      <c r="G4832" s="14"/>
      <c r="H4832" s="14"/>
      <c r="I4832" s="14"/>
      <c r="J4832" s="20"/>
      <c r="K4832" s="14"/>
      <c r="L4832" s="17" t="s">
        <v>6590</v>
      </c>
      <c r="M4832" s="72" t="s">
        <v>3142</v>
      </c>
      <c r="N4832" s="17">
        <v>1</v>
      </c>
      <c r="O4832" s="17">
        <v>8</v>
      </c>
      <c r="P4832" s="17">
        <v>2018</v>
      </c>
      <c r="Q4832" s="19"/>
      <c r="R4832" s="17" t="s">
        <v>1026</v>
      </c>
      <c r="S4832" s="19"/>
      <c r="T4832" s="17"/>
      <c r="U4832" s="24" t="s">
        <v>1026</v>
      </c>
      <c r="V4832" s="17"/>
      <c r="W4832" s="350"/>
      <c r="X4832" s="17"/>
      <c r="Y4832" s="17"/>
      <c r="Z4832" s="24" t="s">
        <v>1026</v>
      </c>
      <c r="AA4832" s="17"/>
      <c r="AB4832" s="17"/>
      <c r="AC4832" s="17"/>
      <c r="AD4832" s="17"/>
      <c r="AE4832" s="17">
        <f t="shared" si="132"/>
        <v>0</v>
      </c>
      <c r="AF4832" s="17"/>
      <c r="AG4832" s="17"/>
      <c r="AH4832" s="17"/>
      <c r="AI4832" s="17"/>
      <c r="AJ4832" s="11"/>
      <c r="AK4832" s="11"/>
      <c r="AL4832" s="11"/>
      <c r="AM4832" s="11"/>
      <c r="AN4832" s="11"/>
      <c r="AO4832" s="11"/>
      <c r="AP4832" s="11"/>
      <c r="AQ4832" s="11"/>
      <c r="AR4832" s="11"/>
      <c r="AS4832" s="11"/>
      <c r="AT4832" s="11"/>
      <c r="AU4832" s="11"/>
      <c r="AV4832" s="11"/>
      <c r="AW4832" s="11"/>
      <c r="AX4832" s="11"/>
      <c r="AY4832" s="11"/>
      <c r="AZ4832" s="17"/>
      <c r="BA4832" s="17"/>
      <c r="BB4832" s="17"/>
      <c r="BC4832" s="17"/>
      <c r="BD4832" s="17"/>
      <c r="BE4832" s="17"/>
      <c r="BF4832" s="17"/>
      <c r="BG4832" s="351"/>
      <c r="BH4832" s="351"/>
      <c r="BI4832" s="351"/>
      <c r="BJ4832" s="17"/>
      <c r="BK4832" s="17"/>
      <c r="BL4832" s="17"/>
      <c r="BM4832" s="142"/>
    </row>
    <row r="4833" spans="1:76" s="342" customFormat="1" ht="15" customHeight="1" x14ac:dyDescent="0.25">
      <c r="A4833" s="14"/>
      <c r="C4833" s="14"/>
      <c r="D4833" s="14"/>
      <c r="E4833" s="14"/>
      <c r="F4833" s="14"/>
      <c r="G4833" s="14"/>
      <c r="H4833" s="14"/>
      <c r="I4833" s="14"/>
      <c r="J4833" s="20"/>
      <c r="K4833" s="14"/>
      <c r="L4833" s="17" t="s">
        <v>6590</v>
      </c>
      <c r="M4833" s="72" t="s">
        <v>3142</v>
      </c>
      <c r="N4833" s="17">
        <v>1</v>
      </c>
      <c r="O4833" s="17">
        <v>8</v>
      </c>
      <c r="P4833" s="17">
        <v>2018</v>
      </c>
      <c r="Q4833" s="19"/>
      <c r="R4833" s="17" t="s">
        <v>1026</v>
      </c>
      <c r="S4833" s="19"/>
      <c r="T4833" s="17"/>
      <c r="U4833" s="24" t="s">
        <v>1026</v>
      </c>
      <c r="V4833" s="17"/>
      <c r="W4833" s="350"/>
      <c r="X4833" s="17"/>
      <c r="Y4833" s="17"/>
      <c r="Z4833" s="24" t="s">
        <v>1026</v>
      </c>
      <c r="AA4833" s="17"/>
      <c r="AB4833" s="17"/>
      <c r="AC4833" s="17"/>
      <c r="AD4833" s="17"/>
      <c r="AE4833" s="17">
        <f t="shared" si="132"/>
        <v>0</v>
      </c>
      <c r="AF4833" s="17"/>
      <c r="AG4833" s="17"/>
      <c r="AH4833" s="17"/>
      <c r="AI4833" s="17"/>
      <c r="AJ4833" s="11"/>
      <c r="AK4833" s="11"/>
      <c r="AL4833" s="11"/>
      <c r="AM4833" s="11"/>
      <c r="AN4833" s="11"/>
      <c r="AO4833" s="11"/>
      <c r="AP4833" s="11"/>
      <c r="AQ4833" s="11"/>
      <c r="AR4833" s="11"/>
      <c r="AS4833" s="11"/>
      <c r="AT4833" s="11"/>
      <c r="AU4833" s="11"/>
      <c r="AV4833" s="11"/>
      <c r="AW4833" s="11"/>
      <c r="AX4833" s="11"/>
      <c r="AY4833" s="11"/>
      <c r="AZ4833" s="17"/>
      <c r="BA4833" s="17"/>
      <c r="BB4833" s="17"/>
      <c r="BC4833" s="17"/>
      <c r="BD4833" s="17"/>
      <c r="BE4833" s="17"/>
      <c r="BF4833" s="17"/>
      <c r="BG4833" s="351"/>
      <c r="BH4833" s="351"/>
      <c r="BI4833" s="351"/>
      <c r="BJ4833" s="17"/>
      <c r="BK4833" s="17"/>
      <c r="BL4833" s="17"/>
      <c r="BM4833" s="142"/>
    </row>
    <row r="4834" spans="1:76" s="342" customFormat="1" ht="15" customHeight="1" x14ac:dyDescent="0.25">
      <c r="A4834" s="14"/>
      <c r="C4834" s="14"/>
      <c r="D4834" s="14"/>
      <c r="E4834" s="14"/>
      <c r="F4834" s="14"/>
      <c r="G4834" s="14"/>
      <c r="H4834" s="14"/>
      <c r="I4834" s="14"/>
      <c r="J4834" s="20"/>
      <c r="K4834" s="14"/>
      <c r="L4834" s="17" t="s">
        <v>6591</v>
      </c>
      <c r="M4834" s="72" t="s">
        <v>3142</v>
      </c>
      <c r="N4834" s="17">
        <v>1</v>
      </c>
      <c r="O4834" s="17">
        <v>8</v>
      </c>
      <c r="P4834" s="17">
        <v>2018</v>
      </c>
      <c r="Q4834" s="19"/>
      <c r="R4834" s="17" t="s">
        <v>1026</v>
      </c>
      <c r="S4834" s="19"/>
      <c r="T4834" s="17"/>
      <c r="U4834" s="24" t="s">
        <v>1026</v>
      </c>
      <c r="V4834" s="17"/>
      <c r="W4834" s="350"/>
      <c r="X4834" s="17"/>
      <c r="Y4834" s="17"/>
      <c r="Z4834" s="24" t="s">
        <v>1026</v>
      </c>
      <c r="AA4834" s="17"/>
      <c r="AB4834" s="17"/>
      <c r="AC4834" s="17"/>
      <c r="AD4834" s="17"/>
      <c r="AE4834" s="17">
        <f t="shared" si="132"/>
        <v>0</v>
      </c>
      <c r="AF4834" s="17"/>
      <c r="AG4834" s="17"/>
      <c r="AH4834" s="17"/>
      <c r="AI4834" s="17"/>
      <c r="AJ4834" s="11"/>
      <c r="AK4834" s="11"/>
      <c r="AL4834" s="11"/>
      <c r="AM4834" s="11"/>
      <c r="AN4834" s="11"/>
      <c r="AO4834" s="11"/>
      <c r="AP4834" s="11"/>
      <c r="AQ4834" s="11"/>
      <c r="AR4834" s="11"/>
      <c r="AS4834" s="11"/>
      <c r="AT4834" s="11"/>
      <c r="AU4834" s="11"/>
      <c r="AV4834" s="11"/>
      <c r="AW4834" s="11"/>
      <c r="AX4834" s="11"/>
      <c r="AY4834" s="11"/>
      <c r="AZ4834" s="17"/>
      <c r="BA4834" s="17"/>
      <c r="BB4834" s="17"/>
      <c r="BC4834" s="17"/>
      <c r="BD4834" s="17"/>
      <c r="BE4834" s="17"/>
      <c r="BF4834" s="17"/>
      <c r="BG4834" s="351"/>
      <c r="BH4834" s="351"/>
      <c r="BI4834" s="351"/>
      <c r="BJ4834" s="17"/>
      <c r="BK4834" s="17"/>
      <c r="BL4834" s="17"/>
      <c r="BM4834" s="142"/>
    </row>
    <row r="4835" spans="1:76" s="342" customFormat="1" ht="15" customHeight="1" x14ac:dyDescent="0.25">
      <c r="A4835" s="14"/>
      <c r="C4835" s="14"/>
      <c r="D4835" s="14"/>
      <c r="E4835" s="14"/>
      <c r="F4835" s="14"/>
      <c r="G4835" s="14"/>
      <c r="H4835" s="14"/>
      <c r="I4835" s="14"/>
      <c r="J4835" s="20"/>
      <c r="K4835" s="14"/>
      <c r="L4835" s="17" t="s">
        <v>6591</v>
      </c>
      <c r="M4835" s="72" t="s">
        <v>3142</v>
      </c>
      <c r="N4835" s="17">
        <v>1</v>
      </c>
      <c r="O4835" s="17">
        <v>8</v>
      </c>
      <c r="P4835" s="17">
        <v>2018</v>
      </c>
      <c r="Q4835" s="19"/>
      <c r="R4835" s="17" t="s">
        <v>1026</v>
      </c>
      <c r="S4835" s="19"/>
      <c r="T4835" s="17"/>
      <c r="U4835" s="24" t="s">
        <v>1026</v>
      </c>
      <c r="V4835" s="17"/>
      <c r="W4835" s="350"/>
      <c r="X4835" s="17"/>
      <c r="Y4835" s="17"/>
      <c r="Z4835" s="24" t="s">
        <v>1026</v>
      </c>
      <c r="AA4835" s="17"/>
      <c r="AB4835" s="17"/>
      <c r="AC4835" s="17"/>
      <c r="AD4835" s="17"/>
      <c r="AE4835" s="17">
        <f t="shared" si="132"/>
        <v>0</v>
      </c>
      <c r="AF4835" s="17"/>
      <c r="AG4835" s="17"/>
      <c r="AH4835" s="17"/>
      <c r="AI4835" s="17"/>
      <c r="AJ4835" s="11"/>
      <c r="AK4835" s="11"/>
      <c r="AL4835" s="11"/>
      <c r="AM4835" s="11"/>
      <c r="AN4835" s="11"/>
      <c r="AO4835" s="11"/>
      <c r="AP4835" s="11"/>
      <c r="AQ4835" s="11"/>
      <c r="AR4835" s="11"/>
      <c r="AS4835" s="11"/>
      <c r="AT4835" s="11"/>
      <c r="AU4835" s="11"/>
      <c r="AV4835" s="11"/>
      <c r="AW4835" s="11"/>
      <c r="AX4835" s="11"/>
      <c r="AY4835" s="11"/>
      <c r="AZ4835" s="17"/>
      <c r="BA4835" s="17"/>
      <c r="BB4835" s="17"/>
      <c r="BC4835" s="17"/>
      <c r="BD4835" s="17"/>
      <c r="BE4835" s="17"/>
      <c r="BF4835" s="17"/>
      <c r="BG4835" s="351"/>
      <c r="BH4835" s="351"/>
      <c r="BI4835" s="351"/>
      <c r="BJ4835" s="17"/>
      <c r="BK4835" s="17"/>
      <c r="BL4835" s="17"/>
      <c r="BM4835" s="142"/>
    </row>
    <row r="4836" spans="1:76" s="342" customFormat="1" ht="15" customHeight="1" x14ac:dyDescent="0.25">
      <c r="A4836" s="14"/>
      <c r="C4836" s="14"/>
      <c r="D4836" s="14"/>
      <c r="E4836" s="14"/>
      <c r="F4836" s="14"/>
      <c r="G4836" s="14"/>
      <c r="H4836" s="14"/>
      <c r="I4836" s="14"/>
      <c r="J4836" s="20"/>
      <c r="K4836" s="14"/>
      <c r="L4836" s="17" t="s">
        <v>6590</v>
      </c>
      <c r="M4836" s="72" t="s">
        <v>3143</v>
      </c>
      <c r="N4836" s="17">
        <v>3</v>
      </c>
      <c r="O4836" s="17">
        <v>8</v>
      </c>
      <c r="P4836" s="17">
        <v>2018</v>
      </c>
      <c r="Q4836" s="19"/>
      <c r="R4836" s="17" t="s">
        <v>1026</v>
      </c>
      <c r="S4836" s="19"/>
      <c r="T4836" s="17"/>
      <c r="U4836" s="24" t="s">
        <v>1026</v>
      </c>
      <c r="V4836" s="17"/>
      <c r="W4836" s="350"/>
      <c r="X4836" s="17"/>
      <c r="Y4836" s="17"/>
      <c r="Z4836" s="24" t="s">
        <v>1026</v>
      </c>
      <c r="AA4836" s="17"/>
      <c r="AB4836" s="17"/>
      <c r="AC4836" s="17"/>
      <c r="AD4836" s="17"/>
      <c r="AE4836" s="17">
        <f t="shared" si="132"/>
        <v>0</v>
      </c>
      <c r="AF4836" s="17"/>
      <c r="AG4836" s="17"/>
      <c r="AH4836" s="17"/>
      <c r="AI4836" s="17"/>
      <c r="AJ4836" s="11"/>
      <c r="AK4836" s="11"/>
      <c r="AL4836" s="11"/>
      <c r="AM4836" s="11"/>
      <c r="AN4836" s="11"/>
      <c r="AO4836" s="11"/>
      <c r="AP4836" s="11"/>
      <c r="AQ4836" s="11"/>
      <c r="AR4836" s="11"/>
      <c r="AS4836" s="11"/>
      <c r="AT4836" s="11"/>
      <c r="AU4836" s="11"/>
      <c r="AV4836" s="11"/>
      <c r="AW4836" s="11"/>
      <c r="AX4836" s="11"/>
      <c r="AY4836" s="11"/>
      <c r="AZ4836" s="17"/>
      <c r="BA4836" s="17"/>
      <c r="BB4836" s="17"/>
      <c r="BC4836" s="17"/>
      <c r="BD4836" s="17"/>
      <c r="BE4836" s="17"/>
      <c r="BF4836" s="17"/>
      <c r="BG4836" s="351"/>
      <c r="BH4836" s="351"/>
      <c r="BI4836" s="351"/>
      <c r="BJ4836" s="17"/>
      <c r="BK4836" s="17"/>
      <c r="BL4836" s="17"/>
      <c r="BM4836" s="142"/>
    </row>
    <row r="4837" spans="1:76" s="342" customFormat="1" ht="15" customHeight="1" x14ac:dyDescent="0.25">
      <c r="A4837" s="14"/>
      <c r="C4837" s="14"/>
      <c r="D4837" s="14"/>
      <c r="E4837" s="14"/>
      <c r="F4837" s="14"/>
      <c r="G4837" s="14"/>
      <c r="H4837" s="14"/>
      <c r="I4837" s="14"/>
      <c r="J4837" s="20"/>
      <c r="K4837" s="14"/>
      <c r="L4837" s="17" t="s">
        <v>6590</v>
      </c>
      <c r="M4837" s="72" t="s">
        <v>3143</v>
      </c>
      <c r="N4837" s="17">
        <v>3</v>
      </c>
      <c r="O4837" s="17">
        <v>8</v>
      </c>
      <c r="P4837" s="17">
        <v>2018</v>
      </c>
      <c r="Q4837" s="19"/>
      <c r="R4837" s="17" t="s">
        <v>1026</v>
      </c>
      <c r="S4837" s="19"/>
      <c r="T4837" s="17"/>
      <c r="U4837" s="24" t="s">
        <v>1026</v>
      </c>
      <c r="V4837" s="17"/>
      <c r="W4837" s="350"/>
      <c r="X4837" s="17"/>
      <c r="Y4837" s="17"/>
      <c r="Z4837" s="24" t="s">
        <v>1026</v>
      </c>
      <c r="AA4837" s="17"/>
      <c r="AB4837" s="17"/>
      <c r="AC4837" s="17"/>
      <c r="AD4837" s="17"/>
      <c r="AE4837" s="17">
        <f t="shared" si="132"/>
        <v>0</v>
      </c>
      <c r="AF4837" s="17"/>
      <c r="AG4837" s="17"/>
      <c r="AH4837" s="17"/>
      <c r="AI4837" s="17"/>
      <c r="AJ4837" s="11"/>
      <c r="AK4837" s="11"/>
      <c r="AL4837" s="11"/>
      <c r="AM4837" s="11"/>
      <c r="AN4837" s="11"/>
      <c r="AO4837" s="11"/>
      <c r="AP4837" s="11"/>
      <c r="AQ4837" s="11"/>
      <c r="AR4837" s="11"/>
      <c r="AS4837" s="11"/>
      <c r="AT4837" s="11"/>
      <c r="AU4837" s="11"/>
      <c r="AV4837" s="11"/>
      <c r="AW4837" s="11"/>
      <c r="AX4837" s="11"/>
      <c r="AY4837" s="11"/>
      <c r="AZ4837" s="17"/>
      <c r="BA4837" s="17"/>
      <c r="BB4837" s="17"/>
      <c r="BC4837" s="17"/>
      <c r="BD4837" s="17"/>
      <c r="BE4837" s="17"/>
      <c r="BF4837" s="17"/>
      <c r="BG4837" s="351"/>
      <c r="BH4837" s="351"/>
      <c r="BI4837" s="351"/>
      <c r="BJ4837" s="17"/>
      <c r="BK4837" s="17"/>
      <c r="BL4837" s="17"/>
      <c r="BM4837" s="142"/>
    </row>
    <row r="4838" spans="1:76" s="342" customFormat="1" ht="15" customHeight="1" x14ac:dyDescent="0.25">
      <c r="A4838" s="14"/>
      <c r="C4838" s="14"/>
      <c r="D4838" s="14"/>
      <c r="E4838" s="14"/>
      <c r="F4838" s="14"/>
      <c r="G4838" s="14"/>
      <c r="H4838" s="14"/>
      <c r="I4838" s="14"/>
      <c r="J4838" s="20"/>
      <c r="K4838" s="14"/>
      <c r="L4838" s="17" t="s">
        <v>6590</v>
      </c>
      <c r="M4838" s="72" t="s">
        <v>3143</v>
      </c>
      <c r="N4838" s="17">
        <v>3</v>
      </c>
      <c r="O4838" s="17">
        <v>8</v>
      </c>
      <c r="P4838" s="17">
        <v>2018</v>
      </c>
      <c r="Q4838" s="19"/>
      <c r="R4838" s="17" t="s">
        <v>1026</v>
      </c>
      <c r="S4838" s="19"/>
      <c r="T4838" s="17"/>
      <c r="U4838" s="24" t="s">
        <v>1026</v>
      </c>
      <c r="V4838" s="17"/>
      <c r="W4838" s="350"/>
      <c r="X4838" s="17"/>
      <c r="Y4838" s="17"/>
      <c r="Z4838" s="24" t="s">
        <v>1026</v>
      </c>
      <c r="AA4838" s="17"/>
      <c r="AB4838" s="17"/>
      <c r="AC4838" s="17"/>
      <c r="AD4838" s="17"/>
      <c r="AE4838" s="17">
        <f t="shared" si="132"/>
        <v>0</v>
      </c>
      <c r="AF4838" s="17"/>
      <c r="AG4838" s="17"/>
      <c r="AH4838" s="17"/>
      <c r="AI4838" s="17"/>
      <c r="AJ4838" s="11"/>
      <c r="AK4838" s="11"/>
      <c r="AL4838" s="11"/>
      <c r="AM4838" s="11"/>
      <c r="AN4838" s="11"/>
      <c r="AO4838" s="11"/>
      <c r="AP4838" s="11"/>
      <c r="AQ4838" s="11"/>
      <c r="AR4838" s="11"/>
      <c r="AS4838" s="11"/>
      <c r="AT4838" s="11"/>
      <c r="AU4838" s="11"/>
      <c r="AV4838" s="11"/>
      <c r="AW4838" s="11"/>
      <c r="AX4838" s="11"/>
      <c r="AY4838" s="11"/>
      <c r="AZ4838" s="17"/>
      <c r="BA4838" s="17"/>
      <c r="BB4838" s="17"/>
      <c r="BC4838" s="17"/>
      <c r="BD4838" s="17"/>
      <c r="BE4838" s="17"/>
      <c r="BF4838" s="17"/>
      <c r="BG4838" s="351"/>
      <c r="BH4838" s="351"/>
      <c r="BI4838" s="351"/>
      <c r="BJ4838" s="17"/>
      <c r="BK4838" s="17"/>
      <c r="BL4838" s="17"/>
      <c r="BM4838" s="142"/>
    </row>
    <row r="4839" spans="1:76" s="342" customFormat="1" ht="15" customHeight="1" x14ac:dyDescent="0.25">
      <c r="A4839" s="14"/>
      <c r="C4839" s="14"/>
      <c r="D4839" s="14"/>
      <c r="E4839" s="14"/>
      <c r="F4839" s="14"/>
      <c r="G4839" s="14"/>
      <c r="H4839" s="14"/>
      <c r="I4839" s="14"/>
      <c r="J4839" s="20"/>
      <c r="K4839" s="14"/>
      <c r="L4839" s="17" t="s">
        <v>6591</v>
      </c>
      <c r="M4839" s="72" t="s">
        <v>3143</v>
      </c>
      <c r="N4839" s="17">
        <v>3</v>
      </c>
      <c r="O4839" s="17">
        <v>8</v>
      </c>
      <c r="P4839" s="17">
        <v>2018</v>
      </c>
      <c r="Q4839" s="19"/>
      <c r="R4839" s="17" t="s">
        <v>1026</v>
      </c>
      <c r="S4839" s="19"/>
      <c r="T4839" s="17"/>
      <c r="U4839" s="24" t="s">
        <v>1026</v>
      </c>
      <c r="V4839" s="17"/>
      <c r="W4839" s="350"/>
      <c r="X4839" s="17"/>
      <c r="Y4839" s="17"/>
      <c r="Z4839" s="24" t="s">
        <v>1026</v>
      </c>
      <c r="AA4839" s="17"/>
      <c r="AB4839" s="17"/>
      <c r="AC4839" s="17"/>
      <c r="AD4839" s="17"/>
      <c r="AE4839" s="17">
        <f t="shared" si="132"/>
        <v>0</v>
      </c>
      <c r="AF4839" s="17"/>
      <c r="AG4839" s="17"/>
      <c r="AH4839" s="17"/>
      <c r="AI4839" s="17"/>
      <c r="AJ4839" s="11"/>
      <c r="AK4839" s="11"/>
      <c r="AL4839" s="11"/>
      <c r="AM4839" s="11"/>
      <c r="AN4839" s="11"/>
      <c r="AO4839" s="11"/>
      <c r="AP4839" s="11"/>
      <c r="AQ4839" s="11"/>
      <c r="AR4839" s="11"/>
      <c r="AS4839" s="11"/>
      <c r="AT4839" s="11"/>
      <c r="AU4839" s="11"/>
      <c r="AV4839" s="11"/>
      <c r="AW4839" s="11"/>
      <c r="AX4839" s="11"/>
      <c r="AY4839" s="11"/>
      <c r="AZ4839" s="17"/>
      <c r="BA4839" s="17"/>
      <c r="BB4839" s="17"/>
      <c r="BC4839" s="17"/>
      <c r="BD4839" s="17"/>
      <c r="BE4839" s="17"/>
      <c r="BF4839" s="17"/>
      <c r="BG4839" s="351"/>
      <c r="BH4839" s="351"/>
      <c r="BI4839" s="351"/>
      <c r="BJ4839" s="17"/>
      <c r="BK4839" s="17"/>
      <c r="BL4839" s="17"/>
      <c r="BM4839" s="142"/>
    </row>
    <row r="4840" spans="1:76" s="342" customFormat="1" ht="15" customHeight="1" x14ac:dyDescent="0.25">
      <c r="A4840" s="14"/>
      <c r="C4840" s="14"/>
      <c r="D4840" s="14"/>
      <c r="E4840" s="14"/>
      <c r="F4840" s="14"/>
      <c r="G4840" s="14"/>
      <c r="H4840" s="14"/>
      <c r="I4840" s="14"/>
      <c r="J4840" s="20"/>
      <c r="K4840" s="14"/>
      <c r="L4840" s="17" t="s">
        <v>6591</v>
      </c>
      <c r="M4840" s="72" t="s">
        <v>3143</v>
      </c>
      <c r="N4840" s="17">
        <v>3</v>
      </c>
      <c r="O4840" s="17">
        <v>8</v>
      </c>
      <c r="P4840" s="17">
        <v>2018</v>
      </c>
      <c r="Q4840" s="19"/>
      <c r="R4840" s="17" t="s">
        <v>1026</v>
      </c>
      <c r="S4840" s="19"/>
      <c r="T4840" s="17"/>
      <c r="U4840" s="24" t="s">
        <v>1026</v>
      </c>
      <c r="V4840" s="17"/>
      <c r="W4840" s="350"/>
      <c r="X4840" s="17"/>
      <c r="Y4840" s="17"/>
      <c r="Z4840" s="24" t="s">
        <v>1026</v>
      </c>
      <c r="AA4840" s="17"/>
      <c r="AB4840" s="17"/>
      <c r="AC4840" s="17"/>
      <c r="AD4840" s="17"/>
      <c r="AE4840" s="17">
        <f t="shared" si="132"/>
        <v>0</v>
      </c>
      <c r="AF4840" s="17"/>
      <c r="AG4840" s="17"/>
      <c r="AH4840" s="17"/>
      <c r="AI4840" s="17"/>
      <c r="AJ4840" s="11"/>
      <c r="AK4840" s="11"/>
      <c r="AL4840" s="11"/>
      <c r="AM4840" s="11"/>
      <c r="AN4840" s="11"/>
      <c r="AO4840" s="11"/>
      <c r="AP4840" s="11"/>
      <c r="AQ4840" s="11"/>
      <c r="AR4840" s="11"/>
      <c r="AS4840" s="11"/>
      <c r="AT4840" s="11"/>
      <c r="AU4840" s="11"/>
      <c r="AV4840" s="11"/>
      <c r="AW4840" s="11"/>
      <c r="AX4840" s="11"/>
      <c r="AY4840" s="11"/>
      <c r="AZ4840" s="17"/>
      <c r="BA4840" s="17"/>
      <c r="BB4840" s="17"/>
      <c r="BC4840" s="17"/>
      <c r="BD4840" s="17"/>
      <c r="BE4840" s="17"/>
      <c r="BF4840" s="17"/>
      <c r="BG4840" s="351"/>
      <c r="BH4840" s="351"/>
      <c r="BI4840" s="351"/>
      <c r="BJ4840" s="17"/>
      <c r="BK4840" s="17"/>
      <c r="BL4840" s="17"/>
      <c r="BM4840" s="142"/>
    </row>
    <row r="4841" spans="1:76" s="342" customFormat="1" ht="15" customHeight="1" x14ac:dyDescent="0.25">
      <c r="A4841" s="14"/>
      <c r="C4841" s="14"/>
      <c r="D4841" s="14"/>
      <c r="E4841" s="14"/>
      <c r="F4841" s="14"/>
      <c r="G4841" s="14"/>
      <c r="H4841" s="14"/>
      <c r="I4841" s="14"/>
      <c r="J4841" s="20"/>
      <c r="K4841" s="14"/>
      <c r="L4841" s="17" t="s">
        <v>6590</v>
      </c>
      <c r="M4841" s="72" t="s">
        <v>3011</v>
      </c>
      <c r="N4841" s="17">
        <v>5</v>
      </c>
      <c r="O4841" s="17">
        <v>8</v>
      </c>
      <c r="P4841" s="17">
        <v>2018</v>
      </c>
      <c r="Q4841" s="19"/>
      <c r="R4841" s="17" t="s">
        <v>1026</v>
      </c>
      <c r="S4841" s="19"/>
      <c r="T4841" s="17"/>
      <c r="U4841" s="24" t="s">
        <v>1026</v>
      </c>
      <c r="V4841" s="17"/>
      <c r="W4841" s="350"/>
      <c r="X4841" s="17"/>
      <c r="Y4841" s="17"/>
      <c r="Z4841" s="24" t="s">
        <v>1026</v>
      </c>
      <c r="AA4841" s="17"/>
      <c r="AB4841" s="17"/>
      <c r="AC4841" s="17"/>
      <c r="AD4841" s="17"/>
      <c r="AE4841" s="17">
        <f t="shared" si="132"/>
        <v>0</v>
      </c>
      <c r="AF4841" s="17"/>
      <c r="AG4841" s="17"/>
      <c r="AH4841" s="17"/>
      <c r="AI4841" s="17"/>
      <c r="AJ4841" s="11"/>
      <c r="AK4841" s="11"/>
      <c r="AL4841" s="11"/>
      <c r="AM4841" s="11"/>
      <c r="AN4841" s="11"/>
      <c r="AO4841" s="11"/>
      <c r="AP4841" s="11"/>
      <c r="AQ4841" s="11"/>
      <c r="AR4841" s="11"/>
      <c r="AS4841" s="11"/>
      <c r="AT4841" s="11"/>
      <c r="AU4841" s="11"/>
      <c r="AV4841" s="11"/>
      <c r="AW4841" s="11"/>
      <c r="AX4841" s="11"/>
      <c r="AY4841" s="11"/>
      <c r="AZ4841" s="11"/>
      <c r="BA4841" s="11"/>
      <c r="BB4841" s="11"/>
      <c r="BC4841" s="11"/>
      <c r="BD4841" s="11"/>
      <c r="BE4841" s="11"/>
      <c r="BF4841" s="11"/>
      <c r="BG4841" s="11"/>
      <c r="BH4841" s="11"/>
      <c r="BI4841" s="11"/>
      <c r="BJ4841" s="11"/>
      <c r="BK4841" s="11"/>
      <c r="BL4841" s="11"/>
      <c r="BM4841" s="11"/>
      <c r="BN4841" s="11"/>
      <c r="BO4841" s="11"/>
      <c r="BP4841" s="11"/>
      <c r="BQ4841" s="11"/>
      <c r="BR4841" s="11"/>
      <c r="BS4841" s="11"/>
      <c r="BT4841" s="11"/>
      <c r="BU4841" s="11"/>
      <c r="BV4841" s="11"/>
      <c r="BW4841" s="11"/>
      <c r="BX4841" s="11"/>
    </row>
    <row r="4842" spans="1:76" s="342" customFormat="1" ht="15" customHeight="1" x14ac:dyDescent="0.25">
      <c r="A4842" s="14"/>
      <c r="C4842" s="14"/>
      <c r="D4842" s="14"/>
      <c r="E4842" s="14"/>
      <c r="F4842" s="14"/>
      <c r="G4842" s="14"/>
      <c r="H4842" s="14"/>
      <c r="I4842" s="14"/>
      <c r="J4842" s="20"/>
      <c r="K4842" s="14"/>
      <c r="L4842" s="17" t="s">
        <v>6590</v>
      </c>
      <c r="M4842" s="72" t="s">
        <v>3011</v>
      </c>
      <c r="N4842" s="17">
        <v>5</v>
      </c>
      <c r="O4842" s="17">
        <v>8</v>
      </c>
      <c r="P4842" s="17">
        <v>2018</v>
      </c>
      <c r="Q4842" s="19"/>
      <c r="R4842" s="17" t="s">
        <v>1026</v>
      </c>
      <c r="S4842" s="19"/>
      <c r="T4842" s="17"/>
      <c r="U4842" s="24" t="s">
        <v>1026</v>
      </c>
      <c r="V4842" s="17"/>
      <c r="W4842" s="350"/>
      <c r="X4842" s="17"/>
      <c r="Y4842" s="17"/>
      <c r="Z4842" s="24" t="s">
        <v>1026</v>
      </c>
      <c r="AA4842" s="17"/>
      <c r="AB4842" s="17"/>
      <c r="AC4842" s="17"/>
      <c r="AD4842" s="17"/>
      <c r="AE4842" s="17">
        <f t="shared" si="132"/>
        <v>0</v>
      </c>
      <c r="AF4842" s="17"/>
      <c r="AG4842" s="17"/>
      <c r="AH4842" s="17"/>
      <c r="AI4842" s="17"/>
      <c r="AJ4842" s="11"/>
      <c r="AK4842" s="11"/>
      <c r="AL4842" s="11"/>
      <c r="AM4842" s="11"/>
      <c r="AN4842" s="11"/>
      <c r="AO4842" s="11"/>
      <c r="AP4842" s="11"/>
      <c r="AQ4842" s="11"/>
      <c r="AR4842" s="11"/>
      <c r="AS4842" s="11"/>
      <c r="AT4842" s="11"/>
      <c r="AU4842" s="11"/>
      <c r="AV4842" s="11"/>
      <c r="AW4842" s="11"/>
      <c r="AX4842" s="11"/>
      <c r="AY4842" s="11"/>
      <c r="AZ4842" s="11"/>
      <c r="BA4842" s="11"/>
      <c r="BB4842" s="11"/>
      <c r="BC4842" s="11"/>
      <c r="BD4842" s="11"/>
      <c r="BE4842" s="11"/>
      <c r="BF4842" s="11"/>
      <c r="BG4842" s="11"/>
      <c r="BH4842" s="11"/>
      <c r="BI4842" s="11"/>
      <c r="BJ4842" s="11"/>
      <c r="BK4842" s="11"/>
      <c r="BL4842" s="11"/>
      <c r="BM4842" s="11"/>
      <c r="BN4842" s="11"/>
      <c r="BO4842" s="11"/>
      <c r="BP4842" s="11"/>
      <c r="BQ4842" s="11"/>
      <c r="BR4842" s="11"/>
      <c r="BS4842" s="11"/>
      <c r="BT4842" s="11"/>
      <c r="BU4842" s="11"/>
      <c r="BV4842" s="11"/>
      <c r="BW4842" s="11"/>
      <c r="BX4842" s="11"/>
    </row>
    <row r="4843" spans="1:76" s="342" customFormat="1" ht="15" customHeight="1" x14ac:dyDescent="0.25">
      <c r="A4843" s="14"/>
      <c r="C4843" s="14"/>
      <c r="D4843" s="14"/>
      <c r="E4843" s="14"/>
      <c r="F4843" s="14"/>
      <c r="G4843" s="14"/>
      <c r="H4843" s="14"/>
      <c r="I4843" s="14"/>
      <c r="J4843" s="20"/>
      <c r="K4843" s="14"/>
      <c r="L4843" s="17" t="s">
        <v>6590</v>
      </c>
      <c r="M4843" s="72" t="s">
        <v>3011</v>
      </c>
      <c r="N4843" s="17">
        <v>5</v>
      </c>
      <c r="O4843" s="17">
        <v>8</v>
      </c>
      <c r="P4843" s="17">
        <v>2018</v>
      </c>
      <c r="Q4843" s="19"/>
      <c r="R4843" s="17" t="s">
        <v>1026</v>
      </c>
      <c r="S4843" s="19"/>
      <c r="T4843" s="17"/>
      <c r="U4843" s="24" t="s">
        <v>1026</v>
      </c>
      <c r="V4843" s="17"/>
      <c r="W4843" s="350"/>
      <c r="X4843" s="17"/>
      <c r="Y4843" s="17"/>
      <c r="Z4843" s="24" t="s">
        <v>1026</v>
      </c>
      <c r="AA4843" s="17"/>
      <c r="AB4843" s="17"/>
      <c r="AC4843" s="17"/>
      <c r="AD4843" s="17"/>
      <c r="AE4843" s="17">
        <f t="shared" si="132"/>
        <v>0</v>
      </c>
      <c r="AF4843" s="17"/>
      <c r="AG4843" s="17"/>
      <c r="AH4843" s="17"/>
      <c r="AI4843" s="17"/>
      <c r="AJ4843" s="11"/>
      <c r="AK4843" s="11"/>
      <c r="AL4843" s="11"/>
      <c r="AM4843" s="11"/>
      <c r="AN4843" s="11"/>
      <c r="AO4843" s="11"/>
      <c r="AP4843" s="11"/>
      <c r="AQ4843" s="11"/>
      <c r="AR4843" s="11"/>
      <c r="AS4843" s="11"/>
      <c r="AT4843" s="11"/>
      <c r="AU4843" s="11"/>
      <c r="AV4843" s="11"/>
      <c r="AW4843" s="11"/>
      <c r="AX4843" s="11"/>
      <c r="AY4843" s="11"/>
      <c r="AZ4843" s="11"/>
      <c r="BA4843" s="11"/>
      <c r="BB4843" s="11"/>
      <c r="BC4843" s="11"/>
      <c r="BD4843" s="11"/>
      <c r="BE4843" s="11"/>
      <c r="BF4843" s="11"/>
      <c r="BG4843" s="11"/>
      <c r="BH4843" s="11"/>
      <c r="BI4843" s="11"/>
      <c r="BJ4843" s="11"/>
      <c r="BK4843" s="11"/>
      <c r="BL4843" s="11"/>
      <c r="BM4843" s="11"/>
      <c r="BN4843" s="11"/>
      <c r="BO4843" s="11"/>
      <c r="BP4843" s="11"/>
      <c r="BQ4843" s="11"/>
      <c r="BR4843" s="11"/>
      <c r="BS4843" s="11"/>
      <c r="BT4843" s="11"/>
      <c r="BU4843" s="11"/>
      <c r="BV4843" s="11"/>
      <c r="BW4843" s="11"/>
      <c r="BX4843" s="11"/>
    </row>
    <row r="4844" spans="1:76" s="342" customFormat="1" ht="15" customHeight="1" x14ac:dyDescent="0.25">
      <c r="A4844" s="14"/>
      <c r="C4844" s="11"/>
      <c r="D4844" s="14"/>
      <c r="E4844" s="14"/>
      <c r="F4844" s="14"/>
      <c r="G4844" s="14"/>
      <c r="H4844" s="14"/>
      <c r="I4844" s="14"/>
      <c r="J4844" s="20"/>
      <c r="K4844" s="14"/>
      <c r="L4844" s="17" t="s">
        <v>6591</v>
      </c>
      <c r="M4844" s="72" t="s">
        <v>3011</v>
      </c>
      <c r="N4844" s="17">
        <v>5</v>
      </c>
      <c r="O4844" s="17">
        <v>8</v>
      </c>
      <c r="P4844" s="17">
        <v>2018</v>
      </c>
      <c r="Q4844" s="19"/>
      <c r="R4844" s="17" t="s">
        <v>1026</v>
      </c>
      <c r="S4844" s="19"/>
      <c r="T4844" s="17"/>
      <c r="U4844" s="24" t="s">
        <v>1026</v>
      </c>
      <c r="V4844" s="17"/>
      <c r="W4844" s="350"/>
      <c r="X4844" s="17"/>
      <c r="Y4844" s="17"/>
      <c r="Z4844" s="24" t="s">
        <v>1026</v>
      </c>
      <c r="AA4844" s="17"/>
      <c r="AB4844" s="17"/>
      <c r="AC4844" s="17"/>
      <c r="AD4844" s="17"/>
      <c r="AE4844" s="17">
        <f t="shared" si="132"/>
        <v>0</v>
      </c>
      <c r="AF4844" s="17"/>
      <c r="AG4844" s="17"/>
      <c r="AH4844" s="17"/>
      <c r="AI4844" s="17"/>
      <c r="AJ4844" s="11"/>
      <c r="AK4844" s="11"/>
      <c r="AL4844" s="11"/>
      <c r="AM4844" s="11"/>
      <c r="AN4844" s="11"/>
      <c r="AO4844" s="11"/>
      <c r="AP4844" s="11"/>
      <c r="AQ4844" s="11"/>
      <c r="AR4844" s="11"/>
      <c r="AS4844" s="11"/>
      <c r="AT4844" s="11"/>
      <c r="AU4844" s="11"/>
      <c r="AV4844" s="11"/>
      <c r="AW4844" s="11"/>
      <c r="AX4844" s="11"/>
      <c r="AY4844" s="11"/>
      <c r="AZ4844" s="11"/>
      <c r="BA4844" s="11"/>
      <c r="BB4844" s="11"/>
      <c r="BC4844" s="11"/>
      <c r="BD4844" s="11"/>
      <c r="BE4844" s="11"/>
      <c r="BF4844" s="11"/>
      <c r="BG4844" s="11"/>
      <c r="BH4844" s="11"/>
      <c r="BI4844" s="11"/>
      <c r="BJ4844" s="11"/>
      <c r="BK4844" s="11"/>
      <c r="BL4844" s="11"/>
      <c r="BM4844" s="11"/>
      <c r="BN4844" s="11"/>
      <c r="BO4844" s="11"/>
      <c r="BP4844" s="11"/>
      <c r="BQ4844" s="11"/>
      <c r="BR4844" s="11"/>
      <c r="BS4844" s="11"/>
      <c r="BT4844" s="11"/>
      <c r="BU4844" s="11"/>
      <c r="BV4844" s="11"/>
      <c r="BW4844" s="11"/>
      <c r="BX4844" s="11"/>
    </row>
    <row r="4845" spans="1:76" s="342" customFormat="1" ht="15" customHeight="1" x14ac:dyDescent="0.25">
      <c r="A4845" s="14"/>
      <c r="B4845" s="176"/>
      <c r="C4845" s="197"/>
      <c r="D4845" s="14"/>
      <c r="E4845" s="14"/>
      <c r="F4845" s="14"/>
      <c r="G4845" s="14"/>
      <c r="H4845" s="14"/>
      <c r="I4845" s="14"/>
      <c r="J4845" s="20"/>
      <c r="K4845" s="14"/>
      <c r="L4845" s="17" t="s">
        <v>6591</v>
      </c>
      <c r="M4845" s="72" t="s">
        <v>3011</v>
      </c>
      <c r="N4845" s="17">
        <v>5</v>
      </c>
      <c r="O4845" s="17">
        <v>8</v>
      </c>
      <c r="P4845" s="17">
        <v>2018</v>
      </c>
      <c r="Q4845" s="19"/>
      <c r="R4845" s="17" t="s">
        <v>1026</v>
      </c>
      <c r="S4845" s="19"/>
      <c r="T4845" s="17"/>
      <c r="U4845" s="24" t="s">
        <v>1026</v>
      </c>
      <c r="V4845" s="17"/>
      <c r="W4845" s="350"/>
      <c r="X4845" s="17"/>
      <c r="Y4845" s="17"/>
      <c r="Z4845" s="24" t="s">
        <v>1026</v>
      </c>
      <c r="AA4845" s="17"/>
      <c r="AB4845" s="17"/>
      <c r="AC4845" s="17"/>
      <c r="AD4845" s="17"/>
      <c r="AE4845" s="17">
        <f t="shared" si="132"/>
        <v>0</v>
      </c>
      <c r="AF4845" s="17"/>
      <c r="AG4845" s="17"/>
      <c r="AH4845" s="17"/>
      <c r="AI4845" s="17"/>
      <c r="AJ4845" s="11"/>
      <c r="AK4845" s="11"/>
      <c r="AL4845" s="11"/>
      <c r="AM4845" s="11"/>
      <c r="AN4845" s="11"/>
      <c r="AO4845" s="11"/>
      <c r="AP4845" s="11"/>
      <c r="AQ4845" s="11"/>
      <c r="AR4845" s="11"/>
      <c r="AS4845" s="11"/>
      <c r="AT4845" s="11"/>
      <c r="AU4845" s="11"/>
      <c r="AV4845" s="11"/>
      <c r="AW4845" s="11"/>
      <c r="AX4845" s="11"/>
      <c r="AY4845" s="11"/>
      <c r="AZ4845" s="11"/>
      <c r="BA4845" s="11"/>
      <c r="BB4845" s="11"/>
      <c r="BC4845" s="11"/>
      <c r="BD4845" s="11"/>
      <c r="BE4845" s="11"/>
      <c r="BF4845" s="11"/>
      <c r="BG4845" s="11"/>
      <c r="BH4845" s="11"/>
      <c r="BI4845" s="11"/>
      <c r="BJ4845" s="11"/>
      <c r="BK4845" s="11"/>
      <c r="BL4845" s="11"/>
      <c r="BM4845" s="11"/>
      <c r="BN4845" s="11"/>
      <c r="BO4845" s="11"/>
      <c r="BP4845" s="11"/>
      <c r="BQ4845" s="11"/>
      <c r="BR4845" s="11"/>
      <c r="BS4845" s="11"/>
      <c r="BT4845" s="11"/>
      <c r="BU4845" s="11"/>
      <c r="BV4845" s="11"/>
      <c r="BW4845" s="11"/>
      <c r="BX4845" s="11"/>
    </row>
    <row r="4846" spans="1:76" s="342" customFormat="1" ht="15" customHeight="1" x14ac:dyDescent="0.25">
      <c r="A4846" s="14"/>
      <c r="B4846" s="176"/>
      <c r="C4846" s="197"/>
      <c r="D4846" s="14"/>
      <c r="E4846" s="14"/>
      <c r="F4846" s="14"/>
      <c r="G4846" s="14"/>
      <c r="H4846" s="14"/>
      <c r="I4846" s="14"/>
      <c r="J4846" s="20"/>
      <c r="K4846" s="14"/>
      <c r="L4846" s="17" t="s">
        <v>6590</v>
      </c>
      <c r="M4846" s="72" t="s">
        <v>3142</v>
      </c>
      <c r="N4846" s="17">
        <v>8</v>
      </c>
      <c r="O4846" s="17">
        <v>8</v>
      </c>
      <c r="P4846" s="17">
        <v>2018</v>
      </c>
      <c r="Q4846" s="19"/>
      <c r="R4846" s="17" t="s">
        <v>1026</v>
      </c>
      <c r="S4846" s="19"/>
      <c r="T4846" s="17"/>
      <c r="U4846" s="24" t="s">
        <v>1026</v>
      </c>
      <c r="V4846" s="17"/>
      <c r="W4846" s="350"/>
      <c r="X4846" s="17"/>
      <c r="Y4846" s="17"/>
      <c r="Z4846" s="24" t="s">
        <v>1026</v>
      </c>
      <c r="AA4846" s="17"/>
      <c r="AB4846" s="17"/>
      <c r="AC4846" s="17"/>
      <c r="AD4846" s="17"/>
      <c r="AE4846" s="17">
        <f t="shared" si="132"/>
        <v>0</v>
      </c>
      <c r="AF4846" s="17"/>
      <c r="AG4846" s="17"/>
      <c r="AH4846" s="17"/>
      <c r="AI4846" s="17"/>
      <c r="AJ4846" s="11"/>
      <c r="AK4846" s="11"/>
      <c r="AL4846" s="11"/>
      <c r="AM4846" s="11"/>
      <c r="AN4846" s="11"/>
      <c r="AO4846" s="11"/>
      <c r="AP4846" s="11"/>
      <c r="AQ4846" s="11"/>
      <c r="AR4846" s="11"/>
      <c r="AS4846" s="11"/>
      <c r="AT4846" s="11"/>
      <c r="AU4846" s="11"/>
      <c r="AV4846" s="11"/>
      <c r="AW4846" s="11"/>
      <c r="AX4846" s="11"/>
      <c r="AY4846" s="11"/>
      <c r="AZ4846" s="11"/>
      <c r="BA4846" s="11"/>
      <c r="BB4846" s="11"/>
      <c r="BC4846" s="11"/>
      <c r="BD4846" s="11"/>
      <c r="BE4846" s="11"/>
      <c r="BF4846" s="11"/>
      <c r="BG4846" s="11"/>
      <c r="BH4846" s="11"/>
      <c r="BI4846" s="11"/>
      <c r="BJ4846" s="11"/>
      <c r="BK4846" s="11"/>
      <c r="BL4846" s="11"/>
      <c r="BM4846" s="11"/>
      <c r="BN4846" s="11"/>
      <c r="BO4846" s="11"/>
      <c r="BP4846" s="11"/>
      <c r="BQ4846" s="11"/>
      <c r="BR4846" s="11"/>
      <c r="BS4846" s="11"/>
      <c r="BT4846" s="11"/>
      <c r="BU4846" s="11"/>
      <c r="BV4846" s="11"/>
      <c r="BW4846" s="11"/>
      <c r="BX4846" s="11"/>
    </row>
    <row r="4847" spans="1:76" s="342" customFormat="1" ht="15" customHeight="1" x14ac:dyDescent="0.25">
      <c r="A4847" s="14"/>
      <c r="B4847" s="176"/>
      <c r="C4847" s="197"/>
      <c r="D4847" s="14"/>
      <c r="E4847" s="14"/>
      <c r="F4847" s="14"/>
      <c r="G4847" s="14"/>
      <c r="H4847" s="14"/>
      <c r="I4847" s="14"/>
      <c r="J4847" s="20"/>
      <c r="K4847" s="14"/>
      <c r="L4847" s="17" t="s">
        <v>6590</v>
      </c>
      <c r="M4847" s="72" t="s">
        <v>3142</v>
      </c>
      <c r="N4847" s="17">
        <v>8</v>
      </c>
      <c r="O4847" s="17">
        <v>8</v>
      </c>
      <c r="P4847" s="17">
        <v>2018</v>
      </c>
      <c r="Q4847" s="19"/>
      <c r="R4847" s="17" t="s">
        <v>1026</v>
      </c>
      <c r="S4847" s="19"/>
      <c r="T4847" s="17"/>
      <c r="U4847" s="24" t="s">
        <v>1026</v>
      </c>
      <c r="V4847" s="17"/>
      <c r="W4847" s="350"/>
      <c r="X4847" s="17"/>
      <c r="Y4847" s="17"/>
      <c r="Z4847" s="24" t="s">
        <v>1026</v>
      </c>
      <c r="AA4847" s="17"/>
      <c r="AB4847" s="17"/>
      <c r="AC4847" s="17"/>
      <c r="AD4847" s="17"/>
      <c r="AE4847" s="17">
        <f t="shared" si="132"/>
        <v>0</v>
      </c>
      <c r="AF4847" s="17"/>
      <c r="AG4847" s="17"/>
      <c r="AH4847" s="17"/>
      <c r="AI4847" s="17"/>
      <c r="AJ4847" s="11"/>
      <c r="AK4847" s="11"/>
      <c r="AL4847" s="11"/>
      <c r="AM4847" s="11"/>
      <c r="AN4847" s="11"/>
      <c r="AO4847" s="11"/>
      <c r="AP4847" s="11"/>
      <c r="AQ4847" s="11"/>
      <c r="AR4847" s="11"/>
      <c r="AS4847" s="11"/>
      <c r="AT4847" s="11"/>
      <c r="AU4847" s="11"/>
      <c r="AV4847" s="11"/>
      <c r="AW4847" s="11"/>
      <c r="AX4847" s="11"/>
      <c r="AY4847" s="11"/>
      <c r="AZ4847" s="11"/>
      <c r="BA4847" s="11"/>
      <c r="BB4847" s="11"/>
      <c r="BC4847" s="11"/>
      <c r="BD4847" s="11"/>
      <c r="BE4847" s="11"/>
      <c r="BF4847" s="11"/>
      <c r="BG4847" s="11"/>
      <c r="BH4847" s="11"/>
      <c r="BI4847" s="11"/>
      <c r="BJ4847" s="11"/>
      <c r="BK4847" s="11"/>
      <c r="BL4847" s="11"/>
      <c r="BM4847" s="11"/>
      <c r="BN4847" s="11"/>
      <c r="BO4847" s="11"/>
      <c r="BP4847" s="11"/>
      <c r="BQ4847" s="11"/>
      <c r="BR4847" s="11"/>
      <c r="BS4847" s="11"/>
      <c r="BT4847" s="11"/>
      <c r="BU4847" s="11"/>
      <c r="BV4847" s="11"/>
      <c r="BW4847" s="11"/>
      <c r="BX4847" s="11"/>
    </row>
    <row r="4848" spans="1:76" s="342" customFormat="1" ht="15" customHeight="1" x14ac:dyDescent="0.25">
      <c r="A4848" s="14"/>
      <c r="D4848" s="14"/>
      <c r="E4848" s="14"/>
      <c r="F4848" s="14"/>
      <c r="G4848" s="14"/>
      <c r="H4848" s="14"/>
      <c r="I4848" s="14"/>
      <c r="J4848" s="20"/>
      <c r="K4848" s="14"/>
      <c r="L4848" s="17" t="s">
        <v>6590</v>
      </c>
      <c r="M4848" s="72" t="s">
        <v>3142</v>
      </c>
      <c r="N4848" s="17">
        <v>8</v>
      </c>
      <c r="O4848" s="17">
        <v>8</v>
      </c>
      <c r="P4848" s="17">
        <v>2018</v>
      </c>
      <c r="Q4848" s="19"/>
      <c r="R4848" s="17" t="s">
        <v>1026</v>
      </c>
      <c r="S4848" s="19"/>
      <c r="T4848" s="17"/>
      <c r="U4848" s="24" t="s">
        <v>1026</v>
      </c>
      <c r="V4848" s="17"/>
      <c r="W4848" s="350"/>
      <c r="X4848" s="17"/>
      <c r="Y4848" s="17"/>
      <c r="Z4848" s="24" t="s">
        <v>1026</v>
      </c>
      <c r="AA4848" s="17"/>
      <c r="AB4848" s="17"/>
      <c r="AC4848" s="17"/>
      <c r="AD4848" s="17"/>
      <c r="AE4848" s="17">
        <f t="shared" si="132"/>
        <v>0</v>
      </c>
      <c r="AF4848" s="17"/>
      <c r="AG4848" s="17"/>
      <c r="AH4848" s="17"/>
      <c r="AI4848" s="17"/>
      <c r="AJ4848" s="11"/>
      <c r="AK4848" s="11"/>
      <c r="AL4848" s="11"/>
      <c r="AM4848" s="11"/>
      <c r="AN4848" s="11"/>
      <c r="AO4848" s="11"/>
      <c r="AP4848" s="11"/>
      <c r="AQ4848" s="11"/>
      <c r="AR4848" s="11"/>
      <c r="AS4848" s="11"/>
      <c r="AT4848" s="11"/>
      <c r="AU4848" s="11"/>
      <c r="AV4848" s="11"/>
      <c r="AW4848" s="11"/>
      <c r="AX4848" s="11"/>
      <c r="AY4848" s="11"/>
      <c r="AZ4848" s="11"/>
      <c r="BA4848" s="11"/>
      <c r="BB4848" s="11"/>
      <c r="BC4848" s="11"/>
      <c r="BD4848" s="11"/>
      <c r="BE4848" s="11"/>
      <c r="BF4848" s="11"/>
      <c r="BG4848" s="11"/>
      <c r="BH4848" s="11"/>
      <c r="BI4848" s="11"/>
      <c r="BJ4848" s="11"/>
      <c r="BK4848" s="11"/>
      <c r="BL4848" s="11"/>
      <c r="BM4848" s="11"/>
      <c r="BN4848" s="11"/>
      <c r="BO4848" s="11"/>
      <c r="BP4848" s="11"/>
      <c r="BQ4848" s="11"/>
      <c r="BR4848" s="11"/>
      <c r="BS4848" s="11"/>
      <c r="BT4848" s="11"/>
      <c r="BU4848" s="11"/>
      <c r="BV4848" s="11"/>
      <c r="BW4848" s="11"/>
      <c r="BX4848" s="11"/>
    </row>
    <row r="4849" spans="1:76" s="342" customFormat="1" ht="15" customHeight="1" x14ac:dyDescent="0.25">
      <c r="A4849" s="14"/>
      <c r="B4849" s="153"/>
      <c r="C4849" s="14"/>
      <c r="D4849" s="14"/>
      <c r="E4849" s="14"/>
      <c r="F4849" s="14"/>
      <c r="G4849" s="14"/>
      <c r="H4849" s="14"/>
      <c r="I4849" s="14"/>
      <c r="J4849" s="20"/>
      <c r="K4849" s="14"/>
      <c r="L4849" s="14"/>
      <c r="M4849" s="72"/>
      <c r="N4849" s="17"/>
      <c r="O4849" s="17"/>
      <c r="P4849" s="142"/>
      <c r="Q4849" s="142"/>
      <c r="R4849" s="17"/>
      <c r="S4849" s="48" t="s">
        <v>2</v>
      </c>
      <c r="T4849" s="17">
        <f>SUM(T4706:T4848)</f>
        <v>0</v>
      </c>
      <c r="U4849" s="352" t="s">
        <v>1026</v>
      </c>
      <c r="V4849" s="17">
        <f>SUM(V4706:V4848)</f>
        <v>0</v>
      </c>
      <c r="W4849" s="19"/>
      <c r="X4849" s="17">
        <f>SUM(X4706:X4848)</f>
        <v>0</v>
      </c>
      <c r="Y4849" s="17">
        <f>SUM(Y4706:Y4848)</f>
        <v>0</v>
      </c>
      <c r="Z4849" s="352" t="s">
        <v>1026</v>
      </c>
      <c r="AA4849" s="17">
        <f>SUM(AA4706:AA4848)</f>
        <v>0</v>
      </c>
      <c r="AB4849" s="17"/>
      <c r="AC4849" s="17"/>
      <c r="AD4849" s="17"/>
      <c r="AE4849" s="17">
        <f>SUM(AE4706:AE4846)</f>
        <v>0</v>
      </c>
      <c r="AF4849" s="17"/>
      <c r="AG4849" s="17"/>
      <c r="AH4849" s="17"/>
      <c r="AI4849" s="17"/>
      <c r="AJ4849" s="11"/>
      <c r="AK4849" s="11"/>
      <c r="AL4849" s="11"/>
      <c r="AM4849" s="11"/>
      <c r="AN4849" s="11"/>
      <c r="AO4849" s="11"/>
      <c r="AP4849" s="11"/>
      <c r="AQ4849" s="11"/>
      <c r="AR4849" s="11"/>
      <c r="AS4849" s="11"/>
      <c r="AT4849" s="11"/>
      <c r="AU4849" s="11"/>
      <c r="AV4849" s="11"/>
      <c r="AW4849" s="11"/>
      <c r="AX4849" s="11"/>
      <c r="AY4849" s="11"/>
      <c r="AZ4849" s="11"/>
      <c r="BA4849" s="11"/>
      <c r="BB4849" s="11"/>
      <c r="BC4849" s="11"/>
      <c r="BD4849" s="11"/>
      <c r="BE4849" s="11"/>
      <c r="BF4849" s="11"/>
      <c r="BG4849" s="11"/>
      <c r="BH4849" s="11"/>
      <c r="BI4849" s="11"/>
      <c r="BJ4849" s="11"/>
      <c r="BK4849" s="11"/>
      <c r="BL4849" s="11"/>
      <c r="BM4849" s="11"/>
      <c r="BN4849" s="11"/>
      <c r="BO4849" s="11"/>
      <c r="BP4849" s="11"/>
      <c r="BQ4849" s="11"/>
      <c r="BR4849" s="11"/>
      <c r="BS4849" s="11"/>
      <c r="BT4849" s="11"/>
      <c r="BU4849" s="11"/>
      <c r="BV4849" s="11"/>
      <c r="BW4849" s="11"/>
      <c r="BX4849" s="11"/>
    </row>
    <row r="4850" spans="1:76" s="342" customFormat="1" ht="15" customHeight="1" x14ac:dyDescent="0.25">
      <c r="A4850" s="14"/>
      <c r="B4850" s="153"/>
      <c r="C4850" s="14"/>
      <c r="D4850" s="14"/>
      <c r="E4850" s="14"/>
      <c r="F4850" s="14"/>
      <c r="G4850" s="14"/>
      <c r="H4850" s="14"/>
      <c r="I4850" s="14"/>
      <c r="J4850" s="20"/>
      <c r="K4850" s="14"/>
      <c r="L4850" s="14"/>
      <c r="M4850" s="72"/>
      <c r="N4850" s="17"/>
      <c r="O4850" s="17"/>
      <c r="P4850" s="17">
        <f>COUNT(T4706:T4848)</f>
        <v>0</v>
      </c>
      <c r="Q4850" s="142"/>
      <c r="R4850" s="17"/>
      <c r="S4850" s="19" t="s">
        <v>567</v>
      </c>
      <c r="T4850" s="81" t="e">
        <f>PRODUCT(T4849/P4850)</f>
        <v>#DIV/0!</v>
      </c>
      <c r="U4850" s="352" t="s">
        <v>1026</v>
      </c>
      <c r="V4850" s="81" t="e">
        <f>PRODUCT(V4849/P4850)</f>
        <v>#DIV/0!</v>
      </c>
      <c r="W4850" s="19"/>
      <c r="X4850" s="82" t="e">
        <f>PRODUCT(X4849/P4850)</f>
        <v>#DIV/0!</v>
      </c>
      <c r="Y4850" s="81" t="e">
        <f>PRODUCT(Y4849/P4850)</f>
        <v>#DIV/0!</v>
      </c>
      <c r="Z4850" s="353" t="s">
        <v>1026</v>
      </c>
      <c r="AA4850" s="81" t="e">
        <f>PRODUCT(AA4849/P4850)</f>
        <v>#DIV/0!</v>
      </c>
      <c r="AB4850" s="17"/>
      <c r="AC4850" s="17">
        <v>2</v>
      </c>
      <c r="AD4850" s="82" t="e">
        <f>PRODUCT(AE4850-120)</f>
        <v>#DIV/0!</v>
      </c>
      <c r="AE4850" s="82" t="e">
        <f>PRODUCT(AE4849/P4850)</f>
        <v>#DIV/0!</v>
      </c>
      <c r="AF4850" s="17"/>
      <c r="AG4850" s="17"/>
      <c r="AH4850" s="17"/>
      <c r="AI4850" s="17"/>
      <c r="AJ4850" s="11"/>
      <c r="AK4850" s="11"/>
      <c r="AL4850" s="11"/>
      <c r="AM4850" s="11"/>
      <c r="AN4850" s="11"/>
      <c r="AO4850" s="11"/>
      <c r="AP4850" s="11"/>
      <c r="AQ4850" s="11"/>
      <c r="AR4850" s="11"/>
      <c r="AS4850" s="11"/>
      <c r="AT4850" s="11"/>
      <c r="AU4850" s="11"/>
      <c r="AV4850" s="11"/>
      <c r="AW4850" s="11"/>
      <c r="AX4850" s="11"/>
      <c r="AY4850" s="11"/>
      <c r="AZ4850" s="11"/>
      <c r="BA4850" s="11"/>
      <c r="BB4850" s="11"/>
      <c r="BC4850" s="11"/>
      <c r="BD4850" s="11"/>
      <c r="BE4850" s="11"/>
      <c r="BF4850" s="11"/>
      <c r="BG4850" s="11"/>
      <c r="BH4850" s="11"/>
      <c r="BI4850" s="11"/>
      <c r="BJ4850" s="11"/>
      <c r="BK4850" s="11"/>
      <c r="BL4850" s="11"/>
      <c r="BM4850" s="11"/>
      <c r="BN4850" s="11"/>
      <c r="BO4850" s="11"/>
      <c r="BP4850" s="11"/>
      <c r="BQ4850" s="11"/>
      <c r="BR4850" s="11"/>
      <c r="BS4850" s="11"/>
      <c r="BT4850" s="11"/>
      <c r="BU4850" s="11"/>
      <c r="BV4850" s="11"/>
      <c r="BW4850" s="11"/>
      <c r="BX4850" s="11"/>
    </row>
    <row r="4851" spans="1:76" s="342" customFormat="1" ht="15" customHeight="1" x14ac:dyDescent="0.25">
      <c r="A4851" s="14"/>
      <c r="B4851" s="153"/>
      <c r="C4851" s="14"/>
      <c r="D4851" s="14"/>
      <c r="E4851" s="14"/>
      <c r="F4851" s="14"/>
      <c r="G4851" s="14"/>
      <c r="H4851" s="14"/>
      <c r="I4851" s="14"/>
      <c r="J4851" s="20"/>
      <c r="K4851" s="14"/>
      <c r="L4851" s="14"/>
      <c r="M4851" s="72"/>
      <c r="N4851" s="17"/>
      <c r="O4851" s="17"/>
      <c r="P4851" s="17"/>
      <c r="Q4851" s="19"/>
      <c r="R4851" s="17"/>
      <c r="S4851" s="19"/>
      <c r="T4851" s="17"/>
      <c r="U4851" s="196"/>
      <c r="V4851" s="17"/>
      <c r="W4851" s="350"/>
      <c r="X4851" s="17"/>
      <c r="Y4851" s="17"/>
      <c r="Z4851" s="17"/>
      <c r="AA4851" s="17"/>
      <c r="AB4851" s="17"/>
      <c r="AC4851" s="17"/>
      <c r="AD4851" s="17"/>
      <c r="AE4851" s="17"/>
      <c r="AF4851" s="17"/>
      <c r="AG4851" s="17"/>
      <c r="AH4851" s="17"/>
      <c r="AI4851" s="17"/>
      <c r="AJ4851" s="11"/>
      <c r="AK4851" s="11"/>
      <c r="AL4851" s="11"/>
      <c r="AM4851" s="11"/>
      <c r="AN4851" s="11"/>
      <c r="AO4851" s="11"/>
      <c r="AP4851" s="11"/>
      <c r="AQ4851" s="11"/>
      <c r="AR4851" s="11"/>
      <c r="AS4851" s="11"/>
      <c r="AT4851" s="11"/>
      <c r="AU4851" s="11"/>
      <c r="AV4851" s="11"/>
      <c r="AW4851" s="11"/>
      <c r="AX4851" s="11"/>
      <c r="AY4851" s="11"/>
      <c r="AZ4851" s="11"/>
      <c r="BA4851" s="11"/>
      <c r="BB4851" s="11"/>
      <c r="BC4851" s="11"/>
      <c r="BD4851" s="11"/>
      <c r="BE4851" s="11"/>
      <c r="BF4851" s="11"/>
      <c r="BG4851" s="11"/>
      <c r="BH4851" s="11"/>
      <c r="BI4851" s="11"/>
      <c r="BJ4851" s="11"/>
      <c r="BK4851" s="11"/>
      <c r="BL4851" s="11"/>
      <c r="BM4851" s="11"/>
      <c r="BN4851" s="11"/>
      <c r="BO4851" s="11"/>
      <c r="BP4851" s="11"/>
      <c r="BQ4851" s="11"/>
      <c r="BR4851" s="11"/>
      <c r="BS4851" s="11"/>
      <c r="BT4851" s="11"/>
      <c r="BU4851" s="11"/>
      <c r="BV4851" s="11"/>
      <c r="BW4851" s="11"/>
      <c r="BX4851" s="11"/>
    </row>
    <row r="4852" spans="1:76" s="342" customFormat="1" ht="15" customHeight="1" x14ac:dyDescent="0.25">
      <c r="A4852" s="111"/>
      <c r="B4852" s="354" t="s">
        <v>6672</v>
      </c>
      <c r="C4852" s="111"/>
      <c r="D4852" s="111"/>
      <c r="E4852" s="111"/>
      <c r="F4852" s="111"/>
      <c r="G4852" s="111"/>
      <c r="H4852" s="111"/>
      <c r="I4852" s="111"/>
      <c r="J4852" s="355"/>
      <c r="K4852" s="111"/>
      <c r="L4852" s="111"/>
      <c r="M4852" s="115"/>
      <c r="N4852" s="115"/>
      <c r="O4852" s="115"/>
      <c r="P4852" s="115"/>
      <c r="Q4852" s="354" t="s">
        <v>6672</v>
      </c>
      <c r="R4852" s="115"/>
      <c r="S4852" s="356"/>
      <c r="T4852" s="115"/>
      <c r="U4852" s="357" t="s">
        <v>6513</v>
      </c>
      <c r="V4852" s="115"/>
      <c r="W4852" s="112" t="s">
        <v>2274</v>
      </c>
      <c r="X4852" s="111" t="s">
        <v>6514</v>
      </c>
      <c r="Y4852" s="115"/>
      <c r="Z4852" s="111" t="s">
        <v>6453</v>
      </c>
      <c r="AA4852" s="115"/>
      <c r="AB4852" s="17"/>
      <c r="AC4852" s="17"/>
      <c r="AD4852" s="17"/>
      <c r="AE4852" s="17"/>
      <c r="AF4852" s="17"/>
      <c r="AG4852" s="17"/>
      <c r="AH4852" s="17"/>
      <c r="AI4852" s="17"/>
      <c r="AJ4852" s="11"/>
      <c r="AK4852" s="11"/>
      <c r="AL4852" s="11"/>
      <c r="AM4852" s="11"/>
      <c r="AN4852" s="11"/>
      <c r="AO4852" s="11"/>
      <c r="AP4852" s="11"/>
      <c r="AQ4852" s="11"/>
      <c r="AR4852" s="11"/>
      <c r="AS4852" s="11"/>
      <c r="AT4852" s="11"/>
      <c r="AU4852" s="11"/>
      <c r="AV4852" s="11"/>
      <c r="AW4852" s="11"/>
      <c r="AX4852" s="11"/>
      <c r="AY4852" s="11"/>
      <c r="AZ4852" s="11"/>
      <c r="BA4852" s="11"/>
      <c r="BB4852" s="11"/>
      <c r="BC4852" s="11"/>
      <c r="BD4852" s="11"/>
      <c r="BE4852" s="11"/>
      <c r="BF4852" s="11"/>
      <c r="BG4852" s="11"/>
      <c r="BH4852" s="11"/>
      <c r="BI4852" s="11"/>
      <c r="BJ4852" s="11"/>
      <c r="BK4852" s="11"/>
      <c r="BL4852" s="11"/>
      <c r="BM4852" s="11"/>
      <c r="BN4852" s="11"/>
      <c r="BO4852" s="11"/>
      <c r="BP4852" s="11"/>
      <c r="BQ4852" s="11"/>
      <c r="BR4852" s="11"/>
      <c r="BS4852" s="11"/>
      <c r="BT4852" s="11"/>
      <c r="BU4852" s="11"/>
      <c r="BV4852" s="11"/>
      <c r="BW4852" s="11"/>
      <c r="BX4852" s="11"/>
    </row>
    <row r="4853" spans="1:76" s="361" customFormat="1" ht="15" customHeight="1" x14ac:dyDescent="0.25">
      <c r="A4853" s="14"/>
      <c r="B4853" s="153"/>
      <c r="C4853" s="14"/>
      <c r="D4853" s="14"/>
      <c r="E4853" s="14"/>
      <c r="F4853" s="14"/>
      <c r="G4853" s="14"/>
      <c r="H4853" s="14"/>
      <c r="I4853" s="20"/>
      <c r="J4853" s="20"/>
      <c r="K4853" s="14"/>
      <c r="L4853" s="14"/>
      <c r="M4853" s="72"/>
      <c r="N4853" s="14"/>
      <c r="O4853" s="14"/>
      <c r="P4853" s="14"/>
      <c r="Q4853" s="153" t="s">
        <v>2917</v>
      </c>
      <c r="R4853" s="358"/>
      <c r="S4853" s="130"/>
      <c r="T4853" s="228"/>
      <c r="U4853" s="359"/>
      <c r="V4853" s="358"/>
      <c r="W4853" s="19"/>
      <c r="X4853" s="360"/>
      <c r="Y4853" s="14"/>
      <c r="Z4853" s="74"/>
      <c r="AA4853" s="14"/>
      <c r="AB4853" s="17"/>
      <c r="AC4853" s="17"/>
      <c r="AD4853" s="17"/>
      <c r="AE4853" s="17"/>
      <c r="AF4853" s="17"/>
      <c r="AG4853" s="17"/>
      <c r="AH4853" s="17"/>
      <c r="AI4853" s="17"/>
      <c r="AJ4853" s="11"/>
      <c r="AK4853" s="11"/>
      <c r="AL4853" s="11"/>
      <c r="AM4853" s="11"/>
      <c r="AN4853" s="11"/>
      <c r="AO4853" s="11"/>
      <c r="AP4853" s="11"/>
      <c r="AQ4853" s="11"/>
      <c r="AR4853" s="11"/>
      <c r="AS4853" s="11"/>
      <c r="AT4853" s="11"/>
      <c r="AU4853" s="11"/>
      <c r="AV4853" s="11"/>
      <c r="AW4853" s="11"/>
      <c r="AX4853" s="11"/>
      <c r="AY4853" s="11"/>
      <c r="AZ4853" s="11"/>
      <c r="BA4853" s="11"/>
      <c r="BB4853" s="11"/>
      <c r="BC4853" s="11"/>
      <c r="BD4853" s="11"/>
      <c r="BE4853" s="11"/>
      <c r="BF4853" s="11"/>
      <c r="BG4853" s="11"/>
      <c r="BH4853" s="11"/>
      <c r="BI4853" s="11"/>
      <c r="BJ4853" s="11"/>
      <c r="BK4853" s="11"/>
      <c r="BL4853" s="11"/>
      <c r="BM4853" s="11"/>
      <c r="BN4853" s="11"/>
      <c r="BO4853" s="11"/>
      <c r="BP4853" s="11"/>
      <c r="BQ4853" s="11"/>
      <c r="BR4853" s="11"/>
      <c r="BS4853" s="11"/>
      <c r="BT4853" s="11"/>
      <c r="BU4853" s="11"/>
      <c r="BV4853" s="11"/>
      <c r="BW4853" s="11"/>
      <c r="BX4853" s="11"/>
    </row>
    <row r="4854" spans="1:76" s="342" customFormat="1" ht="15" customHeight="1" x14ac:dyDescent="0.25">
      <c r="A4854" s="153"/>
      <c r="B4854" s="153"/>
      <c r="C4854" s="153"/>
      <c r="D4854" s="153"/>
      <c r="E4854" s="153"/>
      <c r="F4854" s="153"/>
      <c r="G4854" s="153"/>
      <c r="H4854" s="153"/>
      <c r="I4854" s="153"/>
      <c r="J4854" s="20"/>
      <c r="K4854" s="153"/>
      <c r="L4854" s="153"/>
      <c r="M4854" s="72"/>
      <c r="N4854" s="17"/>
      <c r="O4854" s="17"/>
      <c r="P4854" s="17">
        <v>2018</v>
      </c>
      <c r="Q4854" s="20"/>
      <c r="R4854" s="54" t="s">
        <v>1026</v>
      </c>
      <c r="S4854" s="19"/>
      <c r="T4854" s="17"/>
      <c r="U4854" s="352" t="s">
        <v>1026</v>
      </c>
      <c r="V4854" s="17"/>
      <c r="W4854" s="19"/>
      <c r="X4854" s="17"/>
      <c r="Y4854" s="17"/>
      <c r="Z4854" s="353" t="s">
        <v>1026</v>
      </c>
      <c r="AA4854" s="17"/>
      <c r="AB4854" s="17"/>
      <c r="AC4854" s="17"/>
      <c r="AD4854" s="17"/>
      <c r="AE4854" s="17">
        <f t="shared" ref="AE4854:AE4857" si="133">PRODUCT(AC4854*60+AD4854)</f>
        <v>0</v>
      </c>
      <c r="AF4854" s="17"/>
      <c r="AG4854" s="17"/>
      <c r="AH4854" s="17"/>
      <c r="AI4854" s="17"/>
      <c r="AJ4854" s="11"/>
      <c r="AK4854" s="11"/>
      <c r="AL4854" s="11"/>
      <c r="AM4854" s="11"/>
      <c r="AN4854" s="11"/>
      <c r="AO4854" s="11"/>
      <c r="AP4854" s="11"/>
      <c r="AQ4854" s="11"/>
      <c r="AR4854" s="11"/>
      <c r="AS4854" s="11"/>
      <c r="AT4854" s="11"/>
      <c r="AU4854" s="11"/>
      <c r="AV4854" s="11"/>
      <c r="AW4854" s="11"/>
      <c r="AX4854" s="11"/>
      <c r="AY4854" s="11"/>
      <c r="AZ4854" s="11"/>
      <c r="BA4854" s="11"/>
      <c r="BB4854" s="11"/>
      <c r="BC4854" s="11"/>
      <c r="BD4854" s="11"/>
      <c r="BE4854" s="11"/>
      <c r="BF4854" s="11"/>
      <c r="BG4854" s="11"/>
      <c r="BH4854" s="11"/>
      <c r="BI4854" s="11"/>
      <c r="BJ4854" s="11"/>
      <c r="BK4854" s="11"/>
      <c r="BL4854" s="11"/>
      <c r="BM4854" s="11"/>
      <c r="BN4854" s="11"/>
      <c r="BO4854" s="11"/>
      <c r="BP4854" s="11"/>
      <c r="BQ4854" s="11"/>
      <c r="BR4854" s="11"/>
      <c r="BS4854" s="11"/>
      <c r="BT4854" s="11"/>
      <c r="BU4854" s="11"/>
      <c r="BV4854" s="11"/>
      <c r="BW4854" s="11"/>
      <c r="BX4854" s="11"/>
    </row>
    <row r="4855" spans="1:76" s="342" customFormat="1" ht="15" customHeight="1" x14ac:dyDescent="0.25">
      <c r="A4855" s="153"/>
      <c r="B4855" s="153"/>
      <c r="C4855" s="153"/>
      <c r="D4855" s="153"/>
      <c r="E4855" s="153"/>
      <c r="F4855" s="153"/>
      <c r="G4855" s="153"/>
      <c r="H4855" s="153"/>
      <c r="I4855" s="153"/>
      <c r="J4855" s="20"/>
      <c r="K4855" s="153"/>
      <c r="L4855" s="153"/>
      <c r="M4855" s="72"/>
      <c r="N4855" s="17"/>
      <c r="O4855" s="17"/>
      <c r="P4855" s="17">
        <v>2018</v>
      </c>
      <c r="Q4855" s="20"/>
      <c r="R4855" s="54" t="s">
        <v>1026</v>
      </c>
      <c r="S4855" s="19"/>
      <c r="T4855" s="17"/>
      <c r="U4855" s="352" t="s">
        <v>1026</v>
      </c>
      <c r="V4855" s="17"/>
      <c r="W4855" s="19"/>
      <c r="X4855" s="17"/>
      <c r="Y4855" s="17"/>
      <c r="Z4855" s="353" t="s">
        <v>1026</v>
      </c>
      <c r="AA4855" s="17"/>
      <c r="AB4855" s="17"/>
      <c r="AC4855" s="17"/>
      <c r="AD4855" s="17"/>
      <c r="AE4855" s="17">
        <f t="shared" si="133"/>
        <v>0</v>
      </c>
      <c r="AF4855" s="17"/>
      <c r="AG4855" s="17"/>
      <c r="AH4855" s="17"/>
      <c r="AI4855" s="17"/>
      <c r="AJ4855" s="11"/>
      <c r="AK4855" s="11"/>
      <c r="AL4855" s="11"/>
      <c r="AM4855" s="11"/>
      <c r="AN4855" s="11"/>
      <c r="AO4855" s="11"/>
      <c r="AP4855" s="11"/>
      <c r="AQ4855" s="11"/>
      <c r="AR4855" s="11"/>
      <c r="AS4855" s="11"/>
      <c r="AT4855" s="11"/>
      <c r="AU4855" s="11"/>
      <c r="AV4855" s="11"/>
      <c r="AW4855" s="11"/>
      <c r="AX4855" s="11"/>
      <c r="AY4855" s="11"/>
      <c r="AZ4855" s="11"/>
      <c r="BA4855" s="11"/>
      <c r="BB4855" s="11"/>
      <c r="BC4855" s="11"/>
      <c r="BD4855" s="11"/>
      <c r="BE4855" s="11"/>
      <c r="BF4855" s="11"/>
      <c r="BG4855" s="11"/>
      <c r="BH4855" s="11"/>
      <c r="BI4855" s="11"/>
      <c r="BJ4855" s="11"/>
      <c r="BK4855" s="11"/>
      <c r="BL4855" s="11"/>
      <c r="BM4855" s="11"/>
      <c r="BN4855" s="11"/>
      <c r="BO4855" s="11"/>
      <c r="BP4855" s="11"/>
      <c r="BQ4855" s="11"/>
      <c r="BR4855" s="11"/>
      <c r="BS4855" s="11"/>
      <c r="BT4855" s="11"/>
      <c r="BU4855" s="11"/>
      <c r="BV4855" s="11"/>
      <c r="BW4855" s="11"/>
      <c r="BX4855" s="11"/>
    </row>
    <row r="4856" spans="1:76" s="342" customFormat="1" ht="15" customHeight="1" x14ac:dyDescent="0.25">
      <c r="A4856" s="153"/>
      <c r="B4856" s="153"/>
      <c r="C4856" s="153"/>
      <c r="D4856" s="153"/>
      <c r="E4856" s="153"/>
      <c r="F4856" s="153"/>
      <c r="G4856" s="153"/>
      <c r="H4856" s="153"/>
      <c r="I4856" s="153"/>
      <c r="J4856" s="20"/>
      <c r="K4856" s="153"/>
      <c r="L4856" s="153"/>
      <c r="M4856" s="72"/>
      <c r="N4856" s="17"/>
      <c r="O4856" s="17"/>
      <c r="P4856" s="17">
        <v>2018</v>
      </c>
      <c r="Q4856" s="20"/>
      <c r="R4856" s="54" t="s">
        <v>1026</v>
      </c>
      <c r="S4856" s="19"/>
      <c r="T4856" s="17"/>
      <c r="U4856" s="352" t="s">
        <v>1026</v>
      </c>
      <c r="V4856" s="17"/>
      <c r="W4856" s="19"/>
      <c r="X4856" s="17"/>
      <c r="Y4856" s="17"/>
      <c r="Z4856" s="353" t="s">
        <v>1026</v>
      </c>
      <c r="AA4856" s="17"/>
      <c r="AB4856" s="17"/>
      <c r="AC4856" s="17"/>
      <c r="AD4856" s="17"/>
      <c r="AE4856" s="17">
        <f t="shared" si="133"/>
        <v>0</v>
      </c>
      <c r="AF4856" s="17"/>
      <c r="AG4856" s="17"/>
      <c r="AH4856" s="17"/>
      <c r="AI4856" s="17"/>
      <c r="AJ4856" s="11"/>
      <c r="AK4856" s="11"/>
      <c r="AL4856" s="11"/>
      <c r="AM4856" s="11"/>
      <c r="AN4856" s="11"/>
      <c r="AO4856" s="11"/>
      <c r="AP4856" s="11"/>
      <c r="AQ4856" s="11"/>
      <c r="AR4856" s="11"/>
      <c r="AS4856" s="11"/>
      <c r="AT4856" s="11"/>
      <c r="AU4856" s="11"/>
      <c r="AV4856" s="11"/>
      <c r="AW4856" s="11"/>
      <c r="AX4856" s="11"/>
      <c r="AY4856" s="11"/>
      <c r="AZ4856" s="11"/>
      <c r="BA4856" s="11"/>
      <c r="BB4856" s="11"/>
      <c r="BC4856" s="11"/>
      <c r="BD4856" s="11"/>
      <c r="BE4856" s="11"/>
      <c r="BF4856" s="11"/>
      <c r="BG4856" s="11"/>
      <c r="BH4856" s="11"/>
      <c r="BI4856" s="11"/>
      <c r="BJ4856" s="11"/>
      <c r="BK4856" s="11"/>
      <c r="BL4856" s="11"/>
      <c r="BM4856" s="11"/>
      <c r="BN4856" s="11"/>
      <c r="BO4856" s="11"/>
      <c r="BP4856" s="11"/>
      <c r="BQ4856" s="11"/>
      <c r="BR4856" s="11"/>
      <c r="BS4856" s="11"/>
      <c r="BT4856" s="11"/>
      <c r="BU4856" s="11"/>
      <c r="BV4856" s="11"/>
      <c r="BW4856" s="11"/>
      <c r="BX4856" s="11"/>
    </row>
    <row r="4857" spans="1:76" s="342" customFormat="1" ht="15" customHeight="1" x14ac:dyDescent="0.25">
      <c r="A4857" s="153"/>
      <c r="B4857" s="153"/>
      <c r="C4857" s="153"/>
      <c r="D4857" s="153"/>
      <c r="E4857" s="153"/>
      <c r="F4857" s="153"/>
      <c r="G4857" s="153"/>
      <c r="H4857" s="153"/>
      <c r="I4857" s="153"/>
      <c r="J4857" s="20"/>
      <c r="K4857" s="153"/>
      <c r="L4857" s="153"/>
      <c r="M4857" s="72"/>
      <c r="N4857" s="17"/>
      <c r="O4857" s="17"/>
      <c r="P4857" s="17">
        <v>2018</v>
      </c>
      <c r="Q4857" s="20"/>
      <c r="R4857" s="54" t="s">
        <v>1026</v>
      </c>
      <c r="S4857" s="19"/>
      <c r="T4857" s="17"/>
      <c r="U4857" s="352" t="s">
        <v>1026</v>
      </c>
      <c r="V4857" s="17"/>
      <c r="W4857" s="19"/>
      <c r="X4857" s="17"/>
      <c r="Y4857" s="17"/>
      <c r="Z4857" s="353" t="s">
        <v>1026</v>
      </c>
      <c r="AA4857" s="17"/>
      <c r="AB4857" s="17"/>
      <c r="AC4857" s="17"/>
      <c r="AD4857" s="17"/>
      <c r="AE4857" s="17">
        <f t="shared" si="133"/>
        <v>0</v>
      </c>
      <c r="AF4857" s="17"/>
      <c r="AG4857" s="17"/>
      <c r="AH4857" s="17"/>
      <c r="AI4857" s="17"/>
      <c r="AJ4857" s="11"/>
      <c r="AK4857" s="11"/>
      <c r="AL4857" s="11"/>
      <c r="AM4857" s="11"/>
      <c r="AN4857" s="11"/>
      <c r="AO4857" s="11"/>
      <c r="AP4857" s="11"/>
      <c r="AQ4857" s="11"/>
      <c r="AR4857" s="11"/>
      <c r="AS4857" s="11"/>
      <c r="AT4857" s="11"/>
      <c r="AU4857" s="11"/>
      <c r="AV4857" s="11"/>
      <c r="AW4857" s="11"/>
      <c r="AX4857" s="11"/>
      <c r="AY4857" s="11"/>
      <c r="AZ4857" s="11"/>
      <c r="BA4857" s="11"/>
      <c r="BB4857" s="11"/>
      <c r="BC4857" s="11"/>
      <c r="BD4857" s="11"/>
      <c r="BE4857" s="11"/>
      <c r="BF4857" s="11"/>
      <c r="BG4857" s="11"/>
      <c r="BH4857" s="11"/>
      <c r="BI4857" s="11"/>
      <c r="BJ4857" s="11"/>
      <c r="BK4857" s="11"/>
      <c r="BL4857" s="11"/>
      <c r="BM4857" s="11"/>
      <c r="BN4857" s="11"/>
      <c r="BO4857" s="11"/>
      <c r="BP4857" s="11"/>
      <c r="BQ4857" s="11"/>
      <c r="BR4857" s="11"/>
      <c r="BS4857" s="11"/>
      <c r="BT4857" s="11"/>
      <c r="BU4857" s="11"/>
      <c r="BV4857" s="11"/>
      <c r="BW4857" s="11"/>
      <c r="BX4857" s="11"/>
    </row>
    <row r="4858" spans="1:76" s="342" customFormat="1" ht="15" customHeight="1" x14ac:dyDescent="0.25">
      <c r="A4858" s="153"/>
      <c r="B4858" s="153"/>
      <c r="C4858" s="153"/>
      <c r="D4858" s="153"/>
      <c r="E4858" s="153"/>
      <c r="F4858" s="153"/>
      <c r="G4858" s="153"/>
      <c r="H4858" s="153"/>
      <c r="I4858" s="153"/>
      <c r="J4858" s="20"/>
      <c r="K4858" s="153"/>
      <c r="L4858" s="153"/>
      <c r="M4858" s="72"/>
      <c r="N4858" s="17"/>
      <c r="O4858" s="17"/>
      <c r="P4858" s="142"/>
      <c r="Q4858" s="20"/>
      <c r="R4858" s="54"/>
      <c r="S4858" s="20"/>
      <c r="T4858" s="17"/>
      <c r="U4858" s="348"/>
      <c r="V4858" s="17"/>
      <c r="W4858" s="19"/>
      <c r="X4858" s="17"/>
      <c r="Y4858" s="17"/>
      <c r="Z4858" s="54"/>
      <c r="AA4858" s="17"/>
      <c r="AB4858" s="17"/>
      <c r="AC4858" s="17"/>
      <c r="AD4858" s="17"/>
      <c r="AE4858" s="17"/>
      <c r="AF4858" s="17"/>
      <c r="AG4858" s="17"/>
      <c r="AH4858" s="17"/>
      <c r="AI4858" s="17"/>
      <c r="AJ4858" s="11"/>
      <c r="AK4858" s="11"/>
      <c r="AL4858" s="11"/>
      <c r="AM4858" s="11"/>
      <c r="AN4858" s="11"/>
      <c r="AO4858" s="11"/>
      <c r="AP4858" s="11"/>
      <c r="AQ4858" s="11"/>
      <c r="AR4858" s="11"/>
      <c r="AS4858" s="11"/>
      <c r="AT4858" s="11"/>
      <c r="AU4858" s="11"/>
      <c r="AV4858" s="11"/>
      <c r="AW4858" s="11"/>
      <c r="AX4858" s="11"/>
      <c r="AY4858" s="11"/>
      <c r="AZ4858" s="11"/>
      <c r="BA4858" s="11"/>
      <c r="BB4858" s="11"/>
      <c r="BC4858" s="11"/>
      <c r="BD4858" s="11"/>
      <c r="BE4858" s="11"/>
      <c r="BF4858" s="11"/>
      <c r="BG4858" s="11"/>
      <c r="BH4858" s="11"/>
      <c r="BI4858" s="11"/>
      <c r="BJ4858" s="11"/>
      <c r="BK4858" s="11"/>
      <c r="BL4858" s="11"/>
      <c r="BM4858" s="11"/>
      <c r="BN4858" s="11"/>
      <c r="BO4858" s="11"/>
      <c r="BP4858" s="11"/>
      <c r="BQ4858" s="11"/>
      <c r="BR4858" s="11"/>
      <c r="BS4858" s="11"/>
      <c r="BT4858" s="11"/>
      <c r="BU4858" s="11"/>
      <c r="BV4858" s="11"/>
      <c r="BW4858" s="11"/>
      <c r="BX4858" s="11"/>
    </row>
    <row r="4859" spans="1:76" s="342" customFormat="1" ht="15" customHeight="1" x14ac:dyDescent="0.25">
      <c r="A4859" s="153"/>
      <c r="B4859" s="153"/>
      <c r="C4859" s="153"/>
      <c r="D4859" s="153"/>
      <c r="E4859" s="153"/>
      <c r="F4859" s="153"/>
      <c r="G4859" s="153"/>
      <c r="H4859" s="153"/>
      <c r="I4859" s="153"/>
      <c r="J4859" s="20"/>
      <c r="K4859" s="153"/>
      <c r="L4859" s="153"/>
      <c r="M4859" s="72"/>
      <c r="N4859" s="17"/>
      <c r="O4859" s="17"/>
      <c r="P4859" s="17">
        <v>2018</v>
      </c>
      <c r="Q4859" s="20"/>
      <c r="R4859" s="54" t="s">
        <v>1026</v>
      </c>
      <c r="S4859" s="19"/>
      <c r="T4859" s="17"/>
      <c r="U4859" s="352" t="s">
        <v>1026</v>
      </c>
      <c r="V4859" s="17"/>
      <c r="W4859" s="19"/>
      <c r="X4859" s="17"/>
      <c r="Y4859" s="17"/>
      <c r="Z4859" s="353" t="s">
        <v>1026</v>
      </c>
      <c r="AA4859" s="17"/>
      <c r="AB4859" s="17"/>
      <c r="AC4859" s="17"/>
      <c r="AD4859" s="17"/>
      <c r="AE4859" s="17">
        <f t="shared" ref="AE4859:AE4861" si="134">PRODUCT(AC4859*60+AD4859)</f>
        <v>0</v>
      </c>
      <c r="AF4859" s="17"/>
      <c r="AG4859" s="17"/>
      <c r="AH4859" s="17"/>
      <c r="AI4859" s="17"/>
      <c r="AJ4859" s="11"/>
      <c r="AK4859" s="11"/>
      <c r="AL4859" s="11"/>
      <c r="AM4859" s="11"/>
      <c r="AN4859" s="11"/>
      <c r="AO4859" s="11"/>
      <c r="AP4859" s="11"/>
      <c r="AQ4859" s="11"/>
      <c r="AR4859" s="11"/>
      <c r="AS4859" s="11"/>
      <c r="AT4859" s="11"/>
      <c r="AU4859" s="11"/>
      <c r="AV4859" s="11"/>
      <c r="AW4859" s="11"/>
      <c r="AX4859" s="11"/>
      <c r="AY4859" s="11"/>
      <c r="AZ4859" s="11"/>
      <c r="BA4859" s="11"/>
      <c r="BB4859" s="11"/>
      <c r="BC4859" s="11"/>
      <c r="BD4859" s="11"/>
      <c r="BE4859" s="11"/>
      <c r="BF4859" s="11"/>
      <c r="BG4859" s="11"/>
      <c r="BH4859" s="11"/>
      <c r="BI4859" s="11"/>
      <c r="BJ4859" s="11"/>
      <c r="BK4859" s="11"/>
      <c r="BL4859" s="11"/>
      <c r="BM4859" s="11"/>
      <c r="BN4859" s="11"/>
      <c r="BO4859" s="11"/>
      <c r="BP4859" s="11"/>
      <c r="BQ4859" s="11"/>
      <c r="BR4859" s="11"/>
      <c r="BS4859" s="11"/>
      <c r="BT4859" s="11"/>
      <c r="BU4859" s="11"/>
      <c r="BV4859" s="11"/>
      <c r="BW4859" s="11"/>
      <c r="BX4859" s="11"/>
    </row>
    <row r="4860" spans="1:76" s="342" customFormat="1" ht="15" customHeight="1" x14ac:dyDescent="0.25">
      <c r="A4860" s="153"/>
      <c r="B4860" s="153"/>
      <c r="C4860" s="153"/>
      <c r="D4860" s="153"/>
      <c r="E4860" s="153"/>
      <c r="F4860" s="153"/>
      <c r="G4860" s="153"/>
      <c r="H4860" s="153"/>
      <c r="I4860" s="153"/>
      <c r="J4860" s="20"/>
      <c r="K4860" s="153"/>
      <c r="L4860" s="153"/>
      <c r="M4860" s="72"/>
      <c r="N4860" s="17"/>
      <c r="O4860" s="17"/>
      <c r="P4860" s="17">
        <v>2018</v>
      </c>
      <c r="Q4860" s="20"/>
      <c r="R4860" s="54" t="s">
        <v>1026</v>
      </c>
      <c r="S4860" s="19"/>
      <c r="T4860" s="17"/>
      <c r="U4860" s="352" t="s">
        <v>1026</v>
      </c>
      <c r="V4860" s="17"/>
      <c r="W4860" s="19"/>
      <c r="X4860" s="17"/>
      <c r="Y4860" s="17"/>
      <c r="Z4860" s="353" t="s">
        <v>1026</v>
      </c>
      <c r="AA4860" s="17"/>
      <c r="AB4860" s="17"/>
      <c r="AC4860" s="17"/>
      <c r="AD4860" s="17"/>
      <c r="AE4860" s="17">
        <f t="shared" si="134"/>
        <v>0</v>
      </c>
      <c r="AF4860" s="17"/>
      <c r="AG4860" s="17"/>
      <c r="AH4860" s="17"/>
      <c r="AI4860" s="17"/>
      <c r="AJ4860" s="11"/>
      <c r="AK4860" s="11"/>
      <c r="AL4860" s="11"/>
      <c r="AM4860" s="11"/>
      <c r="AN4860" s="11"/>
      <c r="AO4860" s="11"/>
      <c r="AP4860" s="11"/>
      <c r="AQ4860" s="11"/>
      <c r="AR4860" s="11"/>
      <c r="AS4860" s="11"/>
      <c r="AT4860" s="11"/>
      <c r="AU4860" s="11"/>
      <c r="AV4860" s="11"/>
      <c r="AW4860" s="11"/>
      <c r="AX4860" s="11"/>
      <c r="AY4860" s="11"/>
      <c r="AZ4860" s="11"/>
      <c r="BA4860" s="11"/>
      <c r="BB4860" s="11"/>
      <c r="BC4860" s="11"/>
      <c r="BD4860" s="11"/>
      <c r="BE4860" s="11"/>
      <c r="BF4860" s="11"/>
      <c r="BG4860" s="11"/>
      <c r="BH4860" s="11"/>
      <c r="BI4860" s="11"/>
      <c r="BJ4860" s="11"/>
      <c r="BK4860" s="11"/>
      <c r="BL4860" s="11"/>
      <c r="BM4860" s="11"/>
      <c r="BN4860" s="11"/>
      <c r="BO4860" s="11"/>
      <c r="BP4860" s="11"/>
      <c r="BQ4860" s="11"/>
      <c r="BR4860" s="11"/>
      <c r="BS4860" s="11"/>
      <c r="BT4860" s="11"/>
      <c r="BU4860" s="11"/>
      <c r="BV4860" s="11"/>
      <c r="BW4860" s="11"/>
      <c r="BX4860" s="11"/>
    </row>
    <row r="4861" spans="1:76" s="342" customFormat="1" ht="15" customHeight="1" x14ac:dyDescent="0.25">
      <c r="A4861" s="153"/>
      <c r="B4861" s="153"/>
      <c r="C4861" s="153"/>
      <c r="D4861" s="153"/>
      <c r="E4861" s="153"/>
      <c r="F4861" s="153"/>
      <c r="G4861" s="153"/>
      <c r="H4861" s="153"/>
      <c r="I4861" s="153"/>
      <c r="J4861" s="20"/>
      <c r="K4861" s="153"/>
      <c r="L4861" s="153"/>
      <c r="M4861" s="72"/>
      <c r="N4861" s="17"/>
      <c r="O4861" s="17"/>
      <c r="P4861" s="17">
        <v>2018</v>
      </c>
      <c r="Q4861" s="20"/>
      <c r="R4861" s="54" t="s">
        <v>1026</v>
      </c>
      <c r="S4861" s="19"/>
      <c r="T4861" s="17"/>
      <c r="U4861" s="352" t="s">
        <v>1026</v>
      </c>
      <c r="V4861" s="17"/>
      <c r="W4861" s="19"/>
      <c r="X4861" s="17"/>
      <c r="Y4861" s="17"/>
      <c r="Z4861" s="353" t="s">
        <v>1026</v>
      </c>
      <c r="AA4861" s="17"/>
      <c r="AB4861" s="17"/>
      <c r="AC4861" s="17"/>
      <c r="AD4861" s="17"/>
      <c r="AE4861" s="17">
        <f t="shared" si="134"/>
        <v>0</v>
      </c>
      <c r="AF4861" s="17"/>
      <c r="AG4861" s="17"/>
      <c r="AH4861" s="17"/>
      <c r="AI4861" s="17"/>
      <c r="AJ4861" s="11"/>
      <c r="AK4861" s="11"/>
      <c r="AL4861" s="11"/>
      <c r="AM4861" s="11"/>
      <c r="AN4861" s="11"/>
      <c r="AO4861" s="11"/>
      <c r="AP4861" s="11"/>
      <c r="AQ4861" s="11"/>
      <c r="AR4861" s="11"/>
      <c r="AS4861" s="11"/>
      <c r="AT4861" s="11"/>
      <c r="AU4861" s="11"/>
      <c r="AV4861" s="11"/>
      <c r="AW4861" s="11"/>
      <c r="AX4861" s="11"/>
      <c r="AY4861" s="11"/>
      <c r="AZ4861" s="11"/>
      <c r="BA4861" s="11"/>
      <c r="BB4861" s="11"/>
      <c r="BC4861" s="11"/>
      <c r="BD4861" s="11"/>
      <c r="BE4861" s="11"/>
      <c r="BF4861" s="11"/>
      <c r="BG4861" s="11"/>
      <c r="BH4861" s="11"/>
      <c r="BI4861" s="11"/>
      <c r="BJ4861" s="11"/>
      <c r="BK4861" s="11"/>
      <c r="BL4861" s="11"/>
      <c r="BM4861" s="11"/>
      <c r="BN4861" s="11"/>
      <c r="BO4861" s="11"/>
      <c r="BP4861" s="11"/>
      <c r="BQ4861" s="11"/>
      <c r="BR4861" s="11"/>
      <c r="BS4861" s="11"/>
      <c r="BT4861" s="11"/>
      <c r="BU4861" s="11"/>
      <c r="BV4861" s="11"/>
      <c r="BW4861" s="11"/>
      <c r="BX4861" s="11"/>
    </row>
    <row r="4862" spans="1:76" s="342" customFormat="1" ht="15" customHeight="1" x14ac:dyDescent="0.25">
      <c r="A4862" s="153"/>
      <c r="B4862" s="153"/>
      <c r="C4862" s="153"/>
      <c r="D4862" s="153"/>
      <c r="E4862" s="153"/>
      <c r="F4862" s="153"/>
      <c r="G4862" s="153"/>
      <c r="H4862" s="153"/>
      <c r="I4862" s="153"/>
      <c r="J4862" s="20"/>
      <c r="K4862" s="153"/>
      <c r="L4862" s="153"/>
      <c r="M4862" s="72"/>
      <c r="N4862" s="17"/>
      <c r="O4862" s="17"/>
      <c r="P4862" s="142"/>
      <c r="Q4862" s="20"/>
      <c r="R4862" s="54"/>
      <c r="S4862" s="20"/>
      <c r="T4862" s="17"/>
      <c r="U4862" s="348"/>
      <c r="V4862" s="17"/>
      <c r="W4862" s="19"/>
      <c r="X4862" s="17"/>
      <c r="Y4862" s="17"/>
      <c r="Z4862" s="54"/>
      <c r="AA4862" s="17"/>
      <c r="AB4862" s="17"/>
      <c r="AC4862" s="17"/>
      <c r="AD4862" s="17"/>
      <c r="AE4862" s="17"/>
      <c r="AF4862" s="17"/>
      <c r="AG4862" s="17"/>
      <c r="AH4862" s="17"/>
      <c r="AI4862" s="17"/>
      <c r="AJ4862" s="11"/>
      <c r="AK4862" s="11"/>
      <c r="AL4862" s="11"/>
      <c r="AM4862" s="11"/>
      <c r="AN4862" s="11"/>
      <c r="AO4862" s="11"/>
      <c r="AP4862" s="11"/>
      <c r="AQ4862" s="11"/>
      <c r="AR4862" s="11"/>
      <c r="AS4862" s="11"/>
      <c r="AT4862" s="11"/>
      <c r="AU4862" s="11"/>
      <c r="AV4862" s="11"/>
      <c r="AW4862" s="11"/>
      <c r="AX4862" s="11"/>
      <c r="AY4862" s="11"/>
      <c r="AZ4862" s="11"/>
      <c r="BA4862" s="11"/>
      <c r="BB4862" s="11"/>
      <c r="BC4862" s="11"/>
      <c r="BD4862" s="11"/>
      <c r="BE4862" s="11"/>
      <c r="BF4862" s="11"/>
      <c r="BG4862" s="11"/>
      <c r="BH4862" s="11"/>
      <c r="BI4862" s="11"/>
      <c r="BJ4862" s="11"/>
      <c r="BK4862" s="11"/>
      <c r="BL4862" s="11"/>
      <c r="BM4862" s="11"/>
      <c r="BN4862" s="11"/>
      <c r="BO4862" s="11"/>
      <c r="BP4862" s="11"/>
      <c r="BQ4862" s="11"/>
      <c r="BR4862" s="11"/>
      <c r="BS4862" s="11"/>
      <c r="BT4862" s="11"/>
      <c r="BU4862" s="11"/>
      <c r="BV4862" s="11"/>
      <c r="BW4862" s="11"/>
      <c r="BX4862" s="11"/>
    </row>
    <row r="4863" spans="1:76" s="342" customFormat="1" ht="15" customHeight="1" x14ac:dyDescent="0.25">
      <c r="A4863" s="153"/>
      <c r="B4863" s="153"/>
      <c r="C4863" s="153"/>
      <c r="D4863" s="153"/>
      <c r="E4863" s="153"/>
      <c r="F4863" s="153"/>
      <c r="G4863" s="153"/>
      <c r="H4863" s="153"/>
      <c r="I4863" s="153"/>
      <c r="J4863" s="20"/>
      <c r="K4863" s="153"/>
      <c r="L4863" s="153"/>
      <c r="M4863" s="72"/>
      <c r="N4863" s="17"/>
      <c r="O4863" s="17"/>
      <c r="P4863" s="17">
        <v>2018</v>
      </c>
      <c r="Q4863" s="20"/>
      <c r="R4863" s="54" t="s">
        <v>1026</v>
      </c>
      <c r="S4863" s="19"/>
      <c r="T4863" s="17"/>
      <c r="U4863" s="352" t="s">
        <v>1026</v>
      </c>
      <c r="V4863" s="17"/>
      <c r="W4863" s="19"/>
      <c r="X4863" s="17"/>
      <c r="Y4863" s="17"/>
      <c r="Z4863" s="353" t="s">
        <v>1026</v>
      </c>
      <c r="AA4863" s="17"/>
      <c r="AB4863" s="17"/>
      <c r="AC4863" s="17"/>
      <c r="AD4863" s="17"/>
      <c r="AE4863" s="17">
        <f t="shared" ref="AE4863:AE4866" si="135">PRODUCT(AC4863*60+AD4863)</f>
        <v>0</v>
      </c>
      <c r="AF4863" s="17"/>
      <c r="AG4863" s="17"/>
      <c r="AH4863" s="17"/>
      <c r="AI4863" s="17"/>
      <c r="AJ4863" s="11"/>
      <c r="AK4863" s="11"/>
      <c r="AL4863" s="11"/>
      <c r="AM4863" s="11"/>
      <c r="AN4863" s="11"/>
      <c r="AO4863" s="11"/>
      <c r="AP4863" s="11"/>
      <c r="AQ4863" s="11"/>
      <c r="AR4863" s="11"/>
      <c r="AS4863" s="11"/>
      <c r="AT4863" s="11"/>
      <c r="AU4863" s="11"/>
      <c r="AV4863" s="11"/>
      <c r="AW4863" s="11"/>
      <c r="AX4863" s="11"/>
      <c r="AY4863" s="11"/>
      <c r="AZ4863" s="11"/>
      <c r="BA4863" s="11"/>
      <c r="BB4863" s="11"/>
      <c r="BC4863" s="11"/>
      <c r="BD4863" s="11"/>
      <c r="BE4863" s="11"/>
      <c r="BF4863" s="11"/>
      <c r="BG4863" s="11"/>
      <c r="BH4863" s="11"/>
      <c r="BI4863" s="11"/>
      <c r="BJ4863" s="11"/>
      <c r="BK4863" s="11"/>
      <c r="BL4863" s="11"/>
      <c r="BM4863" s="11"/>
      <c r="BN4863" s="11"/>
      <c r="BO4863" s="11"/>
      <c r="BP4863" s="11"/>
      <c r="BQ4863" s="11"/>
      <c r="BR4863" s="11"/>
      <c r="BS4863" s="11"/>
      <c r="BT4863" s="11"/>
      <c r="BU4863" s="11"/>
      <c r="BV4863" s="11"/>
      <c r="BW4863" s="11"/>
      <c r="BX4863" s="11"/>
    </row>
    <row r="4864" spans="1:76" s="342" customFormat="1" ht="15" customHeight="1" x14ac:dyDescent="0.25">
      <c r="A4864" s="153"/>
      <c r="B4864" s="153"/>
      <c r="C4864" s="153"/>
      <c r="D4864" s="153"/>
      <c r="E4864" s="153"/>
      <c r="F4864" s="153"/>
      <c r="G4864" s="153"/>
      <c r="H4864" s="153"/>
      <c r="I4864" s="153"/>
      <c r="J4864" s="20"/>
      <c r="K4864" s="153"/>
      <c r="L4864" s="153"/>
      <c r="M4864" s="72"/>
      <c r="N4864" s="17"/>
      <c r="O4864" s="17"/>
      <c r="P4864" s="17">
        <v>2018</v>
      </c>
      <c r="Q4864" s="20"/>
      <c r="R4864" s="54" t="s">
        <v>1026</v>
      </c>
      <c r="S4864" s="19"/>
      <c r="T4864" s="17"/>
      <c r="U4864" s="352" t="s">
        <v>1026</v>
      </c>
      <c r="V4864" s="17"/>
      <c r="W4864" s="19"/>
      <c r="X4864" s="17"/>
      <c r="Y4864" s="17"/>
      <c r="Z4864" s="353" t="s">
        <v>1026</v>
      </c>
      <c r="AA4864" s="17"/>
      <c r="AB4864" s="17"/>
      <c r="AC4864" s="17"/>
      <c r="AD4864" s="17"/>
      <c r="AE4864" s="17">
        <f t="shared" si="135"/>
        <v>0</v>
      </c>
      <c r="AF4864" s="17"/>
      <c r="AG4864" s="17"/>
      <c r="AH4864" s="17"/>
      <c r="AI4864" s="17"/>
      <c r="AJ4864" s="11"/>
      <c r="AK4864" s="11"/>
      <c r="AL4864" s="11"/>
      <c r="AM4864" s="11"/>
      <c r="AN4864" s="11"/>
      <c r="AO4864" s="11"/>
      <c r="AP4864" s="11"/>
      <c r="AQ4864" s="11"/>
      <c r="AR4864" s="11"/>
      <c r="AS4864" s="11"/>
      <c r="AT4864" s="11"/>
      <c r="AU4864" s="11"/>
      <c r="AV4864" s="11"/>
      <c r="AW4864" s="11"/>
      <c r="AX4864" s="11"/>
      <c r="AY4864" s="11"/>
      <c r="AZ4864" s="11"/>
      <c r="BA4864" s="11"/>
      <c r="BB4864" s="11"/>
      <c r="BC4864" s="11"/>
      <c r="BD4864" s="11"/>
      <c r="BE4864" s="11"/>
      <c r="BF4864" s="11"/>
      <c r="BG4864" s="11"/>
      <c r="BH4864" s="11"/>
      <c r="BI4864" s="11"/>
      <c r="BJ4864" s="11"/>
      <c r="BK4864" s="11"/>
      <c r="BL4864" s="11"/>
      <c r="BM4864" s="11"/>
      <c r="BN4864" s="11"/>
      <c r="BO4864" s="11"/>
      <c r="BP4864" s="11"/>
      <c r="BQ4864" s="11"/>
      <c r="BR4864" s="11"/>
      <c r="BS4864" s="11"/>
      <c r="BT4864" s="11"/>
      <c r="BU4864" s="11"/>
      <c r="BV4864" s="11"/>
      <c r="BW4864" s="11"/>
      <c r="BX4864" s="11"/>
    </row>
    <row r="4865" spans="1:76" s="342" customFormat="1" ht="15" customHeight="1" x14ac:dyDescent="0.25">
      <c r="A4865" s="153"/>
      <c r="B4865" s="153"/>
      <c r="C4865" s="153"/>
      <c r="D4865" s="153"/>
      <c r="E4865" s="153"/>
      <c r="F4865" s="153"/>
      <c r="G4865" s="153"/>
      <c r="H4865" s="153"/>
      <c r="I4865" s="153"/>
      <c r="J4865" s="20"/>
      <c r="K4865" s="153"/>
      <c r="L4865" s="153"/>
      <c r="M4865" s="72"/>
      <c r="N4865" s="17"/>
      <c r="O4865" s="17"/>
      <c r="P4865" s="17">
        <v>2018</v>
      </c>
      <c r="Q4865" s="20"/>
      <c r="R4865" s="54" t="s">
        <v>1026</v>
      </c>
      <c r="S4865" s="19"/>
      <c r="T4865" s="17"/>
      <c r="U4865" s="352" t="s">
        <v>1026</v>
      </c>
      <c r="V4865" s="17"/>
      <c r="W4865" s="19"/>
      <c r="X4865" s="17"/>
      <c r="Y4865" s="17"/>
      <c r="Z4865" s="353" t="s">
        <v>1026</v>
      </c>
      <c r="AA4865" s="17"/>
      <c r="AB4865" s="17"/>
      <c r="AC4865" s="17"/>
      <c r="AD4865" s="17"/>
      <c r="AE4865" s="17">
        <f t="shared" si="135"/>
        <v>0</v>
      </c>
      <c r="AF4865" s="17"/>
      <c r="AG4865" s="17"/>
      <c r="AH4865" s="17"/>
      <c r="AI4865" s="17"/>
      <c r="AJ4865" s="11"/>
      <c r="AK4865" s="11"/>
      <c r="AL4865" s="11"/>
      <c r="AM4865" s="11"/>
      <c r="AN4865" s="11"/>
      <c r="AO4865" s="11"/>
      <c r="AP4865" s="11"/>
      <c r="AQ4865" s="11"/>
      <c r="AR4865" s="11"/>
      <c r="AS4865" s="11"/>
      <c r="AT4865" s="11"/>
      <c r="AU4865" s="11"/>
      <c r="AV4865" s="11"/>
      <c r="AW4865" s="11"/>
      <c r="AX4865" s="11"/>
      <c r="AY4865" s="11"/>
      <c r="AZ4865" s="11"/>
      <c r="BA4865" s="11"/>
      <c r="BB4865" s="11"/>
      <c r="BC4865" s="11"/>
      <c r="BD4865" s="11"/>
      <c r="BE4865" s="11"/>
      <c r="BF4865" s="11"/>
      <c r="BG4865" s="11"/>
      <c r="BH4865" s="11"/>
      <c r="BI4865" s="11"/>
      <c r="BJ4865" s="11"/>
      <c r="BK4865" s="11"/>
      <c r="BL4865" s="11"/>
      <c r="BM4865" s="11"/>
      <c r="BN4865" s="11"/>
      <c r="BO4865" s="11"/>
      <c r="BP4865" s="11"/>
      <c r="BQ4865" s="11"/>
      <c r="BR4865" s="11"/>
      <c r="BS4865" s="11"/>
      <c r="BT4865" s="11"/>
      <c r="BU4865" s="11"/>
      <c r="BV4865" s="11"/>
      <c r="BW4865" s="11"/>
      <c r="BX4865" s="11"/>
    </row>
    <row r="4866" spans="1:76" s="342" customFormat="1" ht="15" customHeight="1" x14ac:dyDescent="0.25">
      <c r="A4866" s="153"/>
      <c r="B4866" s="153"/>
      <c r="C4866" s="153"/>
      <c r="D4866" s="153"/>
      <c r="E4866" s="153"/>
      <c r="F4866" s="153"/>
      <c r="G4866" s="153"/>
      <c r="H4866" s="153"/>
      <c r="I4866" s="153"/>
      <c r="J4866" s="20"/>
      <c r="K4866" s="153"/>
      <c r="L4866" s="153"/>
      <c r="M4866" s="72"/>
      <c r="N4866" s="17"/>
      <c r="O4866" s="17"/>
      <c r="P4866" s="17">
        <v>2018</v>
      </c>
      <c r="Q4866" s="20"/>
      <c r="R4866" s="54" t="s">
        <v>1026</v>
      </c>
      <c r="S4866" s="19"/>
      <c r="T4866" s="17"/>
      <c r="U4866" s="352" t="s">
        <v>1026</v>
      </c>
      <c r="V4866" s="17"/>
      <c r="W4866" s="19"/>
      <c r="X4866" s="17"/>
      <c r="Y4866" s="17"/>
      <c r="Z4866" s="353" t="s">
        <v>1026</v>
      </c>
      <c r="AA4866" s="17"/>
      <c r="AB4866" s="17"/>
      <c r="AC4866" s="17"/>
      <c r="AD4866" s="17"/>
      <c r="AE4866" s="17">
        <f t="shared" si="135"/>
        <v>0</v>
      </c>
      <c r="AF4866" s="17"/>
      <c r="AG4866" s="17"/>
      <c r="AH4866" s="17"/>
      <c r="AI4866" s="17"/>
      <c r="AJ4866" s="11"/>
      <c r="AK4866" s="11"/>
      <c r="AL4866" s="11"/>
      <c r="AM4866" s="11"/>
      <c r="AN4866" s="11"/>
      <c r="AO4866" s="11"/>
      <c r="AP4866" s="11"/>
      <c r="AQ4866" s="11"/>
      <c r="AR4866" s="11"/>
      <c r="AS4866" s="11"/>
      <c r="AT4866" s="11"/>
      <c r="AU4866" s="11"/>
      <c r="AV4866" s="11"/>
      <c r="AW4866" s="11"/>
      <c r="AX4866" s="11"/>
      <c r="AY4866" s="11"/>
      <c r="AZ4866" s="11"/>
      <c r="BA4866" s="11"/>
      <c r="BB4866" s="11"/>
      <c r="BC4866" s="11"/>
      <c r="BD4866" s="11"/>
      <c r="BE4866" s="11"/>
      <c r="BF4866" s="11"/>
      <c r="BG4866" s="11"/>
      <c r="BH4866" s="11"/>
      <c r="BI4866" s="11"/>
      <c r="BJ4866" s="11"/>
      <c r="BK4866" s="11"/>
      <c r="BL4866" s="11"/>
      <c r="BM4866" s="11"/>
      <c r="BN4866" s="11"/>
      <c r="BO4866" s="11"/>
      <c r="BP4866" s="11"/>
      <c r="BQ4866" s="11"/>
      <c r="BR4866" s="11"/>
      <c r="BS4866" s="11"/>
      <c r="BT4866" s="11"/>
      <c r="BU4866" s="11"/>
      <c r="BV4866" s="11"/>
      <c r="BW4866" s="11"/>
      <c r="BX4866" s="11"/>
    </row>
    <row r="4867" spans="1:76" s="342" customFormat="1" ht="15" customHeight="1" x14ac:dyDescent="0.25">
      <c r="A4867" s="153"/>
      <c r="B4867" s="153"/>
      <c r="C4867" s="153"/>
      <c r="D4867" s="153"/>
      <c r="E4867" s="153"/>
      <c r="F4867" s="153"/>
      <c r="G4867" s="153"/>
      <c r="H4867" s="153"/>
      <c r="I4867" s="153"/>
      <c r="J4867" s="20"/>
      <c r="K4867" s="153"/>
      <c r="L4867" s="153"/>
      <c r="M4867" s="72"/>
      <c r="N4867" s="17"/>
      <c r="O4867" s="17"/>
      <c r="P4867" s="142"/>
      <c r="Q4867" s="20"/>
      <c r="R4867" s="54"/>
      <c r="S4867" s="20"/>
      <c r="T4867" s="17"/>
      <c r="U4867" s="348"/>
      <c r="V4867" s="17"/>
      <c r="W4867" s="19"/>
      <c r="X4867" s="17"/>
      <c r="Y4867" s="17"/>
      <c r="Z4867" s="54"/>
      <c r="AA4867" s="17"/>
      <c r="AB4867" s="17"/>
      <c r="AC4867" s="17"/>
      <c r="AD4867" s="17"/>
      <c r="AE4867" s="17"/>
      <c r="AF4867" s="17"/>
      <c r="AG4867" s="17"/>
      <c r="AH4867" s="17"/>
      <c r="AI4867" s="17"/>
      <c r="AJ4867" s="11"/>
      <c r="AK4867" s="11"/>
      <c r="AL4867" s="11"/>
      <c r="AM4867" s="11"/>
      <c r="AN4867" s="11"/>
      <c r="AO4867" s="11"/>
      <c r="AP4867" s="11"/>
      <c r="AQ4867" s="11"/>
      <c r="AR4867" s="11"/>
      <c r="AS4867" s="11"/>
      <c r="AT4867" s="11"/>
      <c r="AU4867" s="11"/>
      <c r="AV4867" s="11"/>
      <c r="AW4867" s="11"/>
      <c r="AX4867" s="11"/>
      <c r="AY4867" s="11"/>
      <c r="AZ4867" s="11"/>
      <c r="BA4867" s="11"/>
      <c r="BB4867" s="11"/>
      <c r="BC4867" s="11"/>
      <c r="BD4867" s="11"/>
      <c r="BE4867" s="11"/>
      <c r="BF4867" s="11"/>
      <c r="BG4867" s="11"/>
      <c r="BH4867" s="11"/>
      <c r="BI4867" s="11"/>
      <c r="BJ4867" s="11"/>
      <c r="BK4867" s="11"/>
      <c r="BL4867" s="11"/>
      <c r="BM4867" s="11"/>
      <c r="BN4867" s="11"/>
      <c r="BO4867" s="11"/>
      <c r="BP4867" s="11"/>
      <c r="BQ4867" s="11"/>
      <c r="BR4867" s="11"/>
      <c r="BS4867" s="11"/>
      <c r="BT4867" s="11"/>
      <c r="BU4867" s="11"/>
      <c r="BV4867" s="11"/>
      <c r="BW4867" s="11"/>
      <c r="BX4867" s="11"/>
    </row>
    <row r="4868" spans="1:76" s="342" customFormat="1" ht="15" customHeight="1" x14ac:dyDescent="0.25">
      <c r="A4868" s="153"/>
      <c r="B4868" s="153"/>
      <c r="C4868" s="153"/>
      <c r="D4868" s="153"/>
      <c r="E4868" s="153"/>
      <c r="F4868" s="153"/>
      <c r="G4868" s="153"/>
      <c r="H4868" s="153"/>
      <c r="I4868" s="153"/>
      <c r="J4868" s="20"/>
      <c r="K4868" s="153"/>
      <c r="L4868" s="153"/>
      <c r="M4868" s="72"/>
      <c r="N4868" s="17"/>
      <c r="O4868" s="17"/>
      <c r="P4868" s="17">
        <v>2018</v>
      </c>
      <c r="Q4868" s="20"/>
      <c r="R4868" s="54" t="s">
        <v>1026</v>
      </c>
      <c r="S4868" s="19"/>
      <c r="T4868" s="17"/>
      <c r="U4868" s="352" t="s">
        <v>1026</v>
      </c>
      <c r="V4868" s="17"/>
      <c r="W4868" s="19"/>
      <c r="X4868" s="17"/>
      <c r="Y4868" s="17"/>
      <c r="Z4868" s="353" t="s">
        <v>1026</v>
      </c>
      <c r="AA4868" s="17"/>
      <c r="AB4868" s="17"/>
      <c r="AC4868" s="17"/>
      <c r="AD4868" s="17"/>
      <c r="AE4868" s="17">
        <f t="shared" ref="AE4868:AE4870" si="136">PRODUCT(AC4868*60+AD4868)</f>
        <v>0</v>
      </c>
      <c r="AF4868" s="17"/>
      <c r="AG4868" s="17"/>
      <c r="AH4868" s="17"/>
      <c r="AI4868" s="17"/>
      <c r="AJ4868" s="11"/>
      <c r="AK4868" s="11"/>
      <c r="AL4868" s="11"/>
      <c r="AM4868" s="11"/>
      <c r="AN4868" s="11"/>
      <c r="AO4868" s="11"/>
      <c r="AP4868" s="11"/>
      <c r="AQ4868" s="11"/>
      <c r="AR4868" s="11"/>
      <c r="AS4868" s="11"/>
      <c r="AT4868" s="11"/>
      <c r="AU4868" s="11"/>
      <c r="AV4868" s="11"/>
      <c r="AW4868" s="11"/>
      <c r="AX4868" s="11"/>
      <c r="AY4868" s="11"/>
      <c r="AZ4868" s="11"/>
      <c r="BA4868" s="11"/>
      <c r="BB4868" s="11"/>
      <c r="BC4868" s="11"/>
      <c r="BD4868" s="11"/>
      <c r="BE4868" s="11"/>
      <c r="BF4868" s="11"/>
      <c r="BG4868" s="11"/>
      <c r="BH4868" s="11"/>
      <c r="BI4868" s="11"/>
      <c r="BJ4868" s="11"/>
      <c r="BK4868" s="11"/>
      <c r="BL4868" s="11"/>
      <c r="BM4868" s="11"/>
      <c r="BN4868" s="11"/>
      <c r="BO4868" s="11"/>
      <c r="BP4868" s="11"/>
      <c r="BQ4868" s="11"/>
      <c r="BR4868" s="11"/>
      <c r="BS4868" s="11"/>
      <c r="BT4868" s="11"/>
      <c r="BU4868" s="11"/>
      <c r="BV4868" s="11"/>
      <c r="BW4868" s="11"/>
      <c r="BX4868" s="11"/>
    </row>
    <row r="4869" spans="1:76" s="342" customFormat="1" ht="15" customHeight="1" x14ac:dyDescent="0.25">
      <c r="A4869" s="153"/>
      <c r="B4869" s="153"/>
      <c r="C4869" s="153"/>
      <c r="D4869" s="153"/>
      <c r="E4869" s="153"/>
      <c r="F4869" s="153"/>
      <c r="G4869" s="153"/>
      <c r="H4869" s="153"/>
      <c r="I4869" s="153"/>
      <c r="J4869" s="20"/>
      <c r="K4869" s="153"/>
      <c r="L4869" s="153"/>
      <c r="M4869" s="72"/>
      <c r="N4869" s="17"/>
      <c r="O4869" s="17"/>
      <c r="P4869" s="17">
        <v>2018</v>
      </c>
      <c r="Q4869" s="20"/>
      <c r="R4869" s="54" t="s">
        <v>1026</v>
      </c>
      <c r="S4869" s="19"/>
      <c r="T4869" s="17"/>
      <c r="U4869" s="352" t="s">
        <v>1026</v>
      </c>
      <c r="V4869" s="17"/>
      <c r="W4869" s="19"/>
      <c r="X4869" s="17"/>
      <c r="Y4869" s="17"/>
      <c r="Z4869" s="353" t="s">
        <v>1026</v>
      </c>
      <c r="AA4869" s="17"/>
      <c r="AB4869" s="17"/>
      <c r="AC4869" s="17"/>
      <c r="AD4869" s="17"/>
      <c r="AE4869" s="17">
        <f t="shared" si="136"/>
        <v>0</v>
      </c>
      <c r="AF4869" s="17"/>
      <c r="AG4869" s="17"/>
      <c r="AH4869" s="17"/>
      <c r="AI4869" s="17"/>
      <c r="AJ4869" s="11"/>
      <c r="AK4869" s="11"/>
      <c r="AL4869" s="11"/>
      <c r="AM4869" s="11"/>
      <c r="AN4869" s="11"/>
      <c r="AO4869" s="11"/>
      <c r="AP4869" s="11"/>
      <c r="AQ4869" s="11"/>
      <c r="AR4869" s="11"/>
      <c r="AS4869" s="11"/>
      <c r="AT4869" s="11"/>
      <c r="AU4869" s="11"/>
      <c r="AV4869" s="11"/>
      <c r="AW4869" s="11"/>
      <c r="AX4869" s="11"/>
      <c r="AY4869" s="11"/>
      <c r="AZ4869" s="11"/>
      <c r="BA4869" s="11"/>
      <c r="BB4869" s="11"/>
      <c r="BC4869" s="11"/>
      <c r="BD4869" s="11"/>
      <c r="BE4869" s="11"/>
      <c r="BF4869" s="11"/>
      <c r="BG4869" s="11"/>
      <c r="BH4869" s="11"/>
      <c r="BI4869" s="11"/>
      <c r="BJ4869" s="11"/>
      <c r="BK4869" s="11"/>
      <c r="BL4869" s="11"/>
      <c r="BM4869" s="11"/>
      <c r="BN4869" s="11"/>
      <c r="BO4869" s="11"/>
      <c r="BP4869" s="11"/>
      <c r="BQ4869" s="11"/>
      <c r="BR4869" s="11"/>
      <c r="BS4869" s="11"/>
      <c r="BT4869" s="11"/>
      <c r="BU4869" s="11"/>
      <c r="BV4869" s="11"/>
      <c r="BW4869" s="11"/>
      <c r="BX4869" s="11"/>
    </row>
    <row r="4870" spans="1:76" s="342" customFormat="1" ht="15" customHeight="1" x14ac:dyDescent="0.25">
      <c r="A4870" s="153"/>
      <c r="B4870" s="153"/>
      <c r="C4870" s="153"/>
      <c r="D4870" s="153"/>
      <c r="E4870" s="153"/>
      <c r="F4870" s="153"/>
      <c r="G4870" s="153"/>
      <c r="H4870" s="153"/>
      <c r="I4870" s="153"/>
      <c r="J4870" s="20"/>
      <c r="K4870" s="153"/>
      <c r="L4870" s="153"/>
      <c r="M4870" s="72"/>
      <c r="N4870" s="17"/>
      <c r="O4870" s="17"/>
      <c r="P4870" s="17">
        <v>2018</v>
      </c>
      <c r="Q4870" s="20"/>
      <c r="R4870" s="54" t="s">
        <v>1026</v>
      </c>
      <c r="S4870" s="19"/>
      <c r="T4870" s="17"/>
      <c r="U4870" s="352" t="s">
        <v>1026</v>
      </c>
      <c r="V4870" s="17"/>
      <c r="W4870" s="19"/>
      <c r="X4870" s="17"/>
      <c r="Y4870" s="17"/>
      <c r="Z4870" s="353" t="s">
        <v>1026</v>
      </c>
      <c r="AA4870" s="17"/>
      <c r="AB4870" s="17"/>
      <c r="AC4870" s="17"/>
      <c r="AD4870" s="17"/>
      <c r="AE4870" s="17">
        <f t="shared" si="136"/>
        <v>0</v>
      </c>
      <c r="AF4870" s="17"/>
      <c r="AG4870" s="17"/>
      <c r="AH4870" s="17"/>
      <c r="AI4870" s="17"/>
      <c r="AJ4870" s="11"/>
      <c r="AK4870" s="11"/>
      <c r="AL4870" s="11"/>
      <c r="AM4870" s="11"/>
      <c r="AN4870" s="11"/>
      <c r="AO4870" s="11"/>
      <c r="AP4870" s="11"/>
      <c r="AQ4870" s="11"/>
      <c r="AR4870" s="11"/>
      <c r="AS4870" s="11"/>
      <c r="AT4870" s="11"/>
      <c r="AU4870" s="11"/>
      <c r="AV4870" s="11"/>
      <c r="AW4870" s="11"/>
      <c r="AX4870" s="11"/>
      <c r="AY4870" s="11"/>
      <c r="AZ4870" s="11"/>
      <c r="BA4870" s="11"/>
      <c r="BB4870" s="11"/>
      <c r="BC4870" s="11"/>
      <c r="BD4870" s="11"/>
      <c r="BE4870" s="11"/>
      <c r="BF4870" s="11"/>
      <c r="BG4870" s="11"/>
      <c r="BH4870" s="11"/>
      <c r="BI4870" s="11"/>
      <c r="BJ4870" s="11"/>
      <c r="BK4870" s="11"/>
      <c r="BL4870" s="11"/>
      <c r="BM4870" s="11"/>
      <c r="BN4870" s="11"/>
      <c r="BO4870" s="11"/>
      <c r="BP4870" s="11"/>
      <c r="BQ4870" s="11"/>
      <c r="BR4870" s="11"/>
      <c r="BS4870" s="11"/>
      <c r="BT4870" s="11"/>
      <c r="BU4870" s="11"/>
      <c r="BV4870" s="11"/>
      <c r="BW4870" s="11"/>
      <c r="BX4870" s="11"/>
    </row>
    <row r="4871" spans="1:76" s="342" customFormat="1" ht="15" customHeight="1" x14ac:dyDescent="0.25">
      <c r="A4871" s="153"/>
      <c r="B4871" s="153"/>
      <c r="C4871" s="153"/>
      <c r="D4871" s="153"/>
      <c r="E4871" s="153"/>
      <c r="F4871" s="153"/>
      <c r="G4871" s="153"/>
      <c r="H4871" s="153"/>
      <c r="I4871" s="153"/>
      <c r="J4871" s="20"/>
      <c r="K4871" s="153"/>
      <c r="L4871" s="153"/>
      <c r="M4871" s="72"/>
      <c r="N4871" s="17"/>
      <c r="O4871" s="17"/>
      <c r="P4871" s="142"/>
      <c r="Q4871" s="20"/>
      <c r="R4871" s="54"/>
      <c r="S4871" s="19"/>
      <c r="T4871" s="17"/>
      <c r="U4871" s="348"/>
      <c r="V4871" s="17"/>
      <c r="W4871" s="19"/>
      <c r="X4871" s="17"/>
      <c r="Y4871" s="17"/>
      <c r="Z4871" s="54"/>
      <c r="AA4871" s="17"/>
      <c r="AB4871" s="17"/>
      <c r="AC4871" s="17"/>
      <c r="AD4871" s="17"/>
      <c r="AE4871" s="17"/>
      <c r="AF4871" s="17"/>
      <c r="AG4871" s="17"/>
      <c r="AH4871" s="17"/>
      <c r="AI4871" s="17"/>
      <c r="AJ4871" s="11"/>
      <c r="AK4871" s="11"/>
      <c r="AL4871" s="11"/>
      <c r="AM4871" s="11"/>
      <c r="AN4871" s="11"/>
      <c r="AO4871" s="11"/>
      <c r="AP4871" s="11"/>
      <c r="AQ4871" s="11"/>
      <c r="AR4871" s="11"/>
      <c r="AS4871" s="11"/>
      <c r="AT4871" s="11"/>
      <c r="AU4871" s="11"/>
      <c r="AV4871" s="11"/>
      <c r="AW4871" s="11"/>
      <c r="AX4871" s="11"/>
      <c r="AY4871" s="11"/>
      <c r="AZ4871" s="11"/>
      <c r="BA4871" s="11"/>
      <c r="BB4871" s="11"/>
      <c r="BC4871" s="11"/>
      <c r="BD4871" s="11"/>
      <c r="BE4871" s="11"/>
      <c r="BF4871" s="11"/>
      <c r="BG4871" s="11"/>
      <c r="BH4871" s="11"/>
      <c r="BI4871" s="11"/>
      <c r="BJ4871" s="11"/>
      <c r="BK4871" s="11"/>
      <c r="BL4871" s="11"/>
      <c r="BM4871" s="11"/>
      <c r="BN4871" s="11"/>
      <c r="BO4871" s="11"/>
      <c r="BP4871" s="11"/>
      <c r="BQ4871" s="11"/>
      <c r="BR4871" s="11"/>
      <c r="BS4871" s="11"/>
      <c r="BT4871" s="11"/>
      <c r="BU4871" s="11"/>
      <c r="BV4871" s="11"/>
      <c r="BW4871" s="11"/>
      <c r="BX4871" s="11"/>
    </row>
    <row r="4872" spans="1:76" s="342" customFormat="1" ht="15" customHeight="1" x14ac:dyDescent="0.25">
      <c r="A4872" s="153"/>
      <c r="B4872" s="153"/>
      <c r="C4872" s="153"/>
      <c r="D4872" s="153"/>
      <c r="E4872" s="153"/>
      <c r="F4872" s="153"/>
      <c r="G4872" s="153"/>
      <c r="H4872" s="153"/>
      <c r="I4872" s="153"/>
      <c r="J4872" s="20"/>
      <c r="K4872" s="153"/>
      <c r="L4872" s="153"/>
      <c r="M4872" s="72"/>
      <c r="N4872" s="17"/>
      <c r="O4872" s="17"/>
      <c r="P4872" s="142"/>
      <c r="Q4872" s="67" t="s">
        <v>1443</v>
      </c>
      <c r="R4872" s="17"/>
      <c r="S4872" s="142"/>
      <c r="T4872" s="17"/>
      <c r="U4872" s="196"/>
      <c r="V4872" s="17"/>
      <c r="W4872" s="19"/>
      <c r="X4872" s="17"/>
      <c r="Y4872" s="17"/>
      <c r="Z4872" s="17"/>
      <c r="AA4872" s="17"/>
      <c r="AB4872" s="17"/>
      <c r="AC4872" s="17"/>
      <c r="AD4872" s="17"/>
      <c r="AE4872" s="17"/>
      <c r="AF4872" s="17"/>
      <c r="AG4872" s="17"/>
      <c r="AH4872" s="17"/>
      <c r="AI4872" s="17"/>
      <c r="AJ4872" s="11"/>
      <c r="AK4872" s="11"/>
      <c r="AL4872" s="11"/>
      <c r="AM4872" s="11"/>
      <c r="AN4872" s="11"/>
      <c r="AO4872" s="11"/>
      <c r="AP4872" s="11"/>
      <c r="AQ4872" s="11"/>
      <c r="AR4872" s="11"/>
      <c r="AS4872" s="11"/>
      <c r="AT4872" s="11"/>
      <c r="AU4872" s="11"/>
      <c r="AV4872" s="11"/>
      <c r="AW4872" s="11"/>
      <c r="AX4872" s="11"/>
      <c r="AY4872" s="11"/>
      <c r="AZ4872" s="11"/>
      <c r="BA4872" s="11"/>
      <c r="BB4872" s="11"/>
      <c r="BC4872" s="11"/>
      <c r="BD4872" s="11"/>
      <c r="BE4872" s="11"/>
      <c r="BF4872" s="11"/>
      <c r="BG4872" s="11"/>
      <c r="BH4872" s="11"/>
      <c r="BI4872" s="11"/>
      <c r="BJ4872" s="11"/>
      <c r="BK4872" s="11"/>
      <c r="BL4872" s="11"/>
      <c r="BM4872" s="11"/>
      <c r="BN4872" s="11"/>
      <c r="BO4872" s="11"/>
      <c r="BP4872" s="11"/>
      <c r="BQ4872" s="11"/>
      <c r="BR4872" s="11"/>
      <c r="BS4872" s="11"/>
      <c r="BT4872" s="11"/>
      <c r="BU4872" s="11"/>
      <c r="BV4872" s="11"/>
      <c r="BW4872" s="11"/>
      <c r="BX4872" s="11"/>
    </row>
    <row r="4873" spans="1:76" s="342" customFormat="1" ht="15" customHeight="1" x14ac:dyDescent="0.25">
      <c r="A4873" s="153"/>
      <c r="B4873" s="153"/>
      <c r="C4873" s="153"/>
      <c r="D4873" s="153"/>
      <c r="E4873" s="153"/>
      <c r="F4873" s="153"/>
      <c r="G4873" s="153"/>
      <c r="H4873" s="153"/>
      <c r="I4873" s="153"/>
      <c r="J4873" s="20"/>
      <c r="K4873" s="153"/>
      <c r="L4873" s="153"/>
      <c r="M4873" s="72"/>
      <c r="N4873" s="17"/>
      <c r="O4873" s="17"/>
      <c r="P4873" s="17">
        <v>2018</v>
      </c>
      <c r="Q4873" s="20"/>
      <c r="R4873" s="54" t="s">
        <v>1026</v>
      </c>
      <c r="S4873" s="19"/>
      <c r="T4873" s="17"/>
      <c r="U4873" s="352" t="s">
        <v>1026</v>
      </c>
      <c r="V4873" s="17"/>
      <c r="W4873" s="19"/>
      <c r="X4873" s="17"/>
      <c r="Y4873" s="17"/>
      <c r="Z4873" s="353" t="s">
        <v>1026</v>
      </c>
      <c r="AA4873" s="17"/>
      <c r="AB4873" s="17"/>
      <c r="AC4873" s="17"/>
      <c r="AD4873" s="17"/>
      <c r="AE4873" s="17">
        <f t="shared" ref="AE4873:AE4876" si="137">PRODUCT(AC4873*60+AD4873)</f>
        <v>0</v>
      </c>
      <c r="AF4873" s="17"/>
      <c r="AG4873" s="17"/>
      <c r="AH4873" s="17"/>
      <c r="AI4873" s="17"/>
      <c r="AJ4873" s="11"/>
      <c r="AK4873" s="11"/>
      <c r="AL4873" s="11"/>
      <c r="AM4873" s="11"/>
      <c r="AN4873" s="11"/>
      <c r="AO4873" s="11"/>
      <c r="AP4873" s="11"/>
      <c r="AQ4873" s="11"/>
      <c r="AR4873" s="11"/>
      <c r="AS4873" s="11"/>
      <c r="AT4873" s="11"/>
      <c r="AU4873" s="11"/>
      <c r="AV4873" s="11"/>
      <c r="AW4873" s="11"/>
      <c r="AX4873" s="11"/>
      <c r="AY4873" s="11"/>
      <c r="AZ4873" s="11"/>
      <c r="BA4873" s="11"/>
      <c r="BB4873" s="11"/>
      <c r="BC4873" s="11"/>
      <c r="BD4873" s="11"/>
      <c r="BE4873" s="11"/>
      <c r="BF4873" s="11"/>
      <c r="BG4873" s="11"/>
      <c r="BH4873" s="11"/>
      <c r="BI4873" s="11"/>
      <c r="BJ4873" s="11"/>
      <c r="BK4873" s="11"/>
      <c r="BL4873" s="11"/>
      <c r="BM4873" s="11"/>
      <c r="BN4873" s="11"/>
      <c r="BO4873" s="11"/>
      <c r="BP4873" s="11"/>
      <c r="BQ4873" s="11"/>
      <c r="BR4873" s="11"/>
      <c r="BS4873" s="11"/>
      <c r="BT4873" s="11"/>
      <c r="BU4873" s="11"/>
      <c r="BV4873" s="11"/>
      <c r="BW4873" s="11"/>
      <c r="BX4873" s="11"/>
    </row>
    <row r="4874" spans="1:76" s="342" customFormat="1" ht="15" customHeight="1" x14ac:dyDescent="0.25">
      <c r="A4874" s="153"/>
      <c r="B4874" s="153"/>
      <c r="C4874" s="153"/>
      <c r="D4874" s="153"/>
      <c r="E4874" s="153"/>
      <c r="F4874" s="153"/>
      <c r="G4874" s="153"/>
      <c r="H4874" s="153"/>
      <c r="I4874" s="153"/>
      <c r="J4874" s="20"/>
      <c r="K4874" s="153"/>
      <c r="L4874" s="153"/>
      <c r="M4874" s="72"/>
      <c r="N4874" s="17"/>
      <c r="O4874" s="17"/>
      <c r="P4874" s="17">
        <v>2018</v>
      </c>
      <c r="Q4874" s="20"/>
      <c r="R4874" s="54" t="s">
        <v>1026</v>
      </c>
      <c r="S4874" s="19"/>
      <c r="T4874" s="17"/>
      <c r="U4874" s="352" t="s">
        <v>1026</v>
      </c>
      <c r="V4874" s="17"/>
      <c r="W4874" s="19"/>
      <c r="X4874" s="17"/>
      <c r="Y4874" s="17"/>
      <c r="Z4874" s="353" t="s">
        <v>1026</v>
      </c>
      <c r="AA4874" s="17"/>
      <c r="AB4874" s="17"/>
      <c r="AC4874" s="17"/>
      <c r="AD4874" s="17"/>
      <c r="AE4874" s="17">
        <f t="shared" si="137"/>
        <v>0</v>
      </c>
      <c r="AF4874" s="17"/>
      <c r="AG4874" s="17"/>
      <c r="AH4874" s="17"/>
      <c r="AI4874" s="17"/>
      <c r="AJ4874" s="11"/>
      <c r="AK4874" s="11"/>
      <c r="AL4874" s="11"/>
      <c r="AM4874" s="11"/>
      <c r="AN4874" s="11"/>
      <c r="AO4874" s="11"/>
      <c r="AP4874" s="11"/>
      <c r="AQ4874" s="11"/>
      <c r="AR4874" s="11"/>
      <c r="AS4874" s="11"/>
      <c r="AT4874" s="11"/>
      <c r="AU4874" s="11"/>
      <c r="AV4874" s="11"/>
      <c r="AW4874" s="11"/>
      <c r="AX4874" s="11"/>
      <c r="AY4874" s="11"/>
      <c r="AZ4874" s="11"/>
      <c r="BA4874" s="11"/>
      <c r="BB4874" s="11"/>
      <c r="BC4874" s="11"/>
      <c r="BD4874" s="11"/>
      <c r="BE4874" s="11"/>
      <c r="BF4874" s="11"/>
      <c r="BG4874" s="11"/>
      <c r="BH4874" s="11"/>
      <c r="BI4874" s="11"/>
      <c r="BJ4874" s="11"/>
      <c r="BK4874" s="11"/>
      <c r="BL4874" s="11"/>
      <c r="BM4874" s="11"/>
      <c r="BN4874" s="11"/>
      <c r="BO4874" s="11"/>
      <c r="BP4874" s="11"/>
      <c r="BQ4874" s="11"/>
      <c r="BR4874" s="11"/>
      <c r="BS4874" s="11"/>
      <c r="BT4874" s="11"/>
      <c r="BU4874" s="11"/>
      <c r="BV4874" s="11"/>
      <c r="BW4874" s="11"/>
      <c r="BX4874" s="11"/>
    </row>
    <row r="4875" spans="1:76" s="342" customFormat="1" ht="15" customHeight="1" x14ac:dyDescent="0.25">
      <c r="A4875" s="153"/>
      <c r="B4875" s="153"/>
      <c r="C4875" s="153"/>
      <c r="D4875" s="153"/>
      <c r="E4875" s="153"/>
      <c r="F4875" s="153"/>
      <c r="G4875" s="153"/>
      <c r="H4875" s="153"/>
      <c r="I4875" s="153"/>
      <c r="J4875" s="20"/>
      <c r="K4875" s="153"/>
      <c r="L4875" s="153"/>
      <c r="M4875" s="72"/>
      <c r="N4875" s="17"/>
      <c r="O4875" s="17"/>
      <c r="P4875" s="17">
        <v>2018</v>
      </c>
      <c r="Q4875" s="20"/>
      <c r="R4875" s="54" t="s">
        <v>1026</v>
      </c>
      <c r="S4875" s="19"/>
      <c r="T4875" s="17"/>
      <c r="U4875" s="352" t="s">
        <v>1026</v>
      </c>
      <c r="V4875" s="17"/>
      <c r="W4875" s="19"/>
      <c r="X4875" s="17"/>
      <c r="Y4875" s="17"/>
      <c r="Z4875" s="353" t="s">
        <v>1026</v>
      </c>
      <c r="AA4875" s="17"/>
      <c r="AB4875" s="17"/>
      <c r="AC4875" s="17"/>
      <c r="AD4875" s="17"/>
      <c r="AE4875" s="17">
        <f t="shared" si="137"/>
        <v>0</v>
      </c>
      <c r="AF4875" s="17"/>
      <c r="AG4875" s="17"/>
      <c r="AH4875" s="17"/>
      <c r="AI4875" s="17"/>
      <c r="AJ4875" s="11"/>
      <c r="AK4875" s="11"/>
      <c r="AL4875" s="11"/>
      <c r="AM4875" s="11"/>
      <c r="AN4875" s="11"/>
      <c r="AO4875" s="11"/>
      <c r="AP4875" s="11"/>
      <c r="AQ4875" s="11"/>
      <c r="AR4875" s="11"/>
      <c r="AS4875" s="11"/>
      <c r="AT4875" s="11"/>
      <c r="AU4875" s="11"/>
      <c r="AV4875" s="11"/>
      <c r="AW4875" s="11"/>
      <c r="AX4875" s="11"/>
      <c r="AY4875" s="11"/>
      <c r="AZ4875" s="11"/>
      <c r="BA4875" s="11"/>
      <c r="BB4875" s="11"/>
      <c r="BC4875" s="11"/>
      <c r="BD4875" s="11"/>
      <c r="BE4875" s="11"/>
      <c r="BF4875" s="11"/>
      <c r="BG4875" s="11"/>
      <c r="BH4875" s="11"/>
      <c r="BI4875" s="11"/>
      <c r="BJ4875" s="11"/>
      <c r="BK4875" s="11"/>
      <c r="BL4875" s="11"/>
      <c r="BM4875" s="11"/>
      <c r="BN4875" s="11"/>
      <c r="BO4875" s="11"/>
      <c r="BP4875" s="11"/>
      <c r="BQ4875" s="11"/>
      <c r="BR4875" s="11"/>
      <c r="BS4875" s="11"/>
      <c r="BT4875" s="11"/>
      <c r="BU4875" s="11"/>
      <c r="BV4875" s="11"/>
      <c r="BW4875" s="11"/>
      <c r="BX4875" s="11"/>
    </row>
    <row r="4876" spans="1:76" s="342" customFormat="1" ht="15" customHeight="1" x14ac:dyDescent="0.25">
      <c r="A4876" s="153"/>
      <c r="B4876" s="153"/>
      <c r="C4876" s="153"/>
      <c r="D4876" s="153"/>
      <c r="E4876" s="153"/>
      <c r="F4876" s="153"/>
      <c r="G4876" s="153"/>
      <c r="H4876" s="153"/>
      <c r="I4876" s="153"/>
      <c r="J4876" s="20"/>
      <c r="K4876" s="153"/>
      <c r="L4876" s="153"/>
      <c r="M4876" s="72"/>
      <c r="N4876" s="17"/>
      <c r="O4876" s="17"/>
      <c r="P4876" s="17">
        <v>2018</v>
      </c>
      <c r="Q4876" s="20"/>
      <c r="R4876" s="54" t="s">
        <v>1026</v>
      </c>
      <c r="S4876" s="19"/>
      <c r="T4876" s="17"/>
      <c r="U4876" s="352" t="s">
        <v>1026</v>
      </c>
      <c r="V4876" s="17"/>
      <c r="W4876" s="19"/>
      <c r="X4876" s="17"/>
      <c r="Y4876" s="17"/>
      <c r="Z4876" s="353" t="s">
        <v>1026</v>
      </c>
      <c r="AA4876" s="17"/>
      <c r="AB4876" s="17"/>
      <c r="AC4876" s="17"/>
      <c r="AD4876" s="17"/>
      <c r="AE4876" s="17">
        <f t="shared" si="137"/>
        <v>0</v>
      </c>
      <c r="AF4876" s="17"/>
      <c r="AG4876" s="17"/>
      <c r="AH4876" s="17"/>
      <c r="AI4876" s="17"/>
      <c r="AJ4876" s="11"/>
      <c r="AK4876" s="11"/>
      <c r="AL4876" s="11"/>
      <c r="AM4876" s="11"/>
      <c r="AN4876" s="11"/>
      <c r="AO4876" s="11"/>
      <c r="AP4876" s="11"/>
      <c r="AQ4876" s="11"/>
      <c r="AR4876" s="11"/>
      <c r="AS4876" s="11"/>
      <c r="AT4876" s="11"/>
      <c r="AU4876" s="11"/>
      <c r="AV4876" s="11"/>
      <c r="AW4876" s="11"/>
      <c r="AX4876" s="11"/>
      <c r="AY4876" s="11"/>
      <c r="AZ4876" s="11"/>
      <c r="BA4876" s="11"/>
      <c r="BB4876" s="11"/>
      <c r="BC4876" s="11"/>
      <c r="BD4876" s="11"/>
      <c r="BE4876" s="11"/>
      <c r="BF4876" s="11"/>
      <c r="BG4876" s="11"/>
      <c r="BH4876" s="11"/>
      <c r="BI4876" s="11"/>
      <c r="BJ4876" s="11"/>
      <c r="BK4876" s="11"/>
      <c r="BL4876" s="11"/>
      <c r="BM4876" s="11"/>
      <c r="BN4876" s="11"/>
      <c r="BO4876" s="11"/>
      <c r="BP4876" s="11"/>
      <c r="BQ4876" s="11"/>
      <c r="BR4876" s="11"/>
      <c r="BS4876" s="11"/>
      <c r="BT4876" s="11"/>
      <c r="BU4876" s="11"/>
      <c r="BV4876" s="11"/>
      <c r="BW4876" s="11"/>
      <c r="BX4876" s="11"/>
    </row>
    <row r="4877" spans="1:76" s="342" customFormat="1" ht="15" customHeight="1" x14ac:dyDescent="0.25">
      <c r="A4877" s="153"/>
      <c r="B4877" s="153"/>
      <c r="C4877" s="153"/>
      <c r="D4877" s="153"/>
      <c r="E4877" s="153"/>
      <c r="F4877" s="153"/>
      <c r="G4877" s="153"/>
      <c r="H4877" s="153"/>
      <c r="I4877" s="153"/>
      <c r="J4877" s="20"/>
      <c r="K4877" s="153"/>
      <c r="L4877" s="153"/>
      <c r="M4877" s="72"/>
      <c r="N4877" s="17"/>
      <c r="O4877" s="17"/>
      <c r="P4877" s="17"/>
      <c r="Q4877" s="20"/>
      <c r="R4877" s="54"/>
      <c r="S4877" s="19"/>
      <c r="T4877" s="17"/>
      <c r="U4877" s="348"/>
      <c r="V4877" s="17"/>
      <c r="W4877" s="19"/>
      <c r="X4877" s="17"/>
      <c r="Y4877" s="17"/>
      <c r="Z4877" s="54"/>
      <c r="AA4877" s="17"/>
      <c r="AB4877" s="17"/>
      <c r="AC4877" s="17"/>
      <c r="AD4877" s="17"/>
      <c r="AE4877" s="17"/>
      <c r="AF4877" s="17"/>
      <c r="AG4877" s="17"/>
      <c r="AH4877" s="17"/>
      <c r="AI4877" s="17"/>
      <c r="AJ4877" s="11"/>
      <c r="AK4877" s="11"/>
      <c r="AL4877" s="11"/>
      <c r="AM4877" s="11"/>
      <c r="AN4877" s="11"/>
      <c r="AO4877" s="11"/>
      <c r="AP4877" s="11"/>
      <c r="AQ4877" s="11"/>
      <c r="AR4877" s="11"/>
      <c r="AS4877" s="11"/>
      <c r="AT4877" s="11"/>
      <c r="AU4877" s="11"/>
      <c r="AV4877" s="11"/>
      <c r="AW4877" s="11"/>
      <c r="AX4877" s="11"/>
      <c r="AY4877" s="11"/>
      <c r="AZ4877" s="11"/>
      <c r="BA4877" s="11"/>
      <c r="BB4877" s="11"/>
      <c r="BC4877" s="11"/>
      <c r="BD4877" s="11"/>
      <c r="BE4877" s="11"/>
      <c r="BF4877" s="11"/>
      <c r="BG4877" s="11"/>
      <c r="BH4877" s="11"/>
      <c r="BI4877" s="11"/>
      <c r="BJ4877" s="11"/>
      <c r="BK4877" s="11"/>
      <c r="BL4877" s="11"/>
      <c r="BM4877" s="11"/>
      <c r="BN4877" s="11"/>
      <c r="BO4877" s="11"/>
      <c r="BP4877" s="11"/>
      <c r="BQ4877" s="11"/>
      <c r="BR4877" s="11"/>
      <c r="BS4877" s="11"/>
      <c r="BT4877" s="11"/>
      <c r="BU4877" s="11"/>
      <c r="BV4877" s="11"/>
      <c r="BW4877" s="11"/>
      <c r="BX4877" s="11"/>
    </row>
    <row r="4878" spans="1:76" s="342" customFormat="1" ht="15" customHeight="1" x14ac:dyDescent="0.25">
      <c r="A4878" s="153"/>
      <c r="B4878" s="153"/>
      <c r="C4878" s="153"/>
      <c r="D4878" s="153"/>
      <c r="E4878" s="153"/>
      <c r="F4878" s="153"/>
      <c r="G4878" s="153"/>
      <c r="H4878" s="153"/>
      <c r="I4878" s="153"/>
      <c r="J4878" s="20"/>
      <c r="K4878" s="153"/>
      <c r="L4878" s="153"/>
      <c r="M4878" s="72"/>
      <c r="N4878" s="17"/>
      <c r="O4878" s="17"/>
      <c r="P4878" s="17">
        <v>2018</v>
      </c>
      <c r="Q4878" s="20"/>
      <c r="R4878" s="54" t="s">
        <v>1026</v>
      </c>
      <c r="S4878" s="19"/>
      <c r="T4878" s="17"/>
      <c r="U4878" s="352" t="s">
        <v>1026</v>
      </c>
      <c r="V4878" s="17"/>
      <c r="W4878" s="19"/>
      <c r="X4878" s="17"/>
      <c r="Y4878" s="17"/>
      <c r="Z4878" s="353" t="s">
        <v>1026</v>
      </c>
      <c r="AA4878" s="17"/>
      <c r="AB4878" s="17"/>
      <c r="AC4878" s="17"/>
      <c r="AD4878" s="17"/>
      <c r="AE4878" s="17">
        <f t="shared" ref="AE4878:AE4882" si="138">PRODUCT(AC4878*60+AD4878)</f>
        <v>0</v>
      </c>
      <c r="AF4878" s="17"/>
      <c r="AG4878" s="17"/>
      <c r="AH4878" s="17"/>
      <c r="AI4878" s="17"/>
      <c r="AJ4878" s="11"/>
      <c r="AK4878" s="11"/>
      <c r="AL4878" s="11"/>
      <c r="AM4878" s="11"/>
      <c r="AN4878" s="11"/>
      <c r="AO4878" s="11"/>
      <c r="AP4878" s="11"/>
      <c r="AQ4878" s="11"/>
      <c r="AR4878" s="11"/>
      <c r="AS4878" s="11"/>
      <c r="AT4878" s="11"/>
      <c r="AU4878" s="11"/>
      <c r="AV4878" s="11"/>
      <c r="AW4878" s="11"/>
      <c r="AX4878" s="11"/>
      <c r="AY4878" s="11"/>
      <c r="AZ4878" s="11"/>
      <c r="BA4878" s="11"/>
      <c r="BB4878" s="11"/>
      <c r="BC4878" s="11"/>
      <c r="BD4878" s="11"/>
      <c r="BE4878" s="11"/>
      <c r="BF4878" s="11"/>
      <c r="BG4878" s="11"/>
      <c r="BH4878" s="11"/>
      <c r="BI4878" s="11"/>
      <c r="BJ4878" s="11"/>
      <c r="BK4878" s="11"/>
      <c r="BL4878" s="11"/>
      <c r="BM4878" s="11"/>
      <c r="BN4878" s="11"/>
      <c r="BO4878" s="11"/>
      <c r="BP4878" s="11"/>
      <c r="BQ4878" s="11"/>
      <c r="BR4878" s="11"/>
      <c r="BS4878" s="11"/>
      <c r="BT4878" s="11"/>
      <c r="BU4878" s="11"/>
      <c r="BV4878" s="11"/>
      <c r="BW4878" s="11"/>
      <c r="BX4878" s="11"/>
    </row>
    <row r="4879" spans="1:76" s="342" customFormat="1" ht="15" customHeight="1" x14ac:dyDescent="0.25">
      <c r="A4879" s="153"/>
      <c r="B4879" s="153"/>
      <c r="C4879" s="153"/>
      <c r="D4879" s="153"/>
      <c r="E4879" s="153"/>
      <c r="F4879" s="153"/>
      <c r="G4879" s="153"/>
      <c r="H4879" s="153"/>
      <c r="I4879" s="153"/>
      <c r="J4879" s="20"/>
      <c r="K4879" s="153"/>
      <c r="L4879" s="153"/>
      <c r="M4879" s="72"/>
      <c r="N4879" s="17"/>
      <c r="O4879" s="17"/>
      <c r="P4879" s="17">
        <v>2018</v>
      </c>
      <c r="Q4879" s="20"/>
      <c r="R4879" s="54" t="s">
        <v>1026</v>
      </c>
      <c r="S4879" s="19"/>
      <c r="T4879" s="17"/>
      <c r="U4879" s="352" t="s">
        <v>1026</v>
      </c>
      <c r="V4879" s="17"/>
      <c r="W4879" s="19"/>
      <c r="X4879" s="17"/>
      <c r="Y4879" s="17"/>
      <c r="Z4879" s="353" t="s">
        <v>1026</v>
      </c>
      <c r="AA4879" s="17"/>
      <c r="AB4879" s="17"/>
      <c r="AC4879" s="17"/>
      <c r="AD4879" s="17"/>
      <c r="AE4879" s="17">
        <f t="shared" si="138"/>
        <v>0</v>
      </c>
      <c r="AF4879" s="17"/>
      <c r="AG4879" s="17"/>
      <c r="AH4879" s="17"/>
      <c r="AI4879" s="17"/>
      <c r="AJ4879" s="11"/>
      <c r="AK4879" s="11"/>
      <c r="AL4879" s="11"/>
      <c r="AM4879" s="11"/>
      <c r="AN4879" s="11"/>
      <c r="AO4879" s="11"/>
      <c r="AP4879" s="11"/>
      <c r="AQ4879" s="11"/>
      <c r="AR4879" s="11"/>
      <c r="AS4879" s="11"/>
      <c r="AT4879" s="11"/>
      <c r="AU4879" s="11"/>
      <c r="AV4879" s="11"/>
      <c r="AW4879" s="11"/>
      <c r="AX4879" s="11"/>
      <c r="AY4879" s="11"/>
      <c r="AZ4879" s="11"/>
      <c r="BA4879" s="11"/>
      <c r="BB4879" s="11"/>
      <c r="BC4879" s="11"/>
      <c r="BD4879" s="11"/>
      <c r="BE4879" s="11"/>
      <c r="BF4879" s="11"/>
      <c r="BG4879" s="11"/>
      <c r="BH4879" s="11"/>
      <c r="BI4879" s="11"/>
      <c r="BJ4879" s="11"/>
      <c r="BK4879" s="11"/>
      <c r="BL4879" s="11"/>
      <c r="BM4879" s="11"/>
      <c r="BN4879" s="11"/>
      <c r="BO4879" s="11"/>
      <c r="BP4879" s="11"/>
      <c r="BQ4879" s="11"/>
      <c r="BR4879" s="11"/>
      <c r="BS4879" s="11"/>
      <c r="BT4879" s="11"/>
      <c r="BU4879" s="11"/>
      <c r="BV4879" s="11"/>
      <c r="BW4879" s="11"/>
      <c r="BX4879" s="11"/>
    </row>
    <row r="4880" spans="1:76" s="342" customFormat="1" ht="15" customHeight="1" x14ac:dyDescent="0.25">
      <c r="A4880" s="153"/>
      <c r="B4880" s="153"/>
      <c r="C4880" s="153"/>
      <c r="D4880" s="153"/>
      <c r="E4880" s="153"/>
      <c r="F4880" s="153"/>
      <c r="G4880" s="153"/>
      <c r="H4880" s="153"/>
      <c r="I4880" s="153"/>
      <c r="J4880" s="20"/>
      <c r="K4880" s="153"/>
      <c r="L4880" s="153"/>
      <c r="M4880" s="72"/>
      <c r="N4880" s="17"/>
      <c r="O4880" s="17"/>
      <c r="P4880" s="17">
        <v>2018</v>
      </c>
      <c r="Q4880" s="20"/>
      <c r="R4880" s="54" t="s">
        <v>1026</v>
      </c>
      <c r="S4880" s="19"/>
      <c r="T4880" s="17"/>
      <c r="U4880" s="352" t="s">
        <v>1026</v>
      </c>
      <c r="V4880" s="17"/>
      <c r="W4880" s="19"/>
      <c r="X4880" s="17"/>
      <c r="Y4880" s="17"/>
      <c r="Z4880" s="353" t="s">
        <v>1026</v>
      </c>
      <c r="AA4880" s="17"/>
      <c r="AB4880" s="17"/>
      <c r="AC4880" s="17"/>
      <c r="AD4880" s="17"/>
      <c r="AE4880" s="17">
        <f t="shared" si="138"/>
        <v>0</v>
      </c>
      <c r="AF4880" s="17"/>
      <c r="AG4880" s="17"/>
      <c r="AH4880" s="17"/>
      <c r="AI4880" s="17"/>
      <c r="AJ4880" s="11"/>
      <c r="AK4880" s="11"/>
      <c r="AL4880" s="11"/>
      <c r="AM4880" s="11"/>
      <c r="AN4880" s="11"/>
      <c r="AO4880" s="11"/>
      <c r="AP4880" s="11"/>
      <c r="AQ4880" s="11"/>
      <c r="AR4880" s="11"/>
      <c r="AS4880" s="11"/>
      <c r="AT4880" s="11"/>
      <c r="AU4880" s="11"/>
      <c r="AV4880" s="11"/>
      <c r="AW4880" s="11"/>
      <c r="AX4880" s="11"/>
      <c r="AY4880" s="11"/>
      <c r="AZ4880" s="11"/>
      <c r="BA4880" s="11"/>
      <c r="BB4880" s="11"/>
      <c r="BC4880" s="11"/>
      <c r="BD4880" s="11"/>
      <c r="BE4880" s="11"/>
      <c r="BF4880" s="11"/>
      <c r="BG4880" s="11"/>
      <c r="BH4880" s="11"/>
      <c r="BI4880" s="11"/>
      <c r="BJ4880" s="11"/>
      <c r="BK4880" s="11"/>
      <c r="BL4880" s="11"/>
      <c r="BM4880" s="11"/>
      <c r="BN4880" s="11"/>
      <c r="BO4880" s="11"/>
      <c r="BP4880" s="11"/>
      <c r="BQ4880" s="11"/>
      <c r="BR4880" s="11"/>
      <c r="BS4880" s="11"/>
      <c r="BT4880" s="11"/>
      <c r="BU4880" s="11"/>
      <c r="BV4880" s="11"/>
      <c r="BW4880" s="11"/>
      <c r="BX4880" s="11"/>
    </row>
    <row r="4881" spans="1:76" s="342" customFormat="1" ht="15" customHeight="1" x14ac:dyDescent="0.25">
      <c r="A4881" s="153"/>
      <c r="B4881" s="153"/>
      <c r="C4881" s="153"/>
      <c r="D4881" s="153"/>
      <c r="E4881" s="153"/>
      <c r="F4881" s="153"/>
      <c r="G4881" s="153"/>
      <c r="H4881" s="153"/>
      <c r="I4881" s="153"/>
      <c r="J4881" s="20"/>
      <c r="K4881" s="153"/>
      <c r="L4881" s="153"/>
      <c r="M4881" s="72"/>
      <c r="N4881" s="17"/>
      <c r="O4881" s="17"/>
      <c r="P4881" s="17">
        <v>2018</v>
      </c>
      <c r="Q4881" s="20"/>
      <c r="R4881" s="54" t="s">
        <v>1026</v>
      </c>
      <c r="S4881" s="19"/>
      <c r="T4881" s="17"/>
      <c r="U4881" s="352" t="s">
        <v>1026</v>
      </c>
      <c r="V4881" s="17"/>
      <c r="W4881" s="19"/>
      <c r="X4881" s="17"/>
      <c r="Y4881" s="17"/>
      <c r="Z4881" s="353" t="s">
        <v>1026</v>
      </c>
      <c r="AA4881" s="17"/>
      <c r="AB4881" s="17"/>
      <c r="AC4881" s="17"/>
      <c r="AD4881" s="17"/>
      <c r="AE4881" s="17">
        <f t="shared" si="138"/>
        <v>0</v>
      </c>
      <c r="AF4881" s="17"/>
      <c r="AG4881" s="17"/>
      <c r="AH4881" s="17"/>
      <c r="AI4881" s="17"/>
      <c r="AJ4881" s="11"/>
      <c r="AK4881" s="11"/>
      <c r="AL4881" s="11"/>
      <c r="AM4881" s="11"/>
      <c r="AN4881" s="11"/>
      <c r="AO4881" s="11"/>
      <c r="AP4881" s="11"/>
      <c r="AQ4881" s="11"/>
      <c r="AR4881" s="11"/>
      <c r="AS4881" s="11"/>
      <c r="AT4881" s="11"/>
      <c r="AU4881" s="11"/>
      <c r="AV4881" s="11"/>
      <c r="AW4881" s="11"/>
      <c r="AX4881" s="11"/>
      <c r="AY4881" s="11"/>
      <c r="AZ4881" s="11"/>
      <c r="BA4881" s="11"/>
      <c r="BB4881" s="11"/>
      <c r="BC4881" s="11"/>
      <c r="BD4881" s="11"/>
      <c r="BE4881" s="11"/>
      <c r="BF4881" s="11"/>
      <c r="BG4881" s="11"/>
      <c r="BH4881" s="11"/>
      <c r="BI4881" s="11"/>
      <c r="BJ4881" s="11"/>
      <c r="BK4881" s="11"/>
      <c r="BL4881" s="11"/>
      <c r="BM4881" s="11"/>
      <c r="BN4881" s="11"/>
      <c r="BO4881" s="11"/>
      <c r="BP4881" s="11"/>
      <c r="BQ4881" s="11"/>
      <c r="BR4881" s="11"/>
      <c r="BS4881" s="11"/>
      <c r="BT4881" s="11"/>
      <c r="BU4881" s="11"/>
      <c r="BV4881" s="11"/>
      <c r="BW4881" s="11"/>
      <c r="BX4881" s="11"/>
    </row>
    <row r="4882" spans="1:76" s="342" customFormat="1" ht="15" customHeight="1" x14ac:dyDescent="0.25">
      <c r="A4882" s="153"/>
      <c r="B4882" s="153"/>
      <c r="C4882" s="153"/>
      <c r="D4882" s="153"/>
      <c r="E4882" s="153"/>
      <c r="F4882" s="153"/>
      <c r="G4882" s="153"/>
      <c r="H4882" s="153"/>
      <c r="I4882" s="153"/>
      <c r="J4882" s="20"/>
      <c r="K4882" s="153"/>
      <c r="L4882" s="153"/>
      <c r="M4882" s="72"/>
      <c r="N4882" s="17"/>
      <c r="O4882" s="17"/>
      <c r="P4882" s="17">
        <v>2018</v>
      </c>
      <c r="Q4882" s="20"/>
      <c r="R4882" s="54" t="s">
        <v>1026</v>
      </c>
      <c r="S4882" s="19"/>
      <c r="T4882" s="17"/>
      <c r="U4882" s="352" t="s">
        <v>1026</v>
      </c>
      <c r="V4882" s="17"/>
      <c r="W4882" s="19"/>
      <c r="X4882" s="17"/>
      <c r="Y4882" s="17"/>
      <c r="Z4882" s="353" t="s">
        <v>1026</v>
      </c>
      <c r="AA4882" s="17"/>
      <c r="AB4882" s="17"/>
      <c r="AC4882" s="17"/>
      <c r="AD4882" s="17"/>
      <c r="AE4882" s="17">
        <f t="shared" si="138"/>
        <v>0</v>
      </c>
      <c r="AF4882" s="17"/>
      <c r="AG4882" s="17"/>
      <c r="AH4882" s="17"/>
      <c r="AI4882" s="17"/>
      <c r="AJ4882" s="11"/>
      <c r="AK4882" s="11"/>
      <c r="AL4882" s="11"/>
      <c r="AM4882" s="11"/>
      <c r="AN4882" s="11"/>
      <c r="AO4882" s="11"/>
      <c r="AP4882" s="11"/>
      <c r="AQ4882" s="11"/>
      <c r="AR4882" s="11"/>
      <c r="AS4882" s="11"/>
      <c r="AT4882" s="11"/>
      <c r="AU4882" s="11"/>
      <c r="AV4882" s="11"/>
      <c r="AW4882" s="11"/>
      <c r="AX4882" s="11"/>
      <c r="AY4882" s="11"/>
      <c r="AZ4882" s="11"/>
      <c r="BA4882" s="11"/>
      <c r="BB4882" s="11"/>
      <c r="BC4882" s="11"/>
      <c r="BD4882" s="11"/>
      <c r="BE4882" s="11"/>
      <c r="BF4882" s="11"/>
      <c r="BG4882" s="11"/>
      <c r="BH4882" s="11"/>
      <c r="BI4882" s="11"/>
      <c r="BJ4882" s="11"/>
      <c r="BK4882" s="11"/>
      <c r="BL4882" s="11"/>
      <c r="BM4882" s="11"/>
      <c r="BN4882" s="11"/>
      <c r="BO4882" s="11"/>
      <c r="BP4882" s="11"/>
      <c r="BQ4882" s="11"/>
      <c r="BR4882" s="11"/>
      <c r="BS4882" s="11"/>
      <c r="BT4882" s="11"/>
      <c r="BU4882" s="11"/>
      <c r="BV4882" s="11"/>
      <c r="BW4882" s="11"/>
      <c r="BX4882" s="11"/>
    </row>
    <row r="4883" spans="1:76" s="342" customFormat="1" ht="15" customHeight="1" x14ac:dyDescent="0.25">
      <c r="A4883" s="153"/>
      <c r="B4883" s="153"/>
      <c r="C4883" s="153"/>
      <c r="D4883" s="153"/>
      <c r="E4883" s="153"/>
      <c r="F4883" s="153"/>
      <c r="G4883" s="153"/>
      <c r="H4883" s="153"/>
      <c r="I4883" s="153"/>
      <c r="J4883" s="20"/>
      <c r="K4883" s="153"/>
      <c r="L4883" s="153"/>
      <c r="M4883" s="72"/>
      <c r="N4883" s="17"/>
      <c r="O4883" s="17"/>
      <c r="P4883" s="142"/>
      <c r="Q4883" s="20"/>
      <c r="R4883" s="54"/>
      <c r="S4883" s="19"/>
      <c r="T4883" s="17"/>
      <c r="U4883" s="348"/>
      <c r="V4883" s="17"/>
      <c r="W4883" s="19"/>
      <c r="X4883" s="17"/>
      <c r="Y4883" s="17"/>
      <c r="Z4883" s="54"/>
      <c r="AA4883" s="17"/>
      <c r="AB4883" s="17"/>
      <c r="AC4883" s="17"/>
      <c r="AD4883" s="17"/>
      <c r="AE4883" s="17"/>
      <c r="AF4883" s="17"/>
      <c r="AG4883" s="17"/>
      <c r="AH4883" s="17"/>
      <c r="AI4883" s="17"/>
      <c r="AJ4883" s="11"/>
      <c r="AK4883" s="11"/>
      <c r="AL4883" s="11"/>
      <c r="AM4883" s="11"/>
      <c r="AN4883" s="11"/>
      <c r="AO4883" s="11"/>
      <c r="AP4883" s="11"/>
      <c r="AQ4883" s="11"/>
      <c r="AR4883" s="11"/>
      <c r="AS4883" s="11"/>
      <c r="AT4883" s="11"/>
      <c r="AU4883" s="11"/>
      <c r="AV4883" s="11"/>
      <c r="AW4883" s="11"/>
      <c r="AX4883" s="11"/>
      <c r="AY4883" s="11"/>
      <c r="AZ4883" s="11"/>
      <c r="BA4883" s="11"/>
      <c r="BB4883" s="11"/>
      <c r="BC4883" s="11"/>
      <c r="BD4883" s="11"/>
      <c r="BE4883" s="11"/>
      <c r="BF4883" s="11"/>
      <c r="BG4883" s="11"/>
      <c r="BH4883" s="11"/>
      <c r="BI4883" s="11"/>
      <c r="BJ4883" s="11"/>
      <c r="BK4883" s="11"/>
      <c r="BL4883" s="11"/>
      <c r="BM4883" s="11"/>
      <c r="BN4883" s="11"/>
      <c r="BO4883" s="11"/>
      <c r="BP4883" s="11"/>
      <c r="BQ4883" s="11"/>
      <c r="BR4883" s="11"/>
      <c r="BS4883" s="11"/>
      <c r="BT4883" s="11"/>
      <c r="BU4883" s="11"/>
      <c r="BV4883" s="11"/>
      <c r="BW4883" s="11"/>
      <c r="BX4883" s="11"/>
    </row>
    <row r="4884" spans="1:76" s="342" customFormat="1" ht="15" customHeight="1" x14ac:dyDescent="0.25">
      <c r="A4884" s="153"/>
      <c r="B4884" s="153"/>
      <c r="C4884" s="153"/>
      <c r="D4884" s="153"/>
      <c r="E4884" s="153"/>
      <c r="F4884" s="153"/>
      <c r="G4884" s="153"/>
      <c r="H4884" s="153"/>
      <c r="I4884" s="153"/>
      <c r="J4884" s="20"/>
      <c r="K4884" s="153"/>
      <c r="L4884" s="153"/>
      <c r="M4884" s="72"/>
      <c r="N4884" s="17"/>
      <c r="O4884" s="17"/>
      <c r="P4884" s="142"/>
      <c r="Q4884" s="67" t="s">
        <v>1109</v>
      </c>
      <c r="R4884" s="17"/>
      <c r="S4884" s="142"/>
      <c r="T4884" s="17"/>
      <c r="U4884" s="196"/>
      <c r="V4884" s="17"/>
      <c r="W4884" s="19"/>
      <c r="X4884" s="17"/>
      <c r="Y4884" s="17"/>
      <c r="Z4884" s="17"/>
      <c r="AA4884" s="17"/>
      <c r="AB4884" s="17"/>
      <c r="AC4884" s="17"/>
      <c r="AD4884" s="17"/>
      <c r="AE4884" s="17"/>
      <c r="AF4884" s="17"/>
      <c r="AG4884" s="17"/>
      <c r="AH4884" s="17"/>
      <c r="AI4884" s="17"/>
      <c r="AJ4884" s="11"/>
      <c r="AK4884" s="11"/>
      <c r="AL4884" s="11"/>
      <c r="AM4884" s="11"/>
      <c r="AN4884" s="11"/>
      <c r="AO4884" s="11"/>
      <c r="AP4884" s="11"/>
      <c r="AQ4884" s="11"/>
      <c r="AR4884" s="11"/>
      <c r="AS4884" s="11"/>
      <c r="AT4884" s="11"/>
      <c r="AU4884" s="11"/>
      <c r="AV4884" s="11"/>
      <c r="AW4884" s="11"/>
      <c r="AX4884" s="11"/>
      <c r="AY4884" s="11"/>
      <c r="AZ4884" s="11"/>
      <c r="BA4884" s="11"/>
      <c r="BB4884" s="11"/>
      <c r="BC4884" s="11"/>
      <c r="BD4884" s="11"/>
      <c r="BE4884" s="11"/>
      <c r="BF4884" s="11"/>
      <c r="BG4884" s="11"/>
      <c r="BH4884" s="11"/>
      <c r="BI4884" s="11"/>
      <c r="BJ4884" s="11"/>
      <c r="BK4884" s="11"/>
      <c r="BL4884" s="11"/>
      <c r="BM4884" s="11"/>
      <c r="BN4884" s="11"/>
      <c r="BO4884" s="11"/>
      <c r="BP4884" s="11"/>
      <c r="BQ4884" s="11"/>
      <c r="BR4884" s="11"/>
      <c r="BS4884" s="11"/>
      <c r="BT4884" s="11"/>
      <c r="BU4884" s="11"/>
      <c r="BV4884" s="11"/>
      <c r="BW4884" s="11"/>
      <c r="BX4884" s="11"/>
    </row>
    <row r="4885" spans="1:76" s="342" customFormat="1" ht="15" customHeight="1" x14ac:dyDescent="0.25">
      <c r="A4885" s="153"/>
      <c r="B4885" s="153"/>
      <c r="C4885" s="153"/>
      <c r="D4885" s="153"/>
      <c r="E4885" s="153"/>
      <c r="F4885" s="153"/>
      <c r="G4885" s="153"/>
      <c r="H4885" s="153"/>
      <c r="I4885" s="153"/>
      <c r="J4885" s="20"/>
      <c r="K4885" s="153"/>
      <c r="L4885" s="153"/>
      <c r="M4885" s="72"/>
      <c r="N4885" s="17"/>
      <c r="O4885" s="17"/>
      <c r="P4885" s="17">
        <v>2018</v>
      </c>
      <c r="Q4885" s="20"/>
      <c r="R4885" s="54" t="s">
        <v>1026</v>
      </c>
      <c r="S4885" s="19"/>
      <c r="T4885" s="17"/>
      <c r="U4885" s="352" t="s">
        <v>1026</v>
      </c>
      <c r="V4885" s="17"/>
      <c r="W4885" s="19"/>
      <c r="X4885" s="17"/>
      <c r="Y4885" s="17"/>
      <c r="Z4885" s="353" t="s">
        <v>1026</v>
      </c>
      <c r="AA4885" s="17"/>
      <c r="AB4885" s="17"/>
      <c r="AC4885" s="17"/>
      <c r="AD4885" s="17"/>
      <c r="AE4885" s="17">
        <f t="shared" ref="AE4885:AE4886" si="139">PRODUCT(AC4885*60+AD4885)</f>
        <v>0</v>
      </c>
      <c r="AF4885" s="17"/>
      <c r="AG4885" s="17"/>
      <c r="AH4885" s="17"/>
      <c r="AI4885" s="17"/>
      <c r="AJ4885" s="11"/>
      <c r="AK4885" s="11"/>
      <c r="AL4885" s="11"/>
      <c r="AM4885" s="11"/>
      <c r="AN4885" s="11"/>
      <c r="AO4885" s="11"/>
      <c r="AP4885" s="11"/>
      <c r="AQ4885" s="11"/>
      <c r="AR4885" s="11"/>
      <c r="AS4885" s="11"/>
      <c r="AT4885" s="11"/>
      <c r="AU4885" s="11"/>
      <c r="AV4885" s="11"/>
      <c r="AW4885" s="11"/>
      <c r="AX4885" s="11"/>
      <c r="AY4885" s="11"/>
      <c r="AZ4885" s="11"/>
      <c r="BA4885" s="11"/>
      <c r="BB4885" s="11"/>
      <c r="BC4885" s="11"/>
      <c r="BD4885" s="11"/>
      <c r="BE4885" s="11"/>
      <c r="BF4885" s="11"/>
      <c r="BG4885" s="11"/>
      <c r="BH4885" s="11"/>
      <c r="BI4885" s="11"/>
      <c r="BJ4885" s="11"/>
      <c r="BK4885" s="11"/>
      <c r="BL4885" s="11"/>
      <c r="BM4885" s="11"/>
      <c r="BN4885" s="11"/>
      <c r="BO4885" s="11"/>
      <c r="BP4885" s="11"/>
      <c r="BQ4885" s="11"/>
      <c r="BR4885" s="11"/>
      <c r="BS4885" s="11"/>
      <c r="BT4885" s="11"/>
      <c r="BU4885" s="11"/>
      <c r="BV4885" s="11"/>
      <c r="BW4885" s="11"/>
      <c r="BX4885" s="11"/>
    </row>
    <row r="4886" spans="1:76" s="342" customFormat="1" ht="15" customHeight="1" x14ac:dyDescent="0.25">
      <c r="A4886" s="153"/>
      <c r="B4886" s="153"/>
      <c r="C4886" s="153"/>
      <c r="D4886" s="153"/>
      <c r="E4886" s="153"/>
      <c r="F4886" s="153"/>
      <c r="G4886" s="153"/>
      <c r="H4886" s="153"/>
      <c r="I4886" s="153"/>
      <c r="J4886" s="20"/>
      <c r="K4886" s="153"/>
      <c r="L4886" s="153"/>
      <c r="M4886" s="72"/>
      <c r="N4886" s="17"/>
      <c r="O4886" s="17"/>
      <c r="P4886" s="17">
        <v>2018</v>
      </c>
      <c r="Q4886" s="20"/>
      <c r="R4886" s="54" t="s">
        <v>1026</v>
      </c>
      <c r="S4886" s="19"/>
      <c r="T4886" s="17"/>
      <c r="U4886" s="352" t="s">
        <v>1026</v>
      </c>
      <c r="V4886" s="17"/>
      <c r="W4886" s="19"/>
      <c r="X4886" s="17"/>
      <c r="Y4886" s="17"/>
      <c r="Z4886" s="353" t="s">
        <v>1026</v>
      </c>
      <c r="AA4886" s="17"/>
      <c r="AB4886" s="17"/>
      <c r="AC4886" s="17"/>
      <c r="AD4886" s="17"/>
      <c r="AE4886" s="17">
        <f t="shared" si="139"/>
        <v>0</v>
      </c>
      <c r="AF4886" s="17"/>
      <c r="AG4886" s="17"/>
      <c r="AH4886" s="17"/>
      <c r="AI4886" s="17"/>
      <c r="AJ4886" s="11"/>
      <c r="AK4886" s="11"/>
      <c r="AL4886" s="11"/>
      <c r="AM4886" s="11"/>
      <c r="AN4886" s="11"/>
      <c r="AO4886" s="11"/>
      <c r="AP4886" s="11"/>
      <c r="AQ4886" s="11"/>
      <c r="AR4886" s="11"/>
      <c r="AS4886" s="11"/>
      <c r="AT4886" s="11"/>
      <c r="AU4886" s="11"/>
      <c r="AV4886" s="11"/>
      <c r="AW4886" s="11"/>
      <c r="AX4886" s="11"/>
      <c r="AY4886" s="11"/>
      <c r="AZ4886" s="11"/>
      <c r="BA4886" s="11"/>
      <c r="BB4886" s="11"/>
      <c r="BC4886" s="11"/>
      <c r="BD4886" s="11"/>
      <c r="BE4886" s="11"/>
      <c r="BF4886" s="11"/>
      <c r="BG4886" s="11"/>
      <c r="BH4886" s="11"/>
      <c r="BI4886" s="11"/>
      <c r="BJ4886" s="11"/>
      <c r="BK4886" s="11"/>
      <c r="BL4886" s="11"/>
      <c r="BM4886" s="11"/>
      <c r="BN4886" s="11"/>
      <c r="BO4886" s="11"/>
      <c r="BP4886" s="11"/>
      <c r="BQ4886" s="11"/>
      <c r="BR4886" s="11"/>
      <c r="BS4886" s="11"/>
      <c r="BT4886" s="11"/>
      <c r="BU4886" s="11"/>
      <c r="BV4886" s="11"/>
      <c r="BW4886" s="11"/>
      <c r="BX4886" s="11"/>
    </row>
    <row r="4887" spans="1:76" s="342" customFormat="1" ht="15" customHeight="1" x14ac:dyDescent="0.25">
      <c r="A4887" s="153"/>
      <c r="B4887" s="153"/>
      <c r="C4887" s="153"/>
      <c r="D4887" s="153"/>
      <c r="E4887" s="153"/>
      <c r="F4887" s="153"/>
      <c r="G4887" s="153"/>
      <c r="H4887" s="153"/>
      <c r="I4887" s="153"/>
      <c r="J4887" s="20"/>
      <c r="K4887" s="153"/>
      <c r="L4887" s="153"/>
      <c r="M4887" s="72"/>
      <c r="N4887" s="17"/>
      <c r="O4887" s="17"/>
      <c r="P4887" s="142"/>
      <c r="Q4887" s="19"/>
      <c r="R4887" s="17"/>
      <c r="S4887" s="142"/>
      <c r="T4887" s="17"/>
      <c r="U4887" s="196"/>
      <c r="V4887" s="17"/>
      <c r="W4887" s="19"/>
      <c r="X4887" s="17"/>
      <c r="Y4887" s="17"/>
      <c r="Z4887" s="17"/>
      <c r="AA4887" s="17"/>
      <c r="AB4887" s="17"/>
      <c r="AC4887" s="17"/>
      <c r="AD4887" s="17"/>
      <c r="AE4887" s="17"/>
      <c r="AF4887" s="17"/>
      <c r="AG4887" s="17"/>
      <c r="AH4887" s="17"/>
      <c r="AI4887" s="17"/>
      <c r="AJ4887" s="11"/>
      <c r="AK4887" s="11"/>
      <c r="AL4887" s="11"/>
      <c r="AM4887" s="11"/>
      <c r="AN4887" s="11"/>
      <c r="AO4887" s="11"/>
      <c r="AP4887" s="11"/>
      <c r="AQ4887" s="11"/>
      <c r="AR4887" s="11"/>
      <c r="AS4887" s="11"/>
      <c r="AT4887" s="11"/>
      <c r="AU4887" s="11"/>
      <c r="AV4887" s="11"/>
      <c r="AW4887" s="11"/>
      <c r="AX4887" s="11"/>
      <c r="AY4887" s="11"/>
      <c r="AZ4887" s="11"/>
      <c r="BA4887" s="11"/>
      <c r="BB4887" s="11"/>
      <c r="BC4887" s="11"/>
      <c r="BD4887" s="11"/>
      <c r="BE4887" s="11"/>
      <c r="BF4887" s="11"/>
      <c r="BG4887" s="11"/>
      <c r="BH4887" s="11"/>
      <c r="BI4887" s="11"/>
      <c r="BJ4887" s="11"/>
      <c r="BK4887" s="11"/>
      <c r="BL4887" s="11"/>
      <c r="BM4887" s="11"/>
      <c r="BN4887" s="11"/>
      <c r="BO4887" s="11"/>
      <c r="BP4887" s="11"/>
      <c r="BQ4887" s="11"/>
      <c r="BR4887" s="11"/>
      <c r="BS4887" s="11"/>
      <c r="BT4887" s="11"/>
      <c r="BU4887" s="11"/>
      <c r="BV4887" s="11"/>
      <c r="BW4887" s="11"/>
      <c r="BX4887" s="11"/>
    </row>
    <row r="4888" spans="1:76" s="342" customFormat="1" ht="15" customHeight="1" x14ac:dyDescent="0.25">
      <c r="A4888" s="153"/>
      <c r="B4888" s="153"/>
      <c r="C4888" s="153"/>
      <c r="D4888" s="153"/>
      <c r="E4888" s="153"/>
      <c r="F4888" s="153"/>
      <c r="G4888" s="153"/>
      <c r="H4888" s="153"/>
      <c r="I4888" s="153"/>
      <c r="J4888" s="20"/>
      <c r="K4888" s="153"/>
      <c r="L4888" s="153"/>
      <c r="M4888" s="72"/>
      <c r="N4888" s="17"/>
      <c r="O4888" s="17"/>
      <c r="P4888" s="142"/>
      <c r="Q4888" s="67" t="s">
        <v>62</v>
      </c>
      <c r="R4888" s="17"/>
      <c r="S4888" s="142"/>
      <c r="T4888" s="17"/>
      <c r="U4888" s="196"/>
      <c r="V4888" s="17"/>
      <c r="W4888" s="19"/>
      <c r="X4888" s="17"/>
      <c r="Y4888" s="17"/>
      <c r="Z4888" s="17"/>
      <c r="AA4888" s="17"/>
      <c r="AB4888" s="17"/>
      <c r="AC4888" s="17"/>
      <c r="AD4888" s="17"/>
      <c r="AE4888" s="17"/>
      <c r="AF4888" s="17"/>
      <c r="AG4888" s="17"/>
      <c r="AH4888" s="17"/>
      <c r="AI4888" s="17"/>
      <c r="AJ4888" s="11"/>
      <c r="AK4888" s="11"/>
      <c r="AL4888" s="11"/>
      <c r="AM4888" s="11"/>
      <c r="AN4888" s="11"/>
      <c r="AO4888" s="11"/>
      <c r="AP4888" s="11"/>
      <c r="AQ4888" s="11"/>
      <c r="AR4888" s="11"/>
      <c r="AS4888" s="11"/>
      <c r="AT4888" s="11"/>
      <c r="AU4888" s="11"/>
      <c r="AV4888" s="11"/>
      <c r="AW4888" s="11"/>
      <c r="AX4888" s="11"/>
      <c r="AY4888" s="11"/>
      <c r="AZ4888" s="11"/>
      <c r="BA4888" s="11"/>
      <c r="BB4888" s="11"/>
      <c r="BC4888" s="11"/>
      <c r="BD4888" s="11"/>
      <c r="BE4888" s="11"/>
      <c r="BF4888" s="11"/>
      <c r="BG4888" s="11"/>
      <c r="BH4888" s="11"/>
      <c r="BI4888" s="11"/>
      <c r="BJ4888" s="11"/>
      <c r="BK4888" s="11"/>
      <c r="BL4888" s="11"/>
      <c r="BM4888" s="11"/>
      <c r="BN4888" s="11"/>
      <c r="BO4888" s="11"/>
      <c r="BP4888" s="11"/>
      <c r="BQ4888" s="11"/>
      <c r="BR4888" s="11"/>
      <c r="BS4888" s="11"/>
      <c r="BT4888" s="11"/>
      <c r="BU4888" s="11"/>
      <c r="BV4888" s="11"/>
      <c r="BW4888" s="11"/>
      <c r="BX4888" s="11"/>
    </row>
    <row r="4889" spans="1:76" s="342" customFormat="1" ht="15" customHeight="1" x14ac:dyDescent="0.25">
      <c r="A4889" s="153"/>
      <c r="B4889" s="153"/>
      <c r="C4889" s="153"/>
      <c r="D4889" s="153"/>
      <c r="E4889" s="153"/>
      <c r="F4889" s="153"/>
      <c r="G4889" s="153"/>
      <c r="H4889" s="153"/>
      <c r="I4889" s="153"/>
      <c r="J4889" s="20"/>
      <c r="K4889" s="153"/>
      <c r="L4889" s="153"/>
      <c r="M4889" s="72"/>
      <c r="N4889" s="17"/>
      <c r="O4889" s="17"/>
      <c r="P4889" s="17">
        <v>2018</v>
      </c>
      <c r="Q4889" s="20"/>
      <c r="R4889" s="54" t="s">
        <v>1026</v>
      </c>
      <c r="S4889" s="19"/>
      <c r="T4889" s="17"/>
      <c r="U4889" s="352" t="s">
        <v>1026</v>
      </c>
      <c r="V4889" s="17"/>
      <c r="W4889" s="19"/>
      <c r="X4889" s="17"/>
      <c r="Y4889" s="17"/>
      <c r="Z4889" s="353" t="s">
        <v>1026</v>
      </c>
      <c r="AA4889" s="17"/>
      <c r="AB4889" s="17"/>
      <c r="AC4889" s="17"/>
      <c r="AD4889" s="17"/>
      <c r="AE4889" s="17">
        <f t="shared" ref="AE4889:AE4892" si="140">PRODUCT(AC4889*60+AD4889)</f>
        <v>0</v>
      </c>
      <c r="AF4889" s="17"/>
      <c r="AG4889" s="17"/>
      <c r="AH4889" s="17"/>
      <c r="AI4889" s="17"/>
      <c r="AJ4889" s="11"/>
      <c r="AK4889" s="11"/>
      <c r="AL4889" s="11"/>
      <c r="AM4889" s="11"/>
      <c r="AN4889" s="11"/>
      <c r="AO4889" s="11"/>
      <c r="AP4889" s="11"/>
      <c r="AQ4889" s="11"/>
      <c r="AR4889" s="11"/>
      <c r="AS4889" s="11"/>
      <c r="AT4889" s="11"/>
      <c r="AU4889" s="11"/>
      <c r="AV4889" s="11"/>
      <c r="AW4889" s="11"/>
      <c r="AX4889" s="11"/>
      <c r="AY4889" s="11"/>
      <c r="AZ4889" s="11"/>
      <c r="BA4889" s="11"/>
      <c r="BB4889" s="11"/>
      <c r="BC4889" s="11"/>
      <c r="BD4889" s="11"/>
      <c r="BE4889" s="11"/>
      <c r="BF4889" s="11"/>
      <c r="BG4889" s="11"/>
      <c r="BH4889" s="11"/>
      <c r="BI4889" s="11"/>
      <c r="BJ4889" s="11"/>
      <c r="BK4889" s="11"/>
      <c r="BL4889" s="11"/>
      <c r="BM4889" s="11"/>
      <c r="BN4889" s="11"/>
      <c r="BO4889" s="11"/>
      <c r="BP4889" s="11"/>
      <c r="BQ4889" s="11"/>
      <c r="BR4889" s="11"/>
      <c r="BS4889" s="11"/>
      <c r="BT4889" s="11"/>
      <c r="BU4889" s="11"/>
      <c r="BV4889" s="11"/>
      <c r="BW4889" s="11"/>
      <c r="BX4889" s="11"/>
    </row>
    <row r="4890" spans="1:76" s="342" customFormat="1" ht="15" customHeight="1" x14ac:dyDescent="0.25">
      <c r="A4890" s="153"/>
      <c r="B4890" s="153"/>
      <c r="C4890" s="153"/>
      <c r="D4890" s="153"/>
      <c r="E4890" s="153"/>
      <c r="F4890" s="153"/>
      <c r="G4890" s="153"/>
      <c r="H4890" s="153"/>
      <c r="I4890" s="153"/>
      <c r="J4890" s="20"/>
      <c r="K4890" s="153"/>
      <c r="L4890" s="153"/>
      <c r="M4890" s="72"/>
      <c r="N4890" s="17"/>
      <c r="O4890" s="17"/>
      <c r="P4890" s="17">
        <v>2018</v>
      </c>
      <c r="Q4890" s="20"/>
      <c r="R4890" s="54" t="s">
        <v>1026</v>
      </c>
      <c r="S4890" s="19"/>
      <c r="T4890" s="17"/>
      <c r="U4890" s="352" t="s">
        <v>1026</v>
      </c>
      <c r="V4890" s="17"/>
      <c r="W4890" s="19"/>
      <c r="X4890" s="17"/>
      <c r="Y4890" s="17"/>
      <c r="Z4890" s="353" t="s">
        <v>1026</v>
      </c>
      <c r="AA4890" s="17"/>
      <c r="AB4890" s="17"/>
      <c r="AC4890" s="17"/>
      <c r="AD4890" s="17"/>
      <c r="AE4890" s="17">
        <f t="shared" si="140"/>
        <v>0</v>
      </c>
      <c r="AF4890" s="17"/>
      <c r="AG4890" s="17"/>
      <c r="AH4890" s="17"/>
      <c r="AI4890" s="17"/>
      <c r="AJ4890" s="11"/>
      <c r="AK4890" s="11"/>
      <c r="AL4890" s="11"/>
      <c r="AM4890" s="11"/>
      <c r="AN4890" s="11"/>
      <c r="AO4890" s="11"/>
      <c r="AP4890" s="11"/>
      <c r="AQ4890" s="11"/>
      <c r="AR4890" s="11"/>
      <c r="AS4890" s="11"/>
      <c r="AT4890" s="11"/>
      <c r="AU4890" s="11"/>
      <c r="AV4890" s="11"/>
      <c r="AW4890" s="11"/>
      <c r="AX4890" s="11"/>
      <c r="AY4890" s="11"/>
      <c r="AZ4890" s="11"/>
      <c r="BA4890" s="11"/>
      <c r="BB4890" s="11"/>
      <c r="BC4890" s="11"/>
      <c r="BD4890" s="11"/>
      <c r="BE4890" s="11"/>
      <c r="BF4890" s="11"/>
      <c r="BG4890" s="11"/>
      <c r="BH4890" s="11"/>
      <c r="BI4890" s="11"/>
      <c r="BJ4890" s="11"/>
      <c r="BK4890" s="11"/>
      <c r="BL4890" s="11"/>
      <c r="BM4890" s="11"/>
      <c r="BN4890" s="11"/>
      <c r="BO4890" s="11"/>
      <c r="BP4890" s="11"/>
      <c r="BQ4890" s="11"/>
      <c r="BR4890" s="11"/>
      <c r="BS4890" s="11"/>
      <c r="BT4890" s="11"/>
      <c r="BU4890" s="11"/>
      <c r="BV4890" s="11"/>
      <c r="BW4890" s="11"/>
      <c r="BX4890" s="11"/>
    </row>
    <row r="4891" spans="1:76" s="342" customFormat="1" ht="15" customHeight="1" x14ac:dyDescent="0.25">
      <c r="A4891" s="153"/>
      <c r="B4891" s="153"/>
      <c r="C4891" s="153"/>
      <c r="D4891" s="153"/>
      <c r="E4891" s="153"/>
      <c r="F4891" s="153"/>
      <c r="G4891" s="153"/>
      <c r="H4891" s="153"/>
      <c r="I4891" s="153"/>
      <c r="J4891" s="20"/>
      <c r="K4891" s="153"/>
      <c r="L4891" s="153"/>
      <c r="M4891" s="72"/>
      <c r="N4891" s="17"/>
      <c r="O4891" s="17"/>
      <c r="P4891" s="17">
        <v>2018</v>
      </c>
      <c r="Q4891" s="20"/>
      <c r="R4891" s="54" t="s">
        <v>1026</v>
      </c>
      <c r="S4891" s="19"/>
      <c r="T4891" s="17"/>
      <c r="U4891" s="352" t="s">
        <v>1026</v>
      </c>
      <c r="V4891" s="17"/>
      <c r="W4891" s="19"/>
      <c r="X4891" s="17"/>
      <c r="Y4891" s="17"/>
      <c r="Z4891" s="353" t="s">
        <v>1026</v>
      </c>
      <c r="AA4891" s="17"/>
      <c r="AB4891" s="17"/>
      <c r="AC4891" s="17"/>
      <c r="AD4891" s="17"/>
      <c r="AE4891" s="17">
        <f t="shared" si="140"/>
        <v>0</v>
      </c>
      <c r="AF4891" s="17"/>
      <c r="AG4891" s="17"/>
      <c r="AH4891" s="17"/>
      <c r="AI4891" s="17"/>
      <c r="AJ4891" s="11"/>
      <c r="AK4891" s="11"/>
      <c r="AL4891" s="11"/>
      <c r="AM4891" s="11"/>
      <c r="AN4891" s="11"/>
      <c r="AO4891" s="11"/>
      <c r="AP4891" s="11"/>
      <c r="AQ4891" s="11"/>
      <c r="AR4891" s="11"/>
      <c r="AS4891" s="11"/>
      <c r="AT4891" s="11"/>
      <c r="AU4891" s="11"/>
      <c r="AV4891" s="11"/>
      <c r="AW4891" s="11"/>
      <c r="AX4891" s="11"/>
      <c r="AY4891" s="11"/>
      <c r="AZ4891" s="11"/>
      <c r="BA4891" s="11"/>
      <c r="BB4891" s="11"/>
      <c r="BC4891" s="11"/>
      <c r="BD4891" s="11"/>
      <c r="BE4891" s="11"/>
      <c r="BF4891" s="11"/>
      <c r="BG4891" s="11"/>
      <c r="BH4891" s="11"/>
      <c r="BI4891" s="11"/>
      <c r="BJ4891" s="11"/>
      <c r="BK4891" s="11"/>
      <c r="BL4891" s="11"/>
      <c r="BM4891" s="11"/>
      <c r="BN4891" s="11"/>
      <c r="BO4891" s="11"/>
      <c r="BP4891" s="11"/>
      <c r="BQ4891" s="11"/>
      <c r="BR4891" s="11"/>
      <c r="BS4891" s="11"/>
      <c r="BT4891" s="11"/>
      <c r="BU4891" s="11"/>
      <c r="BV4891" s="11"/>
      <c r="BW4891" s="11"/>
      <c r="BX4891" s="11"/>
    </row>
    <row r="4892" spans="1:76" s="342" customFormat="1" ht="15" customHeight="1" x14ac:dyDescent="0.25">
      <c r="A4892" s="153"/>
      <c r="B4892" s="153"/>
      <c r="C4892" s="153"/>
      <c r="D4892" s="153"/>
      <c r="E4892" s="153"/>
      <c r="F4892" s="153"/>
      <c r="G4892" s="153"/>
      <c r="H4892" s="153"/>
      <c r="I4892" s="153"/>
      <c r="J4892" s="20"/>
      <c r="K4892" s="153"/>
      <c r="L4892" s="153"/>
      <c r="M4892" s="72"/>
      <c r="N4892" s="17"/>
      <c r="O4892" s="17"/>
      <c r="P4892" s="17">
        <v>2018</v>
      </c>
      <c r="Q4892" s="20"/>
      <c r="R4892" s="54" t="s">
        <v>1026</v>
      </c>
      <c r="S4892" s="19"/>
      <c r="T4892" s="17"/>
      <c r="U4892" s="352" t="s">
        <v>1026</v>
      </c>
      <c r="V4892" s="17"/>
      <c r="W4892" s="19"/>
      <c r="X4892" s="17"/>
      <c r="Y4892" s="17"/>
      <c r="Z4892" s="353" t="s">
        <v>1026</v>
      </c>
      <c r="AA4892" s="17"/>
      <c r="AB4892" s="17"/>
      <c r="AC4892" s="17"/>
      <c r="AD4892" s="17"/>
      <c r="AE4892" s="17">
        <f t="shared" si="140"/>
        <v>0</v>
      </c>
      <c r="AF4892" s="17"/>
      <c r="AG4892" s="17"/>
      <c r="AH4892" s="17"/>
      <c r="AI4892" s="17"/>
      <c r="AJ4892" s="11"/>
      <c r="AK4892" s="11"/>
      <c r="AL4892" s="11"/>
      <c r="AM4892" s="11"/>
      <c r="AN4892" s="11"/>
      <c r="AO4892" s="11"/>
      <c r="AP4892" s="11"/>
      <c r="AQ4892" s="11"/>
      <c r="AR4892" s="11"/>
      <c r="AS4892" s="11"/>
      <c r="AT4892" s="11"/>
      <c r="AU4892" s="11"/>
      <c r="AV4892" s="11"/>
      <c r="AW4892" s="11"/>
      <c r="AX4892" s="11"/>
      <c r="AY4892" s="11"/>
      <c r="AZ4892" s="11"/>
      <c r="BA4892" s="11"/>
      <c r="BB4892" s="11"/>
      <c r="BC4892" s="11"/>
      <c r="BD4892" s="11"/>
      <c r="BE4892" s="11"/>
      <c r="BF4892" s="11"/>
      <c r="BG4892" s="11"/>
      <c r="BH4892" s="11"/>
      <c r="BI4892" s="11"/>
      <c r="BJ4892" s="11"/>
      <c r="BK4892" s="11"/>
      <c r="BL4892" s="11"/>
      <c r="BM4892" s="11"/>
      <c r="BN4892" s="11"/>
      <c r="BO4892" s="11"/>
      <c r="BP4892" s="11"/>
      <c r="BQ4892" s="11"/>
      <c r="BR4892" s="11"/>
      <c r="BS4892" s="11"/>
      <c r="BT4892" s="11"/>
      <c r="BU4892" s="11"/>
      <c r="BV4892" s="11"/>
      <c r="BW4892" s="11"/>
      <c r="BX4892" s="11"/>
    </row>
    <row r="4893" spans="1:76" s="342" customFormat="1" ht="15" customHeight="1" x14ac:dyDescent="0.25">
      <c r="A4893" s="14"/>
      <c r="B4893" s="153"/>
      <c r="C4893" s="14"/>
      <c r="D4893" s="14"/>
      <c r="E4893" s="14"/>
      <c r="F4893" s="14"/>
      <c r="G4893" s="14"/>
      <c r="H4893" s="14"/>
      <c r="I4893" s="14"/>
      <c r="J4893" s="20"/>
      <c r="K4893" s="14"/>
      <c r="L4893" s="14"/>
      <c r="M4893" s="72"/>
      <c r="N4893" s="17"/>
      <c r="O4893" s="17"/>
      <c r="P4893" s="142"/>
      <c r="Q4893" s="142"/>
      <c r="R4893" s="17"/>
      <c r="S4893" s="48" t="s">
        <v>2</v>
      </c>
      <c r="T4893" s="17">
        <f>SUM(T4853:T4892)</f>
        <v>0</v>
      </c>
      <c r="U4893" s="352" t="s">
        <v>1026</v>
      </c>
      <c r="V4893" s="17">
        <f>SUM(V4853:V4892)</f>
        <v>0</v>
      </c>
      <c r="W4893" s="19"/>
      <c r="X4893" s="17">
        <f>SUM(X4853:X4892)</f>
        <v>0</v>
      </c>
      <c r="Y4893" s="17">
        <f>SUM(Y4853:Y4892)</f>
        <v>0</v>
      </c>
      <c r="Z4893" s="353" t="s">
        <v>1026</v>
      </c>
      <c r="AA4893" s="17">
        <f>SUM(AA4853:AA4892)</f>
        <v>0</v>
      </c>
      <c r="AB4893" s="17"/>
      <c r="AC4893" s="17"/>
      <c r="AD4893" s="17"/>
      <c r="AE4893" s="17">
        <f>SUM(AE4854:AE4891)</f>
        <v>0</v>
      </c>
      <c r="AF4893" s="17"/>
      <c r="AG4893" s="17"/>
      <c r="AH4893" s="17"/>
      <c r="AI4893" s="17"/>
      <c r="AJ4893" s="11"/>
      <c r="AK4893" s="11"/>
      <c r="AL4893" s="11"/>
      <c r="AM4893" s="11"/>
      <c r="AN4893" s="11"/>
      <c r="AO4893" s="11"/>
      <c r="AP4893" s="11"/>
      <c r="AQ4893" s="11"/>
      <c r="AR4893" s="11"/>
      <c r="AS4893" s="11"/>
      <c r="AT4893" s="11"/>
      <c r="AU4893" s="11"/>
      <c r="AV4893" s="11"/>
      <c r="AW4893" s="11"/>
      <c r="AX4893" s="11"/>
      <c r="AY4893" s="11"/>
      <c r="AZ4893" s="11"/>
      <c r="BA4893" s="11"/>
      <c r="BB4893" s="11"/>
      <c r="BC4893" s="11"/>
      <c r="BD4893" s="11"/>
      <c r="BE4893" s="11"/>
      <c r="BF4893" s="11"/>
      <c r="BG4893" s="11"/>
      <c r="BH4893" s="11"/>
      <c r="BI4893" s="11"/>
      <c r="BJ4893" s="11"/>
      <c r="BK4893" s="11"/>
      <c r="BL4893" s="11"/>
      <c r="BM4893" s="11"/>
      <c r="BN4893" s="11"/>
      <c r="BO4893" s="11"/>
      <c r="BP4893" s="11"/>
      <c r="BQ4893" s="11"/>
      <c r="BR4893" s="11"/>
      <c r="BS4893" s="11"/>
      <c r="BT4893" s="11"/>
      <c r="BU4893" s="11"/>
      <c r="BV4893" s="11"/>
      <c r="BW4893" s="11"/>
      <c r="BX4893" s="11"/>
    </row>
    <row r="4894" spans="1:76" s="342" customFormat="1" ht="15" customHeight="1" x14ac:dyDescent="0.25">
      <c r="A4894" s="14"/>
      <c r="B4894" s="153"/>
      <c r="C4894" s="14"/>
      <c r="D4894" s="14"/>
      <c r="E4894" s="14"/>
      <c r="F4894" s="14"/>
      <c r="G4894" s="14"/>
      <c r="H4894" s="14"/>
      <c r="I4894" s="14"/>
      <c r="J4894" s="20"/>
      <c r="K4894" s="14"/>
      <c r="L4894" s="14"/>
      <c r="M4894" s="72"/>
      <c r="N4894" s="17"/>
      <c r="O4894" s="17"/>
      <c r="P4894" s="17">
        <f>COUNT(X4853:X4892)</f>
        <v>0</v>
      </c>
      <c r="Q4894" s="142"/>
      <c r="R4894" s="17"/>
      <c r="S4894" s="19" t="s">
        <v>567</v>
      </c>
      <c r="T4894" s="81" t="e">
        <f>PRODUCT(T4893/P4894)</f>
        <v>#DIV/0!</v>
      </c>
      <c r="U4894" s="352" t="s">
        <v>1026</v>
      </c>
      <c r="V4894" s="81" t="e">
        <f>PRODUCT(V4893/P4894)</f>
        <v>#DIV/0!</v>
      </c>
      <c r="W4894" s="350"/>
      <c r="X4894" s="82" t="e">
        <f>PRODUCT(X4893/P4894)</f>
        <v>#DIV/0!</v>
      </c>
      <c r="Y4894" s="81" t="e">
        <f>PRODUCT(Y4893/P4894)</f>
        <v>#DIV/0!</v>
      </c>
      <c r="Z4894" s="353" t="s">
        <v>1026</v>
      </c>
      <c r="AA4894" s="81" t="e">
        <f>PRODUCT(AA4893/P4894)</f>
        <v>#DIV/0!</v>
      </c>
      <c r="AB4894" s="17"/>
      <c r="AC4894" s="17">
        <v>2</v>
      </c>
      <c r="AD4894" s="82" t="e">
        <f>PRODUCT(AE4894-120)</f>
        <v>#DIV/0!</v>
      </c>
      <c r="AE4894" s="82" t="e">
        <f>PRODUCT(AE4893/P4894)</f>
        <v>#DIV/0!</v>
      </c>
      <c r="AF4894" s="17"/>
      <c r="AG4894" s="17"/>
      <c r="AH4894" s="17"/>
      <c r="AI4894" s="17"/>
      <c r="AJ4894" s="11"/>
      <c r="AK4894" s="11"/>
      <c r="AL4894" s="11"/>
      <c r="AM4894" s="11"/>
      <c r="AN4894" s="11"/>
      <c r="AO4894" s="11"/>
      <c r="AP4894" s="11"/>
      <c r="AQ4894" s="11"/>
      <c r="AR4894" s="11"/>
      <c r="AS4894" s="11"/>
      <c r="AT4894" s="11"/>
      <c r="AU4894" s="11"/>
      <c r="AV4894" s="11"/>
      <c r="AW4894" s="11"/>
      <c r="AX4894" s="11"/>
      <c r="AY4894" s="11"/>
      <c r="AZ4894" s="11"/>
      <c r="BA4894" s="11"/>
      <c r="BB4894" s="11"/>
      <c r="BC4894" s="11"/>
      <c r="BD4894" s="11"/>
      <c r="BE4894" s="11"/>
      <c r="BF4894" s="11"/>
      <c r="BG4894" s="11"/>
      <c r="BH4894" s="11"/>
      <c r="BI4894" s="11"/>
      <c r="BJ4894" s="11"/>
      <c r="BK4894" s="11"/>
      <c r="BL4894" s="11"/>
      <c r="BM4894" s="11"/>
      <c r="BN4894" s="11"/>
      <c r="BO4894" s="11"/>
      <c r="BP4894" s="11"/>
      <c r="BQ4894" s="11"/>
      <c r="BR4894" s="11"/>
      <c r="BS4894" s="11"/>
      <c r="BT4894" s="11"/>
      <c r="BU4894" s="11"/>
      <c r="BV4894" s="11"/>
      <c r="BW4894" s="11"/>
      <c r="BX4894" s="11"/>
    </row>
    <row r="4895" spans="1:76" s="342" customFormat="1" ht="15" customHeight="1" x14ac:dyDescent="0.25">
      <c r="A4895" s="14"/>
      <c r="B4895" s="153"/>
      <c r="C4895" s="14"/>
      <c r="D4895" s="14"/>
      <c r="E4895" s="14"/>
      <c r="F4895" s="14"/>
      <c r="G4895" s="14"/>
      <c r="H4895" s="14"/>
      <c r="I4895" s="14"/>
      <c r="J4895" s="20"/>
      <c r="K4895" s="14"/>
      <c r="L4895" s="14"/>
      <c r="M4895" s="72"/>
      <c r="N4895" s="17"/>
      <c r="O4895" s="17"/>
      <c r="P4895" s="17"/>
      <c r="Q4895" s="362"/>
      <c r="R4895" s="17"/>
      <c r="S4895" s="19"/>
      <c r="T4895" s="17"/>
      <c r="U4895" s="196"/>
      <c r="V4895" s="17"/>
      <c r="W4895" s="350"/>
      <c r="X4895" s="17"/>
      <c r="Y4895" s="17"/>
      <c r="Z4895" s="17"/>
      <c r="AA4895" s="17"/>
      <c r="AB4895" s="17"/>
      <c r="AC4895" s="17"/>
      <c r="AD4895" s="17"/>
      <c r="AE4895" s="17"/>
      <c r="AF4895" s="17"/>
      <c r="AG4895" s="17"/>
      <c r="AH4895" s="17"/>
      <c r="AI4895" s="17"/>
      <c r="AJ4895" s="11"/>
      <c r="AK4895" s="11"/>
      <c r="AL4895" s="11"/>
      <c r="AM4895" s="11"/>
      <c r="AN4895" s="11"/>
      <c r="AO4895" s="11"/>
      <c r="AP4895" s="11"/>
      <c r="AQ4895" s="11"/>
      <c r="AR4895" s="11"/>
      <c r="AS4895" s="11"/>
      <c r="AT4895" s="11"/>
      <c r="AU4895" s="11"/>
      <c r="AV4895" s="11"/>
      <c r="AW4895" s="11"/>
      <c r="AX4895" s="11"/>
      <c r="AY4895" s="11"/>
      <c r="AZ4895" s="11"/>
      <c r="BA4895" s="11"/>
      <c r="BB4895" s="11"/>
      <c r="BC4895" s="11"/>
      <c r="BD4895" s="11"/>
      <c r="BE4895" s="11"/>
      <c r="BF4895" s="11"/>
      <c r="BG4895" s="11"/>
      <c r="BH4895" s="11"/>
      <c r="BI4895" s="11"/>
      <c r="BJ4895" s="11"/>
      <c r="BK4895" s="11"/>
      <c r="BL4895" s="11"/>
      <c r="BM4895" s="11"/>
      <c r="BN4895" s="11"/>
      <c r="BO4895" s="11"/>
      <c r="BP4895" s="11"/>
      <c r="BQ4895" s="11"/>
      <c r="BR4895" s="11"/>
      <c r="BS4895" s="11"/>
      <c r="BT4895" s="11"/>
      <c r="BU4895" s="11"/>
      <c r="BV4895" s="11"/>
      <c r="BW4895" s="11"/>
      <c r="BX4895" s="11"/>
    </row>
    <row r="4896" spans="1:76" s="342" customFormat="1" ht="15" customHeight="1" x14ac:dyDescent="0.25">
      <c r="A4896" s="14"/>
      <c r="B4896" s="153"/>
      <c r="C4896" s="14"/>
      <c r="D4896" s="14"/>
      <c r="E4896" s="14"/>
      <c r="F4896" s="14"/>
      <c r="G4896" s="14"/>
      <c r="H4896" s="14"/>
      <c r="I4896" s="14"/>
      <c r="J4896" s="20"/>
      <c r="K4896" s="14"/>
      <c r="L4896" s="14"/>
      <c r="M4896" s="72"/>
      <c r="N4896" s="17"/>
      <c r="O4896" s="17"/>
      <c r="P4896" s="17"/>
      <c r="Q4896" s="19"/>
      <c r="R4896" s="17"/>
      <c r="S4896" s="19"/>
      <c r="T4896" s="17"/>
      <c r="U4896" s="196"/>
      <c r="V4896" s="17"/>
      <c r="W4896" s="350"/>
      <c r="X4896" s="17"/>
      <c r="Y4896" s="17"/>
      <c r="Z4896" s="17"/>
      <c r="AA4896" s="17"/>
      <c r="AB4896" s="17"/>
      <c r="AC4896" s="17"/>
      <c r="AD4896" s="17"/>
      <c r="AE4896" s="17"/>
      <c r="AF4896" s="17"/>
      <c r="AG4896" s="17"/>
      <c r="AH4896" s="17"/>
      <c r="AI4896" s="17"/>
      <c r="AJ4896" s="11"/>
      <c r="AK4896" s="11"/>
      <c r="AL4896" s="11"/>
      <c r="AM4896" s="11"/>
      <c r="AN4896" s="11"/>
      <c r="AO4896" s="11"/>
      <c r="AP4896" s="11"/>
      <c r="AQ4896" s="11"/>
      <c r="AR4896" s="11"/>
      <c r="AS4896" s="11"/>
      <c r="AT4896" s="11"/>
      <c r="AU4896" s="11"/>
      <c r="AV4896" s="11"/>
      <c r="AW4896" s="11"/>
      <c r="AX4896" s="11"/>
      <c r="AY4896" s="11"/>
      <c r="AZ4896" s="11"/>
      <c r="BA4896" s="11"/>
      <c r="BB4896" s="11"/>
      <c r="BC4896" s="11"/>
      <c r="BD4896" s="11"/>
      <c r="BE4896" s="11"/>
      <c r="BF4896" s="11"/>
      <c r="BG4896" s="11"/>
      <c r="BH4896" s="11"/>
      <c r="BI4896" s="11"/>
      <c r="BJ4896" s="11"/>
      <c r="BK4896" s="11"/>
      <c r="BL4896" s="11"/>
      <c r="BM4896" s="11"/>
      <c r="BN4896" s="11"/>
      <c r="BO4896" s="11"/>
      <c r="BP4896" s="11"/>
      <c r="BQ4896" s="11"/>
      <c r="BR4896" s="11"/>
      <c r="BS4896" s="11"/>
      <c r="BT4896" s="11"/>
      <c r="BU4896" s="11"/>
      <c r="BV4896" s="11"/>
      <c r="BW4896" s="11"/>
      <c r="BX4896" s="11"/>
    </row>
    <row r="4897" spans="1:75" s="342" customFormat="1" ht="15" customHeight="1" x14ac:dyDescent="0.25">
      <c r="A4897" s="14"/>
      <c r="B4897" s="153"/>
      <c r="C4897" s="14"/>
      <c r="D4897" s="14"/>
      <c r="E4897" s="14"/>
      <c r="F4897" s="14"/>
      <c r="G4897" s="14"/>
      <c r="H4897" s="14"/>
      <c r="I4897" s="14"/>
      <c r="J4897" s="14"/>
      <c r="K4897" s="14"/>
      <c r="L4897" s="14"/>
      <c r="M4897" s="72"/>
      <c r="N4897" s="17"/>
      <c r="O4897" s="17"/>
      <c r="P4897" s="17"/>
      <c r="Q4897" s="19"/>
      <c r="R4897" s="17"/>
      <c r="S4897" s="19"/>
      <c r="T4897" s="17"/>
      <c r="U4897" s="17"/>
      <c r="V4897" s="17"/>
      <c r="W4897" s="297"/>
      <c r="X4897" s="17"/>
      <c r="Y4897" s="17"/>
      <c r="Z4897" s="17"/>
      <c r="AA4897" s="17"/>
      <c r="AB4897" s="11"/>
      <c r="AC4897" s="17"/>
      <c r="AD4897" s="17"/>
      <c r="AE4897" s="17"/>
      <c r="AF4897" s="11"/>
      <c r="AG4897" s="11"/>
      <c r="AH4897" s="17"/>
      <c r="AI4897" s="17"/>
      <c r="AJ4897" s="11"/>
      <c r="AK4897" s="11"/>
      <c r="AL4897" s="11"/>
      <c r="AM4897" s="11"/>
      <c r="AN4897" s="11"/>
      <c r="AO4897" s="11"/>
      <c r="AP4897" s="11"/>
      <c r="AQ4897" s="11"/>
      <c r="AR4897" s="11"/>
      <c r="AS4897" s="11"/>
      <c r="AT4897" s="11"/>
      <c r="AU4897" s="11"/>
      <c r="AV4897" s="11"/>
      <c r="AW4897" s="11"/>
      <c r="AX4897" s="16"/>
      <c r="AY4897" s="16"/>
      <c r="AZ4897" s="11"/>
      <c r="BA4897" s="11"/>
      <c r="BB4897" s="11"/>
      <c r="BC4897" s="11"/>
      <c r="BD4897" s="11"/>
      <c r="BE4897" s="11"/>
      <c r="BF4897" s="11"/>
      <c r="BG4897" s="11"/>
      <c r="BH4897" s="11"/>
      <c r="BI4897" s="11"/>
      <c r="BJ4897" s="11"/>
      <c r="BK4897" s="11"/>
      <c r="BL4897" s="11"/>
      <c r="BM4897" s="11"/>
      <c r="BN4897" s="11"/>
      <c r="BO4897" s="142"/>
      <c r="BP4897" s="142"/>
      <c r="BQ4897" s="142"/>
      <c r="BR4897" s="142"/>
      <c r="BS4897" s="142"/>
      <c r="BT4897" s="142"/>
      <c r="BU4897" s="142"/>
      <c r="BV4897" s="142"/>
      <c r="BW4897" s="142"/>
    </row>
    <row r="4898" spans="1:75" x14ac:dyDescent="0.25">
      <c r="M4898" s="72"/>
      <c r="AH4898" s="17"/>
      <c r="AI4898" s="17"/>
    </row>
    <row r="4899" spans="1:75" x14ac:dyDescent="0.25">
      <c r="M4899" s="72"/>
      <c r="AH4899" s="17"/>
      <c r="AI4899" s="17"/>
    </row>
    <row r="4900" spans="1:75" x14ac:dyDescent="0.25">
      <c r="M4900" s="72"/>
      <c r="AH4900" s="17"/>
      <c r="AI4900" s="17"/>
    </row>
    <row r="4901" spans="1:75" x14ac:dyDescent="0.25">
      <c r="M4901" s="72"/>
      <c r="AH4901" s="17"/>
      <c r="AI4901" s="17"/>
    </row>
    <row r="4902" spans="1:75" x14ac:dyDescent="0.25">
      <c r="M4902" s="72"/>
      <c r="AH4902" s="17"/>
      <c r="AI4902" s="17"/>
    </row>
    <row r="4903" spans="1:75" x14ac:dyDescent="0.25">
      <c r="M4903" s="72"/>
      <c r="AH4903" s="17"/>
      <c r="AI4903" s="17"/>
    </row>
    <row r="4904" spans="1:75" x14ac:dyDescent="0.25">
      <c r="M4904" s="72"/>
      <c r="AH4904" s="17"/>
      <c r="AI4904" s="17"/>
    </row>
    <row r="4905" spans="1:75" x14ac:dyDescent="0.25">
      <c r="M4905" s="72"/>
      <c r="AH4905" s="17"/>
      <c r="AI4905" s="17"/>
    </row>
    <row r="4906" spans="1:75" x14ac:dyDescent="0.25">
      <c r="M4906" s="72"/>
      <c r="AH4906" s="17"/>
      <c r="AI4906" s="17"/>
    </row>
    <row r="4907" spans="1:75" x14ac:dyDescent="0.25">
      <c r="M4907" s="72"/>
      <c r="AH4907" s="17"/>
      <c r="AI4907" s="17"/>
    </row>
    <row r="4908" spans="1:75" x14ac:dyDescent="0.25">
      <c r="M4908" s="72"/>
      <c r="AH4908" s="17"/>
      <c r="AI4908" s="17"/>
    </row>
    <row r="4909" spans="1:75" x14ac:dyDescent="0.25">
      <c r="AH4909" s="17"/>
      <c r="AI4909" s="17"/>
    </row>
    <row r="4910" spans="1:75" x14ac:dyDescent="0.25">
      <c r="AH4910" s="17"/>
      <c r="AI4910" s="17"/>
    </row>
    <row r="4911" spans="1:75" x14ac:dyDescent="0.25">
      <c r="AH4911" s="17"/>
      <c r="AI4911" s="17"/>
    </row>
    <row r="4912" spans="1:75" x14ac:dyDescent="0.25">
      <c r="AH4912" s="17"/>
      <c r="AI4912" s="17"/>
    </row>
    <row r="4913" spans="34:35" x14ac:dyDescent="0.25">
      <c r="AH4913" s="17"/>
      <c r="AI4913" s="17"/>
    </row>
    <row r="4914" spans="34:35" x14ac:dyDescent="0.25">
      <c r="AH4914" s="17"/>
      <c r="AI4914" s="17"/>
    </row>
    <row r="4915" spans="34:35" x14ac:dyDescent="0.25">
      <c r="AH4915" s="17"/>
      <c r="AI4915" s="17"/>
    </row>
    <row r="4916" spans="34:35" x14ac:dyDescent="0.25">
      <c r="AH4916" s="17"/>
      <c r="AI4916" s="17"/>
    </row>
    <row r="4917" spans="34:35" x14ac:dyDescent="0.25">
      <c r="AH4917" s="17"/>
      <c r="AI4917" s="17"/>
    </row>
    <row r="4918" spans="34:35" x14ac:dyDescent="0.25">
      <c r="AH4918" s="17"/>
      <c r="AI4918" s="17"/>
    </row>
    <row r="4919" spans="34:35" x14ac:dyDescent="0.25">
      <c r="AH4919" s="17"/>
      <c r="AI4919" s="17"/>
    </row>
    <row r="4920" spans="34:35" x14ac:dyDescent="0.25">
      <c r="AH4920" s="17"/>
      <c r="AI4920" s="17"/>
    </row>
    <row r="4921" spans="34:35" x14ac:dyDescent="0.25">
      <c r="AH4921" s="17"/>
      <c r="AI4921" s="17"/>
    </row>
    <row r="4922" spans="34:35" x14ac:dyDescent="0.25">
      <c r="AH4922" s="17"/>
      <c r="AI4922" s="17"/>
    </row>
    <row r="4923" spans="34:35" x14ac:dyDescent="0.25">
      <c r="AH4923" s="17"/>
      <c r="AI4923" s="17"/>
    </row>
    <row r="4924" spans="34:35" x14ac:dyDescent="0.25">
      <c r="AH4924" s="17"/>
      <c r="AI4924" s="17"/>
    </row>
    <row r="4925" spans="34:35" x14ac:dyDescent="0.25">
      <c r="AH4925" s="17"/>
      <c r="AI4925" s="17"/>
    </row>
    <row r="4926" spans="34:35" x14ac:dyDescent="0.25">
      <c r="AH4926" s="17"/>
      <c r="AI4926" s="17"/>
    </row>
    <row r="4927" spans="34:35" x14ac:dyDescent="0.25">
      <c r="AH4927" s="17"/>
      <c r="AI4927" s="17"/>
    </row>
    <row r="4928" spans="34:35" x14ac:dyDescent="0.25">
      <c r="AH4928" s="17"/>
      <c r="AI4928" s="17"/>
    </row>
    <row r="4929" spans="34:58" x14ac:dyDescent="0.25">
      <c r="AH4929" s="17"/>
      <c r="AI4929" s="17"/>
    </row>
    <row r="4930" spans="34:58" x14ac:dyDescent="0.25">
      <c r="AH4930" s="17"/>
      <c r="AI4930" s="17"/>
    </row>
    <row r="4931" spans="34:58" x14ac:dyDescent="0.25">
      <c r="AH4931" s="17"/>
      <c r="AI4931" s="17"/>
    </row>
    <row r="4932" spans="34:58" x14ac:dyDescent="0.25">
      <c r="AH4932" s="17"/>
      <c r="AI4932" s="17"/>
    </row>
    <row r="4933" spans="34:58" x14ac:dyDescent="0.25">
      <c r="AH4933" s="17"/>
      <c r="AI4933" s="17"/>
    </row>
    <row r="4934" spans="34:58" x14ac:dyDescent="0.25">
      <c r="AH4934" s="17"/>
      <c r="AI4934" s="17"/>
    </row>
    <row r="4935" spans="34:58" x14ac:dyDescent="0.25">
      <c r="AH4935" s="17"/>
      <c r="AI4935" s="17"/>
    </row>
    <row r="4936" spans="34:58" x14ac:dyDescent="0.25">
      <c r="AH4936" s="17"/>
      <c r="AI4936" s="17"/>
    </row>
    <row r="4937" spans="34:58" x14ac:dyDescent="0.25">
      <c r="AH4937" s="17"/>
      <c r="AI4937" s="17"/>
    </row>
    <row r="4938" spans="34:58" x14ac:dyDescent="0.25">
      <c r="AH4938" s="17"/>
      <c r="AI4938" s="17"/>
    </row>
    <row r="4939" spans="34:58" x14ac:dyDescent="0.25">
      <c r="AH4939" s="17"/>
      <c r="AI4939" s="17"/>
    </row>
    <row r="4940" spans="34:58" x14ac:dyDescent="0.25">
      <c r="AH4940" s="17"/>
      <c r="AI4940" s="17"/>
    </row>
    <row r="4941" spans="34:58" x14ac:dyDescent="0.25">
      <c r="AH4941" s="17"/>
      <c r="AI4941" s="17"/>
    </row>
    <row r="4942" spans="34:58" x14ac:dyDescent="0.25">
      <c r="AH4942" s="17"/>
      <c r="AI4942" s="17"/>
    </row>
    <row r="4943" spans="34:58" x14ac:dyDescent="0.25">
      <c r="AH4943" s="17"/>
      <c r="AI4943" s="17"/>
    </row>
    <row r="4944" spans="34:58" x14ac:dyDescent="0.25">
      <c r="AH4944" s="17"/>
      <c r="AI4944" s="17"/>
      <c r="AX4944" s="17"/>
      <c r="AY4944" s="17"/>
      <c r="AZ4944" s="17"/>
      <c r="BA4944" s="17"/>
      <c r="BB4944" s="17"/>
      <c r="BC4944" s="17"/>
      <c r="BD4944" s="17"/>
      <c r="BE4944" s="17"/>
      <c r="BF4944" s="17"/>
    </row>
    <row r="4945" spans="34:58" x14ac:dyDescent="0.25">
      <c r="AH4945" s="17"/>
      <c r="AI4945" s="17"/>
      <c r="AX4945" s="17"/>
      <c r="AY4945" s="17"/>
      <c r="AZ4945" s="17"/>
      <c r="BA4945" s="17"/>
      <c r="BB4945" s="17"/>
      <c r="BC4945" s="17"/>
      <c r="BD4945" s="17"/>
      <c r="BE4945" s="17"/>
      <c r="BF4945" s="17"/>
    </row>
    <row r="4946" spans="34:58" x14ac:dyDescent="0.25">
      <c r="AH4946" s="17"/>
      <c r="AI4946" s="17"/>
      <c r="AX4946" s="17"/>
      <c r="AY4946" s="17"/>
      <c r="AZ4946" s="17"/>
      <c r="BA4946" s="17"/>
      <c r="BB4946" s="17"/>
      <c r="BC4946" s="17"/>
      <c r="BD4946" s="17"/>
      <c r="BE4946" s="17"/>
      <c r="BF4946" s="17"/>
    </row>
    <row r="4947" spans="34:58" x14ac:dyDescent="0.25">
      <c r="AH4947" s="17"/>
      <c r="AI4947" s="17"/>
      <c r="AX4947" s="17"/>
      <c r="AY4947" s="17"/>
      <c r="AZ4947" s="17"/>
      <c r="BA4947" s="17"/>
      <c r="BB4947" s="17"/>
      <c r="BC4947" s="17"/>
      <c r="BD4947" s="17"/>
      <c r="BE4947" s="17"/>
      <c r="BF4947" s="17"/>
    </row>
    <row r="4948" spans="34:58" x14ac:dyDescent="0.25">
      <c r="AH4948" s="17"/>
      <c r="AI4948" s="17"/>
      <c r="AX4948" s="17"/>
      <c r="AY4948" s="17"/>
      <c r="AZ4948" s="17"/>
      <c r="BA4948" s="17"/>
      <c r="BB4948" s="17"/>
      <c r="BC4948" s="17"/>
      <c r="BD4948" s="17"/>
      <c r="BE4948" s="17"/>
      <c r="BF4948" s="17"/>
    </row>
    <row r="4949" spans="34:58" x14ac:dyDescent="0.25">
      <c r="AH4949" s="17"/>
      <c r="AI4949" s="17"/>
      <c r="AX4949" s="17"/>
      <c r="AY4949" s="17"/>
      <c r="AZ4949" s="17"/>
      <c r="BA4949" s="17"/>
      <c r="BB4949" s="17"/>
      <c r="BC4949" s="17"/>
      <c r="BD4949" s="17"/>
      <c r="BE4949" s="17"/>
      <c r="BF4949" s="17"/>
    </row>
    <row r="4950" spans="34:58" x14ac:dyDescent="0.25">
      <c r="AH4950" s="17"/>
      <c r="AI4950" s="17"/>
      <c r="AX4950" s="17"/>
      <c r="AY4950" s="17"/>
      <c r="AZ4950" s="17"/>
      <c r="BA4950" s="17"/>
      <c r="BB4950" s="17"/>
      <c r="BC4950" s="17"/>
      <c r="BD4950" s="17"/>
      <c r="BE4950" s="17"/>
      <c r="BF4950" s="17"/>
    </row>
    <row r="4951" spans="34:58" x14ac:dyDescent="0.25">
      <c r="AH4951" s="17"/>
      <c r="AI4951" s="17"/>
      <c r="AX4951" s="17"/>
      <c r="AY4951" s="17"/>
      <c r="AZ4951" s="17"/>
      <c r="BA4951" s="17"/>
      <c r="BB4951" s="17"/>
      <c r="BC4951" s="17"/>
      <c r="BD4951" s="17"/>
      <c r="BE4951" s="17"/>
      <c r="BF4951" s="17"/>
    </row>
    <row r="4952" spans="34:58" x14ac:dyDescent="0.25">
      <c r="AH4952" s="17"/>
      <c r="AI4952" s="17"/>
      <c r="AX4952" s="17"/>
      <c r="AY4952" s="17"/>
      <c r="AZ4952" s="17"/>
      <c r="BA4952" s="17"/>
      <c r="BB4952" s="17"/>
      <c r="BC4952" s="17"/>
      <c r="BD4952" s="17"/>
      <c r="BE4952" s="17"/>
      <c r="BF4952" s="17"/>
    </row>
    <row r="4953" spans="34:58" x14ac:dyDescent="0.25">
      <c r="AH4953" s="17"/>
      <c r="AI4953" s="17"/>
      <c r="AX4953" s="17"/>
      <c r="AY4953" s="17"/>
      <c r="AZ4953" s="17"/>
      <c r="BA4953" s="17"/>
      <c r="BB4953" s="17"/>
      <c r="BC4953" s="17"/>
      <c r="BD4953" s="17"/>
      <c r="BE4953" s="17"/>
      <c r="BF4953" s="17"/>
    </row>
    <row r="4954" spans="34:58" x14ac:dyDescent="0.25">
      <c r="AH4954" s="17"/>
      <c r="AI4954" s="17"/>
      <c r="AX4954" s="17"/>
      <c r="AY4954" s="17"/>
      <c r="AZ4954" s="17"/>
      <c r="BA4954" s="17"/>
      <c r="BB4954" s="17"/>
      <c r="BC4954" s="17"/>
      <c r="BD4954" s="17"/>
      <c r="BE4954" s="17"/>
      <c r="BF4954" s="17"/>
    </row>
    <row r="4955" spans="34:58" x14ac:dyDescent="0.25">
      <c r="AH4955" s="17"/>
      <c r="AI4955" s="17"/>
      <c r="AX4955" s="17"/>
      <c r="AY4955" s="17"/>
      <c r="AZ4955" s="17"/>
      <c r="BA4955" s="17"/>
      <c r="BB4955" s="17"/>
      <c r="BC4955" s="17"/>
      <c r="BD4955" s="17"/>
      <c r="BE4955" s="17"/>
      <c r="BF4955" s="17"/>
    </row>
    <row r="4956" spans="34:58" x14ac:dyDescent="0.25">
      <c r="AH4956" s="17"/>
      <c r="AI4956" s="17"/>
      <c r="AX4956" s="17"/>
      <c r="AY4956" s="17"/>
      <c r="AZ4956" s="17"/>
      <c r="BA4956" s="17"/>
      <c r="BB4956" s="17"/>
      <c r="BC4956" s="17"/>
      <c r="BD4956" s="17"/>
      <c r="BE4956" s="17"/>
      <c r="BF4956" s="17"/>
    </row>
    <row r="4957" spans="34:58" x14ac:dyDescent="0.25">
      <c r="AH4957" s="17"/>
      <c r="AI4957" s="17"/>
      <c r="AX4957" s="17"/>
      <c r="AY4957" s="17"/>
      <c r="AZ4957" s="17"/>
      <c r="BA4957" s="17"/>
      <c r="BB4957" s="17"/>
      <c r="BC4957" s="17"/>
      <c r="BD4957" s="17"/>
      <c r="BE4957" s="17"/>
      <c r="BF4957" s="17"/>
    </row>
    <row r="4958" spans="34:58" x14ac:dyDescent="0.25">
      <c r="AH4958" s="17"/>
      <c r="AI4958" s="17"/>
      <c r="AX4958" s="17"/>
      <c r="AY4958" s="17"/>
      <c r="AZ4958" s="17"/>
      <c r="BA4958" s="17"/>
      <c r="BB4958" s="17"/>
      <c r="BC4958" s="17"/>
      <c r="BD4958" s="17"/>
      <c r="BE4958" s="17"/>
      <c r="BF4958" s="17"/>
    </row>
    <row r="4959" spans="34:58" x14ac:dyDescent="0.25">
      <c r="AH4959" s="17"/>
      <c r="AI4959" s="17"/>
      <c r="AX4959" s="17"/>
      <c r="AY4959" s="17"/>
      <c r="AZ4959" s="17"/>
      <c r="BA4959" s="17"/>
      <c r="BB4959" s="17"/>
      <c r="BC4959" s="17"/>
      <c r="BD4959" s="17"/>
      <c r="BE4959" s="17"/>
      <c r="BF4959" s="17"/>
    </row>
    <row r="4960" spans="34:58" x14ac:dyDescent="0.25">
      <c r="AH4960" s="17"/>
      <c r="AI4960" s="17"/>
      <c r="AX4960" s="17"/>
      <c r="AY4960" s="17"/>
      <c r="AZ4960" s="17"/>
      <c r="BA4960" s="17"/>
      <c r="BB4960" s="17"/>
      <c r="BC4960" s="17"/>
      <c r="BD4960" s="17"/>
      <c r="BE4960" s="17"/>
      <c r="BF4960" s="17"/>
    </row>
    <row r="4961" spans="34:58" x14ac:dyDescent="0.25">
      <c r="AH4961" s="17"/>
      <c r="AI4961" s="17"/>
      <c r="AX4961" s="17"/>
      <c r="AY4961" s="17"/>
      <c r="AZ4961" s="17"/>
      <c r="BA4961" s="17"/>
      <c r="BB4961" s="17"/>
      <c r="BC4961" s="17"/>
      <c r="BD4961" s="17"/>
      <c r="BE4961" s="17"/>
      <c r="BF4961" s="17"/>
    </row>
    <row r="4962" spans="34:58" x14ac:dyDescent="0.25">
      <c r="AH4962" s="17"/>
      <c r="AI4962" s="17"/>
      <c r="AX4962" s="17"/>
      <c r="AY4962" s="17"/>
      <c r="AZ4962" s="17"/>
      <c r="BA4962" s="17"/>
      <c r="BB4962" s="17"/>
      <c r="BC4962" s="17"/>
      <c r="BD4962" s="17"/>
      <c r="BE4962" s="17"/>
      <c r="BF4962" s="17"/>
    </row>
    <row r="4963" spans="34:58" x14ac:dyDescent="0.25">
      <c r="AH4963" s="17"/>
      <c r="AI4963" s="17"/>
      <c r="AX4963" s="17"/>
      <c r="AY4963" s="17"/>
      <c r="AZ4963" s="17"/>
      <c r="BA4963" s="17"/>
      <c r="BB4963" s="17"/>
      <c r="BC4963" s="17"/>
      <c r="BD4963" s="17"/>
      <c r="BE4963" s="17"/>
      <c r="BF4963" s="17"/>
    </row>
    <row r="4964" spans="34:58" x14ac:dyDescent="0.25">
      <c r="AH4964" s="17"/>
      <c r="AI4964" s="17"/>
      <c r="AX4964" s="17"/>
      <c r="AY4964" s="17"/>
      <c r="AZ4964" s="17"/>
      <c r="BA4964" s="17"/>
      <c r="BB4964" s="17"/>
      <c r="BC4964" s="17"/>
      <c r="BD4964" s="17"/>
      <c r="BE4964" s="17"/>
      <c r="BF4964" s="17"/>
    </row>
    <row r="4965" spans="34:58" x14ac:dyDescent="0.25">
      <c r="AH4965" s="17"/>
      <c r="AI4965" s="17"/>
      <c r="AX4965" s="17"/>
      <c r="AY4965" s="17"/>
      <c r="AZ4965" s="17"/>
      <c r="BA4965" s="17"/>
      <c r="BB4965" s="17"/>
      <c r="BC4965" s="17"/>
      <c r="BD4965" s="17"/>
      <c r="BE4965" s="17"/>
      <c r="BF4965" s="17"/>
    </row>
    <row r="4966" spans="34:58" x14ac:dyDescent="0.25">
      <c r="AH4966" s="17"/>
      <c r="AI4966" s="17"/>
      <c r="AX4966" s="17"/>
      <c r="AY4966" s="17"/>
      <c r="AZ4966" s="17"/>
      <c r="BA4966" s="17"/>
      <c r="BB4966" s="17"/>
      <c r="BC4966" s="17"/>
      <c r="BD4966" s="17"/>
      <c r="BE4966" s="17"/>
      <c r="BF4966" s="17"/>
    </row>
    <row r="4967" spans="34:58" x14ac:dyDescent="0.25">
      <c r="AH4967" s="17"/>
      <c r="AI4967" s="17"/>
      <c r="AX4967" s="17"/>
      <c r="AY4967" s="17"/>
      <c r="AZ4967" s="17"/>
      <c r="BA4967" s="17"/>
      <c r="BB4967" s="17"/>
      <c r="BC4967" s="17"/>
      <c r="BD4967" s="17"/>
      <c r="BE4967" s="17"/>
      <c r="BF4967" s="17"/>
    </row>
    <row r="4968" spans="34:58" x14ac:dyDescent="0.25">
      <c r="AH4968" s="17"/>
      <c r="AI4968" s="17"/>
      <c r="AX4968" s="17"/>
      <c r="AY4968" s="17"/>
      <c r="AZ4968" s="17"/>
      <c r="BA4968" s="17"/>
      <c r="BB4968" s="17"/>
      <c r="BC4968" s="17"/>
      <c r="BD4968" s="17"/>
      <c r="BE4968" s="17"/>
      <c r="BF4968" s="17"/>
    </row>
    <row r="4969" spans="34:58" x14ac:dyDescent="0.25">
      <c r="AH4969" s="17"/>
      <c r="AI4969" s="17"/>
      <c r="AX4969" s="17"/>
      <c r="AY4969" s="17"/>
      <c r="AZ4969" s="17"/>
      <c r="BA4969" s="17"/>
      <c r="BB4969" s="17"/>
      <c r="BC4969" s="17"/>
      <c r="BD4969" s="17"/>
      <c r="BE4969" s="17"/>
      <c r="BF4969" s="17"/>
    </row>
    <row r="4970" spans="34:58" x14ac:dyDescent="0.25">
      <c r="AH4970" s="17"/>
      <c r="AI4970" s="17"/>
      <c r="AX4970" s="17"/>
      <c r="AY4970" s="17"/>
      <c r="AZ4970" s="17"/>
      <c r="BA4970" s="17"/>
      <c r="BB4970" s="17"/>
      <c r="BC4970" s="17"/>
      <c r="BD4970" s="17"/>
      <c r="BE4970" s="17"/>
      <c r="BF4970" s="17"/>
    </row>
    <row r="4971" spans="34:58" x14ac:dyDescent="0.25">
      <c r="AH4971" s="17"/>
      <c r="AI4971" s="17"/>
      <c r="AX4971" s="17"/>
      <c r="AY4971" s="17"/>
      <c r="AZ4971" s="17"/>
      <c r="BA4971" s="17"/>
      <c r="BB4971" s="17"/>
      <c r="BC4971" s="17"/>
      <c r="BD4971" s="17"/>
      <c r="BE4971" s="17"/>
      <c r="BF4971" s="17"/>
    </row>
    <row r="4972" spans="34:58" x14ac:dyDescent="0.25">
      <c r="AH4972" s="17"/>
      <c r="AI4972" s="17"/>
      <c r="AX4972" s="17"/>
      <c r="AY4972" s="17"/>
      <c r="AZ4972" s="17"/>
      <c r="BA4972" s="17"/>
      <c r="BB4972" s="17"/>
      <c r="BC4972" s="17"/>
      <c r="BD4972" s="17"/>
      <c r="BE4972" s="17"/>
      <c r="BF4972" s="17"/>
    </row>
    <row r="4973" spans="34:58" x14ac:dyDescent="0.25">
      <c r="AH4973" s="17"/>
      <c r="AI4973" s="17"/>
      <c r="AX4973" s="17"/>
      <c r="AY4973" s="17"/>
      <c r="AZ4973" s="17"/>
      <c r="BA4973" s="17"/>
      <c r="BB4973" s="17"/>
      <c r="BC4973" s="17"/>
      <c r="BD4973" s="17"/>
      <c r="BE4973" s="17"/>
      <c r="BF4973" s="17"/>
    </row>
    <row r="4974" spans="34:58" x14ac:dyDescent="0.25">
      <c r="AH4974" s="17"/>
      <c r="AI4974" s="17"/>
      <c r="AX4974" s="17"/>
      <c r="AY4974" s="17"/>
      <c r="AZ4974" s="17"/>
      <c r="BA4974" s="17"/>
      <c r="BB4974" s="17"/>
      <c r="BC4974" s="17"/>
      <c r="BD4974" s="17"/>
      <c r="BE4974" s="17"/>
      <c r="BF4974" s="17"/>
    </row>
    <row r="4975" spans="34:58" x14ac:dyDescent="0.25">
      <c r="AH4975" s="17"/>
      <c r="AI4975" s="17"/>
      <c r="AX4975" s="17"/>
      <c r="AY4975" s="17"/>
      <c r="AZ4975" s="17"/>
      <c r="BA4975" s="17"/>
      <c r="BB4975" s="17"/>
      <c r="BC4975" s="17"/>
      <c r="BD4975" s="17"/>
      <c r="BE4975" s="17"/>
      <c r="BF4975" s="17"/>
    </row>
    <row r="4976" spans="34:58" x14ac:dyDescent="0.25">
      <c r="AH4976" s="17"/>
      <c r="AI4976" s="17"/>
      <c r="AX4976" s="17"/>
      <c r="AY4976" s="17"/>
      <c r="AZ4976" s="17"/>
      <c r="BA4976" s="17"/>
      <c r="BB4976" s="17"/>
      <c r="BC4976" s="17"/>
      <c r="BD4976" s="17"/>
      <c r="BE4976" s="17"/>
      <c r="BF4976" s="17"/>
    </row>
    <row r="4977" spans="34:58" x14ac:dyDescent="0.25">
      <c r="AH4977" s="17"/>
      <c r="AI4977" s="17"/>
      <c r="AX4977" s="17"/>
      <c r="AY4977" s="17"/>
      <c r="AZ4977" s="17"/>
      <c r="BA4977" s="17"/>
      <c r="BB4977" s="17"/>
      <c r="BC4977" s="17"/>
      <c r="BD4977" s="17"/>
      <c r="BE4977" s="17"/>
      <c r="BF4977" s="17"/>
    </row>
    <row r="4978" spans="34:58" x14ac:dyDescent="0.25">
      <c r="AH4978" s="17"/>
      <c r="AI4978" s="17"/>
      <c r="AX4978" s="17"/>
      <c r="AY4978" s="17"/>
      <c r="AZ4978" s="17"/>
      <c r="BA4978" s="17"/>
      <c r="BB4978" s="17"/>
      <c r="BC4978" s="17"/>
      <c r="BD4978" s="17"/>
      <c r="BE4978" s="17"/>
      <c r="BF4978" s="17"/>
    </row>
    <row r="4979" spans="34:58" x14ac:dyDescent="0.25">
      <c r="AH4979" s="17"/>
      <c r="AI4979" s="17"/>
      <c r="AX4979" s="17"/>
      <c r="AY4979" s="17"/>
      <c r="AZ4979" s="17"/>
      <c r="BA4979" s="17"/>
      <c r="BB4979" s="17"/>
      <c r="BC4979" s="17"/>
      <c r="BD4979" s="17"/>
      <c r="BE4979" s="17"/>
      <c r="BF4979" s="17"/>
    </row>
    <row r="4980" spans="34:58" x14ac:dyDescent="0.25">
      <c r="AH4980" s="17"/>
      <c r="AI4980" s="17"/>
      <c r="AX4980" s="17"/>
      <c r="AY4980" s="17"/>
      <c r="AZ4980" s="17"/>
      <c r="BA4980" s="17"/>
      <c r="BB4980" s="17"/>
      <c r="BC4980" s="17"/>
      <c r="BD4980" s="17"/>
      <c r="BE4980" s="17"/>
      <c r="BF4980" s="17"/>
    </row>
    <row r="4981" spans="34:58" x14ac:dyDescent="0.25">
      <c r="AH4981" s="17"/>
      <c r="AI4981" s="17"/>
      <c r="AX4981" s="17"/>
      <c r="AY4981" s="17"/>
      <c r="AZ4981" s="17"/>
      <c r="BA4981" s="17"/>
      <c r="BB4981" s="17"/>
      <c r="BC4981" s="17"/>
      <c r="BD4981" s="17"/>
      <c r="BE4981" s="17"/>
      <c r="BF4981" s="17"/>
    </row>
    <row r="4982" spans="34:58" x14ac:dyDescent="0.25">
      <c r="AH4982" s="17"/>
      <c r="AI4982" s="17"/>
      <c r="AX4982" s="17"/>
      <c r="AY4982" s="17"/>
      <c r="AZ4982" s="17"/>
      <c r="BA4982" s="17"/>
      <c r="BB4982" s="17"/>
      <c r="BC4982" s="17"/>
      <c r="BD4982" s="17"/>
      <c r="BE4982" s="17"/>
      <c r="BF4982" s="17"/>
    </row>
    <row r="4983" spans="34:58" x14ac:dyDescent="0.25">
      <c r="AH4983" s="17"/>
      <c r="AI4983" s="17"/>
      <c r="AX4983" s="17"/>
      <c r="AY4983" s="17"/>
      <c r="AZ4983" s="17"/>
      <c r="BA4983" s="17"/>
      <c r="BB4983" s="17"/>
      <c r="BC4983" s="17"/>
      <c r="BD4983" s="17"/>
      <c r="BE4983" s="17"/>
      <c r="BF4983" s="17"/>
    </row>
    <row r="4984" spans="34:58" x14ac:dyDescent="0.25">
      <c r="AH4984" s="17"/>
      <c r="AI4984" s="17"/>
      <c r="AX4984" s="17"/>
      <c r="AY4984" s="17"/>
      <c r="AZ4984" s="17"/>
      <c r="BA4984" s="17"/>
      <c r="BB4984" s="17"/>
      <c r="BC4984" s="17"/>
      <c r="BD4984" s="17"/>
      <c r="BE4984" s="17"/>
      <c r="BF4984" s="17"/>
    </row>
    <row r="4985" spans="34:58" x14ac:dyDescent="0.25">
      <c r="AH4985" s="17"/>
      <c r="AI4985" s="17"/>
      <c r="AX4985" s="17"/>
      <c r="AY4985" s="17"/>
      <c r="AZ4985" s="17"/>
      <c r="BA4985" s="17"/>
      <c r="BB4985" s="17"/>
      <c r="BC4985" s="17"/>
      <c r="BD4985" s="17"/>
      <c r="BE4985" s="17"/>
      <c r="BF4985" s="17"/>
    </row>
    <row r="4986" spans="34:58" x14ac:dyDescent="0.25">
      <c r="AH4986" s="17"/>
      <c r="AI4986" s="17"/>
      <c r="AX4986" s="17"/>
      <c r="AY4986" s="17"/>
      <c r="AZ4986" s="17"/>
      <c r="BA4986" s="17"/>
      <c r="BB4986" s="17"/>
      <c r="BC4986" s="17"/>
      <c r="BD4986" s="17"/>
      <c r="BE4986" s="17"/>
      <c r="BF4986" s="17"/>
    </row>
    <row r="4987" spans="34:58" x14ac:dyDescent="0.25">
      <c r="AH4987" s="17"/>
      <c r="AI4987" s="17"/>
      <c r="AX4987" s="17"/>
      <c r="AY4987" s="17"/>
      <c r="AZ4987" s="17"/>
      <c r="BA4987" s="17"/>
      <c r="BB4987" s="17"/>
      <c r="BC4987" s="17"/>
      <c r="BD4987" s="17"/>
      <c r="BE4987" s="17"/>
      <c r="BF4987" s="17"/>
    </row>
    <row r="4988" spans="34:58" x14ac:dyDescent="0.25">
      <c r="AH4988" s="17"/>
      <c r="AI4988" s="17"/>
      <c r="AX4988" s="17"/>
      <c r="AY4988" s="17"/>
      <c r="AZ4988" s="17"/>
      <c r="BA4988" s="17"/>
      <c r="BB4988" s="17"/>
      <c r="BC4988" s="17"/>
      <c r="BD4988" s="17"/>
      <c r="BE4988" s="17"/>
      <c r="BF4988" s="17"/>
    </row>
    <row r="4989" spans="34:58" x14ac:dyDescent="0.25">
      <c r="AH4989" s="17"/>
      <c r="AI4989" s="17"/>
      <c r="AX4989" s="17"/>
      <c r="AY4989" s="17"/>
      <c r="AZ4989" s="17"/>
      <c r="BA4989" s="17"/>
      <c r="BB4989" s="17"/>
      <c r="BC4989" s="17"/>
      <c r="BD4989" s="17"/>
      <c r="BE4989" s="17"/>
      <c r="BF4989" s="17"/>
    </row>
    <row r="4990" spans="34:58" x14ac:dyDescent="0.25">
      <c r="AH4990" s="17"/>
      <c r="AI4990" s="17"/>
      <c r="AX4990" s="17"/>
      <c r="AY4990" s="17"/>
      <c r="AZ4990" s="17"/>
      <c r="BA4990" s="17"/>
      <c r="BB4990" s="17"/>
      <c r="BC4990" s="17"/>
      <c r="BD4990" s="17"/>
      <c r="BE4990" s="17"/>
      <c r="BF4990" s="17"/>
    </row>
    <row r="4991" spans="34:58" x14ac:dyDescent="0.25">
      <c r="AH4991" s="17"/>
      <c r="AI4991" s="17"/>
      <c r="AX4991" s="17"/>
      <c r="AY4991" s="17"/>
      <c r="AZ4991" s="17"/>
      <c r="BA4991" s="17"/>
      <c r="BB4991" s="17"/>
      <c r="BC4991" s="17"/>
      <c r="BD4991" s="17"/>
      <c r="BE4991" s="17"/>
      <c r="BF4991" s="17"/>
    </row>
    <row r="4992" spans="34:58" x14ac:dyDescent="0.25">
      <c r="AH4992" s="17"/>
      <c r="AI4992" s="17"/>
      <c r="AX4992" s="17"/>
      <c r="AY4992" s="17"/>
      <c r="AZ4992" s="17"/>
      <c r="BA4992" s="17"/>
      <c r="BB4992" s="17"/>
      <c r="BC4992" s="17"/>
      <c r="BD4992" s="17"/>
      <c r="BE4992" s="17"/>
      <c r="BF4992" s="17"/>
    </row>
    <row r="4993" spans="34:58" x14ac:dyDescent="0.25">
      <c r="AH4993" s="17"/>
      <c r="AI4993" s="17"/>
      <c r="AX4993" s="17"/>
      <c r="AY4993" s="17"/>
      <c r="AZ4993" s="17"/>
      <c r="BA4993" s="17"/>
      <c r="BB4993" s="17"/>
      <c r="BC4993" s="17"/>
      <c r="BD4993" s="17"/>
      <c r="BE4993" s="17"/>
      <c r="BF4993" s="17"/>
    </row>
    <row r="4994" spans="34:58" x14ac:dyDescent="0.25">
      <c r="AH4994" s="17"/>
      <c r="AI4994" s="17"/>
      <c r="AX4994" s="17"/>
      <c r="AY4994" s="17"/>
      <c r="AZ4994" s="17"/>
      <c r="BA4994" s="17"/>
      <c r="BB4994" s="17"/>
      <c r="BC4994" s="17"/>
      <c r="BD4994" s="17"/>
      <c r="BE4994" s="17"/>
      <c r="BF4994" s="17"/>
    </row>
    <row r="4995" spans="34:58" x14ac:dyDescent="0.25">
      <c r="AH4995" s="17"/>
      <c r="AI4995" s="17"/>
      <c r="AX4995" s="17"/>
      <c r="AY4995" s="17"/>
      <c r="AZ4995" s="17"/>
      <c r="BA4995" s="17"/>
      <c r="BB4995" s="17"/>
      <c r="BC4995" s="17"/>
      <c r="BD4995" s="17"/>
      <c r="BE4995" s="17"/>
      <c r="BF4995" s="17"/>
    </row>
    <row r="4996" spans="34:58" x14ac:dyDescent="0.25">
      <c r="AH4996" s="17"/>
      <c r="AI4996" s="17"/>
      <c r="AX4996" s="17"/>
      <c r="AY4996" s="17"/>
      <c r="AZ4996" s="17"/>
      <c r="BA4996" s="17"/>
      <c r="BB4996" s="17"/>
      <c r="BC4996" s="17"/>
      <c r="BD4996" s="17"/>
      <c r="BE4996" s="17"/>
      <c r="BF4996" s="17"/>
    </row>
    <row r="4997" spans="34:58" x14ac:dyDescent="0.25">
      <c r="AH4997" s="17"/>
      <c r="AI4997" s="17"/>
      <c r="AX4997" s="17"/>
      <c r="AY4997" s="17"/>
      <c r="AZ4997" s="17"/>
      <c r="BA4997" s="17"/>
      <c r="BB4997" s="17"/>
      <c r="BC4997" s="17"/>
      <c r="BD4997" s="17"/>
      <c r="BE4997" s="17"/>
      <c r="BF4997" s="17"/>
    </row>
    <row r="4998" spans="34:58" x14ac:dyDescent="0.25">
      <c r="AH4998" s="17"/>
      <c r="AI4998" s="17"/>
      <c r="AX4998" s="17"/>
      <c r="AY4998" s="17"/>
      <c r="AZ4998" s="17"/>
      <c r="BA4998" s="17"/>
      <c r="BB4998" s="17"/>
      <c r="BC4998" s="17"/>
      <c r="BD4998" s="17"/>
      <c r="BE4998" s="17"/>
      <c r="BF4998" s="17"/>
    </row>
    <row r="4999" spans="34:58" x14ac:dyDescent="0.25">
      <c r="AH4999" s="17"/>
      <c r="AI4999" s="17"/>
      <c r="AX4999" s="17"/>
      <c r="AY4999" s="17"/>
      <c r="AZ4999" s="17"/>
      <c r="BA4999" s="17"/>
      <c r="BB4999" s="17"/>
      <c r="BC4999" s="17"/>
      <c r="BD4999" s="17"/>
      <c r="BE4999" s="17"/>
      <c r="BF4999" s="17"/>
    </row>
    <row r="5000" spans="34:58" x14ac:dyDescent="0.25">
      <c r="AH5000" s="17"/>
      <c r="AI5000" s="17"/>
      <c r="AX5000" s="17"/>
      <c r="AY5000" s="17"/>
      <c r="AZ5000" s="17"/>
      <c r="BA5000" s="17"/>
      <c r="BB5000" s="17"/>
      <c r="BC5000" s="17"/>
      <c r="BD5000" s="17"/>
      <c r="BE5000" s="17"/>
      <c r="BF5000" s="17"/>
    </row>
    <row r="5001" spans="34:58" x14ac:dyDescent="0.25">
      <c r="AH5001" s="17"/>
      <c r="AI5001" s="17"/>
      <c r="AX5001" s="17"/>
      <c r="AY5001" s="17"/>
      <c r="AZ5001" s="17"/>
      <c r="BA5001" s="17"/>
      <c r="BB5001" s="17"/>
      <c r="BC5001" s="17"/>
      <c r="BD5001" s="17"/>
      <c r="BE5001" s="17"/>
      <c r="BF5001" s="17"/>
    </row>
    <row r="5002" spans="34:58" x14ac:dyDescent="0.25">
      <c r="AH5002" s="17"/>
      <c r="AI5002" s="17"/>
      <c r="AX5002" s="17"/>
      <c r="AY5002" s="17"/>
      <c r="AZ5002" s="17"/>
      <c r="BA5002" s="17"/>
      <c r="BB5002" s="17"/>
      <c r="BC5002" s="17"/>
      <c r="BD5002" s="17"/>
      <c r="BE5002" s="17"/>
      <c r="BF5002" s="17"/>
    </row>
    <row r="5003" spans="34:58" x14ac:dyDescent="0.25">
      <c r="AH5003" s="17"/>
      <c r="AI5003" s="17"/>
      <c r="AX5003" s="17"/>
      <c r="AY5003" s="17"/>
      <c r="AZ5003" s="17"/>
      <c r="BA5003" s="17"/>
      <c r="BB5003" s="17"/>
      <c r="BC5003" s="17"/>
      <c r="BD5003" s="17"/>
      <c r="BE5003" s="17"/>
      <c r="BF5003" s="17"/>
    </row>
    <row r="5004" spans="34:58" x14ac:dyDescent="0.25">
      <c r="AH5004" s="17"/>
      <c r="AI5004" s="17"/>
      <c r="AX5004" s="17"/>
      <c r="AY5004" s="17"/>
      <c r="AZ5004" s="17"/>
      <c r="BA5004" s="17"/>
      <c r="BB5004" s="17"/>
      <c r="BC5004" s="17"/>
      <c r="BD5004" s="17"/>
      <c r="BE5004" s="17"/>
      <c r="BF5004" s="17"/>
    </row>
    <row r="5005" spans="34:58" x14ac:dyDescent="0.25">
      <c r="AO5005" s="17"/>
      <c r="AP5005" s="17"/>
      <c r="AQ5005" s="17"/>
      <c r="AR5005" s="17"/>
      <c r="AS5005" s="17"/>
      <c r="AT5005" s="17"/>
      <c r="AU5005" s="17"/>
      <c r="AV5005" s="17"/>
      <c r="AW5005" s="17"/>
      <c r="AX5005" s="17"/>
      <c r="AY5005" s="17"/>
      <c r="AZ5005" s="17"/>
      <c r="BA5005" s="17"/>
      <c r="BB5005" s="17"/>
      <c r="BC5005" s="17"/>
      <c r="BD5005" s="17"/>
      <c r="BE5005" s="17"/>
      <c r="BF5005" s="17"/>
    </row>
    <row r="5006" spans="34:58" x14ac:dyDescent="0.25">
      <c r="AO5006" s="17"/>
      <c r="AP5006" s="17"/>
      <c r="AQ5006" s="17"/>
      <c r="AR5006" s="17"/>
      <c r="AS5006" s="17"/>
      <c r="AT5006" s="17"/>
      <c r="AU5006" s="17"/>
      <c r="AV5006" s="17"/>
      <c r="AW5006" s="17"/>
      <c r="AX5006" s="17"/>
      <c r="AY5006" s="17"/>
      <c r="AZ5006" s="17"/>
      <c r="BA5006" s="17"/>
      <c r="BB5006" s="17"/>
      <c r="BC5006" s="17"/>
      <c r="BD5006" s="17"/>
      <c r="BE5006" s="17"/>
      <c r="BF5006" s="17"/>
    </row>
    <row r="5007" spans="34:58" x14ac:dyDescent="0.25">
      <c r="AO5007" s="17"/>
      <c r="AP5007" s="17"/>
      <c r="AQ5007" s="17"/>
      <c r="AR5007" s="17"/>
      <c r="AS5007" s="17"/>
      <c r="AT5007" s="17"/>
      <c r="AU5007" s="17"/>
      <c r="AV5007" s="17"/>
      <c r="AW5007" s="17"/>
      <c r="AX5007" s="17"/>
      <c r="AY5007" s="17"/>
      <c r="AZ5007" s="17"/>
      <c r="BA5007" s="17"/>
      <c r="BB5007" s="17"/>
      <c r="BC5007" s="17"/>
      <c r="BD5007" s="17"/>
      <c r="BE5007" s="17"/>
      <c r="BF5007" s="17"/>
    </row>
    <row r="5008" spans="34:58" x14ac:dyDescent="0.25">
      <c r="AO5008" s="17"/>
      <c r="AP5008" s="17"/>
      <c r="AQ5008" s="17"/>
      <c r="AR5008" s="17"/>
      <c r="AS5008" s="17"/>
      <c r="AT5008" s="17"/>
      <c r="AU5008" s="17"/>
      <c r="AV5008" s="17"/>
      <c r="AW5008" s="17"/>
      <c r="AX5008" s="17"/>
      <c r="AY5008" s="17"/>
      <c r="AZ5008" s="17"/>
      <c r="BA5008" s="17"/>
      <c r="BB5008" s="17"/>
      <c r="BC5008" s="17"/>
      <c r="BD5008" s="17"/>
      <c r="BE5008" s="17"/>
      <c r="BF5008" s="17"/>
    </row>
    <row r="5009" spans="41:58" x14ac:dyDescent="0.25">
      <c r="AO5009" s="17"/>
      <c r="AP5009" s="17"/>
      <c r="AQ5009" s="17"/>
      <c r="AR5009" s="17"/>
      <c r="AS5009" s="17"/>
      <c r="AT5009" s="17"/>
      <c r="AU5009" s="17"/>
      <c r="AV5009" s="17"/>
      <c r="AW5009" s="17"/>
      <c r="AX5009" s="17"/>
      <c r="AY5009" s="17"/>
      <c r="AZ5009" s="17"/>
      <c r="BA5009" s="17"/>
      <c r="BB5009" s="17"/>
      <c r="BC5009" s="17"/>
      <c r="BD5009" s="17"/>
      <c r="BE5009" s="17"/>
      <c r="BF5009" s="17"/>
    </row>
    <row r="5010" spans="41:58" x14ac:dyDescent="0.25">
      <c r="AO5010" s="17"/>
      <c r="AP5010" s="17"/>
      <c r="AQ5010" s="17"/>
      <c r="AR5010" s="17"/>
      <c r="AS5010" s="17"/>
      <c r="AT5010" s="17"/>
      <c r="AU5010" s="17"/>
      <c r="AV5010" s="17"/>
      <c r="AW5010" s="17"/>
      <c r="AX5010" s="17"/>
      <c r="AY5010" s="17"/>
      <c r="AZ5010" s="17"/>
      <c r="BA5010" s="17"/>
      <c r="BB5010" s="17"/>
      <c r="BC5010" s="17"/>
      <c r="BD5010" s="17"/>
      <c r="BE5010" s="17"/>
      <c r="BF5010" s="17"/>
    </row>
  </sheetData>
  <sortState ref="B4706:L4716">
    <sortCondition ref="B4706"/>
  </sortState>
  <phoneticPr fontId="3" type="noConversion"/>
  <pageMargins left="0.75" right="0.75" top="1" bottom="1" header="0.4921259845" footer="0.4921259845"/>
  <pageSetup paperSize="9" orientation="landscape" horizontalDpi="4294967293" r:id="rId1"/>
  <headerFooter alignWithMargins="0"/>
  <ignoredErrors>
    <ignoredError sqref="L1408:L1410" 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434"/>
  <sheetViews>
    <sheetView zoomScale="90" zoomScaleNormal="90" workbookViewId="0"/>
  </sheetViews>
  <sheetFormatPr defaultRowHeight="15" x14ac:dyDescent="0.25"/>
  <cols>
    <col min="1" max="1" width="3.375" style="17" customWidth="1"/>
    <col min="2" max="2" width="3.25" style="17" customWidth="1"/>
    <col min="3" max="3" width="5.625" style="17" customWidth="1"/>
    <col min="4" max="4" width="24.625" style="19" customWidth="1"/>
    <col min="5" max="5" width="1.25" style="142" customWidth="1"/>
    <col min="6" max="6" width="24.25" style="19" customWidth="1"/>
    <col min="7" max="7" width="5.625" style="17" customWidth="1"/>
    <col min="8" max="8" width="1.25" style="17" customWidth="1"/>
    <col min="9" max="9" width="5.375" style="17" customWidth="1"/>
    <col min="10" max="10" width="19.375" style="17" customWidth="1"/>
    <col min="11" max="11" width="7.125" style="17" customWidth="1"/>
    <col min="12" max="12" width="9" style="142"/>
    <col min="13" max="13" width="23.625" style="142" customWidth="1"/>
    <col min="14" max="17" width="9" style="142"/>
  </cols>
  <sheetData>
    <row r="1" spans="1:17" ht="20.25" x14ac:dyDescent="0.3">
      <c r="A1" s="18" t="s">
        <v>6622</v>
      </c>
      <c r="B1" s="141"/>
      <c r="C1" s="212"/>
      <c r="D1" s="141"/>
      <c r="E1" s="141"/>
      <c r="F1" s="141"/>
      <c r="G1" s="142"/>
      <c r="H1" s="141"/>
      <c r="I1" s="141"/>
      <c r="J1" s="142"/>
      <c r="K1" s="142"/>
    </row>
    <row r="2" spans="1:17" x14ac:dyDescent="0.25">
      <c r="A2" s="33"/>
      <c r="B2" s="33"/>
      <c r="C2" s="33"/>
      <c r="D2" s="144"/>
      <c r="E2" s="163"/>
      <c r="F2" s="35"/>
      <c r="G2" s="33"/>
      <c r="H2" s="33"/>
      <c r="I2" s="33"/>
      <c r="J2" s="33"/>
      <c r="K2" s="33"/>
      <c r="M2" s="153" t="s">
        <v>4915</v>
      </c>
      <c r="N2" s="14" t="s">
        <v>3106</v>
      </c>
      <c r="O2" s="14" t="s">
        <v>3103</v>
      </c>
      <c r="P2" s="14" t="s">
        <v>3107</v>
      </c>
      <c r="Q2" s="14" t="s">
        <v>3108</v>
      </c>
    </row>
    <row r="3" spans="1:17" x14ac:dyDescent="0.25">
      <c r="A3" s="17">
        <v>21</v>
      </c>
      <c r="B3" s="17">
        <v>8</v>
      </c>
      <c r="C3" s="17">
        <v>1991</v>
      </c>
      <c r="D3" s="48" t="s">
        <v>564</v>
      </c>
      <c r="E3" s="24" t="s">
        <v>1026</v>
      </c>
      <c r="F3" s="20" t="s">
        <v>1043</v>
      </c>
      <c r="G3" s="17">
        <v>3</v>
      </c>
      <c r="H3" s="24" t="s">
        <v>1026</v>
      </c>
      <c r="I3" s="17">
        <v>4</v>
      </c>
      <c r="J3" s="142"/>
      <c r="K3" s="17">
        <v>1870</v>
      </c>
      <c r="M3" s="19" t="s">
        <v>1041</v>
      </c>
      <c r="N3" s="17">
        <v>22</v>
      </c>
      <c r="O3" s="17">
        <v>71</v>
      </c>
      <c r="P3" s="72">
        <v>52</v>
      </c>
      <c r="Q3" s="330">
        <f t="shared" ref="Q3:Q32" si="0">PRODUCT(P3/O3)</f>
        <v>0.73239436619718312</v>
      </c>
    </row>
    <row r="4" spans="1:17" x14ac:dyDescent="0.25">
      <c r="A4" s="17">
        <v>24</v>
      </c>
      <c r="B4" s="17">
        <v>8</v>
      </c>
      <c r="C4" s="17">
        <v>1991</v>
      </c>
      <c r="D4" s="20" t="s">
        <v>1043</v>
      </c>
      <c r="E4" s="24" t="s">
        <v>1026</v>
      </c>
      <c r="F4" s="48" t="s">
        <v>564</v>
      </c>
      <c r="G4" s="17">
        <v>10</v>
      </c>
      <c r="H4" s="24" t="s">
        <v>1026</v>
      </c>
      <c r="I4" s="17">
        <v>3</v>
      </c>
      <c r="J4" s="142"/>
      <c r="K4" s="17">
        <v>1329</v>
      </c>
      <c r="M4" s="19" t="s">
        <v>1241</v>
      </c>
      <c r="N4" s="17">
        <v>16</v>
      </c>
      <c r="O4" s="17">
        <v>57</v>
      </c>
      <c r="P4" s="72">
        <v>41</v>
      </c>
      <c r="Q4" s="330">
        <f t="shared" si="0"/>
        <v>0.7192982456140351</v>
      </c>
    </row>
    <row r="5" spans="1:17" x14ac:dyDescent="0.25">
      <c r="H5" s="142"/>
      <c r="J5" s="142"/>
      <c r="M5" s="19" t="s">
        <v>564</v>
      </c>
      <c r="N5" s="17">
        <v>11</v>
      </c>
      <c r="O5" s="17">
        <v>35</v>
      </c>
      <c r="P5" s="72">
        <v>26</v>
      </c>
      <c r="Q5" s="330">
        <f t="shared" si="0"/>
        <v>0.74285714285714288</v>
      </c>
    </row>
    <row r="6" spans="1:17" x14ac:dyDescent="0.25">
      <c r="A6" s="17">
        <v>21</v>
      </c>
      <c r="B6" s="17">
        <v>8</v>
      </c>
      <c r="C6" s="17">
        <v>1991</v>
      </c>
      <c r="D6" s="67" t="s">
        <v>565</v>
      </c>
      <c r="E6" s="24" t="s">
        <v>1026</v>
      </c>
      <c r="F6" s="48" t="s">
        <v>1041</v>
      </c>
      <c r="G6" s="17">
        <v>7</v>
      </c>
      <c r="H6" s="24" t="s">
        <v>1026</v>
      </c>
      <c r="I6" s="17">
        <v>4</v>
      </c>
      <c r="J6" s="142"/>
      <c r="K6" s="17">
        <v>862</v>
      </c>
      <c r="M6" s="203" t="s">
        <v>5391</v>
      </c>
      <c r="N6" s="17">
        <v>9</v>
      </c>
      <c r="O6" s="17">
        <v>29</v>
      </c>
      <c r="P6" s="72">
        <v>25</v>
      </c>
      <c r="Q6" s="330">
        <f t="shared" si="0"/>
        <v>0.86206896551724133</v>
      </c>
    </row>
    <row r="7" spans="1:17" x14ac:dyDescent="0.25">
      <c r="A7" s="17">
        <v>24</v>
      </c>
      <c r="B7" s="17">
        <v>8</v>
      </c>
      <c r="C7" s="17">
        <v>1991</v>
      </c>
      <c r="D7" s="67" t="s">
        <v>1041</v>
      </c>
      <c r="E7" s="24" t="s">
        <v>1026</v>
      </c>
      <c r="F7" s="48" t="s">
        <v>565</v>
      </c>
      <c r="G7" s="17">
        <v>14</v>
      </c>
      <c r="H7" s="24" t="s">
        <v>1026</v>
      </c>
      <c r="I7" s="17">
        <v>7</v>
      </c>
      <c r="J7" s="142"/>
      <c r="K7" s="17">
        <v>1349</v>
      </c>
      <c r="M7" s="19" t="s">
        <v>565</v>
      </c>
      <c r="N7" s="17">
        <v>13</v>
      </c>
      <c r="O7" s="17">
        <v>40</v>
      </c>
      <c r="P7" s="72">
        <v>23</v>
      </c>
      <c r="Q7" s="330">
        <f t="shared" si="0"/>
        <v>0.57499999999999996</v>
      </c>
    </row>
    <row r="8" spans="1:17" x14ac:dyDescent="0.25">
      <c r="A8" s="17">
        <v>25</v>
      </c>
      <c r="B8" s="17">
        <v>8</v>
      </c>
      <c r="C8" s="17">
        <v>1991</v>
      </c>
      <c r="D8" s="67" t="s">
        <v>1041</v>
      </c>
      <c r="E8" s="24" t="s">
        <v>1026</v>
      </c>
      <c r="F8" s="48" t="s">
        <v>565</v>
      </c>
      <c r="G8" s="17">
        <v>22</v>
      </c>
      <c r="H8" s="24" t="s">
        <v>1026</v>
      </c>
      <c r="I8" s="17">
        <v>7</v>
      </c>
      <c r="J8" s="142"/>
      <c r="K8" s="17">
        <v>1513</v>
      </c>
      <c r="M8" s="19" t="s">
        <v>1029</v>
      </c>
      <c r="N8" s="17">
        <v>12</v>
      </c>
      <c r="O8" s="17">
        <v>42</v>
      </c>
      <c r="P8" s="72">
        <v>22</v>
      </c>
      <c r="Q8" s="330">
        <f t="shared" si="0"/>
        <v>0.52380952380952384</v>
      </c>
    </row>
    <row r="9" spans="1:17" x14ac:dyDescent="0.25">
      <c r="J9" s="19" t="s">
        <v>2</v>
      </c>
      <c r="K9" s="17">
        <f>SUM(K3:K8)</f>
        <v>6923</v>
      </c>
      <c r="M9" s="19" t="s">
        <v>1042</v>
      </c>
      <c r="N9" s="17">
        <v>10</v>
      </c>
      <c r="O9" s="17">
        <v>31</v>
      </c>
      <c r="P9" s="72">
        <v>17</v>
      </c>
      <c r="Q9" s="330">
        <f t="shared" si="0"/>
        <v>0.54838709677419351</v>
      </c>
    </row>
    <row r="10" spans="1:17" x14ac:dyDescent="0.25">
      <c r="J10" s="19" t="s">
        <v>567</v>
      </c>
      <c r="K10" s="82">
        <f>PRODUCT(K9/5)</f>
        <v>1384.6</v>
      </c>
      <c r="M10" s="19" t="s">
        <v>1043</v>
      </c>
      <c r="N10" s="17">
        <v>13</v>
      </c>
      <c r="O10" s="17">
        <v>40</v>
      </c>
      <c r="P10" s="72">
        <v>14</v>
      </c>
      <c r="Q10" s="330">
        <f t="shared" si="0"/>
        <v>0.35</v>
      </c>
    </row>
    <row r="11" spans="1:17" x14ac:dyDescent="0.25">
      <c r="D11" s="20"/>
      <c r="E11" s="24"/>
      <c r="F11" s="48"/>
      <c r="H11" s="24"/>
      <c r="J11" s="142"/>
      <c r="M11" s="19" t="s">
        <v>264</v>
      </c>
      <c r="N11" s="17">
        <v>8</v>
      </c>
      <c r="O11" s="17">
        <v>28</v>
      </c>
      <c r="P11" s="72">
        <v>11</v>
      </c>
      <c r="Q11" s="330">
        <f t="shared" si="0"/>
        <v>0.39285714285714285</v>
      </c>
    </row>
    <row r="12" spans="1:17" x14ac:dyDescent="0.25">
      <c r="A12" s="33"/>
      <c r="B12" s="33"/>
      <c r="C12" s="33"/>
      <c r="D12" s="144"/>
      <c r="E12" s="163"/>
      <c r="F12" s="35"/>
      <c r="G12" s="33"/>
      <c r="H12" s="33"/>
      <c r="I12" s="33"/>
      <c r="J12" s="33"/>
      <c r="K12" s="33"/>
      <c r="M12" s="19" t="s">
        <v>2312</v>
      </c>
      <c r="N12" s="17">
        <v>3</v>
      </c>
      <c r="O12" s="17">
        <v>9</v>
      </c>
      <c r="P12" s="72">
        <v>9</v>
      </c>
      <c r="Q12" s="330">
        <f t="shared" si="0"/>
        <v>1</v>
      </c>
    </row>
    <row r="13" spans="1:17" x14ac:dyDescent="0.25">
      <c r="A13" s="17">
        <v>19</v>
      </c>
      <c r="B13" s="17">
        <v>8</v>
      </c>
      <c r="C13" s="32">
        <v>1992</v>
      </c>
      <c r="D13" s="48" t="s">
        <v>1029</v>
      </c>
      <c r="E13" s="24" t="s">
        <v>1026</v>
      </c>
      <c r="F13" s="67" t="s">
        <v>1041</v>
      </c>
      <c r="G13" s="17">
        <v>7</v>
      </c>
      <c r="H13" s="24" t="s">
        <v>1026</v>
      </c>
      <c r="I13" s="17">
        <v>8</v>
      </c>
      <c r="K13" s="17">
        <v>293</v>
      </c>
      <c r="M13" s="19" t="s">
        <v>6621</v>
      </c>
      <c r="N13" s="17">
        <v>10</v>
      </c>
      <c r="O13" s="17">
        <v>33</v>
      </c>
      <c r="P13" s="72">
        <v>9</v>
      </c>
      <c r="Q13" s="330">
        <f t="shared" si="0"/>
        <v>0.27272727272727271</v>
      </c>
    </row>
    <row r="14" spans="1:17" x14ac:dyDescent="0.25">
      <c r="A14" s="17">
        <v>22</v>
      </c>
      <c r="B14" s="17">
        <v>8</v>
      </c>
      <c r="C14" s="32">
        <v>1992</v>
      </c>
      <c r="D14" s="67" t="s">
        <v>1041</v>
      </c>
      <c r="E14" s="24" t="s">
        <v>1026</v>
      </c>
      <c r="F14" s="48" t="s">
        <v>1029</v>
      </c>
      <c r="G14" s="17">
        <v>12</v>
      </c>
      <c r="H14" s="24" t="s">
        <v>1026</v>
      </c>
      <c r="I14" s="17">
        <v>5</v>
      </c>
      <c r="K14" s="17">
        <v>1077</v>
      </c>
      <c r="M14" s="19" t="s">
        <v>5041</v>
      </c>
      <c r="N14" s="17">
        <v>5</v>
      </c>
      <c r="O14" s="17">
        <v>16</v>
      </c>
      <c r="P14" s="72">
        <v>6</v>
      </c>
      <c r="Q14" s="330">
        <f t="shared" si="0"/>
        <v>0.375</v>
      </c>
    </row>
    <row r="15" spans="1:17" x14ac:dyDescent="0.25">
      <c r="H15" s="142"/>
      <c r="M15" s="19" t="s">
        <v>1465</v>
      </c>
      <c r="N15" s="17">
        <v>5</v>
      </c>
      <c r="O15" s="17">
        <v>18</v>
      </c>
      <c r="P15" s="72">
        <v>6</v>
      </c>
      <c r="Q15" s="330">
        <f t="shared" si="0"/>
        <v>0.33333333333333331</v>
      </c>
    </row>
    <row r="16" spans="1:17" x14ac:dyDescent="0.25">
      <c r="A16" s="17">
        <v>19</v>
      </c>
      <c r="B16" s="17">
        <v>8</v>
      </c>
      <c r="C16" s="32">
        <v>1992</v>
      </c>
      <c r="D16" s="41" t="s">
        <v>1044</v>
      </c>
      <c r="E16" s="24" t="s">
        <v>1026</v>
      </c>
      <c r="F16" s="48" t="s">
        <v>1042</v>
      </c>
      <c r="G16" s="17">
        <v>7</v>
      </c>
      <c r="H16" s="24" t="s">
        <v>1026</v>
      </c>
      <c r="I16" s="17">
        <v>1</v>
      </c>
      <c r="K16" s="17">
        <v>830</v>
      </c>
      <c r="M16" s="19" t="s">
        <v>3121</v>
      </c>
      <c r="N16" s="17">
        <v>2</v>
      </c>
      <c r="O16" s="17">
        <v>7</v>
      </c>
      <c r="P16" s="72">
        <v>4</v>
      </c>
      <c r="Q16" s="330">
        <f t="shared" si="0"/>
        <v>0.5714285714285714</v>
      </c>
    </row>
    <row r="17" spans="1:18" x14ac:dyDescent="0.25">
      <c r="A17" s="17">
        <v>22</v>
      </c>
      <c r="B17" s="17">
        <v>8</v>
      </c>
      <c r="C17" s="32">
        <v>1992</v>
      </c>
      <c r="D17" s="67" t="s">
        <v>1042</v>
      </c>
      <c r="E17" s="24" t="s">
        <v>1026</v>
      </c>
      <c r="F17" s="38" t="s">
        <v>1044</v>
      </c>
      <c r="G17" s="17">
        <v>14</v>
      </c>
      <c r="H17" s="24" t="s">
        <v>1026</v>
      </c>
      <c r="I17" s="17">
        <v>6</v>
      </c>
      <c r="K17" s="17">
        <v>1095</v>
      </c>
      <c r="M17" s="19" t="s">
        <v>181</v>
      </c>
      <c r="N17" s="17">
        <v>3</v>
      </c>
      <c r="O17" s="17">
        <v>11</v>
      </c>
      <c r="P17" s="72">
        <v>4</v>
      </c>
      <c r="Q17" s="330">
        <f t="shared" si="0"/>
        <v>0.36363636363636365</v>
      </c>
    </row>
    <row r="18" spans="1:18" x14ac:dyDescent="0.25">
      <c r="A18" s="17">
        <v>23</v>
      </c>
      <c r="B18" s="17">
        <v>8</v>
      </c>
      <c r="C18" s="32">
        <v>1992</v>
      </c>
      <c r="D18" s="67" t="s">
        <v>1042</v>
      </c>
      <c r="E18" s="24" t="s">
        <v>1026</v>
      </c>
      <c r="F18" s="38" t="s">
        <v>1044</v>
      </c>
      <c r="G18" s="17">
        <v>12</v>
      </c>
      <c r="H18" s="24" t="s">
        <v>1026</v>
      </c>
      <c r="I18" s="17">
        <v>7</v>
      </c>
      <c r="K18" s="17">
        <v>1407</v>
      </c>
      <c r="M18" s="19" t="s">
        <v>0</v>
      </c>
      <c r="N18" s="17">
        <v>3</v>
      </c>
      <c r="O18" s="17">
        <v>10</v>
      </c>
      <c r="P18" s="72">
        <v>2</v>
      </c>
      <c r="Q18" s="330">
        <f t="shared" si="0"/>
        <v>0.2</v>
      </c>
    </row>
    <row r="19" spans="1:18" x14ac:dyDescent="0.25">
      <c r="D19" s="67"/>
      <c r="E19" s="24"/>
      <c r="F19" s="48"/>
      <c r="H19" s="24"/>
      <c r="M19" s="19" t="s">
        <v>5266</v>
      </c>
      <c r="N19" s="17">
        <v>4</v>
      </c>
      <c r="O19" s="17">
        <v>12</v>
      </c>
      <c r="P19" s="72">
        <v>2</v>
      </c>
      <c r="Q19" s="330">
        <f t="shared" si="0"/>
        <v>0.16666666666666666</v>
      </c>
    </row>
    <row r="20" spans="1:18" x14ac:dyDescent="0.25">
      <c r="A20" s="17">
        <v>19</v>
      </c>
      <c r="B20" s="17">
        <v>8</v>
      </c>
      <c r="C20" s="32">
        <v>1992</v>
      </c>
      <c r="D20" s="20" t="s">
        <v>564</v>
      </c>
      <c r="E20" s="24" t="s">
        <v>1026</v>
      </c>
      <c r="F20" s="38" t="s">
        <v>1045</v>
      </c>
      <c r="G20" s="17">
        <v>4</v>
      </c>
      <c r="H20" s="24" t="s">
        <v>1026</v>
      </c>
      <c r="I20" s="17">
        <v>2</v>
      </c>
      <c r="K20" s="17">
        <v>820</v>
      </c>
      <c r="M20" s="19" t="s">
        <v>5267</v>
      </c>
      <c r="N20" s="17">
        <v>2</v>
      </c>
      <c r="O20" s="17">
        <v>7</v>
      </c>
      <c r="P20" s="72">
        <v>1</v>
      </c>
      <c r="Q20" s="330">
        <f t="shared" si="0"/>
        <v>0.14285714285714285</v>
      </c>
    </row>
    <row r="21" spans="1:18" x14ac:dyDescent="0.25">
      <c r="A21" s="17">
        <v>22</v>
      </c>
      <c r="B21" s="17">
        <v>8</v>
      </c>
      <c r="C21" s="32">
        <v>1992</v>
      </c>
      <c r="D21" s="38" t="s">
        <v>1045</v>
      </c>
      <c r="E21" s="24" t="s">
        <v>1026</v>
      </c>
      <c r="F21" s="20" t="s">
        <v>564</v>
      </c>
      <c r="G21" s="17">
        <v>1</v>
      </c>
      <c r="H21" s="24" t="s">
        <v>1026</v>
      </c>
      <c r="I21" s="17">
        <v>7</v>
      </c>
      <c r="K21" s="17">
        <v>754</v>
      </c>
      <c r="M21" s="197" t="s">
        <v>5907</v>
      </c>
      <c r="N21" s="17">
        <v>2</v>
      </c>
      <c r="O21" s="17">
        <v>7</v>
      </c>
      <c r="P21" s="72">
        <v>1</v>
      </c>
      <c r="Q21" s="330">
        <f t="shared" si="0"/>
        <v>0.14285714285714285</v>
      </c>
    </row>
    <row r="22" spans="1:18" x14ac:dyDescent="0.25">
      <c r="D22" s="67"/>
      <c r="E22" s="24"/>
      <c r="F22" s="48"/>
      <c r="H22" s="24"/>
      <c r="M22" s="19" t="s">
        <v>1427</v>
      </c>
      <c r="N22" s="17">
        <v>3</v>
      </c>
      <c r="O22" s="17">
        <v>10</v>
      </c>
      <c r="P22" s="72">
        <v>1</v>
      </c>
      <c r="Q22" s="330">
        <f t="shared" si="0"/>
        <v>0.1</v>
      </c>
    </row>
    <row r="23" spans="1:18" x14ac:dyDescent="0.25">
      <c r="A23" s="17">
        <v>19</v>
      </c>
      <c r="B23" s="17">
        <v>8</v>
      </c>
      <c r="C23" s="32">
        <v>1992</v>
      </c>
      <c r="D23" s="38" t="s">
        <v>565</v>
      </c>
      <c r="E23" s="24" t="s">
        <v>1026</v>
      </c>
      <c r="F23" s="20" t="s">
        <v>1043</v>
      </c>
      <c r="G23" s="17">
        <v>9</v>
      </c>
      <c r="H23" s="24" t="s">
        <v>1026</v>
      </c>
      <c r="I23" s="17">
        <v>10</v>
      </c>
      <c r="K23" s="17">
        <v>487</v>
      </c>
      <c r="M23" s="19" t="s">
        <v>5387</v>
      </c>
      <c r="N23" s="17">
        <v>1</v>
      </c>
      <c r="O23" s="17">
        <v>3</v>
      </c>
      <c r="P23" s="72">
        <v>0</v>
      </c>
      <c r="Q23" s="330">
        <f t="shared" si="0"/>
        <v>0</v>
      </c>
    </row>
    <row r="24" spans="1:18" x14ac:dyDescent="0.25">
      <c r="A24" s="17">
        <v>22</v>
      </c>
      <c r="B24" s="17">
        <v>8</v>
      </c>
      <c r="C24" s="32">
        <v>1992</v>
      </c>
      <c r="D24" s="20" t="s">
        <v>1043</v>
      </c>
      <c r="E24" s="24" t="s">
        <v>1026</v>
      </c>
      <c r="F24" s="38" t="s">
        <v>565</v>
      </c>
      <c r="G24" s="17">
        <v>13</v>
      </c>
      <c r="H24" s="24" t="s">
        <v>1026</v>
      </c>
      <c r="I24" s="17">
        <v>8</v>
      </c>
      <c r="K24" s="17">
        <v>1609</v>
      </c>
      <c r="M24" s="19" t="s">
        <v>5759</v>
      </c>
      <c r="N24" s="17">
        <v>1</v>
      </c>
      <c r="O24" s="17">
        <v>3</v>
      </c>
      <c r="P24" s="72">
        <v>0</v>
      </c>
      <c r="Q24" s="330">
        <f t="shared" si="0"/>
        <v>0</v>
      </c>
    </row>
    <row r="25" spans="1:18" x14ac:dyDescent="0.25">
      <c r="D25" s="67"/>
      <c r="E25" s="24"/>
      <c r="F25" s="48"/>
      <c r="H25" s="24"/>
      <c r="J25" s="19" t="s">
        <v>2</v>
      </c>
      <c r="K25" s="17">
        <f>SUM(K13:K24)</f>
        <v>8372</v>
      </c>
      <c r="M25" s="19" t="s">
        <v>1318</v>
      </c>
      <c r="N25" s="17">
        <v>1</v>
      </c>
      <c r="O25" s="17">
        <v>3</v>
      </c>
      <c r="P25" s="72">
        <v>0</v>
      </c>
      <c r="Q25" s="330">
        <f t="shared" si="0"/>
        <v>0</v>
      </c>
    </row>
    <row r="26" spans="1:18" x14ac:dyDescent="0.25">
      <c r="D26" s="67"/>
      <c r="E26" s="24"/>
      <c r="F26" s="48"/>
      <c r="H26" s="24"/>
      <c r="J26" s="19" t="s">
        <v>567</v>
      </c>
      <c r="K26" s="82">
        <f>PRODUCT(K25/9)</f>
        <v>930.22222222222217</v>
      </c>
      <c r="M26" s="19" t="s">
        <v>5763</v>
      </c>
      <c r="N26" s="17">
        <v>1</v>
      </c>
      <c r="O26" s="17">
        <v>3</v>
      </c>
      <c r="P26" s="72">
        <v>0</v>
      </c>
      <c r="Q26" s="330">
        <f t="shared" si="0"/>
        <v>0</v>
      </c>
    </row>
    <row r="27" spans="1:18" x14ac:dyDescent="0.25">
      <c r="D27" s="20"/>
      <c r="E27" s="24"/>
      <c r="F27" s="48"/>
      <c r="H27" s="24"/>
      <c r="M27" s="142" t="s">
        <v>6489</v>
      </c>
      <c r="N27" s="17">
        <v>1</v>
      </c>
      <c r="O27" s="17">
        <v>3</v>
      </c>
      <c r="P27" s="72">
        <v>0</v>
      </c>
      <c r="Q27" s="330">
        <f t="shared" si="0"/>
        <v>0</v>
      </c>
    </row>
    <row r="28" spans="1:18" x14ac:dyDescent="0.25">
      <c r="A28" s="33"/>
      <c r="B28" s="33"/>
      <c r="C28" s="33"/>
      <c r="D28" s="144"/>
      <c r="E28" s="163"/>
      <c r="F28" s="35"/>
      <c r="G28" s="33"/>
      <c r="H28" s="33"/>
      <c r="I28" s="33"/>
      <c r="J28" s="33"/>
      <c r="K28" s="33"/>
      <c r="M28" s="142" t="s">
        <v>566</v>
      </c>
      <c r="N28" s="17">
        <v>1</v>
      </c>
      <c r="O28" s="17">
        <v>3</v>
      </c>
      <c r="P28" s="72">
        <v>0</v>
      </c>
      <c r="Q28" s="330">
        <f t="shared" si="0"/>
        <v>0</v>
      </c>
    </row>
    <row r="29" spans="1:18" x14ac:dyDescent="0.25">
      <c r="A29" s="17">
        <v>11</v>
      </c>
      <c r="B29" s="17">
        <v>8</v>
      </c>
      <c r="C29" s="32">
        <v>1993</v>
      </c>
      <c r="D29" s="48" t="s">
        <v>1045</v>
      </c>
      <c r="E29" s="24" t="s">
        <v>1026</v>
      </c>
      <c r="F29" s="67" t="s">
        <v>1041</v>
      </c>
      <c r="G29" s="17">
        <v>5</v>
      </c>
      <c r="H29" s="24" t="s">
        <v>1026</v>
      </c>
      <c r="I29" s="17">
        <v>23</v>
      </c>
      <c r="K29" s="17">
        <v>258</v>
      </c>
      <c r="M29" s="19" t="s">
        <v>6508</v>
      </c>
      <c r="N29" s="17">
        <v>1</v>
      </c>
      <c r="O29" s="17">
        <v>3</v>
      </c>
      <c r="P29" s="72">
        <v>0</v>
      </c>
      <c r="Q29" s="330">
        <f t="shared" si="0"/>
        <v>0</v>
      </c>
      <c r="R29" s="330"/>
    </row>
    <row r="30" spans="1:18" x14ac:dyDescent="0.25">
      <c r="A30" s="17">
        <v>14</v>
      </c>
      <c r="B30" s="17">
        <v>8</v>
      </c>
      <c r="C30" s="32">
        <v>1993</v>
      </c>
      <c r="D30" s="67" t="s">
        <v>1041</v>
      </c>
      <c r="E30" s="24" t="s">
        <v>1026</v>
      </c>
      <c r="F30" s="48" t="s">
        <v>1045</v>
      </c>
      <c r="G30" s="17">
        <v>20</v>
      </c>
      <c r="H30" s="24" t="s">
        <v>1026</v>
      </c>
      <c r="I30" s="17">
        <v>1</v>
      </c>
      <c r="K30" s="17">
        <v>536</v>
      </c>
      <c r="M30" s="19" t="s">
        <v>171</v>
      </c>
      <c r="N30" s="17">
        <v>2</v>
      </c>
      <c r="O30" s="17">
        <v>6</v>
      </c>
      <c r="P30" s="72">
        <v>0</v>
      </c>
      <c r="Q30" s="330">
        <f t="shared" si="0"/>
        <v>0</v>
      </c>
    </row>
    <row r="31" spans="1:18" x14ac:dyDescent="0.25">
      <c r="H31" s="142"/>
      <c r="M31" s="19" t="s">
        <v>1</v>
      </c>
      <c r="N31" s="17">
        <v>2</v>
      </c>
      <c r="O31" s="17">
        <v>6</v>
      </c>
      <c r="P31" s="72">
        <v>0</v>
      </c>
      <c r="Q31" s="330">
        <f t="shared" si="0"/>
        <v>0</v>
      </c>
    </row>
    <row r="32" spans="1:18" x14ac:dyDescent="0.25">
      <c r="A32" s="17">
        <v>11</v>
      </c>
      <c r="B32" s="17">
        <v>8</v>
      </c>
      <c r="C32" s="32">
        <v>1993</v>
      </c>
      <c r="D32" s="38" t="s">
        <v>1044</v>
      </c>
      <c r="E32" s="24" t="s">
        <v>1026</v>
      </c>
      <c r="F32" s="67" t="s">
        <v>1042</v>
      </c>
      <c r="G32" s="17">
        <v>4</v>
      </c>
      <c r="H32" s="24" t="s">
        <v>1026</v>
      </c>
      <c r="I32" s="17">
        <v>10</v>
      </c>
      <c r="K32" s="17">
        <v>564</v>
      </c>
      <c r="M32" s="142" t="s">
        <v>1045</v>
      </c>
      <c r="N32" s="17">
        <v>3</v>
      </c>
      <c r="O32" s="17">
        <v>6</v>
      </c>
      <c r="P32" s="72">
        <v>0</v>
      </c>
      <c r="Q32" s="330">
        <f t="shared" si="0"/>
        <v>0</v>
      </c>
    </row>
    <row r="33" spans="1:17" x14ac:dyDescent="0.25">
      <c r="A33" s="17">
        <v>14</v>
      </c>
      <c r="B33" s="17">
        <v>8</v>
      </c>
      <c r="C33" s="32">
        <v>1993</v>
      </c>
      <c r="D33" s="67" t="s">
        <v>1042</v>
      </c>
      <c r="E33" s="24" t="s">
        <v>1026</v>
      </c>
      <c r="F33" s="38" t="s">
        <v>1044</v>
      </c>
      <c r="G33" s="17">
        <v>6</v>
      </c>
      <c r="H33" s="24" t="s">
        <v>1026</v>
      </c>
      <c r="I33" s="17">
        <v>2</v>
      </c>
      <c r="K33" s="17">
        <v>1039</v>
      </c>
      <c r="N33" s="17">
        <f>SUM(N3:N32)</f>
        <v>170</v>
      </c>
      <c r="O33" s="17">
        <f>SUM(O3:O32)</f>
        <v>552</v>
      </c>
      <c r="P33" s="72">
        <f>SUM(P3:P32)</f>
        <v>276</v>
      </c>
    </row>
    <row r="34" spans="1:17" x14ac:dyDescent="0.25">
      <c r="D34" s="67"/>
      <c r="E34" s="24"/>
      <c r="F34" s="48"/>
      <c r="H34" s="24"/>
    </row>
    <row r="35" spans="1:17" x14ac:dyDescent="0.25">
      <c r="A35" s="17">
        <v>11</v>
      </c>
      <c r="B35" s="17">
        <v>8</v>
      </c>
      <c r="C35" s="32">
        <v>1993</v>
      </c>
      <c r="D35" s="20" t="s">
        <v>1043</v>
      </c>
      <c r="E35" s="24" t="s">
        <v>1026</v>
      </c>
      <c r="F35" s="19" t="s">
        <v>1029</v>
      </c>
      <c r="G35" s="17">
        <v>9</v>
      </c>
      <c r="H35" s="24" t="s">
        <v>1026</v>
      </c>
      <c r="I35" s="17">
        <v>6</v>
      </c>
      <c r="K35" s="17">
        <v>1853</v>
      </c>
      <c r="M35" s="153" t="s">
        <v>4916</v>
      </c>
      <c r="N35" s="14" t="s">
        <v>3122</v>
      </c>
      <c r="O35" s="14" t="s">
        <v>3107</v>
      </c>
      <c r="P35" s="14" t="s">
        <v>3123</v>
      </c>
      <c r="Q35" s="14" t="s">
        <v>3108</v>
      </c>
    </row>
    <row r="36" spans="1:17" x14ac:dyDescent="0.25">
      <c r="A36" s="17">
        <v>14</v>
      </c>
      <c r="B36" s="17">
        <v>8</v>
      </c>
      <c r="C36" s="32">
        <v>1993</v>
      </c>
      <c r="D36" s="20" t="s">
        <v>1029</v>
      </c>
      <c r="E36" s="24" t="s">
        <v>1026</v>
      </c>
      <c r="F36" s="19" t="s">
        <v>1043</v>
      </c>
      <c r="G36" s="17">
        <v>8</v>
      </c>
      <c r="H36" s="24" t="s">
        <v>1026</v>
      </c>
      <c r="I36" s="17">
        <v>5</v>
      </c>
      <c r="K36" s="17">
        <v>1773</v>
      </c>
      <c r="M36" s="197" t="s">
        <v>1041</v>
      </c>
      <c r="N36" s="196">
        <v>22</v>
      </c>
      <c r="O36" s="368">
        <v>17</v>
      </c>
      <c r="P36" s="196">
        <v>5</v>
      </c>
      <c r="Q36" s="331">
        <f t="shared" ref="Q36:Q46" si="1">PRODUCT(O36/N36)</f>
        <v>0.77272727272727271</v>
      </c>
    </row>
    <row r="37" spans="1:17" x14ac:dyDescent="0.25">
      <c r="A37" s="17">
        <v>15</v>
      </c>
      <c r="B37" s="17">
        <v>8</v>
      </c>
      <c r="C37" s="32">
        <v>1993</v>
      </c>
      <c r="D37" s="20" t="s">
        <v>1029</v>
      </c>
      <c r="E37" s="24" t="s">
        <v>1026</v>
      </c>
      <c r="F37" s="19" t="s">
        <v>1043</v>
      </c>
      <c r="G37" s="17">
        <v>15</v>
      </c>
      <c r="H37" s="24" t="s">
        <v>1026</v>
      </c>
      <c r="I37" s="17">
        <v>3</v>
      </c>
      <c r="K37" s="17">
        <v>1856</v>
      </c>
      <c r="M37" s="197" t="s">
        <v>1241</v>
      </c>
      <c r="N37" s="196">
        <v>16</v>
      </c>
      <c r="O37" s="368">
        <v>12</v>
      </c>
      <c r="P37" s="196">
        <v>4</v>
      </c>
      <c r="Q37" s="331">
        <f t="shared" si="1"/>
        <v>0.75</v>
      </c>
    </row>
    <row r="38" spans="1:17" x14ac:dyDescent="0.25">
      <c r="C38" s="32"/>
      <c r="D38" s="38"/>
      <c r="E38" s="24"/>
      <c r="F38" s="20"/>
      <c r="H38" s="24"/>
      <c r="M38" s="197" t="s">
        <v>564</v>
      </c>
      <c r="N38" s="196">
        <v>11</v>
      </c>
      <c r="O38" s="368">
        <v>9</v>
      </c>
      <c r="P38" s="196">
        <v>2</v>
      </c>
      <c r="Q38" s="331">
        <f t="shared" si="1"/>
        <v>0.81818181818181823</v>
      </c>
    </row>
    <row r="39" spans="1:17" x14ac:dyDescent="0.25">
      <c r="A39" s="17">
        <v>11</v>
      </c>
      <c r="B39" s="17">
        <v>8</v>
      </c>
      <c r="C39" s="32">
        <v>1993</v>
      </c>
      <c r="D39" s="48" t="s">
        <v>565</v>
      </c>
      <c r="E39" s="24" t="s">
        <v>1026</v>
      </c>
      <c r="F39" s="20" t="s">
        <v>564</v>
      </c>
      <c r="G39" s="17">
        <v>7</v>
      </c>
      <c r="H39" s="24" t="s">
        <v>1026</v>
      </c>
      <c r="I39" s="17">
        <v>20</v>
      </c>
      <c r="K39" s="17">
        <v>924</v>
      </c>
      <c r="M39" s="203" t="s">
        <v>5391</v>
      </c>
      <c r="N39" s="196">
        <v>9</v>
      </c>
      <c r="O39" s="368">
        <v>8</v>
      </c>
      <c r="P39" s="196">
        <v>1</v>
      </c>
      <c r="Q39" s="331">
        <f t="shared" si="1"/>
        <v>0.88888888888888884</v>
      </c>
    </row>
    <row r="40" spans="1:17" x14ac:dyDescent="0.25">
      <c r="A40" s="17">
        <v>14</v>
      </c>
      <c r="B40" s="17">
        <v>8</v>
      </c>
      <c r="C40" s="32">
        <v>1993</v>
      </c>
      <c r="D40" s="20" t="s">
        <v>564</v>
      </c>
      <c r="E40" s="24" t="s">
        <v>1026</v>
      </c>
      <c r="F40" s="48" t="s">
        <v>565</v>
      </c>
      <c r="G40" s="17">
        <v>12</v>
      </c>
      <c r="H40" s="24" t="s">
        <v>1026</v>
      </c>
      <c r="I40" s="17">
        <v>3</v>
      </c>
      <c r="K40" s="17">
        <v>811</v>
      </c>
      <c r="M40" s="197" t="s">
        <v>1029</v>
      </c>
      <c r="N40" s="196">
        <v>12</v>
      </c>
      <c r="O40" s="368">
        <v>8</v>
      </c>
      <c r="P40" s="196">
        <v>4</v>
      </c>
      <c r="Q40" s="331">
        <f t="shared" si="1"/>
        <v>0.66666666666666663</v>
      </c>
    </row>
    <row r="41" spans="1:17" x14ac:dyDescent="0.25">
      <c r="D41" s="20"/>
      <c r="E41" s="24"/>
      <c r="H41" s="24"/>
      <c r="J41" s="19" t="s">
        <v>2</v>
      </c>
      <c r="K41" s="17">
        <f>SUM(K29:K40)</f>
        <v>9614</v>
      </c>
      <c r="M41" s="197" t="s">
        <v>565</v>
      </c>
      <c r="N41" s="196">
        <v>13</v>
      </c>
      <c r="O41" s="368">
        <v>7</v>
      </c>
      <c r="P41" s="196">
        <v>6</v>
      </c>
      <c r="Q41" s="331">
        <f t="shared" si="1"/>
        <v>0.53846153846153844</v>
      </c>
    </row>
    <row r="42" spans="1:17" x14ac:dyDescent="0.25">
      <c r="D42" s="67"/>
      <c r="E42" s="24"/>
      <c r="F42" s="48"/>
      <c r="H42" s="24"/>
      <c r="J42" s="19" t="s">
        <v>567</v>
      </c>
      <c r="K42" s="82">
        <f>PRODUCT(K41/9)</f>
        <v>1068.2222222222222</v>
      </c>
      <c r="M42" s="197" t="s">
        <v>1042</v>
      </c>
      <c r="N42" s="196">
        <v>10</v>
      </c>
      <c r="O42" s="368">
        <v>6</v>
      </c>
      <c r="P42" s="196">
        <v>4</v>
      </c>
      <c r="Q42" s="331">
        <f t="shared" si="1"/>
        <v>0.6</v>
      </c>
    </row>
    <row r="43" spans="1:17" x14ac:dyDescent="0.25">
      <c r="D43" s="20"/>
      <c r="E43" s="24"/>
      <c r="F43" s="48"/>
      <c r="H43" s="24"/>
      <c r="M43" s="197" t="s">
        <v>1043</v>
      </c>
      <c r="N43" s="196">
        <v>13</v>
      </c>
      <c r="O43" s="368">
        <v>4</v>
      </c>
      <c r="P43" s="196">
        <v>9</v>
      </c>
      <c r="Q43" s="331">
        <f t="shared" si="1"/>
        <v>0.30769230769230771</v>
      </c>
    </row>
    <row r="44" spans="1:17" x14ac:dyDescent="0.25">
      <c r="A44" s="21"/>
      <c r="B44" s="21"/>
      <c r="C44" s="21"/>
      <c r="D44" s="22"/>
      <c r="E44" s="21"/>
      <c r="F44" s="22"/>
      <c r="G44" s="21"/>
      <c r="H44" s="21"/>
      <c r="I44" s="21"/>
      <c r="J44" s="144"/>
      <c r="K44" s="68"/>
      <c r="M44" s="197" t="s">
        <v>2312</v>
      </c>
      <c r="N44" s="196">
        <v>3</v>
      </c>
      <c r="O44" s="368">
        <v>3</v>
      </c>
      <c r="P44" s="196">
        <v>0</v>
      </c>
      <c r="Q44" s="331">
        <f t="shared" si="1"/>
        <v>1</v>
      </c>
    </row>
    <row r="45" spans="1:17" x14ac:dyDescent="0.25">
      <c r="A45" s="17">
        <v>10</v>
      </c>
      <c r="B45" s="17">
        <v>8</v>
      </c>
      <c r="C45" s="17">
        <v>1994</v>
      </c>
      <c r="D45" s="19" t="s">
        <v>1045</v>
      </c>
      <c r="E45" s="24" t="s">
        <v>1026</v>
      </c>
      <c r="F45" s="20" t="s">
        <v>1042</v>
      </c>
      <c r="G45" s="17">
        <v>0</v>
      </c>
      <c r="H45" s="24" t="s">
        <v>1026</v>
      </c>
      <c r="I45" s="17">
        <v>2</v>
      </c>
      <c r="J45" s="142" t="s">
        <v>6</v>
      </c>
      <c r="K45" s="120">
        <v>414</v>
      </c>
      <c r="M45" s="197" t="s">
        <v>264</v>
      </c>
      <c r="N45" s="196">
        <v>8</v>
      </c>
      <c r="O45" s="368">
        <v>3</v>
      </c>
      <c r="P45" s="196">
        <v>5</v>
      </c>
      <c r="Q45" s="331">
        <f t="shared" si="1"/>
        <v>0.375</v>
      </c>
    </row>
    <row r="46" spans="1:17" x14ac:dyDescent="0.25">
      <c r="A46" s="17">
        <v>13</v>
      </c>
      <c r="B46" s="17">
        <v>8</v>
      </c>
      <c r="C46" s="17">
        <v>1994</v>
      </c>
      <c r="D46" s="20" t="s">
        <v>1042</v>
      </c>
      <c r="E46" s="24" t="s">
        <v>1026</v>
      </c>
      <c r="F46" s="19" t="s">
        <v>1045</v>
      </c>
      <c r="G46" s="17">
        <v>2</v>
      </c>
      <c r="H46" s="24" t="s">
        <v>1026</v>
      </c>
      <c r="I46" s="17">
        <v>1</v>
      </c>
      <c r="J46" s="142" t="s">
        <v>7</v>
      </c>
      <c r="K46" s="120">
        <v>746</v>
      </c>
      <c r="M46" s="197" t="s">
        <v>1465</v>
      </c>
      <c r="N46" s="196">
        <v>5</v>
      </c>
      <c r="O46" s="368">
        <v>2</v>
      </c>
      <c r="P46" s="196">
        <v>3</v>
      </c>
      <c r="Q46" s="331">
        <f t="shared" si="1"/>
        <v>0.4</v>
      </c>
    </row>
    <row r="47" spans="1:17" x14ac:dyDescent="0.25">
      <c r="E47" s="17"/>
      <c r="J47" s="142"/>
      <c r="K47" s="120"/>
      <c r="M47" s="197" t="s">
        <v>5041</v>
      </c>
      <c r="N47" s="196">
        <v>5</v>
      </c>
      <c r="O47" s="368">
        <v>2</v>
      </c>
      <c r="P47" s="196">
        <v>3</v>
      </c>
      <c r="Q47" s="331">
        <f>PRODUCT(O47/N47)</f>
        <v>0.4</v>
      </c>
    </row>
    <row r="48" spans="1:17" x14ac:dyDescent="0.25">
      <c r="A48" s="17">
        <v>10</v>
      </c>
      <c r="B48" s="17">
        <v>8</v>
      </c>
      <c r="C48" s="17">
        <v>1994</v>
      </c>
      <c r="D48" s="19" t="s">
        <v>0</v>
      </c>
      <c r="E48" s="24" t="s">
        <v>1026</v>
      </c>
      <c r="F48" s="20" t="s">
        <v>564</v>
      </c>
      <c r="G48" s="17">
        <v>0</v>
      </c>
      <c r="H48" s="24" t="s">
        <v>1026</v>
      </c>
      <c r="I48" s="17">
        <v>1</v>
      </c>
      <c r="J48" s="142" t="s">
        <v>8</v>
      </c>
      <c r="K48" s="120">
        <v>880</v>
      </c>
      <c r="M48" s="19" t="s">
        <v>6621</v>
      </c>
      <c r="N48" s="196">
        <v>10</v>
      </c>
      <c r="O48" s="368">
        <v>2</v>
      </c>
      <c r="P48" s="196">
        <v>8</v>
      </c>
      <c r="Q48" s="331">
        <f>PRODUCT(O48/N48)</f>
        <v>0.2</v>
      </c>
    </row>
    <row r="49" spans="1:17" x14ac:dyDescent="0.25">
      <c r="A49" s="17">
        <v>13</v>
      </c>
      <c r="B49" s="17">
        <v>8</v>
      </c>
      <c r="C49" s="17">
        <v>1994</v>
      </c>
      <c r="D49" s="20" t="s">
        <v>564</v>
      </c>
      <c r="E49" s="24" t="s">
        <v>1026</v>
      </c>
      <c r="F49" s="19" t="s">
        <v>0</v>
      </c>
      <c r="G49" s="17">
        <v>2</v>
      </c>
      <c r="H49" s="24" t="s">
        <v>1026</v>
      </c>
      <c r="I49" s="17">
        <v>0</v>
      </c>
      <c r="J49" s="142" t="s">
        <v>9</v>
      </c>
      <c r="K49" s="120">
        <v>581</v>
      </c>
      <c r="M49" s="197" t="s">
        <v>3121</v>
      </c>
      <c r="N49" s="196">
        <v>2</v>
      </c>
      <c r="O49" s="368">
        <v>1</v>
      </c>
      <c r="P49" s="196">
        <v>1</v>
      </c>
      <c r="Q49" s="331">
        <f>PRODUCT(O49/N49)</f>
        <v>0.5</v>
      </c>
    </row>
    <row r="50" spans="1:17" x14ac:dyDescent="0.25">
      <c r="E50" s="17"/>
      <c r="J50" s="142"/>
      <c r="K50" s="120"/>
      <c r="M50" s="197" t="s">
        <v>181</v>
      </c>
      <c r="N50" s="196">
        <v>3</v>
      </c>
      <c r="O50" s="368">
        <v>1</v>
      </c>
      <c r="P50" s="196">
        <v>2</v>
      </c>
      <c r="Q50" s="331">
        <f>PRODUCT(O50/N50)</f>
        <v>0.33333333333333331</v>
      </c>
    </row>
    <row r="51" spans="1:17" x14ac:dyDescent="0.25">
      <c r="A51" s="17">
        <v>10</v>
      </c>
      <c r="B51" s="17">
        <v>8</v>
      </c>
      <c r="C51" s="17">
        <v>1994</v>
      </c>
      <c r="D51" s="19" t="s">
        <v>1043</v>
      </c>
      <c r="E51" s="24" t="s">
        <v>1026</v>
      </c>
      <c r="F51" s="20" t="s">
        <v>1029</v>
      </c>
      <c r="G51" s="17">
        <v>1</v>
      </c>
      <c r="H51" s="24" t="s">
        <v>1026</v>
      </c>
      <c r="I51" s="17">
        <v>2</v>
      </c>
      <c r="J51" s="142" t="s">
        <v>10</v>
      </c>
      <c r="K51" s="120">
        <v>1532</v>
      </c>
      <c r="M51" s="197" t="s">
        <v>1318</v>
      </c>
      <c r="N51" s="196">
        <v>1</v>
      </c>
      <c r="O51" s="368">
        <v>0</v>
      </c>
      <c r="P51" s="196">
        <v>1</v>
      </c>
      <c r="Q51" s="331">
        <f t="shared" ref="Q51:Q65" si="2">PRODUCT(O51/N51)</f>
        <v>0</v>
      </c>
    </row>
    <row r="52" spans="1:17" x14ac:dyDescent="0.25">
      <c r="A52" s="17">
        <v>13</v>
      </c>
      <c r="B52" s="17">
        <v>8</v>
      </c>
      <c r="C52" s="17">
        <v>1994</v>
      </c>
      <c r="D52" s="20" t="s">
        <v>1029</v>
      </c>
      <c r="E52" s="24" t="s">
        <v>1026</v>
      </c>
      <c r="F52" s="19" t="s">
        <v>1043</v>
      </c>
      <c r="G52" s="17">
        <v>2</v>
      </c>
      <c r="H52" s="24" t="s">
        <v>1026</v>
      </c>
      <c r="I52" s="17">
        <v>0</v>
      </c>
      <c r="J52" s="142" t="s">
        <v>11</v>
      </c>
      <c r="K52" s="120">
        <v>1287</v>
      </c>
      <c r="M52" s="19" t="s">
        <v>5763</v>
      </c>
      <c r="N52" s="196">
        <v>1</v>
      </c>
      <c r="O52" s="368">
        <v>0</v>
      </c>
      <c r="P52" s="196">
        <v>1</v>
      </c>
      <c r="Q52" s="331">
        <f t="shared" si="2"/>
        <v>0</v>
      </c>
    </row>
    <row r="53" spans="1:17" x14ac:dyDescent="0.25">
      <c r="E53" s="17"/>
      <c r="J53" s="142"/>
      <c r="K53" s="120"/>
      <c r="M53" s="197" t="s">
        <v>5759</v>
      </c>
      <c r="N53" s="196">
        <v>1</v>
      </c>
      <c r="O53" s="368">
        <v>0</v>
      </c>
      <c r="P53" s="196">
        <v>1</v>
      </c>
      <c r="Q53" s="331">
        <f t="shared" si="2"/>
        <v>0</v>
      </c>
    </row>
    <row r="54" spans="1:17" x14ac:dyDescent="0.25">
      <c r="A54" s="17">
        <v>10</v>
      </c>
      <c r="B54" s="17">
        <v>8</v>
      </c>
      <c r="C54" s="17">
        <v>1994</v>
      </c>
      <c r="D54" s="20" t="s">
        <v>1041</v>
      </c>
      <c r="E54" s="24" t="s">
        <v>1026</v>
      </c>
      <c r="F54" s="19" t="s">
        <v>565</v>
      </c>
      <c r="G54" s="17">
        <v>2</v>
      </c>
      <c r="H54" s="24" t="s">
        <v>1026</v>
      </c>
      <c r="I54" s="17">
        <v>0</v>
      </c>
      <c r="J54" s="142" t="s">
        <v>12</v>
      </c>
      <c r="K54" s="120">
        <v>945</v>
      </c>
      <c r="M54" s="197" t="s">
        <v>5387</v>
      </c>
      <c r="N54" s="196">
        <v>1</v>
      </c>
      <c r="O54" s="368">
        <v>0</v>
      </c>
      <c r="P54" s="196">
        <v>1</v>
      </c>
      <c r="Q54" s="331">
        <f t="shared" si="2"/>
        <v>0</v>
      </c>
    </row>
    <row r="55" spans="1:17" x14ac:dyDescent="0.25">
      <c r="A55" s="17">
        <v>13</v>
      </c>
      <c r="B55" s="17">
        <v>8</v>
      </c>
      <c r="C55" s="17">
        <v>1994</v>
      </c>
      <c r="D55" s="19" t="s">
        <v>565</v>
      </c>
      <c r="E55" s="24" t="s">
        <v>1026</v>
      </c>
      <c r="F55" s="20" t="s">
        <v>1041</v>
      </c>
      <c r="G55" s="17">
        <v>1</v>
      </c>
      <c r="H55" s="24" t="s">
        <v>1026</v>
      </c>
      <c r="I55" s="17">
        <v>2</v>
      </c>
      <c r="J55" s="142" t="s">
        <v>13</v>
      </c>
      <c r="K55" s="120">
        <v>648</v>
      </c>
      <c r="M55" s="197" t="s">
        <v>6508</v>
      </c>
      <c r="N55" s="196">
        <v>1</v>
      </c>
      <c r="O55" s="368">
        <v>0</v>
      </c>
      <c r="P55" s="196">
        <v>1</v>
      </c>
      <c r="Q55" s="331">
        <f t="shared" si="2"/>
        <v>0</v>
      </c>
    </row>
    <row r="56" spans="1:17" x14ac:dyDescent="0.25">
      <c r="D56" s="20"/>
      <c r="E56" s="24"/>
      <c r="H56" s="24"/>
      <c r="J56" s="19" t="s">
        <v>2</v>
      </c>
      <c r="K56" s="17">
        <f>SUM(K45:K55)</f>
        <v>7033</v>
      </c>
      <c r="M56" s="197" t="s">
        <v>6489</v>
      </c>
      <c r="N56" s="196">
        <v>2</v>
      </c>
      <c r="O56" s="368">
        <v>1</v>
      </c>
      <c r="P56" s="196">
        <v>1</v>
      </c>
      <c r="Q56" s="331">
        <f t="shared" si="2"/>
        <v>0.5</v>
      </c>
    </row>
    <row r="57" spans="1:17" x14ac:dyDescent="0.25">
      <c r="D57" s="67"/>
      <c r="E57" s="24"/>
      <c r="F57" s="48"/>
      <c r="H57" s="24"/>
      <c r="J57" s="19" t="s">
        <v>567</v>
      </c>
      <c r="K57" s="82">
        <f>PRODUCT(K56/9)</f>
        <v>781.44444444444446</v>
      </c>
      <c r="M57" s="197" t="s">
        <v>566</v>
      </c>
      <c r="N57" s="196">
        <v>2</v>
      </c>
      <c r="O57" s="368">
        <v>0</v>
      </c>
      <c r="P57" s="196">
        <v>2</v>
      </c>
      <c r="Q57" s="331">
        <f t="shared" si="2"/>
        <v>0</v>
      </c>
    </row>
    <row r="58" spans="1:17" x14ac:dyDescent="0.25">
      <c r="E58" s="17"/>
      <c r="H58" s="24"/>
      <c r="J58" s="142"/>
      <c r="M58" s="197" t="s">
        <v>171</v>
      </c>
      <c r="N58" s="196">
        <v>2</v>
      </c>
      <c r="O58" s="368">
        <v>0</v>
      </c>
      <c r="P58" s="196">
        <v>2</v>
      </c>
      <c r="Q58" s="331">
        <f t="shared" si="2"/>
        <v>0</v>
      </c>
    </row>
    <row r="59" spans="1:17" x14ac:dyDescent="0.25">
      <c r="M59" s="197" t="s">
        <v>5267</v>
      </c>
      <c r="N59" s="196">
        <v>2</v>
      </c>
      <c r="O59" s="368">
        <v>0</v>
      </c>
      <c r="P59" s="196">
        <v>2</v>
      </c>
      <c r="Q59" s="331">
        <f t="shared" si="2"/>
        <v>0</v>
      </c>
    </row>
    <row r="60" spans="1:17" x14ac:dyDescent="0.25">
      <c r="A60" s="21"/>
      <c r="B60" s="21"/>
      <c r="C60" s="21"/>
      <c r="D60" s="22"/>
      <c r="E60" s="21"/>
      <c r="F60" s="22"/>
      <c r="G60" s="21"/>
      <c r="H60" s="21"/>
      <c r="I60" s="21"/>
      <c r="J60" s="144"/>
      <c r="K60" s="68"/>
      <c r="M60" s="197" t="s">
        <v>1427</v>
      </c>
      <c r="N60" s="196">
        <v>2</v>
      </c>
      <c r="O60" s="368">
        <v>0</v>
      </c>
      <c r="P60" s="196">
        <v>2</v>
      </c>
      <c r="Q60" s="331">
        <f t="shared" si="2"/>
        <v>0</v>
      </c>
    </row>
    <row r="61" spans="1:17" x14ac:dyDescent="0.25">
      <c r="A61" s="17">
        <v>9</v>
      </c>
      <c r="B61" s="17">
        <v>8</v>
      </c>
      <c r="C61" s="17">
        <v>1995</v>
      </c>
      <c r="D61" s="20" t="s">
        <v>564</v>
      </c>
      <c r="E61" s="24" t="s">
        <v>1026</v>
      </c>
      <c r="F61" s="19" t="s">
        <v>1044</v>
      </c>
      <c r="G61" s="17">
        <v>2</v>
      </c>
      <c r="H61" s="24" t="s">
        <v>1026</v>
      </c>
      <c r="I61" s="17">
        <v>0</v>
      </c>
      <c r="J61" s="142" t="s">
        <v>646</v>
      </c>
      <c r="K61" s="120">
        <v>580</v>
      </c>
      <c r="M61" s="197" t="s">
        <v>1</v>
      </c>
      <c r="N61" s="196">
        <v>2</v>
      </c>
      <c r="O61" s="368">
        <v>0</v>
      </c>
      <c r="P61" s="196">
        <v>2</v>
      </c>
      <c r="Q61" s="331">
        <f t="shared" si="2"/>
        <v>0</v>
      </c>
    </row>
    <row r="62" spans="1:17" x14ac:dyDescent="0.25">
      <c r="A62" s="17">
        <v>13</v>
      </c>
      <c r="B62" s="17">
        <v>8</v>
      </c>
      <c r="C62" s="17">
        <v>1995</v>
      </c>
      <c r="D62" s="20" t="s">
        <v>1044</v>
      </c>
      <c r="E62" s="24" t="s">
        <v>1026</v>
      </c>
      <c r="F62" s="19" t="s">
        <v>564</v>
      </c>
      <c r="G62" s="17">
        <v>2</v>
      </c>
      <c r="H62" s="24" t="s">
        <v>1026</v>
      </c>
      <c r="I62" s="17">
        <v>1</v>
      </c>
      <c r="J62" s="142" t="s">
        <v>647</v>
      </c>
      <c r="K62" s="120">
        <v>606</v>
      </c>
      <c r="M62" s="197" t="s">
        <v>5907</v>
      </c>
      <c r="N62" s="196">
        <v>2</v>
      </c>
      <c r="O62" s="368">
        <v>0</v>
      </c>
      <c r="P62" s="196">
        <v>2</v>
      </c>
      <c r="Q62" s="331">
        <f t="shared" si="2"/>
        <v>0</v>
      </c>
    </row>
    <row r="63" spans="1:17" x14ac:dyDescent="0.25">
      <c r="A63" s="17">
        <v>17</v>
      </c>
      <c r="B63" s="17">
        <v>8</v>
      </c>
      <c r="C63" s="17">
        <v>1995</v>
      </c>
      <c r="D63" s="20" t="s">
        <v>564</v>
      </c>
      <c r="E63" s="24" t="s">
        <v>1026</v>
      </c>
      <c r="F63" s="19" t="s">
        <v>1044</v>
      </c>
      <c r="G63" s="17">
        <v>2</v>
      </c>
      <c r="H63" s="24" t="s">
        <v>1026</v>
      </c>
      <c r="I63" s="17">
        <v>0</v>
      </c>
      <c r="J63" s="142" t="s">
        <v>649</v>
      </c>
      <c r="K63" s="120">
        <v>1093</v>
      </c>
      <c r="M63" s="197" t="s">
        <v>1045</v>
      </c>
      <c r="N63" s="196">
        <v>3</v>
      </c>
      <c r="O63" s="368">
        <v>0</v>
      </c>
      <c r="P63" s="196">
        <v>3</v>
      </c>
      <c r="Q63" s="331">
        <f t="shared" si="2"/>
        <v>0</v>
      </c>
    </row>
    <row r="64" spans="1:17" x14ac:dyDescent="0.25">
      <c r="A64" s="17">
        <v>19</v>
      </c>
      <c r="B64" s="17">
        <v>8</v>
      </c>
      <c r="C64" s="17">
        <v>1995</v>
      </c>
      <c r="D64" s="19" t="s">
        <v>1044</v>
      </c>
      <c r="E64" s="24" t="s">
        <v>1026</v>
      </c>
      <c r="F64" s="20" t="s">
        <v>564</v>
      </c>
      <c r="G64" s="17">
        <v>1</v>
      </c>
      <c r="H64" s="24" t="s">
        <v>1026</v>
      </c>
      <c r="I64" s="17">
        <v>2</v>
      </c>
      <c r="J64" s="142" t="s">
        <v>650</v>
      </c>
      <c r="K64" s="120">
        <v>372</v>
      </c>
      <c r="M64" s="197" t="s">
        <v>1044</v>
      </c>
      <c r="N64" s="196">
        <v>3</v>
      </c>
      <c r="O64" s="368">
        <v>0</v>
      </c>
      <c r="P64" s="196">
        <v>3</v>
      </c>
      <c r="Q64" s="331">
        <f t="shared" si="2"/>
        <v>0</v>
      </c>
    </row>
    <row r="65" spans="1:17" x14ac:dyDescent="0.25">
      <c r="D65" s="20"/>
      <c r="E65" s="24"/>
      <c r="H65" s="24"/>
      <c r="J65" s="142"/>
      <c r="K65" s="120"/>
      <c r="M65" s="197" t="s">
        <v>0</v>
      </c>
      <c r="N65" s="196">
        <v>5</v>
      </c>
      <c r="O65" s="368">
        <v>0</v>
      </c>
      <c r="P65" s="196">
        <v>5</v>
      </c>
      <c r="Q65" s="331">
        <f t="shared" si="2"/>
        <v>0</v>
      </c>
    </row>
    <row r="66" spans="1:17" x14ac:dyDescent="0.25">
      <c r="A66" s="17">
        <v>9</v>
      </c>
      <c r="B66" s="17">
        <v>8</v>
      </c>
      <c r="C66" s="17">
        <v>1995</v>
      </c>
      <c r="D66" s="20" t="s">
        <v>1029</v>
      </c>
      <c r="E66" s="17"/>
      <c r="F66" s="19" t="s">
        <v>0</v>
      </c>
      <c r="G66" s="17">
        <v>2</v>
      </c>
      <c r="H66" s="24" t="s">
        <v>1026</v>
      </c>
      <c r="I66" s="17">
        <v>0</v>
      </c>
      <c r="J66" s="142" t="s">
        <v>651</v>
      </c>
      <c r="K66" s="120">
        <v>472</v>
      </c>
      <c r="M66" s="11"/>
      <c r="N66" s="17">
        <f>SUM(N36:N65)</f>
        <v>172</v>
      </c>
      <c r="O66" s="17">
        <f t="shared" ref="O66" si="3">SUM(O36:O65)</f>
        <v>86</v>
      </c>
      <c r="P66" s="17">
        <f t="shared" ref="P66" si="4">SUM(P36:P65)</f>
        <v>86</v>
      </c>
      <c r="Q66" s="17"/>
    </row>
    <row r="67" spans="1:17" x14ac:dyDescent="0.25">
      <c r="A67" s="17">
        <v>13</v>
      </c>
      <c r="B67" s="17">
        <v>8</v>
      </c>
      <c r="C67" s="17">
        <v>1995</v>
      </c>
      <c r="D67" s="19" t="s">
        <v>0</v>
      </c>
      <c r="E67" s="24" t="s">
        <v>1026</v>
      </c>
      <c r="F67" s="20" t="s">
        <v>1029</v>
      </c>
      <c r="G67" s="17">
        <v>1</v>
      </c>
      <c r="H67" s="24" t="s">
        <v>1026</v>
      </c>
      <c r="I67" s="17">
        <v>2</v>
      </c>
      <c r="J67" s="142" t="s">
        <v>652</v>
      </c>
      <c r="K67" s="120">
        <v>632</v>
      </c>
    </row>
    <row r="68" spans="1:17" x14ac:dyDescent="0.25">
      <c r="A68" s="17">
        <v>17</v>
      </c>
      <c r="B68" s="17">
        <v>8</v>
      </c>
      <c r="C68" s="17">
        <v>1995</v>
      </c>
      <c r="D68" s="20" t="s">
        <v>1029</v>
      </c>
      <c r="E68" s="24" t="s">
        <v>1026</v>
      </c>
      <c r="F68" s="19" t="s">
        <v>0</v>
      </c>
      <c r="G68" s="17">
        <v>1</v>
      </c>
      <c r="H68" s="24" t="s">
        <v>1026</v>
      </c>
      <c r="I68" s="17">
        <v>0</v>
      </c>
      <c r="J68" s="142" t="s">
        <v>1064</v>
      </c>
      <c r="K68" s="120">
        <v>978</v>
      </c>
      <c r="M68" s="120"/>
      <c r="N68" s="142" t="s">
        <v>3101</v>
      </c>
    </row>
    <row r="69" spans="1:17" x14ac:dyDescent="0.25">
      <c r="E69" s="17"/>
      <c r="J69" s="142"/>
      <c r="K69" s="120"/>
      <c r="M69" s="54"/>
      <c r="N69" s="17" t="s">
        <v>3102</v>
      </c>
      <c r="O69" s="17" t="s">
        <v>3103</v>
      </c>
      <c r="P69" s="17" t="s">
        <v>3104</v>
      </c>
      <c r="Q69" s="17" t="s">
        <v>3105</v>
      </c>
    </row>
    <row r="70" spans="1:17" x14ac:dyDescent="0.25">
      <c r="A70" s="17">
        <v>9</v>
      </c>
      <c r="B70" s="17">
        <v>8</v>
      </c>
      <c r="C70" s="17">
        <v>1995</v>
      </c>
      <c r="D70" s="20" t="s">
        <v>1042</v>
      </c>
      <c r="E70" s="24" t="s">
        <v>1026</v>
      </c>
      <c r="F70" s="19" t="s">
        <v>1043</v>
      </c>
      <c r="G70" s="17">
        <v>1</v>
      </c>
      <c r="H70" s="24" t="s">
        <v>1026</v>
      </c>
      <c r="I70" s="17">
        <v>0</v>
      </c>
      <c r="J70" s="142" t="s">
        <v>1066</v>
      </c>
      <c r="K70" s="120">
        <v>960</v>
      </c>
      <c r="M70" s="17"/>
      <c r="N70" s="17">
        <v>1991</v>
      </c>
      <c r="O70" s="17">
        <v>5</v>
      </c>
      <c r="P70" s="17">
        <v>6923</v>
      </c>
      <c r="Q70" s="82">
        <f t="shared" ref="Q70:Q82" si="5">PRODUCT(P70/O70)</f>
        <v>1384.6</v>
      </c>
    </row>
    <row r="71" spans="1:17" x14ac:dyDescent="0.25">
      <c r="A71" s="17">
        <v>13</v>
      </c>
      <c r="B71" s="17">
        <v>8</v>
      </c>
      <c r="C71" s="17">
        <v>1995</v>
      </c>
      <c r="D71" s="19" t="s">
        <v>1043</v>
      </c>
      <c r="E71" s="24" t="s">
        <v>1026</v>
      </c>
      <c r="F71" s="20" t="s">
        <v>1042</v>
      </c>
      <c r="G71" s="17">
        <v>0</v>
      </c>
      <c r="H71" s="24" t="s">
        <v>1026</v>
      </c>
      <c r="I71" s="17">
        <v>2</v>
      </c>
      <c r="J71" s="142" t="s">
        <v>1067</v>
      </c>
      <c r="K71" s="120">
        <v>1164</v>
      </c>
      <c r="M71" s="17"/>
      <c r="N71" s="17">
        <v>1992</v>
      </c>
      <c r="O71" s="17">
        <v>9</v>
      </c>
      <c r="P71" s="17">
        <v>8372</v>
      </c>
      <c r="Q71" s="82">
        <f t="shared" si="5"/>
        <v>930.22222222222217</v>
      </c>
    </row>
    <row r="72" spans="1:17" x14ac:dyDescent="0.25">
      <c r="A72" s="17">
        <v>17</v>
      </c>
      <c r="B72" s="17">
        <v>8</v>
      </c>
      <c r="C72" s="17">
        <v>1995</v>
      </c>
      <c r="D72" s="20" t="s">
        <v>1042</v>
      </c>
      <c r="E72" s="17"/>
      <c r="F72" s="19" t="s">
        <v>1043</v>
      </c>
      <c r="G72" s="17">
        <v>2</v>
      </c>
      <c r="H72" s="24" t="s">
        <v>1026</v>
      </c>
      <c r="I72" s="17">
        <v>1</v>
      </c>
      <c r="J72" s="142" t="s">
        <v>1068</v>
      </c>
      <c r="K72" s="120">
        <v>1019</v>
      </c>
      <c r="M72" s="17"/>
      <c r="N72" s="17">
        <v>1993</v>
      </c>
      <c r="O72" s="17">
        <v>9</v>
      </c>
      <c r="P72" s="17">
        <v>9614</v>
      </c>
      <c r="Q72" s="82">
        <f t="shared" si="5"/>
        <v>1068.2222222222222</v>
      </c>
    </row>
    <row r="73" spans="1:17" x14ac:dyDescent="0.25">
      <c r="E73" s="17"/>
      <c r="J73" s="142"/>
      <c r="K73" s="120"/>
      <c r="M73" s="17"/>
      <c r="N73" s="17">
        <v>1994</v>
      </c>
      <c r="O73" s="17">
        <v>8</v>
      </c>
      <c r="P73" s="17">
        <v>7033</v>
      </c>
      <c r="Q73" s="82">
        <f t="shared" si="5"/>
        <v>879.125</v>
      </c>
    </row>
    <row r="74" spans="1:17" x14ac:dyDescent="0.25">
      <c r="A74" s="17">
        <v>9</v>
      </c>
      <c r="B74" s="17">
        <v>8</v>
      </c>
      <c r="C74" s="17">
        <v>1995</v>
      </c>
      <c r="D74" s="19" t="s">
        <v>1041</v>
      </c>
      <c r="E74" s="17"/>
      <c r="F74" s="20" t="s">
        <v>565</v>
      </c>
      <c r="G74" s="17">
        <v>0</v>
      </c>
      <c r="H74" s="24" t="s">
        <v>1026</v>
      </c>
      <c r="I74" s="17">
        <v>1</v>
      </c>
      <c r="J74" s="142" t="s">
        <v>1069</v>
      </c>
      <c r="K74" s="120">
        <v>650</v>
      </c>
      <c r="M74" s="17"/>
      <c r="N74" s="17">
        <v>1995</v>
      </c>
      <c r="O74" s="17">
        <v>14</v>
      </c>
      <c r="P74" s="17">
        <v>10893</v>
      </c>
      <c r="Q74" s="82">
        <f t="shared" si="5"/>
        <v>778.07142857142856</v>
      </c>
    </row>
    <row r="75" spans="1:17" x14ac:dyDescent="0.25">
      <c r="A75" s="17">
        <v>13</v>
      </c>
      <c r="B75" s="17">
        <v>8</v>
      </c>
      <c r="C75" s="17">
        <v>1995</v>
      </c>
      <c r="D75" s="20" t="s">
        <v>565</v>
      </c>
      <c r="E75" s="24" t="s">
        <v>1026</v>
      </c>
      <c r="F75" s="19" t="s">
        <v>1041</v>
      </c>
      <c r="G75" s="17">
        <v>2</v>
      </c>
      <c r="H75" s="24" t="s">
        <v>1026</v>
      </c>
      <c r="I75" s="17">
        <v>1</v>
      </c>
      <c r="J75" s="142" t="s">
        <v>1070</v>
      </c>
      <c r="K75" s="120">
        <v>786</v>
      </c>
      <c r="M75" s="17"/>
      <c r="N75" s="17">
        <v>1996</v>
      </c>
      <c r="O75" s="17">
        <v>16</v>
      </c>
      <c r="P75" s="17"/>
      <c r="Q75" s="82">
        <f t="shared" si="5"/>
        <v>0</v>
      </c>
    </row>
    <row r="76" spans="1:17" x14ac:dyDescent="0.25">
      <c r="A76" s="17">
        <v>17</v>
      </c>
      <c r="B76" s="17">
        <v>8</v>
      </c>
      <c r="C76" s="17">
        <v>1995</v>
      </c>
      <c r="D76" s="20" t="s">
        <v>1041</v>
      </c>
      <c r="E76" s="24" t="s">
        <v>1026</v>
      </c>
      <c r="F76" s="19" t="s">
        <v>565</v>
      </c>
      <c r="G76" s="17">
        <v>2</v>
      </c>
      <c r="H76" s="24" t="s">
        <v>1026</v>
      </c>
      <c r="I76" s="17">
        <v>0</v>
      </c>
      <c r="J76" s="142" t="s">
        <v>1071</v>
      </c>
      <c r="K76" s="120">
        <v>793</v>
      </c>
      <c r="M76" s="17"/>
      <c r="N76" s="17">
        <v>1997</v>
      </c>
      <c r="O76" s="17">
        <v>16</v>
      </c>
      <c r="P76" s="17"/>
      <c r="Q76" s="82">
        <f t="shared" si="5"/>
        <v>0</v>
      </c>
    </row>
    <row r="77" spans="1:17" x14ac:dyDescent="0.25">
      <c r="A77" s="17">
        <v>19</v>
      </c>
      <c r="B77" s="17">
        <v>8</v>
      </c>
      <c r="C77" s="17">
        <v>1995</v>
      </c>
      <c r="D77" s="20" t="s">
        <v>565</v>
      </c>
      <c r="E77" s="24" t="s">
        <v>1026</v>
      </c>
      <c r="F77" s="19" t="s">
        <v>1041</v>
      </c>
      <c r="G77" s="17">
        <v>2</v>
      </c>
      <c r="H77" s="24" t="s">
        <v>1026</v>
      </c>
      <c r="I77" s="17">
        <v>1</v>
      </c>
      <c r="J77" s="142" t="s">
        <v>1072</v>
      </c>
      <c r="K77" s="120">
        <v>788</v>
      </c>
      <c r="M77" s="17"/>
      <c r="N77" s="17">
        <v>1998</v>
      </c>
      <c r="O77" s="17">
        <v>15</v>
      </c>
      <c r="P77" s="17"/>
      <c r="Q77" s="82">
        <f t="shared" si="5"/>
        <v>0</v>
      </c>
    </row>
    <row r="78" spans="1:17" x14ac:dyDescent="0.25">
      <c r="E78" s="24"/>
      <c r="H78" s="24"/>
      <c r="J78" s="19" t="s">
        <v>2</v>
      </c>
      <c r="K78" s="17">
        <f>SUM(K61:K77)</f>
        <v>10893</v>
      </c>
      <c r="M78" s="17"/>
      <c r="N78" s="17">
        <v>1999</v>
      </c>
      <c r="O78" s="17">
        <v>12</v>
      </c>
      <c r="P78" s="17"/>
      <c r="Q78" s="82">
        <f t="shared" si="5"/>
        <v>0</v>
      </c>
    </row>
    <row r="79" spans="1:17" x14ac:dyDescent="0.25">
      <c r="E79" s="24"/>
      <c r="H79" s="24"/>
      <c r="J79" s="19" t="s">
        <v>567</v>
      </c>
      <c r="K79" s="82">
        <f>PRODUCT(K78/9)</f>
        <v>1210.3333333333333</v>
      </c>
      <c r="M79" s="17"/>
      <c r="N79" s="17">
        <v>2000</v>
      </c>
      <c r="O79" s="17">
        <v>15</v>
      </c>
      <c r="P79" s="17">
        <v>10685</v>
      </c>
      <c r="Q79" s="82">
        <f t="shared" si="5"/>
        <v>712.33333333333337</v>
      </c>
    </row>
    <row r="80" spans="1:17" x14ac:dyDescent="0.25">
      <c r="E80" s="17"/>
      <c r="H80" s="24"/>
      <c r="J80" s="142"/>
      <c r="K80" s="120"/>
      <c r="M80" s="17"/>
      <c r="N80" s="17">
        <v>2001</v>
      </c>
      <c r="O80" s="17">
        <v>14</v>
      </c>
      <c r="P80" s="17">
        <v>9596</v>
      </c>
      <c r="Q80" s="82">
        <f t="shared" si="5"/>
        <v>685.42857142857144</v>
      </c>
    </row>
    <row r="81" spans="1:17" x14ac:dyDescent="0.25">
      <c r="A81" s="21"/>
      <c r="B81" s="21"/>
      <c r="C81" s="21"/>
      <c r="D81" s="22"/>
      <c r="E81" s="21"/>
      <c r="F81" s="22"/>
      <c r="G81" s="21"/>
      <c r="H81" s="21"/>
      <c r="I81" s="21"/>
      <c r="J81" s="144"/>
      <c r="K81" s="68"/>
      <c r="M81" s="17"/>
      <c r="N81" s="17">
        <v>2002</v>
      </c>
      <c r="O81" s="17">
        <v>13</v>
      </c>
      <c r="P81" s="17">
        <v>7949</v>
      </c>
      <c r="Q81" s="82">
        <f t="shared" si="5"/>
        <v>611.46153846153845</v>
      </c>
    </row>
    <row r="82" spans="1:17" x14ac:dyDescent="0.25">
      <c r="A82" s="17">
        <v>10</v>
      </c>
      <c r="B82" s="17">
        <v>8</v>
      </c>
      <c r="C82" s="17">
        <v>1996</v>
      </c>
      <c r="D82" s="20" t="s">
        <v>565</v>
      </c>
      <c r="E82" s="24" t="s">
        <v>1026</v>
      </c>
      <c r="F82" s="19" t="s">
        <v>1044</v>
      </c>
      <c r="G82" s="17">
        <v>2</v>
      </c>
      <c r="H82" s="24" t="s">
        <v>1026</v>
      </c>
      <c r="I82" s="17">
        <v>0</v>
      </c>
      <c r="J82" s="142" t="s">
        <v>3049</v>
      </c>
      <c r="K82" s="120"/>
      <c r="M82" s="17"/>
      <c r="N82" s="17">
        <v>2003</v>
      </c>
      <c r="O82" s="17">
        <v>17</v>
      </c>
      <c r="P82" s="17">
        <v>12032</v>
      </c>
      <c r="Q82" s="82">
        <f t="shared" si="5"/>
        <v>707.76470588235293</v>
      </c>
    </row>
    <row r="83" spans="1:17" x14ac:dyDescent="0.25">
      <c r="A83" s="17">
        <v>11</v>
      </c>
      <c r="B83" s="17">
        <v>8</v>
      </c>
      <c r="C83" s="17">
        <v>1996</v>
      </c>
      <c r="D83" s="19" t="s">
        <v>1044</v>
      </c>
      <c r="E83" s="24" t="s">
        <v>1026</v>
      </c>
      <c r="F83" s="20" t="s">
        <v>565</v>
      </c>
      <c r="G83" s="17">
        <v>0</v>
      </c>
      <c r="H83" s="24" t="s">
        <v>1026</v>
      </c>
      <c r="I83" s="17">
        <v>2</v>
      </c>
      <c r="J83" s="142" t="s">
        <v>3053</v>
      </c>
      <c r="K83" s="120">
        <v>314</v>
      </c>
      <c r="M83" s="17"/>
      <c r="N83" s="17" t="s">
        <v>1592</v>
      </c>
      <c r="O83" s="17"/>
      <c r="P83" s="17"/>
      <c r="Q83" s="82"/>
    </row>
    <row r="84" spans="1:17" x14ac:dyDescent="0.25">
      <c r="A84" s="17">
        <v>14</v>
      </c>
      <c r="B84" s="17">
        <v>8</v>
      </c>
      <c r="C84" s="17">
        <v>1996</v>
      </c>
      <c r="D84" s="20" t="s">
        <v>565</v>
      </c>
      <c r="E84" s="24" t="s">
        <v>1026</v>
      </c>
      <c r="F84" s="19" t="s">
        <v>1044</v>
      </c>
      <c r="G84" s="17">
        <v>2</v>
      </c>
      <c r="H84" s="24" t="s">
        <v>1026</v>
      </c>
      <c r="I84" s="17">
        <v>0</v>
      </c>
      <c r="J84" s="142" t="s">
        <v>3057</v>
      </c>
      <c r="K84" s="120"/>
      <c r="M84" s="17"/>
      <c r="N84" s="17">
        <v>2009</v>
      </c>
      <c r="O84" s="17">
        <v>12</v>
      </c>
      <c r="P84" s="17">
        <v>5492</v>
      </c>
      <c r="Q84" s="82">
        <f>PRODUCT(P84/O84)</f>
        <v>457.66666666666669</v>
      </c>
    </row>
    <row r="85" spans="1:17" x14ac:dyDescent="0.25">
      <c r="E85" s="24"/>
      <c r="F85" s="20"/>
      <c r="H85" s="24"/>
      <c r="J85" s="142"/>
      <c r="K85" s="120"/>
      <c r="N85" s="17">
        <v>2010</v>
      </c>
      <c r="O85" s="17">
        <v>13</v>
      </c>
      <c r="P85" s="17">
        <v>7833</v>
      </c>
      <c r="Q85" s="82">
        <f>PRODUCT(P85/O85)</f>
        <v>602.53846153846155</v>
      </c>
    </row>
    <row r="86" spans="1:17" x14ac:dyDescent="0.25">
      <c r="A86" s="17">
        <v>10</v>
      </c>
      <c r="B86" s="17">
        <v>8</v>
      </c>
      <c r="C86" s="17">
        <v>1996</v>
      </c>
      <c r="D86" s="20" t="s">
        <v>564</v>
      </c>
      <c r="E86" s="24" t="s">
        <v>1026</v>
      </c>
      <c r="F86" s="19" t="s">
        <v>1041</v>
      </c>
      <c r="G86" s="17">
        <v>1</v>
      </c>
      <c r="H86" s="24" t="s">
        <v>1026</v>
      </c>
      <c r="I86" s="17">
        <v>0</v>
      </c>
      <c r="J86" s="142" t="s">
        <v>3050</v>
      </c>
      <c r="K86" s="120"/>
      <c r="N86" s="17">
        <v>2011</v>
      </c>
      <c r="O86" s="17">
        <v>13</v>
      </c>
      <c r="P86" s="17">
        <v>9834</v>
      </c>
      <c r="Q86" s="82">
        <f>PRODUCT(P86/O86)</f>
        <v>756.46153846153845</v>
      </c>
    </row>
    <row r="87" spans="1:17" x14ac:dyDescent="0.25">
      <c r="A87" s="17">
        <v>11</v>
      </c>
      <c r="B87" s="17">
        <v>8</v>
      </c>
      <c r="C87" s="17">
        <v>1996</v>
      </c>
      <c r="D87" s="20" t="s">
        <v>1041</v>
      </c>
      <c r="E87" s="24" t="s">
        <v>1026</v>
      </c>
      <c r="F87" s="19" t="s">
        <v>564</v>
      </c>
      <c r="G87" s="17">
        <v>2</v>
      </c>
      <c r="H87" s="24" t="s">
        <v>1026</v>
      </c>
      <c r="I87" s="17">
        <v>1</v>
      </c>
      <c r="J87" s="142" t="s">
        <v>3054</v>
      </c>
      <c r="K87" s="120">
        <v>748</v>
      </c>
      <c r="N87" s="17">
        <v>2012</v>
      </c>
      <c r="O87" s="17">
        <v>14</v>
      </c>
      <c r="P87" s="17">
        <v>10114</v>
      </c>
      <c r="Q87" s="82">
        <v>722</v>
      </c>
    </row>
    <row r="88" spans="1:17" x14ac:dyDescent="0.25">
      <c r="A88" s="17">
        <v>14</v>
      </c>
      <c r="B88" s="17">
        <v>8</v>
      </c>
      <c r="C88" s="17">
        <v>1996</v>
      </c>
      <c r="D88" s="20" t="s">
        <v>564</v>
      </c>
      <c r="E88" s="24" t="s">
        <v>1026</v>
      </c>
      <c r="F88" s="19" t="s">
        <v>1041</v>
      </c>
      <c r="G88" s="17">
        <v>1</v>
      </c>
      <c r="H88" s="24" t="s">
        <v>1026</v>
      </c>
      <c r="I88" s="17">
        <v>0</v>
      </c>
      <c r="J88" s="142" t="s">
        <v>3058</v>
      </c>
      <c r="K88" s="120"/>
      <c r="N88" s="17">
        <v>2013</v>
      </c>
      <c r="O88" s="17">
        <v>13</v>
      </c>
      <c r="P88" s="17">
        <v>5196</v>
      </c>
      <c r="Q88" s="82">
        <v>400</v>
      </c>
    </row>
    <row r="89" spans="1:17" x14ac:dyDescent="0.25">
      <c r="A89" s="17">
        <v>17</v>
      </c>
      <c r="B89" s="17">
        <v>8</v>
      </c>
      <c r="C89" s="17">
        <v>1996</v>
      </c>
      <c r="D89" s="19" t="s">
        <v>1041</v>
      </c>
      <c r="E89" s="24" t="s">
        <v>1026</v>
      </c>
      <c r="F89" s="20" t="s">
        <v>564</v>
      </c>
      <c r="G89" s="17">
        <v>0</v>
      </c>
      <c r="H89" s="24" t="s">
        <v>1026</v>
      </c>
      <c r="I89" s="17">
        <v>2</v>
      </c>
      <c r="J89" s="142" t="s">
        <v>3061</v>
      </c>
      <c r="K89" s="120"/>
      <c r="N89" s="17">
        <v>2014</v>
      </c>
      <c r="O89" s="17">
        <v>13</v>
      </c>
      <c r="P89" s="17">
        <v>8064</v>
      </c>
      <c r="Q89" s="82">
        <v>620</v>
      </c>
    </row>
    <row r="90" spans="1:17" x14ac:dyDescent="0.25">
      <c r="E90" s="24"/>
      <c r="F90" s="20"/>
      <c r="H90" s="24"/>
      <c r="J90" s="142"/>
      <c r="K90" s="120"/>
      <c r="N90" s="17">
        <v>2015</v>
      </c>
      <c r="O90" s="17">
        <v>13</v>
      </c>
      <c r="P90" s="17">
        <v>9936</v>
      </c>
      <c r="Q90" s="82">
        <v>764</v>
      </c>
    </row>
    <row r="91" spans="1:17" x14ac:dyDescent="0.25">
      <c r="A91" s="17">
        <v>10</v>
      </c>
      <c r="B91" s="17">
        <v>8</v>
      </c>
      <c r="C91" s="17">
        <v>1996</v>
      </c>
      <c r="D91" s="20" t="s">
        <v>1042</v>
      </c>
      <c r="E91" s="24" t="s">
        <v>1026</v>
      </c>
      <c r="F91" s="19" t="s">
        <v>1043</v>
      </c>
      <c r="G91" s="17">
        <v>2</v>
      </c>
      <c r="H91" s="24" t="s">
        <v>1026</v>
      </c>
      <c r="I91" s="17">
        <v>1</v>
      </c>
      <c r="J91" s="142" t="s">
        <v>3051</v>
      </c>
      <c r="K91" s="120"/>
      <c r="N91" s="17">
        <v>2016</v>
      </c>
      <c r="O91" s="17">
        <v>12</v>
      </c>
      <c r="P91" s="17">
        <v>6630</v>
      </c>
      <c r="Q91" s="82">
        <f>PRODUCT(P91/O91)</f>
        <v>552.5</v>
      </c>
    </row>
    <row r="92" spans="1:17" x14ac:dyDescent="0.25">
      <c r="A92" s="17">
        <v>11</v>
      </c>
      <c r="B92" s="17">
        <v>8</v>
      </c>
      <c r="C92" s="17">
        <v>1996</v>
      </c>
      <c r="D92" s="20" t="s">
        <v>1043</v>
      </c>
      <c r="E92" s="24" t="s">
        <v>1026</v>
      </c>
      <c r="F92" s="19" t="s">
        <v>1042</v>
      </c>
      <c r="G92" s="17">
        <v>2</v>
      </c>
      <c r="H92" s="24" t="s">
        <v>1026</v>
      </c>
      <c r="I92" s="17">
        <v>1</v>
      </c>
      <c r="J92" s="142" t="s">
        <v>3055</v>
      </c>
      <c r="K92" s="120">
        <v>1141</v>
      </c>
      <c r="N92" s="17">
        <v>2017</v>
      </c>
      <c r="O92" s="17">
        <v>14</v>
      </c>
      <c r="P92" s="17">
        <v>8915</v>
      </c>
      <c r="Q92" s="82">
        <f>PRODUCT(P92/O92)</f>
        <v>636.78571428571433</v>
      </c>
    </row>
    <row r="93" spans="1:17" x14ac:dyDescent="0.25">
      <c r="A93" s="17">
        <v>14</v>
      </c>
      <c r="B93" s="17">
        <v>8</v>
      </c>
      <c r="C93" s="17">
        <v>1996</v>
      </c>
      <c r="D93" s="19" t="s">
        <v>1042</v>
      </c>
      <c r="E93" s="24" t="s">
        <v>1026</v>
      </c>
      <c r="F93" s="20" t="s">
        <v>1043</v>
      </c>
      <c r="G93" s="17">
        <v>0</v>
      </c>
      <c r="H93" s="24" t="s">
        <v>1026</v>
      </c>
      <c r="I93" s="17">
        <v>2</v>
      </c>
      <c r="J93" s="142" t="s">
        <v>3059</v>
      </c>
      <c r="K93" s="120"/>
      <c r="O93" s="17">
        <f>SUM(O70:O92)</f>
        <v>280</v>
      </c>
      <c r="P93" s="17">
        <f>SUM(P70:P92)</f>
        <v>155111</v>
      </c>
      <c r="Q93" s="82">
        <f>PRODUCT(P93/O93)</f>
        <v>553.96785714285716</v>
      </c>
    </row>
    <row r="94" spans="1:17" x14ac:dyDescent="0.25">
      <c r="A94" s="17">
        <v>17</v>
      </c>
      <c r="B94" s="17">
        <v>8</v>
      </c>
      <c r="C94" s="17">
        <v>1996</v>
      </c>
      <c r="D94" s="20" t="s">
        <v>1043</v>
      </c>
      <c r="E94" s="24" t="s">
        <v>1026</v>
      </c>
      <c r="F94" s="19" t="s">
        <v>1042</v>
      </c>
      <c r="G94" s="17">
        <v>2</v>
      </c>
      <c r="H94" s="24" t="s">
        <v>1026</v>
      </c>
      <c r="I94" s="17">
        <v>1</v>
      </c>
      <c r="J94" s="142" t="s">
        <v>3063</v>
      </c>
      <c r="K94" s="120"/>
    </row>
    <row r="95" spans="1:17" x14ac:dyDescent="0.25">
      <c r="E95" s="17"/>
      <c r="J95" s="142"/>
      <c r="K95" s="120"/>
    </row>
    <row r="96" spans="1:17" x14ac:dyDescent="0.25">
      <c r="A96" s="17">
        <v>10</v>
      </c>
      <c r="B96" s="17">
        <v>8</v>
      </c>
      <c r="C96" s="17">
        <v>1996</v>
      </c>
      <c r="D96" s="19" t="s">
        <v>0</v>
      </c>
      <c r="E96" s="24" t="s">
        <v>1026</v>
      </c>
      <c r="F96" s="20" t="s">
        <v>1029</v>
      </c>
      <c r="G96" s="17">
        <v>1</v>
      </c>
      <c r="H96" s="24" t="s">
        <v>1026</v>
      </c>
      <c r="I96" s="17">
        <v>2</v>
      </c>
      <c r="J96" s="142" t="s">
        <v>3052</v>
      </c>
      <c r="K96" s="120"/>
    </row>
    <row r="97" spans="1:11" x14ac:dyDescent="0.25">
      <c r="A97" s="17">
        <v>11</v>
      </c>
      <c r="B97" s="17">
        <v>8</v>
      </c>
      <c r="C97" s="17">
        <v>1996</v>
      </c>
      <c r="D97" s="20" t="s">
        <v>1029</v>
      </c>
      <c r="E97" s="24" t="s">
        <v>1026</v>
      </c>
      <c r="F97" s="19" t="s">
        <v>0</v>
      </c>
      <c r="G97" s="17">
        <v>2</v>
      </c>
      <c r="H97" s="24" t="s">
        <v>1026</v>
      </c>
      <c r="I97" s="17">
        <v>0</v>
      </c>
      <c r="J97" s="142" t="s">
        <v>3056</v>
      </c>
      <c r="K97" s="120">
        <v>1020</v>
      </c>
    </row>
    <row r="98" spans="1:11" x14ac:dyDescent="0.25">
      <c r="A98" s="17">
        <v>14</v>
      </c>
      <c r="B98" s="17">
        <v>8</v>
      </c>
      <c r="C98" s="17">
        <v>1996</v>
      </c>
      <c r="D98" s="20" t="s">
        <v>0</v>
      </c>
      <c r="E98" s="24" t="s">
        <v>1026</v>
      </c>
      <c r="F98" s="19" t="s">
        <v>1029</v>
      </c>
      <c r="G98" s="17">
        <v>2</v>
      </c>
      <c r="H98" s="24" t="s">
        <v>1026</v>
      </c>
      <c r="I98" s="17">
        <v>1</v>
      </c>
      <c r="J98" s="142" t="s">
        <v>3060</v>
      </c>
      <c r="K98" s="120"/>
    </row>
    <row r="99" spans="1:11" x14ac:dyDescent="0.25">
      <c r="A99" s="17">
        <v>17</v>
      </c>
      <c r="B99" s="17">
        <v>8</v>
      </c>
      <c r="C99" s="17">
        <v>1996</v>
      </c>
      <c r="D99" s="19" t="s">
        <v>1029</v>
      </c>
      <c r="E99" s="24" t="s">
        <v>1026</v>
      </c>
      <c r="F99" s="20" t="s">
        <v>0</v>
      </c>
      <c r="G99" s="17">
        <v>1</v>
      </c>
      <c r="H99" s="24" t="s">
        <v>1026</v>
      </c>
      <c r="I99" s="17">
        <v>2</v>
      </c>
      <c r="J99" s="142" t="s">
        <v>3062</v>
      </c>
      <c r="K99" s="120"/>
    </row>
    <row r="100" spans="1:11" x14ac:dyDescent="0.25">
      <c r="A100" s="17">
        <v>18</v>
      </c>
      <c r="B100" s="17">
        <v>8</v>
      </c>
      <c r="C100" s="17">
        <v>1996</v>
      </c>
      <c r="D100" s="19" t="s">
        <v>0</v>
      </c>
      <c r="E100" s="24" t="s">
        <v>1026</v>
      </c>
      <c r="F100" s="20" t="s">
        <v>1029</v>
      </c>
      <c r="G100" s="17">
        <v>0</v>
      </c>
      <c r="H100" s="24" t="s">
        <v>1026</v>
      </c>
      <c r="I100" s="17">
        <v>2</v>
      </c>
      <c r="J100" s="142" t="s">
        <v>3064</v>
      </c>
      <c r="K100" s="120">
        <v>1852</v>
      </c>
    </row>
    <row r="101" spans="1:11" x14ac:dyDescent="0.25">
      <c r="E101" s="24"/>
      <c r="H101" s="24"/>
      <c r="J101" s="19" t="s">
        <v>2</v>
      </c>
      <c r="K101" s="17">
        <f>SUM(K83:K100)</f>
        <v>5075</v>
      </c>
    </row>
    <row r="102" spans="1:11" x14ac:dyDescent="0.25">
      <c r="E102" s="24"/>
      <c r="H102" s="24"/>
      <c r="J102" s="19" t="s">
        <v>567</v>
      </c>
      <c r="K102" s="82">
        <f>PRODUCT(K101/9)</f>
        <v>563.88888888888891</v>
      </c>
    </row>
    <row r="103" spans="1:11" x14ac:dyDescent="0.25">
      <c r="E103" s="17"/>
      <c r="G103" s="81"/>
      <c r="H103" s="24"/>
      <c r="I103" s="81"/>
      <c r="J103" s="120"/>
      <c r="K103" s="82"/>
    </row>
    <row r="104" spans="1:11" x14ac:dyDescent="0.25">
      <c r="A104" s="33"/>
      <c r="B104" s="33"/>
      <c r="C104" s="33"/>
      <c r="D104" s="144"/>
      <c r="E104" s="33"/>
      <c r="F104" s="35"/>
      <c r="G104" s="33"/>
      <c r="H104" s="33"/>
      <c r="I104" s="33"/>
      <c r="J104" s="163"/>
      <c r="K104" s="164"/>
    </row>
    <row r="105" spans="1:11" x14ac:dyDescent="0.25">
      <c r="A105" s="17">
        <v>7</v>
      </c>
      <c r="B105" s="17">
        <v>8</v>
      </c>
      <c r="C105" s="17">
        <v>1997</v>
      </c>
      <c r="D105" s="20" t="s">
        <v>565</v>
      </c>
      <c r="E105" s="24" t="s">
        <v>1026</v>
      </c>
      <c r="F105" s="19" t="s">
        <v>2400</v>
      </c>
      <c r="G105" s="17">
        <v>2</v>
      </c>
      <c r="H105" s="24" t="s">
        <v>1026</v>
      </c>
      <c r="I105" s="17">
        <v>0</v>
      </c>
      <c r="J105" s="142" t="s">
        <v>2345</v>
      </c>
      <c r="K105" s="120">
        <v>836</v>
      </c>
    </row>
    <row r="106" spans="1:11" x14ac:dyDescent="0.25">
      <c r="A106" s="17">
        <v>9</v>
      </c>
      <c r="B106" s="17">
        <v>8</v>
      </c>
      <c r="C106" s="17">
        <v>1997</v>
      </c>
      <c r="D106" s="19" t="s">
        <v>2400</v>
      </c>
      <c r="E106" s="24" t="s">
        <v>1026</v>
      </c>
      <c r="F106" s="20" t="s">
        <v>565</v>
      </c>
      <c r="G106" s="17">
        <v>0</v>
      </c>
      <c r="H106" s="24" t="s">
        <v>1026</v>
      </c>
      <c r="I106" s="17">
        <v>2</v>
      </c>
      <c r="J106" s="142" t="s">
        <v>2346</v>
      </c>
      <c r="K106" s="120">
        <v>298</v>
      </c>
    </row>
    <row r="107" spans="1:11" x14ac:dyDescent="0.25">
      <c r="A107" s="17">
        <v>10</v>
      </c>
      <c r="B107" s="17">
        <v>8</v>
      </c>
      <c r="C107" s="17">
        <v>1997</v>
      </c>
      <c r="D107" s="20" t="s">
        <v>565</v>
      </c>
      <c r="E107" s="24" t="s">
        <v>1026</v>
      </c>
      <c r="F107" s="19" t="s">
        <v>2400</v>
      </c>
      <c r="G107" s="17">
        <v>2</v>
      </c>
      <c r="H107" s="24" t="s">
        <v>1026</v>
      </c>
      <c r="I107" s="17">
        <v>0</v>
      </c>
      <c r="J107" s="142" t="s">
        <v>2855</v>
      </c>
      <c r="K107" s="120">
        <v>425</v>
      </c>
    </row>
    <row r="108" spans="1:11" x14ac:dyDescent="0.25">
      <c r="E108" s="17"/>
      <c r="F108" s="20"/>
      <c r="J108" s="142"/>
      <c r="K108" s="120"/>
    </row>
    <row r="109" spans="1:11" x14ac:dyDescent="0.25">
      <c r="A109" s="17">
        <v>7</v>
      </c>
      <c r="B109" s="17">
        <v>8</v>
      </c>
      <c r="C109" s="17">
        <v>1997</v>
      </c>
      <c r="D109" s="20" t="s">
        <v>564</v>
      </c>
      <c r="E109" s="24" t="s">
        <v>1026</v>
      </c>
      <c r="F109" s="19" t="s">
        <v>1043</v>
      </c>
      <c r="G109" s="17">
        <v>2</v>
      </c>
      <c r="H109" s="24" t="s">
        <v>1026</v>
      </c>
      <c r="I109" s="17">
        <v>1</v>
      </c>
      <c r="J109" s="142" t="s">
        <v>2856</v>
      </c>
      <c r="K109" s="120">
        <v>513</v>
      </c>
    </row>
    <row r="110" spans="1:11" x14ac:dyDescent="0.25">
      <c r="A110" s="17">
        <v>9</v>
      </c>
      <c r="B110" s="17">
        <v>8</v>
      </c>
      <c r="C110" s="17">
        <v>1997</v>
      </c>
      <c r="D110" s="20" t="s">
        <v>1043</v>
      </c>
      <c r="E110" s="24" t="s">
        <v>1026</v>
      </c>
      <c r="F110" s="19" t="s">
        <v>564</v>
      </c>
      <c r="G110" s="17">
        <v>1</v>
      </c>
      <c r="H110" s="24" t="s">
        <v>1026</v>
      </c>
      <c r="I110" s="17">
        <v>0</v>
      </c>
      <c r="J110" s="142" t="s">
        <v>2192</v>
      </c>
      <c r="K110" s="120"/>
    </row>
    <row r="111" spans="1:11" x14ac:dyDescent="0.25">
      <c r="A111" s="17">
        <v>10</v>
      </c>
      <c r="B111" s="17">
        <v>8</v>
      </c>
      <c r="C111" s="17">
        <v>1997</v>
      </c>
      <c r="D111" s="19" t="s">
        <v>564</v>
      </c>
      <c r="E111" s="24" t="s">
        <v>1026</v>
      </c>
      <c r="F111" s="20" t="s">
        <v>1043</v>
      </c>
      <c r="G111" s="17">
        <v>1</v>
      </c>
      <c r="H111" s="24" t="s">
        <v>1026</v>
      </c>
      <c r="I111" s="17">
        <v>2</v>
      </c>
      <c r="J111" s="142" t="s">
        <v>2193</v>
      </c>
      <c r="K111" s="120"/>
    </row>
    <row r="112" spans="1:11" x14ac:dyDescent="0.25">
      <c r="A112" s="17">
        <v>12</v>
      </c>
      <c r="B112" s="17">
        <v>8</v>
      </c>
      <c r="C112" s="17">
        <v>1997</v>
      </c>
      <c r="D112" s="19" t="s">
        <v>1043</v>
      </c>
      <c r="E112" s="24" t="s">
        <v>1026</v>
      </c>
      <c r="F112" s="20" t="s">
        <v>564</v>
      </c>
      <c r="G112" s="17">
        <v>0</v>
      </c>
      <c r="H112" s="24" t="s">
        <v>1026</v>
      </c>
      <c r="I112" s="17">
        <v>2</v>
      </c>
      <c r="J112" s="142" t="s">
        <v>2196</v>
      </c>
      <c r="K112" s="120"/>
    </row>
    <row r="113" spans="1:11" x14ac:dyDescent="0.25">
      <c r="A113" s="17">
        <v>14</v>
      </c>
      <c r="B113" s="17">
        <v>8</v>
      </c>
      <c r="C113" s="17">
        <v>1997</v>
      </c>
      <c r="D113" s="20" t="s">
        <v>564</v>
      </c>
      <c r="E113" s="24" t="s">
        <v>1026</v>
      </c>
      <c r="F113" s="19" t="s">
        <v>1043</v>
      </c>
      <c r="G113" s="17">
        <v>2</v>
      </c>
      <c r="H113" s="24" t="s">
        <v>1026</v>
      </c>
      <c r="I113" s="17">
        <v>1</v>
      </c>
      <c r="J113" s="142" t="s">
        <v>2199</v>
      </c>
      <c r="K113" s="120"/>
    </row>
    <row r="114" spans="1:11" x14ac:dyDescent="0.25">
      <c r="E114" s="17"/>
      <c r="J114" s="142"/>
      <c r="K114" s="120"/>
    </row>
    <row r="115" spans="1:11" x14ac:dyDescent="0.25">
      <c r="A115" s="17">
        <v>7</v>
      </c>
      <c r="B115" s="17">
        <v>8</v>
      </c>
      <c r="C115" s="17">
        <v>1997</v>
      </c>
      <c r="D115" s="20" t="s">
        <v>1042</v>
      </c>
      <c r="E115" s="24" t="s">
        <v>1026</v>
      </c>
      <c r="F115" s="19" t="s">
        <v>1241</v>
      </c>
      <c r="G115" s="17">
        <v>2</v>
      </c>
      <c r="H115" s="24" t="s">
        <v>1026</v>
      </c>
      <c r="I115" s="17">
        <v>0</v>
      </c>
      <c r="J115" s="142" t="s">
        <v>2857</v>
      </c>
      <c r="K115" s="120">
        <v>537</v>
      </c>
    </row>
    <row r="116" spans="1:11" x14ac:dyDescent="0.25">
      <c r="A116" s="17">
        <v>9</v>
      </c>
      <c r="B116" s="17">
        <v>8</v>
      </c>
      <c r="C116" s="17">
        <v>1997</v>
      </c>
      <c r="D116" s="20" t="s">
        <v>1241</v>
      </c>
      <c r="E116" s="24" t="s">
        <v>1026</v>
      </c>
      <c r="F116" s="19" t="s">
        <v>1042</v>
      </c>
      <c r="G116" s="17">
        <v>1</v>
      </c>
      <c r="H116" s="24" t="s">
        <v>1026</v>
      </c>
      <c r="I116" s="17">
        <v>0</v>
      </c>
      <c r="J116" s="142" t="s">
        <v>2859</v>
      </c>
      <c r="K116" s="120"/>
    </row>
    <row r="117" spans="1:11" x14ac:dyDescent="0.25">
      <c r="A117" s="17">
        <v>10</v>
      </c>
      <c r="B117" s="17">
        <v>8</v>
      </c>
      <c r="C117" s="17">
        <v>1997</v>
      </c>
      <c r="D117" s="19" t="s">
        <v>1042</v>
      </c>
      <c r="E117" s="24" t="s">
        <v>1026</v>
      </c>
      <c r="F117" s="20" t="s">
        <v>1241</v>
      </c>
      <c r="G117" s="17">
        <v>1</v>
      </c>
      <c r="H117" s="24" t="s">
        <v>1026</v>
      </c>
      <c r="I117" s="17">
        <v>2</v>
      </c>
      <c r="J117" s="142" t="s">
        <v>2194</v>
      </c>
      <c r="K117" s="120"/>
    </row>
    <row r="118" spans="1:11" x14ac:dyDescent="0.25">
      <c r="A118" s="17">
        <v>12</v>
      </c>
      <c r="B118" s="17">
        <v>8</v>
      </c>
      <c r="C118" s="17">
        <v>1997</v>
      </c>
      <c r="D118" s="20" t="s">
        <v>1241</v>
      </c>
      <c r="E118" s="24" t="s">
        <v>1026</v>
      </c>
      <c r="F118" s="19" t="s">
        <v>1042</v>
      </c>
      <c r="G118" s="17">
        <v>2</v>
      </c>
      <c r="H118" s="24" t="s">
        <v>1026</v>
      </c>
      <c r="I118" s="17">
        <v>1</v>
      </c>
      <c r="J118" s="142" t="s">
        <v>2198</v>
      </c>
      <c r="K118" s="120"/>
    </row>
    <row r="119" spans="1:11" x14ac:dyDescent="0.25">
      <c r="E119" s="17"/>
      <c r="J119" s="142"/>
      <c r="K119" s="120"/>
    </row>
    <row r="120" spans="1:11" x14ac:dyDescent="0.25">
      <c r="A120" s="17">
        <v>7</v>
      </c>
      <c r="B120" s="17">
        <v>8</v>
      </c>
      <c r="C120" s="17">
        <v>1997</v>
      </c>
      <c r="D120" s="215" t="s">
        <v>1427</v>
      </c>
      <c r="E120" s="24" t="s">
        <v>1026</v>
      </c>
      <c r="F120" s="19" t="s">
        <v>1041</v>
      </c>
      <c r="G120" s="17">
        <v>1</v>
      </c>
      <c r="H120" s="24" t="s">
        <v>1026</v>
      </c>
      <c r="I120" s="17">
        <v>0</v>
      </c>
      <c r="J120" s="142" t="s">
        <v>2858</v>
      </c>
      <c r="K120" s="120">
        <v>940</v>
      </c>
    </row>
    <row r="121" spans="1:11" x14ac:dyDescent="0.25">
      <c r="A121" s="17">
        <v>9</v>
      </c>
      <c r="B121" s="17">
        <v>8</v>
      </c>
      <c r="C121" s="17">
        <v>1997</v>
      </c>
      <c r="D121" s="20" t="s">
        <v>1041</v>
      </c>
      <c r="E121" s="24" t="s">
        <v>1026</v>
      </c>
      <c r="F121" s="143" t="s">
        <v>1427</v>
      </c>
      <c r="G121" s="17">
        <v>2</v>
      </c>
      <c r="H121" s="24" t="s">
        <v>1026</v>
      </c>
      <c r="I121" s="17">
        <v>1</v>
      </c>
      <c r="J121" s="142" t="s">
        <v>2860</v>
      </c>
      <c r="K121" s="120"/>
    </row>
    <row r="122" spans="1:11" x14ac:dyDescent="0.25">
      <c r="A122" s="17">
        <v>10</v>
      </c>
      <c r="B122" s="17">
        <v>8</v>
      </c>
      <c r="C122" s="17">
        <v>1997</v>
      </c>
      <c r="D122" s="143" t="s">
        <v>1427</v>
      </c>
      <c r="E122" s="24" t="s">
        <v>1026</v>
      </c>
      <c r="F122" s="20" t="s">
        <v>1041</v>
      </c>
      <c r="G122" s="17">
        <v>0</v>
      </c>
      <c r="H122" s="24" t="s">
        <v>1026</v>
      </c>
      <c r="I122" s="17">
        <v>1</v>
      </c>
      <c r="J122" s="142" t="s">
        <v>2195</v>
      </c>
      <c r="K122" s="120"/>
    </row>
    <row r="123" spans="1:11" x14ac:dyDescent="0.25">
      <c r="A123" s="17">
        <v>12</v>
      </c>
      <c r="B123" s="17">
        <v>8</v>
      </c>
      <c r="C123" s="17">
        <v>1997</v>
      </c>
      <c r="D123" s="20" t="s">
        <v>1041</v>
      </c>
      <c r="E123" s="24" t="s">
        <v>1026</v>
      </c>
      <c r="F123" s="143" t="s">
        <v>1427</v>
      </c>
      <c r="G123" s="17">
        <v>2</v>
      </c>
      <c r="H123" s="24" t="s">
        <v>1026</v>
      </c>
      <c r="I123" s="17">
        <v>0</v>
      </c>
      <c r="J123" s="142" t="s">
        <v>2197</v>
      </c>
      <c r="K123" s="120"/>
    </row>
    <row r="124" spans="1:11" x14ac:dyDescent="0.25">
      <c r="E124" s="24"/>
      <c r="H124" s="24"/>
      <c r="J124" s="19" t="s">
        <v>2</v>
      </c>
      <c r="K124" s="17">
        <f>SUM(K107:K123)</f>
        <v>2415</v>
      </c>
    </row>
    <row r="125" spans="1:11" x14ac:dyDescent="0.25">
      <c r="E125" s="24"/>
      <c r="H125" s="24"/>
      <c r="J125" s="19" t="s">
        <v>567</v>
      </c>
      <c r="K125" s="82">
        <f>PRODUCT(K124/9)</f>
        <v>268.33333333333331</v>
      </c>
    </row>
    <row r="126" spans="1:11" x14ac:dyDescent="0.25">
      <c r="E126" s="17"/>
      <c r="G126" s="81"/>
      <c r="H126" s="24"/>
      <c r="I126" s="81"/>
      <c r="J126" s="120"/>
      <c r="K126" s="82"/>
    </row>
    <row r="127" spans="1:11" x14ac:dyDescent="0.25">
      <c r="A127" s="33"/>
      <c r="B127" s="33"/>
      <c r="C127" s="33"/>
      <c r="D127" s="144"/>
      <c r="E127" s="33"/>
      <c r="F127" s="35"/>
      <c r="G127" s="33"/>
      <c r="H127" s="33"/>
      <c r="I127" s="33"/>
      <c r="J127" s="163"/>
      <c r="K127" s="164"/>
    </row>
    <row r="128" spans="1:11" x14ac:dyDescent="0.25">
      <c r="A128" s="17">
        <v>8</v>
      </c>
      <c r="B128" s="17">
        <v>8</v>
      </c>
      <c r="C128" s="17">
        <v>1998</v>
      </c>
      <c r="D128" s="20" t="s">
        <v>564</v>
      </c>
      <c r="E128" s="24" t="s">
        <v>1026</v>
      </c>
      <c r="F128" s="19" t="s">
        <v>1318</v>
      </c>
      <c r="G128" s="17">
        <v>2</v>
      </c>
      <c r="H128" s="24" t="s">
        <v>1026</v>
      </c>
      <c r="I128" s="17">
        <v>0</v>
      </c>
      <c r="J128" s="142" t="s">
        <v>1080</v>
      </c>
      <c r="K128" s="120">
        <v>621</v>
      </c>
    </row>
    <row r="129" spans="1:11" x14ac:dyDescent="0.25">
      <c r="A129" s="17">
        <v>9</v>
      </c>
      <c r="B129" s="17">
        <v>8</v>
      </c>
      <c r="C129" s="17">
        <v>1998</v>
      </c>
      <c r="D129" s="19" t="s">
        <v>1318</v>
      </c>
      <c r="E129" s="24" t="s">
        <v>1026</v>
      </c>
      <c r="F129" s="20" t="s">
        <v>564</v>
      </c>
      <c r="G129" s="17">
        <v>1</v>
      </c>
      <c r="H129" s="24" t="s">
        <v>1026</v>
      </c>
      <c r="I129" s="17">
        <v>2</v>
      </c>
      <c r="J129" s="142" t="s">
        <v>1081</v>
      </c>
      <c r="K129" s="120">
        <v>681</v>
      </c>
    </row>
    <row r="130" spans="1:11" x14ac:dyDescent="0.25">
      <c r="A130" s="17">
        <v>12</v>
      </c>
      <c r="B130" s="17">
        <v>8</v>
      </c>
      <c r="C130" s="17">
        <v>1998</v>
      </c>
      <c r="D130" s="20" t="s">
        <v>564</v>
      </c>
      <c r="E130" s="24" t="s">
        <v>1026</v>
      </c>
      <c r="F130" s="19" t="s">
        <v>1318</v>
      </c>
      <c r="G130" s="17">
        <v>2</v>
      </c>
      <c r="H130" s="24" t="s">
        <v>1026</v>
      </c>
      <c r="I130" s="17">
        <v>0</v>
      </c>
      <c r="J130" s="142" t="s">
        <v>1082</v>
      </c>
      <c r="K130" s="120"/>
    </row>
    <row r="131" spans="1:11" x14ac:dyDescent="0.25">
      <c r="E131" s="24"/>
      <c r="F131" s="20"/>
      <c r="J131" s="142"/>
      <c r="K131" s="120"/>
    </row>
    <row r="132" spans="1:11" x14ac:dyDescent="0.25">
      <c r="A132" s="17">
        <v>8</v>
      </c>
      <c r="B132" s="17">
        <v>8</v>
      </c>
      <c r="C132" s="17">
        <v>1998</v>
      </c>
      <c r="D132" s="20" t="s">
        <v>1029</v>
      </c>
      <c r="E132" s="24" t="s">
        <v>1026</v>
      </c>
      <c r="F132" s="19" t="s">
        <v>1241</v>
      </c>
      <c r="G132" s="17">
        <v>2</v>
      </c>
      <c r="H132" s="24" t="s">
        <v>1026</v>
      </c>
      <c r="I132" s="17">
        <v>0</v>
      </c>
      <c r="J132" s="142" t="s">
        <v>1083</v>
      </c>
      <c r="K132" s="120">
        <v>600</v>
      </c>
    </row>
    <row r="133" spans="1:11" x14ac:dyDescent="0.25">
      <c r="A133" s="17">
        <v>9</v>
      </c>
      <c r="B133" s="17">
        <v>8</v>
      </c>
      <c r="C133" s="17">
        <v>1998</v>
      </c>
      <c r="D133" s="20" t="s">
        <v>1241</v>
      </c>
      <c r="E133" s="24" t="s">
        <v>1026</v>
      </c>
      <c r="F133" s="19" t="s">
        <v>1029</v>
      </c>
      <c r="G133" s="17">
        <v>2</v>
      </c>
      <c r="H133" s="24" t="s">
        <v>1026</v>
      </c>
      <c r="I133" s="17">
        <v>0</v>
      </c>
      <c r="J133" s="142" t="s">
        <v>1084</v>
      </c>
      <c r="K133" s="120">
        <v>536</v>
      </c>
    </row>
    <row r="134" spans="1:11" x14ac:dyDescent="0.25">
      <c r="A134" s="17">
        <v>12</v>
      </c>
      <c r="B134" s="17">
        <v>8</v>
      </c>
      <c r="C134" s="17">
        <v>1998</v>
      </c>
      <c r="D134" s="20" t="s">
        <v>1029</v>
      </c>
      <c r="E134" s="24" t="s">
        <v>1026</v>
      </c>
      <c r="F134" s="19" t="s">
        <v>1241</v>
      </c>
      <c r="G134" s="17">
        <v>2</v>
      </c>
      <c r="H134" s="24" t="s">
        <v>1026</v>
      </c>
      <c r="I134" s="17">
        <v>1</v>
      </c>
      <c r="J134" s="142" t="s">
        <v>1085</v>
      </c>
      <c r="K134" s="120"/>
    </row>
    <row r="135" spans="1:11" x14ac:dyDescent="0.25">
      <c r="A135" s="17">
        <v>14</v>
      </c>
      <c r="B135" s="17">
        <v>8</v>
      </c>
      <c r="C135" s="17">
        <v>1998</v>
      </c>
      <c r="D135" s="20" t="s">
        <v>1241</v>
      </c>
      <c r="E135" s="24" t="s">
        <v>1026</v>
      </c>
      <c r="F135" s="19" t="s">
        <v>1029</v>
      </c>
      <c r="G135" s="17">
        <v>1</v>
      </c>
      <c r="H135" s="24" t="s">
        <v>1026</v>
      </c>
      <c r="I135" s="17">
        <v>0</v>
      </c>
      <c r="J135" s="142" t="s">
        <v>1086</v>
      </c>
      <c r="K135" s="120"/>
    </row>
    <row r="136" spans="1:11" x14ac:dyDescent="0.25">
      <c r="A136" s="17">
        <v>15</v>
      </c>
      <c r="B136" s="17">
        <v>8</v>
      </c>
      <c r="C136" s="17">
        <v>1998</v>
      </c>
      <c r="D136" s="20" t="s">
        <v>1029</v>
      </c>
      <c r="E136" s="24" t="s">
        <v>1026</v>
      </c>
      <c r="F136" s="19" t="s">
        <v>1241</v>
      </c>
      <c r="G136" s="17">
        <v>1</v>
      </c>
      <c r="H136" s="24" t="s">
        <v>1026</v>
      </c>
      <c r="I136" s="17">
        <v>0</v>
      </c>
      <c r="J136" s="142" t="s">
        <v>1087</v>
      </c>
      <c r="K136" s="120"/>
    </row>
    <row r="137" spans="1:11" x14ac:dyDescent="0.25">
      <c r="E137" s="17"/>
      <c r="J137" s="142"/>
      <c r="K137" s="120"/>
    </row>
    <row r="138" spans="1:11" x14ac:dyDescent="0.25">
      <c r="A138" s="17">
        <v>8</v>
      </c>
      <c r="B138" s="17">
        <v>8</v>
      </c>
      <c r="C138" s="17">
        <v>1998</v>
      </c>
      <c r="D138" s="19" t="s">
        <v>1042</v>
      </c>
      <c r="E138" s="24" t="s">
        <v>1026</v>
      </c>
      <c r="F138" s="20" t="s">
        <v>1041</v>
      </c>
      <c r="G138" s="17">
        <v>1</v>
      </c>
      <c r="H138" s="24" t="s">
        <v>1026</v>
      </c>
      <c r="I138" s="17">
        <v>2</v>
      </c>
      <c r="J138" s="142" t="s">
        <v>1089</v>
      </c>
      <c r="K138" s="120">
        <v>709</v>
      </c>
    </row>
    <row r="139" spans="1:11" x14ac:dyDescent="0.25">
      <c r="A139" s="17">
        <v>9</v>
      </c>
      <c r="B139" s="17">
        <v>8</v>
      </c>
      <c r="C139" s="17">
        <v>1998</v>
      </c>
      <c r="D139" s="19" t="s">
        <v>1041</v>
      </c>
      <c r="E139" s="24" t="s">
        <v>1026</v>
      </c>
      <c r="F139" s="20" t="s">
        <v>1042</v>
      </c>
      <c r="G139" s="17">
        <v>0</v>
      </c>
      <c r="H139" s="24" t="s">
        <v>1026</v>
      </c>
      <c r="I139" s="17">
        <v>2</v>
      </c>
      <c r="J139" s="142" t="s">
        <v>1090</v>
      </c>
      <c r="K139" s="120">
        <v>689</v>
      </c>
    </row>
    <row r="140" spans="1:11" x14ac:dyDescent="0.25">
      <c r="A140" s="17">
        <v>12</v>
      </c>
      <c r="B140" s="17">
        <v>8</v>
      </c>
      <c r="C140" s="17">
        <v>1998</v>
      </c>
      <c r="D140" s="20" t="s">
        <v>1042</v>
      </c>
      <c r="E140" s="24" t="s">
        <v>1026</v>
      </c>
      <c r="F140" s="19" t="s">
        <v>1041</v>
      </c>
      <c r="G140" s="17">
        <v>2</v>
      </c>
      <c r="H140" s="24" t="s">
        <v>1026</v>
      </c>
      <c r="I140" s="17">
        <v>0</v>
      </c>
      <c r="J140" s="142" t="s">
        <v>2612</v>
      </c>
      <c r="K140" s="120"/>
    </row>
    <row r="141" spans="1:11" x14ac:dyDescent="0.25">
      <c r="A141" s="17">
        <v>15</v>
      </c>
      <c r="B141" s="17">
        <v>8</v>
      </c>
      <c r="C141" s="17">
        <v>1998</v>
      </c>
      <c r="D141" s="19" t="s">
        <v>1041</v>
      </c>
      <c r="E141" s="24" t="s">
        <v>1026</v>
      </c>
      <c r="F141" s="20" t="s">
        <v>1042</v>
      </c>
      <c r="G141" s="17">
        <v>0</v>
      </c>
      <c r="H141" s="24" t="s">
        <v>1026</v>
      </c>
      <c r="I141" s="17">
        <v>1</v>
      </c>
      <c r="J141" s="142" t="s">
        <v>2613</v>
      </c>
      <c r="K141" s="120"/>
    </row>
    <row r="142" spans="1:11" x14ac:dyDescent="0.25">
      <c r="E142" s="17"/>
      <c r="J142" s="142"/>
      <c r="K142" s="120"/>
    </row>
    <row r="143" spans="1:11" x14ac:dyDescent="0.25">
      <c r="A143" s="17">
        <v>8</v>
      </c>
      <c r="B143" s="17">
        <v>8</v>
      </c>
      <c r="C143" s="17">
        <v>1998</v>
      </c>
      <c r="D143" s="20" t="s">
        <v>565</v>
      </c>
      <c r="E143" s="24" t="s">
        <v>1026</v>
      </c>
      <c r="F143" s="19" t="s">
        <v>1043</v>
      </c>
      <c r="G143" s="17">
        <v>2</v>
      </c>
      <c r="H143" s="24" t="s">
        <v>1026</v>
      </c>
      <c r="I143" s="17">
        <v>0</v>
      </c>
      <c r="J143" s="142" t="s">
        <v>2614</v>
      </c>
      <c r="K143" s="120">
        <v>623</v>
      </c>
    </row>
    <row r="144" spans="1:11" x14ac:dyDescent="0.25">
      <c r="A144" s="17">
        <v>9</v>
      </c>
      <c r="B144" s="17">
        <v>8</v>
      </c>
      <c r="C144" s="17">
        <v>1998</v>
      </c>
      <c r="D144" s="19" t="s">
        <v>1043</v>
      </c>
      <c r="E144" s="24" t="s">
        <v>1026</v>
      </c>
      <c r="F144" s="20" t="s">
        <v>565</v>
      </c>
      <c r="G144" s="17">
        <v>0</v>
      </c>
      <c r="H144" s="24" t="s">
        <v>1026</v>
      </c>
      <c r="I144" s="17">
        <v>2</v>
      </c>
      <c r="J144" s="142" t="s">
        <v>2615</v>
      </c>
      <c r="K144" s="120">
        <v>874</v>
      </c>
    </row>
    <row r="145" spans="1:11" x14ac:dyDescent="0.25">
      <c r="A145" s="17">
        <v>12</v>
      </c>
      <c r="B145" s="17">
        <v>8</v>
      </c>
      <c r="C145" s="17">
        <v>1998</v>
      </c>
      <c r="D145" s="20" t="s">
        <v>565</v>
      </c>
      <c r="E145" s="24" t="s">
        <v>1026</v>
      </c>
      <c r="F145" s="19" t="s">
        <v>1043</v>
      </c>
      <c r="G145" s="17">
        <v>2</v>
      </c>
      <c r="H145" s="24" t="s">
        <v>1026</v>
      </c>
      <c r="I145" s="17">
        <v>0</v>
      </c>
      <c r="J145" s="142" t="s">
        <v>2616</v>
      </c>
      <c r="K145" s="120">
        <v>861</v>
      </c>
    </row>
    <row r="146" spans="1:11" x14ac:dyDescent="0.25">
      <c r="E146" s="17"/>
      <c r="H146" s="24"/>
      <c r="J146" s="19" t="s">
        <v>2</v>
      </c>
      <c r="K146" s="17">
        <f>SUM(K128:K145)</f>
        <v>6194</v>
      </c>
    </row>
    <row r="147" spans="1:11" x14ac:dyDescent="0.25">
      <c r="E147" s="17"/>
      <c r="H147" s="24"/>
      <c r="J147" s="19" t="s">
        <v>567</v>
      </c>
      <c r="K147" s="82">
        <f>PRODUCT(K146/9)</f>
        <v>688.22222222222217</v>
      </c>
    </row>
    <row r="148" spans="1:11" x14ac:dyDescent="0.25">
      <c r="E148" s="24"/>
      <c r="G148" s="81"/>
      <c r="H148" s="24"/>
      <c r="I148" s="81"/>
      <c r="J148" s="120"/>
      <c r="K148" s="82"/>
    </row>
    <row r="149" spans="1:11" x14ac:dyDescent="0.25">
      <c r="A149" s="33"/>
      <c r="B149" s="33"/>
      <c r="C149" s="33"/>
      <c r="D149" s="144"/>
      <c r="E149" s="33"/>
      <c r="F149" s="35"/>
      <c r="G149" s="33"/>
      <c r="H149" s="33"/>
      <c r="I149" s="33"/>
      <c r="J149" s="163"/>
      <c r="K149" s="164"/>
    </row>
    <row r="150" spans="1:11" x14ac:dyDescent="0.25">
      <c r="A150" s="17">
        <v>11</v>
      </c>
      <c r="B150" s="17">
        <v>8</v>
      </c>
      <c r="C150" s="17">
        <v>1999</v>
      </c>
      <c r="D150" s="20" t="s">
        <v>1029</v>
      </c>
      <c r="E150" s="24" t="s">
        <v>1026</v>
      </c>
      <c r="F150" s="19" t="s">
        <v>1465</v>
      </c>
      <c r="G150" s="17">
        <v>2</v>
      </c>
      <c r="H150" s="24" t="s">
        <v>1026</v>
      </c>
      <c r="I150" s="17">
        <v>0</v>
      </c>
      <c r="J150" s="142" t="s">
        <v>190</v>
      </c>
      <c r="K150" s="120">
        <v>512</v>
      </c>
    </row>
    <row r="151" spans="1:11" x14ac:dyDescent="0.25">
      <c r="A151" s="17">
        <v>14</v>
      </c>
      <c r="B151" s="17">
        <v>8</v>
      </c>
      <c r="C151" s="17">
        <v>1999</v>
      </c>
      <c r="D151" s="19" t="s">
        <v>1465</v>
      </c>
      <c r="E151" s="24" t="s">
        <v>1026</v>
      </c>
      <c r="F151" s="20" t="s">
        <v>1029</v>
      </c>
      <c r="G151" s="17">
        <v>0</v>
      </c>
      <c r="H151" s="24" t="s">
        <v>1026</v>
      </c>
      <c r="I151" s="17">
        <v>2</v>
      </c>
      <c r="J151" s="142" t="s">
        <v>175</v>
      </c>
      <c r="K151" s="120">
        <v>200</v>
      </c>
    </row>
    <row r="152" spans="1:11" x14ac:dyDescent="0.25">
      <c r="A152" s="17">
        <v>15</v>
      </c>
      <c r="B152" s="17">
        <v>8</v>
      </c>
      <c r="C152" s="17">
        <v>1999</v>
      </c>
      <c r="D152" s="20" t="s">
        <v>1029</v>
      </c>
      <c r="E152" s="24" t="s">
        <v>1026</v>
      </c>
      <c r="F152" s="19" t="s">
        <v>1465</v>
      </c>
      <c r="G152" s="17">
        <v>2</v>
      </c>
      <c r="H152" s="24" t="s">
        <v>1026</v>
      </c>
      <c r="I152" s="17">
        <v>0</v>
      </c>
      <c r="J152" s="142" t="s">
        <v>193</v>
      </c>
      <c r="K152" s="120">
        <v>623</v>
      </c>
    </row>
    <row r="153" spans="1:11" x14ac:dyDescent="0.25">
      <c r="E153" s="24"/>
      <c r="F153" s="20"/>
      <c r="J153" s="142"/>
      <c r="K153" s="120"/>
    </row>
    <row r="154" spans="1:11" x14ac:dyDescent="0.25">
      <c r="A154" s="17">
        <v>11</v>
      </c>
      <c r="B154" s="17">
        <v>8</v>
      </c>
      <c r="C154" s="17">
        <v>1999</v>
      </c>
      <c r="D154" s="20" t="s">
        <v>564</v>
      </c>
      <c r="E154" s="24" t="s">
        <v>1026</v>
      </c>
      <c r="F154" s="19" t="s">
        <v>171</v>
      </c>
      <c r="G154" s="17">
        <v>1</v>
      </c>
      <c r="H154" s="24" t="s">
        <v>1026</v>
      </c>
      <c r="I154" s="17">
        <v>0</v>
      </c>
      <c r="J154" s="142" t="s">
        <v>172</v>
      </c>
      <c r="K154" s="120">
        <v>550</v>
      </c>
    </row>
    <row r="155" spans="1:11" x14ac:dyDescent="0.25">
      <c r="A155" s="17">
        <v>14</v>
      </c>
      <c r="B155" s="17">
        <v>8</v>
      </c>
      <c r="C155" s="17">
        <v>1999</v>
      </c>
      <c r="D155" s="19" t="s">
        <v>171</v>
      </c>
      <c r="E155" s="24" t="s">
        <v>1026</v>
      </c>
      <c r="F155" s="20" t="s">
        <v>564</v>
      </c>
      <c r="G155" s="17">
        <v>0</v>
      </c>
      <c r="H155" s="24" t="s">
        <v>1026</v>
      </c>
      <c r="I155" s="17">
        <v>2</v>
      </c>
      <c r="J155" s="142" t="s">
        <v>192</v>
      </c>
      <c r="K155" s="120">
        <v>370</v>
      </c>
    </row>
    <row r="156" spans="1:11" x14ac:dyDescent="0.25">
      <c r="A156" s="17">
        <v>15</v>
      </c>
      <c r="B156" s="17">
        <v>8</v>
      </c>
      <c r="C156" s="17">
        <v>1999</v>
      </c>
      <c r="D156" s="20" t="s">
        <v>564</v>
      </c>
      <c r="E156" s="24" t="s">
        <v>1026</v>
      </c>
      <c r="F156" s="19" t="s">
        <v>171</v>
      </c>
      <c r="G156" s="17">
        <v>2</v>
      </c>
      <c r="H156" s="24" t="s">
        <v>1026</v>
      </c>
      <c r="I156" s="17">
        <v>0</v>
      </c>
      <c r="J156" s="142" t="s">
        <v>194</v>
      </c>
      <c r="K156" s="120">
        <v>876</v>
      </c>
    </row>
    <row r="157" spans="1:11" x14ac:dyDescent="0.25">
      <c r="E157" s="17"/>
      <c r="J157" s="142"/>
      <c r="K157" s="120"/>
    </row>
    <row r="158" spans="1:11" x14ac:dyDescent="0.25">
      <c r="A158" s="17">
        <v>11</v>
      </c>
      <c r="B158" s="17">
        <v>8</v>
      </c>
      <c r="C158" s="17">
        <v>1999</v>
      </c>
      <c r="D158" s="19" t="s">
        <v>565</v>
      </c>
      <c r="E158" s="24" t="s">
        <v>1026</v>
      </c>
      <c r="F158" s="20" t="s">
        <v>1041</v>
      </c>
      <c r="G158" s="17">
        <v>0</v>
      </c>
      <c r="H158" s="24" t="s">
        <v>1026</v>
      </c>
      <c r="I158" s="17">
        <v>1</v>
      </c>
      <c r="J158" s="142" t="s">
        <v>173</v>
      </c>
      <c r="K158" s="120"/>
    </row>
    <row r="159" spans="1:11" x14ac:dyDescent="0.25">
      <c r="A159" s="17">
        <v>14</v>
      </c>
      <c r="B159" s="17">
        <v>8</v>
      </c>
      <c r="C159" s="17">
        <v>1999</v>
      </c>
      <c r="D159" s="20" t="s">
        <v>1041</v>
      </c>
      <c r="E159" s="24" t="s">
        <v>1026</v>
      </c>
      <c r="F159" s="19" t="s">
        <v>565</v>
      </c>
      <c r="G159" s="17">
        <v>1</v>
      </c>
      <c r="H159" s="24" t="s">
        <v>1026</v>
      </c>
      <c r="I159" s="17">
        <v>0</v>
      </c>
      <c r="J159" s="142" t="s">
        <v>176</v>
      </c>
      <c r="K159" s="120">
        <v>503</v>
      </c>
    </row>
    <row r="160" spans="1:11" x14ac:dyDescent="0.25">
      <c r="A160" s="17">
        <v>16</v>
      </c>
      <c r="B160" s="17">
        <v>8</v>
      </c>
      <c r="C160" s="17">
        <v>1999</v>
      </c>
      <c r="D160" s="19" t="s">
        <v>565</v>
      </c>
      <c r="E160" s="24" t="s">
        <v>1026</v>
      </c>
      <c r="F160" s="20" t="s">
        <v>1041</v>
      </c>
      <c r="G160" s="17">
        <v>0</v>
      </c>
      <c r="H160" s="24" t="s">
        <v>1026</v>
      </c>
      <c r="I160" s="17">
        <v>2</v>
      </c>
      <c r="J160" s="142" t="s">
        <v>196</v>
      </c>
      <c r="K160" s="120"/>
    </row>
    <row r="161" spans="1:11" x14ac:dyDescent="0.25">
      <c r="E161" s="17"/>
      <c r="J161" s="142"/>
      <c r="K161" s="120"/>
    </row>
    <row r="162" spans="1:11" x14ac:dyDescent="0.25">
      <c r="A162" s="17">
        <v>11</v>
      </c>
      <c r="B162" s="17">
        <v>8</v>
      </c>
      <c r="C162" s="17">
        <v>1999</v>
      </c>
      <c r="D162" s="20" t="s">
        <v>1042</v>
      </c>
      <c r="E162" s="24" t="s">
        <v>1026</v>
      </c>
      <c r="F162" s="19" t="s">
        <v>1241</v>
      </c>
      <c r="G162" s="17">
        <v>1</v>
      </c>
      <c r="H162" s="24" t="s">
        <v>1026</v>
      </c>
      <c r="I162" s="17">
        <v>0</v>
      </c>
      <c r="J162" s="142" t="s">
        <v>174</v>
      </c>
      <c r="K162" s="120"/>
    </row>
    <row r="163" spans="1:11" x14ac:dyDescent="0.25">
      <c r="A163" s="17">
        <v>13</v>
      </c>
      <c r="B163" s="17">
        <v>8</v>
      </c>
      <c r="C163" s="17">
        <v>1999</v>
      </c>
      <c r="D163" s="19" t="s">
        <v>1241</v>
      </c>
      <c r="E163" s="24" t="s">
        <v>1026</v>
      </c>
      <c r="F163" s="20" t="s">
        <v>1042</v>
      </c>
      <c r="G163" s="17">
        <v>0</v>
      </c>
      <c r="H163" s="24" t="s">
        <v>1026</v>
      </c>
      <c r="I163" s="17">
        <v>2</v>
      </c>
      <c r="J163" s="142" t="s">
        <v>6</v>
      </c>
      <c r="K163" s="120">
        <v>620</v>
      </c>
    </row>
    <row r="164" spans="1:11" x14ac:dyDescent="0.25">
      <c r="A164" s="17">
        <v>15</v>
      </c>
      <c r="B164" s="17">
        <v>8</v>
      </c>
      <c r="C164" s="17">
        <v>1999</v>
      </c>
      <c r="D164" s="20" t="s">
        <v>1042</v>
      </c>
      <c r="E164" s="24" t="s">
        <v>1026</v>
      </c>
      <c r="F164" s="19" t="s">
        <v>1241</v>
      </c>
      <c r="G164" s="17">
        <v>2</v>
      </c>
      <c r="H164" s="24" t="s">
        <v>1026</v>
      </c>
      <c r="I164" s="17">
        <v>1</v>
      </c>
      <c r="J164" s="142" t="s">
        <v>195</v>
      </c>
      <c r="K164" s="120">
        <v>840</v>
      </c>
    </row>
    <row r="165" spans="1:11" x14ac:dyDescent="0.25">
      <c r="E165" s="17"/>
      <c r="H165" s="24"/>
      <c r="J165" s="19" t="s">
        <v>2</v>
      </c>
      <c r="K165" s="17">
        <f>SUM(K148:K164)</f>
        <v>5094</v>
      </c>
    </row>
    <row r="166" spans="1:11" x14ac:dyDescent="0.25">
      <c r="E166" s="17"/>
      <c r="H166" s="24"/>
      <c r="J166" s="19" t="s">
        <v>567</v>
      </c>
      <c r="K166" s="82">
        <f>PRODUCT(K165/9)</f>
        <v>566</v>
      </c>
    </row>
    <row r="167" spans="1:11" x14ac:dyDescent="0.25">
      <c r="E167" s="24"/>
      <c r="G167" s="81"/>
      <c r="H167" s="24"/>
      <c r="I167" s="81"/>
      <c r="J167" s="120"/>
      <c r="K167" s="82"/>
    </row>
    <row r="168" spans="1:11" x14ac:dyDescent="0.25">
      <c r="A168" s="33"/>
      <c r="B168" s="33"/>
      <c r="C168" s="33"/>
      <c r="D168" s="144"/>
      <c r="E168" s="33"/>
      <c r="F168" s="35"/>
      <c r="G168" s="33"/>
      <c r="H168" s="33"/>
      <c r="I168" s="33"/>
      <c r="J168" s="163"/>
      <c r="K168" s="164"/>
    </row>
    <row r="169" spans="1:11" x14ac:dyDescent="0.25">
      <c r="A169" s="17">
        <v>11</v>
      </c>
      <c r="B169" s="17">
        <v>8</v>
      </c>
      <c r="C169" s="17">
        <v>2000</v>
      </c>
      <c r="D169" s="19" t="s">
        <v>1465</v>
      </c>
      <c r="E169" s="24" t="s">
        <v>1026</v>
      </c>
      <c r="F169" s="20" t="s">
        <v>565</v>
      </c>
      <c r="G169" s="17">
        <v>1</v>
      </c>
      <c r="H169" s="24" t="s">
        <v>1026</v>
      </c>
      <c r="I169" s="17">
        <v>2</v>
      </c>
      <c r="J169" s="142" t="s">
        <v>2827</v>
      </c>
      <c r="K169" s="120">
        <v>634</v>
      </c>
    </row>
    <row r="170" spans="1:11" x14ac:dyDescent="0.25">
      <c r="A170" s="17">
        <v>14</v>
      </c>
      <c r="B170" s="17">
        <v>8</v>
      </c>
      <c r="C170" s="17">
        <v>2000</v>
      </c>
      <c r="D170" s="19" t="s">
        <v>565</v>
      </c>
      <c r="E170" s="24" t="s">
        <v>1026</v>
      </c>
      <c r="F170" s="20" t="s">
        <v>1465</v>
      </c>
      <c r="G170" s="17">
        <v>0</v>
      </c>
      <c r="H170" s="24" t="s">
        <v>1026</v>
      </c>
      <c r="I170" s="17">
        <v>2</v>
      </c>
      <c r="J170" s="142" t="s">
        <v>2831</v>
      </c>
      <c r="K170" s="120">
        <v>763</v>
      </c>
    </row>
    <row r="171" spans="1:11" x14ac:dyDescent="0.25">
      <c r="A171" s="17">
        <v>17</v>
      </c>
      <c r="B171" s="17">
        <v>8</v>
      </c>
      <c r="C171" s="17">
        <v>2000</v>
      </c>
      <c r="D171" s="20" t="s">
        <v>1465</v>
      </c>
      <c r="E171" s="24" t="s">
        <v>1026</v>
      </c>
      <c r="F171" s="19" t="s">
        <v>565</v>
      </c>
      <c r="G171" s="17">
        <v>2</v>
      </c>
      <c r="H171" s="24" t="s">
        <v>1026</v>
      </c>
      <c r="I171" s="17">
        <v>1</v>
      </c>
      <c r="J171" s="142" t="s">
        <v>2835</v>
      </c>
      <c r="K171" s="120">
        <v>746</v>
      </c>
    </row>
    <row r="172" spans="1:11" x14ac:dyDescent="0.25">
      <c r="A172" s="17">
        <v>19</v>
      </c>
      <c r="B172" s="17">
        <v>8</v>
      </c>
      <c r="C172" s="17">
        <v>2000</v>
      </c>
      <c r="D172" s="19" t="s">
        <v>565</v>
      </c>
      <c r="E172" s="24" t="s">
        <v>1026</v>
      </c>
      <c r="F172" s="20" t="s">
        <v>1465</v>
      </c>
      <c r="G172" s="17">
        <v>0</v>
      </c>
      <c r="H172" s="24" t="s">
        <v>1026</v>
      </c>
      <c r="I172" s="17">
        <v>2</v>
      </c>
      <c r="J172" s="142" t="s">
        <v>2838</v>
      </c>
      <c r="K172" s="120">
        <v>386</v>
      </c>
    </row>
    <row r="173" spans="1:11" x14ac:dyDescent="0.25">
      <c r="E173" s="24"/>
      <c r="F173" s="20"/>
      <c r="J173" s="142"/>
      <c r="K173" s="120"/>
    </row>
    <row r="174" spans="1:11" x14ac:dyDescent="0.25">
      <c r="A174" s="17">
        <v>13</v>
      </c>
      <c r="B174" s="17">
        <v>8</v>
      </c>
      <c r="C174" s="17">
        <v>2000</v>
      </c>
      <c r="D174" s="20" t="s">
        <v>2312</v>
      </c>
      <c r="E174" s="24" t="s">
        <v>1026</v>
      </c>
      <c r="F174" s="19" t="s">
        <v>1041</v>
      </c>
      <c r="G174" s="17">
        <v>2</v>
      </c>
      <c r="H174" s="24" t="s">
        <v>1026</v>
      </c>
      <c r="I174" s="17">
        <v>0</v>
      </c>
      <c r="J174" s="142" t="s">
        <v>2830</v>
      </c>
      <c r="K174" s="120">
        <v>546</v>
      </c>
    </row>
    <row r="175" spans="1:11" x14ac:dyDescent="0.25">
      <c r="A175" s="17">
        <v>14</v>
      </c>
      <c r="B175" s="17">
        <v>8</v>
      </c>
      <c r="C175" s="17">
        <v>2000</v>
      </c>
      <c r="D175" s="19" t="s">
        <v>1041</v>
      </c>
      <c r="E175" s="24" t="s">
        <v>1026</v>
      </c>
      <c r="F175" s="20" t="s">
        <v>2312</v>
      </c>
      <c r="G175" s="17">
        <v>1</v>
      </c>
      <c r="H175" s="24" t="s">
        <v>1026</v>
      </c>
      <c r="I175" s="17">
        <v>2</v>
      </c>
      <c r="J175" s="142" t="s">
        <v>2834</v>
      </c>
      <c r="K175" s="120">
        <v>737</v>
      </c>
    </row>
    <row r="176" spans="1:11" x14ac:dyDescent="0.25">
      <c r="A176" s="17">
        <v>17</v>
      </c>
      <c r="B176" s="17">
        <v>8</v>
      </c>
      <c r="C176" s="17">
        <v>2000</v>
      </c>
      <c r="D176" s="20" t="s">
        <v>2312</v>
      </c>
      <c r="E176" s="24" t="s">
        <v>1026</v>
      </c>
      <c r="F176" s="19" t="s">
        <v>1041</v>
      </c>
      <c r="G176" s="17">
        <v>2</v>
      </c>
      <c r="H176" s="24" t="s">
        <v>1026</v>
      </c>
      <c r="I176" s="17">
        <v>0</v>
      </c>
      <c r="J176" s="142" t="s">
        <v>2841</v>
      </c>
      <c r="K176" s="120">
        <v>757</v>
      </c>
    </row>
    <row r="177" spans="1:11" x14ac:dyDescent="0.25">
      <c r="E177" s="17"/>
      <c r="J177" s="142"/>
      <c r="K177" s="120"/>
    </row>
    <row r="178" spans="1:11" x14ac:dyDescent="0.25">
      <c r="A178" s="17">
        <v>12</v>
      </c>
      <c r="B178" s="17">
        <v>8</v>
      </c>
      <c r="C178" s="17">
        <v>2000</v>
      </c>
      <c r="D178" s="19" t="s">
        <v>1029</v>
      </c>
      <c r="E178" s="24" t="s">
        <v>1026</v>
      </c>
      <c r="F178" s="20" t="s">
        <v>1241</v>
      </c>
      <c r="G178" s="17">
        <v>0</v>
      </c>
      <c r="H178" s="24" t="s">
        <v>1026</v>
      </c>
      <c r="I178" s="17">
        <v>2</v>
      </c>
      <c r="J178" s="142" t="s">
        <v>2829</v>
      </c>
      <c r="K178" s="120">
        <v>650</v>
      </c>
    </row>
    <row r="179" spans="1:11" x14ac:dyDescent="0.25">
      <c r="A179" s="17">
        <v>14</v>
      </c>
      <c r="B179" s="17">
        <v>8</v>
      </c>
      <c r="C179" s="17">
        <v>2000</v>
      </c>
      <c r="D179" s="20" t="s">
        <v>1241</v>
      </c>
      <c r="E179" s="24" t="s">
        <v>1026</v>
      </c>
      <c r="F179" s="19" t="s">
        <v>1029</v>
      </c>
      <c r="G179" s="17">
        <v>1</v>
      </c>
      <c r="H179" s="24" t="s">
        <v>1026</v>
      </c>
      <c r="I179" s="17">
        <v>0</v>
      </c>
      <c r="J179" s="142" t="s">
        <v>2833</v>
      </c>
      <c r="K179" s="120">
        <v>824</v>
      </c>
    </row>
    <row r="180" spans="1:11" x14ac:dyDescent="0.25">
      <c r="A180" s="17">
        <v>17</v>
      </c>
      <c r="B180" s="17">
        <v>8</v>
      </c>
      <c r="C180" s="17">
        <v>2000</v>
      </c>
      <c r="D180" s="20" t="s">
        <v>1029</v>
      </c>
      <c r="E180" s="24" t="s">
        <v>1026</v>
      </c>
      <c r="F180" s="19" t="s">
        <v>1241</v>
      </c>
      <c r="G180" s="17">
        <v>2</v>
      </c>
      <c r="H180" s="24" t="s">
        <v>1026</v>
      </c>
      <c r="I180" s="17">
        <v>1</v>
      </c>
      <c r="J180" s="142" t="s">
        <v>2836</v>
      </c>
      <c r="K180" s="120">
        <v>1122</v>
      </c>
    </row>
    <row r="181" spans="1:11" x14ac:dyDescent="0.25">
      <c r="A181" s="17">
        <v>19</v>
      </c>
      <c r="B181" s="17">
        <v>8</v>
      </c>
      <c r="C181" s="17">
        <v>2000</v>
      </c>
      <c r="D181" s="19" t="s">
        <v>1241</v>
      </c>
      <c r="E181" s="24" t="s">
        <v>1026</v>
      </c>
      <c r="F181" s="20" t="s">
        <v>1029</v>
      </c>
      <c r="G181" s="17">
        <v>1</v>
      </c>
      <c r="H181" s="24" t="s">
        <v>1026</v>
      </c>
      <c r="I181" s="17">
        <v>2</v>
      </c>
      <c r="J181" s="142" t="s">
        <v>2839</v>
      </c>
      <c r="K181" s="120">
        <v>666</v>
      </c>
    </row>
    <row r="182" spans="1:11" x14ac:dyDescent="0.25">
      <c r="A182" s="17">
        <v>20</v>
      </c>
      <c r="B182" s="17">
        <v>8</v>
      </c>
      <c r="C182" s="17">
        <v>2000</v>
      </c>
      <c r="D182" s="20" t="s">
        <v>1029</v>
      </c>
      <c r="E182" s="24" t="s">
        <v>1026</v>
      </c>
      <c r="F182" s="19" t="s">
        <v>1241</v>
      </c>
      <c r="G182" s="17">
        <v>2</v>
      </c>
      <c r="H182" s="24" t="s">
        <v>1026</v>
      </c>
      <c r="I182" s="17">
        <v>1</v>
      </c>
      <c r="J182" s="142" t="s">
        <v>2840</v>
      </c>
      <c r="K182" s="120">
        <v>1405</v>
      </c>
    </row>
    <row r="183" spans="1:11" x14ac:dyDescent="0.25">
      <c r="E183" s="17"/>
      <c r="J183" s="142"/>
      <c r="K183" s="120"/>
    </row>
    <row r="184" spans="1:11" x14ac:dyDescent="0.25">
      <c r="A184" s="17">
        <v>12</v>
      </c>
      <c r="B184" s="17">
        <v>8</v>
      </c>
      <c r="C184" s="17">
        <v>2000</v>
      </c>
      <c r="D184" s="20" t="s">
        <v>564</v>
      </c>
      <c r="E184" s="24" t="s">
        <v>1026</v>
      </c>
      <c r="F184" s="19" t="s">
        <v>171</v>
      </c>
      <c r="G184" s="17">
        <v>2</v>
      </c>
      <c r="H184" s="24" t="s">
        <v>1026</v>
      </c>
      <c r="I184" s="17">
        <v>0</v>
      </c>
      <c r="J184" s="142" t="s">
        <v>2828</v>
      </c>
      <c r="K184" s="120">
        <v>356</v>
      </c>
    </row>
    <row r="185" spans="1:11" x14ac:dyDescent="0.25">
      <c r="A185" s="17">
        <v>14</v>
      </c>
      <c r="B185" s="17">
        <v>8</v>
      </c>
      <c r="C185" s="17">
        <v>2000</v>
      </c>
      <c r="D185" s="19" t="s">
        <v>171</v>
      </c>
      <c r="E185" s="24" t="s">
        <v>1026</v>
      </c>
      <c r="F185" s="20" t="s">
        <v>564</v>
      </c>
      <c r="G185" s="17">
        <v>1</v>
      </c>
      <c r="H185" s="24" t="s">
        <v>1026</v>
      </c>
      <c r="I185" s="17">
        <v>2</v>
      </c>
      <c r="J185" s="142" t="s">
        <v>2832</v>
      </c>
      <c r="K185" s="120">
        <v>681</v>
      </c>
    </row>
    <row r="186" spans="1:11" x14ac:dyDescent="0.25">
      <c r="A186" s="17">
        <v>17</v>
      </c>
      <c r="B186" s="17">
        <v>8</v>
      </c>
      <c r="C186" s="17">
        <v>2000</v>
      </c>
      <c r="D186" s="20" t="s">
        <v>564</v>
      </c>
      <c r="E186" s="24" t="s">
        <v>1026</v>
      </c>
      <c r="F186" s="19" t="s">
        <v>171</v>
      </c>
      <c r="G186" s="17">
        <v>1</v>
      </c>
      <c r="H186" s="24" t="s">
        <v>1026</v>
      </c>
      <c r="I186" s="17">
        <v>0</v>
      </c>
      <c r="J186" s="142" t="s">
        <v>2837</v>
      </c>
      <c r="K186" s="120">
        <v>412</v>
      </c>
    </row>
    <row r="187" spans="1:11" x14ac:dyDescent="0.25">
      <c r="E187" s="17"/>
      <c r="H187" s="24"/>
      <c r="J187" s="19" t="s">
        <v>2</v>
      </c>
      <c r="K187" s="17">
        <f>SUM(K169:K186)</f>
        <v>10685</v>
      </c>
    </row>
    <row r="188" spans="1:11" x14ac:dyDescent="0.25">
      <c r="E188" s="17"/>
      <c r="H188" s="24"/>
      <c r="J188" s="19" t="s">
        <v>567</v>
      </c>
      <c r="K188" s="82">
        <f>PRODUCT(K187/15)</f>
        <v>712.33333333333337</v>
      </c>
    </row>
    <row r="189" spans="1:11" x14ac:dyDescent="0.25">
      <c r="E189" s="24"/>
      <c r="H189" s="24"/>
      <c r="J189" s="142"/>
      <c r="K189" s="120"/>
    </row>
    <row r="190" spans="1:11" x14ac:dyDescent="0.25">
      <c r="A190" s="33"/>
      <c r="B190" s="33"/>
      <c r="C190" s="33"/>
      <c r="D190" s="144"/>
      <c r="E190" s="33"/>
      <c r="F190" s="35"/>
      <c r="G190" s="33"/>
      <c r="H190" s="33"/>
      <c r="I190" s="33"/>
      <c r="J190" s="163"/>
      <c r="K190" s="164"/>
    </row>
    <row r="191" spans="1:11" x14ac:dyDescent="0.25">
      <c r="A191" s="17">
        <v>9</v>
      </c>
      <c r="B191" s="17">
        <v>8</v>
      </c>
      <c r="C191" s="17">
        <v>2001</v>
      </c>
      <c r="D191" s="20" t="s">
        <v>1041</v>
      </c>
      <c r="E191" s="24" t="s">
        <v>1026</v>
      </c>
      <c r="F191" s="19" t="s">
        <v>181</v>
      </c>
      <c r="G191" s="17">
        <v>2</v>
      </c>
      <c r="H191" s="24" t="s">
        <v>1026</v>
      </c>
      <c r="I191" s="17">
        <v>0</v>
      </c>
      <c r="J191" s="142" t="s">
        <v>225</v>
      </c>
      <c r="K191" s="120">
        <v>704</v>
      </c>
    </row>
    <row r="192" spans="1:11" x14ac:dyDescent="0.25">
      <c r="A192" s="17">
        <v>12</v>
      </c>
      <c r="B192" s="17">
        <v>8</v>
      </c>
      <c r="C192" s="17">
        <v>2001</v>
      </c>
      <c r="D192" s="19" t="s">
        <v>181</v>
      </c>
      <c r="E192" s="24" t="s">
        <v>1026</v>
      </c>
      <c r="F192" s="20" t="s">
        <v>1041</v>
      </c>
      <c r="G192" s="17">
        <v>0</v>
      </c>
      <c r="H192" s="24" t="s">
        <v>1026</v>
      </c>
      <c r="I192" s="17">
        <v>1</v>
      </c>
      <c r="J192" s="142" t="s">
        <v>231</v>
      </c>
      <c r="K192" s="120">
        <v>465</v>
      </c>
    </row>
    <row r="193" spans="1:11" x14ac:dyDescent="0.25">
      <c r="A193" s="17">
        <v>16</v>
      </c>
      <c r="B193" s="17">
        <v>8</v>
      </c>
      <c r="C193" s="17">
        <v>2001</v>
      </c>
      <c r="D193" s="20" t="s">
        <v>1041</v>
      </c>
      <c r="E193" s="24" t="s">
        <v>1026</v>
      </c>
      <c r="F193" s="19" t="s">
        <v>181</v>
      </c>
      <c r="G193" s="17">
        <v>2</v>
      </c>
      <c r="H193" s="24" t="s">
        <v>1026</v>
      </c>
      <c r="I193" s="17">
        <v>1</v>
      </c>
      <c r="J193" s="142" t="s">
        <v>234</v>
      </c>
      <c r="K193" s="120">
        <v>792</v>
      </c>
    </row>
    <row r="194" spans="1:11" x14ac:dyDescent="0.25">
      <c r="D194" s="20"/>
      <c r="E194" s="24"/>
      <c r="F194" s="20"/>
      <c r="H194" s="24"/>
      <c r="J194" s="142"/>
      <c r="K194" s="120"/>
    </row>
    <row r="195" spans="1:11" x14ac:dyDescent="0.25">
      <c r="A195" s="17">
        <v>9</v>
      </c>
      <c r="B195" s="17">
        <v>8</v>
      </c>
      <c r="C195" s="17">
        <v>2001</v>
      </c>
      <c r="D195" s="20" t="s">
        <v>2312</v>
      </c>
      <c r="E195" s="24" t="s">
        <v>1026</v>
      </c>
      <c r="F195" s="19" t="s">
        <v>1029</v>
      </c>
      <c r="G195" s="17">
        <v>2</v>
      </c>
      <c r="H195" s="24" t="s">
        <v>1026</v>
      </c>
      <c r="I195" s="17">
        <v>0</v>
      </c>
      <c r="J195" s="142" t="s">
        <v>226</v>
      </c>
      <c r="K195" s="120">
        <v>533</v>
      </c>
    </row>
    <row r="196" spans="1:11" x14ac:dyDescent="0.25">
      <c r="A196" s="17">
        <v>12</v>
      </c>
      <c r="B196" s="17">
        <v>8</v>
      </c>
      <c r="C196" s="17">
        <v>2001</v>
      </c>
      <c r="D196" s="19" t="s">
        <v>1029</v>
      </c>
      <c r="E196" s="24" t="s">
        <v>1026</v>
      </c>
      <c r="F196" s="20" t="s">
        <v>2312</v>
      </c>
      <c r="G196" s="17">
        <v>0</v>
      </c>
      <c r="H196" s="24" t="s">
        <v>1026</v>
      </c>
      <c r="I196" s="17">
        <v>2</v>
      </c>
      <c r="J196" s="142" t="s">
        <v>230</v>
      </c>
      <c r="K196" s="120">
        <v>711</v>
      </c>
    </row>
    <row r="197" spans="1:11" x14ac:dyDescent="0.25">
      <c r="A197" s="17">
        <v>16</v>
      </c>
      <c r="B197" s="17">
        <v>8</v>
      </c>
      <c r="C197" s="17">
        <v>2001</v>
      </c>
      <c r="D197" s="20" t="s">
        <v>2312</v>
      </c>
      <c r="E197" s="24" t="s">
        <v>1026</v>
      </c>
      <c r="F197" s="19" t="s">
        <v>1029</v>
      </c>
      <c r="G197" s="17">
        <v>2</v>
      </c>
      <c r="H197" s="24" t="s">
        <v>1026</v>
      </c>
      <c r="I197" s="17">
        <v>0</v>
      </c>
      <c r="J197" s="142" t="s">
        <v>233</v>
      </c>
      <c r="K197" s="120">
        <v>665</v>
      </c>
    </row>
    <row r="198" spans="1:11" x14ac:dyDescent="0.25">
      <c r="E198" s="17"/>
      <c r="J198" s="142"/>
      <c r="K198" s="120"/>
    </row>
    <row r="199" spans="1:11" x14ac:dyDescent="0.25">
      <c r="A199" s="17">
        <v>9</v>
      </c>
      <c r="B199" s="17">
        <v>8</v>
      </c>
      <c r="C199" s="17">
        <v>2001</v>
      </c>
      <c r="D199" s="20" t="s">
        <v>565</v>
      </c>
      <c r="E199" s="24" t="s">
        <v>1026</v>
      </c>
      <c r="F199" s="19" t="s">
        <v>564</v>
      </c>
      <c r="G199" s="17">
        <v>2</v>
      </c>
      <c r="H199" s="24" t="s">
        <v>1026</v>
      </c>
      <c r="I199" s="17">
        <v>0</v>
      </c>
      <c r="J199" s="142" t="s">
        <v>2259</v>
      </c>
      <c r="K199" s="120">
        <v>573</v>
      </c>
    </row>
    <row r="200" spans="1:11" x14ac:dyDescent="0.25">
      <c r="A200" s="17">
        <v>11</v>
      </c>
      <c r="B200" s="17">
        <v>8</v>
      </c>
      <c r="C200" s="17">
        <v>2001</v>
      </c>
      <c r="D200" s="20" t="s">
        <v>564</v>
      </c>
      <c r="E200" s="24" t="s">
        <v>1026</v>
      </c>
      <c r="F200" s="19" t="s">
        <v>565</v>
      </c>
      <c r="G200" s="17">
        <v>2</v>
      </c>
      <c r="H200" s="24" t="s">
        <v>1026</v>
      </c>
      <c r="I200" s="17">
        <v>0</v>
      </c>
      <c r="J200" s="142" t="s">
        <v>228</v>
      </c>
      <c r="K200" s="120">
        <v>373</v>
      </c>
    </row>
    <row r="201" spans="1:11" x14ac:dyDescent="0.25">
      <c r="A201" s="17">
        <v>14</v>
      </c>
      <c r="B201" s="17">
        <v>8</v>
      </c>
      <c r="C201" s="17">
        <v>2001</v>
      </c>
      <c r="D201" s="20" t="s">
        <v>565</v>
      </c>
      <c r="E201" s="24" t="s">
        <v>1026</v>
      </c>
      <c r="F201" s="19" t="s">
        <v>564</v>
      </c>
      <c r="G201" s="17">
        <v>1</v>
      </c>
      <c r="H201" s="24" t="s">
        <v>1026</v>
      </c>
      <c r="I201" s="17">
        <v>0</v>
      </c>
      <c r="J201" s="142" t="s">
        <v>232</v>
      </c>
      <c r="K201" s="120">
        <v>766</v>
      </c>
    </row>
    <row r="202" spans="1:11" x14ac:dyDescent="0.25">
      <c r="A202" s="17">
        <v>16</v>
      </c>
      <c r="B202" s="17">
        <v>8</v>
      </c>
      <c r="C202" s="17">
        <v>2001</v>
      </c>
      <c r="D202" s="20" t="s">
        <v>564</v>
      </c>
      <c r="E202" s="24" t="s">
        <v>1026</v>
      </c>
      <c r="F202" s="19" t="s">
        <v>565</v>
      </c>
      <c r="G202" s="17">
        <v>1</v>
      </c>
      <c r="H202" s="24" t="s">
        <v>1026</v>
      </c>
      <c r="I202" s="17">
        <v>0</v>
      </c>
      <c r="J202" s="142" t="s">
        <v>235</v>
      </c>
      <c r="K202" s="120">
        <v>428</v>
      </c>
    </row>
    <row r="203" spans="1:11" x14ac:dyDescent="0.25">
      <c r="A203" s="17">
        <v>19</v>
      </c>
      <c r="B203" s="17">
        <v>8</v>
      </c>
      <c r="C203" s="17">
        <v>2001</v>
      </c>
      <c r="D203" s="20" t="s">
        <v>565</v>
      </c>
      <c r="E203" s="24" t="s">
        <v>1026</v>
      </c>
      <c r="F203" s="19" t="s">
        <v>564</v>
      </c>
      <c r="G203" s="17">
        <v>2</v>
      </c>
      <c r="H203" s="24" t="s">
        <v>1026</v>
      </c>
      <c r="I203" s="17">
        <v>0</v>
      </c>
      <c r="J203" s="142" t="s">
        <v>236</v>
      </c>
      <c r="K203" s="120">
        <v>1209</v>
      </c>
    </row>
    <row r="204" spans="1:11" x14ac:dyDescent="0.25">
      <c r="E204" s="17"/>
      <c r="J204" s="142"/>
      <c r="K204" s="120"/>
    </row>
    <row r="205" spans="1:11" x14ac:dyDescent="0.25">
      <c r="A205" s="17">
        <v>10</v>
      </c>
      <c r="B205" s="17">
        <v>8</v>
      </c>
      <c r="C205" s="17">
        <v>2001</v>
      </c>
      <c r="D205" s="20" t="s">
        <v>1241</v>
      </c>
      <c r="E205" s="24" t="s">
        <v>1026</v>
      </c>
      <c r="F205" s="19" t="s">
        <v>1465</v>
      </c>
      <c r="G205" s="17">
        <v>1</v>
      </c>
      <c r="H205" s="24" t="s">
        <v>1026</v>
      </c>
      <c r="I205" s="17">
        <v>0</v>
      </c>
      <c r="J205" s="142" t="s">
        <v>227</v>
      </c>
      <c r="K205" s="120">
        <v>715</v>
      </c>
    </row>
    <row r="206" spans="1:11" x14ac:dyDescent="0.25">
      <c r="A206" s="17">
        <v>12</v>
      </c>
      <c r="B206" s="17">
        <v>8</v>
      </c>
      <c r="C206" s="17">
        <v>2001</v>
      </c>
      <c r="D206" s="19" t="s">
        <v>1465</v>
      </c>
      <c r="E206" s="24" t="s">
        <v>1026</v>
      </c>
      <c r="F206" s="20" t="s">
        <v>1241</v>
      </c>
      <c r="G206" s="17">
        <v>0</v>
      </c>
      <c r="H206" s="24" t="s">
        <v>1026</v>
      </c>
      <c r="I206" s="17">
        <v>2</v>
      </c>
      <c r="J206" s="142" t="s">
        <v>229</v>
      </c>
      <c r="K206" s="120">
        <v>711</v>
      </c>
    </row>
    <row r="207" spans="1:11" x14ac:dyDescent="0.25">
      <c r="A207" s="17">
        <v>16</v>
      </c>
      <c r="B207" s="17">
        <v>8</v>
      </c>
      <c r="C207" s="17">
        <v>2001</v>
      </c>
      <c r="D207" s="20" t="s">
        <v>1241</v>
      </c>
      <c r="E207" s="24" t="s">
        <v>1026</v>
      </c>
      <c r="F207" s="19" t="s">
        <v>1465</v>
      </c>
      <c r="G207" s="17">
        <v>2</v>
      </c>
      <c r="H207" s="24" t="s">
        <v>1026</v>
      </c>
      <c r="I207" s="17">
        <v>0</v>
      </c>
      <c r="J207" s="142" t="s">
        <v>2167</v>
      </c>
      <c r="K207" s="120">
        <v>951</v>
      </c>
    </row>
    <row r="208" spans="1:11" x14ac:dyDescent="0.25">
      <c r="E208" s="17"/>
      <c r="H208" s="24"/>
      <c r="J208" s="19" t="s">
        <v>2</v>
      </c>
      <c r="K208" s="17">
        <f>SUM(K191:K207)</f>
        <v>9596</v>
      </c>
    </row>
    <row r="209" spans="1:11" x14ac:dyDescent="0.25">
      <c r="E209" s="17"/>
      <c r="H209" s="24"/>
      <c r="J209" s="19" t="s">
        <v>567</v>
      </c>
      <c r="K209" s="82">
        <f>PRODUCT(K208/14)</f>
        <v>685.42857142857144</v>
      </c>
    </row>
    <row r="210" spans="1:11" x14ac:dyDescent="0.25">
      <c r="E210" s="24"/>
      <c r="H210" s="24"/>
      <c r="J210" s="142"/>
      <c r="K210" s="120"/>
    </row>
    <row r="211" spans="1:11" x14ac:dyDescent="0.25">
      <c r="A211" s="33"/>
      <c r="B211" s="33"/>
      <c r="C211" s="33"/>
      <c r="D211" s="144"/>
      <c r="E211" s="33"/>
      <c r="F211" s="35"/>
      <c r="G211" s="33"/>
      <c r="H211" s="33"/>
      <c r="I211" s="33"/>
      <c r="J211" s="163"/>
      <c r="K211" s="164"/>
    </row>
    <row r="212" spans="1:11" x14ac:dyDescent="0.25">
      <c r="A212" s="17">
        <v>15</v>
      </c>
      <c r="B212" s="17">
        <v>8</v>
      </c>
      <c r="C212" s="17">
        <v>2002</v>
      </c>
      <c r="D212" s="20" t="s">
        <v>565</v>
      </c>
      <c r="E212" s="24" t="s">
        <v>1026</v>
      </c>
      <c r="F212" s="19" t="s">
        <v>264</v>
      </c>
      <c r="G212" s="17">
        <v>2</v>
      </c>
      <c r="H212" s="24" t="s">
        <v>1026</v>
      </c>
      <c r="I212" s="17">
        <v>0</v>
      </c>
      <c r="J212" s="142" t="s">
        <v>2892</v>
      </c>
      <c r="K212" s="120">
        <v>402</v>
      </c>
    </row>
    <row r="213" spans="1:11" x14ac:dyDescent="0.25">
      <c r="A213" s="17">
        <v>17</v>
      </c>
      <c r="B213" s="17">
        <v>8</v>
      </c>
      <c r="C213" s="17">
        <v>2002</v>
      </c>
      <c r="D213" s="19" t="s">
        <v>264</v>
      </c>
      <c r="E213" s="24" t="s">
        <v>1026</v>
      </c>
      <c r="F213" s="20" t="s">
        <v>565</v>
      </c>
      <c r="G213" s="17">
        <v>0</v>
      </c>
      <c r="H213" s="24" t="s">
        <v>1026</v>
      </c>
      <c r="I213" s="17">
        <v>2</v>
      </c>
      <c r="J213" s="142" t="s">
        <v>2895</v>
      </c>
      <c r="K213" s="120">
        <v>250</v>
      </c>
    </row>
    <row r="214" spans="1:11" x14ac:dyDescent="0.25">
      <c r="A214" s="17">
        <v>18</v>
      </c>
      <c r="B214" s="17">
        <v>8</v>
      </c>
      <c r="C214" s="17">
        <v>2002</v>
      </c>
      <c r="D214" s="20" t="s">
        <v>565</v>
      </c>
      <c r="E214" s="24" t="s">
        <v>1026</v>
      </c>
      <c r="F214" s="19" t="s">
        <v>264</v>
      </c>
      <c r="G214" s="17">
        <v>2</v>
      </c>
      <c r="H214" s="24" t="s">
        <v>1026</v>
      </c>
      <c r="I214" s="17">
        <v>0</v>
      </c>
      <c r="J214" s="142" t="s">
        <v>400</v>
      </c>
      <c r="K214" s="120">
        <v>496</v>
      </c>
    </row>
    <row r="215" spans="1:11" x14ac:dyDescent="0.25">
      <c r="D215" s="20"/>
      <c r="E215" s="24"/>
      <c r="F215" s="20"/>
      <c r="H215" s="24"/>
      <c r="J215" s="142"/>
      <c r="K215" s="120"/>
    </row>
    <row r="216" spans="1:11" x14ac:dyDescent="0.25">
      <c r="A216" s="17">
        <v>15</v>
      </c>
      <c r="B216" s="17">
        <v>8</v>
      </c>
      <c r="C216" s="17">
        <v>2002</v>
      </c>
      <c r="D216" s="20" t="s">
        <v>1041</v>
      </c>
      <c r="E216" s="24" t="s">
        <v>1026</v>
      </c>
      <c r="F216" s="19" t="s">
        <v>1465</v>
      </c>
      <c r="G216" s="17">
        <v>2</v>
      </c>
      <c r="H216" s="24" t="s">
        <v>1026</v>
      </c>
      <c r="I216" s="17">
        <v>0</v>
      </c>
      <c r="J216" s="142" t="s">
        <v>2893</v>
      </c>
      <c r="K216" s="120">
        <v>714</v>
      </c>
    </row>
    <row r="217" spans="1:11" x14ac:dyDescent="0.25">
      <c r="A217" s="17">
        <v>17</v>
      </c>
      <c r="B217" s="17">
        <v>8</v>
      </c>
      <c r="C217" s="17">
        <v>2002</v>
      </c>
      <c r="D217" s="19" t="s">
        <v>1465</v>
      </c>
      <c r="E217" s="24" t="s">
        <v>1026</v>
      </c>
      <c r="F217" s="20" t="s">
        <v>1041</v>
      </c>
      <c r="G217" s="17">
        <v>1</v>
      </c>
      <c r="H217" s="24" t="s">
        <v>1026</v>
      </c>
      <c r="I217" s="17">
        <v>2</v>
      </c>
      <c r="J217" s="142" t="s">
        <v>2900</v>
      </c>
      <c r="K217" s="120">
        <v>350</v>
      </c>
    </row>
    <row r="218" spans="1:11" x14ac:dyDescent="0.25">
      <c r="A218" s="17">
        <v>18</v>
      </c>
      <c r="B218" s="17">
        <v>8</v>
      </c>
      <c r="C218" s="17">
        <v>2002</v>
      </c>
      <c r="D218" s="20" t="s">
        <v>1041</v>
      </c>
      <c r="E218" s="24" t="s">
        <v>1026</v>
      </c>
      <c r="F218" s="19" t="s">
        <v>1465</v>
      </c>
      <c r="G218" s="17">
        <v>2</v>
      </c>
      <c r="H218" s="24" t="s">
        <v>1026</v>
      </c>
      <c r="I218" s="17">
        <v>1</v>
      </c>
      <c r="J218" s="142" t="s">
        <v>399</v>
      </c>
      <c r="K218" s="120">
        <v>684</v>
      </c>
    </row>
    <row r="219" spans="1:11" x14ac:dyDescent="0.25">
      <c r="E219" s="17"/>
      <c r="J219" s="142"/>
      <c r="K219" s="120"/>
    </row>
    <row r="220" spans="1:11" x14ac:dyDescent="0.25">
      <c r="A220" s="17">
        <v>14</v>
      </c>
      <c r="B220" s="17">
        <v>8</v>
      </c>
      <c r="C220" s="17">
        <v>2002</v>
      </c>
      <c r="D220" s="19" t="s">
        <v>1241</v>
      </c>
      <c r="E220" s="24" t="s">
        <v>1026</v>
      </c>
      <c r="F220" s="20" t="s">
        <v>181</v>
      </c>
      <c r="G220" s="17">
        <v>1</v>
      </c>
      <c r="H220" s="24" t="s">
        <v>1026</v>
      </c>
      <c r="I220" s="17">
        <v>2</v>
      </c>
      <c r="J220" s="142" t="s">
        <v>2891</v>
      </c>
      <c r="K220" s="120">
        <v>987</v>
      </c>
    </row>
    <row r="221" spans="1:11" x14ac:dyDescent="0.25">
      <c r="A221" s="17">
        <v>17</v>
      </c>
      <c r="B221" s="17">
        <v>8</v>
      </c>
      <c r="C221" s="17">
        <v>2002</v>
      </c>
      <c r="D221" s="19" t="s">
        <v>181</v>
      </c>
      <c r="E221" s="24" t="s">
        <v>1026</v>
      </c>
      <c r="F221" s="20" t="s">
        <v>1241</v>
      </c>
      <c r="G221" s="17">
        <v>0</v>
      </c>
      <c r="H221" s="24" t="s">
        <v>1026</v>
      </c>
      <c r="I221" s="17">
        <v>2</v>
      </c>
      <c r="J221" s="142" t="s">
        <v>397</v>
      </c>
      <c r="K221" s="120">
        <v>442</v>
      </c>
    </row>
    <row r="222" spans="1:11" x14ac:dyDescent="0.25">
      <c r="A222" s="17">
        <v>18</v>
      </c>
      <c r="B222" s="17">
        <v>8</v>
      </c>
      <c r="C222" s="17">
        <v>2002</v>
      </c>
      <c r="D222" s="20" t="s">
        <v>1241</v>
      </c>
      <c r="E222" s="24" t="s">
        <v>1026</v>
      </c>
      <c r="F222" s="19" t="s">
        <v>181</v>
      </c>
      <c r="G222" s="17">
        <v>2</v>
      </c>
      <c r="H222" s="24" t="s">
        <v>1026</v>
      </c>
      <c r="I222" s="17">
        <v>0</v>
      </c>
      <c r="J222" s="142" t="s">
        <v>401</v>
      </c>
      <c r="K222" s="120">
        <v>1045</v>
      </c>
    </row>
    <row r="223" spans="1:11" x14ac:dyDescent="0.25">
      <c r="A223" s="17">
        <v>20</v>
      </c>
      <c r="B223" s="17">
        <v>8</v>
      </c>
      <c r="C223" s="17">
        <v>2002</v>
      </c>
      <c r="D223" s="19" t="s">
        <v>181</v>
      </c>
      <c r="E223" s="24" t="s">
        <v>1026</v>
      </c>
      <c r="F223" s="20" t="s">
        <v>1241</v>
      </c>
      <c r="G223" s="17">
        <v>0</v>
      </c>
      <c r="H223" s="24" t="s">
        <v>1026</v>
      </c>
      <c r="I223" s="17">
        <v>2</v>
      </c>
      <c r="J223" s="142" t="s">
        <v>403</v>
      </c>
      <c r="K223" s="120">
        <v>538</v>
      </c>
    </row>
    <row r="224" spans="1:11" x14ac:dyDescent="0.25">
      <c r="D224" s="20"/>
      <c r="E224" s="24"/>
      <c r="H224" s="24"/>
      <c r="J224" s="142"/>
      <c r="K224" s="120"/>
    </row>
    <row r="225" spans="1:11" x14ac:dyDescent="0.25">
      <c r="A225" s="17">
        <v>15</v>
      </c>
      <c r="B225" s="17">
        <v>8</v>
      </c>
      <c r="C225" s="17">
        <v>2002</v>
      </c>
      <c r="D225" s="20" t="s">
        <v>2312</v>
      </c>
      <c r="E225" s="24" t="s">
        <v>1026</v>
      </c>
      <c r="F225" s="19" t="s">
        <v>1029</v>
      </c>
      <c r="G225" s="17">
        <v>1</v>
      </c>
      <c r="H225" s="24" t="s">
        <v>1026</v>
      </c>
      <c r="I225" s="17">
        <v>0</v>
      </c>
      <c r="J225" s="142" t="s">
        <v>2894</v>
      </c>
      <c r="K225" s="120">
        <v>722</v>
      </c>
    </row>
    <row r="226" spans="1:11" x14ac:dyDescent="0.25">
      <c r="A226" s="17">
        <v>17</v>
      </c>
      <c r="B226" s="17">
        <v>8</v>
      </c>
      <c r="C226" s="17">
        <v>2002</v>
      </c>
      <c r="D226" s="19" t="s">
        <v>1029</v>
      </c>
      <c r="E226" s="24" t="s">
        <v>1026</v>
      </c>
      <c r="F226" s="20" t="s">
        <v>2312</v>
      </c>
      <c r="G226" s="17">
        <v>0</v>
      </c>
      <c r="H226" s="24" t="s">
        <v>1026</v>
      </c>
      <c r="I226" s="17">
        <v>1</v>
      </c>
      <c r="J226" s="142" t="s">
        <v>398</v>
      </c>
      <c r="K226" s="120">
        <v>516</v>
      </c>
    </row>
    <row r="227" spans="1:11" x14ac:dyDescent="0.25">
      <c r="A227" s="17">
        <v>18</v>
      </c>
      <c r="B227" s="17">
        <v>8</v>
      </c>
      <c r="C227" s="17">
        <v>2002</v>
      </c>
      <c r="D227" s="20" t="s">
        <v>2312</v>
      </c>
      <c r="E227" s="24" t="s">
        <v>1026</v>
      </c>
      <c r="F227" s="19" t="s">
        <v>1029</v>
      </c>
      <c r="G227" s="17">
        <v>2</v>
      </c>
      <c r="H227" s="24" t="s">
        <v>1026</v>
      </c>
      <c r="I227" s="17">
        <v>0</v>
      </c>
      <c r="J227" s="142" t="s">
        <v>402</v>
      </c>
      <c r="K227" s="120">
        <v>803</v>
      </c>
    </row>
    <row r="228" spans="1:11" x14ac:dyDescent="0.25">
      <c r="E228" s="24"/>
      <c r="H228" s="24"/>
      <c r="J228" s="19" t="s">
        <v>2</v>
      </c>
      <c r="K228" s="17">
        <f>SUM(K212:K227)</f>
        <v>7949</v>
      </c>
    </row>
    <row r="229" spans="1:11" x14ac:dyDescent="0.25">
      <c r="E229" s="24"/>
      <c r="H229" s="24"/>
      <c r="J229" s="19" t="s">
        <v>567</v>
      </c>
      <c r="K229" s="82">
        <f>PRODUCT(K228/14)</f>
        <v>567.78571428571433</v>
      </c>
    </row>
    <row r="230" spans="1:11" x14ac:dyDescent="0.25">
      <c r="E230" s="24"/>
      <c r="H230" s="24"/>
      <c r="J230" s="142"/>
      <c r="K230" s="120"/>
    </row>
    <row r="231" spans="1:11" x14ac:dyDescent="0.25">
      <c r="A231" s="33"/>
      <c r="B231" s="33"/>
      <c r="C231" s="33"/>
      <c r="D231" s="144"/>
      <c r="E231" s="33"/>
      <c r="F231" s="35"/>
      <c r="G231" s="33"/>
      <c r="H231" s="33"/>
      <c r="I231" s="33"/>
      <c r="J231" s="163"/>
      <c r="K231" s="164"/>
    </row>
    <row r="232" spans="1:11" x14ac:dyDescent="0.25">
      <c r="A232" s="17">
        <v>6</v>
      </c>
      <c r="B232" s="17">
        <v>8</v>
      </c>
      <c r="C232" s="17">
        <v>2003</v>
      </c>
      <c r="D232" s="20" t="s">
        <v>565</v>
      </c>
      <c r="E232" s="24" t="s">
        <v>1026</v>
      </c>
      <c r="F232" s="19" t="s">
        <v>1433</v>
      </c>
      <c r="G232" s="17">
        <v>2</v>
      </c>
      <c r="H232" s="24" t="s">
        <v>1026</v>
      </c>
      <c r="I232" s="17">
        <v>0</v>
      </c>
      <c r="J232" s="142" t="s">
        <v>2595</v>
      </c>
      <c r="K232" s="120">
        <v>440</v>
      </c>
    </row>
    <row r="233" spans="1:11" x14ac:dyDescent="0.25">
      <c r="A233" s="17">
        <v>8</v>
      </c>
      <c r="B233" s="17">
        <v>8</v>
      </c>
      <c r="C233" s="17">
        <v>2003</v>
      </c>
      <c r="D233" s="19" t="s">
        <v>1433</v>
      </c>
      <c r="E233" s="24" t="s">
        <v>1026</v>
      </c>
      <c r="F233" s="20" t="s">
        <v>565</v>
      </c>
      <c r="G233" s="17">
        <v>1</v>
      </c>
      <c r="H233" s="24" t="s">
        <v>1026</v>
      </c>
      <c r="I233" s="17">
        <v>2</v>
      </c>
      <c r="J233" s="142" t="s">
        <v>2598</v>
      </c>
      <c r="K233" s="120">
        <v>522</v>
      </c>
    </row>
    <row r="234" spans="1:11" x14ac:dyDescent="0.25">
      <c r="A234" s="17">
        <v>10</v>
      </c>
      <c r="B234" s="17">
        <v>8</v>
      </c>
      <c r="C234" s="17">
        <v>2003</v>
      </c>
      <c r="D234" s="20" t="s">
        <v>565</v>
      </c>
      <c r="E234" s="24" t="s">
        <v>1026</v>
      </c>
      <c r="F234" s="19" t="s">
        <v>1433</v>
      </c>
      <c r="G234" s="17">
        <v>2</v>
      </c>
      <c r="H234" s="24" t="s">
        <v>1026</v>
      </c>
      <c r="I234" s="17">
        <v>1</v>
      </c>
      <c r="J234" s="142" t="s">
        <v>868</v>
      </c>
      <c r="K234" s="120">
        <v>422</v>
      </c>
    </row>
    <row r="235" spans="1:11" x14ac:dyDescent="0.25">
      <c r="D235" s="20"/>
      <c r="E235" s="24"/>
      <c r="F235" s="20"/>
      <c r="H235" s="24"/>
      <c r="J235" s="142"/>
      <c r="K235" s="120"/>
    </row>
    <row r="236" spans="1:11" x14ac:dyDescent="0.25">
      <c r="A236" s="17">
        <v>7</v>
      </c>
      <c r="B236" s="17">
        <v>8</v>
      </c>
      <c r="C236" s="17">
        <v>2003</v>
      </c>
      <c r="D236" s="20" t="s">
        <v>1029</v>
      </c>
      <c r="E236" s="24" t="s">
        <v>1026</v>
      </c>
      <c r="F236" s="19" t="s">
        <v>264</v>
      </c>
      <c r="G236" s="17">
        <v>2</v>
      </c>
      <c r="H236" s="24" t="s">
        <v>1026</v>
      </c>
      <c r="I236" s="17">
        <v>0</v>
      </c>
      <c r="J236" s="142" t="s">
        <v>2596</v>
      </c>
      <c r="K236" s="120">
        <v>497</v>
      </c>
    </row>
    <row r="237" spans="1:11" x14ac:dyDescent="0.25">
      <c r="A237" s="17">
        <v>9</v>
      </c>
      <c r="B237" s="17">
        <v>8</v>
      </c>
      <c r="C237" s="17">
        <v>2003</v>
      </c>
      <c r="D237" s="20" t="s">
        <v>264</v>
      </c>
      <c r="E237" s="24" t="s">
        <v>1026</v>
      </c>
      <c r="F237" s="19" t="s">
        <v>1029</v>
      </c>
      <c r="G237" s="17">
        <v>1</v>
      </c>
      <c r="H237" s="24" t="s">
        <v>1026</v>
      </c>
      <c r="I237" s="17">
        <v>0</v>
      </c>
      <c r="J237" s="142" t="s">
        <v>1483</v>
      </c>
      <c r="K237" s="120">
        <v>306</v>
      </c>
    </row>
    <row r="238" spans="1:11" x14ac:dyDescent="0.25">
      <c r="A238" s="17">
        <v>10</v>
      </c>
      <c r="B238" s="17">
        <v>8</v>
      </c>
      <c r="C238" s="17">
        <v>2003</v>
      </c>
      <c r="D238" s="20" t="s">
        <v>1029</v>
      </c>
      <c r="E238" s="24" t="s">
        <v>1026</v>
      </c>
      <c r="F238" s="19" t="s">
        <v>264</v>
      </c>
      <c r="G238" s="17">
        <v>1</v>
      </c>
      <c r="H238" s="24" t="s">
        <v>1026</v>
      </c>
      <c r="I238" s="17">
        <v>0</v>
      </c>
      <c r="J238" s="142" t="s">
        <v>3050</v>
      </c>
      <c r="K238" s="120">
        <v>588</v>
      </c>
    </row>
    <row r="239" spans="1:11" x14ac:dyDescent="0.25">
      <c r="A239" s="17">
        <v>12</v>
      </c>
      <c r="B239" s="17">
        <v>8</v>
      </c>
      <c r="C239" s="17">
        <v>2003</v>
      </c>
      <c r="D239" s="20" t="s">
        <v>264</v>
      </c>
      <c r="E239" s="24" t="s">
        <v>1026</v>
      </c>
      <c r="F239" s="19" t="s">
        <v>1029</v>
      </c>
      <c r="G239" s="17">
        <v>1</v>
      </c>
      <c r="H239" s="24" t="s">
        <v>1026</v>
      </c>
      <c r="I239" s="17">
        <v>0</v>
      </c>
      <c r="J239" s="142" t="s">
        <v>1485</v>
      </c>
      <c r="K239" s="120">
        <v>615</v>
      </c>
    </row>
    <row r="240" spans="1:11" x14ac:dyDescent="0.25">
      <c r="A240" s="17">
        <v>14</v>
      </c>
      <c r="B240" s="17">
        <v>8</v>
      </c>
      <c r="C240" s="17">
        <v>2003</v>
      </c>
      <c r="D240" s="20" t="s">
        <v>1029</v>
      </c>
      <c r="E240" s="24" t="s">
        <v>1026</v>
      </c>
      <c r="F240" s="19" t="s">
        <v>264</v>
      </c>
      <c r="G240" s="17">
        <v>2</v>
      </c>
      <c r="H240" s="24" t="s">
        <v>1026</v>
      </c>
      <c r="I240" s="17">
        <v>1</v>
      </c>
      <c r="J240" s="142" t="s">
        <v>1487</v>
      </c>
      <c r="K240" s="120">
        <v>897</v>
      </c>
    </row>
    <row r="241" spans="1:11" x14ac:dyDescent="0.25">
      <c r="E241" s="17"/>
      <c r="J241" s="142"/>
      <c r="K241" s="120"/>
    </row>
    <row r="242" spans="1:11" x14ac:dyDescent="0.25">
      <c r="A242" s="17">
        <v>7</v>
      </c>
      <c r="B242" s="17">
        <v>8</v>
      </c>
      <c r="C242" s="17">
        <v>2003</v>
      </c>
      <c r="D242" s="20" t="s">
        <v>181</v>
      </c>
      <c r="E242" s="24" t="s">
        <v>1026</v>
      </c>
      <c r="F242" s="19" t="s">
        <v>1241</v>
      </c>
      <c r="G242" s="17">
        <v>2</v>
      </c>
      <c r="H242" s="24" t="s">
        <v>1026</v>
      </c>
      <c r="I242" s="17">
        <v>0</v>
      </c>
      <c r="J242" s="142" t="s">
        <v>2597</v>
      </c>
      <c r="K242" s="120">
        <v>553</v>
      </c>
    </row>
    <row r="243" spans="1:11" x14ac:dyDescent="0.25">
      <c r="A243" s="17">
        <v>9</v>
      </c>
      <c r="B243" s="17">
        <v>8</v>
      </c>
      <c r="C243" s="17">
        <v>2003</v>
      </c>
      <c r="D243" s="20" t="s">
        <v>1241</v>
      </c>
      <c r="E243" s="24" t="s">
        <v>1026</v>
      </c>
      <c r="F243" s="19" t="s">
        <v>181</v>
      </c>
      <c r="G243" s="17">
        <v>2</v>
      </c>
      <c r="H243" s="24" t="s">
        <v>1026</v>
      </c>
      <c r="I243" s="17">
        <v>0</v>
      </c>
      <c r="J243" s="142" t="s">
        <v>2599</v>
      </c>
      <c r="K243" s="120">
        <v>1215</v>
      </c>
    </row>
    <row r="244" spans="1:11" x14ac:dyDescent="0.25">
      <c r="A244" s="17">
        <v>10</v>
      </c>
      <c r="B244" s="17">
        <v>8</v>
      </c>
      <c r="C244" s="17">
        <v>2003</v>
      </c>
      <c r="D244" s="20" t="s">
        <v>181</v>
      </c>
      <c r="E244" s="24" t="s">
        <v>1026</v>
      </c>
      <c r="F244" s="19" t="s">
        <v>1241</v>
      </c>
      <c r="G244" s="17">
        <v>2</v>
      </c>
      <c r="H244" s="24" t="s">
        <v>1026</v>
      </c>
      <c r="I244" s="17">
        <v>0</v>
      </c>
      <c r="J244" s="142" t="s">
        <v>866</v>
      </c>
      <c r="K244" s="120">
        <v>520</v>
      </c>
    </row>
    <row r="245" spans="1:11" x14ac:dyDescent="0.25">
      <c r="A245" s="17">
        <v>12</v>
      </c>
      <c r="B245" s="17">
        <v>8</v>
      </c>
      <c r="C245" s="17">
        <v>2003</v>
      </c>
      <c r="D245" s="19" t="s">
        <v>1241</v>
      </c>
      <c r="E245" s="24" t="s">
        <v>1026</v>
      </c>
      <c r="F245" s="20" t="s">
        <v>181</v>
      </c>
      <c r="G245" s="17">
        <v>0</v>
      </c>
      <c r="H245" s="24" t="s">
        <v>1026</v>
      </c>
      <c r="I245" s="17">
        <v>2</v>
      </c>
      <c r="J245" s="142" t="s">
        <v>869</v>
      </c>
      <c r="K245" s="120">
        <v>1318</v>
      </c>
    </row>
    <row r="246" spans="1:11" x14ac:dyDescent="0.25">
      <c r="D246" s="20"/>
      <c r="E246" s="24"/>
      <c r="H246" s="24"/>
      <c r="J246" s="142"/>
      <c r="K246" s="120"/>
    </row>
    <row r="247" spans="1:11" x14ac:dyDescent="0.25">
      <c r="A247" s="17">
        <v>7</v>
      </c>
      <c r="B247" s="17">
        <v>8</v>
      </c>
      <c r="C247" s="17">
        <v>2003</v>
      </c>
      <c r="D247" s="20" t="s">
        <v>1465</v>
      </c>
      <c r="E247" s="24" t="s">
        <v>1026</v>
      </c>
      <c r="F247" s="19" t="s">
        <v>1041</v>
      </c>
      <c r="G247" s="17">
        <v>2</v>
      </c>
      <c r="H247" s="24" t="s">
        <v>1026</v>
      </c>
      <c r="I247" s="17">
        <v>0</v>
      </c>
      <c r="J247" s="142" t="s">
        <v>1812</v>
      </c>
      <c r="K247" s="120">
        <v>812</v>
      </c>
    </row>
    <row r="248" spans="1:11" x14ac:dyDescent="0.25">
      <c r="A248" s="17">
        <v>9</v>
      </c>
      <c r="B248" s="17">
        <v>8</v>
      </c>
      <c r="C248" s="17">
        <v>2003</v>
      </c>
      <c r="D248" s="20" t="s">
        <v>1041</v>
      </c>
      <c r="E248" s="24" t="s">
        <v>1026</v>
      </c>
      <c r="F248" s="19" t="s">
        <v>1465</v>
      </c>
      <c r="G248" s="17">
        <v>2</v>
      </c>
      <c r="H248" s="24" t="s">
        <v>1026</v>
      </c>
      <c r="I248" s="17">
        <v>0</v>
      </c>
      <c r="J248" s="142" t="s">
        <v>865</v>
      </c>
      <c r="K248" s="120">
        <v>740</v>
      </c>
    </row>
    <row r="249" spans="1:11" x14ac:dyDescent="0.25">
      <c r="A249" s="17">
        <v>10</v>
      </c>
      <c r="B249" s="17">
        <v>8</v>
      </c>
      <c r="C249" s="17">
        <v>2003</v>
      </c>
      <c r="D249" s="19" t="s">
        <v>1465</v>
      </c>
      <c r="E249" s="24" t="s">
        <v>1026</v>
      </c>
      <c r="F249" s="20" t="s">
        <v>1041</v>
      </c>
      <c r="G249" s="17">
        <v>0</v>
      </c>
      <c r="H249" s="24" t="s">
        <v>1026</v>
      </c>
      <c r="I249" s="17">
        <v>2</v>
      </c>
      <c r="J249" s="142" t="s">
        <v>867</v>
      </c>
      <c r="K249" s="120">
        <v>696</v>
      </c>
    </row>
    <row r="250" spans="1:11" x14ac:dyDescent="0.25">
      <c r="A250" s="17">
        <v>12</v>
      </c>
      <c r="B250" s="17">
        <v>8</v>
      </c>
      <c r="C250" s="17">
        <v>2003</v>
      </c>
      <c r="D250" s="19" t="s">
        <v>1041</v>
      </c>
      <c r="E250" s="24" t="s">
        <v>1026</v>
      </c>
      <c r="F250" s="20" t="s">
        <v>1465</v>
      </c>
      <c r="G250" s="17">
        <v>0</v>
      </c>
      <c r="H250" s="24" t="s">
        <v>1026</v>
      </c>
      <c r="I250" s="17">
        <v>1</v>
      </c>
      <c r="J250" s="142" t="s">
        <v>1486</v>
      </c>
      <c r="K250" s="120">
        <v>1051</v>
      </c>
    </row>
    <row r="251" spans="1:11" x14ac:dyDescent="0.25">
      <c r="A251" s="17">
        <v>14</v>
      </c>
      <c r="B251" s="17">
        <v>8</v>
      </c>
      <c r="C251" s="17">
        <v>2003</v>
      </c>
      <c r="D251" s="20" t="s">
        <v>1465</v>
      </c>
      <c r="E251" s="24" t="s">
        <v>1026</v>
      </c>
      <c r="F251" s="19" t="s">
        <v>1041</v>
      </c>
      <c r="G251" s="17">
        <v>2</v>
      </c>
      <c r="H251" s="24" t="s">
        <v>1026</v>
      </c>
      <c r="I251" s="17">
        <v>1</v>
      </c>
      <c r="J251" s="142" t="s">
        <v>1488</v>
      </c>
      <c r="K251" s="120">
        <v>840</v>
      </c>
    </row>
    <row r="252" spans="1:11" x14ac:dyDescent="0.25">
      <c r="E252" s="24"/>
      <c r="H252" s="24"/>
      <c r="J252" s="19" t="s">
        <v>2</v>
      </c>
      <c r="K252" s="17">
        <f>SUM(K232:K251)</f>
        <v>12032</v>
      </c>
    </row>
    <row r="253" spans="1:11" x14ac:dyDescent="0.25">
      <c r="E253" s="24"/>
      <c r="H253" s="24"/>
      <c r="J253" s="19" t="s">
        <v>567</v>
      </c>
      <c r="K253" s="82">
        <f>PRODUCT(K252/17)</f>
        <v>707.76470588235293</v>
      </c>
    </row>
    <row r="255" spans="1:11" x14ac:dyDescent="0.25">
      <c r="A255" s="33"/>
      <c r="B255" s="33"/>
      <c r="C255" s="33"/>
      <c r="D255" s="144"/>
      <c r="E255" s="33"/>
      <c r="F255" s="35"/>
      <c r="G255" s="33"/>
      <c r="H255" s="33"/>
      <c r="I255" s="33"/>
      <c r="J255" s="163"/>
      <c r="K255" s="164"/>
    </row>
    <row r="256" spans="1:11" x14ac:dyDescent="0.25">
      <c r="A256" s="196">
        <v>12</v>
      </c>
      <c r="B256" s="196">
        <v>8</v>
      </c>
      <c r="C256" s="17">
        <v>2009</v>
      </c>
      <c r="D256" s="20" t="s">
        <v>392</v>
      </c>
      <c r="E256" s="24" t="s">
        <v>1026</v>
      </c>
      <c r="F256" s="19" t="s">
        <v>1433</v>
      </c>
      <c r="G256" s="196">
        <v>2</v>
      </c>
      <c r="H256" s="24" t="s">
        <v>1026</v>
      </c>
      <c r="I256" s="196">
        <v>0</v>
      </c>
      <c r="J256" s="11" t="s">
        <v>4386</v>
      </c>
      <c r="K256" s="196">
        <v>258</v>
      </c>
    </row>
    <row r="257" spans="1:11" x14ac:dyDescent="0.25">
      <c r="A257" s="196">
        <v>15</v>
      </c>
      <c r="B257" s="196">
        <v>8</v>
      </c>
      <c r="C257" s="17">
        <v>2009</v>
      </c>
      <c r="D257" s="19" t="s">
        <v>1433</v>
      </c>
      <c r="E257" s="24" t="s">
        <v>1026</v>
      </c>
      <c r="F257" s="20" t="s">
        <v>392</v>
      </c>
      <c r="G257" s="196">
        <v>0</v>
      </c>
      <c r="H257" s="24" t="s">
        <v>1026</v>
      </c>
      <c r="I257" s="196">
        <v>2</v>
      </c>
      <c r="J257" s="11" t="s">
        <v>2960</v>
      </c>
      <c r="K257" s="196">
        <v>316</v>
      </c>
    </row>
    <row r="258" spans="1:11" x14ac:dyDescent="0.25">
      <c r="A258" s="196">
        <v>16</v>
      </c>
      <c r="B258" s="196">
        <v>8</v>
      </c>
      <c r="C258" s="17">
        <v>2009</v>
      </c>
      <c r="D258" s="176" t="s">
        <v>392</v>
      </c>
      <c r="E258" s="24" t="s">
        <v>1026</v>
      </c>
      <c r="F258" s="197" t="s">
        <v>1433</v>
      </c>
      <c r="G258" s="196">
        <v>2</v>
      </c>
      <c r="H258" s="24" t="s">
        <v>1026</v>
      </c>
      <c r="I258" s="196">
        <v>0</v>
      </c>
      <c r="J258" s="11" t="s">
        <v>4392</v>
      </c>
      <c r="K258" s="196">
        <v>270</v>
      </c>
    </row>
    <row r="259" spans="1:11" x14ac:dyDescent="0.25">
      <c r="A259" s="196"/>
      <c r="B259" s="196"/>
      <c r="C259" s="196"/>
      <c r="D259" s="197"/>
      <c r="E259" s="197"/>
      <c r="F259" s="197"/>
      <c r="G259" s="196"/>
      <c r="H259" s="197"/>
      <c r="I259" s="196"/>
      <c r="J259" s="11"/>
      <c r="K259" s="196"/>
    </row>
    <row r="260" spans="1:11" x14ac:dyDescent="0.25">
      <c r="A260" s="196">
        <v>12</v>
      </c>
      <c r="B260" s="196">
        <v>8</v>
      </c>
      <c r="C260" s="17">
        <v>2009</v>
      </c>
      <c r="D260" s="20" t="s">
        <v>1041</v>
      </c>
      <c r="E260" s="24" t="s">
        <v>1026</v>
      </c>
      <c r="F260" s="19" t="s">
        <v>1043</v>
      </c>
      <c r="G260" s="196">
        <v>2</v>
      </c>
      <c r="H260" s="24" t="s">
        <v>1026</v>
      </c>
      <c r="I260" s="196">
        <v>0</v>
      </c>
      <c r="J260" s="11" t="s">
        <v>4387</v>
      </c>
      <c r="K260" s="196">
        <v>384</v>
      </c>
    </row>
    <row r="261" spans="1:11" x14ac:dyDescent="0.25">
      <c r="A261" s="196">
        <v>15</v>
      </c>
      <c r="B261" s="196">
        <v>8</v>
      </c>
      <c r="C261" s="17">
        <v>2009</v>
      </c>
      <c r="D261" s="19" t="s">
        <v>1043</v>
      </c>
      <c r="E261" s="24" t="s">
        <v>1026</v>
      </c>
      <c r="F261" s="20" t="s">
        <v>1041</v>
      </c>
      <c r="G261" s="196">
        <v>0</v>
      </c>
      <c r="H261" s="24" t="s">
        <v>1026</v>
      </c>
      <c r="I261" s="196">
        <v>2</v>
      </c>
      <c r="J261" s="11" t="s">
        <v>2383</v>
      </c>
      <c r="K261" s="196">
        <v>387</v>
      </c>
    </row>
    <row r="262" spans="1:11" x14ac:dyDescent="0.25">
      <c r="A262" s="196">
        <v>16</v>
      </c>
      <c r="B262" s="196">
        <v>8</v>
      </c>
      <c r="C262" s="17">
        <v>2009</v>
      </c>
      <c r="D262" s="20" t="s">
        <v>1041</v>
      </c>
      <c r="E262" s="24" t="s">
        <v>1026</v>
      </c>
      <c r="F262" s="19" t="s">
        <v>1043</v>
      </c>
      <c r="G262" s="196">
        <v>2</v>
      </c>
      <c r="H262" s="24" t="s">
        <v>1026</v>
      </c>
      <c r="I262" s="196">
        <v>1</v>
      </c>
      <c r="J262" s="11" t="s">
        <v>4393</v>
      </c>
      <c r="K262" s="196">
        <v>317</v>
      </c>
    </row>
    <row r="263" spans="1:11" x14ac:dyDescent="0.25">
      <c r="A263" s="196"/>
      <c r="B263" s="196"/>
      <c r="C263" s="196"/>
      <c r="D263" s="197"/>
      <c r="E263" s="197"/>
      <c r="F263" s="197"/>
      <c r="G263" s="196"/>
      <c r="H263" s="197"/>
      <c r="I263" s="196"/>
      <c r="J263" s="198"/>
      <c r="K263" s="196"/>
    </row>
    <row r="264" spans="1:11" x14ac:dyDescent="0.25">
      <c r="A264" s="196">
        <v>12</v>
      </c>
      <c r="B264" s="196">
        <v>8</v>
      </c>
      <c r="C264" s="17">
        <v>2009</v>
      </c>
      <c r="D264" s="20" t="s">
        <v>898</v>
      </c>
      <c r="E264" s="24" t="s">
        <v>1026</v>
      </c>
      <c r="F264" s="19" t="s">
        <v>90</v>
      </c>
      <c r="G264" s="196">
        <v>2</v>
      </c>
      <c r="H264" s="24" t="s">
        <v>1026</v>
      </c>
      <c r="I264" s="196">
        <v>0</v>
      </c>
      <c r="J264" s="199" t="s">
        <v>2893</v>
      </c>
      <c r="K264" s="196">
        <v>246</v>
      </c>
    </row>
    <row r="265" spans="1:11" x14ac:dyDescent="0.25">
      <c r="A265" s="196">
        <v>15</v>
      </c>
      <c r="B265" s="196">
        <v>8</v>
      </c>
      <c r="C265" s="17">
        <v>2009</v>
      </c>
      <c r="D265" s="19" t="s">
        <v>90</v>
      </c>
      <c r="E265" s="24" t="s">
        <v>1026</v>
      </c>
      <c r="F265" s="20" t="s">
        <v>898</v>
      </c>
      <c r="G265" s="196">
        <v>0</v>
      </c>
      <c r="H265" s="24" t="s">
        <v>1026</v>
      </c>
      <c r="I265" s="196">
        <v>1</v>
      </c>
      <c r="J265" s="199" t="s">
        <v>4390</v>
      </c>
      <c r="K265" s="196">
        <v>309</v>
      </c>
    </row>
    <row r="266" spans="1:11" x14ac:dyDescent="0.25">
      <c r="A266" s="196">
        <v>16</v>
      </c>
      <c r="B266" s="196">
        <v>8</v>
      </c>
      <c r="C266" s="17">
        <v>2009</v>
      </c>
      <c r="D266" s="20" t="s">
        <v>898</v>
      </c>
      <c r="E266" s="24" t="s">
        <v>1026</v>
      </c>
      <c r="F266" s="19" t="s">
        <v>90</v>
      </c>
      <c r="G266" s="196">
        <v>2</v>
      </c>
      <c r="H266" s="24" t="s">
        <v>1026</v>
      </c>
      <c r="I266" s="196">
        <v>0</v>
      </c>
      <c r="J266" s="200" t="s">
        <v>2580</v>
      </c>
      <c r="K266" s="196">
        <v>222</v>
      </c>
    </row>
    <row r="267" spans="1:11" x14ac:dyDescent="0.25">
      <c r="A267" s="196"/>
      <c r="B267" s="196"/>
      <c r="C267" s="196"/>
      <c r="D267" s="197"/>
      <c r="E267" s="197"/>
      <c r="F267" s="197"/>
      <c r="G267" s="196"/>
      <c r="H267" s="197"/>
      <c r="I267" s="196"/>
      <c r="J267" s="200"/>
      <c r="K267" s="196"/>
    </row>
    <row r="268" spans="1:11" x14ac:dyDescent="0.25">
      <c r="A268" s="196">
        <v>12</v>
      </c>
      <c r="B268" s="196">
        <v>8</v>
      </c>
      <c r="C268" s="17">
        <v>2009</v>
      </c>
      <c r="D268" s="20" t="s">
        <v>1241</v>
      </c>
      <c r="E268" s="24" t="s">
        <v>1026</v>
      </c>
      <c r="F268" s="19" t="s">
        <v>264</v>
      </c>
      <c r="G268" s="196">
        <v>1</v>
      </c>
      <c r="H268" s="24" t="s">
        <v>1026</v>
      </c>
      <c r="I268" s="196">
        <v>0</v>
      </c>
      <c r="J268" s="200" t="s">
        <v>4388</v>
      </c>
      <c r="K268" s="196">
        <v>1098</v>
      </c>
    </row>
    <row r="269" spans="1:11" x14ac:dyDescent="0.25">
      <c r="A269" s="196">
        <v>15</v>
      </c>
      <c r="B269" s="196">
        <v>8</v>
      </c>
      <c r="C269" s="17">
        <v>2009</v>
      </c>
      <c r="D269" s="19" t="s">
        <v>264</v>
      </c>
      <c r="E269" s="24" t="s">
        <v>1026</v>
      </c>
      <c r="F269" s="20" t="s">
        <v>1241</v>
      </c>
      <c r="G269" s="196">
        <v>0</v>
      </c>
      <c r="H269" s="24" t="s">
        <v>1026</v>
      </c>
      <c r="I269" s="196">
        <v>1</v>
      </c>
      <c r="J269" s="200" t="s">
        <v>4391</v>
      </c>
      <c r="K269" s="196">
        <v>504</v>
      </c>
    </row>
    <row r="270" spans="1:11" x14ac:dyDescent="0.25">
      <c r="A270" s="196">
        <v>16</v>
      </c>
      <c r="B270" s="196">
        <v>8</v>
      </c>
      <c r="C270" s="17">
        <v>2009</v>
      </c>
      <c r="D270" s="20" t="s">
        <v>1241</v>
      </c>
      <c r="E270" s="24" t="s">
        <v>1026</v>
      </c>
      <c r="F270" s="19" t="s">
        <v>264</v>
      </c>
      <c r="G270" s="196">
        <v>2</v>
      </c>
      <c r="H270" s="24" t="s">
        <v>1026</v>
      </c>
      <c r="I270" s="196">
        <v>0</v>
      </c>
      <c r="J270" s="200" t="s">
        <v>1422</v>
      </c>
      <c r="K270" s="196">
        <v>1181</v>
      </c>
    </row>
    <row r="271" spans="1:11" x14ac:dyDescent="0.25">
      <c r="J271" s="19" t="s">
        <v>2</v>
      </c>
      <c r="K271" s="17">
        <f>SUM(K256:K270)</f>
        <v>5492</v>
      </c>
    </row>
    <row r="272" spans="1:11" x14ac:dyDescent="0.25">
      <c r="J272" s="19" t="s">
        <v>567</v>
      </c>
      <c r="K272" s="82">
        <f>PRODUCT(K271/12)</f>
        <v>457.66666666666669</v>
      </c>
    </row>
    <row r="274" spans="1:11" x14ac:dyDescent="0.25">
      <c r="A274" s="33"/>
      <c r="B274" s="33"/>
      <c r="C274" s="33"/>
      <c r="D274" s="144"/>
      <c r="E274" s="33"/>
      <c r="F274" s="35"/>
      <c r="G274" s="33"/>
      <c r="H274" s="33"/>
      <c r="I274" s="33"/>
      <c r="J274" s="163"/>
      <c r="K274" s="164"/>
    </row>
    <row r="275" spans="1:11" x14ac:dyDescent="0.25">
      <c r="A275" s="196">
        <v>11</v>
      </c>
      <c r="B275" s="196">
        <v>8</v>
      </c>
      <c r="C275" s="17">
        <v>2010</v>
      </c>
      <c r="D275" s="20" t="s">
        <v>1241</v>
      </c>
      <c r="E275" s="24" t="s">
        <v>1026</v>
      </c>
      <c r="F275" s="19" t="s">
        <v>1029</v>
      </c>
      <c r="G275" s="196">
        <v>2</v>
      </c>
      <c r="H275" s="24" t="s">
        <v>1026</v>
      </c>
      <c r="I275" s="196">
        <v>0</v>
      </c>
      <c r="J275" s="11" t="s">
        <v>4543</v>
      </c>
      <c r="K275" s="196">
        <v>1197</v>
      </c>
    </row>
    <row r="276" spans="1:11" x14ac:dyDescent="0.25">
      <c r="A276" s="196">
        <v>14</v>
      </c>
      <c r="B276" s="196">
        <v>8</v>
      </c>
      <c r="C276" s="17">
        <v>2010</v>
      </c>
      <c r="D276" s="19" t="s">
        <v>1029</v>
      </c>
      <c r="E276" s="24" t="s">
        <v>1026</v>
      </c>
      <c r="F276" s="20" t="s">
        <v>1241</v>
      </c>
      <c r="G276" s="196">
        <v>0</v>
      </c>
      <c r="H276" s="24" t="s">
        <v>1026</v>
      </c>
      <c r="I276" s="196">
        <v>2</v>
      </c>
      <c r="J276" s="11" t="s">
        <v>4547</v>
      </c>
      <c r="K276" s="196">
        <v>228</v>
      </c>
    </row>
    <row r="277" spans="1:11" x14ac:dyDescent="0.25">
      <c r="A277" s="196">
        <v>15</v>
      </c>
      <c r="B277" s="196">
        <v>8</v>
      </c>
      <c r="C277" s="17">
        <v>2010</v>
      </c>
      <c r="D277" s="20" t="s">
        <v>1241</v>
      </c>
      <c r="E277" s="24" t="s">
        <v>1026</v>
      </c>
      <c r="F277" s="19" t="s">
        <v>1029</v>
      </c>
      <c r="G277" s="196">
        <v>2</v>
      </c>
      <c r="H277" s="24" t="s">
        <v>1026</v>
      </c>
      <c r="I277" s="196">
        <v>0</v>
      </c>
      <c r="J277" s="11" t="s">
        <v>4551</v>
      </c>
      <c r="K277" s="196">
        <v>1211</v>
      </c>
    </row>
    <row r="278" spans="1:11" x14ac:dyDescent="0.25">
      <c r="A278" s="196"/>
      <c r="B278" s="196"/>
      <c r="C278" s="196"/>
      <c r="D278" s="197"/>
      <c r="E278" s="197"/>
      <c r="F278" s="197"/>
      <c r="G278" s="196"/>
      <c r="H278" s="197"/>
      <c r="I278" s="196"/>
      <c r="J278" s="11"/>
      <c r="K278" s="196"/>
    </row>
    <row r="279" spans="1:11" x14ac:dyDescent="0.25">
      <c r="A279" s="196">
        <v>11</v>
      </c>
      <c r="B279" s="196">
        <v>8</v>
      </c>
      <c r="C279" s="17">
        <v>2010</v>
      </c>
      <c r="D279" s="20" t="s">
        <v>392</v>
      </c>
      <c r="E279" s="24" t="s">
        <v>1026</v>
      </c>
      <c r="F279" s="197" t="s">
        <v>1433</v>
      </c>
      <c r="G279" s="196">
        <v>2</v>
      </c>
      <c r="H279" s="24" t="s">
        <v>1026</v>
      </c>
      <c r="I279" s="196">
        <v>0</v>
      </c>
      <c r="J279" s="11" t="s">
        <v>4542</v>
      </c>
      <c r="K279" s="196">
        <v>519</v>
      </c>
    </row>
    <row r="280" spans="1:11" x14ac:dyDescent="0.25">
      <c r="A280" s="196">
        <v>14</v>
      </c>
      <c r="B280" s="196">
        <v>8</v>
      </c>
      <c r="C280" s="17">
        <v>2010</v>
      </c>
      <c r="D280" s="197" t="s">
        <v>1433</v>
      </c>
      <c r="E280" s="24" t="s">
        <v>1026</v>
      </c>
      <c r="F280" s="20" t="s">
        <v>392</v>
      </c>
      <c r="G280" s="196">
        <v>0</v>
      </c>
      <c r="H280" s="24" t="s">
        <v>1026</v>
      </c>
      <c r="I280" s="196">
        <v>2</v>
      </c>
      <c r="J280" s="11" t="s">
        <v>916</v>
      </c>
      <c r="K280" s="196">
        <v>418</v>
      </c>
    </row>
    <row r="281" spans="1:11" x14ac:dyDescent="0.25">
      <c r="A281" s="196">
        <v>15</v>
      </c>
      <c r="B281" s="196">
        <v>8</v>
      </c>
      <c r="C281" s="17">
        <v>2010</v>
      </c>
      <c r="D281" s="20" t="s">
        <v>392</v>
      </c>
      <c r="E281" s="24" t="s">
        <v>1026</v>
      </c>
      <c r="F281" s="197" t="s">
        <v>1433</v>
      </c>
      <c r="G281" s="196">
        <v>2</v>
      </c>
      <c r="H281" s="24" t="s">
        <v>1026</v>
      </c>
      <c r="I281" s="196">
        <v>0</v>
      </c>
      <c r="J281" s="11" t="s">
        <v>4552</v>
      </c>
      <c r="K281" s="196">
        <v>536</v>
      </c>
    </row>
    <row r="282" spans="1:11" x14ac:dyDescent="0.25">
      <c r="A282" s="196"/>
      <c r="B282" s="196"/>
      <c r="C282" s="196"/>
      <c r="D282" s="197"/>
      <c r="E282" s="197"/>
      <c r="F282" s="197"/>
      <c r="G282" s="196"/>
      <c r="H282" s="197"/>
      <c r="I282" s="196"/>
      <c r="J282" s="198"/>
      <c r="K282" s="196"/>
    </row>
    <row r="283" spans="1:11" x14ac:dyDescent="0.25">
      <c r="A283" s="196">
        <v>11</v>
      </c>
      <c r="B283" s="196">
        <v>8</v>
      </c>
      <c r="C283" s="17">
        <v>2010</v>
      </c>
      <c r="D283" s="20" t="s">
        <v>1041</v>
      </c>
      <c r="E283" s="24" t="s">
        <v>1026</v>
      </c>
      <c r="F283" s="19" t="s">
        <v>1</v>
      </c>
      <c r="G283" s="196">
        <v>2</v>
      </c>
      <c r="H283" s="24" t="s">
        <v>1026</v>
      </c>
      <c r="I283" s="196">
        <v>0</v>
      </c>
      <c r="J283" s="11" t="s">
        <v>1884</v>
      </c>
      <c r="K283" s="196">
        <v>515</v>
      </c>
    </row>
    <row r="284" spans="1:11" x14ac:dyDescent="0.25">
      <c r="A284" s="196">
        <v>14</v>
      </c>
      <c r="B284" s="196">
        <v>8</v>
      </c>
      <c r="C284" s="17">
        <v>2010</v>
      </c>
      <c r="D284" s="19" t="s">
        <v>1</v>
      </c>
      <c r="E284" s="24" t="s">
        <v>1026</v>
      </c>
      <c r="F284" s="20" t="s">
        <v>1041</v>
      </c>
      <c r="G284" s="196">
        <v>0</v>
      </c>
      <c r="H284" s="24" t="s">
        <v>1026</v>
      </c>
      <c r="I284" s="196">
        <v>2</v>
      </c>
      <c r="J284" s="11" t="s">
        <v>2576</v>
      </c>
      <c r="K284" s="196">
        <v>282</v>
      </c>
    </row>
    <row r="285" spans="1:11" x14ac:dyDescent="0.25">
      <c r="A285" s="196">
        <v>15</v>
      </c>
      <c r="B285" s="196">
        <v>8</v>
      </c>
      <c r="C285" s="17">
        <v>2010</v>
      </c>
      <c r="D285" s="20" t="s">
        <v>1041</v>
      </c>
      <c r="E285" s="24" t="s">
        <v>1026</v>
      </c>
      <c r="F285" s="19" t="s">
        <v>1</v>
      </c>
      <c r="G285" s="196">
        <v>2</v>
      </c>
      <c r="H285" s="24" t="s">
        <v>1026</v>
      </c>
      <c r="I285" s="196">
        <v>0</v>
      </c>
      <c r="J285" s="11" t="s">
        <v>4550</v>
      </c>
      <c r="K285" s="196">
        <v>608</v>
      </c>
    </row>
    <row r="286" spans="1:11" x14ac:dyDescent="0.25">
      <c r="A286" s="196"/>
      <c r="B286" s="196"/>
      <c r="C286" s="196"/>
      <c r="D286" s="197"/>
      <c r="E286" s="197"/>
      <c r="F286" s="197"/>
      <c r="G286" s="196"/>
      <c r="H286" s="197"/>
      <c r="I286" s="196"/>
      <c r="J286" s="200"/>
      <c r="K286" s="196"/>
    </row>
    <row r="287" spans="1:11" x14ac:dyDescent="0.25">
      <c r="A287" s="196">
        <v>11</v>
      </c>
      <c r="B287" s="196">
        <v>8</v>
      </c>
      <c r="C287" s="17">
        <v>2010</v>
      </c>
      <c r="D287" s="20" t="s">
        <v>898</v>
      </c>
      <c r="E287" s="24" t="s">
        <v>1026</v>
      </c>
      <c r="F287" s="19" t="s">
        <v>264</v>
      </c>
      <c r="G287" s="196">
        <v>2</v>
      </c>
      <c r="H287" s="24" t="s">
        <v>1026</v>
      </c>
      <c r="I287" s="196">
        <v>1</v>
      </c>
      <c r="J287" s="11" t="s">
        <v>4541</v>
      </c>
      <c r="K287" s="196">
        <v>395</v>
      </c>
    </row>
    <row r="288" spans="1:11" x14ac:dyDescent="0.25">
      <c r="A288" s="196">
        <v>14</v>
      </c>
      <c r="B288" s="196">
        <v>8</v>
      </c>
      <c r="C288" s="17">
        <v>2010</v>
      </c>
      <c r="D288" s="20" t="s">
        <v>264</v>
      </c>
      <c r="E288" s="24" t="s">
        <v>1026</v>
      </c>
      <c r="F288" s="19" t="s">
        <v>898</v>
      </c>
      <c r="G288" s="196">
        <v>2</v>
      </c>
      <c r="H288" s="24" t="s">
        <v>1026</v>
      </c>
      <c r="I288" s="196">
        <v>0</v>
      </c>
      <c r="J288" s="11" t="s">
        <v>2700</v>
      </c>
      <c r="K288" s="196">
        <v>412</v>
      </c>
    </row>
    <row r="289" spans="1:11" x14ac:dyDescent="0.25">
      <c r="A289" s="196">
        <v>15</v>
      </c>
      <c r="B289" s="196">
        <v>8</v>
      </c>
      <c r="C289" s="17">
        <v>2010</v>
      </c>
      <c r="D289" s="19" t="s">
        <v>898</v>
      </c>
      <c r="E289" s="24" t="s">
        <v>1026</v>
      </c>
      <c r="F289" s="20" t="s">
        <v>264</v>
      </c>
      <c r="G289" s="196">
        <v>0</v>
      </c>
      <c r="H289" s="24" t="s">
        <v>1026</v>
      </c>
      <c r="I289" s="196">
        <v>2</v>
      </c>
      <c r="J289" s="11" t="s">
        <v>2056</v>
      </c>
      <c r="K289" s="196">
        <v>502</v>
      </c>
    </row>
    <row r="290" spans="1:11" x14ac:dyDescent="0.25">
      <c r="A290" s="196">
        <v>17</v>
      </c>
      <c r="B290" s="196">
        <v>8</v>
      </c>
      <c r="C290" s="17">
        <v>2010</v>
      </c>
      <c r="D290" s="20" t="s">
        <v>264</v>
      </c>
      <c r="E290" s="24" t="s">
        <v>1026</v>
      </c>
      <c r="F290" s="19" t="s">
        <v>898</v>
      </c>
      <c r="G290" s="196">
        <v>2</v>
      </c>
      <c r="H290" s="24" t="s">
        <v>1026</v>
      </c>
      <c r="I290" s="196">
        <v>1</v>
      </c>
      <c r="J290" s="11" t="s">
        <v>1772</v>
      </c>
      <c r="K290" s="196">
        <v>1010</v>
      </c>
    </row>
    <row r="291" spans="1:11" x14ac:dyDescent="0.25">
      <c r="J291" s="19" t="s">
        <v>2</v>
      </c>
      <c r="K291" s="17">
        <f>SUM(K275:K290)</f>
        <v>7833</v>
      </c>
    </row>
    <row r="292" spans="1:11" x14ac:dyDescent="0.25">
      <c r="J292" s="19" t="s">
        <v>567</v>
      </c>
      <c r="K292" s="82">
        <f>PRODUCT(K291/12)</f>
        <v>652.75</v>
      </c>
    </row>
    <row r="294" spans="1:11" x14ac:dyDescent="0.25">
      <c r="A294" s="33"/>
      <c r="B294" s="33"/>
      <c r="C294" s="33"/>
      <c r="D294" s="144"/>
      <c r="E294" s="33"/>
      <c r="F294" s="35"/>
      <c r="G294" s="33"/>
      <c r="H294" s="33"/>
      <c r="I294" s="33"/>
      <c r="J294" s="163"/>
      <c r="K294" s="164"/>
    </row>
    <row r="295" spans="1:11" x14ac:dyDescent="0.25">
      <c r="A295" s="17">
        <v>11</v>
      </c>
      <c r="B295" s="17">
        <v>8</v>
      </c>
      <c r="C295" s="17">
        <v>2011</v>
      </c>
      <c r="D295" s="20" t="s">
        <v>1041</v>
      </c>
      <c r="E295" s="24" t="s">
        <v>1026</v>
      </c>
      <c r="F295" s="19" t="s">
        <v>1427</v>
      </c>
      <c r="G295" s="17">
        <v>2</v>
      </c>
      <c r="H295" s="24" t="s">
        <v>1026</v>
      </c>
      <c r="I295" s="17">
        <v>0</v>
      </c>
      <c r="J295" s="142" t="s">
        <v>5017</v>
      </c>
      <c r="K295" s="17">
        <v>521</v>
      </c>
    </row>
    <row r="296" spans="1:11" x14ac:dyDescent="0.25">
      <c r="A296" s="17">
        <v>13</v>
      </c>
      <c r="B296" s="17">
        <v>8</v>
      </c>
      <c r="C296" s="17">
        <v>2011</v>
      </c>
      <c r="D296" s="19" t="s">
        <v>1427</v>
      </c>
      <c r="E296" s="24" t="s">
        <v>1026</v>
      </c>
      <c r="F296" s="20" t="s">
        <v>1041</v>
      </c>
      <c r="G296" s="17">
        <v>0</v>
      </c>
      <c r="H296" s="24" t="s">
        <v>1026</v>
      </c>
      <c r="I296" s="17">
        <v>2</v>
      </c>
      <c r="J296" s="142" t="s">
        <v>5022</v>
      </c>
      <c r="K296" s="17">
        <v>280</v>
      </c>
    </row>
    <row r="297" spans="1:11" x14ac:dyDescent="0.25">
      <c r="A297" s="17">
        <v>14</v>
      </c>
      <c r="B297" s="17">
        <v>8</v>
      </c>
      <c r="C297" s="17">
        <v>2011</v>
      </c>
      <c r="D297" s="20" t="s">
        <v>1041</v>
      </c>
      <c r="E297" s="24" t="s">
        <v>1026</v>
      </c>
      <c r="F297" s="19" t="s">
        <v>1427</v>
      </c>
      <c r="G297" s="17">
        <v>2</v>
      </c>
      <c r="H297" s="24" t="s">
        <v>1026</v>
      </c>
      <c r="I297" s="17">
        <v>0</v>
      </c>
      <c r="J297" s="142" t="s">
        <v>1293</v>
      </c>
      <c r="K297" s="17">
        <v>537</v>
      </c>
    </row>
    <row r="298" spans="1:11" x14ac:dyDescent="0.25">
      <c r="D298" s="20"/>
      <c r="E298" s="24"/>
      <c r="H298" s="24"/>
      <c r="J298" s="142"/>
    </row>
    <row r="299" spans="1:11" x14ac:dyDescent="0.25">
      <c r="A299" s="17">
        <v>11</v>
      </c>
      <c r="B299" s="17">
        <v>8</v>
      </c>
      <c r="C299" s="17">
        <v>2011</v>
      </c>
      <c r="D299" s="20" t="s">
        <v>1241</v>
      </c>
      <c r="E299" s="24" t="s">
        <v>1026</v>
      </c>
      <c r="F299" s="19" t="s">
        <v>4913</v>
      </c>
      <c r="G299" s="17">
        <v>2</v>
      </c>
      <c r="H299" s="24" t="s">
        <v>1026</v>
      </c>
      <c r="I299" s="17">
        <v>0</v>
      </c>
      <c r="J299" s="142" t="s">
        <v>4979</v>
      </c>
      <c r="K299" s="17">
        <v>1276</v>
      </c>
    </row>
    <row r="300" spans="1:11" x14ac:dyDescent="0.25">
      <c r="A300" s="17">
        <v>13</v>
      </c>
      <c r="B300" s="17">
        <v>8</v>
      </c>
      <c r="C300" s="17">
        <v>2011</v>
      </c>
      <c r="D300" s="19" t="s">
        <v>4913</v>
      </c>
      <c r="E300" s="24" t="s">
        <v>1026</v>
      </c>
      <c r="F300" s="20" t="s">
        <v>1241</v>
      </c>
      <c r="G300" s="17">
        <v>0</v>
      </c>
      <c r="H300" s="24" t="s">
        <v>1026</v>
      </c>
      <c r="I300" s="17">
        <v>2</v>
      </c>
      <c r="J300" s="142" t="s">
        <v>5019</v>
      </c>
      <c r="K300" s="17">
        <v>659</v>
      </c>
    </row>
    <row r="301" spans="1:11" x14ac:dyDescent="0.25">
      <c r="A301" s="17">
        <v>14</v>
      </c>
      <c r="B301" s="17">
        <v>8</v>
      </c>
      <c r="C301" s="17">
        <v>2011</v>
      </c>
      <c r="D301" s="20" t="s">
        <v>1241</v>
      </c>
      <c r="E301" s="24" t="s">
        <v>1026</v>
      </c>
      <c r="F301" s="19" t="s">
        <v>4913</v>
      </c>
      <c r="G301" s="17">
        <v>2</v>
      </c>
      <c r="H301" s="24" t="s">
        <v>1026</v>
      </c>
      <c r="I301" s="17">
        <v>0</v>
      </c>
      <c r="J301" s="142" t="s">
        <v>5023</v>
      </c>
      <c r="K301" s="17">
        <v>1397</v>
      </c>
    </row>
    <row r="302" spans="1:11" x14ac:dyDescent="0.25">
      <c r="D302" s="20"/>
      <c r="E302" s="24"/>
      <c r="H302" s="24"/>
      <c r="J302" s="142"/>
    </row>
    <row r="303" spans="1:11" x14ac:dyDescent="0.25">
      <c r="A303" s="17">
        <v>11</v>
      </c>
      <c r="B303" s="17">
        <v>8</v>
      </c>
      <c r="C303" s="17">
        <v>2011</v>
      </c>
      <c r="D303" s="20" t="s">
        <v>392</v>
      </c>
      <c r="E303" s="24" t="s">
        <v>1026</v>
      </c>
      <c r="F303" s="19" t="s">
        <v>1</v>
      </c>
      <c r="G303" s="17">
        <v>2</v>
      </c>
      <c r="H303" s="24" t="s">
        <v>1026</v>
      </c>
      <c r="I303" s="17">
        <v>0</v>
      </c>
      <c r="J303" s="142" t="s">
        <v>5018</v>
      </c>
      <c r="K303" s="17">
        <v>471</v>
      </c>
    </row>
    <row r="304" spans="1:11" x14ac:dyDescent="0.25">
      <c r="A304" s="17">
        <v>13</v>
      </c>
      <c r="B304" s="17">
        <v>8</v>
      </c>
      <c r="C304" s="17">
        <v>2011</v>
      </c>
      <c r="D304" s="19" t="s">
        <v>1</v>
      </c>
      <c r="E304" s="24" t="s">
        <v>1026</v>
      </c>
      <c r="F304" s="20" t="s">
        <v>392</v>
      </c>
      <c r="G304" s="17">
        <v>1</v>
      </c>
      <c r="H304" s="24" t="s">
        <v>1026</v>
      </c>
      <c r="I304" s="17">
        <v>2</v>
      </c>
      <c r="J304" s="142" t="s">
        <v>5020</v>
      </c>
      <c r="K304" s="17">
        <v>520</v>
      </c>
    </row>
    <row r="305" spans="1:11" x14ac:dyDescent="0.25">
      <c r="A305" s="17">
        <v>14</v>
      </c>
      <c r="B305" s="17">
        <v>8</v>
      </c>
      <c r="C305" s="17">
        <v>2011</v>
      </c>
      <c r="D305" s="20" t="s">
        <v>392</v>
      </c>
      <c r="E305" s="24" t="s">
        <v>1026</v>
      </c>
      <c r="F305" s="19" t="s">
        <v>1</v>
      </c>
      <c r="G305" s="17">
        <v>2</v>
      </c>
      <c r="H305" s="24" t="s">
        <v>1026</v>
      </c>
      <c r="I305" s="17">
        <v>0</v>
      </c>
      <c r="J305" s="142" t="s">
        <v>32</v>
      </c>
      <c r="K305" s="17">
        <v>943</v>
      </c>
    </row>
    <row r="306" spans="1:11" x14ac:dyDescent="0.25">
      <c r="D306" s="20"/>
      <c r="E306" s="24"/>
      <c r="H306" s="24"/>
      <c r="J306" s="142"/>
    </row>
    <row r="307" spans="1:11" x14ac:dyDescent="0.25">
      <c r="A307" s="17">
        <v>11</v>
      </c>
      <c r="B307" s="17">
        <v>8</v>
      </c>
      <c r="C307" s="17">
        <v>2011</v>
      </c>
      <c r="D307" s="20" t="s">
        <v>264</v>
      </c>
      <c r="E307" s="24" t="s">
        <v>1026</v>
      </c>
      <c r="F307" s="19" t="s">
        <v>1043</v>
      </c>
      <c r="G307" s="17">
        <v>2</v>
      </c>
      <c r="H307" s="24" t="s">
        <v>1026</v>
      </c>
      <c r="I307" s="17">
        <v>0</v>
      </c>
      <c r="J307" s="142" t="s">
        <v>562</v>
      </c>
      <c r="K307" s="17">
        <v>616</v>
      </c>
    </row>
    <row r="308" spans="1:11" x14ac:dyDescent="0.25">
      <c r="A308" s="17">
        <v>13</v>
      </c>
      <c r="B308" s="17">
        <v>8</v>
      </c>
      <c r="C308" s="17">
        <v>2011</v>
      </c>
      <c r="D308" s="20" t="s">
        <v>1043</v>
      </c>
      <c r="E308" s="24" t="s">
        <v>1026</v>
      </c>
      <c r="F308" s="19" t="s">
        <v>264</v>
      </c>
      <c r="G308" s="17">
        <v>2</v>
      </c>
      <c r="H308" s="24" t="s">
        <v>1026</v>
      </c>
      <c r="I308" s="17">
        <v>0</v>
      </c>
      <c r="J308" s="142" t="s">
        <v>5021</v>
      </c>
      <c r="K308" s="17">
        <v>822</v>
      </c>
    </row>
    <row r="309" spans="1:11" x14ac:dyDescent="0.25">
      <c r="A309" s="17">
        <v>14</v>
      </c>
      <c r="B309" s="17">
        <v>8</v>
      </c>
      <c r="C309" s="17">
        <v>2011</v>
      </c>
      <c r="D309" s="20" t="s">
        <v>264</v>
      </c>
      <c r="E309" s="24" t="s">
        <v>1026</v>
      </c>
      <c r="F309" s="19" t="s">
        <v>1043</v>
      </c>
      <c r="G309" s="17">
        <v>2</v>
      </c>
      <c r="H309" s="24" t="s">
        <v>1026</v>
      </c>
      <c r="I309" s="17">
        <v>0</v>
      </c>
      <c r="J309" s="142" t="s">
        <v>5024</v>
      </c>
      <c r="K309" s="17">
        <v>776</v>
      </c>
    </row>
    <row r="310" spans="1:11" x14ac:dyDescent="0.25">
      <c r="A310" s="17">
        <v>16</v>
      </c>
      <c r="B310" s="17">
        <v>8</v>
      </c>
      <c r="C310" s="17">
        <v>2011</v>
      </c>
      <c r="D310" s="19" t="s">
        <v>1043</v>
      </c>
      <c r="E310" s="24" t="s">
        <v>1026</v>
      </c>
      <c r="F310" s="20" t="s">
        <v>264</v>
      </c>
      <c r="G310" s="17">
        <v>0</v>
      </c>
      <c r="H310" s="24" t="s">
        <v>1026</v>
      </c>
      <c r="I310" s="17">
        <v>1</v>
      </c>
      <c r="J310" s="142" t="s">
        <v>5025</v>
      </c>
      <c r="K310" s="17">
        <v>1016</v>
      </c>
    </row>
    <row r="311" spans="1:11" x14ac:dyDescent="0.25">
      <c r="J311" s="19" t="s">
        <v>2</v>
      </c>
      <c r="K311" s="17">
        <f>SUM(K295:K310)</f>
        <v>9834</v>
      </c>
    </row>
    <row r="312" spans="1:11" x14ac:dyDescent="0.25">
      <c r="J312" s="19" t="s">
        <v>567</v>
      </c>
      <c r="K312" s="82">
        <f>PRODUCT(K311/13)</f>
        <v>756.46153846153845</v>
      </c>
    </row>
    <row r="314" spans="1:11" x14ac:dyDescent="0.25">
      <c r="A314" s="33"/>
      <c r="B314" s="33"/>
      <c r="C314" s="33"/>
      <c r="D314" s="144"/>
      <c r="E314" s="33"/>
      <c r="F314" s="35"/>
      <c r="G314" s="33"/>
      <c r="H314" s="33"/>
      <c r="I314" s="33"/>
      <c r="J314" s="163"/>
      <c r="K314" s="164"/>
    </row>
    <row r="315" spans="1:11" x14ac:dyDescent="0.25">
      <c r="A315" s="196">
        <v>10</v>
      </c>
      <c r="B315" s="196">
        <v>8</v>
      </c>
      <c r="C315" s="17">
        <v>2012</v>
      </c>
      <c r="D315" s="20" t="s">
        <v>392</v>
      </c>
      <c r="E315" s="24" t="s">
        <v>1026</v>
      </c>
      <c r="F315" s="19" t="s">
        <v>1427</v>
      </c>
      <c r="G315" s="196">
        <v>2</v>
      </c>
      <c r="H315" s="24" t="s">
        <v>1026</v>
      </c>
      <c r="I315" s="196">
        <v>0</v>
      </c>
      <c r="J315" s="11" t="s">
        <v>5132</v>
      </c>
      <c r="K315" s="196">
        <v>623</v>
      </c>
    </row>
    <row r="316" spans="1:11" x14ac:dyDescent="0.25">
      <c r="A316" s="196">
        <v>13</v>
      </c>
      <c r="B316" s="196">
        <v>8</v>
      </c>
      <c r="C316" s="17">
        <v>2012</v>
      </c>
      <c r="D316" s="19" t="s">
        <v>1427</v>
      </c>
      <c r="E316" s="24" t="s">
        <v>1026</v>
      </c>
      <c r="F316" s="20" t="s">
        <v>392</v>
      </c>
      <c r="G316" s="196">
        <v>0</v>
      </c>
      <c r="H316" s="24" t="s">
        <v>1026</v>
      </c>
      <c r="I316" s="196">
        <v>2</v>
      </c>
      <c r="J316" s="11" t="s">
        <v>5134</v>
      </c>
      <c r="K316" s="196">
        <v>156</v>
      </c>
    </row>
    <row r="317" spans="1:11" x14ac:dyDescent="0.25">
      <c r="A317" s="196">
        <v>14</v>
      </c>
      <c r="B317" s="196">
        <v>8</v>
      </c>
      <c r="C317" s="17">
        <v>2012</v>
      </c>
      <c r="D317" s="20" t="s">
        <v>392</v>
      </c>
      <c r="E317" s="24" t="s">
        <v>1026</v>
      </c>
      <c r="F317" s="19" t="s">
        <v>1427</v>
      </c>
      <c r="G317" s="196">
        <v>2</v>
      </c>
      <c r="H317" s="24" t="s">
        <v>1026</v>
      </c>
      <c r="I317" s="196">
        <v>0</v>
      </c>
      <c r="J317" s="11" t="s">
        <v>5138</v>
      </c>
      <c r="K317" s="196">
        <v>641</v>
      </c>
    </row>
    <row r="318" spans="1:11" x14ac:dyDescent="0.25">
      <c r="A318" s="196"/>
      <c r="B318" s="196"/>
      <c r="C318" s="196"/>
      <c r="D318" s="20"/>
      <c r="E318" s="24"/>
      <c r="G318" s="196"/>
      <c r="H318" s="24"/>
      <c r="I318" s="196"/>
      <c r="J318" s="11"/>
      <c r="K318" s="196"/>
    </row>
    <row r="319" spans="1:11" x14ac:dyDescent="0.25">
      <c r="A319" s="196">
        <v>11</v>
      </c>
      <c r="B319" s="196">
        <v>8</v>
      </c>
      <c r="C319" s="17">
        <v>2012</v>
      </c>
      <c r="D319" s="19" t="s">
        <v>1041</v>
      </c>
      <c r="E319" s="24" t="s">
        <v>1026</v>
      </c>
      <c r="F319" s="20" t="s">
        <v>4913</v>
      </c>
      <c r="G319" s="196">
        <v>0</v>
      </c>
      <c r="H319" s="24" t="s">
        <v>1026</v>
      </c>
      <c r="I319" s="196">
        <v>2</v>
      </c>
      <c r="J319" s="11" t="s">
        <v>5133</v>
      </c>
      <c r="K319" s="196">
        <v>301</v>
      </c>
    </row>
    <row r="320" spans="1:11" x14ac:dyDescent="0.25">
      <c r="A320" s="196">
        <v>12</v>
      </c>
      <c r="B320" s="196">
        <v>8</v>
      </c>
      <c r="C320" s="17">
        <v>2012</v>
      </c>
      <c r="D320" s="20" t="s">
        <v>4913</v>
      </c>
      <c r="E320" s="24" t="s">
        <v>1026</v>
      </c>
      <c r="F320" s="19" t="s">
        <v>1041</v>
      </c>
      <c r="G320" s="196">
        <v>2</v>
      </c>
      <c r="H320" s="24" t="s">
        <v>1026</v>
      </c>
      <c r="I320" s="196">
        <v>1</v>
      </c>
      <c r="J320" s="11" t="s">
        <v>5135</v>
      </c>
      <c r="K320" s="196">
        <v>512</v>
      </c>
    </row>
    <row r="321" spans="1:11" x14ac:dyDescent="0.25">
      <c r="A321" s="196">
        <v>14</v>
      </c>
      <c r="B321" s="196">
        <v>8</v>
      </c>
      <c r="C321" s="17">
        <v>2012</v>
      </c>
      <c r="D321" s="20" t="s">
        <v>1041</v>
      </c>
      <c r="E321" s="24" t="s">
        <v>1026</v>
      </c>
      <c r="F321" s="19" t="s">
        <v>4913</v>
      </c>
      <c r="G321" s="196">
        <v>2</v>
      </c>
      <c r="H321" s="24" t="s">
        <v>1026</v>
      </c>
      <c r="I321" s="196">
        <v>0</v>
      </c>
      <c r="J321" s="11" t="s">
        <v>927</v>
      </c>
      <c r="K321" s="196">
        <v>681</v>
      </c>
    </row>
    <row r="322" spans="1:11" x14ac:dyDescent="0.25">
      <c r="A322" s="196">
        <v>16</v>
      </c>
      <c r="B322" s="196">
        <v>8</v>
      </c>
      <c r="C322" s="17">
        <v>2012</v>
      </c>
      <c r="D322" s="19" t="s">
        <v>4913</v>
      </c>
      <c r="E322" s="24" t="s">
        <v>1026</v>
      </c>
      <c r="F322" s="20" t="s">
        <v>1041</v>
      </c>
      <c r="G322" s="196">
        <v>0</v>
      </c>
      <c r="H322" s="24" t="s">
        <v>1026</v>
      </c>
      <c r="I322" s="196">
        <v>2</v>
      </c>
      <c r="J322" s="11" t="s">
        <v>1898</v>
      </c>
      <c r="K322" s="196">
        <v>1115</v>
      </c>
    </row>
    <row r="323" spans="1:11" x14ac:dyDescent="0.25">
      <c r="A323" s="196">
        <v>18</v>
      </c>
      <c r="B323" s="196">
        <v>8</v>
      </c>
      <c r="C323" s="17">
        <v>2012</v>
      </c>
      <c r="D323" s="20" t="s">
        <v>1041</v>
      </c>
      <c r="E323" s="24" t="s">
        <v>1026</v>
      </c>
      <c r="F323" s="19" t="s">
        <v>4913</v>
      </c>
      <c r="G323" s="196">
        <v>2</v>
      </c>
      <c r="H323" s="24" t="s">
        <v>1026</v>
      </c>
      <c r="I323" s="196">
        <v>0</v>
      </c>
      <c r="J323" s="11" t="s">
        <v>5066</v>
      </c>
      <c r="K323" s="196">
        <v>905</v>
      </c>
    </row>
    <row r="324" spans="1:11" x14ac:dyDescent="0.25">
      <c r="A324" s="196"/>
      <c r="B324" s="196"/>
      <c r="C324" s="196"/>
      <c r="D324" s="20"/>
      <c r="E324" s="24"/>
      <c r="G324" s="196"/>
      <c r="H324" s="24"/>
      <c r="I324" s="196"/>
      <c r="J324" s="11"/>
      <c r="K324" s="196"/>
    </row>
    <row r="325" spans="1:11" x14ac:dyDescent="0.25">
      <c r="A325" s="196">
        <v>11</v>
      </c>
      <c r="B325" s="196">
        <v>8</v>
      </c>
      <c r="C325" s="17">
        <v>2012</v>
      </c>
      <c r="D325" s="20" t="s">
        <v>1043</v>
      </c>
      <c r="E325" s="24" t="s">
        <v>1026</v>
      </c>
      <c r="F325" s="19" t="s">
        <v>264</v>
      </c>
      <c r="G325" s="196">
        <v>2</v>
      </c>
      <c r="H325" s="24" t="s">
        <v>1026</v>
      </c>
      <c r="I325" s="196">
        <v>1</v>
      </c>
      <c r="J325" s="11" t="s">
        <v>471</v>
      </c>
      <c r="K325" s="196">
        <v>621</v>
      </c>
    </row>
    <row r="326" spans="1:11" x14ac:dyDescent="0.25">
      <c r="A326" s="196">
        <v>12</v>
      </c>
      <c r="B326" s="196">
        <v>8</v>
      </c>
      <c r="C326" s="17">
        <v>2012</v>
      </c>
      <c r="D326" s="19" t="s">
        <v>264</v>
      </c>
      <c r="E326" s="24" t="s">
        <v>1026</v>
      </c>
      <c r="F326" s="20" t="s">
        <v>1043</v>
      </c>
      <c r="G326" s="196">
        <v>0</v>
      </c>
      <c r="H326" s="24" t="s">
        <v>1026</v>
      </c>
      <c r="I326" s="196">
        <v>2</v>
      </c>
      <c r="J326" s="11" t="s">
        <v>5137</v>
      </c>
      <c r="K326" s="196">
        <v>594</v>
      </c>
    </row>
    <row r="327" spans="1:11" x14ac:dyDescent="0.25">
      <c r="A327" s="196">
        <v>14</v>
      </c>
      <c r="B327" s="196">
        <v>8</v>
      </c>
      <c r="C327" s="17">
        <v>2012</v>
      </c>
      <c r="D327" s="20" t="s">
        <v>1043</v>
      </c>
      <c r="E327" s="24" t="s">
        <v>1026</v>
      </c>
      <c r="F327" s="19" t="s">
        <v>264</v>
      </c>
      <c r="G327" s="196">
        <v>2</v>
      </c>
      <c r="H327" s="24" t="s">
        <v>1026</v>
      </c>
      <c r="I327" s="196">
        <v>1</v>
      </c>
      <c r="J327" s="11" t="s">
        <v>1495</v>
      </c>
      <c r="K327" s="196">
        <v>1136</v>
      </c>
    </row>
    <row r="328" spans="1:11" x14ac:dyDescent="0.25">
      <c r="A328" s="196"/>
      <c r="B328" s="196"/>
      <c r="C328" s="196"/>
      <c r="D328" s="20"/>
      <c r="E328" s="24"/>
      <c r="G328" s="196"/>
      <c r="H328" s="24"/>
      <c r="I328" s="196"/>
      <c r="J328" s="11"/>
      <c r="K328" s="196"/>
    </row>
    <row r="329" spans="1:11" x14ac:dyDescent="0.25">
      <c r="A329" s="196">
        <v>11</v>
      </c>
      <c r="B329" s="196">
        <v>8</v>
      </c>
      <c r="C329" s="17">
        <v>2012</v>
      </c>
      <c r="D329" s="20" t="s">
        <v>1241</v>
      </c>
      <c r="E329" s="24" t="s">
        <v>1026</v>
      </c>
      <c r="F329" s="19" t="s">
        <v>1042</v>
      </c>
      <c r="G329" s="196">
        <v>2</v>
      </c>
      <c r="H329" s="24" t="s">
        <v>1026</v>
      </c>
      <c r="I329" s="196">
        <v>0</v>
      </c>
      <c r="J329" s="11" t="s">
        <v>1079</v>
      </c>
      <c r="K329" s="196">
        <v>992</v>
      </c>
    </row>
    <row r="330" spans="1:11" x14ac:dyDescent="0.25">
      <c r="A330" s="196">
        <v>12</v>
      </c>
      <c r="B330" s="196">
        <v>8</v>
      </c>
      <c r="C330" s="17">
        <v>2012</v>
      </c>
      <c r="D330" s="19" t="s">
        <v>1042</v>
      </c>
      <c r="E330" s="24" t="s">
        <v>1026</v>
      </c>
      <c r="F330" s="20" t="s">
        <v>1241</v>
      </c>
      <c r="G330" s="196">
        <v>0</v>
      </c>
      <c r="H330" s="24" t="s">
        <v>1026</v>
      </c>
      <c r="I330" s="196">
        <v>1</v>
      </c>
      <c r="J330" s="11" t="s">
        <v>5136</v>
      </c>
      <c r="K330" s="196">
        <v>535</v>
      </c>
    </row>
    <row r="331" spans="1:11" x14ac:dyDescent="0.25">
      <c r="A331" s="196">
        <v>14</v>
      </c>
      <c r="B331" s="196">
        <v>8</v>
      </c>
      <c r="C331" s="17">
        <v>2012</v>
      </c>
      <c r="D331" s="20" t="s">
        <v>1241</v>
      </c>
      <c r="E331" s="24" t="s">
        <v>1026</v>
      </c>
      <c r="F331" s="19" t="s">
        <v>1042</v>
      </c>
      <c r="G331" s="196">
        <v>2</v>
      </c>
      <c r="H331" s="24" t="s">
        <v>1026</v>
      </c>
      <c r="I331" s="196">
        <v>0</v>
      </c>
      <c r="J331" s="11" t="s">
        <v>5140</v>
      </c>
      <c r="K331" s="196">
        <v>1302</v>
      </c>
    </row>
    <row r="332" spans="1:11" x14ac:dyDescent="0.25">
      <c r="J332" s="19" t="s">
        <v>2</v>
      </c>
      <c r="K332" s="17">
        <f>SUM(K315:K331)</f>
        <v>10114</v>
      </c>
    </row>
    <row r="333" spans="1:11" x14ac:dyDescent="0.25">
      <c r="J333" s="19" t="s">
        <v>567</v>
      </c>
      <c r="K333" s="82">
        <f>PRODUCT(K332/14)</f>
        <v>722.42857142857144</v>
      </c>
    </row>
    <row r="335" spans="1:11" x14ac:dyDescent="0.25">
      <c r="A335" s="33"/>
      <c r="B335" s="33"/>
      <c r="C335" s="33"/>
      <c r="D335" s="144"/>
      <c r="E335" s="33"/>
      <c r="F335" s="35"/>
      <c r="G335" s="33"/>
      <c r="H335" s="33"/>
      <c r="I335" s="33"/>
      <c r="J335" s="163"/>
      <c r="K335" s="164"/>
    </row>
    <row r="336" spans="1:11" x14ac:dyDescent="0.25">
      <c r="A336" s="17">
        <v>14</v>
      </c>
      <c r="B336" s="17">
        <v>8</v>
      </c>
      <c r="C336" s="17">
        <v>2013</v>
      </c>
      <c r="D336" s="20" t="s">
        <v>1041</v>
      </c>
      <c r="E336" s="142" t="s">
        <v>1026</v>
      </c>
      <c r="F336" s="19" t="s">
        <v>1042</v>
      </c>
      <c r="G336" s="17">
        <v>2</v>
      </c>
      <c r="H336" s="17" t="s">
        <v>1026</v>
      </c>
      <c r="I336" s="17">
        <v>0</v>
      </c>
      <c r="J336" s="19" t="s">
        <v>5376</v>
      </c>
      <c r="K336" s="17">
        <v>406</v>
      </c>
    </row>
    <row r="337" spans="1:11" x14ac:dyDescent="0.25">
      <c r="A337" s="17">
        <v>17</v>
      </c>
      <c r="B337" s="17">
        <v>8</v>
      </c>
      <c r="C337" s="17">
        <v>2013</v>
      </c>
      <c r="D337" s="19" t="s">
        <v>1042</v>
      </c>
      <c r="E337" s="142" t="s">
        <v>1026</v>
      </c>
      <c r="F337" s="20" t="s">
        <v>1041</v>
      </c>
      <c r="G337" s="17">
        <v>0</v>
      </c>
      <c r="H337" s="17" t="s">
        <v>1026</v>
      </c>
      <c r="I337" s="17">
        <v>2</v>
      </c>
      <c r="J337" s="19" t="s">
        <v>5381</v>
      </c>
      <c r="K337" s="17">
        <v>146</v>
      </c>
    </row>
    <row r="338" spans="1:11" x14ac:dyDescent="0.25">
      <c r="A338" s="17">
        <v>18</v>
      </c>
      <c r="B338" s="17">
        <v>8</v>
      </c>
      <c r="C338" s="17">
        <v>2013</v>
      </c>
      <c r="D338" s="20" t="s">
        <v>1041</v>
      </c>
      <c r="E338" s="142" t="s">
        <v>1026</v>
      </c>
      <c r="F338" s="19" t="s">
        <v>1042</v>
      </c>
      <c r="G338" s="17">
        <v>2</v>
      </c>
      <c r="H338" s="17" t="s">
        <v>1026</v>
      </c>
      <c r="I338" s="17">
        <v>0</v>
      </c>
      <c r="J338" s="19" t="s">
        <v>4556</v>
      </c>
      <c r="K338" s="17">
        <v>516</v>
      </c>
    </row>
    <row r="339" spans="1:11" x14ac:dyDescent="0.25">
      <c r="J339" s="19"/>
    </row>
    <row r="340" spans="1:11" x14ac:dyDescent="0.25">
      <c r="A340" s="17">
        <v>14</v>
      </c>
      <c r="B340" s="17">
        <v>8</v>
      </c>
      <c r="C340" s="17">
        <v>2013</v>
      </c>
      <c r="D340" s="19" t="s">
        <v>1241</v>
      </c>
      <c r="E340" s="142" t="s">
        <v>1026</v>
      </c>
      <c r="F340" s="20" t="s">
        <v>5267</v>
      </c>
      <c r="G340" s="17">
        <v>1</v>
      </c>
      <c r="H340" s="17" t="s">
        <v>1026</v>
      </c>
      <c r="I340" s="17">
        <v>2</v>
      </c>
      <c r="J340" s="19" t="s">
        <v>5377</v>
      </c>
      <c r="K340" s="17">
        <v>697</v>
      </c>
    </row>
    <row r="341" spans="1:11" x14ac:dyDescent="0.25">
      <c r="A341" s="17">
        <v>17</v>
      </c>
      <c r="B341" s="17">
        <v>8</v>
      </c>
      <c r="C341" s="17">
        <v>2013</v>
      </c>
      <c r="D341" s="19" t="s">
        <v>5267</v>
      </c>
      <c r="E341" s="142" t="s">
        <v>1026</v>
      </c>
      <c r="F341" s="20" t="s">
        <v>1241</v>
      </c>
      <c r="G341" s="17">
        <v>0</v>
      </c>
      <c r="H341" s="17" t="s">
        <v>1026</v>
      </c>
      <c r="I341" s="17">
        <v>2</v>
      </c>
      <c r="J341" s="19" t="s">
        <v>4449</v>
      </c>
      <c r="K341" s="17">
        <v>429</v>
      </c>
    </row>
    <row r="342" spans="1:11" x14ac:dyDescent="0.25">
      <c r="A342" s="17">
        <v>18</v>
      </c>
      <c r="B342" s="17">
        <v>8</v>
      </c>
      <c r="C342" s="17">
        <v>2013</v>
      </c>
      <c r="D342" s="20" t="s">
        <v>1241</v>
      </c>
      <c r="E342" s="142" t="s">
        <v>1026</v>
      </c>
      <c r="F342" s="19" t="s">
        <v>5267</v>
      </c>
      <c r="G342" s="17">
        <v>2</v>
      </c>
      <c r="H342" s="17" t="s">
        <v>1026</v>
      </c>
      <c r="I342" s="17">
        <v>0</v>
      </c>
      <c r="J342" s="19" t="s">
        <v>5384</v>
      </c>
      <c r="K342" s="17">
        <v>128</v>
      </c>
    </row>
    <row r="343" spans="1:11" x14ac:dyDescent="0.25">
      <c r="A343" s="17">
        <v>21</v>
      </c>
      <c r="B343" s="17">
        <v>8</v>
      </c>
      <c r="C343" s="17">
        <v>2013</v>
      </c>
      <c r="D343" s="19" t="s">
        <v>5267</v>
      </c>
      <c r="E343" s="142" t="s">
        <v>1026</v>
      </c>
      <c r="F343" s="20" t="s">
        <v>1241</v>
      </c>
      <c r="G343" s="17">
        <v>0</v>
      </c>
      <c r="H343" s="17" t="s">
        <v>1026</v>
      </c>
      <c r="I343" s="17">
        <v>1</v>
      </c>
      <c r="J343" s="19" t="s">
        <v>5390</v>
      </c>
      <c r="K343" s="17">
        <v>257</v>
      </c>
    </row>
    <row r="344" spans="1:11" x14ac:dyDescent="0.25">
      <c r="J344" s="19"/>
    </row>
    <row r="345" spans="1:11" x14ac:dyDescent="0.25">
      <c r="A345" s="17">
        <v>15</v>
      </c>
      <c r="B345" s="17">
        <v>8</v>
      </c>
      <c r="C345" s="17">
        <v>2013</v>
      </c>
      <c r="D345" s="20" t="s">
        <v>392</v>
      </c>
      <c r="E345" s="142" t="s">
        <v>1026</v>
      </c>
      <c r="F345" s="19" t="s">
        <v>4913</v>
      </c>
      <c r="G345" s="17">
        <v>2</v>
      </c>
      <c r="H345" s="17" t="s">
        <v>1026</v>
      </c>
      <c r="I345" s="17">
        <v>1</v>
      </c>
      <c r="J345" s="19" t="s">
        <v>5380</v>
      </c>
      <c r="K345" s="17">
        <v>344</v>
      </c>
    </row>
    <row r="346" spans="1:11" x14ac:dyDescent="0.25">
      <c r="A346" s="17">
        <v>17</v>
      </c>
      <c r="B346" s="17">
        <v>8</v>
      </c>
      <c r="C346" s="17">
        <v>2013</v>
      </c>
      <c r="D346" s="19" t="s">
        <v>4913</v>
      </c>
      <c r="E346" s="142" t="s">
        <v>1026</v>
      </c>
      <c r="F346" s="20" t="s">
        <v>392</v>
      </c>
      <c r="G346" s="17">
        <v>0</v>
      </c>
      <c r="H346" s="17" t="s">
        <v>1026</v>
      </c>
      <c r="I346" s="17">
        <v>1</v>
      </c>
      <c r="J346" s="19" t="s">
        <v>5382</v>
      </c>
      <c r="K346" s="17">
        <v>325</v>
      </c>
    </row>
    <row r="347" spans="1:11" x14ac:dyDescent="0.25">
      <c r="A347" s="17">
        <v>18</v>
      </c>
      <c r="B347" s="17">
        <v>8</v>
      </c>
      <c r="C347" s="17">
        <v>2013</v>
      </c>
      <c r="D347" s="20" t="s">
        <v>392</v>
      </c>
      <c r="E347" s="142" t="s">
        <v>1026</v>
      </c>
      <c r="F347" s="19" t="s">
        <v>4913</v>
      </c>
      <c r="G347" s="17">
        <v>2</v>
      </c>
      <c r="H347" s="17" t="s">
        <v>1026</v>
      </c>
      <c r="I347" s="17">
        <v>1</v>
      </c>
      <c r="J347" s="19" t="s">
        <v>2076</v>
      </c>
      <c r="K347" s="17">
        <v>563</v>
      </c>
    </row>
    <row r="348" spans="1:11" x14ac:dyDescent="0.25">
      <c r="J348" s="19"/>
    </row>
    <row r="349" spans="1:11" x14ac:dyDescent="0.25">
      <c r="A349" s="17">
        <v>14</v>
      </c>
      <c r="B349" s="17">
        <v>8</v>
      </c>
      <c r="C349" s="17">
        <v>2013</v>
      </c>
      <c r="D349" s="20" t="s">
        <v>264</v>
      </c>
      <c r="E349" s="142" t="s">
        <v>1026</v>
      </c>
      <c r="F349" s="19" t="s">
        <v>5041</v>
      </c>
      <c r="G349" s="17">
        <v>2</v>
      </c>
      <c r="H349" s="17" t="s">
        <v>1026</v>
      </c>
      <c r="I349" s="17">
        <v>0</v>
      </c>
      <c r="J349" s="19" t="s">
        <v>5378</v>
      </c>
      <c r="K349" s="17">
        <v>431</v>
      </c>
    </row>
    <row r="350" spans="1:11" x14ac:dyDescent="0.25">
      <c r="A350" s="17">
        <v>17</v>
      </c>
      <c r="B350" s="17">
        <v>8</v>
      </c>
      <c r="C350" s="17">
        <v>2013</v>
      </c>
      <c r="D350" s="19" t="s">
        <v>5041</v>
      </c>
      <c r="E350" s="142" t="s">
        <v>1026</v>
      </c>
      <c r="F350" s="20" t="s">
        <v>264</v>
      </c>
      <c r="G350" s="17">
        <v>0</v>
      </c>
      <c r="H350" s="17" t="s">
        <v>1026</v>
      </c>
      <c r="I350" s="17">
        <v>2</v>
      </c>
      <c r="J350" s="19" t="s">
        <v>5383</v>
      </c>
      <c r="K350" s="17">
        <v>309</v>
      </c>
    </row>
    <row r="351" spans="1:11" x14ac:dyDescent="0.25">
      <c r="A351" s="17">
        <v>18</v>
      </c>
      <c r="B351" s="17">
        <v>8</v>
      </c>
      <c r="C351" s="17">
        <v>2013</v>
      </c>
      <c r="D351" s="20" t="s">
        <v>264</v>
      </c>
      <c r="E351" s="142" t="s">
        <v>1026</v>
      </c>
      <c r="F351" s="19" t="s">
        <v>5041</v>
      </c>
      <c r="G351" s="17">
        <v>2</v>
      </c>
      <c r="H351" s="17" t="s">
        <v>1026</v>
      </c>
      <c r="I351" s="17">
        <v>0</v>
      </c>
      <c r="J351" s="19" t="s">
        <v>5385</v>
      </c>
      <c r="K351" s="17">
        <v>645</v>
      </c>
    </row>
    <row r="352" spans="1:11" x14ac:dyDescent="0.25">
      <c r="J352" s="19" t="s">
        <v>2</v>
      </c>
      <c r="K352" s="17">
        <f>SUM(K336:K351)</f>
        <v>5196</v>
      </c>
    </row>
    <row r="353" spans="1:11" x14ac:dyDescent="0.25">
      <c r="J353" s="19" t="s">
        <v>567</v>
      </c>
      <c r="K353" s="82">
        <f>PRODUCT(K352/13)</f>
        <v>399.69230769230768</v>
      </c>
    </row>
    <row r="355" spans="1:11" x14ac:dyDescent="0.25">
      <c r="A355" s="33"/>
      <c r="B355" s="33"/>
      <c r="C355" s="33"/>
      <c r="D355" s="144"/>
      <c r="E355" s="33"/>
      <c r="F355" s="35"/>
      <c r="G355" s="33"/>
      <c r="H355" s="33"/>
      <c r="I355" s="33"/>
      <c r="J355" s="163"/>
      <c r="K355" s="164"/>
    </row>
    <row r="356" spans="1:11" x14ac:dyDescent="0.25">
      <c r="A356" s="196">
        <v>16</v>
      </c>
      <c r="B356" s="196">
        <v>8</v>
      </c>
      <c r="C356" s="17">
        <v>2014</v>
      </c>
      <c r="D356" s="20" t="s">
        <v>1041</v>
      </c>
      <c r="E356" s="24" t="s">
        <v>1026</v>
      </c>
      <c r="F356" s="19" t="s">
        <v>5267</v>
      </c>
      <c r="G356" s="196">
        <v>2</v>
      </c>
      <c r="H356" s="24" t="s">
        <v>1026</v>
      </c>
      <c r="I356" s="196">
        <v>0</v>
      </c>
      <c r="J356" s="297" t="s">
        <v>5845</v>
      </c>
      <c r="K356" s="196">
        <v>314</v>
      </c>
    </row>
    <row r="357" spans="1:11" x14ac:dyDescent="0.25">
      <c r="A357" s="196">
        <v>17</v>
      </c>
      <c r="B357" s="196">
        <v>8</v>
      </c>
      <c r="C357" s="17">
        <v>2014</v>
      </c>
      <c r="D357" s="19" t="s">
        <v>5267</v>
      </c>
      <c r="E357" s="24" t="s">
        <v>1026</v>
      </c>
      <c r="F357" s="20" t="s">
        <v>1041</v>
      </c>
      <c r="G357" s="196">
        <v>0</v>
      </c>
      <c r="H357" s="24" t="s">
        <v>1026</v>
      </c>
      <c r="I357" s="196">
        <v>2</v>
      </c>
      <c r="J357" s="297" t="s">
        <v>5847</v>
      </c>
      <c r="K357" s="196">
        <v>211</v>
      </c>
    </row>
    <row r="358" spans="1:11" x14ac:dyDescent="0.25">
      <c r="A358" s="196">
        <v>19</v>
      </c>
      <c r="B358" s="196">
        <v>8</v>
      </c>
      <c r="C358" s="17">
        <v>2014</v>
      </c>
      <c r="D358" s="20" t="s">
        <v>1041</v>
      </c>
      <c r="E358" s="24" t="s">
        <v>1026</v>
      </c>
      <c r="F358" s="19" t="s">
        <v>5267</v>
      </c>
      <c r="G358" s="196">
        <v>2</v>
      </c>
      <c r="H358" s="24" t="s">
        <v>1026</v>
      </c>
      <c r="I358" s="196">
        <v>0</v>
      </c>
      <c r="J358" s="297" t="s">
        <v>1370</v>
      </c>
      <c r="K358" s="196">
        <v>397</v>
      </c>
    </row>
    <row r="359" spans="1:11" x14ac:dyDescent="0.25">
      <c r="A359" s="196"/>
      <c r="B359" s="196"/>
      <c r="C359" s="196"/>
      <c r="E359" s="24"/>
      <c r="G359" s="196"/>
      <c r="H359" s="24"/>
      <c r="I359" s="196"/>
      <c r="J359" s="297"/>
      <c r="K359" s="196"/>
    </row>
    <row r="360" spans="1:11" x14ac:dyDescent="0.25">
      <c r="A360" s="196">
        <v>16</v>
      </c>
      <c r="B360" s="196">
        <v>8</v>
      </c>
      <c r="C360" s="17">
        <v>2014</v>
      </c>
      <c r="D360" s="20" t="s">
        <v>392</v>
      </c>
      <c r="E360" s="24" t="s">
        <v>1026</v>
      </c>
      <c r="F360" s="19" t="s">
        <v>5273</v>
      </c>
      <c r="G360" s="196">
        <v>2</v>
      </c>
      <c r="H360" s="24" t="s">
        <v>1026</v>
      </c>
      <c r="I360" s="196">
        <v>0</v>
      </c>
      <c r="J360" s="297" t="s">
        <v>2704</v>
      </c>
      <c r="K360" s="196">
        <v>503</v>
      </c>
    </row>
    <row r="361" spans="1:11" x14ac:dyDescent="0.25">
      <c r="A361" s="196">
        <v>17</v>
      </c>
      <c r="B361" s="196">
        <v>8</v>
      </c>
      <c r="C361" s="17">
        <v>2014</v>
      </c>
      <c r="D361" s="19" t="s">
        <v>5273</v>
      </c>
      <c r="E361" s="24" t="s">
        <v>1026</v>
      </c>
      <c r="F361" s="20" t="s">
        <v>392</v>
      </c>
      <c r="G361" s="196">
        <v>0</v>
      </c>
      <c r="H361" s="24" t="s">
        <v>1026</v>
      </c>
      <c r="I361" s="196">
        <v>2</v>
      </c>
      <c r="J361" s="297" t="s">
        <v>2318</v>
      </c>
      <c r="K361" s="196">
        <v>502</v>
      </c>
    </row>
    <row r="362" spans="1:11" x14ac:dyDescent="0.25">
      <c r="A362" s="196">
        <v>19</v>
      </c>
      <c r="B362" s="196">
        <v>8</v>
      </c>
      <c r="C362" s="17">
        <v>2014</v>
      </c>
      <c r="D362" s="20" t="s">
        <v>392</v>
      </c>
      <c r="E362" s="24" t="s">
        <v>1026</v>
      </c>
      <c r="F362" s="19" t="s">
        <v>5273</v>
      </c>
      <c r="G362" s="196">
        <v>2</v>
      </c>
      <c r="H362" s="24" t="s">
        <v>1026</v>
      </c>
      <c r="I362" s="196">
        <v>0</v>
      </c>
      <c r="J362" s="297" t="s">
        <v>5851</v>
      </c>
      <c r="K362" s="196">
        <v>465</v>
      </c>
    </row>
    <row r="363" spans="1:11" x14ac:dyDescent="0.25">
      <c r="A363" s="196"/>
      <c r="B363" s="196"/>
      <c r="C363" s="196"/>
      <c r="E363" s="24"/>
      <c r="G363" s="196"/>
      <c r="H363" s="24"/>
      <c r="I363" s="196"/>
      <c r="J363" s="297"/>
      <c r="K363" s="196"/>
    </row>
    <row r="364" spans="1:11" x14ac:dyDescent="0.25">
      <c r="A364" s="196">
        <v>16</v>
      </c>
      <c r="B364" s="196">
        <v>8</v>
      </c>
      <c r="C364" s="17">
        <v>2014</v>
      </c>
      <c r="D364" s="20" t="s">
        <v>4913</v>
      </c>
      <c r="E364" s="24" t="s">
        <v>1026</v>
      </c>
      <c r="F364" s="19" t="s">
        <v>1241</v>
      </c>
      <c r="G364" s="196">
        <v>2</v>
      </c>
      <c r="H364" s="24" t="s">
        <v>1026</v>
      </c>
      <c r="I364" s="196">
        <v>0</v>
      </c>
      <c r="J364" s="297" t="s">
        <v>2626</v>
      </c>
      <c r="K364" s="196">
        <v>902</v>
      </c>
    </row>
    <row r="365" spans="1:11" x14ac:dyDescent="0.25">
      <c r="A365" s="196">
        <v>17</v>
      </c>
      <c r="B365" s="196">
        <v>8</v>
      </c>
      <c r="C365" s="17">
        <v>2014</v>
      </c>
      <c r="D365" s="20" t="s">
        <v>1241</v>
      </c>
      <c r="E365" s="24" t="s">
        <v>1026</v>
      </c>
      <c r="F365" s="19" t="s">
        <v>4913</v>
      </c>
      <c r="G365" s="196">
        <v>1</v>
      </c>
      <c r="H365" s="24" t="s">
        <v>1026</v>
      </c>
      <c r="I365" s="196">
        <v>0</v>
      </c>
      <c r="J365" s="297" t="s">
        <v>5059</v>
      </c>
      <c r="K365" s="196">
        <v>1219</v>
      </c>
    </row>
    <row r="366" spans="1:11" x14ac:dyDescent="0.25">
      <c r="A366" s="196">
        <v>19</v>
      </c>
      <c r="B366" s="196">
        <v>8</v>
      </c>
      <c r="C366" s="17">
        <v>2014</v>
      </c>
      <c r="D366" s="19" t="s">
        <v>4913</v>
      </c>
      <c r="E366" s="24" t="s">
        <v>1026</v>
      </c>
      <c r="F366" s="20" t="s">
        <v>1241</v>
      </c>
      <c r="G366" s="196">
        <v>0</v>
      </c>
      <c r="H366" s="24" t="s">
        <v>1026</v>
      </c>
      <c r="I366" s="196">
        <v>1</v>
      </c>
      <c r="J366" s="297" t="s">
        <v>5850</v>
      </c>
      <c r="K366" s="196">
        <v>1012</v>
      </c>
    </row>
    <row r="367" spans="1:11" x14ac:dyDescent="0.25">
      <c r="A367" s="196">
        <v>21</v>
      </c>
      <c r="B367" s="196">
        <v>8</v>
      </c>
      <c r="C367" s="17">
        <v>2014</v>
      </c>
      <c r="D367" s="20" t="s">
        <v>1241</v>
      </c>
      <c r="E367" s="24" t="s">
        <v>1026</v>
      </c>
      <c r="F367" s="19" t="s">
        <v>4913</v>
      </c>
      <c r="G367" s="196">
        <v>2</v>
      </c>
      <c r="H367" s="24" t="s">
        <v>1026</v>
      </c>
      <c r="I367" s="196">
        <v>0</v>
      </c>
      <c r="J367" s="297" t="s">
        <v>3046</v>
      </c>
      <c r="K367" s="196">
        <v>1435</v>
      </c>
    </row>
    <row r="368" spans="1:11" x14ac:dyDescent="0.25">
      <c r="A368" s="196"/>
      <c r="B368" s="196"/>
      <c r="C368" s="196"/>
      <c r="E368" s="24"/>
      <c r="G368" s="196"/>
      <c r="H368" s="24"/>
      <c r="I368" s="196"/>
      <c r="J368" s="297"/>
      <c r="K368" s="196"/>
    </row>
    <row r="369" spans="1:11" x14ac:dyDescent="0.25">
      <c r="A369" s="196">
        <v>16</v>
      </c>
      <c r="B369" s="196">
        <v>8</v>
      </c>
      <c r="C369" s="17">
        <v>2014</v>
      </c>
      <c r="D369" s="19" t="s">
        <v>1043</v>
      </c>
      <c r="E369" s="24" t="s">
        <v>1026</v>
      </c>
      <c r="F369" s="20" t="s">
        <v>5041</v>
      </c>
      <c r="G369" s="196">
        <v>1</v>
      </c>
      <c r="H369" s="24" t="s">
        <v>1026</v>
      </c>
      <c r="I369" s="196">
        <v>2</v>
      </c>
      <c r="J369" s="297" t="s">
        <v>5846</v>
      </c>
      <c r="K369" s="196">
        <v>521</v>
      </c>
    </row>
    <row r="370" spans="1:11" x14ac:dyDescent="0.25">
      <c r="A370" s="196">
        <v>17</v>
      </c>
      <c r="B370" s="196">
        <v>8</v>
      </c>
      <c r="C370" s="17">
        <v>2014</v>
      </c>
      <c r="D370" s="20" t="s">
        <v>5041</v>
      </c>
      <c r="E370" s="24" t="s">
        <v>1026</v>
      </c>
      <c r="F370" s="19" t="s">
        <v>1043</v>
      </c>
      <c r="G370" s="196">
        <v>2</v>
      </c>
      <c r="H370" s="24" t="s">
        <v>1026</v>
      </c>
      <c r="I370" s="196">
        <v>1</v>
      </c>
      <c r="J370" s="297" t="s">
        <v>3051</v>
      </c>
      <c r="K370" s="196">
        <v>257</v>
      </c>
    </row>
    <row r="371" spans="1:11" x14ac:dyDescent="0.25">
      <c r="A371" s="196">
        <v>19</v>
      </c>
      <c r="B371" s="196">
        <v>8</v>
      </c>
      <c r="C371" s="17">
        <v>2014</v>
      </c>
      <c r="D371" s="19" t="s">
        <v>1043</v>
      </c>
      <c r="E371" s="24" t="s">
        <v>1026</v>
      </c>
      <c r="F371" s="20" t="s">
        <v>5041</v>
      </c>
      <c r="G371" s="196">
        <v>0</v>
      </c>
      <c r="H371" s="24" t="s">
        <v>1026</v>
      </c>
      <c r="I371" s="196">
        <v>1</v>
      </c>
      <c r="J371" s="297" t="s">
        <v>5848</v>
      </c>
      <c r="K371" s="196">
        <v>326</v>
      </c>
    </row>
    <row r="372" spans="1:11" x14ac:dyDescent="0.25">
      <c r="J372" s="19" t="s">
        <v>2</v>
      </c>
      <c r="K372" s="17">
        <f>SUM(K356:K371)</f>
        <v>8064</v>
      </c>
    </row>
    <row r="373" spans="1:11" x14ac:dyDescent="0.25">
      <c r="J373" s="19" t="s">
        <v>567</v>
      </c>
      <c r="K373" s="82">
        <f>PRODUCT(K372/13)</f>
        <v>620.30769230769226</v>
      </c>
    </row>
    <row r="376" spans="1:11" x14ac:dyDescent="0.25">
      <c r="A376" s="33"/>
      <c r="B376" s="33"/>
      <c r="C376" s="33"/>
      <c r="D376" s="144"/>
      <c r="E376" s="33"/>
      <c r="F376" s="35"/>
      <c r="G376" s="33"/>
      <c r="H376" s="33"/>
      <c r="I376" s="33"/>
      <c r="J376" s="163"/>
      <c r="K376" s="164"/>
    </row>
    <row r="377" spans="1:11" x14ac:dyDescent="0.25">
      <c r="A377" s="196">
        <v>18</v>
      </c>
      <c r="B377" s="196">
        <v>8</v>
      </c>
      <c r="C377" s="17">
        <v>2015</v>
      </c>
      <c r="D377" s="20" t="s">
        <v>1041</v>
      </c>
      <c r="E377" s="24" t="s">
        <v>1026</v>
      </c>
      <c r="F377" s="19" t="s">
        <v>1043</v>
      </c>
      <c r="G377" s="196">
        <v>2</v>
      </c>
      <c r="H377" s="24" t="s">
        <v>1026</v>
      </c>
      <c r="I377" s="196">
        <v>0</v>
      </c>
      <c r="J377" s="297" t="s">
        <v>6033</v>
      </c>
      <c r="K377" s="196">
        <v>621</v>
      </c>
    </row>
    <row r="378" spans="1:11" x14ac:dyDescent="0.25">
      <c r="A378" s="196">
        <v>20</v>
      </c>
      <c r="B378" s="196">
        <v>8</v>
      </c>
      <c r="C378" s="17">
        <v>2015</v>
      </c>
      <c r="D378" s="19" t="s">
        <v>1043</v>
      </c>
      <c r="E378" s="24" t="s">
        <v>1026</v>
      </c>
      <c r="F378" s="20" t="s">
        <v>1041</v>
      </c>
      <c r="G378" s="196">
        <v>0</v>
      </c>
      <c r="H378" s="24" t="s">
        <v>1026</v>
      </c>
      <c r="I378" s="196">
        <v>2</v>
      </c>
      <c r="J378" s="297" t="s">
        <v>6036</v>
      </c>
      <c r="K378" s="196">
        <v>612</v>
      </c>
    </row>
    <row r="379" spans="1:11" x14ac:dyDescent="0.25">
      <c r="A379" s="196">
        <v>22</v>
      </c>
      <c r="B379" s="196">
        <v>8</v>
      </c>
      <c r="C379" s="17">
        <v>2015</v>
      </c>
      <c r="D379" s="20" t="s">
        <v>1041</v>
      </c>
      <c r="E379" s="24" t="s">
        <v>1026</v>
      </c>
      <c r="F379" s="19" t="s">
        <v>1043</v>
      </c>
      <c r="G379" s="196">
        <v>2</v>
      </c>
      <c r="H379" s="24" t="s">
        <v>1026</v>
      </c>
      <c r="I379" s="196">
        <v>0</v>
      </c>
      <c r="J379" s="297" t="s">
        <v>6041</v>
      </c>
      <c r="K379" s="196">
        <v>439</v>
      </c>
    </row>
    <row r="380" spans="1:11" x14ac:dyDescent="0.25">
      <c r="A380" s="196"/>
      <c r="B380" s="196"/>
      <c r="C380" s="196"/>
      <c r="E380" s="24"/>
      <c r="G380" s="196"/>
      <c r="H380" s="24"/>
      <c r="I380" s="196"/>
      <c r="J380" s="297"/>
      <c r="K380" s="196"/>
    </row>
    <row r="381" spans="1:11" x14ac:dyDescent="0.25">
      <c r="A381" s="196">
        <v>19</v>
      </c>
      <c r="B381" s="196">
        <v>8</v>
      </c>
      <c r="C381" s="17">
        <v>2015</v>
      </c>
      <c r="D381" s="20" t="s">
        <v>392</v>
      </c>
      <c r="E381" s="24" t="s">
        <v>1026</v>
      </c>
      <c r="F381" s="19" t="s">
        <v>5931</v>
      </c>
      <c r="G381" s="196">
        <v>2</v>
      </c>
      <c r="H381" s="24" t="s">
        <v>1026</v>
      </c>
      <c r="I381" s="196">
        <v>0</v>
      </c>
      <c r="J381" s="297" t="s">
        <v>6034</v>
      </c>
      <c r="K381" s="196">
        <v>748</v>
      </c>
    </row>
    <row r="382" spans="1:11" x14ac:dyDescent="0.25">
      <c r="A382" s="196">
        <v>20</v>
      </c>
      <c r="B382" s="196">
        <v>8</v>
      </c>
      <c r="C382" s="17">
        <v>2015</v>
      </c>
      <c r="D382" s="19" t="s">
        <v>5931</v>
      </c>
      <c r="E382" s="24" t="s">
        <v>1026</v>
      </c>
      <c r="F382" s="20" t="s">
        <v>392</v>
      </c>
      <c r="G382" s="196">
        <v>0</v>
      </c>
      <c r="H382" s="24" t="s">
        <v>1026</v>
      </c>
      <c r="I382" s="196">
        <v>2</v>
      </c>
      <c r="J382" s="297" t="s">
        <v>6035</v>
      </c>
      <c r="K382" s="196">
        <v>437</v>
      </c>
    </row>
    <row r="383" spans="1:11" x14ac:dyDescent="0.25">
      <c r="A383" s="196">
        <v>22</v>
      </c>
      <c r="B383" s="196">
        <v>8</v>
      </c>
      <c r="C383" s="17">
        <v>2015</v>
      </c>
      <c r="D383" s="19" t="s">
        <v>392</v>
      </c>
      <c r="E383" s="24" t="s">
        <v>1026</v>
      </c>
      <c r="F383" s="20" t="s">
        <v>5931</v>
      </c>
      <c r="G383" s="196">
        <v>0</v>
      </c>
      <c r="H383" s="24" t="s">
        <v>1026</v>
      </c>
      <c r="I383" s="196">
        <v>1</v>
      </c>
      <c r="J383" s="297" t="s">
        <v>6040</v>
      </c>
      <c r="K383" s="196">
        <v>444</v>
      </c>
    </row>
    <row r="384" spans="1:11" x14ac:dyDescent="0.25">
      <c r="A384" s="196">
        <v>23</v>
      </c>
      <c r="B384" s="196">
        <v>8</v>
      </c>
      <c r="C384" s="17">
        <v>2015</v>
      </c>
      <c r="D384" s="19" t="s">
        <v>5931</v>
      </c>
      <c r="E384" s="24" t="s">
        <v>1026</v>
      </c>
      <c r="F384" s="20" t="s">
        <v>392</v>
      </c>
      <c r="G384" s="196">
        <v>0</v>
      </c>
      <c r="H384" s="24" t="s">
        <v>1026</v>
      </c>
      <c r="I384" s="196">
        <v>2</v>
      </c>
      <c r="J384" s="297" t="s">
        <v>6043</v>
      </c>
      <c r="K384" s="196">
        <v>440</v>
      </c>
    </row>
    <row r="385" spans="1:11" x14ac:dyDescent="0.25">
      <c r="A385" s="196"/>
      <c r="B385" s="196"/>
      <c r="C385" s="196"/>
      <c r="E385" s="24"/>
      <c r="G385" s="196"/>
      <c r="H385" s="24"/>
      <c r="I385" s="196"/>
      <c r="J385" s="297"/>
      <c r="K385" s="196"/>
    </row>
    <row r="386" spans="1:11" x14ac:dyDescent="0.25">
      <c r="A386" s="196">
        <v>18</v>
      </c>
      <c r="B386" s="196">
        <v>8</v>
      </c>
      <c r="C386" s="17">
        <v>2015</v>
      </c>
      <c r="D386" s="20" t="s">
        <v>1241</v>
      </c>
      <c r="E386" s="24" t="s">
        <v>1026</v>
      </c>
      <c r="F386" s="19" t="s">
        <v>5041</v>
      </c>
      <c r="G386" s="196">
        <v>2</v>
      </c>
      <c r="H386" s="24" t="s">
        <v>1026</v>
      </c>
      <c r="I386" s="196">
        <v>0</v>
      </c>
      <c r="J386" s="297" t="s">
        <v>1175</v>
      </c>
      <c r="K386" s="196">
        <v>1303</v>
      </c>
    </row>
    <row r="387" spans="1:11" x14ac:dyDescent="0.25">
      <c r="A387" s="196">
        <v>20</v>
      </c>
      <c r="B387" s="196">
        <v>8</v>
      </c>
      <c r="C387" s="17">
        <v>2015</v>
      </c>
      <c r="D387" s="19" t="s">
        <v>5041</v>
      </c>
      <c r="E387" s="24" t="s">
        <v>1026</v>
      </c>
      <c r="F387" s="20" t="s">
        <v>1241</v>
      </c>
      <c r="G387" s="196">
        <v>0</v>
      </c>
      <c r="H387" s="24" t="s">
        <v>1026</v>
      </c>
      <c r="I387" s="196">
        <v>1</v>
      </c>
      <c r="J387" s="297" t="s">
        <v>6037</v>
      </c>
      <c r="K387" s="196">
        <v>437</v>
      </c>
    </row>
    <row r="388" spans="1:11" x14ac:dyDescent="0.25">
      <c r="A388" s="196">
        <v>22</v>
      </c>
      <c r="B388" s="196">
        <v>8</v>
      </c>
      <c r="C388" s="17">
        <v>2015</v>
      </c>
      <c r="D388" s="20" t="s">
        <v>1241</v>
      </c>
      <c r="E388" s="24" t="s">
        <v>1026</v>
      </c>
      <c r="F388" s="19" t="s">
        <v>5041</v>
      </c>
      <c r="G388" s="196">
        <v>2</v>
      </c>
      <c r="H388" s="24" t="s">
        <v>1026</v>
      </c>
      <c r="I388" s="196">
        <v>0</v>
      </c>
      <c r="J388" s="297" t="s">
        <v>5305</v>
      </c>
      <c r="K388" s="196">
        <v>1158</v>
      </c>
    </row>
    <row r="389" spans="1:11" x14ac:dyDescent="0.25">
      <c r="A389" s="196"/>
      <c r="B389" s="196"/>
      <c r="C389" s="196"/>
      <c r="E389" s="24"/>
      <c r="G389" s="196"/>
      <c r="H389" s="24"/>
      <c r="I389" s="196"/>
      <c r="J389" s="297"/>
      <c r="K389" s="196"/>
    </row>
    <row r="390" spans="1:11" x14ac:dyDescent="0.25">
      <c r="A390" s="196">
        <v>18</v>
      </c>
      <c r="B390" s="196">
        <v>8</v>
      </c>
      <c r="C390" s="17">
        <v>2015</v>
      </c>
      <c r="D390" s="20" t="s">
        <v>4913</v>
      </c>
      <c r="E390" s="24" t="s">
        <v>1026</v>
      </c>
      <c r="F390" s="19" t="s">
        <v>5387</v>
      </c>
      <c r="G390" s="196">
        <v>2</v>
      </c>
      <c r="H390" s="24" t="s">
        <v>1026</v>
      </c>
      <c r="I390" s="196">
        <v>1</v>
      </c>
      <c r="J390" s="297" t="s">
        <v>994</v>
      </c>
      <c r="K390" s="196">
        <v>1207</v>
      </c>
    </row>
    <row r="391" spans="1:11" x14ac:dyDescent="0.25">
      <c r="A391" s="196">
        <v>20</v>
      </c>
      <c r="B391" s="196">
        <v>8</v>
      </c>
      <c r="C391" s="17">
        <v>2015</v>
      </c>
      <c r="D391" s="19" t="s">
        <v>5387</v>
      </c>
      <c r="E391" s="24" t="s">
        <v>1026</v>
      </c>
      <c r="F391" s="20" t="s">
        <v>4913</v>
      </c>
      <c r="G391" s="196">
        <v>0</v>
      </c>
      <c r="H391" s="24" t="s">
        <v>1026</v>
      </c>
      <c r="I391" s="196">
        <v>2</v>
      </c>
      <c r="J391" s="297" t="s">
        <v>2905</v>
      </c>
      <c r="K391" s="196">
        <v>951</v>
      </c>
    </row>
    <row r="392" spans="1:11" x14ac:dyDescent="0.25">
      <c r="A392" s="196">
        <v>22</v>
      </c>
      <c r="B392" s="196">
        <v>8</v>
      </c>
      <c r="C392" s="17">
        <v>2015</v>
      </c>
      <c r="D392" s="20" t="s">
        <v>4913</v>
      </c>
      <c r="E392" s="24" t="s">
        <v>1026</v>
      </c>
      <c r="F392" s="19" t="s">
        <v>5387</v>
      </c>
      <c r="G392" s="196">
        <v>2</v>
      </c>
      <c r="H392" s="24" t="s">
        <v>1026</v>
      </c>
      <c r="I392" s="196">
        <v>0</v>
      </c>
      <c r="J392" s="297" t="s">
        <v>2761</v>
      </c>
      <c r="K392" s="196">
        <v>1139</v>
      </c>
    </row>
    <row r="393" spans="1:11" x14ac:dyDescent="0.25">
      <c r="J393" s="19" t="s">
        <v>2</v>
      </c>
      <c r="K393" s="17">
        <f>SUM(K377:K392)</f>
        <v>9936</v>
      </c>
    </row>
    <row r="394" spans="1:11" x14ac:dyDescent="0.25">
      <c r="J394" s="19" t="s">
        <v>567</v>
      </c>
      <c r="K394" s="82">
        <f>PRODUCT(K393/13)</f>
        <v>764.30769230769226</v>
      </c>
    </row>
    <row r="396" spans="1:11" x14ac:dyDescent="0.25">
      <c r="A396" s="33"/>
      <c r="B396" s="33"/>
      <c r="C396" s="33"/>
      <c r="D396" s="144"/>
      <c r="E396" s="33"/>
      <c r="F396" s="35"/>
      <c r="G396" s="33"/>
      <c r="H396" s="33"/>
      <c r="I396" s="33"/>
      <c r="J396" s="163"/>
      <c r="K396" s="164"/>
    </row>
    <row r="397" spans="1:11" x14ac:dyDescent="0.25">
      <c r="A397" s="17">
        <v>14</v>
      </c>
      <c r="B397" s="196">
        <v>8</v>
      </c>
      <c r="C397" s="17">
        <v>2016</v>
      </c>
      <c r="D397" s="70" t="s">
        <v>392</v>
      </c>
      <c r="E397" s="24" t="s">
        <v>1026</v>
      </c>
      <c r="F397" s="87" t="s">
        <v>264</v>
      </c>
      <c r="G397" s="196">
        <v>2</v>
      </c>
      <c r="H397" s="24" t="s">
        <v>1026</v>
      </c>
      <c r="I397" s="196">
        <v>0</v>
      </c>
      <c r="J397" s="297" t="s">
        <v>944</v>
      </c>
      <c r="K397" s="196">
        <v>519</v>
      </c>
    </row>
    <row r="398" spans="1:11" x14ac:dyDescent="0.25">
      <c r="A398" s="17">
        <v>17</v>
      </c>
      <c r="B398" s="196">
        <v>8</v>
      </c>
      <c r="C398" s="17">
        <v>2016</v>
      </c>
      <c r="D398" s="87" t="s">
        <v>264</v>
      </c>
      <c r="E398" s="24" t="s">
        <v>1026</v>
      </c>
      <c r="F398" s="70" t="s">
        <v>392</v>
      </c>
      <c r="G398" s="196">
        <v>0</v>
      </c>
      <c r="H398" s="24" t="s">
        <v>1026</v>
      </c>
      <c r="I398" s="196">
        <v>2</v>
      </c>
      <c r="J398" s="297" t="s">
        <v>5058</v>
      </c>
      <c r="K398" s="196">
        <v>365</v>
      </c>
    </row>
    <row r="399" spans="1:11" x14ac:dyDescent="0.25">
      <c r="A399" s="17">
        <v>20</v>
      </c>
      <c r="B399" s="196">
        <v>8</v>
      </c>
      <c r="C399" s="17">
        <v>2016</v>
      </c>
      <c r="D399" s="70" t="s">
        <v>392</v>
      </c>
      <c r="E399" s="24" t="s">
        <v>1026</v>
      </c>
      <c r="F399" s="19" t="s">
        <v>264</v>
      </c>
      <c r="G399" s="196">
        <v>2</v>
      </c>
      <c r="H399" s="24" t="s">
        <v>1026</v>
      </c>
      <c r="I399" s="196">
        <v>0</v>
      </c>
      <c r="J399" s="297" t="s">
        <v>6012</v>
      </c>
      <c r="K399" s="196">
        <v>473</v>
      </c>
    </row>
    <row r="400" spans="1:11" x14ac:dyDescent="0.25">
      <c r="B400" s="196"/>
      <c r="C400" s="196"/>
      <c r="E400" s="24"/>
      <c r="G400" s="196"/>
      <c r="H400" s="24"/>
      <c r="I400" s="196"/>
      <c r="J400" s="297"/>
      <c r="K400" s="196"/>
    </row>
    <row r="401" spans="1:11" x14ac:dyDescent="0.25">
      <c r="A401" s="17">
        <v>14</v>
      </c>
      <c r="B401" s="196">
        <v>8</v>
      </c>
      <c r="C401" s="17">
        <v>2016</v>
      </c>
      <c r="D401" s="70" t="s">
        <v>1041</v>
      </c>
      <c r="E401" s="24" t="s">
        <v>1026</v>
      </c>
      <c r="F401" s="87" t="s">
        <v>5041</v>
      </c>
      <c r="G401" s="196">
        <v>2</v>
      </c>
      <c r="H401" s="24" t="s">
        <v>1026</v>
      </c>
      <c r="I401" s="196">
        <v>0</v>
      </c>
      <c r="J401" s="297" t="s">
        <v>4960</v>
      </c>
      <c r="K401" s="196">
        <v>457</v>
      </c>
    </row>
    <row r="402" spans="1:11" x14ac:dyDescent="0.25">
      <c r="A402" s="17">
        <v>17</v>
      </c>
      <c r="B402" s="196">
        <v>8</v>
      </c>
      <c r="C402" s="17">
        <v>2016</v>
      </c>
      <c r="D402" s="87" t="s">
        <v>5041</v>
      </c>
      <c r="E402" s="24" t="s">
        <v>1026</v>
      </c>
      <c r="F402" s="70" t="s">
        <v>1041</v>
      </c>
      <c r="G402" s="196">
        <v>0</v>
      </c>
      <c r="H402" s="24" t="s">
        <v>1026</v>
      </c>
      <c r="I402" s="196">
        <v>2</v>
      </c>
      <c r="J402" s="297" t="s">
        <v>6015</v>
      </c>
      <c r="K402" s="196">
        <v>427</v>
      </c>
    </row>
    <row r="403" spans="1:11" x14ac:dyDescent="0.25">
      <c r="A403" s="17">
        <v>20</v>
      </c>
      <c r="B403" s="196">
        <v>8</v>
      </c>
      <c r="C403" s="17">
        <v>2016</v>
      </c>
      <c r="D403" s="70" t="s">
        <v>1041</v>
      </c>
      <c r="E403" s="24" t="s">
        <v>1026</v>
      </c>
      <c r="F403" s="87" t="s">
        <v>5041</v>
      </c>
      <c r="G403" s="196">
        <v>1</v>
      </c>
      <c r="H403" s="24" t="s">
        <v>1026</v>
      </c>
      <c r="I403" s="196">
        <v>0</v>
      </c>
      <c r="J403" s="297" t="s">
        <v>6488</v>
      </c>
      <c r="K403" s="196">
        <v>402</v>
      </c>
    </row>
    <row r="404" spans="1:11" x14ac:dyDescent="0.25">
      <c r="B404" s="196"/>
      <c r="C404" s="196"/>
      <c r="E404" s="24"/>
      <c r="G404" s="196"/>
      <c r="H404" s="24"/>
      <c r="I404" s="196"/>
      <c r="J404" s="297"/>
      <c r="K404" s="196"/>
    </row>
    <row r="405" spans="1:11" x14ac:dyDescent="0.25">
      <c r="A405" s="17">
        <v>14</v>
      </c>
      <c r="B405" s="196">
        <v>8</v>
      </c>
      <c r="C405" s="17">
        <v>2016</v>
      </c>
      <c r="D405" s="70" t="s">
        <v>4913</v>
      </c>
      <c r="E405" s="24" t="s">
        <v>1026</v>
      </c>
      <c r="F405" s="87" t="s">
        <v>566</v>
      </c>
      <c r="G405" s="196">
        <v>2</v>
      </c>
      <c r="H405" s="24" t="s">
        <v>1026</v>
      </c>
      <c r="I405" s="196">
        <v>0</v>
      </c>
      <c r="J405" s="297" t="s">
        <v>32</v>
      </c>
      <c r="K405" s="196">
        <v>763</v>
      </c>
    </row>
    <row r="406" spans="1:11" x14ac:dyDescent="0.25">
      <c r="A406" s="17">
        <v>17</v>
      </c>
      <c r="B406" s="196">
        <v>8</v>
      </c>
      <c r="C406" s="17">
        <v>2016</v>
      </c>
      <c r="D406" s="87" t="s">
        <v>566</v>
      </c>
      <c r="E406" s="24" t="s">
        <v>1026</v>
      </c>
      <c r="F406" s="87" t="s">
        <v>4913</v>
      </c>
      <c r="G406" s="196">
        <v>0</v>
      </c>
      <c r="H406" s="24" t="s">
        <v>1026</v>
      </c>
      <c r="I406" s="196">
        <v>2</v>
      </c>
      <c r="J406" s="297" t="s">
        <v>6486</v>
      </c>
      <c r="K406" s="196">
        <v>247</v>
      </c>
    </row>
    <row r="407" spans="1:11" x14ac:dyDescent="0.25">
      <c r="A407" s="17">
        <v>19</v>
      </c>
      <c r="B407" s="196">
        <v>8</v>
      </c>
      <c r="C407" s="17">
        <v>2016</v>
      </c>
      <c r="D407" s="70" t="s">
        <v>4913</v>
      </c>
      <c r="E407" s="24" t="s">
        <v>1026</v>
      </c>
      <c r="F407" s="87" t="s">
        <v>566</v>
      </c>
      <c r="G407" s="196">
        <v>2</v>
      </c>
      <c r="H407" s="24" t="s">
        <v>1026</v>
      </c>
      <c r="I407" s="196">
        <v>0</v>
      </c>
      <c r="J407" s="297" t="s">
        <v>2704</v>
      </c>
      <c r="K407" s="196">
        <v>627</v>
      </c>
    </row>
    <row r="408" spans="1:11" x14ac:dyDescent="0.25">
      <c r="B408" s="196"/>
      <c r="C408" s="196"/>
      <c r="E408" s="24"/>
      <c r="G408" s="196"/>
      <c r="H408" s="24"/>
      <c r="I408" s="196"/>
      <c r="J408" s="297"/>
      <c r="K408" s="196"/>
    </row>
    <row r="409" spans="1:11" x14ac:dyDescent="0.25">
      <c r="A409" s="17">
        <v>14</v>
      </c>
      <c r="B409" s="196">
        <v>8</v>
      </c>
      <c r="C409" s="17">
        <v>2016</v>
      </c>
      <c r="D409" s="70" t="s">
        <v>1241</v>
      </c>
      <c r="E409" s="24" t="s">
        <v>1026</v>
      </c>
      <c r="F409" s="87" t="s">
        <v>2400</v>
      </c>
      <c r="G409" s="196">
        <v>1</v>
      </c>
      <c r="H409" s="24" t="s">
        <v>1026</v>
      </c>
      <c r="I409" s="196">
        <v>0</v>
      </c>
      <c r="J409" s="297" t="s">
        <v>6485</v>
      </c>
      <c r="K409" s="196">
        <v>950</v>
      </c>
    </row>
    <row r="410" spans="1:11" x14ac:dyDescent="0.25">
      <c r="A410" s="17">
        <v>17</v>
      </c>
      <c r="B410" s="196">
        <v>8</v>
      </c>
      <c r="C410" s="17">
        <v>2016</v>
      </c>
      <c r="D410" s="87" t="s">
        <v>2400</v>
      </c>
      <c r="E410" s="24" t="s">
        <v>1026</v>
      </c>
      <c r="F410" s="70" t="s">
        <v>1241</v>
      </c>
      <c r="G410" s="196">
        <v>1</v>
      </c>
      <c r="H410" s="24" t="s">
        <v>1026</v>
      </c>
      <c r="I410" s="196">
        <v>2</v>
      </c>
      <c r="J410" s="297" t="s">
        <v>6487</v>
      </c>
      <c r="K410" s="196">
        <v>468</v>
      </c>
    </row>
    <row r="411" spans="1:11" x14ac:dyDescent="0.25">
      <c r="A411" s="17">
        <v>20</v>
      </c>
      <c r="B411" s="196">
        <v>8</v>
      </c>
      <c r="C411" s="17">
        <v>2016</v>
      </c>
      <c r="D411" s="70" t="s">
        <v>1241</v>
      </c>
      <c r="E411" s="24" t="s">
        <v>1026</v>
      </c>
      <c r="F411" s="87" t="s">
        <v>2400</v>
      </c>
      <c r="G411" s="196">
        <v>2</v>
      </c>
      <c r="H411" s="24" t="s">
        <v>1026</v>
      </c>
      <c r="I411" s="196">
        <v>1</v>
      </c>
      <c r="J411" s="297" t="s">
        <v>3060</v>
      </c>
      <c r="K411" s="196">
        <v>932</v>
      </c>
    </row>
    <row r="412" spans="1:11" x14ac:dyDescent="0.25">
      <c r="J412" s="19" t="s">
        <v>2</v>
      </c>
      <c r="K412" s="17">
        <f>SUM(K397:K411)</f>
        <v>6630</v>
      </c>
    </row>
    <row r="413" spans="1:11" x14ac:dyDescent="0.25">
      <c r="J413" s="19" t="s">
        <v>567</v>
      </c>
      <c r="K413" s="82">
        <f>PRODUCT(K412/12)</f>
        <v>552.5</v>
      </c>
    </row>
    <row r="415" spans="1:11" x14ac:dyDescent="0.25">
      <c r="A415" s="33"/>
      <c r="B415" s="33"/>
      <c r="C415" s="33"/>
      <c r="D415" s="144"/>
      <c r="E415" s="33"/>
      <c r="F415" s="35"/>
      <c r="G415" s="33"/>
      <c r="H415" s="33"/>
      <c r="I415" s="33"/>
      <c r="J415" s="163"/>
      <c r="K415" s="164"/>
    </row>
    <row r="416" spans="1:11" x14ac:dyDescent="0.25">
      <c r="A416" s="17">
        <v>15</v>
      </c>
      <c r="B416" s="17">
        <v>8</v>
      </c>
      <c r="C416" s="17">
        <v>2017</v>
      </c>
      <c r="D416" s="20" t="s">
        <v>5761</v>
      </c>
      <c r="E416" s="54" t="s">
        <v>1026</v>
      </c>
      <c r="F416" s="19" t="s">
        <v>566</v>
      </c>
      <c r="G416" s="17">
        <v>2</v>
      </c>
      <c r="H416" s="352" t="s">
        <v>1026</v>
      </c>
      <c r="I416" s="17">
        <v>0</v>
      </c>
      <c r="J416" s="19" t="s">
        <v>2599</v>
      </c>
      <c r="K416" s="17">
        <v>482</v>
      </c>
    </row>
    <row r="417" spans="1:11" x14ac:dyDescent="0.25">
      <c r="A417" s="17">
        <v>18</v>
      </c>
      <c r="B417" s="17">
        <v>8</v>
      </c>
      <c r="C417" s="17">
        <v>2017</v>
      </c>
      <c r="D417" s="19" t="s">
        <v>566</v>
      </c>
      <c r="E417" s="54" t="s">
        <v>1026</v>
      </c>
      <c r="F417" s="20" t="s">
        <v>5761</v>
      </c>
      <c r="G417" s="17">
        <v>0</v>
      </c>
      <c r="H417" s="352" t="s">
        <v>1026</v>
      </c>
      <c r="I417" s="17">
        <v>1</v>
      </c>
      <c r="J417" s="19" t="s">
        <v>6611</v>
      </c>
      <c r="K417" s="17">
        <v>246</v>
      </c>
    </row>
    <row r="418" spans="1:11" x14ac:dyDescent="0.25">
      <c r="A418" s="17">
        <v>20</v>
      </c>
      <c r="B418" s="17">
        <v>8</v>
      </c>
      <c r="C418" s="17">
        <v>2017</v>
      </c>
      <c r="D418" s="19" t="s">
        <v>5761</v>
      </c>
      <c r="E418" s="54" t="s">
        <v>1026</v>
      </c>
      <c r="F418" s="20" t="s">
        <v>566</v>
      </c>
      <c r="G418" s="17">
        <v>1</v>
      </c>
      <c r="H418" s="352" t="s">
        <v>1026</v>
      </c>
      <c r="I418" s="17">
        <v>2</v>
      </c>
      <c r="J418" s="19" t="s">
        <v>6612</v>
      </c>
      <c r="K418" s="17">
        <v>747</v>
      </c>
    </row>
    <row r="419" spans="1:11" x14ac:dyDescent="0.25">
      <c r="A419" s="17">
        <v>22</v>
      </c>
      <c r="B419" s="17">
        <v>8</v>
      </c>
      <c r="C419" s="17">
        <v>2017</v>
      </c>
      <c r="D419" s="19" t="s">
        <v>566</v>
      </c>
      <c r="E419" s="54" t="s">
        <v>1026</v>
      </c>
      <c r="F419" s="20" t="s">
        <v>5761</v>
      </c>
      <c r="G419" s="17">
        <v>0</v>
      </c>
      <c r="H419" s="352" t="s">
        <v>1026</v>
      </c>
      <c r="I419" s="17">
        <v>2</v>
      </c>
      <c r="J419" s="19" t="s">
        <v>627</v>
      </c>
      <c r="K419" s="17">
        <v>327</v>
      </c>
    </row>
    <row r="420" spans="1:11" x14ac:dyDescent="0.25">
      <c r="D420" s="20"/>
      <c r="E420" s="54"/>
      <c r="F420" s="20"/>
      <c r="H420" s="348"/>
      <c r="J420" s="19"/>
    </row>
    <row r="421" spans="1:11" x14ac:dyDescent="0.25">
      <c r="A421" s="17">
        <v>15</v>
      </c>
      <c r="B421" s="17">
        <v>8</v>
      </c>
      <c r="C421" s="17">
        <v>2017</v>
      </c>
      <c r="D421" s="20" t="s">
        <v>1041</v>
      </c>
      <c r="E421" s="54" t="s">
        <v>1026</v>
      </c>
      <c r="F421" s="19" t="s">
        <v>6508</v>
      </c>
      <c r="G421" s="17">
        <v>2</v>
      </c>
      <c r="H421" s="352" t="s">
        <v>1026</v>
      </c>
      <c r="I421" s="17">
        <v>0</v>
      </c>
      <c r="J421" s="19" t="s">
        <v>5280</v>
      </c>
      <c r="K421" s="17">
        <v>509</v>
      </c>
    </row>
    <row r="422" spans="1:11" x14ac:dyDescent="0.25">
      <c r="A422" s="17">
        <v>19</v>
      </c>
      <c r="B422" s="17">
        <v>8</v>
      </c>
      <c r="C422" s="17">
        <v>2017</v>
      </c>
      <c r="D422" s="19" t="s">
        <v>6508</v>
      </c>
      <c r="E422" s="54" t="s">
        <v>1026</v>
      </c>
      <c r="F422" s="20" t="s">
        <v>1041</v>
      </c>
      <c r="G422" s="17">
        <v>1</v>
      </c>
      <c r="H422" s="352" t="s">
        <v>1026</v>
      </c>
      <c r="I422" s="17">
        <v>2</v>
      </c>
      <c r="J422" s="19" t="s">
        <v>6613</v>
      </c>
      <c r="K422" s="17">
        <v>268</v>
      </c>
    </row>
    <row r="423" spans="1:11" x14ac:dyDescent="0.25">
      <c r="A423" s="17">
        <v>20</v>
      </c>
      <c r="B423" s="17">
        <v>8</v>
      </c>
      <c r="C423" s="17">
        <v>2017</v>
      </c>
      <c r="D423" s="20" t="s">
        <v>1041</v>
      </c>
      <c r="E423" s="54" t="s">
        <v>1026</v>
      </c>
      <c r="F423" s="19" t="s">
        <v>6508</v>
      </c>
      <c r="G423" s="17">
        <v>2</v>
      </c>
      <c r="H423" s="352" t="s">
        <v>1026</v>
      </c>
      <c r="I423" s="17">
        <v>0</v>
      </c>
      <c r="J423" s="19" t="s">
        <v>5129</v>
      </c>
      <c r="K423" s="17">
        <v>630</v>
      </c>
    </row>
    <row r="424" spans="1:11" x14ac:dyDescent="0.25">
      <c r="D424" s="20"/>
      <c r="E424" s="54"/>
      <c r="F424" s="20"/>
      <c r="H424" s="348"/>
      <c r="J424" s="19"/>
    </row>
    <row r="425" spans="1:11" x14ac:dyDescent="0.25">
      <c r="A425" s="17">
        <v>16</v>
      </c>
      <c r="B425" s="17">
        <v>8</v>
      </c>
      <c r="C425" s="17">
        <v>2017</v>
      </c>
      <c r="D425" s="20" t="s">
        <v>392</v>
      </c>
      <c r="E425" s="54" t="s">
        <v>1026</v>
      </c>
      <c r="F425" s="19" t="s">
        <v>5041</v>
      </c>
      <c r="G425" s="17">
        <v>2</v>
      </c>
      <c r="H425" s="352" t="s">
        <v>1026</v>
      </c>
      <c r="I425" s="17">
        <v>0</v>
      </c>
      <c r="J425" s="19" t="s">
        <v>6609</v>
      </c>
      <c r="K425" s="17">
        <v>582</v>
      </c>
    </row>
    <row r="426" spans="1:11" x14ac:dyDescent="0.25">
      <c r="A426" s="17">
        <v>18</v>
      </c>
      <c r="B426" s="17">
        <v>8</v>
      </c>
      <c r="C426" s="17">
        <v>2017</v>
      </c>
      <c r="D426" s="20" t="s">
        <v>5041</v>
      </c>
      <c r="E426" s="54" t="s">
        <v>1026</v>
      </c>
      <c r="F426" s="19" t="s">
        <v>392</v>
      </c>
      <c r="G426" s="17">
        <v>1</v>
      </c>
      <c r="H426" s="352" t="s">
        <v>1026</v>
      </c>
      <c r="I426" s="17">
        <v>0</v>
      </c>
      <c r="J426" s="19" t="s">
        <v>6610</v>
      </c>
      <c r="K426" s="17">
        <v>255</v>
      </c>
    </row>
    <row r="427" spans="1:11" x14ac:dyDescent="0.25">
      <c r="A427" s="17">
        <v>20</v>
      </c>
      <c r="B427" s="17">
        <v>8</v>
      </c>
      <c r="C427" s="17">
        <v>2017</v>
      </c>
      <c r="D427" s="19" t="s">
        <v>392</v>
      </c>
      <c r="E427" s="54" t="s">
        <v>1026</v>
      </c>
      <c r="F427" s="20" t="s">
        <v>5041</v>
      </c>
      <c r="G427" s="17">
        <v>0</v>
      </c>
      <c r="H427" s="352" t="s">
        <v>1026</v>
      </c>
      <c r="I427" s="17">
        <v>2</v>
      </c>
      <c r="J427" s="19" t="s">
        <v>487</v>
      </c>
      <c r="K427" s="17">
        <v>721</v>
      </c>
    </row>
    <row r="428" spans="1:11" x14ac:dyDescent="0.25">
      <c r="A428" s="17">
        <v>22</v>
      </c>
      <c r="B428" s="17">
        <v>8</v>
      </c>
      <c r="C428" s="17">
        <v>2017</v>
      </c>
      <c r="D428" s="20" t="s">
        <v>5041</v>
      </c>
      <c r="E428" s="54" t="s">
        <v>1026</v>
      </c>
      <c r="F428" s="19" t="s">
        <v>392</v>
      </c>
      <c r="G428" s="17">
        <v>2</v>
      </c>
      <c r="H428" s="352" t="s">
        <v>1026</v>
      </c>
      <c r="I428" s="17">
        <v>1</v>
      </c>
      <c r="J428" s="19" t="s">
        <v>6616</v>
      </c>
      <c r="K428" s="17">
        <v>556</v>
      </c>
    </row>
    <row r="429" spans="1:11" x14ac:dyDescent="0.25">
      <c r="D429" s="20"/>
      <c r="E429" s="54"/>
      <c r="F429" s="20"/>
      <c r="H429" s="348"/>
      <c r="J429" s="19"/>
    </row>
    <row r="430" spans="1:11" x14ac:dyDescent="0.25">
      <c r="A430" s="17">
        <v>16</v>
      </c>
      <c r="B430" s="17">
        <v>8</v>
      </c>
      <c r="C430" s="17">
        <v>2017</v>
      </c>
      <c r="D430" s="20" t="s">
        <v>1241</v>
      </c>
      <c r="E430" s="54" t="s">
        <v>1026</v>
      </c>
      <c r="F430" s="19" t="s">
        <v>4913</v>
      </c>
      <c r="G430" s="17">
        <v>2</v>
      </c>
      <c r="H430" s="352" t="s">
        <v>1026</v>
      </c>
      <c r="I430" s="17">
        <v>0</v>
      </c>
      <c r="J430" s="19" t="s">
        <v>6608</v>
      </c>
      <c r="K430" s="17">
        <v>1248</v>
      </c>
    </row>
    <row r="431" spans="1:11" x14ac:dyDescent="0.25">
      <c r="A431" s="17">
        <v>18</v>
      </c>
      <c r="B431" s="17">
        <v>8</v>
      </c>
      <c r="C431" s="17">
        <v>2017</v>
      </c>
      <c r="D431" s="19" t="s">
        <v>4913</v>
      </c>
      <c r="E431" s="54" t="s">
        <v>1026</v>
      </c>
      <c r="F431" s="20" t="s">
        <v>1241</v>
      </c>
      <c r="G431" s="17">
        <v>0</v>
      </c>
      <c r="H431" s="352" t="s">
        <v>1026</v>
      </c>
      <c r="I431" s="17">
        <v>1</v>
      </c>
      <c r="J431" s="19" t="s">
        <v>1050</v>
      </c>
      <c r="K431" s="17">
        <v>912</v>
      </c>
    </row>
    <row r="432" spans="1:11" x14ac:dyDescent="0.25">
      <c r="A432" s="17">
        <v>20</v>
      </c>
      <c r="B432" s="17">
        <v>8</v>
      </c>
      <c r="C432" s="17">
        <v>2017</v>
      </c>
      <c r="D432" s="20" t="s">
        <v>1241</v>
      </c>
      <c r="E432" s="54" t="s">
        <v>1026</v>
      </c>
      <c r="F432" s="19" t="s">
        <v>4913</v>
      </c>
      <c r="G432" s="17">
        <v>2</v>
      </c>
      <c r="H432" s="352" t="s">
        <v>1026</v>
      </c>
      <c r="I432" s="17">
        <v>1</v>
      </c>
      <c r="J432" s="19" t="s">
        <v>6614</v>
      </c>
      <c r="K432" s="17">
        <v>1432</v>
      </c>
    </row>
    <row r="433" spans="10:11" x14ac:dyDescent="0.25">
      <c r="J433" s="19" t="s">
        <v>2</v>
      </c>
      <c r="K433" s="17">
        <f>SUM(K416:K432)</f>
        <v>8915</v>
      </c>
    </row>
    <row r="434" spans="10:11" x14ac:dyDescent="0.25">
      <c r="J434" s="19" t="s">
        <v>567</v>
      </c>
      <c r="K434" s="82">
        <f>PRODUCT(K433/14)</f>
        <v>636.78571428571433</v>
      </c>
    </row>
  </sheetData>
  <sortState ref="M3:Q32">
    <sortCondition descending="1" ref="P3:P32"/>
    <sortCondition descending="1" ref="Q3:Q32"/>
  </sortState>
  <pageMargins left="0.7" right="0.7" top="0.75" bottom="0.75" header="0.3" footer="0.3"/>
  <pageSetup paperSize="9" orientation="portrait" horizontalDpi="4294967293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338"/>
  <sheetViews>
    <sheetView zoomScale="90" zoomScaleNormal="90" workbookViewId="0">
      <selection activeCell="A2" sqref="A2"/>
    </sheetView>
  </sheetViews>
  <sheetFormatPr defaultRowHeight="15" x14ac:dyDescent="0.25"/>
  <cols>
    <col min="1" max="1" width="3.375" style="17" customWidth="1"/>
    <col min="2" max="2" width="3.25" style="17" customWidth="1"/>
    <col min="3" max="3" width="5.625" style="17" customWidth="1"/>
    <col min="4" max="4" width="24.625" style="19" customWidth="1"/>
    <col min="5" max="5" width="1.25" style="11" customWidth="1"/>
    <col min="6" max="6" width="24.25" style="19" customWidth="1"/>
    <col min="7" max="7" width="5.625" style="17" customWidth="1"/>
    <col min="8" max="8" width="1.25" style="17" customWidth="1"/>
    <col min="9" max="9" width="5.375" style="17" customWidth="1"/>
    <col min="10" max="10" width="19.375" style="17" customWidth="1"/>
    <col min="11" max="11" width="7.125" style="17" customWidth="1"/>
    <col min="12" max="12" width="9" style="11"/>
    <col min="13" max="13" width="27.5" style="142" customWidth="1"/>
    <col min="14" max="17" width="9" style="142"/>
    <col min="18" max="18" width="9" style="11"/>
  </cols>
  <sheetData>
    <row r="1" spans="1:21" ht="20.25" x14ac:dyDescent="0.3">
      <c r="A1" s="18" t="s">
        <v>6628</v>
      </c>
      <c r="B1" s="141"/>
      <c r="C1" s="212"/>
      <c r="D1" s="141"/>
      <c r="E1" s="141"/>
      <c r="F1" s="141"/>
      <c r="G1" s="11"/>
      <c r="H1" s="11"/>
      <c r="I1" s="141"/>
      <c r="J1" s="11"/>
      <c r="K1" s="11"/>
    </row>
    <row r="2" spans="1:21" x14ac:dyDescent="0.25">
      <c r="A2" s="33"/>
      <c r="B2" s="33"/>
      <c r="C2" s="33"/>
      <c r="D2" s="22"/>
      <c r="E2" s="43"/>
      <c r="F2" s="35"/>
      <c r="G2" s="33"/>
      <c r="H2" s="33"/>
      <c r="I2" s="33"/>
      <c r="J2" s="33"/>
      <c r="K2" s="33"/>
      <c r="M2" s="153" t="s">
        <v>4917</v>
      </c>
      <c r="N2" s="14" t="s">
        <v>3106</v>
      </c>
      <c r="O2" s="14" t="s">
        <v>3103</v>
      </c>
      <c r="P2" s="14" t="s">
        <v>3107</v>
      </c>
      <c r="Q2" s="14" t="s">
        <v>3108</v>
      </c>
    </row>
    <row r="3" spans="1:21" x14ac:dyDescent="0.25">
      <c r="A3" s="17">
        <v>30</v>
      </c>
      <c r="B3" s="17">
        <v>8</v>
      </c>
      <c r="C3" s="17">
        <v>1989</v>
      </c>
      <c r="D3" s="20" t="s">
        <v>1043</v>
      </c>
      <c r="E3" s="24" t="s">
        <v>1026</v>
      </c>
      <c r="F3" s="19" t="s">
        <v>1045</v>
      </c>
      <c r="G3" s="17">
        <v>9</v>
      </c>
      <c r="H3" s="24" t="s">
        <v>1026</v>
      </c>
      <c r="I3" s="17">
        <v>2</v>
      </c>
      <c r="M3" s="19" t="s">
        <v>1041</v>
      </c>
      <c r="N3" s="17">
        <v>20</v>
      </c>
      <c r="O3" s="17">
        <v>69</v>
      </c>
      <c r="P3" s="17">
        <v>40</v>
      </c>
      <c r="Q3" s="213">
        <f t="shared" ref="Q3:Q20" si="0">PRODUCT(P3/O3)</f>
        <v>0.57971014492753625</v>
      </c>
    </row>
    <row r="4" spans="1:21" x14ac:dyDescent="0.25">
      <c r="A4" s="17">
        <v>2</v>
      </c>
      <c r="B4" s="17">
        <v>9</v>
      </c>
      <c r="C4" s="17">
        <v>1989</v>
      </c>
      <c r="D4" s="19" t="s">
        <v>1045</v>
      </c>
      <c r="E4" s="24" t="s">
        <v>1026</v>
      </c>
      <c r="F4" s="20" t="s">
        <v>1043</v>
      </c>
      <c r="G4" s="17">
        <v>14</v>
      </c>
      <c r="H4" s="24" t="s">
        <v>1026</v>
      </c>
      <c r="I4" s="17">
        <v>15</v>
      </c>
      <c r="M4" s="19" t="s">
        <v>5391</v>
      </c>
      <c r="N4" s="17">
        <v>12</v>
      </c>
      <c r="O4" s="17">
        <v>43</v>
      </c>
      <c r="P4" s="17">
        <v>33</v>
      </c>
      <c r="Q4" s="213">
        <f t="shared" si="0"/>
        <v>0.76744186046511631</v>
      </c>
    </row>
    <row r="5" spans="1:21" x14ac:dyDescent="0.25">
      <c r="A5" s="17">
        <v>30</v>
      </c>
      <c r="B5" s="17">
        <v>8</v>
      </c>
      <c r="C5" s="17">
        <v>1989</v>
      </c>
      <c r="D5" s="48" t="s">
        <v>563</v>
      </c>
      <c r="E5" s="24" t="s">
        <v>1026</v>
      </c>
      <c r="F5" s="67" t="s">
        <v>565</v>
      </c>
      <c r="G5" s="17">
        <v>5</v>
      </c>
      <c r="H5" s="24" t="s">
        <v>1026</v>
      </c>
      <c r="I5" s="17">
        <v>12</v>
      </c>
      <c r="M5" s="19" t="s">
        <v>1241</v>
      </c>
      <c r="N5" s="17">
        <v>17</v>
      </c>
      <c r="O5" s="17">
        <v>63</v>
      </c>
      <c r="P5" s="17">
        <v>26</v>
      </c>
      <c r="Q5" s="213">
        <f t="shared" si="0"/>
        <v>0.41269841269841268</v>
      </c>
    </row>
    <row r="6" spans="1:21" x14ac:dyDescent="0.25">
      <c r="A6" s="17">
        <v>2</v>
      </c>
      <c r="B6" s="17">
        <v>9</v>
      </c>
      <c r="C6" s="17">
        <v>1989</v>
      </c>
      <c r="D6" s="67" t="s">
        <v>565</v>
      </c>
      <c r="E6" s="24" t="s">
        <v>1026</v>
      </c>
      <c r="F6" s="48" t="s">
        <v>563</v>
      </c>
      <c r="G6" s="17">
        <v>15</v>
      </c>
      <c r="H6" s="24" t="s">
        <v>1026</v>
      </c>
      <c r="I6" s="17">
        <v>6</v>
      </c>
      <c r="M6" s="19" t="s">
        <v>565</v>
      </c>
      <c r="N6" s="17">
        <v>10</v>
      </c>
      <c r="O6" s="17">
        <v>33</v>
      </c>
      <c r="P6" s="17">
        <v>22</v>
      </c>
      <c r="Q6" s="213">
        <f t="shared" si="0"/>
        <v>0.66666666666666663</v>
      </c>
    </row>
    <row r="7" spans="1:21" x14ac:dyDescent="0.25">
      <c r="M7" s="19" t="s">
        <v>564</v>
      </c>
      <c r="N7" s="17">
        <v>8</v>
      </c>
      <c r="O7" s="17">
        <v>27</v>
      </c>
      <c r="P7" s="17">
        <v>18</v>
      </c>
      <c r="Q7" s="213">
        <f t="shared" si="0"/>
        <v>0.66666666666666663</v>
      </c>
    </row>
    <row r="8" spans="1:21" x14ac:dyDescent="0.25">
      <c r="E8" s="24"/>
      <c r="H8" s="24"/>
      <c r="J8" s="19" t="s">
        <v>2</v>
      </c>
      <c r="M8" s="19" t="s">
        <v>1029</v>
      </c>
      <c r="N8" s="17">
        <v>8</v>
      </c>
      <c r="O8" s="17">
        <v>33</v>
      </c>
      <c r="P8" s="17">
        <v>14</v>
      </c>
      <c r="Q8" s="213">
        <f t="shared" si="0"/>
        <v>0.42424242424242425</v>
      </c>
    </row>
    <row r="9" spans="1:21" x14ac:dyDescent="0.25">
      <c r="E9" s="17"/>
      <c r="G9" s="81"/>
      <c r="H9" s="24"/>
      <c r="I9" s="81"/>
      <c r="J9" s="19" t="s">
        <v>567</v>
      </c>
      <c r="K9" s="82"/>
      <c r="M9" s="19" t="s">
        <v>1042</v>
      </c>
      <c r="N9" s="17">
        <v>6</v>
      </c>
      <c r="O9" s="17">
        <v>22</v>
      </c>
      <c r="P9" s="17">
        <v>10</v>
      </c>
      <c r="Q9" s="213">
        <f t="shared" si="0"/>
        <v>0.45454545454545453</v>
      </c>
    </row>
    <row r="10" spans="1:21" x14ac:dyDescent="0.25">
      <c r="E10" s="17"/>
      <c r="G10" s="81"/>
      <c r="H10" s="24"/>
      <c r="I10" s="81"/>
      <c r="J10" s="19"/>
      <c r="K10" s="82"/>
      <c r="M10" s="19" t="s">
        <v>1043</v>
      </c>
      <c r="N10" s="17">
        <v>6</v>
      </c>
      <c r="O10" s="17">
        <v>19</v>
      </c>
      <c r="P10" s="17">
        <v>9</v>
      </c>
      <c r="Q10" s="213">
        <f t="shared" si="0"/>
        <v>0.47368421052631576</v>
      </c>
    </row>
    <row r="11" spans="1:21" x14ac:dyDescent="0.25">
      <c r="A11" s="33"/>
      <c r="B11" s="33"/>
      <c r="C11" s="33"/>
      <c r="D11" s="23"/>
      <c r="E11" s="43"/>
      <c r="F11" s="35"/>
      <c r="G11" s="33"/>
      <c r="H11" s="33"/>
      <c r="I11" s="33"/>
      <c r="J11" s="33"/>
      <c r="K11" s="33"/>
      <c r="M11" s="19" t="s">
        <v>3121</v>
      </c>
      <c r="N11" s="17">
        <v>4</v>
      </c>
      <c r="O11" s="17">
        <v>14</v>
      </c>
      <c r="P11" s="17">
        <v>5</v>
      </c>
      <c r="Q11" s="213">
        <f t="shared" si="0"/>
        <v>0.35714285714285715</v>
      </c>
    </row>
    <row r="12" spans="1:21" x14ac:dyDescent="0.25">
      <c r="A12" s="17">
        <v>22</v>
      </c>
      <c r="B12" s="17">
        <v>8</v>
      </c>
      <c r="C12" s="17">
        <v>1990</v>
      </c>
      <c r="D12" s="19" t="s">
        <v>1045</v>
      </c>
      <c r="E12" s="24" t="s">
        <v>1026</v>
      </c>
      <c r="F12" s="20" t="s">
        <v>1041</v>
      </c>
      <c r="G12" s="17">
        <v>3</v>
      </c>
      <c r="H12" s="24" t="s">
        <v>1026</v>
      </c>
      <c r="I12" s="17">
        <v>4</v>
      </c>
      <c r="K12" s="17">
        <v>1034</v>
      </c>
      <c r="M12" s="19" t="s">
        <v>264</v>
      </c>
      <c r="N12" s="17">
        <v>6</v>
      </c>
      <c r="O12" s="17">
        <v>20</v>
      </c>
      <c r="P12" s="17">
        <v>5</v>
      </c>
      <c r="Q12" s="213">
        <f t="shared" si="0"/>
        <v>0.25</v>
      </c>
    </row>
    <row r="13" spans="1:21" x14ac:dyDescent="0.25">
      <c r="A13" s="17">
        <v>25</v>
      </c>
      <c r="B13" s="17">
        <v>8</v>
      </c>
      <c r="C13" s="17">
        <v>1990</v>
      </c>
      <c r="D13" s="20" t="s">
        <v>1041</v>
      </c>
      <c r="E13" s="24" t="s">
        <v>1026</v>
      </c>
      <c r="F13" s="19" t="s">
        <v>1045</v>
      </c>
      <c r="G13" s="17">
        <v>14</v>
      </c>
      <c r="H13" s="24" t="s">
        <v>1026</v>
      </c>
      <c r="I13" s="17">
        <v>12</v>
      </c>
      <c r="K13" s="17">
        <v>1647</v>
      </c>
      <c r="M13" s="19" t="s">
        <v>181</v>
      </c>
      <c r="N13" s="17">
        <v>1</v>
      </c>
      <c r="O13" s="17">
        <v>7</v>
      </c>
      <c r="P13" s="17">
        <v>4</v>
      </c>
      <c r="Q13" s="213">
        <f t="shared" si="0"/>
        <v>0.5714285714285714</v>
      </c>
    </row>
    <row r="14" spans="1:21" x14ac:dyDescent="0.25">
      <c r="M14" s="19" t="s">
        <v>2312</v>
      </c>
      <c r="N14" s="17">
        <v>3</v>
      </c>
      <c r="O14" s="17">
        <v>11</v>
      </c>
      <c r="P14" s="17">
        <v>4</v>
      </c>
      <c r="Q14" s="213">
        <f t="shared" si="0"/>
        <v>0.36363636363636365</v>
      </c>
      <c r="S14" s="20"/>
      <c r="T14" s="24"/>
      <c r="U14" s="19"/>
    </row>
    <row r="15" spans="1:21" x14ac:dyDescent="0.25">
      <c r="M15" s="19" t="s">
        <v>2400</v>
      </c>
      <c r="N15" s="17">
        <v>1</v>
      </c>
      <c r="O15" s="17">
        <v>4</v>
      </c>
      <c r="P15" s="17">
        <v>3</v>
      </c>
      <c r="Q15" s="213">
        <f t="shared" si="0"/>
        <v>0.75</v>
      </c>
    </row>
    <row r="16" spans="1:21" x14ac:dyDescent="0.25">
      <c r="A16" s="17">
        <v>22</v>
      </c>
      <c r="B16" s="17">
        <v>8</v>
      </c>
      <c r="C16" s="17">
        <v>1990</v>
      </c>
      <c r="D16" s="48" t="s">
        <v>565</v>
      </c>
      <c r="E16" s="24" t="s">
        <v>1026</v>
      </c>
      <c r="F16" s="20" t="s">
        <v>1043</v>
      </c>
      <c r="G16" s="17">
        <v>4</v>
      </c>
      <c r="H16" s="24" t="s">
        <v>1026</v>
      </c>
      <c r="I16" s="17">
        <v>6</v>
      </c>
      <c r="K16" s="17">
        <v>1542</v>
      </c>
      <c r="M16" s="19" t="s">
        <v>1045</v>
      </c>
      <c r="N16" s="17">
        <v>3</v>
      </c>
      <c r="O16" s="17">
        <v>6</v>
      </c>
      <c r="P16" s="17">
        <v>2</v>
      </c>
      <c r="Q16" s="213">
        <f t="shared" si="0"/>
        <v>0.33333333333333331</v>
      </c>
    </row>
    <row r="17" spans="1:17" x14ac:dyDescent="0.25">
      <c r="A17" s="17">
        <v>25</v>
      </c>
      <c r="B17" s="17">
        <v>8</v>
      </c>
      <c r="C17" s="17">
        <v>1990</v>
      </c>
      <c r="D17" s="19" t="s">
        <v>1043</v>
      </c>
      <c r="E17" s="24" t="s">
        <v>1026</v>
      </c>
      <c r="F17" s="67" t="s">
        <v>565</v>
      </c>
      <c r="G17" s="17">
        <v>4</v>
      </c>
      <c r="H17" s="24" t="s">
        <v>1026</v>
      </c>
      <c r="I17" s="17">
        <v>6</v>
      </c>
      <c r="K17" s="17">
        <v>1843</v>
      </c>
      <c r="M17" s="19" t="s">
        <v>5041</v>
      </c>
      <c r="N17" s="17">
        <v>2</v>
      </c>
      <c r="O17" s="17">
        <v>4</v>
      </c>
      <c r="P17" s="17">
        <v>1</v>
      </c>
      <c r="Q17" s="213">
        <f t="shared" si="0"/>
        <v>0.25</v>
      </c>
    </row>
    <row r="18" spans="1:17" x14ac:dyDescent="0.25">
      <c r="A18" s="17">
        <v>26</v>
      </c>
      <c r="B18" s="17">
        <v>8</v>
      </c>
      <c r="C18" s="17">
        <v>1990</v>
      </c>
      <c r="D18" s="48" t="s">
        <v>565</v>
      </c>
      <c r="E18" s="24" t="s">
        <v>1026</v>
      </c>
      <c r="F18" s="67" t="s">
        <v>1043</v>
      </c>
      <c r="G18" s="17">
        <v>3</v>
      </c>
      <c r="H18" s="24" t="s">
        <v>1026</v>
      </c>
      <c r="I18" s="17">
        <v>4</v>
      </c>
      <c r="K18" s="17">
        <v>2210</v>
      </c>
      <c r="M18" s="19" t="s">
        <v>1465</v>
      </c>
      <c r="N18" s="17">
        <v>2</v>
      </c>
      <c r="O18" s="17">
        <v>8</v>
      </c>
      <c r="P18" s="17">
        <v>1</v>
      </c>
      <c r="Q18" s="213">
        <f t="shared" si="0"/>
        <v>0.125</v>
      </c>
    </row>
    <row r="19" spans="1:17" x14ac:dyDescent="0.25">
      <c r="J19" s="19" t="s">
        <v>2</v>
      </c>
      <c r="K19" s="17">
        <f>SUM(K12:K18)</f>
        <v>8276</v>
      </c>
      <c r="M19" s="19" t="s">
        <v>563</v>
      </c>
      <c r="N19" s="17">
        <v>1</v>
      </c>
      <c r="O19" s="17">
        <v>2</v>
      </c>
      <c r="P19" s="17">
        <v>0</v>
      </c>
      <c r="Q19" s="213">
        <f t="shared" si="0"/>
        <v>0</v>
      </c>
    </row>
    <row r="20" spans="1:17" x14ac:dyDescent="0.25">
      <c r="J20" s="19" t="s">
        <v>567</v>
      </c>
      <c r="K20" s="82">
        <f>PRODUCT(K19/5)</f>
        <v>1655.2</v>
      </c>
      <c r="M20" s="19" t="s">
        <v>6621</v>
      </c>
      <c r="N20" s="17">
        <v>2</v>
      </c>
      <c r="O20" s="17">
        <v>6</v>
      </c>
      <c r="P20" s="17">
        <v>0</v>
      </c>
      <c r="Q20" s="213">
        <f t="shared" si="0"/>
        <v>0</v>
      </c>
    </row>
    <row r="21" spans="1:17" x14ac:dyDescent="0.25">
      <c r="D21" s="20"/>
      <c r="M21" s="19"/>
      <c r="N21" s="17">
        <f>SUM(N3:N20)</f>
        <v>112</v>
      </c>
      <c r="O21" s="17">
        <f>SUM(O3:O20)</f>
        <v>391</v>
      </c>
      <c r="P21" s="17">
        <f>SUM(P3:P20)</f>
        <v>197</v>
      </c>
      <c r="Q21" s="213"/>
    </row>
    <row r="22" spans="1:17" x14ac:dyDescent="0.25">
      <c r="A22" s="33"/>
      <c r="B22" s="33"/>
      <c r="C22" s="33"/>
      <c r="D22" s="23"/>
      <c r="E22" s="43"/>
      <c r="F22" s="35"/>
      <c r="G22" s="33"/>
      <c r="H22" s="33"/>
      <c r="I22" s="33"/>
      <c r="J22" s="33"/>
      <c r="K22" s="33"/>
      <c r="M22" s="19"/>
      <c r="N22" s="17"/>
      <c r="O22" s="17"/>
      <c r="P22" s="17"/>
      <c r="Q22" s="213"/>
    </row>
    <row r="23" spans="1:17" x14ac:dyDescent="0.25">
      <c r="A23" s="17">
        <v>28</v>
      </c>
      <c r="B23" s="17">
        <v>8</v>
      </c>
      <c r="C23" s="17">
        <v>1991</v>
      </c>
      <c r="D23" s="48" t="s">
        <v>1041</v>
      </c>
      <c r="E23" s="24" t="s">
        <v>1026</v>
      </c>
      <c r="F23" s="67" t="s">
        <v>1045</v>
      </c>
      <c r="G23" s="17">
        <v>1</v>
      </c>
      <c r="H23" s="24" t="s">
        <v>1026</v>
      </c>
      <c r="I23" s="17">
        <v>2</v>
      </c>
      <c r="J23" s="11"/>
      <c r="K23" s="17">
        <v>1613</v>
      </c>
      <c r="N23" s="17"/>
      <c r="O23" s="17"/>
      <c r="P23" s="17"/>
      <c r="Q23" s="213"/>
    </row>
    <row r="24" spans="1:17" x14ac:dyDescent="0.25">
      <c r="A24" s="17">
        <v>31</v>
      </c>
      <c r="B24" s="17">
        <v>8</v>
      </c>
      <c r="C24" s="17">
        <v>1991</v>
      </c>
      <c r="D24" s="67" t="s">
        <v>1045</v>
      </c>
      <c r="E24" s="24" t="s">
        <v>1026</v>
      </c>
      <c r="F24" s="48" t="s">
        <v>1041</v>
      </c>
      <c r="G24" s="17">
        <v>7</v>
      </c>
      <c r="H24" s="24" t="s">
        <v>1026</v>
      </c>
      <c r="I24" s="17">
        <v>5</v>
      </c>
      <c r="J24" s="11"/>
      <c r="K24" s="17">
        <v>1015</v>
      </c>
    </row>
    <row r="25" spans="1:17" x14ac:dyDescent="0.25">
      <c r="D25" s="67"/>
      <c r="E25" s="24"/>
      <c r="F25" s="48"/>
      <c r="H25" s="24"/>
      <c r="J25" s="11"/>
      <c r="M25" s="153" t="s">
        <v>4918</v>
      </c>
      <c r="N25" s="14" t="s">
        <v>3122</v>
      </c>
      <c r="O25" s="14" t="s">
        <v>3107</v>
      </c>
      <c r="P25" s="14" t="s">
        <v>3123</v>
      </c>
      <c r="Q25" s="14" t="s">
        <v>3108</v>
      </c>
    </row>
    <row r="26" spans="1:17" x14ac:dyDescent="0.25">
      <c r="A26" s="17">
        <v>28</v>
      </c>
      <c r="B26" s="17">
        <v>8</v>
      </c>
      <c r="C26" s="17">
        <v>1991</v>
      </c>
      <c r="D26" s="20" t="s">
        <v>1043</v>
      </c>
      <c r="E26" s="24" t="s">
        <v>1026</v>
      </c>
      <c r="F26" s="48" t="s">
        <v>1042</v>
      </c>
      <c r="G26" s="17">
        <v>6</v>
      </c>
      <c r="H26" s="24" t="s">
        <v>1026</v>
      </c>
      <c r="I26" s="17">
        <v>5</v>
      </c>
      <c r="J26" s="11"/>
      <c r="K26" s="17">
        <v>1441</v>
      </c>
      <c r="M26" s="19" t="s">
        <v>1041</v>
      </c>
      <c r="N26" s="17">
        <v>20</v>
      </c>
      <c r="O26" s="17">
        <v>13</v>
      </c>
      <c r="P26" s="17">
        <v>7</v>
      </c>
      <c r="Q26" s="213">
        <f t="shared" ref="Q26:Q43" si="1">PRODUCT(O26/N26)</f>
        <v>0.65</v>
      </c>
    </row>
    <row r="27" spans="1:17" x14ac:dyDescent="0.25">
      <c r="A27" s="17">
        <v>31</v>
      </c>
      <c r="B27" s="17">
        <v>8</v>
      </c>
      <c r="C27" s="17">
        <v>1991</v>
      </c>
      <c r="D27" s="67" t="s">
        <v>1042</v>
      </c>
      <c r="E27" s="24" t="s">
        <v>1026</v>
      </c>
      <c r="F27" s="19" t="s">
        <v>1043</v>
      </c>
      <c r="G27" s="17">
        <v>8</v>
      </c>
      <c r="H27" s="24" t="s">
        <v>1026</v>
      </c>
      <c r="I27" s="17">
        <v>7</v>
      </c>
      <c r="J27" s="11"/>
      <c r="K27" s="17">
        <v>1814</v>
      </c>
      <c r="M27" s="19" t="s">
        <v>5391</v>
      </c>
      <c r="N27" s="17">
        <v>12</v>
      </c>
      <c r="O27" s="17">
        <v>11</v>
      </c>
      <c r="P27" s="17">
        <v>1</v>
      </c>
      <c r="Q27" s="213">
        <f t="shared" si="1"/>
        <v>0.91666666666666663</v>
      </c>
    </row>
    <row r="28" spans="1:17" x14ac:dyDescent="0.25">
      <c r="A28" s="17">
        <v>1</v>
      </c>
      <c r="B28" s="17">
        <v>9</v>
      </c>
      <c r="C28" s="17">
        <v>1991</v>
      </c>
      <c r="D28" s="48" t="s">
        <v>1042</v>
      </c>
      <c r="E28" s="24" t="s">
        <v>1026</v>
      </c>
      <c r="F28" s="20" t="s">
        <v>1043</v>
      </c>
      <c r="G28" s="17">
        <v>10</v>
      </c>
      <c r="H28" s="24" t="s">
        <v>1026</v>
      </c>
      <c r="I28" s="17">
        <v>11</v>
      </c>
      <c r="J28" s="11"/>
      <c r="K28" s="17">
        <v>1831</v>
      </c>
      <c r="M28" s="19" t="s">
        <v>565</v>
      </c>
      <c r="N28" s="17">
        <v>10</v>
      </c>
      <c r="O28" s="17">
        <v>7</v>
      </c>
      <c r="P28" s="17">
        <v>3</v>
      </c>
      <c r="Q28" s="213">
        <f t="shared" si="1"/>
        <v>0.7</v>
      </c>
    </row>
    <row r="29" spans="1:17" x14ac:dyDescent="0.25">
      <c r="D29" s="67"/>
      <c r="E29" s="24"/>
      <c r="F29" s="48"/>
      <c r="H29" s="24"/>
      <c r="J29" s="19" t="s">
        <v>2</v>
      </c>
      <c r="K29" s="17">
        <f>SUM(K23:K28)</f>
        <v>7714</v>
      </c>
      <c r="M29" s="19" t="s">
        <v>1241</v>
      </c>
      <c r="N29" s="17">
        <v>17</v>
      </c>
      <c r="O29" s="17">
        <v>6</v>
      </c>
      <c r="P29" s="17">
        <v>11</v>
      </c>
      <c r="Q29" s="213">
        <f t="shared" si="1"/>
        <v>0.35294117647058826</v>
      </c>
    </row>
    <row r="30" spans="1:17" x14ac:dyDescent="0.25">
      <c r="H30" s="11"/>
      <c r="J30" s="19" t="s">
        <v>567</v>
      </c>
      <c r="K30" s="82">
        <f>PRODUCT(K29/5)</f>
        <v>1542.8</v>
      </c>
      <c r="M30" s="19" t="s">
        <v>564</v>
      </c>
      <c r="N30" s="17">
        <v>8</v>
      </c>
      <c r="O30" s="17">
        <v>5</v>
      </c>
      <c r="P30" s="17">
        <v>3</v>
      </c>
      <c r="Q30" s="213">
        <f t="shared" si="1"/>
        <v>0.625</v>
      </c>
    </row>
    <row r="31" spans="1:17" x14ac:dyDescent="0.25">
      <c r="D31" s="67"/>
      <c r="E31" s="24"/>
      <c r="F31" s="48"/>
      <c r="H31" s="24"/>
      <c r="J31" s="11"/>
      <c r="M31" s="19" t="s">
        <v>1043</v>
      </c>
      <c r="N31" s="17">
        <v>6</v>
      </c>
      <c r="O31" s="17">
        <v>3</v>
      </c>
      <c r="P31" s="17">
        <v>3</v>
      </c>
      <c r="Q31" s="213">
        <f t="shared" si="1"/>
        <v>0.5</v>
      </c>
    </row>
    <row r="32" spans="1:17" x14ac:dyDescent="0.25">
      <c r="A32" s="33"/>
      <c r="B32" s="33"/>
      <c r="C32" s="33"/>
      <c r="D32" s="23"/>
      <c r="E32" s="43"/>
      <c r="F32" s="35"/>
      <c r="G32" s="33"/>
      <c r="H32" s="33"/>
      <c r="I32" s="33"/>
      <c r="J32" s="33"/>
      <c r="K32" s="33"/>
      <c r="M32" s="19" t="s">
        <v>1029</v>
      </c>
      <c r="N32" s="17">
        <v>8</v>
      </c>
      <c r="O32" s="17">
        <v>3</v>
      </c>
      <c r="P32" s="17">
        <v>5</v>
      </c>
      <c r="Q32" s="213">
        <f t="shared" si="1"/>
        <v>0.375</v>
      </c>
    </row>
    <row r="33" spans="1:17" x14ac:dyDescent="0.25">
      <c r="A33" s="17">
        <v>26</v>
      </c>
      <c r="B33" s="17">
        <v>8</v>
      </c>
      <c r="C33" s="32">
        <v>1992</v>
      </c>
      <c r="D33" s="19" t="s">
        <v>564</v>
      </c>
      <c r="E33" s="24" t="s">
        <v>1026</v>
      </c>
      <c r="F33" s="67" t="s">
        <v>1041</v>
      </c>
      <c r="G33" s="17">
        <v>1</v>
      </c>
      <c r="H33" s="24" t="s">
        <v>1026</v>
      </c>
      <c r="I33" s="17">
        <v>4</v>
      </c>
      <c r="K33" s="17">
        <v>1437</v>
      </c>
      <c r="M33" s="19" t="s">
        <v>1042</v>
      </c>
      <c r="N33" s="17">
        <v>6</v>
      </c>
      <c r="O33" s="17">
        <v>2</v>
      </c>
      <c r="P33" s="17">
        <v>4</v>
      </c>
      <c r="Q33" s="213">
        <f t="shared" si="1"/>
        <v>0.33333333333333331</v>
      </c>
    </row>
    <row r="34" spans="1:17" x14ac:dyDescent="0.25">
      <c r="A34" s="17">
        <v>29</v>
      </c>
      <c r="B34" s="17">
        <v>8</v>
      </c>
      <c r="C34" s="32">
        <v>1992</v>
      </c>
      <c r="D34" s="67" t="s">
        <v>1041</v>
      </c>
      <c r="E34" s="24" t="s">
        <v>1026</v>
      </c>
      <c r="F34" s="19" t="s">
        <v>564</v>
      </c>
      <c r="G34" s="17">
        <v>14</v>
      </c>
      <c r="H34" s="24" t="s">
        <v>1026</v>
      </c>
      <c r="I34" s="17">
        <v>5</v>
      </c>
      <c r="K34" s="17">
        <v>1291</v>
      </c>
      <c r="M34" s="19" t="s">
        <v>181</v>
      </c>
      <c r="N34" s="17">
        <v>1</v>
      </c>
      <c r="O34" s="17">
        <v>1</v>
      </c>
      <c r="P34" s="17">
        <v>0</v>
      </c>
      <c r="Q34" s="213">
        <f t="shared" si="1"/>
        <v>1</v>
      </c>
    </row>
    <row r="35" spans="1:17" x14ac:dyDescent="0.25">
      <c r="D35" s="67"/>
      <c r="E35" s="24"/>
      <c r="F35" s="48"/>
      <c r="H35" s="24"/>
      <c r="M35" s="19" t="s">
        <v>2400</v>
      </c>
      <c r="N35" s="17">
        <v>1</v>
      </c>
      <c r="O35" s="17">
        <v>1</v>
      </c>
      <c r="P35" s="17">
        <v>0</v>
      </c>
      <c r="Q35" s="213">
        <f t="shared" si="1"/>
        <v>1</v>
      </c>
    </row>
    <row r="36" spans="1:17" x14ac:dyDescent="0.25">
      <c r="A36" s="17">
        <v>26</v>
      </c>
      <c r="B36" s="17">
        <v>8</v>
      </c>
      <c r="C36" s="32">
        <v>1992</v>
      </c>
      <c r="D36" s="19" t="s">
        <v>1043</v>
      </c>
      <c r="E36" s="24" t="s">
        <v>1026</v>
      </c>
      <c r="F36" s="67" t="s">
        <v>1042</v>
      </c>
      <c r="G36" s="17">
        <v>9</v>
      </c>
      <c r="H36" s="24" t="s">
        <v>1026</v>
      </c>
      <c r="I36" s="17">
        <v>10</v>
      </c>
      <c r="K36" s="17">
        <v>1937</v>
      </c>
      <c r="M36" s="19" t="s">
        <v>1045</v>
      </c>
      <c r="N36" s="17">
        <v>3</v>
      </c>
      <c r="O36" s="17">
        <v>1</v>
      </c>
      <c r="P36" s="17">
        <v>2</v>
      </c>
      <c r="Q36" s="213">
        <f t="shared" si="1"/>
        <v>0.33333333333333331</v>
      </c>
    </row>
    <row r="37" spans="1:17" x14ac:dyDescent="0.25">
      <c r="A37" s="17">
        <v>29</v>
      </c>
      <c r="B37" s="17">
        <v>8</v>
      </c>
      <c r="C37" s="32">
        <v>1992</v>
      </c>
      <c r="D37" s="67" t="s">
        <v>1042</v>
      </c>
      <c r="E37" s="24" t="s">
        <v>1026</v>
      </c>
      <c r="F37" s="19" t="s">
        <v>1043</v>
      </c>
      <c r="G37" s="17">
        <v>7</v>
      </c>
      <c r="H37" s="24" t="s">
        <v>1026</v>
      </c>
      <c r="I37" s="17">
        <v>6</v>
      </c>
      <c r="K37" s="17">
        <v>1871</v>
      </c>
      <c r="M37" s="19" t="s">
        <v>2312</v>
      </c>
      <c r="N37" s="17">
        <v>3</v>
      </c>
      <c r="O37" s="17">
        <v>1</v>
      </c>
      <c r="P37" s="17">
        <v>2</v>
      </c>
      <c r="Q37" s="213">
        <f t="shared" si="1"/>
        <v>0.33333333333333331</v>
      </c>
    </row>
    <row r="38" spans="1:17" x14ac:dyDescent="0.25">
      <c r="D38" s="48"/>
      <c r="E38" s="24"/>
      <c r="F38" s="20"/>
      <c r="H38" s="24"/>
      <c r="J38" s="19" t="s">
        <v>2</v>
      </c>
      <c r="K38" s="17">
        <f>SUM(K31:K37)</f>
        <v>6536</v>
      </c>
      <c r="M38" s="19" t="s">
        <v>3121</v>
      </c>
      <c r="N38" s="17">
        <v>4</v>
      </c>
      <c r="O38" s="17">
        <v>1</v>
      </c>
      <c r="P38" s="17">
        <v>3</v>
      </c>
      <c r="Q38" s="213">
        <f t="shared" si="1"/>
        <v>0.25</v>
      </c>
    </row>
    <row r="39" spans="1:17" x14ac:dyDescent="0.25">
      <c r="D39" s="67"/>
      <c r="E39" s="24"/>
      <c r="F39" s="48"/>
      <c r="H39" s="24"/>
      <c r="J39" s="19" t="s">
        <v>567</v>
      </c>
      <c r="K39" s="82">
        <f>PRODUCT(K38/4)</f>
        <v>1634</v>
      </c>
      <c r="M39" s="19" t="s">
        <v>264</v>
      </c>
      <c r="N39" s="17">
        <v>6</v>
      </c>
      <c r="O39" s="17">
        <v>1</v>
      </c>
      <c r="P39" s="17">
        <v>5</v>
      </c>
      <c r="Q39" s="213">
        <f t="shared" si="1"/>
        <v>0.16666666666666666</v>
      </c>
    </row>
    <row r="40" spans="1:17" x14ac:dyDescent="0.25">
      <c r="H40" s="11"/>
      <c r="J40" s="11"/>
      <c r="M40" s="19" t="s">
        <v>563</v>
      </c>
      <c r="N40" s="17">
        <v>1</v>
      </c>
      <c r="O40" s="17">
        <v>0</v>
      </c>
      <c r="P40" s="17">
        <v>1</v>
      </c>
      <c r="Q40" s="213">
        <f t="shared" si="1"/>
        <v>0</v>
      </c>
    </row>
    <row r="41" spans="1:17" x14ac:dyDescent="0.25">
      <c r="A41" s="33"/>
      <c r="B41" s="33"/>
      <c r="C41" s="33"/>
      <c r="D41" s="23"/>
      <c r="E41" s="43"/>
      <c r="F41" s="35"/>
      <c r="G41" s="33"/>
      <c r="H41" s="33"/>
      <c r="I41" s="33"/>
      <c r="J41" s="33"/>
      <c r="K41" s="33"/>
      <c r="M41" s="19" t="s">
        <v>6621</v>
      </c>
      <c r="N41" s="17">
        <v>2</v>
      </c>
      <c r="O41" s="17">
        <v>0</v>
      </c>
      <c r="P41" s="17">
        <v>2</v>
      </c>
      <c r="Q41" s="213">
        <f t="shared" si="1"/>
        <v>0</v>
      </c>
    </row>
    <row r="42" spans="1:17" x14ac:dyDescent="0.25">
      <c r="A42" s="17">
        <v>18</v>
      </c>
      <c r="B42" s="17">
        <v>8</v>
      </c>
      <c r="C42" s="32">
        <v>1993</v>
      </c>
      <c r="D42" s="20" t="s">
        <v>564</v>
      </c>
      <c r="E42" s="24" t="s">
        <v>1026</v>
      </c>
      <c r="F42" s="48" t="s">
        <v>1041</v>
      </c>
      <c r="G42" s="17">
        <v>9</v>
      </c>
      <c r="H42" s="24" t="s">
        <v>1026</v>
      </c>
      <c r="I42" s="17">
        <v>4</v>
      </c>
      <c r="K42" s="17">
        <v>806</v>
      </c>
      <c r="M42" s="19" t="s">
        <v>5041</v>
      </c>
      <c r="N42" s="17">
        <v>2</v>
      </c>
      <c r="O42" s="17">
        <v>0</v>
      </c>
      <c r="P42" s="17">
        <v>2</v>
      </c>
      <c r="Q42" s="213">
        <f t="shared" si="1"/>
        <v>0</v>
      </c>
    </row>
    <row r="43" spans="1:17" x14ac:dyDescent="0.25">
      <c r="A43" s="17">
        <v>21</v>
      </c>
      <c r="B43" s="17">
        <v>8</v>
      </c>
      <c r="C43" s="32">
        <v>1993</v>
      </c>
      <c r="D43" s="67" t="s">
        <v>1041</v>
      </c>
      <c r="E43" s="24" t="s">
        <v>1026</v>
      </c>
      <c r="F43" s="19" t="s">
        <v>564</v>
      </c>
      <c r="G43" s="17">
        <v>7</v>
      </c>
      <c r="H43" s="24" t="s">
        <v>1026</v>
      </c>
      <c r="I43" s="17">
        <v>2</v>
      </c>
      <c r="K43" s="17">
        <v>1121</v>
      </c>
      <c r="M43" s="19" t="s">
        <v>1465</v>
      </c>
      <c r="N43" s="17">
        <v>2</v>
      </c>
      <c r="O43" s="17">
        <v>0</v>
      </c>
      <c r="P43" s="17">
        <v>2</v>
      </c>
      <c r="Q43" s="213">
        <f t="shared" si="1"/>
        <v>0</v>
      </c>
    </row>
    <row r="44" spans="1:17" x14ac:dyDescent="0.25">
      <c r="A44" s="17">
        <v>22</v>
      </c>
      <c r="B44" s="17">
        <v>8</v>
      </c>
      <c r="C44" s="32">
        <v>1993</v>
      </c>
      <c r="D44" s="67" t="s">
        <v>1041</v>
      </c>
      <c r="E44" s="24" t="s">
        <v>1026</v>
      </c>
      <c r="F44" s="19" t="s">
        <v>564</v>
      </c>
      <c r="G44" s="17">
        <v>2</v>
      </c>
      <c r="H44" s="24" t="s">
        <v>1026</v>
      </c>
      <c r="I44" s="17">
        <v>1</v>
      </c>
      <c r="K44" s="17">
        <v>1643</v>
      </c>
      <c r="M44" s="19"/>
      <c r="N44" s="17">
        <f>SUM(N26:N43)</f>
        <v>112</v>
      </c>
      <c r="O44" s="17">
        <f>SUM(O26:O43)</f>
        <v>56</v>
      </c>
      <c r="P44" s="17">
        <f>SUM(P26:P43)</f>
        <v>56</v>
      </c>
      <c r="Q44" s="213"/>
    </row>
    <row r="45" spans="1:17" x14ac:dyDescent="0.25">
      <c r="D45" s="67"/>
      <c r="E45" s="24"/>
      <c r="F45" s="48"/>
      <c r="H45" s="24"/>
      <c r="N45" s="17"/>
      <c r="O45" s="17"/>
      <c r="P45" s="17"/>
    </row>
    <row r="46" spans="1:17" x14ac:dyDescent="0.25">
      <c r="A46" s="17">
        <v>18</v>
      </c>
      <c r="B46" s="17">
        <v>8</v>
      </c>
      <c r="C46" s="32">
        <v>1993</v>
      </c>
      <c r="D46" s="19" t="s">
        <v>1029</v>
      </c>
      <c r="E46" s="24" t="s">
        <v>1026</v>
      </c>
      <c r="F46" s="67" t="s">
        <v>1042</v>
      </c>
      <c r="G46" s="17">
        <v>4</v>
      </c>
      <c r="H46" s="24" t="s">
        <v>1026</v>
      </c>
      <c r="I46" s="17">
        <v>5</v>
      </c>
      <c r="K46" s="17">
        <v>1686</v>
      </c>
      <c r="N46" s="17"/>
      <c r="O46" s="17"/>
      <c r="P46" s="17"/>
    </row>
    <row r="47" spans="1:17" x14ac:dyDescent="0.25">
      <c r="A47" s="17">
        <v>21</v>
      </c>
      <c r="B47" s="17">
        <v>8</v>
      </c>
      <c r="C47" s="32">
        <v>1993</v>
      </c>
      <c r="D47" s="48" t="s">
        <v>1042</v>
      </c>
      <c r="E47" s="24" t="s">
        <v>1026</v>
      </c>
      <c r="F47" s="20" t="s">
        <v>1029</v>
      </c>
      <c r="G47" s="17">
        <v>2</v>
      </c>
      <c r="H47" s="24" t="s">
        <v>1026</v>
      </c>
      <c r="I47" s="17">
        <v>5</v>
      </c>
      <c r="K47" s="17">
        <v>1501</v>
      </c>
      <c r="N47" s="142" t="s">
        <v>3101</v>
      </c>
    </row>
    <row r="48" spans="1:17" x14ac:dyDescent="0.25">
      <c r="A48" s="17">
        <v>22</v>
      </c>
      <c r="B48" s="17">
        <v>8</v>
      </c>
      <c r="C48" s="32">
        <v>1993</v>
      </c>
      <c r="D48" s="48" t="s">
        <v>1042</v>
      </c>
      <c r="E48" s="24" t="s">
        <v>1026</v>
      </c>
      <c r="F48" s="20" t="s">
        <v>1029</v>
      </c>
      <c r="G48" s="17">
        <v>5</v>
      </c>
      <c r="H48" s="24" t="s">
        <v>1026</v>
      </c>
      <c r="I48" s="17">
        <v>6</v>
      </c>
      <c r="K48" s="17">
        <v>1556</v>
      </c>
      <c r="N48" s="17" t="s">
        <v>3102</v>
      </c>
      <c r="O48" s="17" t="s">
        <v>3103</v>
      </c>
      <c r="P48" s="17" t="s">
        <v>3104</v>
      </c>
      <c r="Q48" s="17" t="s">
        <v>3105</v>
      </c>
    </row>
    <row r="49" spans="1:17" x14ac:dyDescent="0.25">
      <c r="D49" s="48"/>
      <c r="E49" s="24"/>
      <c r="F49" s="20"/>
      <c r="H49" s="24"/>
      <c r="J49" s="19" t="s">
        <v>2</v>
      </c>
      <c r="K49" s="17">
        <f>SUM(K42:K48)</f>
        <v>8313</v>
      </c>
      <c r="N49" s="17">
        <v>1989</v>
      </c>
      <c r="O49" s="17">
        <v>4</v>
      </c>
      <c r="P49" s="17">
        <v>6000</v>
      </c>
      <c r="Q49" s="82">
        <f t="shared" ref="Q49:Q65" si="2">PRODUCT(P49/O49)</f>
        <v>1500</v>
      </c>
    </row>
    <row r="50" spans="1:17" x14ac:dyDescent="0.25">
      <c r="D50" s="67"/>
      <c r="E50" s="24"/>
      <c r="F50" s="48"/>
      <c r="H50" s="24"/>
      <c r="J50" s="19" t="s">
        <v>567</v>
      </c>
      <c r="K50" s="82">
        <f>PRODUCT(K49/6)</f>
        <v>1385.5</v>
      </c>
      <c r="N50" s="17">
        <v>1990</v>
      </c>
      <c r="O50" s="17">
        <v>5</v>
      </c>
      <c r="P50" s="17">
        <v>8276</v>
      </c>
      <c r="Q50" s="82">
        <f t="shared" si="2"/>
        <v>1655.2</v>
      </c>
    </row>
    <row r="51" spans="1:17" x14ac:dyDescent="0.25">
      <c r="D51" s="67"/>
      <c r="E51" s="24"/>
      <c r="H51" s="24"/>
      <c r="N51" s="17">
        <v>1991</v>
      </c>
      <c r="O51" s="17">
        <v>5</v>
      </c>
      <c r="P51" s="17">
        <v>7714</v>
      </c>
      <c r="Q51" s="82">
        <f t="shared" si="2"/>
        <v>1542.8</v>
      </c>
    </row>
    <row r="52" spans="1:17" x14ac:dyDescent="0.25">
      <c r="A52" s="33"/>
      <c r="B52" s="33"/>
      <c r="C52" s="33"/>
      <c r="D52" s="22"/>
      <c r="E52" s="33"/>
      <c r="F52" s="35"/>
      <c r="G52" s="33"/>
      <c r="H52" s="33"/>
      <c r="I52" s="33"/>
      <c r="J52" s="163"/>
      <c r="K52" s="164"/>
      <c r="N52" s="17">
        <v>1992</v>
      </c>
      <c r="O52" s="17">
        <v>4</v>
      </c>
      <c r="P52" s="17">
        <v>6536</v>
      </c>
      <c r="Q52" s="82">
        <f t="shared" si="2"/>
        <v>1634</v>
      </c>
    </row>
    <row r="53" spans="1:17" x14ac:dyDescent="0.25">
      <c r="A53" s="17">
        <v>23</v>
      </c>
      <c r="B53" s="17">
        <v>8</v>
      </c>
      <c r="C53" s="17">
        <v>1995</v>
      </c>
      <c r="D53" s="20" t="s">
        <v>564</v>
      </c>
      <c r="E53" s="24" t="s">
        <v>1026</v>
      </c>
      <c r="F53" s="19" t="s">
        <v>565</v>
      </c>
      <c r="G53" s="17">
        <v>2</v>
      </c>
      <c r="H53" s="24" t="s">
        <v>1026</v>
      </c>
      <c r="I53" s="17">
        <v>0</v>
      </c>
      <c r="J53" s="142" t="s">
        <v>1073</v>
      </c>
      <c r="K53" s="120">
        <v>1236</v>
      </c>
      <c r="N53" s="17">
        <v>1993</v>
      </c>
      <c r="O53" s="17">
        <v>6</v>
      </c>
      <c r="P53" s="17">
        <v>8313</v>
      </c>
      <c r="Q53" s="82">
        <f t="shared" si="2"/>
        <v>1385.5</v>
      </c>
    </row>
    <row r="54" spans="1:17" x14ac:dyDescent="0.25">
      <c r="A54" s="17">
        <v>26</v>
      </c>
      <c r="B54" s="17">
        <v>8</v>
      </c>
      <c r="C54" s="17">
        <v>1995</v>
      </c>
      <c r="D54" s="19" t="s">
        <v>565</v>
      </c>
      <c r="E54" s="24" t="s">
        <v>1026</v>
      </c>
      <c r="F54" s="20" t="s">
        <v>564</v>
      </c>
      <c r="G54" s="17">
        <v>1</v>
      </c>
      <c r="H54" s="24" t="s">
        <v>1026</v>
      </c>
      <c r="I54" s="17">
        <v>2</v>
      </c>
      <c r="J54" s="142" t="s">
        <v>1074</v>
      </c>
      <c r="K54" s="120">
        <v>204</v>
      </c>
      <c r="N54" s="17">
        <v>1995</v>
      </c>
      <c r="O54" s="17">
        <v>8</v>
      </c>
      <c r="P54" s="17">
        <v>9664</v>
      </c>
      <c r="Q54" s="82">
        <f t="shared" si="2"/>
        <v>1208</v>
      </c>
    </row>
    <row r="55" spans="1:17" x14ac:dyDescent="0.25">
      <c r="A55" s="17">
        <v>27</v>
      </c>
      <c r="B55" s="17">
        <v>8</v>
      </c>
      <c r="C55" s="17">
        <v>1995</v>
      </c>
      <c r="D55" s="20" t="s">
        <v>564</v>
      </c>
      <c r="E55" s="24" t="s">
        <v>1026</v>
      </c>
      <c r="F55" s="19" t="s">
        <v>565</v>
      </c>
      <c r="G55" s="17">
        <v>1</v>
      </c>
      <c r="H55" s="24" t="s">
        <v>1026</v>
      </c>
      <c r="I55" s="17">
        <v>0</v>
      </c>
      <c r="J55" s="142" t="s">
        <v>1075</v>
      </c>
      <c r="K55" s="120">
        <v>1117</v>
      </c>
      <c r="N55" s="17">
        <v>1996</v>
      </c>
      <c r="O55" s="17">
        <v>8</v>
      </c>
      <c r="P55" s="17">
        <v>10582</v>
      </c>
      <c r="Q55" s="82">
        <f t="shared" si="2"/>
        <v>1322.75</v>
      </c>
    </row>
    <row r="56" spans="1:17" x14ac:dyDescent="0.25">
      <c r="D56" s="20"/>
      <c r="E56" s="24"/>
      <c r="H56" s="24"/>
      <c r="J56" s="142"/>
      <c r="K56" s="120"/>
      <c r="N56" s="17">
        <v>1997</v>
      </c>
      <c r="O56" s="17">
        <v>8</v>
      </c>
      <c r="P56" s="17">
        <v>6615</v>
      </c>
      <c r="Q56" s="82">
        <f t="shared" si="2"/>
        <v>826.875</v>
      </c>
    </row>
    <row r="57" spans="1:17" x14ac:dyDescent="0.25">
      <c r="A57" s="17">
        <v>23</v>
      </c>
      <c r="B57" s="17">
        <v>8</v>
      </c>
      <c r="C57" s="17">
        <v>1995</v>
      </c>
      <c r="D57" s="20" t="s">
        <v>1029</v>
      </c>
      <c r="E57" s="24" t="s">
        <v>1026</v>
      </c>
      <c r="F57" s="19" t="s">
        <v>1042</v>
      </c>
      <c r="G57" s="17">
        <v>2</v>
      </c>
      <c r="H57" s="24" t="s">
        <v>1026</v>
      </c>
      <c r="I57" s="17">
        <v>0</v>
      </c>
      <c r="J57" s="142" t="s">
        <v>1076</v>
      </c>
      <c r="K57" s="120">
        <v>1842</v>
      </c>
      <c r="N57" s="17">
        <v>1998</v>
      </c>
      <c r="O57" s="17">
        <v>8</v>
      </c>
      <c r="P57" s="17">
        <v>4113</v>
      </c>
      <c r="Q57" s="82">
        <f t="shared" si="2"/>
        <v>514.125</v>
      </c>
    </row>
    <row r="58" spans="1:17" x14ac:dyDescent="0.25">
      <c r="A58" s="17">
        <v>26</v>
      </c>
      <c r="B58" s="17">
        <v>8</v>
      </c>
      <c r="C58" s="17">
        <v>1995</v>
      </c>
      <c r="D58" s="20" t="s">
        <v>1042</v>
      </c>
      <c r="E58" s="24" t="s">
        <v>1026</v>
      </c>
      <c r="F58" s="19" t="s">
        <v>1029</v>
      </c>
      <c r="G58" s="17">
        <v>2</v>
      </c>
      <c r="H58" s="24" t="s">
        <v>1026</v>
      </c>
      <c r="I58" s="17">
        <v>1</v>
      </c>
      <c r="J58" s="142" t="s">
        <v>2519</v>
      </c>
      <c r="K58" s="120">
        <v>1096</v>
      </c>
      <c r="N58" s="17">
        <v>1999</v>
      </c>
      <c r="O58" s="17">
        <v>7</v>
      </c>
      <c r="P58" s="17">
        <v>4317</v>
      </c>
      <c r="Q58" s="82">
        <f t="shared" si="2"/>
        <v>616.71428571428567</v>
      </c>
    </row>
    <row r="59" spans="1:17" x14ac:dyDescent="0.25">
      <c r="A59" s="17">
        <v>27</v>
      </c>
      <c r="B59" s="17">
        <v>8</v>
      </c>
      <c r="C59" s="17">
        <v>1995</v>
      </c>
      <c r="D59" s="20" t="s">
        <v>1029</v>
      </c>
      <c r="E59" s="24" t="s">
        <v>1026</v>
      </c>
      <c r="F59" s="19" t="s">
        <v>1042</v>
      </c>
      <c r="G59" s="17">
        <v>2</v>
      </c>
      <c r="H59" s="24" t="s">
        <v>1026</v>
      </c>
      <c r="I59" s="17">
        <v>0</v>
      </c>
      <c r="J59" s="142" t="s">
        <v>1077</v>
      </c>
      <c r="K59" s="120">
        <v>1341</v>
      </c>
      <c r="N59" s="17">
        <v>2000</v>
      </c>
      <c r="O59" s="17">
        <v>8</v>
      </c>
      <c r="P59" s="17">
        <v>6872</v>
      </c>
      <c r="Q59" s="82">
        <f t="shared" si="2"/>
        <v>859</v>
      </c>
    </row>
    <row r="60" spans="1:17" x14ac:dyDescent="0.25">
      <c r="A60" s="17">
        <v>29</v>
      </c>
      <c r="B60" s="17">
        <v>8</v>
      </c>
      <c r="C60" s="17">
        <v>1995</v>
      </c>
      <c r="D60" s="20" t="s">
        <v>1042</v>
      </c>
      <c r="E60" s="24" t="s">
        <v>1026</v>
      </c>
      <c r="F60" s="19" t="s">
        <v>1029</v>
      </c>
      <c r="G60" s="17">
        <v>2</v>
      </c>
      <c r="H60" s="24" t="s">
        <v>1026</v>
      </c>
      <c r="I60" s="17">
        <v>0</v>
      </c>
      <c r="J60" s="142" t="s">
        <v>1079</v>
      </c>
      <c r="K60" s="120">
        <v>1156</v>
      </c>
      <c r="N60" s="17">
        <v>2001</v>
      </c>
      <c r="O60" s="17">
        <v>7</v>
      </c>
      <c r="P60" s="17">
        <v>6423</v>
      </c>
      <c r="Q60" s="82">
        <f t="shared" si="2"/>
        <v>917.57142857142856</v>
      </c>
    </row>
    <row r="61" spans="1:17" x14ac:dyDescent="0.25">
      <c r="A61" s="17">
        <v>31</v>
      </c>
      <c r="B61" s="17">
        <v>8</v>
      </c>
      <c r="C61" s="17">
        <v>1995</v>
      </c>
      <c r="D61" s="20" t="s">
        <v>1029</v>
      </c>
      <c r="E61" s="24"/>
      <c r="F61" s="19" t="s">
        <v>1042</v>
      </c>
      <c r="G61" s="17">
        <v>2</v>
      </c>
      <c r="H61" s="24" t="s">
        <v>1026</v>
      </c>
      <c r="I61" s="17">
        <v>1</v>
      </c>
      <c r="J61" s="142" t="s">
        <v>1078</v>
      </c>
      <c r="K61" s="120">
        <v>1672</v>
      </c>
      <c r="N61" s="17">
        <v>2002</v>
      </c>
      <c r="O61" s="17">
        <v>7</v>
      </c>
      <c r="P61" s="17">
        <v>7038</v>
      </c>
      <c r="Q61" s="82">
        <f t="shared" si="2"/>
        <v>1005.4285714285714</v>
      </c>
    </row>
    <row r="62" spans="1:17" x14ac:dyDescent="0.25">
      <c r="D62" s="48"/>
      <c r="E62" s="24"/>
      <c r="F62" s="20"/>
      <c r="H62" s="24"/>
      <c r="J62" s="19" t="s">
        <v>2</v>
      </c>
      <c r="K62" s="17">
        <f>SUM(K53:K61)</f>
        <v>9664</v>
      </c>
      <c r="N62" s="17">
        <v>2003</v>
      </c>
      <c r="O62" s="17">
        <v>11</v>
      </c>
      <c r="P62" s="17">
        <v>7792</v>
      </c>
      <c r="Q62" s="82">
        <f t="shared" si="2"/>
        <v>708.36363636363637</v>
      </c>
    </row>
    <row r="63" spans="1:17" x14ac:dyDescent="0.25">
      <c r="D63" s="67"/>
      <c r="E63" s="24"/>
      <c r="F63" s="48"/>
      <c r="H63" s="24"/>
      <c r="J63" s="19" t="s">
        <v>567</v>
      </c>
      <c r="K63" s="82">
        <f>PRODUCT(K62/8)</f>
        <v>1208</v>
      </c>
      <c r="N63" s="17">
        <v>2004</v>
      </c>
      <c r="O63" s="17">
        <v>8</v>
      </c>
      <c r="P63" s="17">
        <v>4680</v>
      </c>
      <c r="Q63" s="82">
        <f t="shared" si="2"/>
        <v>585</v>
      </c>
    </row>
    <row r="64" spans="1:17" x14ac:dyDescent="0.25">
      <c r="D64" s="67"/>
      <c r="E64" s="24"/>
      <c r="F64" s="48"/>
      <c r="H64" s="24"/>
      <c r="J64" s="19"/>
      <c r="K64" s="82"/>
      <c r="N64" s="17">
        <v>2005</v>
      </c>
      <c r="O64" s="17">
        <v>7</v>
      </c>
      <c r="P64" s="17">
        <v>5441</v>
      </c>
      <c r="Q64" s="82">
        <f t="shared" si="2"/>
        <v>777.28571428571433</v>
      </c>
    </row>
    <row r="65" spans="1:17" x14ac:dyDescent="0.25">
      <c r="A65" s="21"/>
      <c r="B65" s="21"/>
      <c r="C65" s="21"/>
      <c r="D65" s="22"/>
      <c r="E65" s="21"/>
      <c r="F65" s="22"/>
      <c r="G65" s="21"/>
      <c r="H65" s="21"/>
      <c r="I65" s="21"/>
      <c r="J65" s="144"/>
      <c r="K65" s="68"/>
      <c r="N65" s="17">
        <v>2006</v>
      </c>
      <c r="O65" s="17">
        <v>6</v>
      </c>
      <c r="P65" s="17">
        <v>5046</v>
      </c>
      <c r="Q65" s="82">
        <f t="shared" si="2"/>
        <v>841</v>
      </c>
    </row>
    <row r="66" spans="1:17" x14ac:dyDescent="0.25">
      <c r="A66" s="17">
        <v>20</v>
      </c>
      <c r="B66" s="17">
        <v>8</v>
      </c>
      <c r="C66" s="17">
        <v>1996</v>
      </c>
      <c r="D66" s="20" t="s">
        <v>565</v>
      </c>
      <c r="E66" s="24" t="s">
        <v>1026</v>
      </c>
      <c r="F66" s="19" t="s">
        <v>1043</v>
      </c>
      <c r="G66" s="17">
        <v>2</v>
      </c>
      <c r="H66" s="24" t="s">
        <v>1026</v>
      </c>
      <c r="I66" s="17">
        <v>1</v>
      </c>
      <c r="J66" s="142" t="s">
        <v>3065</v>
      </c>
      <c r="K66" s="120">
        <v>954</v>
      </c>
      <c r="N66" s="17">
        <v>2007</v>
      </c>
      <c r="O66" s="17">
        <v>6</v>
      </c>
      <c r="P66" s="17">
        <v>3672</v>
      </c>
      <c r="Q66" s="82">
        <f t="shared" ref="Q66:Q71" si="3">PRODUCT(P66/O66)</f>
        <v>612</v>
      </c>
    </row>
    <row r="67" spans="1:17" x14ac:dyDescent="0.25">
      <c r="A67" s="17">
        <v>24</v>
      </c>
      <c r="B67" s="17">
        <v>8</v>
      </c>
      <c r="C67" s="17">
        <v>1996</v>
      </c>
      <c r="D67" s="20" t="s">
        <v>1043</v>
      </c>
      <c r="E67" s="24" t="s">
        <v>1026</v>
      </c>
      <c r="F67" s="19" t="s">
        <v>565</v>
      </c>
      <c r="G67" s="17">
        <v>2</v>
      </c>
      <c r="H67" s="24" t="s">
        <v>1026</v>
      </c>
      <c r="I67" s="17">
        <v>1</v>
      </c>
      <c r="J67" s="142" t="s">
        <v>3066</v>
      </c>
      <c r="K67" s="120">
        <v>1632</v>
      </c>
      <c r="N67" s="17">
        <v>2008</v>
      </c>
      <c r="O67" s="17">
        <v>8</v>
      </c>
      <c r="P67" s="17">
        <v>5437</v>
      </c>
      <c r="Q67" s="82">
        <f t="shared" si="3"/>
        <v>679.625</v>
      </c>
    </row>
    <row r="68" spans="1:17" x14ac:dyDescent="0.25">
      <c r="A68" s="17">
        <v>25</v>
      </c>
      <c r="B68" s="17">
        <v>8</v>
      </c>
      <c r="C68" s="17">
        <v>1996</v>
      </c>
      <c r="D68" s="20" t="s">
        <v>565</v>
      </c>
      <c r="E68" s="24" t="s">
        <v>1026</v>
      </c>
      <c r="F68" s="19" t="s">
        <v>1043</v>
      </c>
      <c r="G68" s="17">
        <v>1</v>
      </c>
      <c r="H68" s="24" t="s">
        <v>1026</v>
      </c>
      <c r="I68" s="17">
        <v>0</v>
      </c>
      <c r="J68" s="142" t="s">
        <v>3067</v>
      </c>
      <c r="K68" s="120">
        <v>1032</v>
      </c>
      <c r="N68" s="17">
        <v>2009</v>
      </c>
      <c r="O68" s="17">
        <v>8</v>
      </c>
      <c r="P68" s="17">
        <v>7127</v>
      </c>
      <c r="Q68" s="82">
        <f t="shared" si="3"/>
        <v>890.875</v>
      </c>
    </row>
    <row r="69" spans="1:17" x14ac:dyDescent="0.25">
      <c r="A69" s="17">
        <v>27</v>
      </c>
      <c r="B69" s="17">
        <v>8</v>
      </c>
      <c r="C69" s="17">
        <v>1996</v>
      </c>
      <c r="D69" s="20" t="s">
        <v>1043</v>
      </c>
      <c r="E69" s="24" t="s">
        <v>1026</v>
      </c>
      <c r="F69" s="19" t="s">
        <v>565</v>
      </c>
      <c r="G69" s="17">
        <v>2</v>
      </c>
      <c r="H69" s="24" t="s">
        <v>1026</v>
      </c>
      <c r="I69" s="17">
        <v>1</v>
      </c>
      <c r="J69" s="142" t="s">
        <v>3068</v>
      </c>
      <c r="K69" s="120">
        <v>1524</v>
      </c>
      <c r="N69" s="17">
        <v>2010</v>
      </c>
      <c r="O69" s="17">
        <v>6</v>
      </c>
      <c r="P69" s="17">
        <v>5827</v>
      </c>
      <c r="Q69" s="82">
        <f t="shared" si="3"/>
        <v>971.16666666666663</v>
      </c>
    </row>
    <row r="70" spans="1:17" x14ac:dyDescent="0.25">
      <c r="A70" s="17">
        <v>29</v>
      </c>
      <c r="B70" s="17">
        <v>8</v>
      </c>
      <c r="C70" s="17">
        <v>1996</v>
      </c>
      <c r="D70" s="20" t="s">
        <v>565</v>
      </c>
      <c r="E70" s="24" t="s">
        <v>1026</v>
      </c>
      <c r="F70" s="19" t="s">
        <v>1043</v>
      </c>
      <c r="G70" s="17">
        <v>2</v>
      </c>
      <c r="H70" s="24" t="s">
        <v>1026</v>
      </c>
      <c r="I70" s="17">
        <v>0</v>
      </c>
      <c r="J70" s="142" t="s">
        <v>3069</v>
      </c>
      <c r="K70" s="120">
        <v>983</v>
      </c>
      <c r="N70" s="17">
        <v>2011</v>
      </c>
      <c r="O70" s="17">
        <v>9</v>
      </c>
      <c r="P70" s="17">
        <v>11631</v>
      </c>
      <c r="Q70" s="82">
        <f t="shared" si="3"/>
        <v>1292.3333333333333</v>
      </c>
    </row>
    <row r="71" spans="1:17" x14ac:dyDescent="0.25">
      <c r="D71" s="20"/>
      <c r="E71" s="24"/>
      <c r="H71" s="24"/>
      <c r="J71" s="142"/>
      <c r="K71" s="120"/>
      <c r="N71" s="17">
        <v>2012</v>
      </c>
      <c r="O71" s="17">
        <v>9</v>
      </c>
      <c r="P71" s="17">
        <v>9804</v>
      </c>
      <c r="Q71" s="82">
        <f t="shared" si="3"/>
        <v>1089.3333333333333</v>
      </c>
    </row>
    <row r="72" spans="1:17" x14ac:dyDescent="0.25">
      <c r="A72" s="17">
        <v>20</v>
      </c>
      <c r="B72" s="17">
        <v>8</v>
      </c>
      <c r="C72" s="17">
        <v>1996</v>
      </c>
      <c r="D72" s="20" t="s">
        <v>564</v>
      </c>
      <c r="E72" s="24" t="s">
        <v>1026</v>
      </c>
      <c r="F72" s="19" t="s">
        <v>1029</v>
      </c>
      <c r="G72" s="17">
        <v>2</v>
      </c>
      <c r="H72" s="24" t="s">
        <v>1026</v>
      </c>
      <c r="I72" s="17">
        <v>0</v>
      </c>
      <c r="J72" s="142" t="s">
        <v>9</v>
      </c>
      <c r="K72" s="120">
        <v>1990</v>
      </c>
      <c r="N72" s="17">
        <v>2013</v>
      </c>
      <c r="O72" s="17">
        <v>6</v>
      </c>
      <c r="P72" s="17">
        <v>6301</v>
      </c>
      <c r="Q72" s="82">
        <f t="shared" ref="Q72:Q77" si="4">PRODUCT(P72/O72)</f>
        <v>1050.1666666666667</v>
      </c>
    </row>
    <row r="73" spans="1:17" x14ac:dyDescent="0.25">
      <c r="A73" s="17">
        <v>23</v>
      </c>
      <c r="B73" s="17">
        <v>8</v>
      </c>
      <c r="C73" s="17">
        <v>1996</v>
      </c>
      <c r="D73" s="19" t="s">
        <v>1029</v>
      </c>
      <c r="E73" s="24" t="s">
        <v>1026</v>
      </c>
      <c r="F73" s="20" t="s">
        <v>564</v>
      </c>
      <c r="G73" s="17">
        <v>0</v>
      </c>
      <c r="H73" s="24" t="s">
        <v>1026</v>
      </c>
      <c r="I73" s="17">
        <v>2</v>
      </c>
      <c r="J73" s="142" t="s">
        <v>3070</v>
      </c>
      <c r="K73" s="120">
        <v>997</v>
      </c>
      <c r="N73" s="17">
        <v>2014</v>
      </c>
      <c r="O73" s="17">
        <v>6</v>
      </c>
      <c r="P73" s="17">
        <v>3736</v>
      </c>
      <c r="Q73" s="82">
        <f t="shared" si="4"/>
        <v>622.66666666666663</v>
      </c>
    </row>
    <row r="74" spans="1:17" x14ac:dyDescent="0.25">
      <c r="A74" s="17">
        <v>25</v>
      </c>
      <c r="B74" s="17">
        <v>8</v>
      </c>
      <c r="C74" s="17">
        <v>1996</v>
      </c>
      <c r="D74" s="20" t="s">
        <v>564</v>
      </c>
      <c r="E74" s="24" t="s">
        <v>1026</v>
      </c>
      <c r="F74" s="19" t="s">
        <v>1029</v>
      </c>
      <c r="G74" s="17">
        <v>2</v>
      </c>
      <c r="H74" s="24" t="s">
        <v>1026</v>
      </c>
      <c r="I74" s="17">
        <v>1</v>
      </c>
      <c r="J74" s="142" t="s">
        <v>3071</v>
      </c>
      <c r="K74" s="120">
        <v>1470</v>
      </c>
      <c r="N74" s="17">
        <v>2015</v>
      </c>
      <c r="O74" s="17">
        <v>7</v>
      </c>
      <c r="P74" s="17">
        <v>6401</v>
      </c>
      <c r="Q74" s="82">
        <f t="shared" si="4"/>
        <v>914.42857142857144</v>
      </c>
    </row>
    <row r="75" spans="1:17" x14ac:dyDescent="0.25">
      <c r="D75" s="20"/>
      <c r="E75" s="24"/>
      <c r="H75" s="24"/>
      <c r="J75" s="19" t="s">
        <v>2</v>
      </c>
      <c r="K75" s="17">
        <f>SUM(K65:K74)</f>
        <v>10582</v>
      </c>
      <c r="N75" s="17">
        <v>2016</v>
      </c>
      <c r="O75" s="17">
        <v>6</v>
      </c>
      <c r="P75" s="17">
        <v>5058</v>
      </c>
      <c r="Q75" s="82">
        <f t="shared" si="4"/>
        <v>843</v>
      </c>
    </row>
    <row r="76" spans="1:17" x14ac:dyDescent="0.25">
      <c r="D76" s="20"/>
      <c r="E76" s="24"/>
      <c r="H76" s="24"/>
      <c r="J76" s="19" t="s">
        <v>567</v>
      </c>
      <c r="N76" s="17">
        <v>2017</v>
      </c>
      <c r="O76" s="17">
        <v>9</v>
      </c>
      <c r="P76" s="17">
        <v>6501</v>
      </c>
      <c r="Q76" s="82">
        <f t="shared" si="4"/>
        <v>722.33333333333337</v>
      </c>
    </row>
    <row r="77" spans="1:17" x14ac:dyDescent="0.25">
      <c r="D77" s="20"/>
      <c r="E77" s="17"/>
      <c r="J77" s="142"/>
      <c r="K77" s="120"/>
      <c r="O77" s="17">
        <f>SUM(O49:O76)</f>
        <v>197</v>
      </c>
      <c r="P77" s="17">
        <f>SUM(P49:P76)</f>
        <v>186917</v>
      </c>
      <c r="Q77" s="82">
        <f t="shared" si="4"/>
        <v>948.81725888324877</v>
      </c>
    </row>
    <row r="78" spans="1:17" x14ac:dyDescent="0.25">
      <c r="A78" s="33"/>
      <c r="B78" s="33"/>
      <c r="C78" s="33"/>
      <c r="D78" s="23"/>
      <c r="E78" s="33"/>
      <c r="F78" s="35"/>
      <c r="G78" s="33"/>
      <c r="H78" s="33"/>
      <c r="I78" s="33"/>
      <c r="J78" s="163"/>
      <c r="K78" s="164"/>
    </row>
    <row r="79" spans="1:17" x14ac:dyDescent="0.25">
      <c r="A79" s="17">
        <v>20</v>
      </c>
      <c r="B79" s="17">
        <v>8</v>
      </c>
      <c r="C79" s="17">
        <v>1997</v>
      </c>
      <c r="D79" s="20" t="s">
        <v>565</v>
      </c>
      <c r="E79" s="24" t="s">
        <v>1026</v>
      </c>
      <c r="F79" s="19" t="s">
        <v>1241</v>
      </c>
      <c r="G79" s="17">
        <v>2</v>
      </c>
      <c r="H79" s="24" t="s">
        <v>1026</v>
      </c>
      <c r="I79" s="17">
        <v>0</v>
      </c>
      <c r="J79" s="142" t="s">
        <v>2200</v>
      </c>
      <c r="K79" s="120">
        <v>602</v>
      </c>
    </row>
    <row r="80" spans="1:17" x14ac:dyDescent="0.25">
      <c r="A80" s="17">
        <v>23</v>
      </c>
      <c r="B80" s="17">
        <v>8</v>
      </c>
      <c r="C80" s="17">
        <v>1997</v>
      </c>
      <c r="D80" s="19" t="s">
        <v>1241</v>
      </c>
      <c r="E80" s="24" t="s">
        <v>1026</v>
      </c>
      <c r="F80" s="20" t="s">
        <v>565</v>
      </c>
      <c r="G80" s="17">
        <v>0</v>
      </c>
      <c r="H80" s="24" t="s">
        <v>1026</v>
      </c>
      <c r="I80" s="17">
        <v>2</v>
      </c>
      <c r="J80" s="142" t="s">
        <v>2201</v>
      </c>
      <c r="K80" s="120">
        <v>551</v>
      </c>
    </row>
    <row r="81" spans="1:11" x14ac:dyDescent="0.25">
      <c r="A81" s="17">
        <v>24</v>
      </c>
      <c r="B81" s="17">
        <v>8</v>
      </c>
      <c r="C81" s="17">
        <v>1997</v>
      </c>
      <c r="D81" s="20" t="s">
        <v>565</v>
      </c>
      <c r="E81" s="24" t="s">
        <v>1026</v>
      </c>
      <c r="F81" s="19" t="s">
        <v>1241</v>
      </c>
      <c r="G81" s="17">
        <v>2</v>
      </c>
      <c r="H81" s="24" t="s">
        <v>1026</v>
      </c>
      <c r="I81" s="17">
        <v>1</v>
      </c>
      <c r="J81" s="142" t="s">
        <v>2202</v>
      </c>
      <c r="K81" s="120">
        <v>425</v>
      </c>
    </row>
    <row r="82" spans="1:11" x14ac:dyDescent="0.25">
      <c r="D82" s="11"/>
      <c r="F82" s="11"/>
      <c r="H82" s="11"/>
      <c r="J82" s="11"/>
    </row>
    <row r="83" spans="1:11" x14ac:dyDescent="0.25">
      <c r="A83" s="17">
        <v>20</v>
      </c>
      <c r="B83" s="17">
        <v>8</v>
      </c>
      <c r="C83" s="17">
        <v>1997</v>
      </c>
      <c r="D83" s="19" t="s">
        <v>564</v>
      </c>
      <c r="E83" s="24" t="s">
        <v>1026</v>
      </c>
      <c r="F83" s="20" t="s">
        <v>1041</v>
      </c>
      <c r="G83" s="17">
        <v>1</v>
      </c>
      <c r="H83" s="24" t="s">
        <v>1026</v>
      </c>
      <c r="I83" s="17">
        <v>2</v>
      </c>
      <c r="J83" s="11" t="s">
        <v>2203</v>
      </c>
      <c r="K83" s="17">
        <v>623</v>
      </c>
    </row>
    <row r="84" spans="1:11" x14ac:dyDescent="0.25">
      <c r="A84" s="17">
        <v>23</v>
      </c>
      <c r="B84" s="17">
        <v>8</v>
      </c>
      <c r="C84" s="17">
        <v>1997</v>
      </c>
      <c r="D84" s="19" t="s">
        <v>1041</v>
      </c>
      <c r="E84" s="24" t="s">
        <v>1026</v>
      </c>
      <c r="F84" s="20" t="s">
        <v>564</v>
      </c>
      <c r="G84" s="17">
        <v>0</v>
      </c>
      <c r="H84" s="24" t="s">
        <v>1026</v>
      </c>
      <c r="I84" s="17">
        <v>2</v>
      </c>
      <c r="J84" s="142" t="s">
        <v>2204</v>
      </c>
      <c r="K84" s="120">
        <v>849</v>
      </c>
    </row>
    <row r="85" spans="1:11" x14ac:dyDescent="0.25">
      <c r="A85" s="17">
        <v>24</v>
      </c>
      <c r="B85" s="17">
        <v>8</v>
      </c>
      <c r="C85" s="17">
        <v>1997</v>
      </c>
      <c r="D85" s="20" t="s">
        <v>564</v>
      </c>
      <c r="E85" s="24" t="s">
        <v>1026</v>
      </c>
      <c r="F85" s="19" t="s">
        <v>1041</v>
      </c>
      <c r="G85" s="17">
        <v>2</v>
      </c>
      <c r="H85" s="24" t="s">
        <v>1026</v>
      </c>
      <c r="I85" s="17">
        <v>0</v>
      </c>
      <c r="J85" s="142" t="s">
        <v>2205</v>
      </c>
      <c r="K85" s="120">
        <v>1201</v>
      </c>
    </row>
    <row r="86" spans="1:11" x14ac:dyDescent="0.25">
      <c r="A86" s="17">
        <v>26</v>
      </c>
      <c r="B86" s="17">
        <v>8</v>
      </c>
      <c r="C86" s="17">
        <v>1997</v>
      </c>
      <c r="D86" s="20" t="s">
        <v>1041</v>
      </c>
      <c r="E86" s="24" t="s">
        <v>1026</v>
      </c>
      <c r="F86" s="19" t="s">
        <v>564</v>
      </c>
      <c r="G86" s="17">
        <v>2</v>
      </c>
      <c r="H86" s="24" t="s">
        <v>1026</v>
      </c>
      <c r="I86" s="17">
        <v>1</v>
      </c>
      <c r="J86" s="142" t="s">
        <v>2206</v>
      </c>
      <c r="K86" s="120">
        <v>801</v>
      </c>
    </row>
    <row r="87" spans="1:11" x14ac:dyDescent="0.25">
      <c r="A87" s="17">
        <v>28</v>
      </c>
      <c r="B87" s="17">
        <v>8</v>
      </c>
      <c r="C87" s="17">
        <v>1997</v>
      </c>
      <c r="D87" s="19" t="s">
        <v>564</v>
      </c>
      <c r="E87" s="24" t="s">
        <v>1026</v>
      </c>
      <c r="F87" s="20" t="s">
        <v>1041</v>
      </c>
      <c r="G87" s="17">
        <v>0</v>
      </c>
      <c r="H87" s="24" t="s">
        <v>1026</v>
      </c>
      <c r="I87" s="17">
        <v>1</v>
      </c>
      <c r="J87" s="142" t="s">
        <v>2414</v>
      </c>
      <c r="K87" s="120">
        <v>1563</v>
      </c>
    </row>
    <row r="88" spans="1:11" x14ac:dyDescent="0.25">
      <c r="D88" s="20"/>
      <c r="E88" s="24"/>
      <c r="H88" s="24"/>
      <c r="J88" s="19" t="s">
        <v>2</v>
      </c>
      <c r="K88" s="17">
        <f>SUM(K79:K87)</f>
        <v>6615</v>
      </c>
    </row>
    <row r="89" spans="1:11" x14ac:dyDescent="0.25">
      <c r="D89" s="20"/>
      <c r="E89" s="24"/>
      <c r="H89" s="24"/>
      <c r="J89" s="19" t="s">
        <v>567</v>
      </c>
      <c r="K89" s="82">
        <f>PRODUCT(K88/8)</f>
        <v>826.875</v>
      </c>
    </row>
    <row r="90" spans="1:11" x14ac:dyDescent="0.25">
      <c r="D90" s="20"/>
      <c r="E90" s="17"/>
      <c r="J90" s="142"/>
      <c r="K90" s="120"/>
    </row>
    <row r="91" spans="1:11" x14ac:dyDescent="0.25">
      <c r="A91" s="33"/>
      <c r="B91" s="33"/>
      <c r="C91" s="33"/>
      <c r="D91" s="23"/>
      <c r="E91" s="33"/>
      <c r="F91" s="35"/>
      <c r="G91" s="33"/>
      <c r="H91" s="33"/>
      <c r="I91" s="33"/>
      <c r="J91" s="163"/>
      <c r="K91" s="164"/>
    </row>
    <row r="92" spans="1:11" x14ac:dyDescent="0.25">
      <c r="A92" s="17">
        <v>19</v>
      </c>
      <c r="B92" s="17">
        <v>8</v>
      </c>
      <c r="C92" s="17">
        <v>1998</v>
      </c>
      <c r="D92" s="20" t="s">
        <v>564</v>
      </c>
      <c r="E92" s="24" t="s">
        <v>1026</v>
      </c>
      <c r="F92" s="19" t="s">
        <v>565</v>
      </c>
      <c r="G92" s="17">
        <v>2</v>
      </c>
      <c r="H92" s="24" t="s">
        <v>1026</v>
      </c>
      <c r="I92" s="17">
        <v>0</v>
      </c>
      <c r="J92" s="142" t="s">
        <v>3046</v>
      </c>
      <c r="K92" s="120"/>
    </row>
    <row r="93" spans="1:11" x14ac:dyDescent="0.25">
      <c r="A93" s="17">
        <v>22</v>
      </c>
      <c r="B93" s="17">
        <v>8</v>
      </c>
      <c r="C93" s="17">
        <v>1998</v>
      </c>
      <c r="D93" s="19" t="s">
        <v>565</v>
      </c>
      <c r="E93" s="24" t="s">
        <v>1026</v>
      </c>
      <c r="F93" s="20" t="s">
        <v>564</v>
      </c>
      <c r="G93" s="17">
        <v>0</v>
      </c>
      <c r="H93" s="24" t="s">
        <v>1026</v>
      </c>
      <c r="I93" s="17">
        <v>2</v>
      </c>
      <c r="J93" s="142" t="s">
        <v>481</v>
      </c>
      <c r="K93" s="120">
        <v>396</v>
      </c>
    </row>
    <row r="94" spans="1:11" x14ac:dyDescent="0.25">
      <c r="A94" s="17">
        <v>23</v>
      </c>
      <c r="B94" s="17">
        <v>8</v>
      </c>
      <c r="C94" s="17">
        <v>1998</v>
      </c>
      <c r="D94" s="20" t="s">
        <v>564</v>
      </c>
      <c r="E94" s="24" t="s">
        <v>1026</v>
      </c>
      <c r="F94" s="19" t="s">
        <v>565</v>
      </c>
      <c r="G94" s="17">
        <v>1</v>
      </c>
      <c r="H94" s="24" t="s">
        <v>1026</v>
      </c>
      <c r="I94" s="17">
        <v>0</v>
      </c>
      <c r="J94" s="142" t="s">
        <v>482</v>
      </c>
      <c r="K94" s="120">
        <v>1180</v>
      </c>
    </row>
    <row r="95" spans="1:11" x14ac:dyDescent="0.25">
      <c r="D95" s="11"/>
      <c r="E95" s="17"/>
      <c r="F95" s="11"/>
      <c r="H95" s="11"/>
      <c r="J95" s="11"/>
    </row>
    <row r="96" spans="1:11" x14ac:dyDescent="0.25">
      <c r="A96" s="17">
        <v>19</v>
      </c>
      <c r="B96" s="17">
        <v>8</v>
      </c>
      <c r="C96" s="17">
        <v>1998</v>
      </c>
      <c r="D96" s="19" t="s">
        <v>1029</v>
      </c>
      <c r="E96" s="24" t="s">
        <v>1026</v>
      </c>
      <c r="F96" s="20" t="s">
        <v>1042</v>
      </c>
      <c r="G96" s="17">
        <v>1</v>
      </c>
      <c r="H96" s="24" t="s">
        <v>1026</v>
      </c>
      <c r="I96" s="17">
        <v>2</v>
      </c>
      <c r="J96" s="11" t="s">
        <v>483</v>
      </c>
    </row>
    <row r="97" spans="1:11" x14ac:dyDescent="0.25">
      <c r="A97" s="17">
        <v>22</v>
      </c>
      <c r="B97" s="17">
        <v>8</v>
      </c>
      <c r="C97" s="17">
        <v>1998</v>
      </c>
      <c r="D97" s="19" t="s">
        <v>1042</v>
      </c>
      <c r="E97" s="24" t="s">
        <v>1026</v>
      </c>
      <c r="F97" s="20" t="s">
        <v>1029</v>
      </c>
      <c r="G97" s="17">
        <v>0</v>
      </c>
      <c r="H97" s="24" t="s">
        <v>1026</v>
      </c>
      <c r="I97" s="17">
        <v>1</v>
      </c>
      <c r="J97" s="142" t="s">
        <v>2300</v>
      </c>
      <c r="K97" s="120">
        <v>609</v>
      </c>
    </row>
    <row r="98" spans="1:11" x14ac:dyDescent="0.25">
      <c r="A98" s="17">
        <v>23</v>
      </c>
      <c r="B98" s="17">
        <v>8</v>
      </c>
      <c r="C98" s="17">
        <v>1998</v>
      </c>
      <c r="D98" s="19" t="s">
        <v>1029</v>
      </c>
      <c r="E98" s="24" t="s">
        <v>1026</v>
      </c>
      <c r="F98" s="20" t="s">
        <v>1042</v>
      </c>
      <c r="G98" s="17">
        <v>0</v>
      </c>
      <c r="H98" s="24" t="s">
        <v>1026</v>
      </c>
      <c r="I98" s="17">
        <v>2</v>
      </c>
      <c r="J98" s="142" t="s">
        <v>2301</v>
      </c>
      <c r="K98" s="120">
        <v>762</v>
      </c>
    </row>
    <row r="99" spans="1:11" x14ac:dyDescent="0.25">
      <c r="A99" s="17">
        <v>26</v>
      </c>
      <c r="B99" s="17">
        <v>8</v>
      </c>
      <c r="C99" s="17">
        <v>1998</v>
      </c>
      <c r="D99" s="19" t="s">
        <v>1042</v>
      </c>
      <c r="E99" s="24" t="s">
        <v>1026</v>
      </c>
      <c r="F99" s="20" t="s">
        <v>1029</v>
      </c>
      <c r="G99" s="17">
        <v>0</v>
      </c>
      <c r="H99" s="24" t="s">
        <v>1026</v>
      </c>
      <c r="I99" s="17">
        <v>1</v>
      </c>
      <c r="J99" s="142" t="s">
        <v>2302</v>
      </c>
      <c r="K99" s="120"/>
    </row>
    <row r="100" spans="1:11" x14ac:dyDescent="0.25">
      <c r="A100" s="17">
        <v>28</v>
      </c>
      <c r="B100" s="17">
        <v>8</v>
      </c>
      <c r="C100" s="17">
        <v>1998</v>
      </c>
      <c r="D100" s="19" t="s">
        <v>1029</v>
      </c>
      <c r="E100" s="24" t="s">
        <v>1026</v>
      </c>
      <c r="F100" s="20" t="s">
        <v>1042</v>
      </c>
      <c r="G100" s="17">
        <v>0</v>
      </c>
      <c r="H100" s="24" t="s">
        <v>1026</v>
      </c>
      <c r="I100" s="17">
        <v>1</v>
      </c>
      <c r="J100" s="142" t="s">
        <v>2788</v>
      </c>
      <c r="K100" s="120">
        <v>1166</v>
      </c>
    </row>
    <row r="101" spans="1:11" x14ac:dyDescent="0.25">
      <c r="D101" s="20"/>
      <c r="E101" s="24"/>
      <c r="H101" s="24"/>
      <c r="J101" s="19" t="s">
        <v>2</v>
      </c>
      <c r="K101" s="17">
        <f>SUM(K92:K100)</f>
        <v>4113</v>
      </c>
    </row>
    <row r="102" spans="1:11" x14ac:dyDescent="0.25">
      <c r="D102" s="20"/>
      <c r="E102" s="24"/>
      <c r="H102" s="24"/>
      <c r="J102" s="19" t="s">
        <v>567</v>
      </c>
      <c r="K102" s="82">
        <f>PRODUCT(K88/8)</f>
        <v>826.875</v>
      </c>
    </row>
    <row r="103" spans="1:11" x14ac:dyDescent="0.25">
      <c r="D103" s="20"/>
      <c r="E103" s="24"/>
      <c r="J103" s="142"/>
      <c r="K103" s="120"/>
    </row>
    <row r="104" spans="1:11" x14ac:dyDescent="0.25">
      <c r="A104" s="33"/>
      <c r="B104" s="33"/>
      <c r="C104" s="33"/>
      <c r="D104" s="23"/>
      <c r="E104" s="33"/>
      <c r="F104" s="35"/>
      <c r="G104" s="33"/>
      <c r="H104" s="33"/>
      <c r="I104" s="33"/>
      <c r="J104" s="163"/>
      <c r="K104" s="164"/>
    </row>
    <row r="105" spans="1:11" x14ac:dyDescent="0.25">
      <c r="A105" s="17">
        <v>22</v>
      </c>
      <c r="B105" s="17">
        <v>8</v>
      </c>
      <c r="C105" s="17">
        <v>1999</v>
      </c>
      <c r="D105" s="20" t="s">
        <v>1029</v>
      </c>
      <c r="E105" s="24" t="s">
        <v>1026</v>
      </c>
      <c r="F105" s="19" t="s">
        <v>1041</v>
      </c>
      <c r="G105" s="17">
        <v>2</v>
      </c>
      <c r="H105" s="24" t="s">
        <v>1026</v>
      </c>
      <c r="I105" s="17">
        <v>0</v>
      </c>
      <c r="J105" s="142" t="s">
        <v>1114</v>
      </c>
      <c r="K105" s="120">
        <v>913</v>
      </c>
    </row>
    <row r="106" spans="1:11" x14ac:dyDescent="0.25">
      <c r="A106" s="17">
        <v>25</v>
      </c>
      <c r="B106" s="17">
        <v>8</v>
      </c>
      <c r="C106" s="17">
        <v>1999</v>
      </c>
      <c r="D106" s="19" t="s">
        <v>1041</v>
      </c>
      <c r="E106" s="24" t="s">
        <v>1026</v>
      </c>
      <c r="F106" s="20" t="s">
        <v>1029</v>
      </c>
      <c r="G106" s="17">
        <v>0</v>
      </c>
      <c r="H106" s="24" t="s">
        <v>1026</v>
      </c>
      <c r="I106" s="17">
        <v>2</v>
      </c>
      <c r="J106" s="142" t="s">
        <v>198</v>
      </c>
      <c r="K106" s="120">
        <v>949</v>
      </c>
    </row>
    <row r="107" spans="1:11" x14ac:dyDescent="0.25">
      <c r="A107" s="17">
        <v>28</v>
      </c>
      <c r="B107" s="17">
        <v>8</v>
      </c>
      <c r="C107" s="17">
        <v>1999</v>
      </c>
      <c r="D107" s="20" t="s">
        <v>1029</v>
      </c>
      <c r="E107" s="24" t="s">
        <v>1026</v>
      </c>
      <c r="F107" s="19" t="s">
        <v>1041</v>
      </c>
      <c r="G107" s="17">
        <v>2</v>
      </c>
      <c r="H107" s="24" t="s">
        <v>1026</v>
      </c>
      <c r="I107" s="17">
        <v>0</v>
      </c>
      <c r="J107" s="142" t="s">
        <v>199</v>
      </c>
      <c r="K107" s="120">
        <v>714</v>
      </c>
    </row>
    <row r="108" spans="1:11" x14ac:dyDescent="0.25">
      <c r="D108" s="11"/>
      <c r="E108" s="17"/>
      <c r="F108" s="11"/>
      <c r="H108" s="11"/>
      <c r="J108" s="11"/>
    </row>
    <row r="109" spans="1:11" x14ac:dyDescent="0.25">
      <c r="A109" s="17">
        <v>22</v>
      </c>
      <c r="B109" s="17">
        <v>8</v>
      </c>
      <c r="C109" s="17">
        <v>1999</v>
      </c>
      <c r="D109" s="20" t="s">
        <v>564</v>
      </c>
      <c r="E109" s="24" t="s">
        <v>1026</v>
      </c>
      <c r="F109" s="19" t="s">
        <v>1042</v>
      </c>
      <c r="G109" s="17">
        <v>1</v>
      </c>
      <c r="H109" s="24" t="s">
        <v>1026</v>
      </c>
      <c r="I109" s="17">
        <v>0</v>
      </c>
      <c r="J109" s="11" t="s">
        <v>200</v>
      </c>
      <c r="K109" s="17">
        <v>720</v>
      </c>
    </row>
    <row r="110" spans="1:11" x14ac:dyDescent="0.25">
      <c r="A110" s="17">
        <v>25</v>
      </c>
      <c r="B110" s="17">
        <v>8</v>
      </c>
      <c r="C110" s="17">
        <v>1999</v>
      </c>
      <c r="D110" s="19" t="s">
        <v>1042</v>
      </c>
      <c r="E110" s="24" t="s">
        <v>1026</v>
      </c>
      <c r="F110" s="20" t="s">
        <v>564</v>
      </c>
      <c r="G110" s="17">
        <v>0</v>
      </c>
      <c r="H110" s="24" t="s">
        <v>1026</v>
      </c>
      <c r="I110" s="17">
        <v>2</v>
      </c>
      <c r="J110" s="142" t="s">
        <v>201</v>
      </c>
      <c r="K110" s="120"/>
    </row>
    <row r="111" spans="1:11" x14ac:dyDescent="0.25">
      <c r="A111" s="17">
        <v>28</v>
      </c>
      <c r="B111" s="17">
        <v>8</v>
      </c>
      <c r="C111" s="17">
        <v>1999</v>
      </c>
      <c r="D111" s="19" t="s">
        <v>564</v>
      </c>
      <c r="E111" s="24" t="s">
        <v>1026</v>
      </c>
      <c r="F111" s="20" t="s">
        <v>1042</v>
      </c>
      <c r="G111" s="17">
        <v>0</v>
      </c>
      <c r="H111" s="24" t="s">
        <v>1026</v>
      </c>
      <c r="I111" s="17">
        <v>2</v>
      </c>
      <c r="J111" s="142" t="s">
        <v>202</v>
      </c>
      <c r="K111" s="120">
        <v>350</v>
      </c>
    </row>
    <row r="112" spans="1:11" x14ac:dyDescent="0.25">
      <c r="A112" s="17">
        <v>29</v>
      </c>
      <c r="B112" s="17">
        <v>8</v>
      </c>
      <c r="C112" s="17">
        <v>1999</v>
      </c>
      <c r="D112" s="19" t="s">
        <v>1042</v>
      </c>
      <c r="E112" s="24" t="s">
        <v>1026</v>
      </c>
      <c r="F112" s="20" t="s">
        <v>564</v>
      </c>
      <c r="G112" s="17">
        <v>0</v>
      </c>
      <c r="H112" s="24" t="s">
        <v>1026</v>
      </c>
      <c r="I112" s="17">
        <v>1</v>
      </c>
      <c r="J112" s="142" t="s">
        <v>203</v>
      </c>
      <c r="K112" s="120">
        <v>671</v>
      </c>
    </row>
    <row r="113" spans="1:11" x14ac:dyDescent="0.25">
      <c r="D113" s="20"/>
      <c r="E113" s="24"/>
      <c r="H113" s="24"/>
      <c r="J113" s="19" t="s">
        <v>2</v>
      </c>
      <c r="K113" s="17">
        <f>SUM(K104:K112)</f>
        <v>4317</v>
      </c>
    </row>
    <row r="114" spans="1:11" x14ac:dyDescent="0.25">
      <c r="D114" s="20"/>
      <c r="E114" s="24"/>
      <c r="H114" s="24"/>
      <c r="J114" s="19" t="s">
        <v>567</v>
      </c>
      <c r="K114" s="82">
        <f>PRODUCT(K100/7)</f>
        <v>166.57142857142858</v>
      </c>
    </row>
    <row r="115" spans="1:11" x14ac:dyDescent="0.25">
      <c r="D115" s="20"/>
      <c r="E115" s="24"/>
      <c r="J115" s="142"/>
      <c r="K115" s="120"/>
    </row>
    <row r="116" spans="1:11" x14ac:dyDescent="0.25">
      <c r="A116" s="33"/>
      <c r="B116" s="33"/>
      <c r="C116" s="33"/>
      <c r="D116" s="23"/>
      <c r="E116" s="33"/>
      <c r="F116" s="35"/>
      <c r="G116" s="33"/>
      <c r="H116" s="33"/>
      <c r="I116" s="33"/>
      <c r="J116" s="163"/>
      <c r="K116" s="164"/>
    </row>
    <row r="117" spans="1:11" x14ac:dyDescent="0.25">
      <c r="A117" s="17">
        <v>24</v>
      </c>
      <c r="B117" s="17">
        <v>8</v>
      </c>
      <c r="C117" s="17">
        <v>2000</v>
      </c>
      <c r="D117" s="19" t="s">
        <v>1465</v>
      </c>
      <c r="E117" s="24" t="s">
        <v>1026</v>
      </c>
      <c r="F117" s="20" t="s">
        <v>564</v>
      </c>
      <c r="G117" s="17">
        <v>0</v>
      </c>
      <c r="H117" s="24" t="s">
        <v>1026</v>
      </c>
      <c r="I117" s="17">
        <v>1</v>
      </c>
      <c r="J117" s="142" t="s">
        <v>2842</v>
      </c>
      <c r="K117" s="120">
        <v>665</v>
      </c>
    </row>
    <row r="118" spans="1:11" x14ac:dyDescent="0.25">
      <c r="A118" s="17">
        <v>25</v>
      </c>
      <c r="B118" s="17">
        <v>8</v>
      </c>
      <c r="C118" s="17">
        <v>2000</v>
      </c>
      <c r="D118" s="20" t="s">
        <v>564</v>
      </c>
      <c r="E118" s="24" t="s">
        <v>1026</v>
      </c>
      <c r="F118" s="19" t="s">
        <v>1465</v>
      </c>
      <c r="G118" s="17">
        <v>1</v>
      </c>
      <c r="H118" s="24" t="s">
        <v>1026</v>
      </c>
      <c r="I118" s="17">
        <v>0</v>
      </c>
      <c r="J118" s="142" t="s">
        <v>2837</v>
      </c>
      <c r="K118" s="120">
        <v>723</v>
      </c>
    </row>
    <row r="119" spans="1:11" x14ac:dyDescent="0.25">
      <c r="A119" s="17">
        <v>27</v>
      </c>
      <c r="B119" s="17">
        <v>8</v>
      </c>
      <c r="C119" s="17">
        <v>2000</v>
      </c>
      <c r="D119" s="20" t="s">
        <v>1465</v>
      </c>
      <c r="E119" s="24" t="s">
        <v>1026</v>
      </c>
      <c r="F119" s="19" t="s">
        <v>564</v>
      </c>
      <c r="G119" s="17">
        <v>2</v>
      </c>
      <c r="H119" s="24" t="s">
        <v>1026</v>
      </c>
      <c r="I119" s="17">
        <v>0</v>
      </c>
      <c r="J119" s="142" t="s">
        <v>2844</v>
      </c>
      <c r="K119" s="120">
        <v>702</v>
      </c>
    </row>
    <row r="120" spans="1:11" x14ac:dyDescent="0.25">
      <c r="A120" s="17">
        <v>30</v>
      </c>
      <c r="B120" s="17">
        <v>8</v>
      </c>
      <c r="C120" s="17">
        <v>2000</v>
      </c>
      <c r="D120" s="20" t="s">
        <v>564</v>
      </c>
      <c r="E120" s="24" t="s">
        <v>1026</v>
      </c>
      <c r="F120" s="19" t="s">
        <v>1465</v>
      </c>
      <c r="G120" s="17">
        <v>2</v>
      </c>
      <c r="H120" s="24" t="s">
        <v>1026</v>
      </c>
      <c r="I120" s="17">
        <v>1</v>
      </c>
      <c r="J120" s="142" t="s">
        <v>2846</v>
      </c>
      <c r="K120" s="120">
        <v>732</v>
      </c>
    </row>
    <row r="121" spans="1:11" x14ac:dyDescent="0.25">
      <c r="D121" s="11"/>
      <c r="E121" s="17"/>
      <c r="F121" s="11"/>
      <c r="H121" s="11"/>
      <c r="J121" s="11"/>
    </row>
    <row r="122" spans="1:11" x14ac:dyDescent="0.25">
      <c r="A122" s="17">
        <v>24</v>
      </c>
      <c r="B122" s="17">
        <v>8</v>
      </c>
      <c r="C122" s="17">
        <v>2000</v>
      </c>
      <c r="D122" s="20" t="s">
        <v>2312</v>
      </c>
      <c r="E122" s="24" t="s">
        <v>1026</v>
      </c>
      <c r="F122" s="19" t="s">
        <v>1029</v>
      </c>
      <c r="G122" s="17">
        <v>2</v>
      </c>
      <c r="H122" s="24" t="s">
        <v>1026</v>
      </c>
      <c r="I122" s="17">
        <v>0</v>
      </c>
      <c r="J122" s="11" t="s">
        <v>204</v>
      </c>
      <c r="K122" s="17">
        <v>752</v>
      </c>
    </row>
    <row r="123" spans="1:11" x14ac:dyDescent="0.25">
      <c r="A123" s="17">
        <v>26</v>
      </c>
      <c r="B123" s="17">
        <v>8</v>
      </c>
      <c r="C123" s="17">
        <v>2000</v>
      </c>
      <c r="D123" s="19" t="s">
        <v>1029</v>
      </c>
      <c r="E123" s="24" t="s">
        <v>1026</v>
      </c>
      <c r="F123" s="20" t="s">
        <v>2312</v>
      </c>
      <c r="G123" s="17">
        <v>0</v>
      </c>
      <c r="H123" s="24" t="s">
        <v>1026</v>
      </c>
      <c r="I123" s="17">
        <v>1</v>
      </c>
      <c r="J123" s="142" t="s">
        <v>2843</v>
      </c>
      <c r="K123" s="120">
        <v>762</v>
      </c>
    </row>
    <row r="124" spans="1:11" x14ac:dyDescent="0.25">
      <c r="A124" s="17">
        <v>27</v>
      </c>
      <c r="B124" s="17">
        <v>8</v>
      </c>
      <c r="C124" s="17">
        <v>2000</v>
      </c>
      <c r="D124" s="19" t="s">
        <v>2312</v>
      </c>
      <c r="E124" s="24" t="s">
        <v>1026</v>
      </c>
      <c r="F124" s="20" t="s">
        <v>1029</v>
      </c>
      <c r="G124" s="17">
        <v>1</v>
      </c>
      <c r="H124" s="24" t="s">
        <v>1026</v>
      </c>
      <c r="I124" s="17">
        <v>2</v>
      </c>
      <c r="J124" s="142" t="s">
        <v>2845</v>
      </c>
      <c r="K124" s="120">
        <v>956</v>
      </c>
    </row>
    <row r="125" spans="1:11" x14ac:dyDescent="0.25">
      <c r="A125" s="17">
        <v>29</v>
      </c>
      <c r="B125" s="17">
        <v>8</v>
      </c>
      <c r="C125" s="17">
        <v>2000</v>
      </c>
      <c r="D125" s="19" t="s">
        <v>1029</v>
      </c>
      <c r="E125" s="24" t="s">
        <v>1026</v>
      </c>
      <c r="F125" s="20" t="s">
        <v>2312</v>
      </c>
      <c r="G125" s="17">
        <v>1</v>
      </c>
      <c r="H125" s="24" t="s">
        <v>1026</v>
      </c>
      <c r="I125" s="17">
        <v>2</v>
      </c>
      <c r="J125" s="142" t="s">
        <v>2847</v>
      </c>
      <c r="K125" s="120">
        <v>1580</v>
      </c>
    </row>
    <row r="126" spans="1:11" x14ac:dyDescent="0.25">
      <c r="D126" s="48"/>
      <c r="E126" s="24"/>
      <c r="F126" s="20"/>
      <c r="H126" s="24"/>
      <c r="J126" s="19" t="s">
        <v>2</v>
      </c>
      <c r="K126" s="17">
        <f>SUM(K117:K125)</f>
        <v>6872</v>
      </c>
    </row>
    <row r="127" spans="1:11" x14ac:dyDescent="0.25">
      <c r="D127" s="67"/>
      <c r="E127" s="24"/>
      <c r="F127" s="48"/>
      <c r="H127" s="24"/>
      <c r="J127" s="19" t="s">
        <v>567</v>
      </c>
      <c r="K127" s="82">
        <f>PRODUCT(K126/8)</f>
        <v>859</v>
      </c>
    </row>
    <row r="128" spans="1:11" x14ac:dyDescent="0.25">
      <c r="D128" s="20"/>
      <c r="E128" s="24"/>
      <c r="J128" s="142"/>
      <c r="K128" s="120"/>
    </row>
    <row r="129" spans="1:11" x14ac:dyDescent="0.25">
      <c r="A129" s="33"/>
      <c r="B129" s="33"/>
      <c r="C129" s="33"/>
      <c r="D129" s="23"/>
      <c r="E129" s="33"/>
      <c r="F129" s="35"/>
      <c r="G129" s="33"/>
      <c r="H129" s="33"/>
      <c r="I129" s="33"/>
      <c r="J129" s="163"/>
      <c r="K129" s="164"/>
    </row>
    <row r="130" spans="1:11" x14ac:dyDescent="0.25">
      <c r="A130" s="17">
        <v>21</v>
      </c>
      <c r="B130" s="17">
        <v>8</v>
      </c>
      <c r="C130" s="17">
        <v>2001</v>
      </c>
      <c r="D130" s="20" t="s">
        <v>1041</v>
      </c>
      <c r="E130" s="24" t="s">
        <v>1026</v>
      </c>
      <c r="F130" s="19" t="s">
        <v>1241</v>
      </c>
      <c r="G130" s="17">
        <v>2</v>
      </c>
      <c r="H130" s="24" t="s">
        <v>1026</v>
      </c>
      <c r="I130" s="17">
        <v>1</v>
      </c>
      <c r="J130" s="11" t="s">
        <v>237</v>
      </c>
      <c r="K130" s="120">
        <v>724</v>
      </c>
    </row>
    <row r="131" spans="1:11" x14ac:dyDescent="0.25">
      <c r="A131" s="17">
        <v>23</v>
      </c>
      <c r="B131" s="17">
        <v>8</v>
      </c>
      <c r="C131" s="17">
        <v>2001</v>
      </c>
      <c r="D131" s="19" t="s">
        <v>1241</v>
      </c>
      <c r="E131" s="24" t="s">
        <v>1026</v>
      </c>
      <c r="F131" s="20" t="s">
        <v>1041</v>
      </c>
      <c r="G131" s="17">
        <v>0</v>
      </c>
      <c r="H131" s="24" t="s">
        <v>1026</v>
      </c>
      <c r="I131" s="17">
        <v>1</v>
      </c>
      <c r="J131" s="11" t="s">
        <v>239</v>
      </c>
      <c r="K131" s="120">
        <v>1045</v>
      </c>
    </row>
    <row r="132" spans="1:11" x14ac:dyDescent="0.25">
      <c r="A132" s="17">
        <v>25</v>
      </c>
      <c r="B132" s="17">
        <v>8</v>
      </c>
      <c r="C132" s="17">
        <v>2001</v>
      </c>
      <c r="D132" s="20" t="s">
        <v>1041</v>
      </c>
      <c r="E132" s="24" t="s">
        <v>1026</v>
      </c>
      <c r="F132" s="19" t="s">
        <v>1241</v>
      </c>
      <c r="G132" s="17">
        <v>1</v>
      </c>
      <c r="H132" s="24" t="s">
        <v>1026</v>
      </c>
      <c r="I132" s="17">
        <v>0</v>
      </c>
      <c r="J132" s="11" t="s">
        <v>241</v>
      </c>
      <c r="K132" s="120">
        <v>979</v>
      </c>
    </row>
    <row r="133" spans="1:11" x14ac:dyDescent="0.25">
      <c r="D133" s="11"/>
      <c r="E133" s="17"/>
      <c r="F133" s="11"/>
      <c r="H133" s="11"/>
      <c r="J133" s="11"/>
    </row>
    <row r="134" spans="1:11" x14ac:dyDescent="0.25">
      <c r="A134" s="17">
        <v>21</v>
      </c>
      <c r="B134" s="17">
        <v>8</v>
      </c>
      <c r="C134" s="17">
        <v>2001</v>
      </c>
      <c r="D134" s="20" t="s">
        <v>2312</v>
      </c>
      <c r="E134" s="24" t="s">
        <v>1026</v>
      </c>
      <c r="F134" s="19" t="s">
        <v>565</v>
      </c>
      <c r="G134" s="17">
        <v>2</v>
      </c>
      <c r="H134" s="24" t="s">
        <v>1026</v>
      </c>
      <c r="I134" s="17">
        <v>0</v>
      </c>
      <c r="J134" s="11" t="s">
        <v>238</v>
      </c>
      <c r="K134" s="17">
        <v>556</v>
      </c>
    </row>
    <row r="135" spans="1:11" x14ac:dyDescent="0.25">
      <c r="A135" s="17">
        <v>23</v>
      </c>
      <c r="B135" s="17">
        <v>8</v>
      </c>
      <c r="C135" s="17">
        <v>2001</v>
      </c>
      <c r="D135" s="20" t="s">
        <v>565</v>
      </c>
      <c r="E135" s="24" t="s">
        <v>1026</v>
      </c>
      <c r="F135" s="19" t="s">
        <v>2312</v>
      </c>
      <c r="G135" s="17">
        <v>2</v>
      </c>
      <c r="H135" s="24" t="s">
        <v>1026</v>
      </c>
      <c r="I135" s="17">
        <v>0</v>
      </c>
      <c r="J135" s="11" t="s">
        <v>240</v>
      </c>
      <c r="K135" s="120">
        <v>887</v>
      </c>
    </row>
    <row r="136" spans="1:11" x14ac:dyDescent="0.25">
      <c r="A136" s="17">
        <v>25</v>
      </c>
      <c r="B136" s="17">
        <v>8</v>
      </c>
      <c r="C136" s="17">
        <v>2001</v>
      </c>
      <c r="D136" s="19" t="s">
        <v>2312</v>
      </c>
      <c r="E136" s="24" t="s">
        <v>1026</v>
      </c>
      <c r="F136" s="20" t="s">
        <v>565</v>
      </c>
      <c r="G136" s="17">
        <v>0</v>
      </c>
      <c r="H136" s="24" t="s">
        <v>1026</v>
      </c>
      <c r="I136" s="17">
        <v>1</v>
      </c>
      <c r="J136" s="11" t="s">
        <v>242</v>
      </c>
      <c r="K136" s="120">
        <v>724</v>
      </c>
    </row>
    <row r="137" spans="1:11" x14ac:dyDescent="0.25">
      <c r="A137" s="17">
        <v>26</v>
      </c>
      <c r="B137" s="17">
        <v>8</v>
      </c>
      <c r="C137" s="17">
        <v>2001</v>
      </c>
      <c r="D137" s="20" t="s">
        <v>565</v>
      </c>
      <c r="E137" s="24" t="s">
        <v>1026</v>
      </c>
      <c r="F137" s="19" t="s">
        <v>2312</v>
      </c>
      <c r="G137" s="17">
        <v>2</v>
      </c>
      <c r="H137" s="24" t="s">
        <v>1026</v>
      </c>
      <c r="I137" s="17">
        <v>0</v>
      </c>
      <c r="J137" s="11" t="s">
        <v>243</v>
      </c>
      <c r="K137" s="120">
        <v>1508</v>
      </c>
    </row>
    <row r="138" spans="1:11" x14ac:dyDescent="0.25">
      <c r="D138" s="48"/>
      <c r="E138" s="24"/>
      <c r="F138" s="20"/>
      <c r="H138" s="24"/>
      <c r="J138" s="19" t="s">
        <v>2</v>
      </c>
      <c r="K138" s="17">
        <f>SUM(K130:K137)</f>
        <v>6423</v>
      </c>
    </row>
    <row r="139" spans="1:11" x14ac:dyDescent="0.25">
      <c r="D139" s="67"/>
      <c r="E139" s="24"/>
      <c r="F139" s="48"/>
      <c r="H139" s="24"/>
      <c r="J139" s="19" t="s">
        <v>567</v>
      </c>
      <c r="K139" s="82">
        <f>PRODUCT(K138/7)</f>
        <v>917.57142857142856</v>
      </c>
    </row>
    <row r="140" spans="1:11" x14ac:dyDescent="0.25">
      <c r="D140" s="20"/>
      <c r="E140" s="24"/>
      <c r="J140" s="11"/>
      <c r="K140" s="120"/>
    </row>
    <row r="141" spans="1:11" x14ac:dyDescent="0.25">
      <c r="A141" s="33"/>
      <c r="B141" s="33"/>
      <c r="C141" s="33"/>
      <c r="D141" s="23"/>
      <c r="E141" s="33"/>
      <c r="F141" s="35"/>
      <c r="G141" s="33"/>
      <c r="H141" s="33"/>
      <c r="I141" s="33"/>
      <c r="J141" s="163"/>
      <c r="K141" s="164"/>
    </row>
    <row r="142" spans="1:11" x14ac:dyDescent="0.25">
      <c r="A142" s="17">
        <v>25</v>
      </c>
      <c r="B142" s="17">
        <v>8</v>
      </c>
      <c r="C142" s="17">
        <v>2002</v>
      </c>
      <c r="D142" s="20" t="s">
        <v>565</v>
      </c>
      <c r="E142" s="24" t="s">
        <v>1026</v>
      </c>
      <c r="F142" s="19" t="s">
        <v>2312</v>
      </c>
      <c r="G142" s="17">
        <v>1</v>
      </c>
      <c r="H142" s="24" t="s">
        <v>1026</v>
      </c>
      <c r="I142" s="17">
        <v>0</v>
      </c>
      <c r="J142" s="11" t="s">
        <v>404</v>
      </c>
      <c r="K142" s="120">
        <v>884</v>
      </c>
    </row>
    <row r="143" spans="1:11" x14ac:dyDescent="0.25">
      <c r="A143" s="17">
        <v>27</v>
      </c>
      <c r="B143" s="17">
        <v>8</v>
      </c>
      <c r="C143" s="17">
        <v>2002</v>
      </c>
      <c r="D143" s="19" t="s">
        <v>2312</v>
      </c>
      <c r="E143" s="24" t="s">
        <v>1026</v>
      </c>
      <c r="F143" s="20" t="s">
        <v>565</v>
      </c>
      <c r="G143" s="17">
        <v>0</v>
      </c>
      <c r="H143" s="24" t="s">
        <v>1026</v>
      </c>
      <c r="I143" s="17">
        <v>2</v>
      </c>
      <c r="J143" s="11" t="s">
        <v>2904</v>
      </c>
      <c r="K143" s="120">
        <v>889</v>
      </c>
    </row>
    <row r="144" spans="1:11" x14ac:dyDescent="0.25">
      <c r="A144" s="17">
        <v>29</v>
      </c>
      <c r="B144" s="17">
        <v>8</v>
      </c>
      <c r="C144" s="17">
        <v>2002</v>
      </c>
      <c r="D144" s="20" t="s">
        <v>565</v>
      </c>
      <c r="E144" s="24" t="s">
        <v>1026</v>
      </c>
      <c r="F144" s="19" t="s">
        <v>2312</v>
      </c>
      <c r="G144" s="17">
        <v>2</v>
      </c>
      <c r="H144" s="24" t="s">
        <v>1026</v>
      </c>
      <c r="I144" s="17">
        <v>0</v>
      </c>
      <c r="J144" s="11" t="s">
        <v>2906</v>
      </c>
      <c r="K144" s="120">
        <v>916</v>
      </c>
    </row>
    <row r="145" spans="1:11" x14ac:dyDescent="0.25">
      <c r="D145" s="11"/>
      <c r="F145" s="11"/>
      <c r="H145" s="11"/>
      <c r="J145" s="11"/>
    </row>
    <row r="146" spans="1:11" x14ac:dyDescent="0.25">
      <c r="A146" s="17">
        <v>25</v>
      </c>
      <c r="B146" s="17">
        <v>8</v>
      </c>
      <c r="C146" s="17">
        <v>2002</v>
      </c>
      <c r="D146" s="19" t="s">
        <v>1041</v>
      </c>
      <c r="E146" s="24" t="s">
        <v>1026</v>
      </c>
      <c r="F146" s="20" t="s">
        <v>1241</v>
      </c>
      <c r="G146" s="17">
        <v>1</v>
      </c>
      <c r="H146" s="24" t="s">
        <v>1026</v>
      </c>
      <c r="I146" s="17">
        <v>2</v>
      </c>
      <c r="J146" s="11" t="s">
        <v>2903</v>
      </c>
      <c r="K146" s="17">
        <v>844</v>
      </c>
    </row>
    <row r="147" spans="1:11" x14ac:dyDescent="0.25">
      <c r="A147" s="17">
        <v>27</v>
      </c>
      <c r="B147" s="17">
        <v>8</v>
      </c>
      <c r="C147" s="17">
        <v>2002</v>
      </c>
      <c r="D147" s="19" t="s">
        <v>1241</v>
      </c>
      <c r="E147" s="24" t="s">
        <v>1026</v>
      </c>
      <c r="F147" s="20" t="s">
        <v>1041</v>
      </c>
      <c r="G147" s="17">
        <v>0</v>
      </c>
      <c r="H147" s="24" t="s">
        <v>1026</v>
      </c>
      <c r="I147" s="17">
        <v>2</v>
      </c>
      <c r="J147" s="11" t="s">
        <v>2905</v>
      </c>
      <c r="K147" s="120">
        <v>1647</v>
      </c>
    </row>
    <row r="148" spans="1:11" x14ac:dyDescent="0.25">
      <c r="A148" s="17">
        <v>29</v>
      </c>
      <c r="B148" s="17">
        <v>8</v>
      </c>
      <c r="C148" s="17">
        <v>2002</v>
      </c>
      <c r="D148" s="19" t="s">
        <v>1041</v>
      </c>
      <c r="E148" s="24" t="s">
        <v>1026</v>
      </c>
      <c r="F148" s="20" t="s">
        <v>1241</v>
      </c>
      <c r="G148" s="17">
        <v>0</v>
      </c>
      <c r="H148" s="24" t="s">
        <v>1026</v>
      </c>
      <c r="I148" s="17">
        <v>2</v>
      </c>
      <c r="J148" s="11" t="s">
        <v>2907</v>
      </c>
      <c r="K148" s="120">
        <v>749</v>
      </c>
    </row>
    <row r="149" spans="1:11" x14ac:dyDescent="0.25">
      <c r="A149" s="17">
        <v>31</v>
      </c>
      <c r="B149" s="17">
        <v>8</v>
      </c>
      <c r="C149" s="17">
        <v>2002</v>
      </c>
      <c r="D149" s="20" t="s">
        <v>1241</v>
      </c>
      <c r="E149" s="24" t="s">
        <v>1026</v>
      </c>
      <c r="F149" s="19" t="s">
        <v>1041</v>
      </c>
      <c r="G149" s="17">
        <v>2</v>
      </c>
      <c r="H149" s="24" t="s">
        <v>1026</v>
      </c>
      <c r="I149" s="17">
        <v>0</v>
      </c>
      <c r="J149" s="11" t="s">
        <v>2908</v>
      </c>
      <c r="K149" s="120">
        <v>1109</v>
      </c>
    </row>
    <row r="150" spans="1:11" x14ac:dyDescent="0.25">
      <c r="D150" s="48"/>
      <c r="E150" s="24"/>
      <c r="F150" s="20"/>
      <c r="H150" s="24"/>
      <c r="J150" s="19" t="s">
        <v>2</v>
      </c>
      <c r="K150" s="17">
        <f>SUM(K142:K149)</f>
        <v>7038</v>
      </c>
    </row>
    <row r="151" spans="1:11" x14ac:dyDescent="0.25">
      <c r="D151" s="67"/>
      <c r="E151" s="24"/>
      <c r="F151" s="48"/>
      <c r="H151" s="24"/>
      <c r="J151" s="19" t="s">
        <v>567</v>
      </c>
      <c r="K151" s="82">
        <f>PRODUCT(K150/7)</f>
        <v>1005.4285714285714</v>
      </c>
    </row>
    <row r="152" spans="1:11" x14ac:dyDescent="0.25">
      <c r="D152" s="20"/>
      <c r="E152" s="17"/>
      <c r="J152" s="11"/>
      <c r="K152" s="120"/>
    </row>
    <row r="153" spans="1:11" x14ac:dyDescent="0.25">
      <c r="A153" s="33"/>
      <c r="B153" s="33"/>
      <c r="C153" s="33"/>
      <c r="D153" s="23"/>
      <c r="E153" s="33"/>
      <c r="F153" s="35"/>
      <c r="G153" s="33"/>
      <c r="H153" s="33"/>
      <c r="I153" s="33"/>
      <c r="J153" s="163"/>
      <c r="K153" s="164"/>
    </row>
    <row r="154" spans="1:11" x14ac:dyDescent="0.25">
      <c r="A154" s="17">
        <v>17</v>
      </c>
      <c r="B154" s="17">
        <v>8</v>
      </c>
      <c r="C154" s="17">
        <v>2003</v>
      </c>
      <c r="D154" s="20" t="s">
        <v>565</v>
      </c>
      <c r="E154" s="24" t="s">
        <v>1026</v>
      </c>
      <c r="F154" s="19" t="s">
        <v>1465</v>
      </c>
      <c r="G154" s="17">
        <v>1</v>
      </c>
      <c r="H154" s="24" t="s">
        <v>1026</v>
      </c>
      <c r="I154" s="17">
        <v>0</v>
      </c>
      <c r="J154" s="11" t="s">
        <v>1489</v>
      </c>
      <c r="K154" s="120">
        <v>902</v>
      </c>
    </row>
    <row r="155" spans="1:11" x14ac:dyDescent="0.25">
      <c r="A155" s="17">
        <v>19</v>
      </c>
      <c r="B155" s="17">
        <v>8</v>
      </c>
      <c r="C155" s="17">
        <v>2003</v>
      </c>
      <c r="D155" s="19" t="s">
        <v>1465</v>
      </c>
      <c r="E155" s="24" t="s">
        <v>1026</v>
      </c>
      <c r="F155" s="20" t="s">
        <v>565</v>
      </c>
      <c r="G155" s="17">
        <v>0</v>
      </c>
      <c r="H155" s="24" t="s">
        <v>1026</v>
      </c>
      <c r="I155" s="17">
        <v>2</v>
      </c>
      <c r="J155" s="11" t="s">
        <v>1491</v>
      </c>
      <c r="K155" s="120">
        <v>565</v>
      </c>
    </row>
    <row r="156" spans="1:11" x14ac:dyDescent="0.25">
      <c r="A156" s="17">
        <v>21</v>
      </c>
      <c r="B156" s="17">
        <v>8</v>
      </c>
      <c r="C156" s="17">
        <v>2003</v>
      </c>
      <c r="D156" s="20" t="s">
        <v>565</v>
      </c>
      <c r="E156" s="24" t="s">
        <v>1026</v>
      </c>
      <c r="F156" s="19" t="s">
        <v>1465</v>
      </c>
      <c r="G156" s="17">
        <v>2</v>
      </c>
      <c r="H156" s="24" t="s">
        <v>1026</v>
      </c>
      <c r="I156" s="17">
        <v>1</v>
      </c>
      <c r="J156" s="11" t="s">
        <v>1493</v>
      </c>
      <c r="K156" s="120">
        <v>589</v>
      </c>
    </row>
    <row r="157" spans="1:11" x14ac:dyDescent="0.25">
      <c r="A157" s="17">
        <v>24</v>
      </c>
      <c r="B157" s="17">
        <v>8</v>
      </c>
      <c r="C157" s="17">
        <v>2003</v>
      </c>
      <c r="D157" s="19" t="s">
        <v>1465</v>
      </c>
      <c r="E157" s="24" t="s">
        <v>1026</v>
      </c>
      <c r="F157" s="20" t="s">
        <v>565</v>
      </c>
      <c r="G157" s="17">
        <v>0</v>
      </c>
      <c r="H157" s="24" t="s">
        <v>1026</v>
      </c>
      <c r="I157" s="17">
        <v>2</v>
      </c>
      <c r="J157" s="11" t="s">
        <v>2318</v>
      </c>
      <c r="K157" s="120">
        <v>407</v>
      </c>
    </row>
    <row r="158" spans="1:11" x14ac:dyDescent="0.25">
      <c r="D158" s="11"/>
      <c r="F158" s="11"/>
      <c r="H158" s="11"/>
      <c r="J158" s="11"/>
    </row>
    <row r="159" spans="1:11" x14ac:dyDescent="0.25">
      <c r="A159" s="17">
        <v>17</v>
      </c>
      <c r="B159" s="17">
        <v>8</v>
      </c>
      <c r="C159" s="17">
        <v>2003</v>
      </c>
      <c r="D159" s="19" t="s">
        <v>1029</v>
      </c>
      <c r="E159" s="24" t="s">
        <v>1026</v>
      </c>
      <c r="F159" s="20" t="s">
        <v>181</v>
      </c>
      <c r="G159" s="17">
        <v>1</v>
      </c>
      <c r="H159" s="24" t="s">
        <v>1026</v>
      </c>
      <c r="I159" s="17">
        <v>2</v>
      </c>
      <c r="J159" s="11" t="s">
        <v>1490</v>
      </c>
      <c r="K159" s="17">
        <v>1047</v>
      </c>
    </row>
    <row r="160" spans="1:11" x14ac:dyDescent="0.25">
      <c r="A160" s="17">
        <v>20</v>
      </c>
      <c r="B160" s="17">
        <v>8</v>
      </c>
      <c r="C160" s="17">
        <v>2003</v>
      </c>
      <c r="D160" s="20" t="s">
        <v>181</v>
      </c>
      <c r="E160" s="24" t="s">
        <v>1026</v>
      </c>
      <c r="F160" s="19" t="s">
        <v>1029</v>
      </c>
      <c r="G160" s="17">
        <v>2</v>
      </c>
      <c r="H160" s="24" t="s">
        <v>1026</v>
      </c>
      <c r="I160" s="17">
        <v>1</v>
      </c>
      <c r="J160" s="11" t="s">
        <v>1492</v>
      </c>
      <c r="K160" s="120">
        <v>701</v>
      </c>
    </row>
    <row r="161" spans="1:11" x14ac:dyDescent="0.25">
      <c r="A161" s="17">
        <v>23</v>
      </c>
      <c r="B161" s="17">
        <v>8</v>
      </c>
      <c r="C161" s="17">
        <v>2003</v>
      </c>
      <c r="D161" s="20" t="s">
        <v>1029</v>
      </c>
      <c r="E161" s="24" t="s">
        <v>1026</v>
      </c>
      <c r="F161" s="19" t="s">
        <v>181</v>
      </c>
      <c r="G161" s="17">
        <v>2</v>
      </c>
      <c r="H161" s="24" t="s">
        <v>1026</v>
      </c>
      <c r="I161" s="17">
        <v>0</v>
      </c>
      <c r="J161" s="11" t="s">
        <v>2099</v>
      </c>
      <c r="K161" s="120">
        <v>597</v>
      </c>
    </row>
    <row r="162" spans="1:11" x14ac:dyDescent="0.25">
      <c r="A162" s="17">
        <v>24</v>
      </c>
      <c r="B162" s="17">
        <v>8</v>
      </c>
      <c r="C162" s="17">
        <v>2003</v>
      </c>
      <c r="D162" s="20" t="s">
        <v>181</v>
      </c>
      <c r="E162" s="24" t="s">
        <v>1026</v>
      </c>
      <c r="F162" s="19" t="s">
        <v>1029</v>
      </c>
      <c r="G162" s="17">
        <v>2</v>
      </c>
      <c r="H162" s="24" t="s">
        <v>1026</v>
      </c>
      <c r="I162" s="17">
        <v>0</v>
      </c>
      <c r="J162" s="11" t="s">
        <v>1494</v>
      </c>
      <c r="K162" s="120">
        <v>883</v>
      </c>
    </row>
    <row r="163" spans="1:11" x14ac:dyDescent="0.25">
      <c r="A163" s="17">
        <v>27</v>
      </c>
      <c r="B163" s="17">
        <v>8</v>
      </c>
      <c r="C163" s="17">
        <v>2003</v>
      </c>
      <c r="D163" s="20" t="s">
        <v>1029</v>
      </c>
      <c r="E163" s="24" t="s">
        <v>1026</v>
      </c>
      <c r="F163" s="19" t="s">
        <v>181</v>
      </c>
      <c r="G163" s="17">
        <v>2</v>
      </c>
      <c r="H163" s="24" t="s">
        <v>1026</v>
      </c>
      <c r="I163" s="17">
        <v>1</v>
      </c>
      <c r="J163" s="11" t="s">
        <v>1495</v>
      </c>
      <c r="K163" s="120">
        <v>547</v>
      </c>
    </row>
    <row r="164" spans="1:11" x14ac:dyDescent="0.25">
      <c r="A164" s="17">
        <v>30</v>
      </c>
      <c r="B164" s="17">
        <v>8</v>
      </c>
      <c r="C164" s="17">
        <v>2003</v>
      </c>
      <c r="D164" s="19" t="s">
        <v>181</v>
      </c>
      <c r="E164" s="24" t="s">
        <v>1026</v>
      </c>
      <c r="F164" s="20" t="s">
        <v>1029</v>
      </c>
      <c r="G164" s="17">
        <v>0</v>
      </c>
      <c r="H164" s="24" t="s">
        <v>1026</v>
      </c>
      <c r="I164" s="17">
        <v>2</v>
      </c>
      <c r="J164" s="11" t="s">
        <v>79</v>
      </c>
      <c r="K164" s="120">
        <v>582</v>
      </c>
    </row>
    <row r="165" spans="1:11" x14ac:dyDescent="0.25">
      <c r="A165" s="17">
        <v>31</v>
      </c>
      <c r="B165" s="17">
        <v>8</v>
      </c>
      <c r="C165" s="17">
        <v>2003</v>
      </c>
      <c r="D165" s="19" t="s">
        <v>1029</v>
      </c>
      <c r="E165" s="24" t="s">
        <v>1026</v>
      </c>
      <c r="F165" s="20" t="s">
        <v>181</v>
      </c>
      <c r="G165" s="17">
        <v>1</v>
      </c>
      <c r="H165" s="24" t="s">
        <v>1026</v>
      </c>
      <c r="I165" s="17">
        <v>2</v>
      </c>
      <c r="J165" s="11" t="s">
        <v>1478</v>
      </c>
      <c r="K165" s="120">
        <v>972</v>
      </c>
    </row>
    <row r="166" spans="1:11" x14ac:dyDescent="0.25">
      <c r="D166" s="48"/>
      <c r="E166" s="24"/>
      <c r="F166" s="20"/>
      <c r="H166" s="24"/>
      <c r="J166" s="19" t="s">
        <v>2</v>
      </c>
      <c r="K166" s="17">
        <f>SUM(K154:K165)</f>
        <v>7792</v>
      </c>
    </row>
    <row r="167" spans="1:11" x14ac:dyDescent="0.25">
      <c r="D167" s="67"/>
      <c r="E167" s="24"/>
      <c r="F167" s="48"/>
      <c r="H167" s="24"/>
      <c r="J167" s="19" t="s">
        <v>567</v>
      </c>
      <c r="K167" s="82">
        <f>PRODUCT(K166/11)</f>
        <v>708.36363636363637</v>
      </c>
    </row>
    <row r="168" spans="1:11" x14ac:dyDescent="0.25">
      <c r="D168" s="20"/>
      <c r="E168" s="24"/>
      <c r="H168" s="24"/>
      <c r="J168" s="11"/>
      <c r="K168" s="120"/>
    </row>
    <row r="169" spans="1:11" x14ac:dyDescent="0.25">
      <c r="A169" s="33"/>
      <c r="B169" s="33"/>
      <c r="C169" s="33"/>
      <c r="D169" s="22"/>
      <c r="E169" s="34"/>
      <c r="F169" s="35"/>
      <c r="G169" s="33"/>
      <c r="H169" s="34"/>
      <c r="I169" s="33"/>
      <c r="J169" s="43"/>
      <c r="K169" s="164"/>
    </row>
    <row r="170" spans="1:11" x14ac:dyDescent="0.25">
      <c r="A170" s="17">
        <v>26</v>
      </c>
      <c r="B170" s="17">
        <v>8</v>
      </c>
      <c r="C170" s="17">
        <v>2004</v>
      </c>
      <c r="D170" s="20" t="s">
        <v>565</v>
      </c>
      <c r="E170" s="24" t="s">
        <v>1026</v>
      </c>
      <c r="F170" s="19" t="s">
        <v>1029</v>
      </c>
      <c r="G170" s="17">
        <v>2</v>
      </c>
      <c r="H170" s="24" t="s">
        <v>1026</v>
      </c>
      <c r="I170" s="17">
        <v>0</v>
      </c>
      <c r="J170" s="11" t="s">
        <v>1703</v>
      </c>
      <c r="K170" s="120">
        <v>342</v>
      </c>
    </row>
    <row r="171" spans="1:11" x14ac:dyDescent="0.25">
      <c r="A171" s="17">
        <v>28</v>
      </c>
      <c r="B171" s="17">
        <v>8</v>
      </c>
      <c r="C171" s="17">
        <v>2004</v>
      </c>
      <c r="D171" s="19" t="s">
        <v>1029</v>
      </c>
      <c r="E171" s="24" t="s">
        <v>1026</v>
      </c>
      <c r="F171" s="20" t="s">
        <v>565</v>
      </c>
      <c r="G171" s="17">
        <v>0</v>
      </c>
      <c r="H171" s="24" t="s">
        <v>1026</v>
      </c>
      <c r="I171" s="17">
        <v>2</v>
      </c>
      <c r="J171" s="11" t="s">
        <v>1704</v>
      </c>
      <c r="K171" s="120">
        <v>342</v>
      </c>
    </row>
    <row r="172" spans="1:11" x14ac:dyDescent="0.25">
      <c r="A172" s="17">
        <v>29</v>
      </c>
      <c r="B172" s="17">
        <v>8</v>
      </c>
      <c r="C172" s="17">
        <v>2004</v>
      </c>
      <c r="D172" s="20" t="s">
        <v>565</v>
      </c>
      <c r="E172" s="24" t="s">
        <v>1026</v>
      </c>
      <c r="F172" s="19" t="s">
        <v>1029</v>
      </c>
      <c r="G172" s="17">
        <v>2</v>
      </c>
      <c r="H172" s="24" t="s">
        <v>1026</v>
      </c>
      <c r="I172" s="17">
        <v>0</v>
      </c>
      <c r="J172" s="11" t="s">
        <v>1705</v>
      </c>
      <c r="K172" s="120">
        <v>368</v>
      </c>
    </row>
    <row r="173" spans="1:11" x14ac:dyDescent="0.25">
      <c r="D173" s="11"/>
      <c r="F173" s="11"/>
      <c r="H173" s="11"/>
      <c r="J173" s="11"/>
    </row>
    <row r="174" spans="1:11" x14ac:dyDescent="0.25">
      <c r="A174" s="17">
        <v>26</v>
      </c>
      <c r="B174" s="17">
        <v>8</v>
      </c>
      <c r="C174" s="17">
        <v>2004</v>
      </c>
      <c r="D174" s="20" t="s">
        <v>1041</v>
      </c>
      <c r="E174" s="24" t="s">
        <v>1026</v>
      </c>
      <c r="F174" s="19" t="s">
        <v>1241</v>
      </c>
      <c r="G174" s="17">
        <v>2</v>
      </c>
      <c r="H174" s="24" t="s">
        <v>1026</v>
      </c>
      <c r="I174" s="17">
        <v>0</v>
      </c>
      <c r="J174" s="11" t="s">
        <v>1706</v>
      </c>
      <c r="K174" s="17">
        <v>496</v>
      </c>
    </row>
    <row r="175" spans="1:11" x14ac:dyDescent="0.25">
      <c r="A175" s="17">
        <v>28</v>
      </c>
      <c r="B175" s="17">
        <v>8</v>
      </c>
      <c r="C175" s="17">
        <v>2004</v>
      </c>
      <c r="D175" s="20" t="s">
        <v>1241</v>
      </c>
      <c r="E175" s="24" t="s">
        <v>1026</v>
      </c>
      <c r="F175" s="19" t="s">
        <v>1041</v>
      </c>
      <c r="G175" s="17">
        <v>1</v>
      </c>
      <c r="H175" s="24" t="s">
        <v>1026</v>
      </c>
      <c r="I175" s="17">
        <v>0</v>
      </c>
      <c r="J175" s="11" t="s">
        <v>2476</v>
      </c>
      <c r="K175" s="120">
        <v>625</v>
      </c>
    </row>
    <row r="176" spans="1:11" x14ac:dyDescent="0.25">
      <c r="A176" s="17">
        <v>29</v>
      </c>
      <c r="B176" s="17">
        <v>8</v>
      </c>
      <c r="C176" s="17">
        <v>2004</v>
      </c>
      <c r="D176" s="20" t="s">
        <v>1041</v>
      </c>
      <c r="E176" s="24" t="s">
        <v>1026</v>
      </c>
      <c r="F176" s="19" t="s">
        <v>1241</v>
      </c>
      <c r="G176" s="17">
        <v>2</v>
      </c>
      <c r="H176" s="24" t="s">
        <v>1026</v>
      </c>
      <c r="I176" s="17">
        <v>0</v>
      </c>
      <c r="J176" s="11" t="s">
        <v>1707</v>
      </c>
      <c r="K176" s="120">
        <v>513</v>
      </c>
    </row>
    <row r="177" spans="1:11" x14ac:dyDescent="0.25">
      <c r="A177" s="17">
        <v>2</v>
      </c>
      <c r="B177" s="17">
        <v>9</v>
      </c>
      <c r="C177" s="17">
        <v>2004</v>
      </c>
      <c r="D177" s="20" t="s">
        <v>1241</v>
      </c>
      <c r="E177" s="24" t="s">
        <v>1026</v>
      </c>
      <c r="F177" s="19" t="s">
        <v>1041</v>
      </c>
      <c r="G177" s="17">
        <v>1</v>
      </c>
      <c r="H177" s="24" t="s">
        <v>1026</v>
      </c>
      <c r="I177" s="17">
        <v>0</v>
      </c>
      <c r="J177" s="11" t="s">
        <v>1708</v>
      </c>
      <c r="K177" s="120">
        <v>1025</v>
      </c>
    </row>
    <row r="178" spans="1:11" x14ac:dyDescent="0.25">
      <c r="A178" s="17">
        <v>5</v>
      </c>
      <c r="B178" s="17">
        <v>9</v>
      </c>
      <c r="C178" s="17">
        <v>2004</v>
      </c>
      <c r="D178" s="20" t="s">
        <v>1041</v>
      </c>
      <c r="E178" s="24" t="s">
        <v>1026</v>
      </c>
      <c r="F178" s="19" t="s">
        <v>1241</v>
      </c>
      <c r="G178" s="17">
        <v>1</v>
      </c>
      <c r="H178" s="24" t="s">
        <v>1026</v>
      </c>
      <c r="I178" s="17">
        <v>0</v>
      </c>
      <c r="J178" s="11" t="s">
        <v>1624</v>
      </c>
      <c r="K178" s="120">
        <v>969</v>
      </c>
    </row>
    <row r="179" spans="1:11" x14ac:dyDescent="0.25">
      <c r="D179" s="48"/>
      <c r="E179" s="24"/>
      <c r="F179" s="20"/>
      <c r="H179" s="24"/>
      <c r="J179" s="19" t="s">
        <v>2</v>
      </c>
      <c r="K179" s="17">
        <f>SUM(K170:K178)</f>
        <v>4680</v>
      </c>
    </row>
    <row r="180" spans="1:11" x14ac:dyDescent="0.25">
      <c r="D180" s="67"/>
      <c r="E180" s="24"/>
      <c r="F180" s="48"/>
      <c r="H180" s="24"/>
      <c r="J180" s="19" t="s">
        <v>567</v>
      </c>
      <c r="K180" s="82">
        <f>PRODUCT(K179/8)</f>
        <v>585</v>
      </c>
    </row>
    <row r="181" spans="1:11" x14ac:dyDescent="0.25">
      <c r="D181" s="20"/>
      <c r="E181" s="17"/>
      <c r="J181" s="11"/>
      <c r="K181" s="120"/>
    </row>
    <row r="182" spans="1:11" x14ac:dyDescent="0.25">
      <c r="A182" s="33"/>
      <c r="B182" s="33"/>
      <c r="C182" s="33"/>
      <c r="D182" s="23"/>
      <c r="E182" s="43"/>
      <c r="F182" s="35"/>
      <c r="G182" s="34"/>
      <c r="H182" s="43"/>
      <c r="I182" s="33"/>
      <c r="J182" s="43"/>
      <c r="K182" s="33"/>
    </row>
    <row r="183" spans="1:11" x14ac:dyDescent="0.25">
      <c r="A183" s="17">
        <v>27</v>
      </c>
      <c r="B183" s="17">
        <v>8</v>
      </c>
      <c r="C183" s="17">
        <v>2005</v>
      </c>
      <c r="D183" s="20" t="s">
        <v>392</v>
      </c>
      <c r="E183" s="24" t="s">
        <v>1026</v>
      </c>
      <c r="F183" s="19" t="s">
        <v>264</v>
      </c>
      <c r="G183" s="17">
        <v>2</v>
      </c>
      <c r="H183" s="24" t="s">
        <v>1026</v>
      </c>
      <c r="I183" s="17">
        <v>0</v>
      </c>
      <c r="J183" s="11" t="s">
        <v>991</v>
      </c>
      <c r="K183" s="120">
        <v>511</v>
      </c>
    </row>
    <row r="184" spans="1:11" x14ac:dyDescent="0.25">
      <c r="A184" s="17">
        <v>28</v>
      </c>
      <c r="B184" s="17">
        <v>8</v>
      </c>
      <c r="C184" s="17">
        <v>2005</v>
      </c>
      <c r="D184" s="20" t="s">
        <v>264</v>
      </c>
      <c r="E184" s="24" t="s">
        <v>1026</v>
      </c>
      <c r="F184" s="19" t="s">
        <v>392</v>
      </c>
      <c r="G184" s="17">
        <v>2</v>
      </c>
      <c r="H184" s="24" t="s">
        <v>1026</v>
      </c>
      <c r="I184" s="17">
        <v>0</v>
      </c>
      <c r="J184" s="11" t="s">
        <v>992</v>
      </c>
      <c r="K184" s="120">
        <v>300</v>
      </c>
    </row>
    <row r="185" spans="1:11" x14ac:dyDescent="0.25">
      <c r="A185" s="17">
        <v>1</v>
      </c>
      <c r="B185" s="17">
        <v>9</v>
      </c>
      <c r="C185" s="17">
        <v>2005</v>
      </c>
      <c r="D185" s="20" t="s">
        <v>392</v>
      </c>
      <c r="E185" s="24" t="s">
        <v>1026</v>
      </c>
      <c r="F185" s="19" t="s">
        <v>264</v>
      </c>
      <c r="G185" s="17">
        <v>2</v>
      </c>
      <c r="H185" s="24" t="s">
        <v>1026</v>
      </c>
      <c r="I185" s="17">
        <v>0</v>
      </c>
      <c r="J185" s="11" t="s">
        <v>46</v>
      </c>
      <c r="K185" s="120">
        <v>796</v>
      </c>
    </row>
    <row r="186" spans="1:11" x14ac:dyDescent="0.25">
      <c r="A186" s="17">
        <v>3</v>
      </c>
      <c r="B186" s="17">
        <v>9</v>
      </c>
      <c r="C186" s="17">
        <v>2005</v>
      </c>
      <c r="D186" s="19" t="s">
        <v>264</v>
      </c>
      <c r="E186" s="24" t="s">
        <v>1026</v>
      </c>
      <c r="F186" s="20" t="s">
        <v>392</v>
      </c>
      <c r="G186" s="17">
        <v>1</v>
      </c>
      <c r="H186" s="24" t="s">
        <v>1026</v>
      </c>
      <c r="I186" s="17">
        <v>2</v>
      </c>
      <c r="J186" s="11" t="s">
        <v>993</v>
      </c>
      <c r="K186" s="120">
        <v>502</v>
      </c>
    </row>
    <row r="187" spans="1:11" x14ac:dyDescent="0.25">
      <c r="D187" s="11"/>
      <c r="F187" s="11"/>
      <c r="H187" s="11"/>
      <c r="J187" s="11"/>
    </row>
    <row r="188" spans="1:11" x14ac:dyDescent="0.25">
      <c r="A188" s="17">
        <v>27</v>
      </c>
      <c r="B188" s="17">
        <v>8</v>
      </c>
      <c r="C188" s="17">
        <v>2005</v>
      </c>
      <c r="D188" s="20" t="s">
        <v>1241</v>
      </c>
      <c r="E188" s="24" t="s">
        <v>1026</v>
      </c>
      <c r="F188" s="19" t="s">
        <v>1041</v>
      </c>
      <c r="G188" s="17">
        <v>2</v>
      </c>
      <c r="H188" s="24" t="s">
        <v>1026</v>
      </c>
      <c r="I188" s="17">
        <v>1</v>
      </c>
      <c r="J188" s="11" t="s">
        <v>994</v>
      </c>
      <c r="K188" s="17">
        <v>925</v>
      </c>
    </row>
    <row r="189" spans="1:11" x14ac:dyDescent="0.25">
      <c r="A189" s="17">
        <v>28</v>
      </c>
      <c r="B189" s="17">
        <v>8</v>
      </c>
      <c r="C189" s="17">
        <v>2005</v>
      </c>
      <c r="D189" s="19" t="s">
        <v>1041</v>
      </c>
      <c r="E189" s="24" t="s">
        <v>1026</v>
      </c>
      <c r="F189" s="20" t="s">
        <v>1241</v>
      </c>
      <c r="G189" s="17">
        <v>1</v>
      </c>
      <c r="H189" s="24" t="s">
        <v>1026</v>
      </c>
      <c r="I189" s="17">
        <v>2</v>
      </c>
      <c r="J189" s="11" t="s">
        <v>995</v>
      </c>
      <c r="K189" s="120">
        <v>569</v>
      </c>
    </row>
    <row r="190" spans="1:11" x14ac:dyDescent="0.25">
      <c r="A190" s="17">
        <v>1</v>
      </c>
      <c r="B190" s="17">
        <v>9</v>
      </c>
      <c r="C190" s="17">
        <v>2005</v>
      </c>
      <c r="D190" s="20" t="s">
        <v>1241</v>
      </c>
      <c r="E190" s="24" t="s">
        <v>1026</v>
      </c>
      <c r="F190" s="19" t="s">
        <v>1041</v>
      </c>
      <c r="G190" s="17">
        <v>2</v>
      </c>
      <c r="H190" s="24" t="s">
        <v>1026</v>
      </c>
      <c r="I190" s="17">
        <v>0</v>
      </c>
      <c r="J190" s="11" t="s">
        <v>221</v>
      </c>
      <c r="K190" s="120">
        <v>1838</v>
      </c>
    </row>
    <row r="191" spans="1:11" x14ac:dyDescent="0.25">
      <c r="D191" s="48"/>
      <c r="E191" s="24"/>
      <c r="F191" s="20"/>
      <c r="H191" s="24"/>
      <c r="J191" s="19" t="s">
        <v>2</v>
      </c>
      <c r="K191" s="17">
        <f>SUM(K183:K190)</f>
        <v>5441</v>
      </c>
    </row>
    <row r="192" spans="1:11" x14ac:dyDescent="0.25">
      <c r="D192" s="67"/>
      <c r="E192" s="24"/>
      <c r="F192" s="48"/>
      <c r="H192" s="24"/>
      <c r="J192" s="19" t="s">
        <v>567</v>
      </c>
      <c r="K192" s="82">
        <f>PRODUCT(K191/7)</f>
        <v>777.28571428571433</v>
      </c>
    </row>
    <row r="193" spans="1:11" x14ac:dyDescent="0.25">
      <c r="D193" s="20"/>
      <c r="E193" s="17"/>
      <c r="J193" s="11"/>
      <c r="K193" s="120"/>
    </row>
    <row r="194" spans="1:11" x14ac:dyDescent="0.25">
      <c r="A194" s="33"/>
      <c r="B194" s="33"/>
      <c r="C194" s="33"/>
      <c r="D194" s="23"/>
      <c r="E194" s="43"/>
      <c r="F194" s="35"/>
      <c r="G194" s="34"/>
      <c r="H194" s="43"/>
      <c r="I194" s="33"/>
      <c r="J194" s="163"/>
      <c r="K194" s="33"/>
    </row>
    <row r="195" spans="1:11" x14ac:dyDescent="0.25">
      <c r="A195" s="17">
        <v>24</v>
      </c>
      <c r="B195" s="17">
        <v>8</v>
      </c>
      <c r="C195" s="17">
        <v>2006</v>
      </c>
      <c r="D195" s="20" t="s">
        <v>392</v>
      </c>
      <c r="E195" s="24" t="s">
        <v>1026</v>
      </c>
      <c r="F195" s="19" t="s">
        <v>898</v>
      </c>
      <c r="G195" s="17">
        <v>1</v>
      </c>
      <c r="H195" s="24" t="s">
        <v>1026</v>
      </c>
      <c r="I195" s="17">
        <v>0</v>
      </c>
      <c r="J195" s="11" t="s">
        <v>2645</v>
      </c>
      <c r="K195" s="120">
        <v>796</v>
      </c>
    </row>
    <row r="196" spans="1:11" x14ac:dyDescent="0.25">
      <c r="A196" s="17">
        <v>26</v>
      </c>
      <c r="B196" s="17">
        <v>8</v>
      </c>
      <c r="C196" s="17">
        <v>2006</v>
      </c>
      <c r="D196" s="19" t="s">
        <v>898</v>
      </c>
      <c r="E196" s="24" t="s">
        <v>1026</v>
      </c>
      <c r="F196" s="20" t="s">
        <v>392</v>
      </c>
      <c r="G196" s="17">
        <v>0</v>
      </c>
      <c r="H196" s="24" t="s">
        <v>1026</v>
      </c>
      <c r="I196" s="17">
        <v>2</v>
      </c>
      <c r="J196" s="11" t="s">
        <v>6</v>
      </c>
      <c r="K196" s="120">
        <v>382</v>
      </c>
    </row>
    <row r="197" spans="1:11" x14ac:dyDescent="0.25">
      <c r="A197" s="17">
        <v>27</v>
      </c>
      <c r="B197" s="17">
        <v>8</v>
      </c>
      <c r="C197" s="17">
        <v>2006</v>
      </c>
      <c r="D197" s="20" t="s">
        <v>392</v>
      </c>
      <c r="E197" s="24" t="s">
        <v>1026</v>
      </c>
      <c r="F197" s="19" t="s">
        <v>898</v>
      </c>
      <c r="G197" s="17">
        <v>2</v>
      </c>
      <c r="H197" s="24" t="s">
        <v>1026</v>
      </c>
      <c r="I197" s="17">
        <v>1</v>
      </c>
      <c r="J197" s="11" t="s">
        <v>2646</v>
      </c>
      <c r="K197" s="120">
        <v>911</v>
      </c>
    </row>
    <row r="198" spans="1:11" x14ac:dyDescent="0.25">
      <c r="D198" s="11"/>
      <c r="F198" s="11"/>
      <c r="H198" s="11"/>
      <c r="J198" s="142"/>
    </row>
    <row r="199" spans="1:11" x14ac:dyDescent="0.25">
      <c r="A199" s="17">
        <v>24</v>
      </c>
      <c r="B199" s="17">
        <v>8</v>
      </c>
      <c r="C199" s="17">
        <v>2006</v>
      </c>
      <c r="D199" s="19" t="s">
        <v>1241</v>
      </c>
      <c r="E199" s="24" t="s">
        <v>1026</v>
      </c>
      <c r="F199" s="20" t="s">
        <v>264</v>
      </c>
      <c r="G199" s="17">
        <v>0</v>
      </c>
      <c r="H199" s="24" t="s">
        <v>1026</v>
      </c>
      <c r="I199" s="17">
        <v>1</v>
      </c>
      <c r="J199" s="11" t="s">
        <v>2647</v>
      </c>
      <c r="K199" s="17">
        <v>1230</v>
      </c>
    </row>
    <row r="200" spans="1:11" x14ac:dyDescent="0.25">
      <c r="A200" s="17">
        <v>26</v>
      </c>
      <c r="B200" s="17">
        <v>8</v>
      </c>
      <c r="C200" s="17">
        <v>2006</v>
      </c>
      <c r="D200" s="20" t="s">
        <v>264</v>
      </c>
      <c r="E200" s="24" t="s">
        <v>1026</v>
      </c>
      <c r="F200" s="19" t="s">
        <v>1241</v>
      </c>
      <c r="G200" s="17">
        <v>2</v>
      </c>
      <c r="H200" s="24" t="s">
        <v>1026</v>
      </c>
      <c r="I200" s="17">
        <v>0</v>
      </c>
      <c r="J200" s="11" t="s">
        <v>2648</v>
      </c>
      <c r="K200" s="120">
        <v>603</v>
      </c>
    </row>
    <row r="201" spans="1:11" x14ac:dyDescent="0.25">
      <c r="A201" s="17">
        <v>27</v>
      </c>
      <c r="B201" s="17">
        <v>8</v>
      </c>
      <c r="C201" s="17">
        <v>2006</v>
      </c>
      <c r="D201" s="19" t="s">
        <v>1241</v>
      </c>
      <c r="E201" s="24" t="s">
        <v>1026</v>
      </c>
      <c r="F201" s="20" t="s">
        <v>264</v>
      </c>
      <c r="G201" s="17">
        <v>0</v>
      </c>
      <c r="H201" s="24" t="s">
        <v>1026</v>
      </c>
      <c r="I201" s="17">
        <v>2</v>
      </c>
      <c r="J201" s="11" t="s">
        <v>2649</v>
      </c>
      <c r="K201" s="120">
        <v>1124</v>
      </c>
    </row>
    <row r="202" spans="1:11" x14ac:dyDescent="0.25">
      <c r="D202" s="20"/>
      <c r="E202" s="24"/>
      <c r="H202" s="24"/>
      <c r="J202" s="19" t="s">
        <v>2</v>
      </c>
      <c r="K202" s="17">
        <f>SUM(K195:K201)</f>
        <v>5046</v>
      </c>
    </row>
    <row r="203" spans="1:11" x14ac:dyDescent="0.25">
      <c r="D203" s="20"/>
      <c r="E203" s="24"/>
      <c r="H203" s="24"/>
      <c r="J203" s="19" t="s">
        <v>567</v>
      </c>
      <c r="K203" s="82">
        <f>PRODUCT(K202/6)</f>
        <v>841</v>
      </c>
    </row>
    <row r="204" spans="1:11" x14ac:dyDescent="0.25">
      <c r="D204" s="20"/>
      <c r="E204" s="17"/>
      <c r="J204" s="11"/>
      <c r="K204" s="120"/>
    </row>
    <row r="205" spans="1:11" x14ac:dyDescent="0.25">
      <c r="A205" s="33"/>
      <c r="B205" s="33"/>
      <c r="C205" s="33"/>
      <c r="D205" s="23"/>
      <c r="E205" s="43"/>
      <c r="F205" s="35"/>
      <c r="G205" s="34"/>
      <c r="H205" s="43"/>
      <c r="I205" s="33"/>
      <c r="J205" s="163"/>
      <c r="K205" s="33"/>
    </row>
    <row r="206" spans="1:11" x14ac:dyDescent="0.25">
      <c r="A206" s="17">
        <v>2</v>
      </c>
      <c r="B206" s="17">
        <v>9</v>
      </c>
      <c r="C206" s="17">
        <v>2007</v>
      </c>
      <c r="D206" s="20" t="s">
        <v>392</v>
      </c>
      <c r="E206" s="24" t="s">
        <v>1026</v>
      </c>
      <c r="F206" s="19" t="s">
        <v>264</v>
      </c>
      <c r="G206" s="17">
        <v>2</v>
      </c>
      <c r="H206" s="24" t="s">
        <v>1026</v>
      </c>
      <c r="I206" s="17">
        <v>0</v>
      </c>
      <c r="J206" s="142" t="s">
        <v>2057</v>
      </c>
      <c r="K206" s="120">
        <v>402</v>
      </c>
    </row>
    <row r="207" spans="1:11" x14ac:dyDescent="0.25">
      <c r="A207" s="17">
        <v>5</v>
      </c>
      <c r="B207" s="17">
        <v>9</v>
      </c>
      <c r="C207" s="17">
        <v>2007</v>
      </c>
      <c r="D207" s="19" t="s">
        <v>264</v>
      </c>
      <c r="E207" s="24" t="s">
        <v>1026</v>
      </c>
      <c r="F207" s="20" t="s">
        <v>392</v>
      </c>
      <c r="G207" s="17">
        <v>0</v>
      </c>
      <c r="H207" s="24" t="s">
        <v>1026</v>
      </c>
      <c r="I207" s="17">
        <v>1</v>
      </c>
      <c r="J207" s="11" t="s">
        <v>1456</v>
      </c>
      <c r="K207" s="120">
        <v>654</v>
      </c>
    </row>
    <row r="208" spans="1:11" x14ac:dyDescent="0.25">
      <c r="A208" s="17">
        <v>8</v>
      </c>
      <c r="B208" s="17">
        <v>9</v>
      </c>
      <c r="C208" s="17">
        <v>2007</v>
      </c>
      <c r="D208" s="20" t="s">
        <v>392</v>
      </c>
      <c r="E208" s="24" t="s">
        <v>1026</v>
      </c>
      <c r="F208" s="19" t="s">
        <v>264</v>
      </c>
      <c r="G208" s="17">
        <v>2</v>
      </c>
      <c r="H208" s="24" t="s">
        <v>1026</v>
      </c>
      <c r="I208" s="17">
        <v>0</v>
      </c>
      <c r="J208" s="11" t="s">
        <v>1652</v>
      </c>
      <c r="K208" s="120">
        <v>571</v>
      </c>
    </row>
    <row r="209" spans="1:11" x14ac:dyDescent="0.25">
      <c r="D209" s="11"/>
      <c r="F209" s="11"/>
      <c r="H209" s="11"/>
      <c r="J209" s="142"/>
    </row>
    <row r="210" spans="1:11" x14ac:dyDescent="0.25">
      <c r="A210" s="17">
        <v>2</v>
      </c>
      <c r="B210" s="17">
        <v>9</v>
      </c>
      <c r="C210" s="17">
        <v>2007</v>
      </c>
      <c r="D210" s="20" t="s">
        <v>898</v>
      </c>
      <c r="E210" s="24" t="s">
        <v>1026</v>
      </c>
      <c r="F210" s="19" t="s">
        <v>1241</v>
      </c>
      <c r="G210" s="17">
        <v>2</v>
      </c>
      <c r="H210" s="24" t="s">
        <v>1026</v>
      </c>
      <c r="I210" s="17">
        <v>0</v>
      </c>
      <c r="J210" s="142" t="s">
        <v>1649</v>
      </c>
      <c r="K210" s="17">
        <v>456</v>
      </c>
    </row>
    <row r="211" spans="1:11" x14ac:dyDescent="0.25">
      <c r="A211" s="17">
        <v>5</v>
      </c>
      <c r="B211" s="17">
        <v>9</v>
      </c>
      <c r="C211" s="17">
        <v>2007</v>
      </c>
      <c r="D211" s="19" t="s">
        <v>1241</v>
      </c>
      <c r="E211" s="24" t="s">
        <v>1026</v>
      </c>
      <c r="F211" s="20" t="s">
        <v>898</v>
      </c>
      <c r="G211" s="17">
        <v>1</v>
      </c>
      <c r="H211" s="24" t="s">
        <v>1026</v>
      </c>
      <c r="I211" s="17">
        <v>2</v>
      </c>
      <c r="J211" s="11" t="s">
        <v>1650</v>
      </c>
      <c r="K211" s="120">
        <v>964</v>
      </c>
    </row>
    <row r="212" spans="1:11" x14ac:dyDescent="0.25">
      <c r="A212" s="17">
        <v>8</v>
      </c>
      <c r="B212" s="17">
        <v>9</v>
      </c>
      <c r="C212" s="17">
        <v>2007</v>
      </c>
      <c r="D212" s="20" t="s">
        <v>898</v>
      </c>
      <c r="E212" s="24" t="s">
        <v>1026</v>
      </c>
      <c r="F212" s="19" t="s">
        <v>1241</v>
      </c>
      <c r="G212" s="17">
        <v>2</v>
      </c>
      <c r="H212" s="24" t="s">
        <v>1026</v>
      </c>
      <c r="I212" s="17">
        <v>1</v>
      </c>
      <c r="J212" s="11" t="s">
        <v>1651</v>
      </c>
      <c r="K212" s="120">
        <v>625</v>
      </c>
    </row>
    <row r="213" spans="1:11" x14ac:dyDescent="0.25">
      <c r="D213" s="20"/>
      <c r="E213" s="24"/>
      <c r="H213" s="24"/>
      <c r="J213" s="19" t="s">
        <v>2</v>
      </c>
      <c r="K213" s="17">
        <f>SUM(K206:K212)</f>
        <v>3672</v>
      </c>
    </row>
    <row r="214" spans="1:11" x14ac:dyDescent="0.25">
      <c r="D214" s="20"/>
      <c r="E214" s="24"/>
      <c r="H214" s="24"/>
      <c r="J214" s="19" t="s">
        <v>567</v>
      </c>
      <c r="K214" s="82">
        <f>PRODUCT(K213/6)</f>
        <v>612</v>
      </c>
    </row>
    <row r="215" spans="1:11" x14ac:dyDescent="0.25">
      <c r="D215" s="20"/>
      <c r="E215" s="17"/>
      <c r="J215" s="11"/>
      <c r="K215" s="120"/>
    </row>
    <row r="216" spans="1:11" x14ac:dyDescent="0.25">
      <c r="A216" s="33"/>
      <c r="B216" s="33"/>
      <c r="C216" s="33"/>
      <c r="D216" s="22"/>
      <c r="E216" s="33"/>
      <c r="F216" s="35"/>
      <c r="G216" s="33"/>
      <c r="H216" s="33"/>
      <c r="I216" s="33"/>
      <c r="J216" s="164"/>
      <c r="K216" s="163"/>
    </row>
    <row r="217" spans="1:11" x14ac:dyDescent="0.25">
      <c r="A217" s="17">
        <v>29</v>
      </c>
      <c r="B217" s="17">
        <v>8</v>
      </c>
      <c r="C217" s="17">
        <v>2008</v>
      </c>
      <c r="D217" s="19" t="s">
        <v>898</v>
      </c>
      <c r="E217" s="24" t="s">
        <v>1026</v>
      </c>
      <c r="F217" s="20" t="s">
        <v>1241</v>
      </c>
      <c r="G217" s="17">
        <v>0</v>
      </c>
      <c r="H217" s="24" t="s">
        <v>1026</v>
      </c>
      <c r="I217" s="17">
        <v>2</v>
      </c>
      <c r="J217" s="142" t="s">
        <v>1104</v>
      </c>
      <c r="K217" s="120">
        <v>464</v>
      </c>
    </row>
    <row r="218" spans="1:11" x14ac:dyDescent="0.25">
      <c r="A218" s="17">
        <v>31</v>
      </c>
      <c r="B218" s="17">
        <v>8</v>
      </c>
      <c r="C218" s="17">
        <v>2008</v>
      </c>
      <c r="D218" s="19" t="s">
        <v>1241</v>
      </c>
      <c r="E218" s="24" t="s">
        <v>1026</v>
      </c>
      <c r="F218" s="20" t="s">
        <v>898</v>
      </c>
      <c r="G218" s="17">
        <v>1</v>
      </c>
      <c r="H218" s="24" t="s">
        <v>1026</v>
      </c>
      <c r="I218" s="17">
        <v>2</v>
      </c>
      <c r="J218" s="11" t="s">
        <v>254</v>
      </c>
      <c r="K218" s="120">
        <v>1336</v>
      </c>
    </row>
    <row r="219" spans="1:11" x14ac:dyDescent="0.25">
      <c r="A219" s="17">
        <v>3</v>
      </c>
      <c r="B219" s="17">
        <v>9</v>
      </c>
      <c r="C219" s="17">
        <v>2008</v>
      </c>
      <c r="D219" s="19" t="s">
        <v>898</v>
      </c>
      <c r="E219" s="24" t="s">
        <v>1026</v>
      </c>
      <c r="F219" s="20" t="s">
        <v>1241</v>
      </c>
      <c r="G219" s="17">
        <v>0</v>
      </c>
      <c r="H219" s="24" t="s">
        <v>1026</v>
      </c>
      <c r="I219" s="17">
        <v>2</v>
      </c>
      <c r="J219" s="11" t="s">
        <v>1453</v>
      </c>
      <c r="K219" s="120">
        <v>333</v>
      </c>
    </row>
    <row r="220" spans="1:11" x14ac:dyDescent="0.25">
      <c r="A220" s="17">
        <v>6</v>
      </c>
      <c r="B220" s="17">
        <v>9</v>
      </c>
      <c r="C220" s="17">
        <v>2008</v>
      </c>
      <c r="D220" s="20" t="s">
        <v>1241</v>
      </c>
      <c r="E220" s="24" t="s">
        <v>1026</v>
      </c>
      <c r="F220" s="19" t="s">
        <v>898</v>
      </c>
      <c r="G220" s="17">
        <v>2</v>
      </c>
      <c r="H220" s="24" t="s">
        <v>1026</v>
      </c>
      <c r="I220" s="17">
        <v>1</v>
      </c>
      <c r="J220" s="11" t="s">
        <v>2040</v>
      </c>
      <c r="K220" s="120">
        <v>1222</v>
      </c>
    </row>
    <row r="221" spans="1:11" x14ac:dyDescent="0.25">
      <c r="D221" s="11"/>
      <c r="F221" s="11"/>
      <c r="H221" s="11"/>
      <c r="J221" s="142"/>
    </row>
    <row r="222" spans="1:11" x14ac:dyDescent="0.25">
      <c r="A222" s="17">
        <v>30</v>
      </c>
      <c r="B222" s="17">
        <v>8</v>
      </c>
      <c r="C222" s="17">
        <v>2008</v>
      </c>
      <c r="D222" s="20" t="s">
        <v>392</v>
      </c>
      <c r="E222" s="24" t="s">
        <v>1026</v>
      </c>
      <c r="F222" s="19" t="s">
        <v>1041</v>
      </c>
      <c r="G222" s="17">
        <v>2</v>
      </c>
      <c r="H222" s="24" t="s">
        <v>1026</v>
      </c>
      <c r="I222" s="17">
        <v>0</v>
      </c>
      <c r="J222" s="142" t="s">
        <v>1741</v>
      </c>
      <c r="K222" s="17">
        <v>519</v>
      </c>
    </row>
    <row r="223" spans="1:11" x14ac:dyDescent="0.25">
      <c r="A223" s="17">
        <v>31</v>
      </c>
      <c r="B223" s="17">
        <v>8</v>
      </c>
      <c r="C223" s="17">
        <v>2008</v>
      </c>
      <c r="D223" s="20" t="s">
        <v>1041</v>
      </c>
      <c r="E223" s="24" t="s">
        <v>1026</v>
      </c>
      <c r="F223" s="19" t="s">
        <v>392</v>
      </c>
      <c r="G223" s="17">
        <v>2</v>
      </c>
      <c r="H223" s="24" t="s">
        <v>1026</v>
      </c>
      <c r="I223" s="17">
        <v>0</v>
      </c>
      <c r="J223" s="11" t="s">
        <v>1292</v>
      </c>
      <c r="K223" s="120">
        <v>624</v>
      </c>
    </row>
    <row r="224" spans="1:11" x14ac:dyDescent="0.25">
      <c r="A224" s="17">
        <v>3</v>
      </c>
      <c r="B224" s="17">
        <v>9</v>
      </c>
      <c r="C224" s="17">
        <v>2008</v>
      </c>
      <c r="D224" s="20" t="s">
        <v>392</v>
      </c>
      <c r="E224" s="24" t="s">
        <v>1026</v>
      </c>
      <c r="F224" s="19" t="s">
        <v>1041</v>
      </c>
      <c r="G224" s="17">
        <v>2</v>
      </c>
      <c r="H224" s="24" t="s">
        <v>1026</v>
      </c>
      <c r="I224" s="17">
        <v>0</v>
      </c>
      <c r="J224" s="11" t="s">
        <v>881</v>
      </c>
      <c r="K224" s="120">
        <v>385</v>
      </c>
    </row>
    <row r="225" spans="1:11" x14ac:dyDescent="0.25">
      <c r="A225" s="17">
        <v>6</v>
      </c>
      <c r="B225" s="17">
        <v>9</v>
      </c>
      <c r="C225" s="17">
        <v>2008</v>
      </c>
      <c r="D225" s="19" t="s">
        <v>1041</v>
      </c>
      <c r="E225" s="24" t="s">
        <v>1026</v>
      </c>
      <c r="F225" s="20" t="s">
        <v>392</v>
      </c>
      <c r="G225" s="17">
        <v>0</v>
      </c>
      <c r="H225" s="24" t="s">
        <v>1026</v>
      </c>
      <c r="I225" s="17">
        <v>2</v>
      </c>
      <c r="J225" s="11" t="s">
        <v>2433</v>
      </c>
      <c r="K225" s="120">
        <v>554</v>
      </c>
    </row>
    <row r="226" spans="1:11" x14ac:dyDescent="0.25">
      <c r="E226" s="24"/>
      <c r="H226" s="24"/>
      <c r="J226" s="19" t="s">
        <v>2</v>
      </c>
      <c r="K226" s="17">
        <f>SUM(K217:K225)</f>
        <v>5437</v>
      </c>
    </row>
    <row r="227" spans="1:11" x14ac:dyDescent="0.25">
      <c r="J227" s="19" t="s">
        <v>567</v>
      </c>
      <c r="K227" s="82">
        <f>PRODUCT(K226/8)</f>
        <v>679.625</v>
      </c>
    </row>
    <row r="229" spans="1:11" x14ac:dyDescent="0.25">
      <c r="A229" s="33"/>
      <c r="B229" s="33"/>
      <c r="C229" s="33"/>
      <c r="D229" s="22"/>
      <c r="E229" s="33"/>
      <c r="F229" s="35"/>
      <c r="G229" s="33"/>
      <c r="H229" s="33"/>
      <c r="I229" s="33"/>
      <c r="J229" s="164"/>
      <c r="K229" s="163"/>
    </row>
    <row r="230" spans="1:11" x14ac:dyDescent="0.25">
      <c r="A230" s="196">
        <v>23</v>
      </c>
      <c r="B230" s="196">
        <v>8</v>
      </c>
      <c r="C230" s="17">
        <v>2009</v>
      </c>
      <c r="D230" s="197" t="s">
        <v>392</v>
      </c>
      <c r="E230" s="24" t="s">
        <v>1026</v>
      </c>
      <c r="F230" s="176" t="s">
        <v>1241</v>
      </c>
      <c r="G230" s="196">
        <v>0</v>
      </c>
      <c r="H230" s="24" t="s">
        <v>1026</v>
      </c>
      <c r="I230" s="196">
        <v>1</v>
      </c>
      <c r="J230" s="200" t="s">
        <v>4399</v>
      </c>
      <c r="K230" s="196">
        <v>871</v>
      </c>
    </row>
    <row r="231" spans="1:11" x14ac:dyDescent="0.25">
      <c r="A231" s="196">
        <v>25</v>
      </c>
      <c r="B231" s="196">
        <v>8</v>
      </c>
      <c r="C231" s="17">
        <v>2009</v>
      </c>
      <c r="D231" s="197" t="s">
        <v>1241</v>
      </c>
      <c r="E231" s="24" t="s">
        <v>1026</v>
      </c>
      <c r="F231" s="176" t="s">
        <v>392</v>
      </c>
      <c r="G231" s="196">
        <v>0</v>
      </c>
      <c r="H231" s="24" t="s">
        <v>1026</v>
      </c>
      <c r="I231" s="196">
        <v>2</v>
      </c>
      <c r="J231" s="200" t="s">
        <v>4402</v>
      </c>
      <c r="K231" s="196">
        <v>1437</v>
      </c>
    </row>
    <row r="232" spans="1:11" x14ac:dyDescent="0.25">
      <c r="A232" s="196">
        <v>29</v>
      </c>
      <c r="B232" s="196">
        <v>8</v>
      </c>
      <c r="C232" s="17">
        <v>2009</v>
      </c>
      <c r="D232" s="176" t="s">
        <v>392</v>
      </c>
      <c r="E232" s="24" t="s">
        <v>1026</v>
      </c>
      <c r="F232" s="197" t="s">
        <v>1241</v>
      </c>
      <c r="G232" s="196">
        <v>2</v>
      </c>
      <c r="H232" s="24" t="s">
        <v>1026</v>
      </c>
      <c r="I232" s="196">
        <v>0</v>
      </c>
      <c r="J232" s="200" t="s">
        <v>4405</v>
      </c>
      <c r="K232" s="196">
        <v>776</v>
      </c>
    </row>
    <row r="233" spans="1:11" x14ac:dyDescent="0.25">
      <c r="A233" s="196">
        <v>30</v>
      </c>
      <c r="B233" s="196">
        <v>8</v>
      </c>
      <c r="C233" s="17">
        <v>2009</v>
      </c>
      <c r="D233" s="197" t="s">
        <v>1241</v>
      </c>
      <c r="E233" s="24" t="s">
        <v>1026</v>
      </c>
      <c r="F233" s="176" t="s">
        <v>392</v>
      </c>
      <c r="G233" s="196">
        <v>0</v>
      </c>
      <c r="H233" s="24" t="s">
        <v>1026</v>
      </c>
      <c r="I233" s="196">
        <v>2</v>
      </c>
      <c r="J233" s="200" t="s">
        <v>125</v>
      </c>
      <c r="K233" s="196">
        <v>1062</v>
      </c>
    </row>
    <row r="234" spans="1:11" x14ac:dyDescent="0.25">
      <c r="A234" s="196"/>
      <c r="B234" s="196"/>
      <c r="C234" s="196"/>
      <c r="D234" s="197"/>
      <c r="E234" s="197"/>
      <c r="F234" s="197"/>
      <c r="G234" s="196"/>
      <c r="H234" s="197"/>
      <c r="I234" s="196"/>
      <c r="J234" s="200"/>
      <c r="K234" s="196"/>
    </row>
    <row r="235" spans="1:11" x14ac:dyDescent="0.25">
      <c r="A235" s="196">
        <v>23</v>
      </c>
      <c r="B235" s="196">
        <v>8</v>
      </c>
      <c r="C235" s="17">
        <v>2009</v>
      </c>
      <c r="D235" s="20" t="s">
        <v>1041</v>
      </c>
      <c r="E235" s="24" t="s">
        <v>1026</v>
      </c>
      <c r="F235" s="19" t="s">
        <v>898</v>
      </c>
      <c r="G235" s="196">
        <v>2</v>
      </c>
      <c r="H235" s="24" t="s">
        <v>1026</v>
      </c>
      <c r="I235" s="196">
        <v>1</v>
      </c>
      <c r="J235" s="200" t="s">
        <v>4400</v>
      </c>
      <c r="K235" s="196">
        <v>830</v>
      </c>
    </row>
    <row r="236" spans="1:11" x14ac:dyDescent="0.25">
      <c r="A236" s="196">
        <v>26</v>
      </c>
      <c r="B236" s="196">
        <v>8</v>
      </c>
      <c r="C236" s="17">
        <v>2009</v>
      </c>
      <c r="D236" s="19" t="s">
        <v>898</v>
      </c>
      <c r="E236" s="24" t="s">
        <v>1026</v>
      </c>
      <c r="F236" s="20" t="s">
        <v>1041</v>
      </c>
      <c r="G236" s="196">
        <v>0</v>
      </c>
      <c r="H236" s="24" t="s">
        <v>1026</v>
      </c>
      <c r="I236" s="196">
        <v>2</v>
      </c>
      <c r="J236" s="200" t="s">
        <v>6</v>
      </c>
      <c r="K236" s="196">
        <v>781</v>
      </c>
    </row>
    <row r="237" spans="1:11" x14ac:dyDescent="0.25">
      <c r="A237" s="196">
        <v>29</v>
      </c>
      <c r="B237" s="196">
        <v>8</v>
      </c>
      <c r="C237" s="17">
        <v>2009</v>
      </c>
      <c r="D237" s="197" t="s">
        <v>1041</v>
      </c>
      <c r="E237" s="24" t="s">
        <v>1026</v>
      </c>
      <c r="F237" s="176" t="s">
        <v>898</v>
      </c>
      <c r="G237" s="196">
        <v>0</v>
      </c>
      <c r="H237" s="24" t="s">
        <v>1026</v>
      </c>
      <c r="I237" s="196">
        <v>2</v>
      </c>
      <c r="J237" s="200" t="s">
        <v>4406</v>
      </c>
      <c r="K237" s="196">
        <v>632</v>
      </c>
    </row>
    <row r="238" spans="1:11" x14ac:dyDescent="0.25">
      <c r="A238" s="196">
        <v>30</v>
      </c>
      <c r="B238" s="196">
        <v>8</v>
      </c>
      <c r="C238" s="17">
        <v>2009</v>
      </c>
      <c r="D238" s="197" t="s">
        <v>898</v>
      </c>
      <c r="E238" s="24" t="s">
        <v>1026</v>
      </c>
      <c r="F238" s="176" t="s">
        <v>1041</v>
      </c>
      <c r="G238" s="196">
        <v>0</v>
      </c>
      <c r="H238" s="24" t="s">
        <v>1026</v>
      </c>
      <c r="I238" s="196">
        <v>2</v>
      </c>
      <c r="J238" s="200" t="s">
        <v>4407</v>
      </c>
      <c r="K238" s="196">
        <v>738</v>
      </c>
    </row>
    <row r="239" spans="1:11" x14ac:dyDescent="0.25">
      <c r="J239" s="19" t="s">
        <v>2</v>
      </c>
      <c r="K239" s="17">
        <f>SUM(K230:K238)</f>
        <v>7127</v>
      </c>
    </row>
    <row r="240" spans="1:11" x14ac:dyDescent="0.25">
      <c r="J240" s="19" t="s">
        <v>567</v>
      </c>
      <c r="K240" s="82">
        <f>PRODUCT(K239/8)</f>
        <v>890.875</v>
      </c>
    </row>
    <row r="242" spans="1:11" x14ac:dyDescent="0.25">
      <c r="A242" s="33"/>
      <c r="B242" s="33"/>
      <c r="C242" s="33"/>
      <c r="D242" s="22"/>
      <c r="E242" s="33"/>
      <c r="F242" s="35"/>
      <c r="G242" s="33"/>
      <c r="H242" s="33"/>
      <c r="I242" s="33"/>
      <c r="J242" s="164"/>
      <c r="K242" s="163"/>
    </row>
    <row r="243" spans="1:11" x14ac:dyDescent="0.25">
      <c r="A243" s="196">
        <v>22</v>
      </c>
      <c r="B243" s="196">
        <v>8</v>
      </c>
      <c r="C243" s="17">
        <v>2010</v>
      </c>
      <c r="D243" s="20" t="s">
        <v>1241</v>
      </c>
      <c r="E243" s="24" t="s">
        <v>1026</v>
      </c>
      <c r="F243" s="19" t="s">
        <v>264</v>
      </c>
      <c r="G243" s="196">
        <v>2</v>
      </c>
      <c r="H243" s="24" t="s">
        <v>1026</v>
      </c>
      <c r="I243" s="196">
        <v>0</v>
      </c>
      <c r="J243" s="200" t="s">
        <v>32</v>
      </c>
      <c r="K243" s="196">
        <v>1542</v>
      </c>
    </row>
    <row r="244" spans="1:11" x14ac:dyDescent="0.25">
      <c r="A244" s="196">
        <v>25</v>
      </c>
      <c r="B244" s="196">
        <v>8</v>
      </c>
      <c r="C244" s="17">
        <v>2010</v>
      </c>
      <c r="D244" s="19" t="s">
        <v>264</v>
      </c>
      <c r="E244" s="24" t="s">
        <v>1026</v>
      </c>
      <c r="F244" s="20" t="s">
        <v>1241</v>
      </c>
      <c r="G244" s="196">
        <v>0</v>
      </c>
      <c r="H244" s="24" t="s">
        <v>1026</v>
      </c>
      <c r="I244" s="196">
        <v>2</v>
      </c>
      <c r="J244" s="200" t="s">
        <v>4563</v>
      </c>
      <c r="K244" s="196">
        <v>1021</v>
      </c>
    </row>
    <row r="245" spans="1:11" x14ac:dyDescent="0.25">
      <c r="A245" s="196">
        <v>28</v>
      </c>
      <c r="B245" s="196">
        <v>8</v>
      </c>
      <c r="C245" s="17">
        <v>2010</v>
      </c>
      <c r="D245" s="20" t="s">
        <v>1241</v>
      </c>
      <c r="E245" s="24" t="s">
        <v>1026</v>
      </c>
      <c r="F245" s="19" t="s">
        <v>264</v>
      </c>
      <c r="G245" s="196">
        <v>2</v>
      </c>
      <c r="H245" s="24" t="s">
        <v>1026</v>
      </c>
      <c r="I245" s="196">
        <v>0</v>
      </c>
      <c r="J245" s="200" t="s">
        <v>4568</v>
      </c>
      <c r="K245" s="196">
        <v>1077</v>
      </c>
    </row>
    <row r="246" spans="1:11" x14ac:dyDescent="0.25">
      <c r="A246" s="196"/>
      <c r="B246" s="196"/>
      <c r="C246" s="196"/>
      <c r="D246" s="197"/>
      <c r="E246" s="197"/>
      <c r="F246" s="197"/>
      <c r="G246" s="196"/>
      <c r="H246" s="197"/>
      <c r="I246" s="196"/>
      <c r="J246" s="200"/>
      <c r="K246" s="196"/>
    </row>
    <row r="247" spans="1:11" x14ac:dyDescent="0.25">
      <c r="A247" s="196">
        <v>22</v>
      </c>
      <c r="B247" s="196">
        <v>8</v>
      </c>
      <c r="C247" s="17">
        <v>2010</v>
      </c>
      <c r="D247" s="20" t="s">
        <v>392</v>
      </c>
      <c r="E247" s="24" t="s">
        <v>1026</v>
      </c>
      <c r="F247" s="19" t="s">
        <v>1041</v>
      </c>
      <c r="G247" s="196">
        <v>1</v>
      </c>
      <c r="H247" s="24" t="s">
        <v>1026</v>
      </c>
      <c r="I247" s="196">
        <v>0</v>
      </c>
      <c r="J247" s="200" t="s">
        <v>4560</v>
      </c>
      <c r="K247" s="196">
        <v>1036</v>
      </c>
    </row>
    <row r="248" spans="1:11" x14ac:dyDescent="0.25">
      <c r="A248" s="196">
        <v>25</v>
      </c>
      <c r="B248" s="196">
        <v>8</v>
      </c>
      <c r="C248" s="17">
        <v>2010</v>
      </c>
      <c r="D248" s="19" t="s">
        <v>1041</v>
      </c>
      <c r="E248" s="24" t="s">
        <v>1026</v>
      </c>
      <c r="F248" s="20" t="s">
        <v>392</v>
      </c>
      <c r="G248" s="196">
        <v>1</v>
      </c>
      <c r="H248" s="24" t="s">
        <v>1026</v>
      </c>
      <c r="I248" s="196">
        <v>2</v>
      </c>
      <c r="J248" s="200" t="s">
        <v>4562</v>
      </c>
      <c r="K248" s="196">
        <v>763</v>
      </c>
    </row>
    <row r="249" spans="1:11" x14ac:dyDescent="0.25">
      <c r="A249" s="196">
        <v>28</v>
      </c>
      <c r="B249" s="196">
        <v>8</v>
      </c>
      <c r="C249" s="17">
        <v>2010</v>
      </c>
      <c r="D249" s="20" t="s">
        <v>392</v>
      </c>
      <c r="E249" s="24" t="s">
        <v>1026</v>
      </c>
      <c r="F249" s="19" t="s">
        <v>1041</v>
      </c>
      <c r="G249" s="196">
        <v>2</v>
      </c>
      <c r="H249" s="24" t="s">
        <v>1026</v>
      </c>
      <c r="I249" s="196">
        <v>0</v>
      </c>
      <c r="J249" s="200" t="s">
        <v>4567</v>
      </c>
      <c r="K249" s="196">
        <v>488</v>
      </c>
    </row>
    <row r="250" spans="1:11" x14ac:dyDescent="0.25">
      <c r="J250" s="19" t="s">
        <v>2</v>
      </c>
      <c r="K250" s="17">
        <f>SUM(K243:K249)</f>
        <v>5927</v>
      </c>
    </row>
    <row r="251" spans="1:11" x14ac:dyDescent="0.25">
      <c r="J251" s="19" t="s">
        <v>567</v>
      </c>
      <c r="K251" s="82">
        <f>PRODUCT(K250/6)</f>
        <v>987.83333333333337</v>
      </c>
    </row>
    <row r="253" spans="1:11" x14ac:dyDescent="0.25">
      <c r="A253" s="33"/>
      <c r="B253" s="33"/>
      <c r="C253" s="33"/>
      <c r="D253" s="22"/>
      <c r="E253" s="33"/>
      <c r="F253" s="35"/>
      <c r="G253" s="33"/>
      <c r="H253" s="33"/>
      <c r="I253" s="33"/>
      <c r="J253" s="164"/>
      <c r="K253" s="163"/>
    </row>
    <row r="254" spans="1:11" x14ac:dyDescent="0.25">
      <c r="A254" s="17">
        <v>21</v>
      </c>
      <c r="B254" s="17">
        <v>8</v>
      </c>
      <c r="C254" s="17">
        <v>2011</v>
      </c>
      <c r="D254" s="20" t="s">
        <v>1041</v>
      </c>
      <c r="E254" s="11" t="s">
        <v>1026</v>
      </c>
      <c r="F254" s="19" t="s">
        <v>264</v>
      </c>
      <c r="G254" s="17">
        <v>2</v>
      </c>
      <c r="H254" s="17" t="s">
        <v>1026</v>
      </c>
      <c r="I254" s="17">
        <v>0</v>
      </c>
      <c r="J254" s="19" t="s">
        <v>1365</v>
      </c>
      <c r="K254" s="17">
        <v>755</v>
      </c>
    </row>
    <row r="255" spans="1:11" x14ac:dyDescent="0.25">
      <c r="A255" s="17">
        <v>24</v>
      </c>
      <c r="B255" s="17">
        <v>8</v>
      </c>
      <c r="C255" s="17">
        <v>2011</v>
      </c>
      <c r="D255" s="20" t="s">
        <v>264</v>
      </c>
      <c r="E255" s="11" t="s">
        <v>1026</v>
      </c>
      <c r="F255" s="19" t="s">
        <v>1041</v>
      </c>
      <c r="G255" s="17">
        <v>2</v>
      </c>
      <c r="H255" s="17" t="s">
        <v>1026</v>
      </c>
      <c r="I255" s="17">
        <v>0</v>
      </c>
      <c r="J255" s="19" t="s">
        <v>5026</v>
      </c>
      <c r="K255" s="17">
        <v>663</v>
      </c>
    </row>
    <row r="256" spans="1:11" x14ac:dyDescent="0.25">
      <c r="A256" s="17">
        <v>27</v>
      </c>
      <c r="B256" s="17">
        <v>8</v>
      </c>
      <c r="C256" s="17">
        <v>2011</v>
      </c>
      <c r="D256" s="20" t="s">
        <v>1041</v>
      </c>
      <c r="E256" s="11" t="s">
        <v>1026</v>
      </c>
      <c r="F256" s="19" t="s">
        <v>264</v>
      </c>
      <c r="G256" s="17">
        <v>2</v>
      </c>
      <c r="H256" s="17" t="s">
        <v>1026</v>
      </c>
      <c r="I256" s="17">
        <v>1</v>
      </c>
      <c r="J256" s="19" t="s">
        <v>5028</v>
      </c>
      <c r="K256" s="17">
        <v>583</v>
      </c>
    </row>
    <row r="257" spans="1:11" x14ac:dyDescent="0.25">
      <c r="A257" s="17">
        <v>28</v>
      </c>
      <c r="B257" s="17">
        <v>8</v>
      </c>
      <c r="C257" s="17">
        <v>2011</v>
      </c>
      <c r="D257" s="19" t="s">
        <v>264</v>
      </c>
      <c r="E257" s="11" t="s">
        <v>1026</v>
      </c>
      <c r="F257" s="20" t="s">
        <v>1041</v>
      </c>
      <c r="G257" s="17">
        <v>0</v>
      </c>
      <c r="H257" s="17" t="s">
        <v>1026</v>
      </c>
      <c r="I257" s="17">
        <v>2</v>
      </c>
      <c r="J257" s="19" t="s">
        <v>2712</v>
      </c>
      <c r="K257" s="17">
        <v>983</v>
      </c>
    </row>
    <row r="258" spans="1:11" x14ac:dyDescent="0.25">
      <c r="J258" s="19"/>
    </row>
    <row r="259" spans="1:11" x14ac:dyDescent="0.25">
      <c r="A259" s="17">
        <v>21</v>
      </c>
      <c r="B259" s="17">
        <v>8</v>
      </c>
      <c r="C259" s="17">
        <v>2011</v>
      </c>
      <c r="D259" s="20" t="s">
        <v>1241</v>
      </c>
      <c r="E259" s="11" t="s">
        <v>1026</v>
      </c>
      <c r="F259" s="19" t="s">
        <v>392</v>
      </c>
      <c r="G259" s="17">
        <v>1</v>
      </c>
      <c r="H259" s="17" t="s">
        <v>1026</v>
      </c>
      <c r="I259" s="17">
        <v>0</v>
      </c>
      <c r="J259" s="19" t="s">
        <v>21</v>
      </c>
      <c r="K259" s="17">
        <v>1824</v>
      </c>
    </row>
    <row r="260" spans="1:11" x14ac:dyDescent="0.25">
      <c r="A260" s="17">
        <v>24</v>
      </c>
      <c r="B260" s="17">
        <v>8</v>
      </c>
      <c r="C260" s="17">
        <v>2011</v>
      </c>
      <c r="D260" s="19" t="s">
        <v>392</v>
      </c>
      <c r="E260" s="11" t="s">
        <v>1026</v>
      </c>
      <c r="F260" s="20" t="s">
        <v>1241</v>
      </c>
      <c r="G260" s="17">
        <v>1</v>
      </c>
      <c r="H260" s="17" t="s">
        <v>1026</v>
      </c>
      <c r="I260" s="17">
        <v>2</v>
      </c>
      <c r="J260" s="19" t="s">
        <v>5027</v>
      </c>
      <c r="K260" s="17">
        <v>1357</v>
      </c>
    </row>
    <row r="261" spans="1:11" x14ac:dyDescent="0.25">
      <c r="A261" s="17">
        <v>27</v>
      </c>
      <c r="B261" s="17">
        <v>8</v>
      </c>
      <c r="C261" s="17">
        <v>2011</v>
      </c>
      <c r="D261" s="20" t="s">
        <v>1241</v>
      </c>
      <c r="E261" s="11" t="s">
        <v>1026</v>
      </c>
      <c r="F261" s="19" t="s">
        <v>392</v>
      </c>
      <c r="G261" s="17">
        <v>0</v>
      </c>
      <c r="H261" s="17" t="s">
        <v>1026</v>
      </c>
      <c r="I261" s="17">
        <v>1</v>
      </c>
      <c r="J261" s="19" t="s">
        <v>2911</v>
      </c>
      <c r="K261" s="17">
        <v>1914</v>
      </c>
    </row>
    <row r="262" spans="1:11" x14ac:dyDescent="0.25">
      <c r="A262" s="17">
        <v>28</v>
      </c>
      <c r="B262" s="17">
        <v>8</v>
      </c>
      <c r="C262" s="17">
        <v>2011</v>
      </c>
      <c r="D262" s="20" t="s">
        <v>392</v>
      </c>
      <c r="E262" s="11" t="s">
        <v>1026</v>
      </c>
      <c r="F262" s="19" t="s">
        <v>1241</v>
      </c>
      <c r="G262" s="17">
        <v>2</v>
      </c>
      <c r="H262" s="17" t="s">
        <v>1026</v>
      </c>
      <c r="I262" s="17">
        <v>1</v>
      </c>
      <c r="J262" s="19" t="s">
        <v>5029</v>
      </c>
      <c r="K262" s="17">
        <v>1583</v>
      </c>
    </row>
    <row r="263" spans="1:11" x14ac:dyDescent="0.25">
      <c r="A263" s="17">
        <v>31</v>
      </c>
      <c r="B263" s="17">
        <v>8</v>
      </c>
      <c r="C263" s="17">
        <v>2011</v>
      </c>
      <c r="D263" s="19" t="s">
        <v>1241</v>
      </c>
      <c r="E263" s="11" t="s">
        <v>1026</v>
      </c>
      <c r="F263" s="20" t="s">
        <v>392</v>
      </c>
      <c r="G263" s="17">
        <v>0</v>
      </c>
      <c r="H263" s="17" t="s">
        <v>1026</v>
      </c>
      <c r="I263" s="17">
        <v>2</v>
      </c>
      <c r="J263" s="19" t="s">
        <v>5031</v>
      </c>
      <c r="K263" s="17">
        <v>1969</v>
      </c>
    </row>
    <row r="264" spans="1:11" x14ac:dyDescent="0.25">
      <c r="J264" s="19" t="s">
        <v>2</v>
      </c>
      <c r="K264" s="17">
        <f>SUM(K254:K263)</f>
        <v>11631</v>
      </c>
    </row>
    <row r="265" spans="1:11" x14ac:dyDescent="0.25">
      <c r="J265" s="19" t="s">
        <v>567</v>
      </c>
      <c r="K265" s="82">
        <f>PRODUCT(K264/9)</f>
        <v>1292.3333333333333</v>
      </c>
    </row>
    <row r="267" spans="1:11" x14ac:dyDescent="0.25">
      <c r="A267" s="33"/>
      <c r="B267" s="33"/>
      <c r="C267" s="33"/>
      <c r="D267" s="22"/>
      <c r="E267" s="33"/>
      <c r="F267" s="35"/>
      <c r="G267" s="33"/>
      <c r="H267" s="33"/>
      <c r="I267" s="33"/>
      <c r="J267" s="164"/>
      <c r="K267" s="163"/>
    </row>
    <row r="268" spans="1:11" x14ac:dyDescent="0.25">
      <c r="A268" s="196">
        <v>21</v>
      </c>
      <c r="B268" s="196">
        <v>8</v>
      </c>
      <c r="C268" s="17">
        <v>2012</v>
      </c>
      <c r="D268" s="20" t="s">
        <v>392</v>
      </c>
      <c r="E268" s="24" t="s">
        <v>1026</v>
      </c>
      <c r="F268" s="19" t="s">
        <v>1043</v>
      </c>
      <c r="G268" s="196">
        <v>2</v>
      </c>
      <c r="H268" s="24" t="s">
        <v>1026</v>
      </c>
      <c r="I268" s="196">
        <v>0</v>
      </c>
      <c r="J268" s="11" t="s">
        <v>5142</v>
      </c>
      <c r="K268" s="196">
        <v>897</v>
      </c>
    </row>
    <row r="269" spans="1:11" x14ac:dyDescent="0.25">
      <c r="A269" s="196">
        <v>23</v>
      </c>
      <c r="B269" s="196">
        <v>8</v>
      </c>
      <c r="C269" s="17">
        <v>2012</v>
      </c>
      <c r="D269" s="20" t="s">
        <v>1043</v>
      </c>
      <c r="E269" s="24" t="s">
        <v>1026</v>
      </c>
      <c r="F269" s="19" t="s">
        <v>392</v>
      </c>
      <c r="G269" s="196">
        <v>1</v>
      </c>
      <c r="H269" s="24" t="s">
        <v>1026</v>
      </c>
      <c r="I269" s="196">
        <v>0</v>
      </c>
      <c r="J269" s="11" t="s">
        <v>4533</v>
      </c>
      <c r="K269" s="196">
        <v>726</v>
      </c>
    </row>
    <row r="270" spans="1:11" x14ac:dyDescent="0.25">
      <c r="A270" s="196">
        <v>25</v>
      </c>
      <c r="B270" s="196">
        <v>8</v>
      </c>
      <c r="C270" s="17">
        <v>2012</v>
      </c>
      <c r="D270" s="20" t="s">
        <v>392</v>
      </c>
      <c r="E270" s="24" t="s">
        <v>1026</v>
      </c>
      <c r="F270" s="19" t="s">
        <v>1043</v>
      </c>
      <c r="G270" s="196">
        <v>2</v>
      </c>
      <c r="H270" s="24" t="s">
        <v>1026</v>
      </c>
      <c r="I270" s="196">
        <v>0</v>
      </c>
      <c r="J270" s="11" t="s">
        <v>5144</v>
      </c>
      <c r="K270" s="196">
        <v>902</v>
      </c>
    </row>
    <row r="271" spans="1:11" x14ac:dyDescent="0.25">
      <c r="A271" s="196">
        <v>26</v>
      </c>
      <c r="B271" s="196">
        <v>8</v>
      </c>
      <c r="C271" s="17">
        <v>2012</v>
      </c>
      <c r="D271" s="19" t="s">
        <v>1043</v>
      </c>
      <c r="E271" s="24" t="s">
        <v>1026</v>
      </c>
      <c r="F271" s="20" t="s">
        <v>392</v>
      </c>
      <c r="G271" s="196">
        <v>0</v>
      </c>
      <c r="H271" s="24" t="s">
        <v>1026</v>
      </c>
      <c r="I271" s="196">
        <v>2</v>
      </c>
      <c r="J271" s="11" t="s">
        <v>889</v>
      </c>
      <c r="K271" s="196">
        <v>1206</v>
      </c>
    </row>
    <row r="272" spans="1:11" x14ac:dyDescent="0.25">
      <c r="A272" s="196"/>
      <c r="B272" s="196"/>
      <c r="C272" s="196"/>
      <c r="D272" s="197"/>
      <c r="E272" s="197"/>
      <c r="F272" s="197"/>
      <c r="G272" s="196"/>
      <c r="H272" s="197"/>
      <c r="I272" s="196"/>
      <c r="J272" s="200"/>
      <c r="K272" s="196"/>
    </row>
    <row r="273" spans="1:11" x14ac:dyDescent="0.25">
      <c r="A273" s="196">
        <v>21</v>
      </c>
      <c r="B273" s="196">
        <v>8</v>
      </c>
      <c r="C273" s="17">
        <v>2012</v>
      </c>
      <c r="D273" s="20" t="s">
        <v>1041</v>
      </c>
      <c r="E273" s="24" t="s">
        <v>1026</v>
      </c>
      <c r="F273" s="19" t="s">
        <v>1241</v>
      </c>
      <c r="G273" s="196">
        <v>1</v>
      </c>
      <c r="H273" s="24" t="s">
        <v>1026</v>
      </c>
      <c r="I273" s="196">
        <v>0</v>
      </c>
      <c r="J273" s="11" t="s">
        <v>3176</v>
      </c>
      <c r="K273" s="196">
        <v>712</v>
      </c>
    </row>
    <row r="274" spans="1:11" x14ac:dyDescent="0.25">
      <c r="A274" s="196">
        <v>23</v>
      </c>
      <c r="B274" s="196">
        <v>8</v>
      </c>
      <c r="C274" s="17">
        <v>2012</v>
      </c>
      <c r="D274" s="19" t="s">
        <v>1241</v>
      </c>
      <c r="E274" s="24" t="s">
        <v>1026</v>
      </c>
      <c r="F274" s="20" t="s">
        <v>1041</v>
      </c>
      <c r="G274" s="196">
        <v>0</v>
      </c>
      <c r="H274" s="24" t="s">
        <v>1026</v>
      </c>
      <c r="I274" s="196">
        <v>1</v>
      </c>
      <c r="J274" s="11" t="s">
        <v>5143</v>
      </c>
      <c r="K274" s="196">
        <v>1567</v>
      </c>
    </row>
    <row r="275" spans="1:11" x14ac:dyDescent="0.25">
      <c r="A275" s="196">
        <v>25</v>
      </c>
      <c r="B275" s="196">
        <v>8</v>
      </c>
      <c r="C275" s="17">
        <v>2012</v>
      </c>
      <c r="D275" s="19" t="s">
        <v>1041</v>
      </c>
      <c r="E275" s="24" t="s">
        <v>1026</v>
      </c>
      <c r="F275" s="20" t="s">
        <v>1241</v>
      </c>
      <c r="G275" s="196">
        <v>0</v>
      </c>
      <c r="H275" s="24" t="s">
        <v>1026</v>
      </c>
      <c r="I275" s="196">
        <v>2</v>
      </c>
      <c r="J275" s="11" t="s">
        <v>5085</v>
      </c>
      <c r="K275" s="196">
        <v>922</v>
      </c>
    </row>
    <row r="276" spans="1:11" x14ac:dyDescent="0.25">
      <c r="A276" s="196">
        <v>26</v>
      </c>
      <c r="B276" s="196">
        <v>8</v>
      </c>
      <c r="C276" s="17">
        <v>2012</v>
      </c>
      <c r="D276" s="20" t="s">
        <v>1241</v>
      </c>
      <c r="E276" s="24" t="s">
        <v>1026</v>
      </c>
      <c r="F276" s="19" t="s">
        <v>1041</v>
      </c>
      <c r="G276" s="196">
        <v>1</v>
      </c>
      <c r="H276" s="24" t="s">
        <v>1026</v>
      </c>
      <c r="I276" s="196">
        <v>0</v>
      </c>
      <c r="J276" s="11" t="s">
        <v>3148</v>
      </c>
      <c r="K276" s="196">
        <v>1716</v>
      </c>
    </row>
    <row r="277" spans="1:11" x14ac:dyDescent="0.25">
      <c r="A277" s="196">
        <v>29</v>
      </c>
      <c r="B277" s="196">
        <v>8</v>
      </c>
      <c r="C277" s="17">
        <v>2012</v>
      </c>
      <c r="D277" s="20" t="s">
        <v>1041</v>
      </c>
      <c r="E277" s="24" t="s">
        <v>1026</v>
      </c>
      <c r="F277" s="19" t="s">
        <v>1241</v>
      </c>
      <c r="G277" s="196">
        <v>2</v>
      </c>
      <c r="H277" s="24" t="s">
        <v>1026</v>
      </c>
      <c r="I277" s="196">
        <v>1</v>
      </c>
      <c r="J277" s="11" t="s">
        <v>5147</v>
      </c>
      <c r="K277" s="196">
        <v>1156</v>
      </c>
    </row>
    <row r="278" spans="1:11" x14ac:dyDescent="0.25">
      <c r="J278" s="19" t="s">
        <v>2</v>
      </c>
      <c r="K278" s="17">
        <f>SUM(K268:K277)</f>
        <v>9804</v>
      </c>
    </row>
    <row r="279" spans="1:11" x14ac:dyDescent="0.25">
      <c r="J279" s="19" t="s">
        <v>567</v>
      </c>
      <c r="K279" s="82">
        <f>PRODUCT(K278/9)</f>
        <v>1089.3333333333333</v>
      </c>
    </row>
    <row r="281" spans="1:11" x14ac:dyDescent="0.25">
      <c r="A281" s="33"/>
      <c r="B281" s="33"/>
      <c r="C281" s="33"/>
      <c r="D281" s="22"/>
      <c r="E281" s="33"/>
      <c r="F281" s="35"/>
      <c r="G281" s="33"/>
      <c r="H281" s="33"/>
      <c r="I281" s="33"/>
      <c r="J281" s="164"/>
      <c r="K281" s="163"/>
    </row>
    <row r="282" spans="1:11" x14ac:dyDescent="0.25">
      <c r="A282" s="17">
        <v>25</v>
      </c>
      <c r="B282" s="17">
        <v>8</v>
      </c>
      <c r="C282" s="17">
        <v>2013</v>
      </c>
      <c r="D282" s="20" t="s">
        <v>1041</v>
      </c>
      <c r="E282" s="11" t="s">
        <v>1026</v>
      </c>
      <c r="F282" s="19" t="s">
        <v>264</v>
      </c>
      <c r="G282" s="17">
        <v>2</v>
      </c>
      <c r="H282" s="17" t="s">
        <v>1026</v>
      </c>
      <c r="I282" s="17">
        <v>0</v>
      </c>
      <c r="J282" s="19" t="s">
        <v>5394</v>
      </c>
      <c r="K282" s="17">
        <v>805</v>
      </c>
    </row>
    <row r="283" spans="1:11" x14ac:dyDescent="0.25">
      <c r="A283" s="17">
        <v>27</v>
      </c>
      <c r="B283" s="17">
        <v>8</v>
      </c>
      <c r="C283" s="17">
        <v>2013</v>
      </c>
      <c r="D283" s="19" t="s">
        <v>264</v>
      </c>
      <c r="E283" s="11" t="s">
        <v>1026</v>
      </c>
      <c r="F283" s="20" t="s">
        <v>1041</v>
      </c>
      <c r="G283" s="17">
        <v>0</v>
      </c>
      <c r="H283" s="17" t="s">
        <v>1026</v>
      </c>
      <c r="I283" s="17">
        <v>2</v>
      </c>
      <c r="J283" s="19" t="s">
        <v>5397</v>
      </c>
      <c r="K283" s="17">
        <v>712</v>
      </c>
    </row>
    <row r="284" spans="1:11" x14ac:dyDescent="0.25">
      <c r="A284" s="17">
        <v>29</v>
      </c>
      <c r="B284" s="17">
        <v>8</v>
      </c>
      <c r="C284" s="17">
        <v>2013</v>
      </c>
      <c r="D284" s="20" t="s">
        <v>1041</v>
      </c>
      <c r="E284" s="11" t="s">
        <v>1026</v>
      </c>
      <c r="F284" s="19" t="s">
        <v>264</v>
      </c>
      <c r="G284" s="17">
        <v>2</v>
      </c>
      <c r="H284" s="17" t="s">
        <v>1026</v>
      </c>
      <c r="I284" s="17">
        <v>0</v>
      </c>
      <c r="J284" s="19" t="s">
        <v>5400</v>
      </c>
      <c r="K284" s="17">
        <v>638</v>
      </c>
    </row>
    <row r="285" spans="1:11" x14ac:dyDescent="0.25">
      <c r="J285" s="19"/>
    </row>
    <row r="286" spans="1:11" x14ac:dyDescent="0.25">
      <c r="A286" s="17">
        <v>25</v>
      </c>
      <c r="B286" s="17">
        <v>8</v>
      </c>
      <c r="C286" s="17">
        <v>2013</v>
      </c>
      <c r="D286" s="20" t="s">
        <v>1241</v>
      </c>
      <c r="E286" s="11" t="s">
        <v>1026</v>
      </c>
      <c r="F286" s="19" t="s">
        <v>392</v>
      </c>
      <c r="G286" s="17">
        <v>2</v>
      </c>
      <c r="H286" s="17" t="s">
        <v>1026</v>
      </c>
      <c r="I286" s="17">
        <v>1</v>
      </c>
      <c r="J286" s="19" t="s">
        <v>5396</v>
      </c>
      <c r="K286" s="17">
        <v>1647</v>
      </c>
    </row>
    <row r="287" spans="1:11" x14ac:dyDescent="0.25">
      <c r="A287" s="17">
        <v>27</v>
      </c>
      <c r="B287" s="17">
        <v>8</v>
      </c>
      <c r="C287" s="17">
        <v>2013</v>
      </c>
      <c r="D287" s="19" t="s">
        <v>392</v>
      </c>
      <c r="E287" s="11" t="s">
        <v>1026</v>
      </c>
      <c r="F287" s="20" t="s">
        <v>1241</v>
      </c>
      <c r="G287" s="17">
        <v>0</v>
      </c>
      <c r="H287" s="17" t="s">
        <v>1026</v>
      </c>
      <c r="I287" s="17">
        <v>1</v>
      </c>
      <c r="J287" s="19" t="s">
        <v>5395</v>
      </c>
      <c r="K287" s="17">
        <v>882</v>
      </c>
    </row>
    <row r="288" spans="1:11" x14ac:dyDescent="0.25">
      <c r="A288" s="17">
        <v>29</v>
      </c>
      <c r="B288" s="17">
        <v>8</v>
      </c>
      <c r="C288" s="17">
        <v>2013</v>
      </c>
      <c r="D288" s="20" t="s">
        <v>1241</v>
      </c>
      <c r="E288" s="11" t="s">
        <v>1026</v>
      </c>
      <c r="F288" s="19" t="s">
        <v>392</v>
      </c>
      <c r="G288" s="17">
        <v>1</v>
      </c>
      <c r="H288" s="17" t="s">
        <v>1026</v>
      </c>
      <c r="I288" s="17">
        <v>0</v>
      </c>
      <c r="J288" s="19" t="s">
        <v>500</v>
      </c>
      <c r="K288" s="17">
        <v>1617</v>
      </c>
    </row>
    <row r="289" spans="1:11" x14ac:dyDescent="0.25">
      <c r="J289" s="19" t="s">
        <v>2</v>
      </c>
      <c r="K289" s="17">
        <f>SUM(K282:K288)</f>
        <v>6301</v>
      </c>
    </row>
    <row r="290" spans="1:11" x14ac:dyDescent="0.25">
      <c r="J290" s="19" t="s">
        <v>567</v>
      </c>
      <c r="K290" s="82">
        <f>PRODUCT(K289/6)</f>
        <v>1050.1666666666667</v>
      </c>
    </row>
    <row r="292" spans="1:11" x14ac:dyDescent="0.25">
      <c r="A292" s="33"/>
      <c r="B292" s="33"/>
      <c r="C292" s="33"/>
      <c r="D292" s="22"/>
      <c r="E292" s="33"/>
      <c r="F292" s="35"/>
      <c r="G292" s="33"/>
      <c r="H292" s="33"/>
      <c r="I292" s="33"/>
      <c r="J292" s="164"/>
      <c r="K292" s="163"/>
    </row>
    <row r="293" spans="1:11" x14ac:dyDescent="0.25">
      <c r="A293" s="196">
        <v>26</v>
      </c>
      <c r="B293" s="196">
        <v>8</v>
      </c>
      <c r="C293" s="17">
        <v>2014</v>
      </c>
      <c r="D293" s="20" t="s">
        <v>1041</v>
      </c>
      <c r="E293" s="24" t="s">
        <v>1026</v>
      </c>
      <c r="F293" s="19" t="s">
        <v>1241</v>
      </c>
      <c r="G293" s="196">
        <v>2</v>
      </c>
      <c r="H293" s="24" t="s">
        <v>1026</v>
      </c>
      <c r="I293" s="196">
        <v>1</v>
      </c>
      <c r="J293" s="297" t="s">
        <v>5855</v>
      </c>
      <c r="K293" s="196">
        <v>526</v>
      </c>
    </row>
    <row r="294" spans="1:11" x14ac:dyDescent="0.25">
      <c r="A294" s="196">
        <v>28</v>
      </c>
      <c r="B294" s="196">
        <v>8</v>
      </c>
      <c r="C294" s="17">
        <v>2014</v>
      </c>
      <c r="D294" s="19" t="s">
        <v>1241</v>
      </c>
      <c r="E294" s="24" t="s">
        <v>1026</v>
      </c>
      <c r="F294" s="20" t="s">
        <v>1041</v>
      </c>
      <c r="G294" s="196">
        <v>0</v>
      </c>
      <c r="H294" s="24" t="s">
        <v>1026</v>
      </c>
      <c r="I294" s="196">
        <v>2</v>
      </c>
      <c r="J294" s="297" t="s">
        <v>5857</v>
      </c>
      <c r="K294" s="196">
        <v>1258</v>
      </c>
    </row>
    <row r="295" spans="1:11" x14ac:dyDescent="0.25">
      <c r="A295" s="196">
        <v>30</v>
      </c>
      <c r="B295" s="196">
        <v>8</v>
      </c>
      <c r="C295" s="17">
        <v>2014</v>
      </c>
      <c r="D295" s="20" t="s">
        <v>1041</v>
      </c>
      <c r="E295" s="24" t="s">
        <v>1026</v>
      </c>
      <c r="F295" s="19" t="s">
        <v>1241</v>
      </c>
      <c r="G295" s="196">
        <v>1</v>
      </c>
      <c r="H295" s="24" t="s">
        <v>1026</v>
      </c>
      <c r="I295" s="196">
        <v>0</v>
      </c>
      <c r="J295" s="297" t="s">
        <v>5858</v>
      </c>
      <c r="K295" s="196">
        <v>503</v>
      </c>
    </row>
    <row r="296" spans="1:11" x14ac:dyDescent="0.25">
      <c r="A296" s="196"/>
      <c r="B296" s="196"/>
      <c r="C296" s="196"/>
      <c r="E296" s="24"/>
      <c r="G296" s="196"/>
      <c r="H296" s="24"/>
      <c r="I296" s="196"/>
      <c r="J296" s="297"/>
      <c r="K296" s="196"/>
    </row>
    <row r="297" spans="1:11" x14ac:dyDescent="0.25">
      <c r="A297" s="196">
        <v>27</v>
      </c>
      <c r="B297" s="196">
        <v>8</v>
      </c>
      <c r="C297" s="17">
        <v>2014</v>
      </c>
      <c r="D297" s="20" t="s">
        <v>392</v>
      </c>
      <c r="E297" s="24" t="s">
        <v>1026</v>
      </c>
      <c r="F297" s="19" t="s">
        <v>5041</v>
      </c>
      <c r="G297" s="196">
        <v>1</v>
      </c>
      <c r="H297" s="24" t="s">
        <v>1026</v>
      </c>
      <c r="I297" s="196">
        <v>0</v>
      </c>
      <c r="J297" s="297" t="s">
        <v>249</v>
      </c>
      <c r="K297" s="196">
        <v>422</v>
      </c>
    </row>
    <row r="298" spans="1:11" x14ac:dyDescent="0.25">
      <c r="A298" s="196">
        <v>29</v>
      </c>
      <c r="B298" s="196">
        <v>8</v>
      </c>
      <c r="C298" s="17">
        <v>2014</v>
      </c>
      <c r="D298" s="19" t="s">
        <v>5041</v>
      </c>
      <c r="E298" s="24" t="s">
        <v>1026</v>
      </c>
      <c r="F298" s="20" t="s">
        <v>392</v>
      </c>
      <c r="G298" s="196">
        <v>1</v>
      </c>
      <c r="H298" s="24" t="s">
        <v>1026</v>
      </c>
      <c r="I298" s="196">
        <v>2</v>
      </c>
      <c r="J298" s="297" t="s">
        <v>842</v>
      </c>
      <c r="K298" s="196">
        <v>483</v>
      </c>
    </row>
    <row r="299" spans="1:11" x14ac:dyDescent="0.25">
      <c r="A299" s="196">
        <v>31</v>
      </c>
      <c r="B299" s="196">
        <v>8</v>
      </c>
      <c r="C299" s="17">
        <v>2014</v>
      </c>
      <c r="D299" s="20" t="s">
        <v>392</v>
      </c>
      <c r="E299" s="24" t="s">
        <v>1026</v>
      </c>
      <c r="F299" s="19" t="s">
        <v>5041</v>
      </c>
      <c r="G299" s="196">
        <v>2</v>
      </c>
      <c r="H299" s="24" t="s">
        <v>1026</v>
      </c>
      <c r="I299" s="196">
        <v>0</v>
      </c>
      <c r="J299" s="297" t="s">
        <v>590</v>
      </c>
      <c r="K299" s="196">
        <v>544</v>
      </c>
    </row>
    <row r="300" spans="1:11" x14ac:dyDescent="0.25">
      <c r="J300" s="19" t="s">
        <v>2</v>
      </c>
      <c r="K300" s="17">
        <f>SUM(K293:K299)</f>
        <v>3736</v>
      </c>
    </row>
    <row r="301" spans="1:11" x14ac:dyDescent="0.25">
      <c r="J301" s="19" t="s">
        <v>567</v>
      </c>
      <c r="K301" s="82">
        <f>PRODUCT(K300/6)</f>
        <v>622.66666666666663</v>
      </c>
    </row>
    <row r="303" spans="1:11" x14ac:dyDescent="0.25">
      <c r="A303" s="33"/>
      <c r="B303" s="33"/>
      <c r="C303" s="33"/>
      <c r="D303" s="22"/>
      <c r="E303" s="33"/>
      <c r="F303" s="35"/>
      <c r="G303" s="33"/>
      <c r="H303" s="33"/>
      <c r="I303" s="33"/>
      <c r="J303" s="164"/>
      <c r="K303" s="163"/>
    </row>
    <row r="304" spans="1:11" x14ac:dyDescent="0.25">
      <c r="A304" s="196">
        <v>27</v>
      </c>
      <c r="B304" s="196">
        <v>8</v>
      </c>
      <c r="C304" s="17">
        <v>2015</v>
      </c>
      <c r="D304" s="20" t="s">
        <v>1041</v>
      </c>
      <c r="E304" s="24" t="s">
        <v>1026</v>
      </c>
      <c r="F304" s="19" t="s">
        <v>4913</v>
      </c>
      <c r="G304" s="196">
        <v>2</v>
      </c>
      <c r="H304" s="24" t="s">
        <v>1026</v>
      </c>
      <c r="I304" s="196">
        <v>0</v>
      </c>
      <c r="J304" s="297" t="s">
        <v>5823</v>
      </c>
      <c r="K304" s="196">
        <v>636</v>
      </c>
    </row>
    <row r="305" spans="1:11" x14ac:dyDescent="0.25">
      <c r="A305" s="196">
        <v>28</v>
      </c>
      <c r="B305" s="196">
        <v>8</v>
      </c>
      <c r="C305" s="17">
        <v>2015</v>
      </c>
      <c r="D305" s="19" t="s">
        <v>4913</v>
      </c>
      <c r="E305" s="24" t="s">
        <v>1026</v>
      </c>
      <c r="F305" s="20" t="s">
        <v>1041</v>
      </c>
      <c r="G305" s="196">
        <v>0</v>
      </c>
      <c r="H305" s="24" t="s">
        <v>1026</v>
      </c>
      <c r="I305" s="196">
        <v>2</v>
      </c>
      <c r="J305" s="297" t="s">
        <v>1730</v>
      </c>
      <c r="K305" s="196">
        <v>1153</v>
      </c>
    </row>
    <row r="306" spans="1:11" x14ac:dyDescent="0.25">
      <c r="A306" s="196">
        <v>30</v>
      </c>
      <c r="B306" s="196">
        <v>8</v>
      </c>
      <c r="C306" s="17">
        <v>2015</v>
      </c>
      <c r="D306" s="20" t="s">
        <v>1041</v>
      </c>
      <c r="E306" s="24" t="s">
        <v>1026</v>
      </c>
      <c r="F306" s="19" t="s">
        <v>4913</v>
      </c>
      <c r="G306" s="196">
        <v>2</v>
      </c>
      <c r="H306" s="24" t="s">
        <v>1026</v>
      </c>
      <c r="I306" s="196">
        <v>0</v>
      </c>
      <c r="J306" s="297" t="s">
        <v>2394</v>
      </c>
      <c r="K306" s="196">
        <v>811</v>
      </c>
    </row>
    <row r="307" spans="1:11" x14ac:dyDescent="0.25">
      <c r="A307" s="196"/>
      <c r="B307" s="196"/>
      <c r="C307" s="196"/>
      <c r="E307" s="24"/>
      <c r="G307" s="196"/>
      <c r="H307" s="24"/>
      <c r="I307" s="196"/>
      <c r="J307" s="297"/>
      <c r="K307" s="196"/>
    </row>
    <row r="308" spans="1:11" x14ac:dyDescent="0.25">
      <c r="A308" s="196">
        <v>27</v>
      </c>
      <c r="B308" s="196">
        <v>8</v>
      </c>
      <c r="C308" s="17">
        <v>2015</v>
      </c>
      <c r="D308" s="19" t="s">
        <v>392</v>
      </c>
      <c r="E308" s="24" t="s">
        <v>1026</v>
      </c>
      <c r="F308" s="20" t="s">
        <v>1241</v>
      </c>
      <c r="G308" s="196">
        <v>1</v>
      </c>
      <c r="H308" s="24" t="s">
        <v>1026</v>
      </c>
      <c r="I308" s="196">
        <v>2</v>
      </c>
      <c r="J308" s="297" t="s">
        <v>6307</v>
      </c>
      <c r="K308" s="196">
        <v>667</v>
      </c>
    </row>
    <row r="309" spans="1:11" x14ac:dyDescent="0.25">
      <c r="A309" s="196">
        <v>28</v>
      </c>
      <c r="B309" s="196">
        <v>8</v>
      </c>
      <c r="C309" s="17">
        <v>2015</v>
      </c>
      <c r="D309" s="19" t="s">
        <v>1241</v>
      </c>
      <c r="E309" s="24" t="s">
        <v>1026</v>
      </c>
      <c r="F309" s="20" t="s">
        <v>392</v>
      </c>
      <c r="G309" s="196">
        <v>0</v>
      </c>
      <c r="H309" s="24" t="s">
        <v>1026</v>
      </c>
      <c r="I309" s="196">
        <v>2</v>
      </c>
      <c r="J309" s="297" t="s">
        <v>6309</v>
      </c>
      <c r="K309" s="196">
        <v>1191</v>
      </c>
    </row>
    <row r="310" spans="1:11" x14ac:dyDescent="0.25">
      <c r="A310" s="196">
        <v>30</v>
      </c>
      <c r="B310" s="196">
        <v>8</v>
      </c>
      <c r="C310" s="17">
        <v>2015</v>
      </c>
      <c r="D310" s="20" t="s">
        <v>392</v>
      </c>
      <c r="E310" s="24" t="s">
        <v>1026</v>
      </c>
      <c r="F310" s="19" t="s">
        <v>1241</v>
      </c>
      <c r="G310" s="196">
        <v>2</v>
      </c>
      <c r="H310" s="24" t="s">
        <v>1026</v>
      </c>
      <c r="I310" s="196">
        <v>0</v>
      </c>
      <c r="J310" s="297" t="s">
        <v>6310</v>
      </c>
      <c r="K310" s="196">
        <v>875</v>
      </c>
    </row>
    <row r="311" spans="1:11" x14ac:dyDescent="0.25">
      <c r="A311" s="196">
        <v>1</v>
      </c>
      <c r="B311" s="196">
        <v>9</v>
      </c>
      <c r="C311" s="17">
        <v>2015</v>
      </c>
      <c r="D311" s="19" t="s">
        <v>1241</v>
      </c>
      <c r="E311" s="24" t="s">
        <v>1026</v>
      </c>
      <c r="F311" s="20" t="s">
        <v>392</v>
      </c>
      <c r="G311" s="196">
        <v>0</v>
      </c>
      <c r="H311" s="24" t="s">
        <v>1026</v>
      </c>
      <c r="I311" s="196">
        <v>2</v>
      </c>
      <c r="J311" s="297" t="s">
        <v>6311</v>
      </c>
      <c r="K311" s="196">
        <v>1068</v>
      </c>
    </row>
    <row r="312" spans="1:11" x14ac:dyDescent="0.25">
      <c r="J312" s="19" t="s">
        <v>2</v>
      </c>
      <c r="K312" s="17">
        <f>SUM(K303:K311)</f>
        <v>6401</v>
      </c>
    </row>
    <row r="313" spans="1:11" x14ac:dyDescent="0.25">
      <c r="J313" s="19" t="s">
        <v>567</v>
      </c>
      <c r="K313" s="82">
        <f>PRODUCT(K312/7)</f>
        <v>914.42857142857144</v>
      </c>
    </row>
    <row r="315" spans="1:11" x14ac:dyDescent="0.25">
      <c r="A315" s="33"/>
      <c r="B315" s="33"/>
      <c r="C315" s="33"/>
      <c r="D315" s="22"/>
      <c r="E315" s="33"/>
      <c r="F315" s="35"/>
      <c r="G315" s="33"/>
      <c r="H315" s="33"/>
      <c r="I315" s="33"/>
      <c r="J315" s="164"/>
      <c r="K315" s="163"/>
    </row>
    <row r="316" spans="1:11" x14ac:dyDescent="0.25">
      <c r="A316" s="17">
        <v>26</v>
      </c>
      <c r="B316" s="196">
        <v>8</v>
      </c>
      <c r="C316" s="17">
        <v>2016</v>
      </c>
      <c r="D316" s="70" t="s">
        <v>392</v>
      </c>
      <c r="E316" s="24" t="s">
        <v>1026</v>
      </c>
      <c r="F316" s="87" t="s">
        <v>1241</v>
      </c>
      <c r="G316" s="196">
        <v>1</v>
      </c>
      <c r="H316" s="24" t="s">
        <v>1026</v>
      </c>
      <c r="I316" s="196">
        <v>0</v>
      </c>
      <c r="J316" s="297" t="s">
        <v>4460</v>
      </c>
      <c r="K316" s="196">
        <v>675</v>
      </c>
    </row>
    <row r="317" spans="1:11" x14ac:dyDescent="0.25">
      <c r="A317" s="17">
        <v>28</v>
      </c>
      <c r="B317" s="196">
        <v>8</v>
      </c>
      <c r="C317" s="17">
        <v>2016</v>
      </c>
      <c r="D317" s="87" t="s">
        <v>1241</v>
      </c>
      <c r="E317" s="24" t="s">
        <v>1026</v>
      </c>
      <c r="F317" s="70" t="s">
        <v>392</v>
      </c>
      <c r="G317" s="196">
        <v>1</v>
      </c>
      <c r="H317" s="24" t="s">
        <v>1026</v>
      </c>
      <c r="I317" s="196">
        <v>2</v>
      </c>
      <c r="J317" s="297" t="s">
        <v>6491</v>
      </c>
      <c r="K317" s="196">
        <v>1268</v>
      </c>
    </row>
    <row r="318" spans="1:11" x14ac:dyDescent="0.25">
      <c r="A318" s="17">
        <v>31</v>
      </c>
      <c r="B318" s="196">
        <v>8</v>
      </c>
      <c r="C318" s="17">
        <v>2016</v>
      </c>
      <c r="D318" s="70" t="s">
        <v>392</v>
      </c>
      <c r="E318" s="24" t="s">
        <v>1026</v>
      </c>
      <c r="F318" s="87" t="s">
        <v>1241</v>
      </c>
      <c r="G318" s="196">
        <v>2</v>
      </c>
      <c r="H318" s="24" t="s">
        <v>1026</v>
      </c>
      <c r="I318" s="196">
        <v>0</v>
      </c>
      <c r="J318" s="297" t="s">
        <v>1079</v>
      </c>
      <c r="K318" s="196">
        <v>742</v>
      </c>
    </row>
    <row r="319" spans="1:11" x14ac:dyDescent="0.25">
      <c r="A319" s="196"/>
      <c r="B319" s="196"/>
      <c r="C319" s="196"/>
      <c r="E319" s="24"/>
      <c r="G319" s="196"/>
      <c r="H319" s="24"/>
      <c r="I319" s="196"/>
      <c r="J319" s="297"/>
      <c r="K319" s="196"/>
    </row>
    <row r="320" spans="1:11" x14ac:dyDescent="0.25">
      <c r="A320" s="17">
        <v>26</v>
      </c>
      <c r="B320" s="196">
        <v>8</v>
      </c>
      <c r="C320" s="17">
        <v>2016</v>
      </c>
      <c r="D320" s="70" t="s">
        <v>1041</v>
      </c>
      <c r="E320" s="24" t="s">
        <v>1026</v>
      </c>
      <c r="F320" s="87" t="s">
        <v>4913</v>
      </c>
      <c r="G320" s="196">
        <v>2</v>
      </c>
      <c r="H320" s="24" t="s">
        <v>1026</v>
      </c>
      <c r="I320" s="196">
        <v>0</v>
      </c>
      <c r="J320" s="297" t="s">
        <v>6490</v>
      </c>
      <c r="K320" s="196">
        <v>652</v>
      </c>
    </row>
    <row r="321" spans="1:11" x14ac:dyDescent="0.25">
      <c r="A321" s="17">
        <v>28</v>
      </c>
      <c r="B321" s="196">
        <v>8</v>
      </c>
      <c r="C321" s="17">
        <v>2016</v>
      </c>
      <c r="D321" s="87" t="s">
        <v>4913</v>
      </c>
      <c r="E321" s="24" t="s">
        <v>1026</v>
      </c>
      <c r="F321" s="70" t="s">
        <v>1041</v>
      </c>
      <c r="G321" s="196">
        <v>0</v>
      </c>
      <c r="H321" s="24" t="s">
        <v>1026</v>
      </c>
      <c r="I321" s="196">
        <v>1</v>
      </c>
      <c r="J321" s="297" t="s">
        <v>239</v>
      </c>
      <c r="K321" s="196">
        <v>1012</v>
      </c>
    </row>
    <row r="322" spans="1:11" x14ac:dyDescent="0.25">
      <c r="A322" s="17">
        <v>31</v>
      </c>
      <c r="B322" s="196">
        <v>8</v>
      </c>
      <c r="C322" s="17">
        <v>2016</v>
      </c>
      <c r="D322" s="70" t="s">
        <v>1041</v>
      </c>
      <c r="E322" s="24" t="s">
        <v>1026</v>
      </c>
      <c r="F322" s="87" t="s">
        <v>4913</v>
      </c>
      <c r="G322" s="196">
        <v>1</v>
      </c>
      <c r="H322" s="24" t="s">
        <v>1026</v>
      </c>
      <c r="I322" s="196">
        <v>0</v>
      </c>
      <c r="J322" s="297" t="s">
        <v>6492</v>
      </c>
      <c r="K322" s="196">
        <v>709</v>
      </c>
    </row>
    <row r="323" spans="1:11" x14ac:dyDescent="0.25">
      <c r="J323" s="19" t="s">
        <v>2</v>
      </c>
      <c r="K323" s="17">
        <f>SUM(K315:K322)</f>
        <v>5058</v>
      </c>
    </row>
    <row r="324" spans="1:11" x14ac:dyDescent="0.25">
      <c r="J324" s="19" t="s">
        <v>567</v>
      </c>
      <c r="K324" s="82">
        <f>PRODUCT(K323/6)</f>
        <v>843</v>
      </c>
    </row>
    <row r="326" spans="1:11" x14ac:dyDescent="0.25">
      <c r="A326" s="33"/>
      <c r="B326" s="33"/>
      <c r="C326" s="33"/>
      <c r="D326" s="22"/>
      <c r="E326" s="33"/>
      <c r="F326" s="35"/>
      <c r="G326" s="33"/>
      <c r="H326" s="33"/>
      <c r="I326" s="33"/>
      <c r="J326" s="164"/>
      <c r="K326" s="163"/>
    </row>
    <row r="327" spans="1:11" x14ac:dyDescent="0.25">
      <c r="A327" s="17">
        <v>26</v>
      </c>
      <c r="B327" s="17">
        <v>8</v>
      </c>
      <c r="C327" s="17">
        <v>2017</v>
      </c>
      <c r="D327" s="20" t="s">
        <v>5761</v>
      </c>
      <c r="E327" s="54" t="s">
        <v>1026</v>
      </c>
      <c r="F327" s="19" t="s">
        <v>5041</v>
      </c>
      <c r="G327" s="17">
        <v>2</v>
      </c>
      <c r="H327" s="352" t="s">
        <v>1026</v>
      </c>
      <c r="I327" s="17">
        <v>0</v>
      </c>
      <c r="J327" s="19" t="s">
        <v>944</v>
      </c>
      <c r="K327" s="17">
        <v>650</v>
      </c>
    </row>
    <row r="328" spans="1:11" x14ac:dyDescent="0.25">
      <c r="A328" s="17">
        <v>29</v>
      </c>
      <c r="B328" s="17">
        <v>8</v>
      </c>
      <c r="C328" s="17">
        <v>2017</v>
      </c>
      <c r="D328" s="20" t="s">
        <v>5041</v>
      </c>
      <c r="E328" s="54" t="s">
        <v>1026</v>
      </c>
      <c r="F328" s="19" t="s">
        <v>5761</v>
      </c>
      <c r="G328" s="17">
        <v>1</v>
      </c>
      <c r="H328" s="352" t="s">
        <v>1026</v>
      </c>
      <c r="I328" s="17">
        <v>0</v>
      </c>
      <c r="J328" s="19" t="s">
        <v>4978</v>
      </c>
      <c r="K328" s="17">
        <v>553</v>
      </c>
    </row>
    <row r="329" spans="1:11" x14ac:dyDescent="0.25">
      <c r="A329" s="17">
        <v>31</v>
      </c>
      <c r="B329" s="17">
        <v>8</v>
      </c>
      <c r="C329" s="17">
        <v>2017</v>
      </c>
      <c r="D329" s="20" t="s">
        <v>5761</v>
      </c>
      <c r="E329" s="54" t="s">
        <v>1026</v>
      </c>
      <c r="F329" s="19" t="s">
        <v>5041</v>
      </c>
      <c r="G329" s="17">
        <v>2</v>
      </c>
      <c r="H329" s="352" t="s">
        <v>1026</v>
      </c>
      <c r="I329" s="17">
        <v>0</v>
      </c>
      <c r="J329" s="19" t="s">
        <v>4958</v>
      </c>
      <c r="K329" s="17">
        <v>642</v>
      </c>
    </row>
    <row r="330" spans="1:11" x14ac:dyDescent="0.25">
      <c r="A330" s="17">
        <v>2</v>
      </c>
      <c r="B330" s="17">
        <v>9</v>
      </c>
      <c r="C330" s="17">
        <v>2017</v>
      </c>
      <c r="D330" s="19" t="s">
        <v>5041</v>
      </c>
      <c r="E330" s="54" t="s">
        <v>1026</v>
      </c>
      <c r="F330" s="19" t="s">
        <v>5761</v>
      </c>
      <c r="G330" s="17">
        <v>0</v>
      </c>
      <c r="H330" s="352" t="s">
        <v>1026</v>
      </c>
      <c r="I330" s="17">
        <v>2</v>
      </c>
      <c r="J330" s="19" t="s">
        <v>1546</v>
      </c>
      <c r="K330" s="17">
        <v>472</v>
      </c>
    </row>
    <row r="331" spans="1:11" x14ac:dyDescent="0.25">
      <c r="D331" s="20"/>
      <c r="E331" s="54"/>
      <c r="H331" s="348"/>
      <c r="J331" s="19"/>
    </row>
    <row r="332" spans="1:11" x14ac:dyDescent="0.25">
      <c r="A332" s="17">
        <v>26</v>
      </c>
      <c r="B332" s="17">
        <v>8</v>
      </c>
      <c r="C332" s="17">
        <v>2017</v>
      </c>
      <c r="D332" s="20" t="s">
        <v>1041</v>
      </c>
      <c r="E332" s="54" t="s">
        <v>1026</v>
      </c>
      <c r="F332" s="19" t="s">
        <v>1241</v>
      </c>
      <c r="G332" s="17">
        <v>2</v>
      </c>
      <c r="H332" s="352" t="s">
        <v>1026</v>
      </c>
      <c r="I332" s="17">
        <v>0</v>
      </c>
      <c r="J332" s="19" t="s">
        <v>2408</v>
      </c>
      <c r="K332" s="17">
        <v>501</v>
      </c>
    </row>
    <row r="333" spans="1:11" x14ac:dyDescent="0.25">
      <c r="A333" s="17">
        <v>27</v>
      </c>
      <c r="B333" s="17">
        <v>8</v>
      </c>
      <c r="C333" s="17">
        <v>2017</v>
      </c>
      <c r="D333" s="20" t="s">
        <v>1241</v>
      </c>
      <c r="E333" s="54" t="s">
        <v>1026</v>
      </c>
      <c r="F333" s="19" t="s">
        <v>1041</v>
      </c>
      <c r="G333" s="17">
        <v>1</v>
      </c>
      <c r="H333" s="352" t="s">
        <v>1026</v>
      </c>
      <c r="I333" s="17">
        <v>0</v>
      </c>
      <c r="J333" s="19" t="s">
        <v>314</v>
      </c>
      <c r="K333" s="17">
        <v>1168</v>
      </c>
    </row>
    <row r="334" spans="1:11" x14ac:dyDescent="0.25">
      <c r="A334" s="17">
        <v>30</v>
      </c>
      <c r="B334" s="17">
        <v>8</v>
      </c>
      <c r="C334" s="17">
        <v>2017</v>
      </c>
      <c r="D334" s="20" t="s">
        <v>1041</v>
      </c>
      <c r="E334" s="54" t="s">
        <v>1026</v>
      </c>
      <c r="F334" s="19" t="s">
        <v>1241</v>
      </c>
      <c r="G334" s="17">
        <v>2</v>
      </c>
      <c r="H334" s="352" t="s">
        <v>1026</v>
      </c>
      <c r="I334" s="17">
        <v>0</v>
      </c>
      <c r="J334" s="19" t="s">
        <v>6623</v>
      </c>
      <c r="K334" s="17">
        <v>626</v>
      </c>
    </row>
    <row r="335" spans="1:11" x14ac:dyDescent="0.25">
      <c r="A335" s="17">
        <v>1</v>
      </c>
      <c r="B335" s="17">
        <v>9</v>
      </c>
      <c r="C335" s="17">
        <v>2017</v>
      </c>
      <c r="D335" s="20" t="s">
        <v>1241</v>
      </c>
      <c r="E335" s="54" t="s">
        <v>1026</v>
      </c>
      <c r="F335" s="19" t="s">
        <v>1041</v>
      </c>
      <c r="G335" s="17">
        <v>2</v>
      </c>
      <c r="H335" s="352" t="s">
        <v>1026</v>
      </c>
      <c r="I335" s="17">
        <v>1</v>
      </c>
      <c r="J335" s="19" t="s">
        <v>6625</v>
      </c>
      <c r="K335" s="17">
        <v>1263</v>
      </c>
    </row>
    <row r="336" spans="1:11" x14ac:dyDescent="0.25">
      <c r="A336" s="17">
        <v>2</v>
      </c>
      <c r="B336" s="17">
        <v>9</v>
      </c>
      <c r="C336" s="17">
        <v>2017</v>
      </c>
      <c r="D336" s="19" t="s">
        <v>1041</v>
      </c>
      <c r="E336" s="54" t="s">
        <v>1026</v>
      </c>
      <c r="F336" s="20" t="s">
        <v>1241</v>
      </c>
      <c r="G336" s="17">
        <v>1</v>
      </c>
      <c r="H336" s="352" t="s">
        <v>1026</v>
      </c>
      <c r="I336" s="17">
        <v>2</v>
      </c>
      <c r="J336" s="19" t="s">
        <v>6627</v>
      </c>
      <c r="K336" s="17">
        <v>626</v>
      </c>
    </row>
    <row r="337" spans="10:11" x14ac:dyDescent="0.25">
      <c r="J337" s="19" t="s">
        <v>2</v>
      </c>
      <c r="K337" s="17">
        <f>SUM(K327:K336)</f>
        <v>6501</v>
      </c>
    </row>
    <row r="338" spans="10:11" x14ac:dyDescent="0.25">
      <c r="J338" s="19" t="s">
        <v>567</v>
      </c>
      <c r="K338" s="82">
        <f>PRODUCT(K337/9)</f>
        <v>722.33333333333337</v>
      </c>
    </row>
  </sheetData>
  <sortState ref="M40:Q41">
    <sortCondition descending="1" ref="M40"/>
  </sortState>
  <pageMargins left="0.7" right="0.7" top="0.75" bottom="0.75" header="0.3" footer="0.3"/>
  <pageSetup paperSize="9" orientation="portrait" horizontalDpi="4294967293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21"/>
  <sheetViews>
    <sheetView zoomScale="90" zoomScaleNormal="90" workbookViewId="0">
      <selection activeCell="A2" sqref="A2"/>
    </sheetView>
  </sheetViews>
  <sheetFormatPr defaultRowHeight="15" x14ac:dyDescent="0.25"/>
  <cols>
    <col min="1" max="1" width="3.375" style="17" customWidth="1"/>
    <col min="2" max="2" width="3.25" style="17" customWidth="1"/>
    <col min="3" max="3" width="5.625" style="17" customWidth="1"/>
    <col min="4" max="4" width="24.625" style="19" customWidth="1"/>
    <col min="5" max="5" width="1.25" style="11" customWidth="1"/>
    <col min="6" max="6" width="24.25" style="19" customWidth="1"/>
    <col min="7" max="7" width="5.625" style="17" customWidth="1"/>
    <col min="8" max="8" width="1.25" style="17" customWidth="1"/>
    <col min="9" max="9" width="5.375" style="17" customWidth="1"/>
    <col min="10" max="10" width="19.375" style="17" customWidth="1"/>
    <col min="11" max="11" width="7.125" style="17" customWidth="1"/>
    <col min="12" max="12" width="9" style="11"/>
    <col min="13" max="13" width="23" style="11" customWidth="1"/>
    <col min="14" max="18" width="9" style="11"/>
    <col min="19" max="20" width="3.625" style="11" customWidth="1"/>
    <col min="21" max="16384" width="9" style="11"/>
  </cols>
  <sheetData>
    <row r="1" spans="1:17" ht="20.25" x14ac:dyDescent="0.3">
      <c r="A1" s="18" t="s">
        <v>6676</v>
      </c>
      <c r="B1" s="141"/>
      <c r="C1" s="212"/>
      <c r="D1" s="141"/>
      <c r="E1" s="141"/>
      <c r="F1" s="141"/>
      <c r="G1" s="11"/>
      <c r="H1" s="11"/>
      <c r="I1" s="141"/>
      <c r="J1" s="11"/>
      <c r="K1" s="11"/>
    </row>
    <row r="2" spans="1:17" x14ac:dyDescent="0.25">
      <c r="A2" s="33"/>
      <c r="B2" s="33"/>
      <c r="C2" s="33"/>
      <c r="D2" s="22"/>
      <c r="E2" s="43"/>
      <c r="F2" s="35"/>
      <c r="G2" s="33"/>
      <c r="H2" s="33"/>
      <c r="I2" s="33"/>
      <c r="J2" s="33"/>
      <c r="K2" s="33"/>
      <c r="M2" s="153" t="s">
        <v>4921</v>
      </c>
      <c r="N2" s="14" t="s">
        <v>3106</v>
      </c>
      <c r="O2" s="14" t="s">
        <v>3103</v>
      </c>
      <c r="P2" s="14" t="s">
        <v>3107</v>
      </c>
      <c r="Q2" s="14" t="s">
        <v>3108</v>
      </c>
    </row>
    <row r="3" spans="1:17" x14ac:dyDescent="0.25">
      <c r="A3" s="17">
        <v>9</v>
      </c>
      <c r="B3" s="17">
        <v>9</v>
      </c>
      <c r="C3" s="17">
        <v>1989</v>
      </c>
      <c r="D3" s="20" t="s">
        <v>1045</v>
      </c>
      <c r="E3" s="24" t="s">
        <v>1026</v>
      </c>
      <c r="F3" s="48" t="s">
        <v>563</v>
      </c>
      <c r="G3" s="17">
        <v>6</v>
      </c>
      <c r="H3" s="24" t="s">
        <v>1026</v>
      </c>
      <c r="I3" s="17">
        <v>4</v>
      </c>
      <c r="M3" s="19" t="s">
        <v>1241</v>
      </c>
      <c r="N3" s="17">
        <v>11</v>
      </c>
      <c r="O3" s="17">
        <v>25</v>
      </c>
      <c r="P3" s="17">
        <v>17</v>
      </c>
      <c r="Q3" s="213">
        <f>PRODUCT(P3/O3)</f>
        <v>0.68</v>
      </c>
    </row>
    <row r="4" spans="1:17" x14ac:dyDescent="0.25">
      <c r="A4" s="17">
        <v>10</v>
      </c>
      <c r="B4" s="17">
        <v>9</v>
      </c>
      <c r="C4" s="17">
        <v>1989</v>
      </c>
      <c r="D4" s="67" t="s">
        <v>563</v>
      </c>
      <c r="E4" s="24" t="s">
        <v>1026</v>
      </c>
      <c r="F4" s="19" t="s">
        <v>1045</v>
      </c>
      <c r="G4" s="17">
        <v>7</v>
      </c>
      <c r="H4" s="24" t="s">
        <v>1026</v>
      </c>
      <c r="I4" s="17">
        <v>6</v>
      </c>
      <c r="K4" s="17">
        <v>650</v>
      </c>
      <c r="M4" s="19" t="s">
        <v>1041</v>
      </c>
      <c r="N4" s="17">
        <v>7</v>
      </c>
      <c r="O4" s="17">
        <v>15</v>
      </c>
      <c r="P4" s="17">
        <v>12</v>
      </c>
      <c r="Q4" s="213">
        <f>PRODUCT(P4/O4)</f>
        <v>0.8</v>
      </c>
    </row>
    <row r="5" spans="1:17" x14ac:dyDescent="0.25">
      <c r="D5" s="48"/>
      <c r="M5" s="19" t="s">
        <v>565</v>
      </c>
      <c r="N5" s="17">
        <v>3</v>
      </c>
      <c r="O5" s="17">
        <v>6</v>
      </c>
      <c r="P5" s="17">
        <v>4</v>
      </c>
      <c r="Q5" s="213">
        <f>PRODUCT(P5/O5)</f>
        <v>0.66666666666666663</v>
      </c>
    </row>
    <row r="6" spans="1:17" x14ac:dyDescent="0.25">
      <c r="A6" s="33"/>
      <c r="B6" s="33"/>
      <c r="C6" s="33"/>
      <c r="D6" s="23"/>
      <c r="E6" s="43"/>
      <c r="F6" s="35"/>
      <c r="G6" s="33"/>
      <c r="H6" s="33"/>
      <c r="I6" s="33"/>
      <c r="J6" s="33"/>
      <c r="K6" s="33"/>
      <c r="M6" s="19" t="s">
        <v>1465</v>
      </c>
      <c r="N6" s="17">
        <v>2</v>
      </c>
      <c r="O6" s="17">
        <v>6</v>
      </c>
      <c r="P6" s="17">
        <v>4</v>
      </c>
      <c r="Q6" s="213">
        <f t="shared" ref="Q6:Q13" si="0">PRODUCT(P6/O6)</f>
        <v>0.66666666666666663</v>
      </c>
    </row>
    <row r="7" spans="1:17" x14ac:dyDescent="0.25">
      <c r="A7" s="17">
        <v>1</v>
      </c>
      <c r="B7" s="17">
        <v>9</v>
      </c>
      <c r="C7" s="17">
        <v>1990</v>
      </c>
      <c r="D7" s="48" t="s">
        <v>565</v>
      </c>
      <c r="E7" s="24" t="s">
        <v>1026</v>
      </c>
      <c r="F7" s="20" t="s">
        <v>1045</v>
      </c>
      <c r="G7" s="17">
        <v>4</v>
      </c>
      <c r="H7" s="24" t="s">
        <v>1026</v>
      </c>
      <c r="I7" s="17">
        <v>11</v>
      </c>
      <c r="K7" s="17">
        <v>750</v>
      </c>
      <c r="M7" s="19" t="s">
        <v>1045</v>
      </c>
      <c r="N7" s="17">
        <v>2</v>
      </c>
      <c r="O7" s="17">
        <v>4</v>
      </c>
      <c r="P7" s="17">
        <v>3</v>
      </c>
      <c r="Q7" s="213">
        <f t="shared" si="0"/>
        <v>0.75</v>
      </c>
    </row>
    <row r="8" spans="1:17" x14ac:dyDescent="0.25">
      <c r="A8" s="17">
        <v>2</v>
      </c>
      <c r="B8" s="17">
        <v>9</v>
      </c>
      <c r="C8" s="17">
        <v>1990</v>
      </c>
      <c r="D8" s="20" t="s">
        <v>1045</v>
      </c>
      <c r="E8" s="24" t="s">
        <v>1026</v>
      </c>
      <c r="F8" s="48" t="s">
        <v>565</v>
      </c>
      <c r="G8" s="17">
        <v>19</v>
      </c>
      <c r="H8" s="24" t="s">
        <v>1026</v>
      </c>
      <c r="I8" s="17">
        <v>7</v>
      </c>
      <c r="K8" s="17">
        <v>790</v>
      </c>
      <c r="M8" s="19" t="s">
        <v>1043</v>
      </c>
      <c r="N8" s="17">
        <v>3</v>
      </c>
      <c r="O8" s="17">
        <v>7</v>
      </c>
      <c r="P8" s="17">
        <v>3</v>
      </c>
      <c r="Q8" s="213">
        <f t="shared" si="0"/>
        <v>0.42857142857142855</v>
      </c>
    </row>
    <row r="9" spans="1:17" x14ac:dyDescent="0.25">
      <c r="M9" s="19" t="s">
        <v>564</v>
      </c>
      <c r="N9" s="17">
        <v>3</v>
      </c>
      <c r="O9" s="17">
        <v>7</v>
      </c>
      <c r="P9" s="17">
        <v>3</v>
      </c>
      <c r="Q9" s="213">
        <f t="shared" si="0"/>
        <v>0.42857142857142855</v>
      </c>
    </row>
    <row r="10" spans="1:17" x14ac:dyDescent="0.25">
      <c r="A10" s="33"/>
      <c r="B10" s="33"/>
      <c r="C10" s="33"/>
      <c r="D10" s="23"/>
      <c r="E10" s="43"/>
      <c r="F10" s="35"/>
      <c r="G10" s="33"/>
      <c r="H10" s="33"/>
      <c r="I10" s="33"/>
      <c r="J10" s="33"/>
      <c r="K10" s="33"/>
      <c r="M10" s="19" t="s">
        <v>1042</v>
      </c>
      <c r="N10" s="17">
        <v>4</v>
      </c>
      <c r="O10" s="17">
        <v>8</v>
      </c>
      <c r="P10" s="17">
        <v>3</v>
      </c>
      <c r="Q10" s="213">
        <f t="shared" si="0"/>
        <v>0.375</v>
      </c>
    </row>
    <row r="11" spans="1:17" x14ac:dyDescent="0.25">
      <c r="A11" s="17">
        <v>7</v>
      </c>
      <c r="B11" s="17">
        <v>9</v>
      </c>
      <c r="C11" s="17">
        <v>1991</v>
      </c>
      <c r="D11" s="67" t="s">
        <v>1041</v>
      </c>
      <c r="E11" s="24" t="s">
        <v>1026</v>
      </c>
      <c r="F11" s="48" t="s">
        <v>1042</v>
      </c>
      <c r="G11" s="17">
        <v>14</v>
      </c>
      <c r="H11" s="24" t="s">
        <v>1026</v>
      </c>
      <c r="I11" s="17">
        <v>5</v>
      </c>
      <c r="J11" s="11"/>
      <c r="K11" s="17">
        <v>844</v>
      </c>
      <c r="M11" s="19" t="s">
        <v>264</v>
      </c>
      <c r="N11" s="17">
        <v>5</v>
      </c>
      <c r="O11" s="17">
        <v>11</v>
      </c>
      <c r="P11" s="17">
        <v>3</v>
      </c>
      <c r="Q11" s="213">
        <f t="shared" si="0"/>
        <v>0.27272727272727271</v>
      </c>
    </row>
    <row r="12" spans="1:17" x14ac:dyDescent="0.25">
      <c r="A12" s="17">
        <v>8</v>
      </c>
      <c r="B12" s="17">
        <v>9</v>
      </c>
      <c r="C12" s="17">
        <v>1991</v>
      </c>
      <c r="D12" s="48" t="s">
        <v>1042</v>
      </c>
      <c r="E12" s="24" t="s">
        <v>1026</v>
      </c>
      <c r="F12" s="67" t="s">
        <v>1041</v>
      </c>
      <c r="G12" s="17">
        <v>10</v>
      </c>
      <c r="H12" s="24" t="s">
        <v>1026</v>
      </c>
      <c r="I12" s="17">
        <v>20</v>
      </c>
      <c r="J12" s="11"/>
      <c r="K12" s="17">
        <v>905</v>
      </c>
      <c r="M12" s="19" t="s">
        <v>1029</v>
      </c>
      <c r="N12" s="17">
        <v>5</v>
      </c>
      <c r="O12" s="17">
        <v>11</v>
      </c>
      <c r="P12" s="17">
        <v>2</v>
      </c>
      <c r="Q12" s="213">
        <f t="shared" si="0"/>
        <v>0.18181818181818182</v>
      </c>
    </row>
    <row r="13" spans="1:17" x14ac:dyDescent="0.25">
      <c r="D13" s="48"/>
      <c r="H13" s="11"/>
      <c r="J13" s="11"/>
      <c r="M13" s="203" t="s">
        <v>5391</v>
      </c>
      <c r="N13" s="17">
        <v>1</v>
      </c>
      <c r="O13" s="17">
        <v>2</v>
      </c>
      <c r="P13" s="17">
        <v>2</v>
      </c>
      <c r="Q13" s="213">
        <f t="shared" si="0"/>
        <v>1</v>
      </c>
    </row>
    <row r="14" spans="1:17" x14ac:dyDescent="0.25">
      <c r="A14" s="33"/>
      <c r="B14" s="33"/>
      <c r="C14" s="33"/>
      <c r="D14" s="23"/>
      <c r="E14" s="43"/>
      <c r="F14" s="35"/>
      <c r="G14" s="33"/>
      <c r="H14" s="33"/>
      <c r="I14" s="33"/>
      <c r="J14" s="33"/>
      <c r="K14" s="33"/>
      <c r="M14" s="19" t="s">
        <v>563</v>
      </c>
      <c r="N14" s="17">
        <v>1</v>
      </c>
      <c r="O14" s="17">
        <v>2</v>
      </c>
      <c r="P14" s="17">
        <v>1</v>
      </c>
      <c r="Q14" s="213">
        <f>PRODUCT(P14/O14)</f>
        <v>0.5</v>
      </c>
    </row>
    <row r="15" spans="1:17" x14ac:dyDescent="0.25">
      <c r="A15" s="17">
        <v>5</v>
      </c>
      <c r="B15" s="17">
        <v>9</v>
      </c>
      <c r="C15" s="32">
        <v>1992</v>
      </c>
      <c r="D15" s="19" t="s">
        <v>564</v>
      </c>
      <c r="E15" s="24" t="s">
        <v>1026</v>
      </c>
      <c r="F15" s="19" t="s">
        <v>1043</v>
      </c>
      <c r="G15" s="17">
        <v>6</v>
      </c>
      <c r="H15" s="24" t="s">
        <v>1026</v>
      </c>
      <c r="I15" s="17">
        <v>6</v>
      </c>
      <c r="K15" s="17">
        <v>1026</v>
      </c>
      <c r="M15" s="19" t="s">
        <v>1433</v>
      </c>
      <c r="N15" s="17">
        <v>2</v>
      </c>
      <c r="O15" s="17">
        <v>6</v>
      </c>
      <c r="P15" s="17">
        <v>3</v>
      </c>
      <c r="Q15" s="213">
        <f>PRODUCT(P15/O15)</f>
        <v>0.5</v>
      </c>
    </row>
    <row r="16" spans="1:17" x14ac:dyDescent="0.25">
      <c r="A16" s="17">
        <v>6</v>
      </c>
      <c r="B16" s="17">
        <v>9</v>
      </c>
      <c r="C16" s="32">
        <v>1992</v>
      </c>
      <c r="D16" s="20" t="s">
        <v>1043</v>
      </c>
      <c r="E16" s="24" t="s">
        <v>1026</v>
      </c>
      <c r="F16" s="19" t="s">
        <v>564</v>
      </c>
      <c r="G16" s="17">
        <v>8</v>
      </c>
      <c r="H16" s="24" t="s">
        <v>1026</v>
      </c>
      <c r="I16" s="17">
        <v>6</v>
      </c>
      <c r="K16" s="17">
        <v>1429</v>
      </c>
      <c r="M16" s="19" t="s">
        <v>2312</v>
      </c>
      <c r="N16" s="17">
        <v>2</v>
      </c>
      <c r="O16" s="17">
        <v>5</v>
      </c>
      <c r="P16" s="17">
        <v>1</v>
      </c>
      <c r="Q16" s="213">
        <f>PRODUCT(P16/O16)</f>
        <v>0.2</v>
      </c>
    </row>
    <row r="17" spans="1:17" x14ac:dyDescent="0.25">
      <c r="F17" s="48"/>
      <c r="G17" s="81"/>
      <c r="H17" s="24"/>
      <c r="I17" s="81"/>
      <c r="J17" s="82"/>
      <c r="K17" s="82"/>
      <c r="M17" s="19" t="s">
        <v>3121</v>
      </c>
      <c r="N17" s="17">
        <v>3</v>
      </c>
      <c r="O17" s="17">
        <v>5</v>
      </c>
      <c r="P17" s="17">
        <v>0</v>
      </c>
      <c r="Q17" s="213">
        <f>PRODUCT(P17/O17)</f>
        <v>0</v>
      </c>
    </row>
    <row r="18" spans="1:17" x14ac:dyDescent="0.25">
      <c r="A18" s="33"/>
      <c r="B18" s="33"/>
      <c r="C18" s="33"/>
      <c r="D18" s="23"/>
      <c r="E18" s="43"/>
      <c r="F18" s="35"/>
      <c r="G18" s="33"/>
      <c r="H18" s="33"/>
      <c r="I18" s="33"/>
      <c r="J18" s="33"/>
      <c r="K18" s="33"/>
      <c r="M18" s="19" t="s">
        <v>5041</v>
      </c>
      <c r="N18" s="17">
        <v>2</v>
      </c>
      <c r="O18" s="17">
        <v>4</v>
      </c>
      <c r="P18" s="17">
        <v>0</v>
      </c>
      <c r="Q18" s="213">
        <f>PRODUCT(P18/O18)</f>
        <v>0</v>
      </c>
    </row>
    <row r="19" spans="1:17" x14ac:dyDescent="0.25">
      <c r="A19" s="17">
        <v>28</v>
      </c>
      <c r="B19" s="17">
        <v>8</v>
      </c>
      <c r="C19" s="32">
        <v>1993</v>
      </c>
      <c r="D19" s="20" t="s">
        <v>564</v>
      </c>
      <c r="E19" s="24" t="s">
        <v>1026</v>
      </c>
      <c r="F19" s="48" t="s">
        <v>1042</v>
      </c>
      <c r="G19" s="17">
        <v>9</v>
      </c>
      <c r="H19" s="24" t="s">
        <v>1026</v>
      </c>
      <c r="I19" s="17">
        <v>1</v>
      </c>
      <c r="K19" s="17">
        <v>854</v>
      </c>
      <c r="N19" s="17">
        <f>SUM(N3:N18)</f>
        <v>56</v>
      </c>
      <c r="O19" s="17">
        <f>SUM(O3:O18)</f>
        <v>124</v>
      </c>
      <c r="P19" s="17">
        <f>SUM(P3:P18)</f>
        <v>61</v>
      </c>
      <c r="Q19" s="213"/>
    </row>
    <row r="20" spans="1:17" x14ac:dyDescent="0.25">
      <c r="A20" s="17">
        <v>29</v>
      </c>
      <c r="B20" s="17">
        <v>8</v>
      </c>
      <c r="C20" s="32">
        <v>1993</v>
      </c>
      <c r="D20" s="67" t="s">
        <v>1042</v>
      </c>
      <c r="E20" s="24" t="s">
        <v>1026</v>
      </c>
      <c r="F20" s="19" t="s">
        <v>564</v>
      </c>
      <c r="G20" s="17">
        <v>9</v>
      </c>
      <c r="H20" s="24" t="s">
        <v>1026</v>
      </c>
      <c r="I20" s="17">
        <v>4</v>
      </c>
      <c r="K20" s="17">
        <v>1070</v>
      </c>
      <c r="M20" s="203" t="s">
        <v>4919</v>
      </c>
      <c r="N20" s="17"/>
      <c r="O20" s="177"/>
      <c r="P20" s="19"/>
    </row>
    <row r="21" spans="1:17" x14ac:dyDescent="0.25">
      <c r="D21" s="48"/>
      <c r="H21" s="11"/>
    </row>
    <row r="22" spans="1:17" x14ac:dyDescent="0.25">
      <c r="A22" s="21"/>
      <c r="B22" s="21"/>
      <c r="C22" s="21"/>
      <c r="D22" s="22"/>
      <c r="E22" s="21"/>
      <c r="F22" s="22"/>
      <c r="G22" s="21"/>
      <c r="H22" s="21"/>
      <c r="I22" s="21"/>
      <c r="J22" s="144"/>
      <c r="K22" s="68"/>
    </row>
    <row r="23" spans="1:17" x14ac:dyDescent="0.25">
      <c r="A23" s="17">
        <v>3</v>
      </c>
      <c r="B23" s="17">
        <v>9</v>
      </c>
      <c r="C23" s="17">
        <v>1995</v>
      </c>
      <c r="D23" s="19" t="s">
        <v>1042</v>
      </c>
      <c r="E23" s="24" t="s">
        <v>1026</v>
      </c>
      <c r="F23" s="20" t="s">
        <v>565</v>
      </c>
      <c r="G23" s="17">
        <v>0</v>
      </c>
      <c r="H23" s="24" t="s">
        <v>1026</v>
      </c>
      <c r="I23" s="17">
        <v>2</v>
      </c>
      <c r="J23" s="142" t="s">
        <v>2392</v>
      </c>
      <c r="K23" s="120">
        <v>1217</v>
      </c>
      <c r="M23" s="16" t="s">
        <v>4920</v>
      </c>
      <c r="N23" s="14" t="s">
        <v>3122</v>
      </c>
      <c r="O23" s="14" t="s">
        <v>3107</v>
      </c>
      <c r="P23" s="14" t="s">
        <v>3123</v>
      </c>
      <c r="Q23" s="14" t="s">
        <v>3108</v>
      </c>
    </row>
    <row r="24" spans="1:17" x14ac:dyDescent="0.25">
      <c r="A24" s="17">
        <v>9</v>
      </c>
      <c r="B24" s="17">
        <v>9</v>
      </c>
      <c r="C24" s="17">
        <v>1995</v>
      </c>
      <c r="D24" s="20" t="s">
        <v>565</v>
      </c>
      <c r="E24" s="24" t="s">
        <v>1026</v>
      </c>
      <c r="F24" s="19" t="s">
        <v>1042</v>
      </c>
      <c r="G24" s="17">
        <v>2</v>
      </c>
      <c r="H24" s="24" t="s">
        <v>1026</v>
      </c>
      <c r="I24" s="17">
        <v>0</v>
      </c>
      <c r="J24" s="142" t="s">
        <v>2393</v>
      </c>
      <c r="K24" s="120">
        <v>1048</v>
      </c>
      <c r="M24" s="19" t="s">
        <v>1241</v>
      </c>
      <c r="N24" s="17">
        <v>11</v>
      </c>
      <c r="O24" s="17">
        <v>8</v>
      </c>
      <c r="P24" s="17">
        <v>3</v>
      </c>
      <c r="Q24" s="213">
        <f>PRODUCT(O24/N24)</f>
        <v>0.72727272727272729</v>
      </c>
    </row>
    <row r="25" spans="1:17" x14ac:dyDescent="0.25">
      <c r="D25" s="48"/>
      <c r="E25" s="142"/>
      <c r="J25" s="142"/>
      <c r="K25" s="120"/>
      <c r="M25" s="19" t="s">
        <v>1041</v>
      </c>
      <c r="N25" s="17">
        <v>7</v>
      </c>
      <c r="O25" s="17">
        <v>6</v>
      </c>
      <c r="P25" s="17">
        <v>1</v>
      </c>
      <c r="Q25" s="213">
        <f>PRODUCT(O25/N25)</f>
        <v>0.8571428571428571</v>
      </c>
    </row>
    <row r="26" spans="1:17" x14ac:dyDescent="0.25">
      <c r="A26" s="21"/>
      <c r="B26" s="21"/>
      <c r="C26" s="21"/>
      <c r="D26" s="22"/>
      <c r="E26" s="21"/>
      <c r="F26" s="22"/>
      <c r="G26" s="21"/>
      <c r="H26" s="21"/>
      <c r="I26" s="21"/>
      <c r="J26" s="144"/>
      <c r="K26" s="68"/>
      <c r="M26" s="203" t="s">
        <v>1465</v>
      </c>
      <c r="N26" s="17">
        <v>2</v>
      </c>
      <c r="O26" s="17">
        <v>2</v>
      </c>
      <c r="P26" s="17">
        <v>0</v>
      </c>
      <c r="Q26" s="213">
        <f t="shared" ref="Q26:Q39" si="1">PRODUCT(O26/N26)</f>
        <v>1</v>
      </c>
    </row>
    <row r="27" spans="1:17" x14ac:dyDescent="0.25">
      <c r="A27" s="17">
        <v>1</v>
      </c>
      <c r="B27" s="17">
        <v>9</v>
      </c>
      <c r="C27" s="17">
        <v>1996</v>
      </c>
      <c r="D27" s="20" t="s">
        <v>1029</v>
      </c>
      <c r="E27" s="24" t="s">
        <v>1026</v>
      </c>
      <c r="F27" s="19" t="s">
        <v>1043</v>
      </c>
      <c r="G27" s="17">
        <v>2</v>
      </c>
      <c r="H27" s="24" t="s">
        <v>1026</v>
      </c>
      <c r="I27" s="17">
        <v>0</v>
      </c>
      <c r="J27" s="142" t="s">
        <v>2782</v>
      </c>
      <c r="K27" s="120"/>
      <c r="M27" s="19" t="s">
        <v>1045</v>
      </c>
      <c r="N27" s="17">
        <v>2</v>
      </c>
      <c r="O27" s="17">
        <v>2</v>
      </c>
      <c r="P27" s="17">
        <v>0</v>
      </c>
      <c r="Q27" s="213">
        <f t="shared" si="1"/>
        <v>1</v>
      </c>
    </row>
    <row r="28" spans="1:17" x14ac:dyDescent="0.25">
      <c r="A28" s="17">
        <v>7</v>
      </c>
      <c r="B28" s="17">
        <v>9</v>
      </c>
      <c r="C28" s="17">
        <v>1996</v>
      </c>
      <c r="D28" s="20" t="s">
        <v>1043</v>
      </c>
      <c r="E28" s="24" t="s">
        <v>1026</v>
      </c>
      <c r="F28" s="19" t="s">
        <v>1029</v>
      </c>
      <c r="G28" s="17">
        <v>1</v>
      </c>
      <c r="H28" s="24" t="s">
        <v>1026</v>
      </c>
      <c r="I28" s="17">
        <v>0</v>
      </c>
      <c r="J28" s="142" t="s">
        <v>2783</v>
      </c>
      <c r="K28" s="120"/>
      <c r="M28" s="203" t="s">
        <v>1043</v>
      </c>
      <c r="N28" s="17">
        <v>3</v>
      </c>
      <c r="O28" s="17">
        <v>2</v>
      </c>
      <c r="P28" s="17">
        <v>1</v>
      </c>
      <c r="Q28" s="213">
        <f t="shared" si="1"/>
        <v>0.66666666666666663</v>
      </c>
    </row>
    <row r="29" spans="1:17" x14ac:dyDescent="0.25">
      <c r="A29" s="17">
        <v>8</v>
      </c>
      <c r="B29" s="17">
        <v>9</v>
      </c>
      <c r="C29" s="17">
        <v>1996</v>
      </c>
      <c r="D29" s="19" t="s">
        <v>1029</v>
      </c>
      <c r="E29" s="24" t="s">
        <v>1026</v>
      </c>
      <c r="F29" s="20" t="s">
        <v>1043</v>
      </c>
      <c r="G29" s="17">
        <v>0</v>
      </c>
      <c r="H29" s="24" t="s">
        <v>1026</v>
      </c>
      <c r="I29" s="17">
        <v>2</v>
      </c>
      <c r="J29" s="142" t="s">
        <v>2784</v>
      </c>
      <c r="K29" s="120"/>
      <c r="M29" s="19" t="s">
        <v>565</v>
      </c>
      <c r="N29" s="17">
        <v>3</v>
      </c>
      <c r="O29" s="17">
        <v>2</v>
      </c>
      <c r="P29" s="17">
        <v>1</v>
      </c>
      <c r="Q29" s="213">
        <f t="shared" si="1"/>
        <v>0.66666666666666663</v>
      </c>
    </row>
    <row r="30" spans="1:17" x14ac:dyDescent="0.25">
      <c r="D30" s="48"/>
      <c r="E30" s="17"/>
      <c r="J30" s="142"/>
      <c r="K30" s="120"/>
      <c r="M30" s="19" t="s">
        <v>564</v>
      </c>
      <c r="N30" s="17">
        <v>3</v>
      </c>
      <c r="O30" s="17">
        <v>2</v>
      </c>
      <c r="P30" s="17">
        <v>1</v>
      </c>
      <c r="Q30" s="213">
        <f t="shared" si="1"/>
        <v>0.66666666666666663</v>
      </c>
    </row>
    <row r="31" spans="1:17" x14ac:dyDescent="0.25">
      <c r="A31" s="33"/>
      <c r="B31" s="33"/>
      <c r="C31" s="33"/>
      <c r="D31" s="23"/>
      <c r="E31" s="33"/>
      <c r="F31" s="35"/>
      <c r="G31" s="33"/>
      <c r="H31" s="33"/>
      <c r="I31" s="33"/>
      <c r="J31" s="163"/>
      <c r="K31" s="164"/>
      <c r="M31" s="203" t="s">
        <v>5391</v>
      </c>
      <c r="N31" s="17">
        <v>1</v>
      </c>
      <c r="O31" s="17">
        <v>1</v>
      </c>
      <c r="P31" s="17">
        <v>0</v>
      </c>
      <c r="Q31" s="213">
        <f t="shared" si="1"/>
        <v>1</v>
      </c>
    </row>
    <row r="32" spans="1:17" x14ac:dyDescent="0.25">
      <c r="A32" s="17">
        <v>30</v>
      </c>
      <c r="B32" s="17">
        <v>8</v>
      </c>
      <c r="C32" s="17">
        <v>1997</v>
      </c>
      <c r="D32" s="20" t="s">
        <v>564</v>
      </c>
      <c r="E32" s="24" t="s">
        <v>1026</v>
      </c>
      <c r="F32" s="19" t="s">
        <v>1241</v>
      </c>
      <c r="G32" s="17">
        <v>2</v>
      </c>
      <c r="H32" s="24" t="s">
        <v>1026</v>
      </c>
      <c r="I32" s="17">
        <v>0</v>
      </c>
      <c r="J32" s="142" t="s">
        <v>2207</v>
      </c>
      <c r="K32" s="120"/>
      <c r="M32" s="203" t="s">
        <v>264</v>
      </c>
      <c r="N32" s="17">
        <v>5</v>
      </c>
      <c r="O32" s="17">
        <v>1</v>
      </c>
      <c r="P32" s="17">
        <v>4</v>
      </c>
      <c r="Q32" s="213">
        <f t="shared" si="1"/>
        <v>0.2</v>
      </c>
    </row>
    <row r="33" spans="1:17" x14ac:dyDescent="0.25">
      <c r="A33" s="17">
        <v>31</v>
      </c>
      <c r="B33" s="17">
        <v>8</v>
      </c>
      <c r="C33" s="17">
        <v>1997</v>
      </c>
      <c r="D33" s="20" t="s">
        <v>1241</v>
      </c>
      <c r="E33" s="24" t="s">
        <v>1026</v>
      </c>
      <c r="F33" s="19" t="s">
        <v>564</v>
      </c>
      <c r="G33" s="17">
        <v>2</v>
      </c>
      <c r="H33" s="24" t="s">
        <v>1026</v>
      </c>
      <c r="I33" s="17">
        <v>0</v>
      </c>
      <c r="J33" s="142" t="s">
        <v>2208</v>
      </c>
      <c r="K33" s="120"/>
      <c r="M33" s="203" t="s">
        <v>1042</v>
      </c>
      <c r="N33" s="17">
        <v>4</v>
      </c>
      <c r="O33" s="17">
        <v>1</v>
      </c>
      <c r="P33" s="17">
        <v>3</v>
      </c>
      <c r="Q33" s="213">
        <f t="shared" si="1"/>
        <v>0.25</v>
      </c>
    </row>
    <row r="34" spans="1:17" x14ac:dyDescent="0.25">
      <c r="A34" s="17">
        <v>7</v>
      </c>
      <c r="B34" s="17">
        <v>9</v>
      </c>
      <c r="C34" s="17">
        <v>1997</v>
      </c>
      <c r="D34" s="20" t="s">
        <v>564</v>
      </c>
      <c r="E34" s="24" t="s">
        <v>1026</v>
      </c>
      <c r="F34" s="19" t="s">
        <v>1241</v>
      </c>
      <c r="G34" s="17">
        <v>2</v>
      </c>
      <c r="H34" s="24" t="s">
        <v>1026</v>
      </c>
      <c r="I34" s="17">
        <v>0</v>
      </c>
      <c r="J34" s="142" t="s">
        <v>2209</v>
      </c>
      <c r="K34" s="120"/>
      <c r="M34" s="19" t="s">
        <v>1433</v>
      </c>
      <c r="N34" s="17">
        <v>2</v>
      </c>
      <c r="O34" s="17">
        <v>1</v>
      </c>
      <c r="P34" s="17">
        <v>1</v>
      </c>
      <c r="Q34" s="213">
        <f t="shared" si="1"/>
        <v>0.5</v>
      </c>
    </row>
    <row r="35" spans="1:17" x14ac:dyDescent="0.25">
      <c r="D35" s="48"/>
      <c r="E35" s="17"/>
      <c r="J35" s="142"/>
      <c r="K35" s="120"/>
      <c r="M35" s="19" t="s">
        <v>1029</v>
      </c>
      <c r="N35" s="17">
        <v>5</v>
      </c>
      <c r="O35" s="17">
        <v>0</v>
      </c>
      <c r="P35" s="17">
        <v>5</v>
      </c>
      <c r="Q35" s="213">
        <f t="shared" si="1"/>
        <v>0</v>
      </c>
    </row>
    <row r="36" spans="1:17" x14ac:dyDescent="0.25">
      <c r="A36" s="33"/>
      <c r="B36" s="33"/>
      <c r="C36" s="33"/>
      <c r="D36" s="23"/>
      <c r="E36" s="33"/>
      <c r="F36" s="35"/>
      <c r="G36" s="33"/>
      <c r="H36" s="33"/>
      <c r="I36" s="33"/>
      <c r="J36" s="163"/>
      <c r="K36" s="164"/>
      <c r="M36" s="203" t="s">
        <v>2312</v>
      </c>
      <c r="N36" s="17">
        <v>2</v>
      </c>
      <c r="O36" s="17">
        <v>0</v>
      </c>
      <c r="P36" s="17">
        <v>2</v>
      </c>
      <c r="Q36" s="213">
        <f t="shared" si="1"/>
        <v>0</v>
      </c>
    </row>
    <row r="37" spans="1:17" x14ac:dyDescent="0.25">
      <c r="A37" s="17">
        <v>29</v>
      </c>
      <c r="B37" s="17">
        <v>8</v>
      </c>
      <c r="C37" s="17">
        <v>1998</v>
      </c>
      <c r="D37" s="19" t="s">
        <v>1029</v>
      </c>
      <c r="E37" s="24" t="s">
        <v>1026</v>
      </c>
      <c r="F37" s="20" t="s">
        <v>565</v>
      </c>
      <c r="G37" s="17">
        <v>1</v>
      </c>
      <c r="H37" s="24" t="s">
        <v>1026</v>
      </c>
      <c r="I37" s="17">
        <v>2</v>
      </c>
      <c r="J37" s="142" t="s">
        <v>2304</v>
      </c>
      <c r="K37" s="120">
        <v>423</v>
      </c>
      <c r="M37" s="203" t="s">
        <v>3121</v>
      </c>
      <c r="N37" s="17">
        <v>3</v>
      </c>
      <c r="O37" s="17">
        <v>0</v>
      </c>
      <c r="P37" s="17">
        <v>3</v>
      </c>
      <c r="Q37" s="213">
        <f t="shared" si="1"/>
        <v>0</v>
      </c>
    </row>
    <row r="38" spans="1:17" x14ac:dyDescent="0.25">
      <c r="A38" s="17">
        <v>30</v>
      </c>
      <c r="B38" s="17">
        <v>8</v>
      </c>
      <c r="C38" s="17">
        <v>1998</v>
      </c>
      <c r="D38" s="20" t="s">
        <v>565</v>
      </c>
      <c r="E38" s="24" t="s">
        <v>1026</v>
      </c>
      <c r="F38" s="19" t="s">
        <v>1029</v>
      </c>
      <c r="G38" s="17">
        <v>2</v>
      </c>
      <c r="H38" s="24" t="s">
        <v>1026</v>
      </c>
      <c r="I38" s="17">
        <v>0</v>
      </c>
      <c r="J38" s="142" t="s">
        <v>2305</v>
      </c>
      <c r="K38" s="120">
        <v>411</v>
      </c>
      <c r="M38" s="203" t="s">
        <v>563</v>
      </c>
      <c r="N38" s="17">
        <v>1</v>
      </c>
      <c r="O38" s="17">
        <v>0</v>
      </c>
      <c r="P38" s="17">
        <v>1</v>
      </c>
      <c r="Q38" s="213">
        <f t="shared" si="1"/>
        <v>0</v>
      </c>
    </row>
    <row r="39" spans="1:17" x14ac:dyDescent="0.25">
      <c r="D39" s="48"/>
      <c r="E39" s="17"/>
      <c r="J39" s="142"/>
      <c r="K39" s="120"/>
      <c r="M39" s="203" t="s">
        <v>5041</v>
      </c>
      <c r="N39" s="17">
        <v>2</v>
      </c>
      <c r="O39" s="17">
        <v>0</v>
      </c>
      <c r="P39" s="17">
        <v>2</v>
      </c>
      <c r="Q39" s="213">
        <f t="shared" si="1"/>
        <v>0</v>
      </c>
    </row>
    <row r="40" spans="1:17" x14ac:dyDescent="0.25">
      <c r="A40" s="33"/>
      <c r="B40" s="33"/>
      <c r="C40" s="33"/>
      <c r="D40" s="23"/>
      <c r="E40" s="33"/>
      <c r="F40" s="35"/>
      <c r="G40" s="33"/>
      <c r="H40" s="33"/>
      <c r="I40" s="33"/>
      <c r="J40" s="163"/>
      <c r="K40" s="164"/>
      <c r="N40" s="17">
        <f>SUM(N24:N39)</f>
        <v>56</v>
      </c>
      <c r="O40" s="17">
        <f t="shared" ref="O40" si="2">SUM(O24:O39)</f>
        <v>28</v>
      </c>
      <c r="P40" s="17">
        <f t="shared" ref="P40" si="3">SUM(P24:P39)</f>
        <v>28</v>
      </c>
      <c r="Q40" s="213"/>
    </row>
    <row r="41" spans="1:17" x14ac:dyDescent="0.25">
      <c r="A41" s="17">
        <v>4</v>
      </c>
      <c r="B41" s="17">
        <v>9</v>
      </c>
      <c r="C41" s="17">
        <v>1999</v>
      </c>
      <c r="D41" s="20" t="s">
        <v>1042</v>
      </c>
      <c r="E41" s="24" t="s">
        <v>1026</v>
      </c>
      <c r="F41" s="19" t="s">
        <v>1041</v>
      </c>
      <c r="G41" s="17">
        <v>2</v>
      </c>
      <c r="H41" s="24" t="s">
        <v>1026</v>
      </c>
      <c r="I41" s="17">
        <v>0</v>
      </c>
      <c r="J41" s="142" t="s">
        <v>204</v>
      </c>
      <c r="K41" s="120">
        <v>791</v>
      </c>
    </row>
    <row r="42" spans="1:17" x14ac:dyDescent="0.25">
      <c r="A42" s="17">
        <v>5</v>
      </c>
      <c r="B42" s="17">
        <v>9</v>
      </c>
      <c r="C42" s="17">
        <v>1999</v>
      </c>
      <c r="D42" s="19" t="s">
        <v>1041</v>
      </c>
      <c r="E42" s="24" t="s">
        <v>1026</v>
      </c>
      <c r="F42" s="20" t="s">
        <v>1042</v>
      </c>
      <c r="G42" s="17">
        <v>0</v>
      </c>
      <c r="H42" s="24" t="s">
        <v>1026</v>
      </c>
      <c r="I42" s="17">
        <v>1</v>
      </c>
      <c r="J42" s="142" t="s">
        <v>205</v>
      </c>
      <c r="K42" s="120">
        <v>672</v>
      </c>
    </row>
    <row r="43" spans="1:17" x14ac:dyDescent="0.25">
      <c r="D43" s="48"/>
      <c r="E43" s="17"/>
      <c r="J43" s="142"/>
      <c r="K43" s="120"/>
    </row>
    <row r="44" spans="1:17" x14ac:dyDescent="0.25">
      <c r="A44" s="33"/>
      <c r="B44" s="33"/>
      <c r="C44" s="33"/>
      <c r="D44" s="23"/>
      <c r="E44" s="33"/>
      <c r="F44" s="35"/>
      <c r="G44" s="33"/>
      <c r="H44" s="33"/>
      <c r="I44" s="33"/>
      <c r="J44" s="163"/>
      <c r="K44" s="164"/>
    </row>
    <row r="45" spans="1:17" x14ac:dyDescent="0.25">
      <c r="A45" s="17">
        <v>6</v>
      </c>
      <c r="B45" s="17">
        <v>9</v>
      </c>
      <c r="C45" s="17">
        <v>2000</v>
      </c>
      <c r="D45" s="20" t="s">
        <v>1465</v>
      </c>
      <c r="E45" s="24" t="s">
        <v>1026</v>
      </c>
      <c r="F45" s="19" t="s">
        <v>1029</v>
      </c>
      <c r="G45" s="17">
        <v>2</v>
      </c>
      <c r="H45" s="24" t="s">
        <v>1026</v>
      </c>
      <c r="I45" s="17">
        <v>1</v>
      </c>
      <c r="J45" s="142" t="s">
        <v>2848</v>
      </c>
      <c r="K45" s="120">
        <v>558</v>
      </c>
    </row>
    <row r="46" spans="1:17" x14ac:dyDescent="0.25">
      <c r="A46" s="17">
        <v>9</v>
      </c>
      <c r="B46" s="17">
        <v>9</v>
      </c>
      <c r="C46" s="17">
        <v>2000</v>
      </c>
      <c r="D46" s="19" t="s">
        <v>1029</v>
      </c>
      <c r="E46" s="24" t="s">
        <v>1026</v>
      </c>
      <c r="F46" s="19" t="s">
        <v>1465</v>
      </c>
      <c r="G46" s="17">
        <v>2</v>
      </c>
      <c r="H46" s="24" t="s">
        <v>1026</v>
      </c>
      <c r="I46" s="17">
        <v>0</v>
      </c>
      <c r="J46" s="142" t="s">
        <v>2849</v>
      </c>
      <c r="K46" s="120">
        <v>583</v>
      </c>
    </row>
    <row r="47" spans="1:17" x14ac:dyDescent="0.25">
      <c r="A47" s="17">
        <v>10</v>
      </c>
      <c r="B47" s="17">
        <v>9</v>
      </c>
      <c r="C47" s="17">
        <v>2000</v>
      </c>
      <c r="D47" s="20" t="s">
        <v>1465</v>
      </c>
      <c r="E47" s="24" t="s">
        <v>1026</v>
      </c>
      <c r="F47" s="19" t="s">
        <v>1029</v>
      </c>
      <c r="G47" s="17">
        <v>2</v>
      </c>
      <c r="H47" s="24" t="s">
        <v>1026</v>
      </c>
      <c r="I47" s="17">
        <v>0</v>
      </c>
      <c r="J47" s="142" t="s">
        <v>2850</v>
      </c>
      <c r="K47" s="120">
        <v>712</v>
      </c>
    </row>
    <row r="48" spans="1:17" x14ac:dyDescent="0.25">
      <c r="D48" s="48"/>
      <c r="E48" s="17"/>
      <c r="J48" s="142"/>
      <c r="K48" s="120"/>
    </row>
    <row r="49" spans="1:11" x14ac:dyDescent="0.25">
      <c r="A49" s="33"/>
      <c r="B49" s="33"/>
      <c r="C49" s="33"/>
      <c r="D49" s="23"/>
      <c r="E49" s="33"/>
      <c r="F49" s="35"/>
      <c r="G49" s="33"/>
      <c r="H49" s="33"/>
      <c r="I49" s="33"/>
      <c r="J49" s="163"/>
      <c r="K49" s="164"/>
    </row>
    <row r="50" spans="1:11" x14ac:dyDescent="0.25">
      <c r="A50" s="17">
        <v>28</v>
      </c>
      <c r="B50" s="17">
        <v>8</v>
      </c>
      <c r="C50" s="17">
        <v>2001</v>
      </c>
      <c r="D50" s="19" t="s">
        <v>2312</v>
      </c>
      <c r="E50" s="24" t="s">
        <v>1026</v>
      </c>
      <c r="F50" s="20" t="s">
        <v>1241</v>
      </c>
      <c r="G50" s="17">
        <v>0</v>
      </c>
      <c r="H50" s="24" t="s">
        <v>1026</v>
      </c>
      <c r="I50" s="17">
        <v>2</v>
      </c>
      <c r="J50" s="11" t="s">
        <v>244</v>
      </c>
      <c r="K50" s="120">
        <v>636</v>
      </c>
    </row>
    <row r="51" spans="1:11" x14ac:dyDescent="0.25">
      <c r="A51" s="17">
        <v>30</v>
      </c>
      <c r="B51" s="17">
        <v>8</v>
      </c>
      <c r="C51" s="17">
        <v>2001</v>
      </c>
      <c r="D51" s="20" t="s">
        <v>1241</v>
      </c>
      <c r="E51" s="24" t="s">
        <v>1026</v>
      </c>
      <c r="F51" s="19" t="s">
        <v>2312</v>
      </c>
      <c r="G51" s="17">
        <v>2</v>
      </c>
      <c r="H51" s="24" t="s">
        <v>1026</v>
      </c>
      <c r="I51" s="17">
        <v>0</v>
      </c>
      <c r="J51" s="11" t="s">
        <v>245</v>
      </c>
      <c r="K51" s="120">
        <v>1145</v>
      </c>
    </row>
    <row r="52" spans="1:11" x14ac:dyDescent="0.25">
      <c r="D52" s="48"/>
      <c r="E52" s="17"/>
      <c r="J52" s="11"/>
      <c r="K52" s="120"/>
    </row>
    <row r="53" spans="1:11" x14ac:dyDescent="0.25">
      <c r="E53" s="17"/>
      <c r="J53" s="11"/>
      <c r="K53" s="120"/>
    </row>
    <row r="54" spans="1:11" x14ac:dyDescent="0.25">
      <c r="A54" s="33"/>
      <c r="B54" s="33"/>
      <c r="C54" s="33"/>
      <c r="D54" s="23"/>
      <c r="E54" s="33"/>
      <c r="F54" s="35"/>
      <c r="G54" s="33"/>
      <c r="H54" s="33"/>
      <c r="I54" s="33"/>
      <c r="J54" s="163"/>
      <c r="K54" s="164"/>
    </row>
    <row r="55" spans="1:11" x14ac:dyDescent="0.25">
      <c r="A55" s="17">
        <v>4</v>
      </c>
      <c r="B55" s="17">
        <v>9</v>
      </c>
      <c r="C55" s="17">
        <v>2002</v>
      </c>
      <c r="D55" s="20" t="s">
        <v>1041</v>
      </c>
      <c r="E55" s="24" t="s">
        <v>1026</v>
      </c>
      <c r="F55" s="19" t="s">
        <v>2312</v>
      </c>
      <c r="G55" s="17">
        <v>2</v>
      </c>
      <c r="H55" s="24" t="s">
        <v>1026</v>
      </c>
      <c r="I55" s="17">
        <v>0</v>
      </c>
      <c r="J55" s="11" t="s">
        <v>2910</v>
      </c>
      <c r="K55" s="120">
        <v>624</v>
      </c>
    </row>
    <row r="56" spans="1:11" x14ac:dyDescent="0.25">
      <c r="A56" s="17">
        <v>7</v>
      </c>
      <c r="B56" s="17">
        <v>9</v>
      </c>
      <c r="C56" s="17">
        <v>2002</v>
      </c>
      <c r="D56" s="20" t="s">
        <v>2312</v>
      </c>
      <c r="E56" s="24" t="s">
        <v>1026</v>
      </c>
      <c r="F56" s="19" t="s">
        <v>1041</v>
      </c>
      <c r="G56" s="17">
        <v>1</v>
      </c>
      <c r="H56" s="24" t="s">
        <v>1026</v>
      </c>
      <c r="I56" s="17">
        <v>0</v>
      </c>
      <c r="J56" s="11" t="s">
        <v>2476</v>
      </c>
      <c r="K56" s="120">
        <v>572</v>
      </c>
    </row>
    <row r="57" spans="1:11" x14ac:dyDescent="0.25">
      <c r="A57" s="17">
        <v>8</v>
      </c>
      <c r="B57" s="17">
        <v>9</v>
      </c>
      <c r="C57" s="17">
        <v>2002</v>
      </c>
      <c r="D57" s="20" t="s">
        <v>1041</v>
      </c>
      <c r="E57" s="24" t="s">
        <v>1026</v>
      </c>
      <c r="F57" s="19" t="s">
        <v>2312</v>
      </c>
      <c r="G57" s="17">
        <v>1</v>
      </c>
      <c r="H57" s="24" t="s">
        <v>1026</v>
      </c>
      <c r="I57" s="17">
        <v>0</v>
      </c>
      <c r="J57" s="11" t="s">
        <v>21</v>
      </c>
      <c r="K57" s="120">
        <v>904</v>
      </c>
    </row>
    <row r="58" spans="1:11" x14ac:dyDescent="0.25">
      <c r="D58" s="20"/>
      <c r="E58" s="17"/>
      <c r="J58" s="11"/>
      <c r="K58" s="120"/>
    </row>
    <row r="59" spans="1:11" x14ac:dyDescent="0.25">
      <c r="A59" s="33"/>
      <c r="B59" s="33"/>
      <c r="C59" s="33"/>
      <c r="D59" s="23"/>
      <c r="E59" s="33"/>
      <c r="F59" s="35"/>
      <c r="G59" s="33"/>
      <c r="H59" s="33"/>
      <c r="I59" s="33"/>
      <c r="J59" s="163"/>
      <c r="K59" s="164"/>
    </row>
    <row r="60" spans="1:11" x14ac:dyDescent="0.25">
      <c r="A60" s="17">
        <v>3</v>
      </c>
      <c r="B60" s="17">
        <v>9</v>
      </c>
      <c r="C60" s="17">
        <v>2003</v>
      </c>
      <c r="D60" s="19" t="s">
        <v>1029</v>
      </c>
      <c r="E60" s="24" t="s">
        <v>1026</v>
      </c>
      <c r="F60" s="20" t="s">
        <v>1465</v>
      </c>
      <c r="G60" s="17">
        <v>0</v>
      </c>
      <c r="H60" s="24" t="s">
        <v>1026</v>
      </c>
      <c r="I60" s="17">
        <v>2</v>
      </c>
      <c r="J60" s="11" t="s">
        <v>2895</v>
      </c>
      <c r="K60" s="120">
        <v>577</v>
      </c>
    </row>
    <row r="61" spans="1:11" x14ac:dyDescent="0.25">
      <c r="A61" s="17">
        <v>6</v>
      </c>
      <c r="B61" s="17">
        <v>9</v>
      </c>
      <c r="C61" s="17">
        <v>2003</v>
      </c>
      <c r="D61" s="19" t="s">
        <v>1465</v>
      </c>
      <c r="E61" s="24" t="s">
        <v>1026</v>
      </c>
      <c r="F61" s="20" t="s">
        <v>1029</v>
      </c>
      <c r="G61" s="17">
        <v>0</v>
      </c>
      <c r="H61" s="24" t="s">
        <v>1026</v>
      </c>
      <c r="I61" s="17">
        <v>1</v>
      </c>
      <c r="J61" s="11" t="s">
        <v>1470</v>
      </c>
      <c r="K61" s="120">
        <v>596</v>
      </c>
    </row>
    <row r="62" spans="1:11" x14ac:dyDescent="0.25">
      <c r="A62" s="17">
        <v>7</v>
      </c>
      <c r="B62" s="17">
        <v>9</v>
      </c>
      <c r="C62" s="17">
        <v>2003</v>
      </c>
      <c r="D62" s="19" t="s">
        <v>1029</v>
      </c>
      <c r="E62" s="24" t="s">
        <v>1026</v>
      </c>
      <c r="F62" s="20" t="s">
        <v>1465</v>
      </c>
      <c r="G62" s="17">
        <v>0</v>
      </c>
      <c r="H62" s="24" t="s">
        <v>1026</v>
      </c>
      <c r="I62" s="17">
        <v>2</v>
      </c>
      <c r="J62" s="11" t="s">
        <v>1479</v>
      </c>
      <c r="K62" s="120">
        <v>937</v>
      </c>
    </row>
    <row r="63" spans="1:11" x14ac:dyDescent="0.25">
      <c r="D63" s="20"/>
      <c r="E63" s="17"/>
      <c r="J63" s="11"/>
      <c r="K63" s="120"/>
    </row>
    <row r="64" spans="1:11" x14ac:dyDescent="0.25">
      <c r="A64" s="33"/>
      <c r="B64" s="33"/>
      <c r="C64" s="33"/>
      <c r="D64" s="22"/>
      <c r="E64" s="34"/>
      <c r="F64" s="35"/>
      <c r="G64" s="33"/>
      <c r="H64" s="34"/>
      <c r="I64" s="33"/>
      <c r="J64" s="43"/>
      <c r="K64" s="164"/>
    </row>
    <row r="65" spans="1:11" x14ac:dyDescent="0.25">
      <c r="A65" s="17">
        <v>8</v>
      </c>
      <c r="B65" s="17">
        <v>9</v>
      </c>
      <c r="C65" s="17">
        <v>2004</v>
      </c>
      <c r="D65" s="20" t="s">
        <v>1241</v>
      </c>
      <c r="E65" s="24" t="s">
        <v>1026</v>
      </c>
      <c r="F65" s="19" t="s">
        <v>1029</v>
      </c>
      <c r="G65" s="17">
        <v>2</v>
      </c>
      <c r="H65" s="24" t="s">
        <v>1026</v>
      </c>
      <c r="I65" s="17">
        <v>0</v>
      </c>
      <c r="J65" s="11" t="s">
        <v>2912</v>
      </c>
      <c r="K65" s="120">
        <v>864</v>
      </c>
    </row>
    <row r="66" spans="1:11" x14ac:dyDescent="0.25">
      <c r="A66" s="17">
        <v>11</v>
      </c>
      <c r="B66" s="17">
        <v>9</v>
      </c>
      <c r="C66" s="17">
        <v>2004</v>
      </c>
      <c r="D66" s="19" t="s">
        <v>1029</v>
      </c>
      <c r="E66" s="24" t="s">
        <v>1026</v>
      </c>
      <c r="F66" s="20" t="s">
        <v>1241</v>
      </c>
      <c r="G66" s="17">
        <v>1</v>
      </c>
      <c r="H66" s="24" t="s">
        <v>1026</v>
      </c>
      <c r="I66" s="17">
        <v>2</v>
      </c>
      <c r="J66" s="11" t="s">
        <v>1710</v>
      </c>
      <c r="K66" s="120">
        <v>374</v>
      </c>
    </row>
    <row r="67" spans="1:11" x14ac:dyDescent="0.25">
      <c r="D67" s="20"/>
      <c r="E67" s="17"/>
      <c r="J67" s="11"/>
      <c r="K67" s="120"/>
    </row>
    <row r="68" spans="1:11" x14ac:dyDescent="0.25">
      <c r="A68" s="33"/>
      <c r="B68" s="33"/>
      <c r="C68" s="33"/>
      <c r="D68" s="23"/>
      <c r="E68" s="43"/>
      <c r="F68" s="35"/>
      <c r="G68" s="34"/>
      <c r="H68" s="43"/>
      <c r="I68" s="33"/>
      <c r="J68" s="43"/>
      <c r="K68" s="33"/>
    </row>
    <row r="69" spans="1:11" x14ac:dyDescent="0.25">
      <c r="A69" s="17">
        <v>7</v>
      </c>
      <c r="B69" s="17">
        <v>9</v>
      </c>
      <c r="C69" s="17">
        <v>2005</v>
      </c>
      <c r="D69" s="20" t="s">
        <v>1041</v>
      </c>
      <c r="E69" s="24" t="s">
        <v>1026</v>
      </c>
      <c r="F69" s="19" t="s">
        <v>264</v>
      </c>
      <c r="G69" s="17">
        <v>2</v>
      </c>
      <c r="H69" s="24" t="s">
        <v>1026</v>
      </c>
      <c r="I69" s="17">
        <v>1</v>
      </c>
      <c r="J69" s="11" t="s">
        <v>996</v>
      </c>
      <c r="K69" s="120">
        <v>520</v>
      </c>
    </row>
    <row r="70" spans="1:11" x14ac:dyDescent="0.25">
      <c r="A70" s="17">
        <v>10</v>
      </c>
      <c r="B70" s="17">
        <v>9</v>
      </c>
      <c r="C70" s="17">
        <v>2005</v>
      </c>
      <c r="D70" s="19" t="s">
        <v>264</v>
      </c>
      <c r="E70" s="24" t="s">
        <v>1026</v>
      </c>
      <c r="F70" s="20" t="s">
        <v>1041</v>
      </c>
      <c r="G70" s="17">
        <v>1</v>
      </c>
      <c r="H70" s="24" t="s">
        <v>1026</v>
      </c>
      <c r="I70" s="17">
        <v>2</v>
      </c>
      <c r="J70" s="11" t="s">
        <v>997</v>
      </c>
      <c r="K70" s="120">
        <v>506</v>
      </c>
    </row>
    <row r="71" spans="1:11" x14ac:dyDescent="0.25">
      <c r="E71" s="24"/>
      <c r="H71" s="24"/>
      <c r="J71" s="11"/>
      <c r="K71" s="120"/>
    </row>
    <row r="72" spans="1:11" x14ac:dyDescent="0.25">
      <c r="A72" s="33"/>
      <c r="B72" s="33"/>
      <c r="C72" s="33"/>
      <c r="D72" s="23"/>
      <c r="E72" s="43"/>
      <c r="F72" s="35"/>
      <c r="G72" s="34"/>
      <c r="H72" s="43"/>
      <c r="I72" s="33"/>
      <c r="J72" s="163"/>
      <c r="K72" s="33"/>
    </row>
    <row r="73" spans="1:11" x14ac:dyDescent="0.25">
      <c r="A73" s="17">
        <v>3</v>
      </c>
      <c r="B73" s="17">
        <v>9</v>
      </c>
      <c r="C73" s="17">
        <v>2006</v>
      </c>
      <c r="D73" s="20" t="s">
        <v>1241</v>
      </c>
      <c r="E73" s="24" t="s">
        <v>1026</v>
      </c>
      <c r="F73" s="19" t="s">
        <v>898</v>
      </c>
      <c r="G73" s="17">
        <v>2</v>
      </c>
      <c r="H73" s="24" t="s">
        <v>1026</v>
      </c>
      <c r="I73" s="17">
        <v>0</v>
      </c>
      <c r="J73" s="11" t="s">
        <v>2599</v>
      </c>
      <c r="K73" s="120">
        <v>1363</v>
      </c>
    </row>
    <row r="74" spans="1:11" ht="12.75" customHeight="1" x14ac:dyDescent="0.25">
      <c r="E74" s="24"/>
      <c r="F74" s="20"/>
      <c r="H74" s="24"/>
      <c r="J74" s="11"/>
      <c r="K74" s="120"/>
    </row>
    <row r="75" spans="1:11" x14ac:dyDescent="0.25">
      <c r="A75" s="33"/>
      <c r="B75" s="33"/>
      <c r="C75" s="33"/>
      <c r="D75" s="23"/>
      <c r="E75" s="43"/>
      <c r="F75" s="35"/>
      <c r="G75" s="34"/>
      <c r="H75" s="43"/>
      <c r="I75" s="33"/>
      <c r="J75" s="163"/>
      <c r="K75" s="33"/>
    </row>
    <row r="76" spans="1:11" x14ac:dyDescent="0.25">
      <c r="A76" s="17">
        <v>15</v>
      </c>
      <c r="B76" s="17">
        <v>9</v>
      </c>
      <c r="C76" s="17">
        <v>2007</v>
      </c>
      <c r="D76" s="19" t="s">
        <v>1241</v>
      </c>
      <c r="E76" s="24" t="s">
        <v>1026</v>
      </c>
      <c r="F76" s="20" t="s">
        <v>264</v>
      </c>
      <c r="G76" s="17">
        <v>0</v>
      </c>
      <c r="H76" s="24" t="s">
        <v>1026</v>
      </c>
      <c r="I76" s="17">
        <v>2</v>
      </c>
      <c r="J76" s="11" t="s">
        <v>1717</v>
      </c>
      <c r="K76" s="120">
        <v>659</v>
      </c>
    </row>
    <row r="77" spans="1:11" x14ac:dyDescent="0.25">
      <c r="A77" s="17">
        <v>16</v>
      </c>
      <c r="B77" s="17">
        <v>9</v>
      </c>
      <c r="C77" s="17">
        <v>2007</v>
      </c>
      <c r="D77" s="20" t="s">
        <v>264</v>
      </c>
      <c r="E77" s="24" t="s">
        <v>1026</v>
      </c>
      <c r="F77" s="19" t="s">
        <v>1241</v>
      </c>
      <c r="G77" s="17">
        <v>2</v>
      </c>
      <c r="H77" s="24" t="s">
        <v>1026</v>
      </c>
      <c r="I77" s="17">
        <v>0</v>
      </c>
      <c r="J77" s="11" t="s">
        <v>1657</v>
      </c>
      <c r="K77" s="120">
        <v>497</v>
      </c>
    </row>
    <row r="78" spans="1:11" x14ac:dyDescent="0.25">
      <c r="E78" s="24"/>
      <c r="F78" s="20"/>
      <c r="H78" s="24"/>
      <c r="J78" s="11"/>
      <c r="K78" s="120"/>
    </row>
    <row r="79" spans="1:11" x14ac:dyDescent="0.25">
      <c r="A79" s="33"/>
      <c r="B79" s="33"/>
      <c r="C79" s="33"/>
      <c r="D79" s="22"/>
      <c r="E79" s="33"/>
      <c r="F79" s="35"/>
      <c r="G79" s="33"/>
      <c r="H79" s="33"/>
      <c r="I79" s="33"/>
      <c r="J79" s="164"/>
      <c r="K79" s="163"/>
    </row>
    <row r="80" spans="1:11" x14ac:dyDescent="0.25">
      <c r="A80" s="17">
        <v>9</v>
      </c>
      <c r="B80" s="17">
        <v>9</v>
      </c>
      <c r="C80" s="17">
        <v>2008</v>
      </c>
      <c r="D80" s="19" t="s">
        <v>898</v>
      </c>
      <c r="E80" s="24" t="s">
        <v>1026</v>
      </c>
      <c r="F80" s="20" t="s">
        <v>1041</v>
      </c>
      <c r="G80" s="17">
        <v>1</v>
      </c>
      <c r="H80" s="24" t="s">
        <v>1026</v>
      </c>
      <c r="I80" s="17">
        <v>2</v>
      </c>
      <c r="J80" s="11" t="s">
        <v>2017</v>
      </c>
      <c r="K80" s="120">
        <v>535</v>
      </c>
    </row>
    <row r="81" spans="1:11" x14ac:dyDescent="0.25">
      <c r="A81" s="17">
        <v>13</v>
      </c>
      <c r="B81" s="17">
        <v>9</v>
      </c>
      <c r="C81" s="17">
        <v>2008</v>
      </c>
      <c r="D81" s="20" t="s">
        <v>1041</v>
      </c>
      <c r="E81" s="24" t="s">
        <v>1026</v>
      </c>
      <c r="F81" s="19" t="s">
        <v>898</v>
      </c>
      <c r="G81" s="17">
        <v>2</v>
      </c>
      <c r="H81" s="24" t="s">
        <v>1026</v>
      </c>
      <c r="I81" s="17">
        <v>1</v>
      </c>
      <c r="J81" s="11" t="s">
        <v>1343</v>
      </c>
      <c r="K81" s="120">
        <v>663</v>
      </c>
    </row>
    <row r="82" spans="1:11" x14ac:dyDescent="0.25">
      <c r="E82" s="24"/>
      <c r="H82" s="24"/>
      <c r="J82" s="11"/>
      <c r="K82" s="120"/>
    </row>
    <row r="83" spans="1:11" x14ac:dyDescent="0.25">
      <c r="A83" s="33"/>
      <c r="B83" s="33"/>
      <c r="C83" s="33"/>
      <c r="D83" s="23"/>
      <c r="E83" s="43"/>
      <c r="F83" s="35"/>
      <c r="G83" s="34"/>
      <c r="H83" s="43"/>
      <c r="I83" s="33"/>
      <c r="J83" s="163"/>
      <c r="K83" s="33"/>
    </row>
    <row r="84" spans="1:11" x14ac:dyDescent="0.25">
      <c r="A84" s="196">
        <v>5</v>
      </c>
      <c r="B84" s="196">
        <v>9</v>
      </c>
      <c r="C84" s="17">
        <v>2009</v>
      </c>
      <c r="D84" s="19" t="s">
        <v>898</v>
      </c>
      <c r="E84" s="24" t="s">
        <v>1026</v>
      </c>
      <c r="F84" s="176" t="s">
        <v>1241</v>
      </c>
      <c r="G84" s="196">
        <v>1</v>
      </c>
      <c r="H84" s="24" t="s">
        <v>1026</v>
      </c>
      <c r="I84" s="196">
        <v>2</v>
      </c>
      <c r="J84" s="200" t="s">
        <v>4414</v>
      </c>
      <c r="K84" s="196">
        <v>474</v>
      </c>
    </row>
    <row r="85" spans="1:11" x14ac:dyDescent="0.25">
      <c r="A85" s="196">
        <v>6</v>
      </c>
      <c r="B85" s="196">
        <v>9</v>
      </c>
      <c r="C85" s="17">
        <v>2009</v>
      </c>
      <c r="D85" s="176" t="s">
        <v>1241</v>
      </c>
      <c r="E85" s="24" t="s">
        <v>1026</v>
      </c>
      <c r="F85" s="197" t="s">
        <v>898</v>
      </c>
      <c r="G85" s="196">
        <v>2</v>
      </c>
      <c r="H85" s="24" t="s">
        <v>1026</v>
      </c>
      <c r="I85" s="196">
        <v>0</v>
      </c>
      <c r="J85" s="200" t="s">
        <v>4415</v>
      </c>
      <c r="K85" s="196">
        <v>1275</v>
      </c>
    </row>
    <row r="86" spans="1:11" x14ac:dyDescent="0.25">
      <c r="E86" s="24"/>
      <c r="F86" s="20"/>
      <c r="H86" s="24"/>
      <c r="J86" s="11"/>
      <c r="K86" s="120"/>
    </row>
    <row r="87" spans="1:11" x14ac:dyDescent="0.25">
      <c r="A87" s="33"/>
      <c r="B87" s="33"/>
      <c r="C87" s="33"/>
      <c r="D87" s="22"/>
      <c r="E87" s="33"/>
      <c r="F87" s="35"/>
      <c r="G87" s="33"/>
      <c r="H87" s="33"/>
      <c r="I87" s="33"/>
      <c r="J87" s="164"/>
      <c r="K87" s="163"/>
    </row>
    <row r="88" spans="1:11" x14ac:dyDescent="0.25">
      <c r="A88" s="196">
        <v>4</v>
      </c>
      <c r="B88" s="196">
        <v>9</v>
      </c>
      <c r="C88" s="17">
        <v>2010</v>
      </c>
      <c r="D88" s="20" t="s">
        <v>1041</v>
      </c>
      <c r="E88" s="24" t="s">
        <v>1026</v>
      </c>
      <c r="F88" s="19" t="s">
        <v>264</v>
      </c>
      <c r="G88" s="196">
        <v>2</v>
      </c>
      <c r="H88" s="24" t="s">
        <v>1026</v>
      </c>
      <c r="I88" s="196">
        <v>0</v>
      </c>
      <c r="J88" s="200" t="s">
        <v>4569</v>
      </c>
      <c r="K88" s="196">
        <v>433</v>
      </c>
    </row>
    <row r="89" spans="1:11" x14ac:dyDescent="0.25">
      <c r="A89" s="196">
        <v>5</v>
      </c>
      <c r="B89" s="196">
        <v>9</v>
      </c>
      <c r="C89" s="17">
        <v>2010</v>
      </c>
      <c r="D89" s="19" t="s">
        <v>264</v>
      </c>
      <c r="E89" s="24" t="s">
        <v>1026</v>
      </c>
      <c r="F89" s="20" t="s">
        <v>1041</v>
      </c>
      <c r="G89" s="196">
        <v>0</v>
      </c>
      <c r="H89" s="24" t="s">
        <v>1026</v>
      </c>
      <c r="I89" s="196">
        <v>2</v>
      </c>
      <c r="J89" s="200" t="s">
        <v>4570</v>
      </c>
      <c r="K89" s="196">
        <v>602</v>
      </c>
    </row>
    <row r="91" spans="1:11" x14ac:dyDescent="0.25">
      <c r="A91" s="33"/>
      <c r="B91" s="33"/>
      <c r="C91" s="33"/>
      <c r="D91" s="22"/>
      <c r="E91" s="33"/>
      <c r="F91" s="35"/>
      <c r="G91" s="33"/>
      <c r="H91" s="33"/>
      <c r="I91" s="33"/>
      <c r="J91" s="164"/>
      <c r="K91" s="163"/>
    </row>
    <row r="92" spans="1:11" x14ac:dyDescent="0.25">
      <c r="A92" s="17">
        <v>3</v>
      </c>
      <c r="B92" s="17">
        <v>9</v>
      </c>
      <c r="C92" s="17">
        <v>2011</v>
      </c>
      <c r="D92" s="20" t="s">
        <v>1241</v>
      </c>
      <c r="E92" s="11" t="s">
        <v>1026</v>
      </c>
      <c r="F92" s="19" t="s">
        <v>264</v>
      </c>
      <c r="G92" s="17">
        <v>2</v>
      </c>
      <c r="H92" s="17" t="s">
        <v>1026</v>
      </c>
      <c r="I92" s="17">
        <v>0</v>
      </c>
      <c r="J92" s="17" t="s">
        <v>5032</v>
      </c>
      <c r="K92" s="17">
        <v>736</v>
      </c>
    </row>
    <row r="93" spans="1:11" x14ac:dyDescent="0.25">
      <c r="A93" s="17">
        <v>4</v>
      </c>
      <c r="B93" s="17">
        <v>9</v>
      </c>
      <c r="C93" s="17">
        <v>2011</v>
      </c>
      <c r="D93" s="20" t="s">
        <v>264</v>
      </c>
      <c r="E93" s="11" t="s">
        <v>1026</v>
      </c>
      <c r="F93" s="19" t="s">
        <v>1241</v>
      </c>
      <c r="G93" s="17">
        <v>2</v>
      </c>
      <c r="H93" s="17" t="s">
        <v>1026</v>
      </c>
      <c r="I93" s="17">
        <v>0</v>
      </c>
      <c r="J93" s="17" t="s">
        <v>5034</v>
      </c>
      <c r="K93" s="17">
        <v>705</v>
      </c>
    </row>
    <row r="94" spans="1:11" x14ac:dyDescent="0.25">
      <c r="A94" s="17">
        <v>10</v>
      </c>
      <c r="B94" s="17">
        <v>9</v>
      </c>
      <c r="C94" s="17">
        <v>2011</v>
      </c>
      <c r="D94" s="20" t="s">
        <v>1241</v>
      </c>
      <c r="E94" s="11" t="s">
        <v>1026</v>
      </c>
      <c r="F94" s="19" t="s">
        <v>264</v>
      </c>
      <c r="G94" s="17">
        <v>1</v>
      </c>
      <c r="H94" s="17" t="s">
        <v>1026</v>
      </c>
      <c r="I94" s="17">
        <v>0</v>
      </c>
      <c r="J94" s="17" t="s">
        <v>151</v>
      </c>
      <c r="K94" s="17">
        <v>927</v>
      </c>
    </row>
    <row r="96" spans="1:11" x14ac:dyDescent="0.25">
      <c r="A96" s="33"/>
      <c r="B96" s="33"/>
      <c r="C96" s="33"/>
      <c r="D96" s="22"/>
      <c r="E96" s="33"/>
      <c r="F96" s="35"/>
      <c r="G96" s="33"/>
      <c r="H96" s="33"/>
      <c r="I96" s="33"/>
      <c r="J96" s="164"/>
      <c r="K96" s="163"/>
    </row>
    <row r="97" spans="1:11" x14ac:dyDescent="0.25">
      <c r="A97" s="196">
        <v>1</v>
      </c>
      <c r="B97" s="196">
        <v>9</v>
      </c>
      <c r="C97" s="17">
        <v>2012</v>
      </c>
      <c r="D97" s="20" t="s">
        <v>1241</v>
      </c>
      <c r="E97" s="24" t="s">
        <v>1026</v>
      </c>
      <c r="F97" s="19" t="s">
        <v>1043</v>
      </c>
      <c r="G97" s="196">
        <v>1</v>
      </c>
      <c r="H97" s="24" t="s">
        <v>1026</v>
      </c>
      <c r="I97" s="196">
        <v>0</v>
      </c>
      <c r="J97" s="200" t="s">
        <v>172</v>
      </c>
      <c r="K97" s="196">
        <v>766</v>
      </c>
    </row>
    <row r="98" spans="1:11" x14ac:dyDescent="0.25">
      <c r="A98" s="196">
        <v>2</v>
      </c>
      <c r="B98" s="196">
        <v>9</v>
      </c>
      <c r="C98" s="17">
        <v>2012</v>
      </c>
      <c r="D98" s="19" t="s">
        <v>1043</v>
      </c>
      <c r="E98" s="24" t="s">
        <v>1026</v>
      </c>
      <c r="F98" s="20" t="s">
        <v>1241</v>
      </c>
      <c r="G98" s="196">
        <v>1</v>
      </c>
      <c r="H98" s="24" t="s">
        <v>1026</v>
      </c>
      <c r="I98" s="196">
        <v>2</v>
      </c>
      <c r="J98" s="200" t="s">
        <v>5149</v>
      </c>
      <c r="K98" s="196">
        <v>611</v>
      </c>
    </row>
    <row r="100" spans="1:11" x14ac:dyDescent="0.25">
      <c r="A100" s="33"/>
      <c r="B100" s="33"/>
      <c r="C100" s="33"/>
      <c r="D100" s="22"/>
      <c r="E100" s="33"/>
      <c r="F100" s="35"/>
      <c r="G100" s="33"/>
      <c r="H100" s="33"/>
      <c r="I100" s="33"/>
      <c r="J100" s="164"/>
      <c r="K100" s="163"/>
    </row>
    <row r="101" spans="1:11" x14ac:dyDescent="0.25">
      <c r="A101" s="196">
        <v>4</v>
      </c>
      <c r="B101" s="196">
        <v>9</v>
      </c>
      <c r="C101" s="17">
        <v>2013</v>
      </c>
      <c r="D101" s="20" t="s">
        <v>392</v>
      </c>
      <c r="E101" s="24" t="s">
        <v>1026</v>
      </c>
      <c r="F101" s="19" t="s">
        <v>264</v>
      </c>
      <c r="G101" s="196">
        <v>2</v>
      </c>
      <c r="H101" s="24" t="s">
        <v>1026</v>
      </c>
      <c r="I101" s="196">
        <v>0</v>
      </c>
      <c r="J101" s="297" t="s">
        <v>5407</v>
      </c>
      <c r="K101" s="196">
        <v>757</v>
      </c>
    </row>
    <row r="102" spans="1:11" x14ac:dyDescent="0.25">
      <c r="A102" s="196">
        <v>7</v>
      </c>
      <c r="B102" s="196">
        <v>9</v>
      </c>
      <c r="C102" s="17">
        <v>2013</v>
      </c>
      <c r="D102" s="19" t="s">
        <v>264</v>
      </c>
      <c r="E102" s="24" t="s">
        <v>1026</v>
      </c>
      <c r="F102" s="20" t="s">
        <v>392</v>
      </c>
      <c r="G102" s="196">
        <v>0</v>
      </c>
      <c r="H102" s="24" t="s">
        <v>1026</v>
      </c>
      <c r="I102" s="196">
        <v>2</v>
      </c>
      <c r="J102" s="297" t="s">
        <v>2571</v>
      </c>
      <c r="K102" s="196">
        <v>585</v>
      </c>
    </row>
    <row r="103" spans="1:11" x14ac:dyDescent="0.25">
      <c r="A103" s="196"/>
      <c r="B103" s="196"/>
      <c r="E103" s="24"/>
      <c r="F103" s="20"/>
      <c r="G103" s="196"/>
      <c r="H103" s="24"/>
      <c r="I103" s="196"/>
      <c r="J103" s="297"/>
      <c r="K103" s="196"/>
    </row>
    <row r="104" spans="1:11" x14ac:dyDescent="0.25">
      <c r="A104" s="33"/>
      <c r="B104" s="33"/>
      <c r="C104" s="33"/>
      <c r="D104" s="22"/>
      <c r="E104" s="33"/>
      <c r="F104" s="35"/>
      <c r="G104" s="33"/>
      <c r="H104" s="33"/>
      <c r="I104" s="33"/>
      <c r="J104" s="164"/>
      <c r="K104" s="163"/>
    </row>
    <row r="105" spans="1:11" x14ac:dyDescent="0.25">
      <c r="A105" s="196">
        <v>6</v>
      </c>
      <c r="B105" s="196">
        <v>9</v>
      </c>
      <c r="C105" s="17">
        <v>2014</v>
      </c>
      <c r="D105" s="19" t="s">
        <v>5041</v>
      </c>
      <c r="E105" s="24" t="s">
        <v>1026</v>
      </c>
      <c r="F105" s="20" t="s">
        <v>1241</v>
      </c>
      <c r="G105" s="196">
        <v>0</v>
      </c>
      <c r="H105" s="24" t="s">
        <v>1026</v>
      </c>
      <c r="I105" s="196">
        <v>2</v>
      </c>
      <c r="J105" s="297" t="s">
        <v>5892</v>
      </c>
      <c r="K105" s="196">
        <v>432</v>
      </c>
    </row>
    <row r="106" spans="1:11" x14ac:dyDescent="0.25">
      <c r="A106" s="196">
        <v>7</v>
      </c>
      <c r="B106" s="196">
        <v>9</v>
      </c>
      <c r="C106" s="17">
        <v>2014</v>
      </c>
      <c r="D106" s="20" t="s">
        <v>1241</v>
      </c>
      <c r="E106" s="24" t="s">
        <v>1026</v>
      </c>
      <c r="F106" s="19" t="s">
        <v>5041</v>
      </c>
      <c r="G106" s="196">
        <v>1</v>
      </c>
      <c r="H106" s="24" t="s">
        <v>1026</v>
      </c>
      <c r="I106" s="196">
        <v>0</v>
      </c>
      <c r="J106" s="297" t="s">
        <v>5893</v>
      </c>
      <c r="K106" s="196">
        <v>1375</v>
      </c>
    </row>
    <row r="108" spans="1:11" x14ac:dyDescent="0.25">
      <c r="A108" s="33"/>
      <c r="B108" s="33"/>
      <c r="C108" s="33"/>
      <c r="D108" s="22"/>
      <c r="E108" s="33"/>
      <c r="F108" s="35"/>
      <c r="G108" s="33"/>
      <c r="H108" s="33"/>
      <c r="I108" s="33"/>
      <c r="J108" s="164"/>
      <c r="K108" s="163"/>
    </row>
    <row r="109" spans="1:11" x14ac:dyDescent="0.25">
      <c r="A109" s="196">
        <v>5</v>
      </c>
      <c r="B109" s="196">
        <v>9</v>
      </c>
      <c r="C109" s="17">
        <v>2015</v>
      </c>
      <c r="D109" s="19" t="s">
        <v>1241</v>
      </c>
      <c r="E109" s="24" t="s">
        <v>1026</v>
      </c>
      <c r="F109" s="20" t="s">
        <v>4913</v>
      </c>
      <c r="G109" s="196">
        <v>1</v>
      </c>
      <c r="H109" s="24" t="s">
        <v>1026</v>
      </c>
      <c r="I109" s="196">
        <v>2</v>
      </c>
      <c r="J109" s="297" t="s">
        <v>6312</v>
      </c>
      <c r="K109" s="196">
        <v>1059</v>
      </c>
    </row>
    <row r="110" spans="1:11" x14ac:dyDescent="0.25">
      <c r="A110" s="196">
        <v>6</v>
      </c>
      <c r="B110" s="196">
        <v>9</v>
      </c>
      <c r="C110" s="17">
        <v>2015</v>
      </c>
      <c r="D110" s="19" t="s">
        <v>4913</v>
      </c>
      <c r="E110" s="24" t="s">
        <v>1026</v>
      </c>
      <c r="F110" s="20" t="s">
        <v>1241</v>
      </c>
      <c r="G110" s="196">
        <v>1</v>
      </c>
      <c r="H110" s="24" t="s">
        <v>1026</v>
      </c>
      <c r="I110" s="196">
        <v>2</v>
      </c>
      <c r="J110" s="297" t="s">
        <v>6315</v>
      </c>
      <c r="K110" s="196">
        <v>1709</v>
      </c>
    </row>
    <row r="111" spans="1:11" x14ac:dyDescent="0.25">
      <c r="A111" s="196">
        <v>12</v>
      </c>
      <c r="B111" s="196">
        <v>9</v>
      </c>
      <c r="C111" s="17">
        <v>2015</v>
      </c>
      <c r="D111" s="19" t="s">
        <v>1241</v>
      </c>
      <c r="E111" s="24" t="s">
        <v>1026</v>
      </c>
      <c r="F111" s="20" t="s">
        <v>4913</v>
      </c>
      <c r="G111" s="196">
        <v>0</v>
      </c>
      <c r="H111" s="24" t="s">
        <v>1026</v>
      </c>
      <c r="I111" s="196">
        <v>1</v>
      </c>
      <c r="J111" s="297" t="s">
        <v>4573</v>
      </c>
      <c r="K111" s="196">
        <v>1577</v>
      </c>
    </row>
    <row r="113" spans="1:11" x14ac:dyDescent="0.25">
      <c r="A113" s="33"/>
      <c r="B113" s="33"/>
      <c r="C113" s="33"/>
      <c r="D113" s="22"/>
      <c r="E113" s="33"/>
      <c r="F113" s="35"/>
      <c r="G113" s="33"/>
      <c r="H113" s="33"/>
      <c r="I113" s="33"/>
      <c r="J113" s="164"/>
      <c r="K113" s="163"/>
    </row>
    <row r="114" spans="1:11" x14ac:dyDescent="0.25">
      <c r="A114" s="17">
        <v>7</v>
      </c>
      <c r="B114" s="196">
        <v>9</v>
      </c>
      <c r="C114" s="17">
        <v>2016</v>
      </c>
      <c r="D114" s="70" t="s">
        <v>4913</v>
      </c>
      <c r="E114" s="24" t="s">
        <v>1026</v>
      </c>
      <c r="F114" s="87" t="s">
        <v>1241</v>
      </c>
      <c r="G114" s="196">
        <v>2</v>
      </c>
      <c r="H114" s="24" t="s">
        <v>1026</v>
      </c>
      <c r="I114" s="196">
        <v>1</v>
      </c>
      <c r="J114" s="297" t="s">
        <v>6495</v>
      </c>
      <c r="K114" s="196">
        <v>1165</v>
      </c>
    </row>
    <row r="115" spans="1:11" x14ac:dyDescent="0.25">
      <c r="A115" s="17">
        <v>10</v>
      </c>
      <c r="B115" s="196">
        <v>9</v>
      </c>
      <c r="C115" s="17">
        <v>2016</v>
      </c>
      <c r="D115" s="70" t="s">
        <v>1241</v>
      </c>
      <c r="E115" s="24" t="s">
        <v>1026</v>
      </c>
      <c r="F115" s="87" t="s">
        <v>4913</v>
      </c>
      <c r="G115" s="196">
        <v>2</v>
      </c>
      <c r="H115" s="24" t="s">
        <v>1026</v>
      </c>
      <c r="I115" s="196">
        <v>1</v>
      </c>
      <c r="J115" s="297" t="s">
        <v>6498</v>
      </c>
      <c r="K115" s="196">
        <v>1266</v>
      </c>
    </row>
    <row r="116" spans="1:11" x14ac:dyDescent="0.25">
      <c r="A116" s="17">
        <v>11</v>
      </c>
      <c r="B116" s="196">
        <v>9</v>
      </c>
      <c r="C116" s="17">
        <v>2016</v>
      </c>
      <c r="D116" s="19" t="s">
        <v>4913</v>
      </c>
      <c r="E116" s="24" t="s">
        <v>1026</v>
      </c>
      <c r="F116" s="20" t="s">
        <v>1241</v>
      </c>
      <c r="G116" s="196">
        <v>1</v>
      </c>
      <c r="H116" s="24" t="s">
        <v>1026</v>
      </c>
      <c r="I116" s="196">
        <v>2</v>
      </c>
      <c r="J116" s="297" t="s">
        <v>6499</v>
      </c>
      <c r="K116" s="196">
        <v>1272</v>
      </c>
    </row>
    <row r="118" spans="1:11" x14ac:dyDescent="0.25">
      <c r="A118" s="33"/>
      <c r="B118" s="33"/>
      <c r="C118" s="33"/>
      <c r="D118" s="22"/>
      <c r="E118" s="33"/>
      <c r="F118" s="35"/>
      <c r="G118" s="33"/>
      <c r="H118" s="33"/>
      <c r="I118" s="33"/>
      <c r="J118" s="164"/>
      <c r="K118" s="163"/>
    </row>
    <row r="119" spans="1:11" x14ac:dyDescent="0.25">
      <c r="A119" s="17">
        <v>6</v>
      </c>
      <c r="B119" s="17">
        <v>9</v>
      </c>
      <c r="C119" s="17">
        <v>2017</v>
      </c>
      <c r="D119" s="20" t="s">
        <v>1041</v>
      </c>
      <c r="E119" s="54" t="s">
        <v>1026</v>
      </c>
      <c r="F119" s="19" t="s">
        <v>5041</v>
      </c>
      <c r="G119" s="17">
        <v>2</v>
      </c>
      <c r="H119" s="352" t="s">
        <v>1026</v>
      </c>
      <c r="I119" s="17">
        <v>1</v>
      </c>
      <c r="J119" s="19" t="s">
        <v>6631</v>
      </c>
      <c r="K119" s="17">
        <v>536</v>
      </c>
    </row>
    <row r="120" spans="1:11" x14ac:dyDescent="0.25">
      <c r="A120" s="17">
        <v>9</v>
      </c>
      <c r="B120" s="17">
        <v>9</v>
      </c>
      <c r="C120" s="17">
        <v>2017</v>
      </c>
      <c r="D120" s="19" t="s">
        <v>5041</v>
      </c>
      <c r="E120" s="54" t="s">
        <v>1026</v>
      </c>
      <c r="F120" s="20" t="s">
        <v>1041</v>
      </c>
      <c r="G120" s="17">
        <v>0</v>
      </c>
      <c r="H120" s="352" t="s">
        <v>1026</v>
      </c>
      <c r="I120" s="17">
        <v>2</v>
      </c>
      <c r="J120" s="19" t="s">
        <v>3147</v>
      </c>
      <c r="K120" s="17">
        <v>526</v>
      </c>
    </row>
    <row r="121" spans="1:11" x14ac:dyDescent="0.25">
      <c r="C121" s="142"/>
      <c r="E121" s="17"/>
      <c r="F121" s="142"/>
      <c r="H121" s="196"/>
      <c r="J121" s="19"/>
    </row>
  </sheetData>
  <pageMargins left="0.7" right="0.7" top="0.75" bottom="0.75" header="0.3" footer="0.3"/>
  <pageSetup paperSize="9" orientation="portrait" horizontalDpi="4294967293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28"/>
  <sheetViews>
    <sheetView zoomScale="90" zoomScaleNormal="90" workbookViewId="0">
      <selection activeCell="A2" sqref="A2"/>
    </sheetView>
  </sheetViews>
  <sheetFormatPr defaultRowHeight="15" x14ac:dyDescent="0.25"/>
  <cols>
    <col min="1" max="1" width="3.375" style="17" customWidth="1"/>
    <col min="2" max="2" width="3.25" style="17" customWidth="1"/>
    <col min="3" max="3" width="5.625" style="17" customWidth="1"/>
    <col min="4" max="4" width="22.875" style="19" customWidth="1"/>
    <col min="5" max="5" width="1.25" style="11" customWidth="1"/>
    <col min="6" max="6" width="23.125" style="19" customWidth="1"/>
    <col min="7" max="7" width="4.125" style="17" customWidth="1"/>
    <col min="8" max="8" width="1.25" style="17" customWidth="1"/>
    <col min="9" max="9" width="4.25" style="17" customWidth="1"/>
    <col min="10" max="10" width="16.75" style="17" customWidth="1"/>
    <col min="11" max="11" width="7.125" style="17" customWidth="1"/>
    <col min="12" max="12" width="9" style="11"/>
    <col min="13" max="13" width="24.625" style="11" customWidth="1"/>
    <col min="14" max="14" width="9.875" style="11" customWidth="1"/>
    <col min="15" max="15" width="7" style="11" customWidth="1"/>
    <col min="16" max="16" width="9.625" style="11" customWidth="1"/>
    <col min="17" max="17" width="6.375" style="11" customWidth="1"/>
    <col min="18" max="18" width="9" style="11"/>
    <col min="19" max="19" width="1.125" customWidth="1"/>
  </cols>
  <sheetData>
    <row r="1" spans="1:17" ht="20.25" x14ac:dyDescent="0.3">
      <c r="A1" s="18" t="s">
        <v>6677</v>
      </c>
      <c r="B1" s="141"/>
      <c r="C1" s="212"/>
      <c r="D1" s="141"/>
      <c r="E1" s="141"/>
      <c r="F1" s="141"/>
      <c r="G1" s="11"/>
      <c r="H1" s="141"/>
      <c r="I1" s="141"/>
      <c r="J1" s="11"/>
      <c r="K1" s="11"/>
      <c r="M1" s="198"/>
    </row>
    <row r="2" spans="1:17" x14ac:dyDescent="0.25">
      <c r="A2" s="33"/>
      <c r="B2" s="33"/>
      <c r="C2" s="33"/>
      <c r="D2" s="22"/>
      <c r="E2" s="43"/>
      <c r="F2" s="35"/>
      <c r="G2" s="33"/>
      <c r="H2" s="33"/>
      <c r="I2" s="33"/>
      <c r="J2" s="33"/>
      <c r="K2" s="33"/>
      <c r="M2" s="16" t="s">
        <v>4922</v>
      </c>
      <c r="N2" s="14" t="s">
        <v>3106</v>
      </c>
      <c r="O2" s="14" t="s">
        <v>3103</v>
      </c>
      <c r="P2" s="14" t="s">
        <v>3107</v>
      </c>
      <c r="Q2" s="14" t="s">
        <v>3108</v>
      </c>
    </row>
    <row r="3" spans="1:17" x14ac:dyDescent="0.25">
      <c r="A3" s="17">
        <v>12</v>
      </c>
      <c r="B3" s="17">
        <v>9</v>
      </c>
      <c r="C3" s="17">
        <v>1987</v>
      </c>
      <c r="D3" s="20" t="s">
        <v>1045</v>
      </c>
      <c r="F3" s="19" t="s">
        <v>1043</v>
      </c>
      <c r="G3" s="17">
        <v>17</v>
      </c>
      <c r="H3" s="24" t="s">
        <v>1026</v>
      </c>
      <c r="I3" s="17">
        <v>2</v>
      </c>
      <c r="K3" s="17">
        <v>930</v>
      </c>
      <c r="M3" s="203" t="s">
        <v>5391</v>
      </c>
      <c r="N3" s="17">
        <v>11</v>
      </c>
      <c r="O3" s="17">
        <v>43</v>
      </c>
      <c r="P3" s="17">
        <v>27</v>
      </c>
      <c r="Q3" s="213">
        <f>PRODUCT(P3/O3)</f>
        <v>0.62790697674418605</v>
      </c>
    </row>
    <row r="4" spans="1:17" x14ac:dyDescent="0.25">
      <c r="A4" s="17">
        <v>13</v>
      </c>
      <c r="B4" s="17">
        <v>9</v>
      </c>
      <c r="C4" s="17">
        <v>1987</v>
      </c>
      <c r="D4" s="20" t="s">
        <v>1043</v>
      </c>
      <c r="F4" s="19" t="s">
        <v>1045</v>
      </c>
      <c r="G4" s="17">
        <v>7</v>
      </c>
      <c r="H4" s="24" t="s">
        <v>1026</v>
      </c>
      <c r="I4" s="17">
        <v>5</v>
      </c>
      <c r="K4" s="17">
        <v>1775</v>
      </c>
      <c r="M4" s="19" t="s">
        <v>1041</v>
      </c>
      <c r="N4" s="17">
        <v>14</v>
      </c>
      <c r="O4" s="17">
        <v>45</v>
      </c>
      <c r="P4" s="17">
        <v>27</v>
      </c>
      <c r="Q4" s="213">
        <f>PRODUCT(P4/O4)</f>
        <v>0.6</v>
      </c>
    </row>
    <row r="5" spans="1:17" x14ac:dyDescent="0.25">
      <c r="J5" s="48" t="s">
        <v>2</v>
      </c>
      <c r="K5" s="17">
        <f>SUM(K3:K4)</f>
        <v>2705</v>
      </c>
      <c r="M5" s="19" t="s">
        <v>565</v>
      </c>
      <c r="N5" s="17">
        <v>7</v>
      </c>
      <c r="O5" s="17">
        <v>24</v>
      </c>
      <c r="P5" s="17">
        <v>13</v>
      </c>
      <c r="Q5" s="213">
        <f>PRODUCT(P5/O5)</f>
        <v>0.54166666666666663</v>
      </c>
    </row>
    <row r="6" spans="1:17" x14ac:dyDescent="0.25">
      <c r="D6" s="20" t="s">
        <v>1327</v>
      </c>
      <c r="J6" s="48" t="s">
        <v>567</v>
      </c>
      <c r="K6" s="82">
        <f>PRODUCT(K5/2)</f>
        <v>1352.5</v>
      </c>
      <c r="M6" s="19" t="s">
        <v>564</v>
      </c>
      <c r="N6" s="17">
        <v>6</v>
      </c>
      <c r="O6" s="17">
        <v>23</v>
      </c>
      <c r="P6" s="17">
        <v>11</v>
      </c>
      <c r="Q6" s="213">
        <f>PRODUCT(P6/O6)</f>
        <v>0.47826086956521741</v>
      </c>
    </row>
    <row r="7" spans="1:17" x14ac:dyDescent="0.25">
      <c r="M7" s="19" t="s">
        <v>1241</v>
      </c>
      <c r="N7" s="17">
        <v>6</v>
      </c>
      <c r="O7" s="17">
        <v>22</v>
      </c>
      <c r="P7" s="17">
        <v>5</v>
      </c>
      <c r="Q7" s="213">
        <f t="shared" ref="Q7:Q17" si="0">PRODUCT(P7/O7)</f>
        <v>0.22727272727272727</v>
      </c>
    </row>
    <row r="8" spans="1:17" x14ac:dyDescent="0.25">
      <c r="A8" s="33"/>
      <c r="B8" s="33"/>
      <c r="C8" s="33"/>
      <c r="D8" s="22"/>
      <c r="E8" s="43"/>
      <c r="F8" s="35"/>
      <c r="G8" s="33"/>
      <c r="H8" s="33"/>
      <c r="I8" s="33"/>
      <c r="J8" s="33"/>
      <c r="K8" s="33"/>
      <c r="M8" s="19" t="s">
        <v>1045</v>
      </c>
      <c r="N8" s="17">
        <v>2</v>
      </c>
      <c r="O8" s="17">
        <v>4</v>
      </c>
      <c r="P8" s="17">
        <v>3</v>
      </c>
      <c r="Q8" s="213">
        <f>PRODUCT(P8/O8)</f>
        <v>0.75</v>
      </c>
    </row>
    <row r="9" spans="1:17" x14ac:dyDescent="0.25">
      <c r="A9" s="17">
        <v>3</v>
      </c>
      <c r="B9" s="17">
        <v>9</v>
      </c>
      <c r="C9" s="17">
        <v>1988</v>
      </c>
      <c r="D9" s="19" t="s">
        <v>1044</v>
      </c>
      <c r="E9" s="24" t="s">
        <v>1026</v>
      </c>
      <c r="F9" s="67" t="s">
        <v>1041</v>
      </c>
      <c r="G9" s="17">
        <v>4</v>
      </c>
      <c r="H9" s="24" t="s">
        <v>1026</v>
      </c>
      <c r="I9" s="17">
        <v>11</v>
      </c>
      <c r="K9" s="17">
        <v>1070</v>
      </c>
      <c r="M9" s="203" t="s">
        <v>2312</v>
      </c>
      <c r="N9" s="17">
        <v>1</v>
      </c>
      <c r="O9" s="17">
        <v>4</v>
      </c>
      <c r="P9" s="17">
        <v>3</v>
      </c>
      <c r="Q9" s="213">
        <f>PRODUCT(P9/O9)</f>
        <v>0.75</v>
      </c>
    </row>
    <row r="10" spans="1:17" x14ac:dyDescent="0.25">
      <c r="A10" s="17">
        <v>4</v>
      </c>
      <c r="B10" s="17">
        <v>9</v>
      </c>
      <c r="C10" s="17">
        <v>1988</v>
      </c>
      <c r="D10" s="48" t="s">
        <v>1041</v>
      </c>
      <c r="E10" s="24" t="s">
        <v>1026</v>
      </c>
      <c r="F10" s="20" t="s">
        <v>1044</v>
      </c>
      <c r="G10" s="17">
        <v>5</v>
      </c>
      <c r="H10" s="24" t="s">
        <v>1026</v>
      </c>
      <c r="I10" s="17">
        <v>6</v>
      </c>
      <c r="K10" s="214">
        <v>1500</v>
      </c>
      <c r="M10" s="203" t="s">
        <v>5761</v>
      </c>
      <c r="N10" s="17">
        <v>1</v>
      </c>
      <c r="O10" s="17">
        <v>4</v>
      </c>
      <c r="P10" s="17">
        <v>3</v>
      </c>
      <c r="Q10" s="213">
        <f>PRODUCT(P10/O10)</f>
        <v>0.75</v>
      </c>
    </row>
    <row r="11" spans="1:17" x14ac:dyDescent="0.25">
      <c r="J11" s="48" t="s">
        <v>2</v>
      </c>
      <c r="K11" s="17">
        <f>SUM(K9:K10)</f>
        <v>2570</v>
      </c>
      <c r="M11" s="203" t="s">
        <v>1042</v>
      </c>
      <c r="N11" s="17">
        <v>2</v>
      </c>
      <c r="O11" s="17">
        <v>7</v>
      </c>
      <c r="P11" s="17">
        <v>3</v>
      </c>
      <c r="Q11" s="213">
        <f>PRODUCT(P11/O11)</f>
        <v>0.42857142857142855</v>
      </c>
    </row>
    <row r="12" spans="1:17" x14ac:dyDescent="0.25">
      <c r="D12" s="20" t="s">
        <v>1332</v>
      </c>
      <c r="J12" s="48" t="s">
        <v>567</v>
      </c>
      <c r="K12" s="82">
        <f>PRODUCT(K11/2)</f>
        <v>1285</v>
      </c>
      <c r="M12" s="203" t="s">
        <v>1043</v>
      </c>
      <c r="N12" s="17">
        <v>4</v>
      </c>
      <c r="O12" s="17">
        <v>8</v>
      </c>
      <c r="P12" s="17">
        <v>3</v>
      </c>
      <c r="Q12" s="213">
        <f>PRODUCT(P12/O12)</f>
        <v>0.375</v>
      </c>
    </row>
    <row r="13" spans="1:17" x14ac:dyDescent="0.25">
      <c r="M13" s="19" t="s">
        <v>1029</v>
      </c>
      <c r="N13" s="17">
        <v>4</v>
      </c>
      <c r="O13" s="17">
        <v>11</v>
      </c>
      <c r="P13" s="17">
        <v>3</v>
      </c>
      <c r="Q13" s="213">
        <f>PRODUCT(P13/O13)</f>
        <v>0.27272727272727271</v>
      </c>
    </row>
    <row r="14" spans="1:17" x14ac:dyDescent="0.25">
      <c r="A14" s="33"/>
      <c r="B14" s="33"/>
      <c r="C14" s="33"/>
      <c r="D14" s="23"/>
      <c r="E14" s="43"/>
      <c r="F14" s="35"/>
      <c r="G14" s="33"/>
      <c r="H14" s="33"/>
      <c r="I14" s="33"/>
      <c r="J14" s="33"/>
      <c r="K14" s="33"/>
      <c r="M14" s="203" t="s">
        <v>264</v>
      </c>
      <c r="N14" s="17">
        <v>1</v>
      </c>
      <c r="O14" s="17">
        <v>5</v>
      </c>
      <c r="P14" s="17">
        <v>2</v>
      </c>
      <c r="Q14" s="213">
        <f>PRODUCT(P14/O14)</f>
        <v>0.4</v>
      </c>
    </row>
    <row r="15" spans="1:17" x14ac:dyDescent="0.25">
      <c r="A15" s="17">
        <v>9</v>
      </c>
      <c r="B15" s="17">
        <v>9</v>
      </c>
      <c r="C15" s="17">
        <v>1989</v>
      </c>
      <c r="D15" s="67" t="s">
        <v>565</v>
      </c>
      <c r="E15" s="24" t="s">
        <v>1026</v>
      </c>
      <c r="F15" s="19" t="s">
        <v>1043</v>
      </c>
      <c r="G15" s="17">
        <v>17</v>
      </c>
      <c r="H15" s="24" t="s">
        <v>1026</v>
      </c>
      <c r="I15" s="17">
        <v>6</v>
      </c>
      <c r="K15" s="17">
        <v>2326</v>
      </c>
      <c r="M15" s="203" t="s">
        <v>1044</v>
      </c>
      <c r="N15" s="17">
        <v>1</v>
      </c>
      <c r="O15" s="17">
        <v>2</v>
      </c>
      <c r="P15" s="17">
        <v>1</v>
      </c>
      <c r="Q15" s="213">
        <f t="shared" si="0"/>
        <v>0.5</v>
      </c>
    </row>
    <row r="16" spans="1:17" x14ac:dyDescent="0.25">
      <c r="A16" s="17">
        <v>10</v>
      </c>
      <c r="B16" s="17">
        <v>9</v>
      </c>
      <c r="C16" s="17">
        <v>1989</v>
      </c>
      <c r="D16" s="19" t="s">
        <v>1043</v>
      </c>
      <c r="E16" s="24" t="s">
        <v>1026</v>
      </c>
      <c r="F16" s="67" t="s">
        <v>565</v>
      </c>
      <c r="G16" s="17">
        <v>3</v>
      </c>
      <c r="H16" s="24" t="s">
        <v>1026</v>
      </c>
      <c r="I16" s="17">
        <v>6</v>
      </c>
      <c r="K16" s="17">
        <v>2715</v>
      </c>
      <c r="M16" s="203" t="s">
        <v>3121</v>
      </c>
      <c r="N16" s="17">
        <v>1</v>
      </c>
      <c r="O16" s="17">
        <v>3</v>
      </c>
      <c r="P16" s="17">
        <v>0</v>
      </c>
      <c r="Q16" s="213">
        <f t="shared" si="0"/>
        <v>0</v>
      </c>
    </row>
    <row r="17" spans="1:17" x14ac:dyDescent="0.25">
      <c r="J17" s="48" t="s">
        <v>2</v>
      </c>
      <c r="K17" s="17">
        <f>SUM(K15:K16)</f>
        <v>5041</v>
      </c>
      <c r="M17" s="203" t="s">
        <v>181</v>
      </c>
      <c r="N17" s="17">
        <v>1</v>
      </c>
      <c r="O17" s="17">
        <v>3</v>
      </c>
      <c r="P17" s="17">
        <v>0</v>
      </c>
      <c r="Q17" s="213">
        <f t="shared" si="0"/>
        <v>0</v>
      </c>
    </row>
    <row r="18" spans="1:17" x14ac:dyDescent="0.25">
      <c r="D18" s="20" t="s">
        <v>3109</v>
      </c>
      <c r="J18" s="48" t="s">
        <v>567</v>
      </c>
      <c r="K18" s="82">
        <f>PRODUCT(K17/2)</f>
        <v>2520.5</v>
      </c>
      <c r="N18" s="17">
        <f>SUM(N3:N17)</f>
        <v>62</v>
      </c>
      <c r="O18" s="17">
        <f>SUM(O3:O17)/2</f>
        <v>104</v>
      </c>
      <c r="P18" s="17">
        <f>SUM(P3:P17)</f>
        <v>104</v>
      </c>
      <c r="Q18" s="213"/>
    </row>
    <row r="19" spans="1:17" x14ac:dyDescent="0.25">
      <c r="F19" s="48"/>
      <c r="G19" s="81"/>
      <c r="H19" s="24"/>
      <c r="I19" s="81"/>
      <c r="J19" s="82"/>
      <c r="K19" s="82"/>
      <c r="N19" s="17"/>
      <c r="O19" s="177"/>
      <c r="P19" s="19"/>
    </row>
    <row r="20" spans="1:17" x14ac:dyDescent="0.25">
      <c r="A20" s="33"/>
      <c r="B20" s="33"/>
      <c r="C20" s="33"/>
      <c r="D20" s="23"/>
      <c r="E20" s="43"/>
      <c r="F20" s="35"/>
      <c r="G20" s="33"/>
      <c r="H20" s="33"/>
      <c r="I20" s="33"/>
      <c r="J20" s="33"/>
      <c r="K20" s="33"/>
    </row>
    <row r="21" spans="1:17" x14ac:dyDescent="0.25">
      <c r="A21" s="17">
        <v>1</v>
      </c>
      <c r="B21" s="17">
        <v>9</v>
      </c>
      <c r="C21" s="17">
        <v>1990</v>
      </c>
      <c r="D21" s="20" t="s">
        <v>1043</v>
      </c>
      <c r="E21" s="24" t="s">
        <v>1026</v>
      </c>
      <c r="F21" s="19" t="s">
        <v>1041</v>
      </c>
      <c r="G21" s="17">
        <v>11</v>
      </c>
      <c r="H21" s="24" t="s">
        <v>1026</v>
      </c>
      <c r="I21" s="17">
        <v>8</v>
      </c>
      <c r="K21" s="17">
        <v>2562</v>
      </c>
    </row>
    <row r="22" spans="1:17" x14ac:dyDescent="0.25">
      <c r="A22" s="17">
        <v>2</v>
      </c>
      <c r="B22" s="17">
        <v>9</v>
      </c>
      <c r="C22" s="17">
        <v>1990</v>
      </c>
      <c r="D22" s="19" t="s">
        <v>1041</v>
      </c>
      <c r="E22" s="24" t="s">
        <v>1026</v>
      </c>
      <c r="F22" s="20" t="s">
        <v>1043</v>
      </c>
      <c r="G22" s="17">
        <v>4</v>
      </c>
      <c r="H22" s="24" t="s">
        <v>1026</v>
      </c>
      <c r="I22" s="17">
        <v>14</v>
      </c>
      <c r="K22" s="17">
        <v>3392</v>
      </c>
      <c r="M22" s="16" t="s">
        <v>4923</v>
      </c>
      <c r="N22" s="14" t="s">
        <v>3122</v>
      </c>
      <c r="O22" s="14" t="s">
        <v>3107</v>
      </c>
      <c r="P22" s="14" t="s">
        <v>3123</v>
      </c>
      <c r="Q22" s="14" t="s">
        <v>3108</v>
      </c>
    </row>
    <row r="23" spans="1:17" x14ac:dyDescent="0.25">
      <c r="J23" s="48" t="s">
        <v>2</v>
      </c>
      <c r="K23" s="17">
        <f>SUM(K21:K22)</f>
        <v>5954</v>
      </c>
      <c r="M23" s="19" t="s">
        <v>1041</v>
      </c>
      <c r="N23" s="17">
        <v>14</v>
      </c>
      <c r="O23" s="17">
        <v>10</v>
      </c>
      <c r="P23" s="17">
        <v>4</v>
      </c>
      <c r="Q23" s="213">
        <f>PRODUCT(O23/N23)</f>
        <v>0.7142857142857143</v>
      </c>
    </row>
    <row r="24" spans="1:17" x14ac:dyDescent="0.25">
      <c r="D24" s="20" t="s">
        <v>3110</v>
      </c>
      <c r="J24" s="48" t="s">
        <v>567</v>
      </c>
      <c r="K24" s="82">
        <f>PRODUCT(K23/2)</f>
        <v>2977</v>
      </c>
      <c r="M24" s="203" t="s">
        <v>5391</v>
      </c>
      <c r="N24" s="17">
        <v>11</v>
      </c>
      <c r="O24" s="17">
        <v>7</v>
      </c>
      <c r="P24" s="17">
        <v>4</v>
      </c>
      <c r="Q24" s="213">
        <f>PRODUCT(O24/N24)</f>
        <v>0.63636363636363635</v>
      </c>
    </row>
    <row r="25" spans="1:17" x14ac:dyDescent="0.25">
      <c r="M25" s="19" t="s">
        <v>565</v>
      </c>
      <c r="N25" s="17">
        <v>7</v>
      </c>
      <c r="O25" s="17">
        <v>4</v>
      </c>
      <c r="P25" s="17">
        <v>3</v>
      </c>
      <c r="Q25" s="213">
        <f t="shared" ref="Q25:Q37" si="1">PRODUCT(O25/N25)</f>
        <v>0.5714285714285714</v>
      </c>
    </row>
    <row r="26" spans="1:17" x14ac:dyDescent="0.25">
      <c r="A26" s="33"/>
      <c r="B26" s="33"/>
      <c r="C26" s="33"/>
      <c r="D26" s="23"/>
      <c r="E26" s="43"/>
      <c r="F26" s="35"/>
      <c r="G26" s="33"/>
      <c r="H26" s="33"/>
      <c r="I26" s="33"/>
      <c r="J26" s="33"/>
      <c r="K26" s="33"/>
      <c r="M26" s="19" t="s">
        <v>1045</v>
      </c>
      <c r="N26" s="17">
        <v>2</v>
      </c>
      <c r="O26" s="17">
        <v>2</v>
      </c>
      <c r="P26" s="17">
        <v>0</v>
      </c>
      <c r="Q26" s="213">
        <f t="shared" si="1"/>
        <v>1</v>
      </c>
    </row>
    <row r="27" spans="1:17" x14ac:dyDescent="0.25">
      <c r="A27" s="17">
        <v>8</v>
      </c>
      <c r="B27" s="17">
        <v>9</v>
      </c>
      <c r="C27" s="17">
        <v>1991</v>
      </c>
      <c r="D27" s="19" t="s">
        <v>1043</v>
      </c>
      <c r="E27" s="24" t="s">
        <v>1026</v>
      </c>
      <c r="F27" s="67" t="s">
        <v>1045</v>
      </c>
      <c r="G27" s="17">
        <v>6</v>
      </c>
      <c r="H27" s="24" t="s">
        <v>1026</v>
      </c>
      <c r="I27" s="17">
        <v>7</v>
      </c>
      <c r="J27" s="11"/>
      <c r="K27" s="17">
        <v>1836</v>
      </c>
      <c r="M27" s="19" t="s">
        <v>564</v>
      </c>
      <c r="N27" s="17">
        <v>6</v>
      </c>
      <c r="O27" s="17">
        <v>2</v>
      </c>
      <c r="P27" s="17">
        <v>4</v>
      </c>
      <c r="Q27" s="213">
        <f t="shared" si="1"/>
        <v>0.33333333333333331</v>
      </c>
    </row>
    <row r="28" spans="1:17" x14ac:dyDescent="0.25">
      <c r="A28" s="17">
        <v>14</v>
      </c>
      <c r="B28" s="17">
        <v>9</v>
      </c>
      <c r="C28" s="17">
        <v>1991</v>
      </c>
      <c r="D28" s="67" t="s">
        <v>1045</v>
      </c>
      <c r="E28" s="24" t="s">
        <v>1026</v>
      </c>
      <c r="F28" s="19" t="s">
        <v>1043</v>
      </c>
      <c r="G28" s="17">
        <v>12</v>
      </c>
      <c r="H28" s="24" t="s">
        <v>1026</v>
      </c>
      <c r="I28" s="17">
        <v>4</v>
      </c>
      <c r="J28" s="11"/>
      <c r="K28" s="17">
        <v>1827</v>
      </c>
      <c r="M28" s="203" t="s">
        <v>2312</v>
      </c>
      <c r="N28" s="17">
        <v>1</v>
      </c>
      <c r="O28" s="17">
        <v>1</v>
      </c>
      <c r="P28" s="17">
        <v>0</v>
      </c>
      <c r="Q28" s="213">
        <f t="shared" si="1"/>
        <v>1</v>
      </c>
    </row>
    <row r="29" spans="1:17" x14ac:dyDescent="0.25">
      <c r="J29" s="48" t="s">
        <v>2</v>
      </c>
      <c r="K29" s="17">
        <f>SUM(K26:K28)</f>
        <v>3663</v>
      </c>
      <c r="M29" s="203" t="s">
        <v>5761</v>
      </c>
      <c r="N29" s="17">
        <v>1</v>
      </c>
      <c r="O29" s="17">
        <v>1</v>
      </c>
      <c r="P29" s="17">
        <v>0</v>
      </c>
      <c r="Q29" s="213">
        <f t="shared" si="1"/>
        <v>1</v>
      </c>
    </row>
    <row r="30" spans="1:17" x14ac:dyDescent="0.25">
      <c r="D30" s="20" t="s">
        <v>3111</v>
      </c>
      <c r="J30" s="48" t="s">
        <v>567</v>
      </c>
      <c r="K30" s="82">
        <f>PRODUCT(K29/2)</f>
        <v>1831.5</v>
      </c>
      <c r="M30" s="203" t="s">
        <v>1042</v>
      </c>
      <c r="N30" s="17">
        <v>2</v>
      </c>
      <c r="O30" s="17">
        <v>1</v>
      </c>
      <c r="P30" s="17">
        <v>1</v>
      </c>
      <c r="Q30" s="213">
        <f t="shared" si="1"/>
        <v>0.5</v>
      </c>
    </row>
    <row r="31" spans="1:17" x14ac:dyDescent="0.25">
      <c r="D31" s="67"/>
      <c r="E31" s="24"/>
      <c r="H31" s="24"/>
      <c r="M31" s="19" t="s">
        <v>1029</v>
      </c>
      <c r="N31" s="17">
        <v>4</v>
      </c>
      <c r="O31" s="17">
        <v>1</v>
      </c>
      <c r="P31" s="17">
        <v>3</v>
      </c>
      <c r="Q31" s="213">
        <f t="shared" si="1"/>
        <v>0.25</v>
      </c>
    </row>
    <row r="32" spans="1:17" x14ac:dyDescent="0.25">
      <c r="A32" s="33"/>
      <c r="B32" s="33"/>
      <c r="C32" s="33"/>
      <c r="D32" s="23"/>
      <c r="E32" s="43"/>
      <c r="F32" s="35"/>
      <c r="G32" s="33"/>
      <c r="H32" s="33"/>
      <c r="I32" s="33"/>
      <c r="J32" s="33"/>
      <c r="K32" s="33"/>
      <c r="M32" s="203" t="s">
        <v>1043</v>
      </c>
      <c r="N32" s="17">
        <v>4</v>
      </c>
      <c r="O32" s="17">
        <v>1</v>
      </c>
      <c r="P32" s="17">
        <v>3</v>
      </c>
      <c r="Q32" s="213">
        <f t="shared" si="1"/>
        <v>0.25</v>
      </c>
    </row>
    <row r="33" spans="1:17" x14ac:dyDescent="0.25">
      <c r="A33" s="17">
        <v>6</v>
      </c>
      <c r="B33" s="17">
        <v>9</v>
      </c>
      <c r="C33" s="32">
        <v>1992</v>
      </c>
      <c r="D33" s="48" t="s">
        <v>1042</v>
      </c>
      <c r="E33" s="24" t="s">
        <v>1026</v>
      </c>
      <c r="F33" s="67" t="s">
        <v>1041</v>
      </c>
      <c r="G33" s="17">
        <v>3</v>
      </c>
      <c r="H33" s="24" t="s">
        <v>1026</v>
      </c>
      <c r="I33" s="17">
        <v>9</v>
      </c>
      <c r="K33" s="17">
        <v>2209</v>
      </c>
      <c r="M33" s="19" t="s">
        <v>1241</v>
      </c>
      <c r="N33" s="17">
        <v>6</v>
      </c>
      <c r="O33" s="17">
        <v>1</v>
      </c>
      <c r="P33" s="17">
        <v>5</v>
      </c>
      <c r="Q33" s="213">
        <f t="shared" si="1"/>
        <v>0.16666666666666666</v>
      </c>
    </row>
    <row r="34" spans="1:17" x14ac:dyDescent="0.25">
      <c r="A34" s="17">
        <v>12</v>
      </c>
      <c r="B34" s="17">
        <v>9</v>
      </c>
      <c r="C34" s="32">
        <v>1992</v>
      </c>
      <c r="D34" s="67" t="s">
        <v>1041</v>
      </c>
      <c r="E34" s="24" t="s">
        <v>1026</v>
      </c>
      <c r="F34" s="48" t="s">
        <v>1042</v>
      </c>
      <c r="G34" s="17">
        <v>29</v>
      </c>
      <c r="H34" s="24" t="s">
        <v>1026</v>
      </c>
      <c r="I34" s="17">
        <v>1</v>
      </c>
      <c r="K34" s="17">
        <v>2396</v>
      </c>
      <c r="M34" s="203" t="s">
        <v>264</v>
      </c>
      <c r="N34" s="17">
        <v>1</v>
      </c>
      <c r="O34" s="17">
        <v>0</v>
      </c>
      <c r="P34" s="17">
        <v>1</v>
      </c>
      <c r="Q34" s="213">
        <f t="shared" si="1"/>
        <v>0</v>
      </c>
    </row>
    <row r="35" spans="1:17" x14ac:dyDescent="0.25">
      <c r="J35" s="48" t="s">
        <v>2</v>
      </c>
      <c r="K35" s="17">
        <f>SUM(K33:K34)</f>
        <v>4605</v>
      </c>
      <c r="M35" s="203" t="s">
        <v>3121</v>
      </c>
      <c r="N35" s="17">
        <v>1</v>
      </c>
      <c r="O35" s="17">
        <v>0</v>
      </c>
      <c r="P35" s="17">
        <v>1</v>
      </c>
      <c r="Q35" s="213">
        <f t="shared" si="1"/>
        <v>0</v>
      </c>
    </row>
    <row r="36" spans="1:17" x14ac:dyDescent="0.25">
      <c r="D36" s="20" t="s">
        <v>3112</v>
      </c>
      <c r="J36" s="48" t="s">
        <v>567</v>
      </c>
      <c r="K36" s="82">
        <f>PRODUCT(K35/2)</f>
        <v>2302.5</v>
      </c>
      <c r="M36" s="203" t="s">
        <v>181</v>
      </c>
      <c r="N36" s="17">
        <v>1</v>
      </c>
      <c r="O36" s="17">
        <v>0</v>
      </c>
      <c r="P36" s="17">
        <v>1</v>
      </c>
      <c r="Q36" s="213">
        <f t="shared" si="1"/>
        <v>0</v>
      </c>
    </row>
    <row r="37" spans="1:17" x14ac:dyDescent="0.25">
      <c r="F37" s="48"/>
      <c r="G37" s="81"/>
      <c r="H37" s="24"/>
      <c r="I37" s="81"/>
      <c r="J37" s="82"/>
      <c r="K37" s="82"/>
      <c r="M37" s="203" t="s">
        <v>1044</v>
      </c>
      <c r="N37" s="17">
        <v>1</v>
      </c>
      <c r="O37" s="17">
        <v>0</v>
      </c>
      <c r="P37" s="17">
        <v>1</v>
      </c>
      <c r="Q37" s="213">
        <f t="shared" si="1"/>
        <v>0</v>
      </c>
    </row>
    <row r="38" spans="1:17" x14ac:dyDescent="0.25">
      <c r="A38" s="33"/>
      <c r="B38" s="33"/>
      <c r="C38" s="33"/>
      <c r="D38" s="23"/>
      <c r="E38" s="43"/>
      <c r="F38" s="35"/>
      <c r="G38" s="33"/>
      <c r="H38" s="33"/>
      <c r="I38" s="33"/>
      <c r="J38" s="33"/>
      <c r="K38" s="33"/>
      <c r="N38" s="17">
        <f>SUM(N23:N37)</f>
        <v>62</v>
      </c>
      <c r="O38" s="17">
        <f>SUM(O23:O37)</f>
        <v>31</v>
      </c>
      <c r="P38" s="17">
        <f>SUM(P23:P37)</f>
        <v>31</v>
      </c>
    </row>
    <row r="39" spans="1:17" x14ac:dyDescent="0.25">
      <c r="A39" s="17">
        <v>29</v>
      </c>
      <c r="B39" s="17">
        <v>8</v>
      </c>
      <c r="C39" s="32">
        <v>1993</v>
      </c>
      <c r="D39" s="19" t="s">
        <v>1029</v>
      </c>
      <c r="E39" s="24" t="s">
        <v>1026</v>
      </c>
      <c r="F39" s="67" t="s">
        <v>1041</v>
      </c>
      <c r="G39" s="17">
        <v>5</v>
      </c>
      <c r="H39" s="24" t="s">
        <v>1026</v>
      </c>
      <c r="I39" s="17">
        <v>15</v>
      </c>
      <c r="K39" s="17">
        <v>2417</v>
      </c>
      <c r="N39" s="19"/>
    </row>
    <row r="40" spans="1:17" x14ac:dyDescent="0.25">
      <c r="A40" s="17">
        <v>4</v>
      </c>
      <c r="B40" s="17">
        <v>9</v>
      </c>
      <c r="C40" s="32">
        <v>1993</v>
      </c>
      <c r="D40" s="67" t="s">
        <v>1041</v>
      </c>
      <c r="E40" s="24" t="s">
        <v>1026</v>
      </c>
      <c r="F40" s="19" t="s">
        <v>1029</v>
      </c>
      <c r="G40" s="17">
        <v>7</v>
      </c>
      <c r="H40" s="24" t="s">
        <v>1026</v>
      </c>
      <c r="I40" s="17">
        <v>1</v>
      </c>
      <c r="K40" s="17">
        <v>2080</v>
      </c>
      <c r="N40" s="19"/>
    </row>
    <row r="41" spans="1:17" x14ac:dyDescent="0.25">
      <c r="J41" s="48" t="s">
        <v>2</v>
      </c>
      <c r="K41" s="17">
        <f>SUM(K39:K40)</f>
        <v>4497</v>
      </c>
      <c r="N41" s="11" t="s">
        <v>3101</v>
      </c>
    </row>
    <row r="42" spans="1:17" x14ac:dyDescent="0.25">
      <c r="D42" s="20" t="s">
        <v>3112</v>
      </c>
      <c r="J42" s="48" t="s">
        <v>567</v>
      </c>
      <c r="K42" s="82">
        <f>PRODUCT(K41/2)</f>
        <v>2248.5</v>
      </c>
      <c r="N42" s="17" t="s">
        <v>3102</v>
      </c>
      <c r="O42" s="17" t="s">
        <v>3103</v>
      </c>
      <c r="P42" s="17" t="s">
        <v>3104</v>
      </c>
      <c r="Q42" s="17" t="s">
        <v>3105</v>
      </c>
    </row>
    <row r="43" spans="1:17" x14ac:dyDescent="0.25">
      <c r="F43" s="48"/>
      <c r="G43" s="81"/>
      <c r="H43" s="24"/>
      <c r="I43" s="81"/>
      <c r="J43" s="82"/>
      <c r="K43" s="82"/>
      <c r="N43" s="17">
        <v>1987</v>
      </c>
      <c r="O43" s="17">
        <v>2</v>
      </c>
      <c r="P43" s="17">
        <v>2705</v>
      </c>
      <c r="Q43" s="82">
        <f t="shared" ref="Q43:Q52" si="2">PRODUCT(P43/O43)</f>
        <v>1352.5</v>
      </c>
    </row>
    <row r="44" spans="1:17" x14ac:dyDescent="0.25">
      <c r="A44" s="21"/>
      <c r="B44" s="21"/>
      <c r="C44" s="21"/>
      <c r="D44" s="22"/>
      <c r="E44" s="21"/>
      <c r="F44" s="22"/>
      <c r="G44" s="21"/>
      <c r="H44" s="21"/>
      <c r="I44" s="21"/>
      <c r="J44" s="144"/>
      <c r="K44" s="68"/>
      <c r="N44" s="17">
        <v>1988</v>
      </c>
      <c r="O44" s="17">
        <v>2</v>
      </c>
      <c r="P44" s="17">
        <v>2570</v>
      </c>
      <c r="Q44" s="82">
        <f t="shared" si="2"/>
        <v>1285</v>
      </c>
    </row>
    <row r="45" spans="1:17" x14ac:dyDescent="0.25">
      <c r="A45" s="17">
        <v>4</v>
      </c>
      <c r="B45" s="17">
        <v>9</v>
      </c>
      <c r="C45" s="17">
        <v>1994</v>
      </c>
      <c r="D45" s="19" t="s">
        <v>1029</v>
      </c>
      <c r="E45" s="24" t="s">
        <v>1026</v>
      </c>
      <c r="F45" s="20" t="s">
        <v>564</v>
      </c>
      <c r="G45" s="17">
        <v>0</v>
      </c>
      <c r="H45" s="24" t="s">
        <v>1026</v>
      </c>
      <c r="I45" s="17">
        <v>2</v>
      </c>
      <c r="J45" s="142" t="s">
        <v>14</v>
      </c>
      <c r="K45" s="120">
        <v>2212</v>
      </c>
      <c r="N45" s="17">
        <v>1989</v>
      </c>
      <c r="O45" s="17">
        <v>2</v>
      </c>
      <c r="P45" s="17">
        <v>5041</v>
      </c>
      <c r="Q45" s="82">
        <f t="shared" si="2"/>
        <v>2520.5</v>
      </c>
    </row>
    <row r="46" spans="1:17" x14ac:dyDescent="0.25">
      <c r="A46" s="17">
        <v>10</v>
      </c>
      <c r="B46" s="17">
        <v>9</v>
      </c>
      <c r="C46" s="17">
        <v>1994</v>
      </c>
      <c r="D46" s="20" t="s">
        <v>564</v>
      </c>
      <c r="E46" s="24" t="s">
        <v>1026</v>
      </c>
      <c r="F46" s="19" t="s">
        <v>1029</v>
      </c>
      <c r="G46" s="17">
        <v>2</v>
      </c>
      <c r="H46" s="24" t="s">
        <v>1026</v>
      </c>
      <c r="I46" s="17">
        <v>0</v>
      </c>
      <c r="J46" s="142" t="s">
        <v>1239</v>
      </c>
      <c r="K46" s="120">
        <v>1692</v>
      </c>
      <c r="N46" s="17">
        <v>1990</v>
      </c>
      <c r="O46" s="17">
        <v>2</v>
      </c>
      <c r="P46" s="17">
        <v>5954</v>
      </c>
      <c r="Q46" s="82">
        <f t="shared" si="2"/>
        <v>2977</v>
      </c>
    </row>
    <row r="47" spans="1:17" x14ac:dyDescent="0.25">
      <c r="J47" s="48" t="s">
        <v>2</v>
      </c>
      <c r="K47" s="17">
        <f>SUM(K45:K46)</f>
        <v>3904</v>
      </c>
      <c r="N47" s="17">
        <v>1991</v>
      </c>
      <c r="O47" s="17">
        <v>2</v>
      </c>
      <c r="P47" s="17">
        <v>3663</v>
      </c>
      <c r="Q47" s="82">
        <f t="shared" si="2"/>
        <v>1831.5</v>
      </c>
    </row>
    <row r="48" spans="1:17" x14ac:dyDescent="0.25">
      <c r="D48" s="20" t="s">
        <v>3113</v>
      </c>
      <c r="J48" s="48" t="s">
        <v>567</v>
      </c>
      <c r="K48" s="82">
        <f>PRODUCT(K47/2)</f>
        <v>1952</v>
      </c>
      <c r="N48" s="17">
        <v>1992</v>
      </c>
      <c r="O48" s="17">
        <v>2</v>
      </c>
      <c r="P48" s="17">
        <v>4605</v>
      </c>
      <c r="Q48" s="82">
        <f t="shared" si="2"/>
        <v>2302.5</v>
      </c>
    </row>
    <row r="49" spans="1:17" x14ac:dyDescent="0.25">
      <c r="N49" s="17">
        <v>1993</v>
      </c>
      <c r="O49" s="17">
        <v>2</v>
      </c>
      <c r="P49" s="17">
        <v>4497</v>
      </c>
      <c r="Q49" s="82">
        <f t="shared" si="2"/>
        <v>2248.5</v>
      </c>
    </row>
    <row r="50" spans="1:17" x14ac:dyDescent="0.25">
      <c r="A50" s="21"/>
      <c r="B50" s="21"/>
      <c r="C50" s="21"/>
      <c r="D50" s="22"/>
      <c r="E50" s="21"/>
      <c r="F50" s="22"/>
      <c r="G50" s="21"/>
      <c r="H50" s="21"/>
      <c r="I50" s="21"/>
      <c r="J50" s="144"/>
      <c r="K50" s="68"/>
      <c r="N50" s="17">
        <v>1994</v>
      </c>
      <c r="O50" s="17">
        <v>2</v>
      </c>
      <c r="P50" s="17">
        <v>3904</v>
      </c>
      <c r="Q50" s="82">
        <f t="shared" si="2"/>
        <v>1952</v>
      </c>
    </row>
    <row r="51" spans="1:17" x14ac:dyDescent="0.25">
      <c r="A51" s="17">
        <v>3</v>
      </c>
      <c r="B51" s="17">
        <v>9</v>
      </c>
      <c r="C51" s="17">
        <v>1995</v>
      </c>
      <c r="D51" s="20" t="s">
        <v>564</v>
      </c>
      <c r="E51" s="24" t="s">
        <v>1026</v>
      </c>
      <c r="F51" s="19" t="s">
        <v>1029</v>
      </c>
      <c r="G51" s="17">
        <v>2</v>
      </c>
      <c r="H51" s="24" t="s">
        <v>1026</v>
      </c>
      <c r="I51" s="17">
        <v>0</v>
      </c>
      <c r="J51" s="142" t="s">
        <v>2394</v>
      </c>
      <c r="K51" s="120">
        <v>2183</v>
      </c>
      <c r="N51" s="17">
        <v>1995</v>
      </c>
      <c r="O51" s="17">
        <v>3</v>
      </c>
      <c r="P51" s="17">
        <v>7416</v>
      </c>
      <c r="Q51" s="82">
        <f t="shared" si="2"/>
        <v>2472</v>
      </c>
    </row>
    <row r="52" spans="1:17" x14ac:dyDescent="0.25">
      <c r="A52" s="17">
        <v>5</v>
      </c>
      <c r="B52" s="17">
        <v>9</v>
      </c>
      <c r="C52" s="17">
        <v>1995</v>
      </c>
      <c r="D52" s="19" t="s">
        <v>1029</v>
      </c>
      <c r="E52" s="24" t="s">
        <v>1026</v>
      </c>
      <c r="F52" s="20" t="s">
        <v>564</v>
      </c>
      <c r="G52" s="17">
        <v>0</v>
      </c>
      <c r="H52" s="24" t="s">
        <v>1026</v>
      </c>
      <c r="I52" s="17">
        <v>2</v>
      </c>
      <c r="J52" s="142" t="s">
        <v>2395</v>
      </c>
      <c r="K52" s="120">
        <v>2112</v>
      </c>
      <c r="N52" s="17">
        <v>1996</v>
      </c>
      <c r="O52" s="17">
        <v>5</v>
      </c>
      <c r="P52" s="17">
        <v>9808</v>
      </c>
      <c r="Q52" s="82">
        <f t="shared" si="2"/>
        <v>1961.6</v>
      </c>
    </row>
    <row r="53" spans="1:17" x14ac:dyDescent="0.25">
      <c r="A53" s="17">
        <v>7</v>
      </c>
      <c r="B53" s="17">
        <v>9</v>
      </c>
      <c r="C53" s="17">
        <v>1995</v>
      </c>
      <c r="D53" s="20" t="s">
        <v>564</v>
      </c>
      <c r="E53" s="24" t="s">
        <v>1026</v>
      </c>
      <c r="F53" s="19" t="s">
        <v>1029</v>
      </c>
      <c r="G53" s="17">
        <v>2</v>
      </c>
      <c r="H53" s="24" t="s">
        <v>1026</v>
      </c>
      <c r="I53" s="17">
        <v>0</v>
      </c>
      <c r="J53" s="142" t="s">
        <v>2396</v>
      </c>
      <c r="K53" s="120">
        <v>3121</v>
      </c>
      <c r="N53" s="17">
        <v>1997</v>
      </c>
      <c r="O53" s="17">
        <v>4</v>
      </c>
      <c r="P53" s="17">
        <v>4825</v>
      </c>
      <c r="Q53" s="82">
        <v>1206</v>
      </c>
    </row>
    <row r="54" spans="1:17" x14ac:dyDescent="0.25">
      <c r="J54" s="48" t="s">
        <v>2</v>
      </c>
      <c r="K54" s="17">
        <f>SUM(K51:K53)</f>
        <v>7416</v>
      </c>
      <c r="N54" s="17">
        <v>1998</v>
      </c>
      <c r="O54" s="17">
        <v>5</v>
      </c>
      <c r="P54" s="17">
        <v>7968</v>
      </c>
      <c r="Q54" s="82">
        <f t="shared" ref="Q54:Q66" si="3">PRODUCT(P54/O54)</f>
        <v>1593.6</v>
      </c>
    </row>
    <row r="55" spans="1:17" x14ac:dyDescent="0.25">
      <c r="D55" s="20" t="s">
        <v>3114</v>
      </c>
      <c r="J55" s="48" t="s">
        <v>567</v>
      </c>
      <c r="K55" s="82">
        <f>PRODUCT(K54/3)</f>
        <v>2472</v>
      </c>
      <c r="N55" s="17">
        <v>1999</v>
      </c>
      <c r="O55" s="17">
        <v>4</v>
      </c>
      <c r="P55" s="17">
        <v>6695</v>
      </c>
      <c r="Q55" s="82">
        <f t="shared" si="3"/>
        <v>1673.75</v>
      </c>
    </row>
    <row r="56" spans="1:17" x14ac:dyDescent="0.25">
      <c r="E56" s="17"/>
      <c r="H56" s="24"/>
      <c r="J56" s="142"/>
      <c r="K56" s="120"/>
      <c r="N56" s="17">
        <v>2000</v>
      </c>
      <c r="O56" s="17">
        <v>4</v>
      </c>
      <c r="P56" s="17">
        <v>5090</v>
      </c>
      <c r="Q56" s="82">
        <f t="shared" si="3"/>
        <v>1272.5</v>
      </c>
    </row>
    <row r="57" spans="1:17" x14ac:dyDescent="0.25">
      <c r="A57" s="21"/>
      <c r="B57" s="21"/>
      <c r="C57" s="21"/>
      <c r="D57" s="22"/>
      <c r="E57" s="21"/>
      <c r="F57" s="22"/>
      <c r="G57" s="21"/>
      <c r="H57" s="21"/>
      <c r="I57" s="21"/>
      <c r="J57" s="144"/>
      <c r="K57" s="68"/>
      <c r="N57" s="17">
        <v>2001</v>
      </c>
      <c r="O57" s="17">
        <v>3</v>
      </c>
      <c r="P57" s="17">
        <v>4778</v>
      </c>
      <c r="Q57" s="82">
        <f t="shared" si="3"/>
        <v>1592.6666666666667</v>
      </c>
    </row>
    <row r="58" spans="1:17" x14ac:dyDescent="0.25">
      <c r="A58" s="17">
        <v>1</v>
      </c>
      <c r="B58" s="17">
        <v>9</v>
      </c>
      <c r="C58" s="17">
        <v>1996</v>
      </c>
      <c r="D58" s="20" t="s">
        <v>565</v>
      </c>
      <c r="E58" s="24" t="s">
        <v>1026</v>
      </c>
      <c r="F58" s="19" t="s">
        <v>564</v>
      </c>
      <c r="G58" s="17">
        <v>2</v>
      </c>
      <c r="H58" s="24" t="s">
        <v>1026</v>
      </c>
      <c r="I58" s="17">
        <v>0</v>
      </c>
      <c r="J58" s="142" t="s">
        <v>2786</v>
      </c>
      <c r="K58" s="120">
        <v>1008</v>
      </c>
      <c r="N58" s="17">
        <v>2002</v>
      </c>
      <c r="O58" s="17">
        <v>5</v>
      </c>
      <c r="P58" s="17">
        <v>9543</v>
      </c>
      <c r="Q58" s="82">
        <f t="shared" si="3"/>
        <v>1908.6</v>
      </c>
    </row>
    <row r="59" spans="1:17" x14ac:dyDescent="0.25">
      <c r="A59" s="17">
        <v>4</v>
      </c>
      <c r="B59" s="17">
        <v>9</v>
      </c>
      <c r="C59" s="17">
        <v>1996</v>
      </c>
      <c r="D59" s="20" t="s">
        <v>564</v>
      </c>
      <c r="E59" s="24" t="s">
        <v>1026</v>
      </c>
      <c r="F59" s="19" t="s">
        <v>565</v>
      </c>
      <c r="G59" s="17">
        <v>1</v>
      </c>
      <c r="H59" s="24" t="s">
        <v>1026</v>
      </c>
      <c r="I59" s="17">
        <v>0</v>
      </c>
      <c r="J59" s="142" t="s">
        <v>2787</v>
      </c>
      <c r="K59" s="120">
        <v>1728</v>
      </c>
      <c r="N59" s="17">
        <v>2003</v>
      </c>
      <c r="O59" s="17">
        <v>3</v>
      </c>
      <c r="P59" s="17">
        <v>4248</v>
      </c>
      <c r="Q59" s="82">
        <f t="shared" si="3"/>
        <v>1416</v>
      </c>
    </row>
    <row r="60" spans="1:17" x14ac:dyDescent="0.25">
      <c r="A60" s="17">
        <v>7</v>
      </c>
      <c r="B60" s="17">
        <v>9</v>
      </c>
      <c r="C60" s="17">
        <v>1996</v>
      </c>
      <c r="D60" s="19" t="s">
        <v>565</v>
      </c>
      <c r="E60" s="24"/>
      <c r="F60" s="20" t="s">
        <v>564</v>
      </c>
      <c r="G60" s="17">
        <v>0</v>
      </c>
      <c r="H60" s="24" t="s">
        <v>1026</v>
      </c>
      <c r="I60" s="17">
        <v>1</v>
      </c>
      <c r="J60" s="142" t="s">
        <v>2788</v>
      </c>
      <c r="K60" s="120">
        <v>638</v>
      </c>
      <c r="N60" s="17">
        <v>2004</v>
      </c>
      <c r="O60" s="17">
        <v>2</v>
      </c>
      <c r="P60" s="17">
        <v>2435</v>
      </c>
      <c r="Q60" s="82">
        <f t="shared" si="3"/>
        <v>1217.5</v>
      </c>
    </row>
    <row r="61" spans="1:17" x14ac:dyDescent="0.25">
      <c r="A61" s="17">
        <v>8</v>
      </c>
      <c r="B61" s="17">
        <v>9</v>
      </c>
      <c r="C61" s="17">
        <v>1996</v>
      </c>
      <c r="D61" s="19" t="s">
        <v>564</v>
      </c>
      <c r="E61" s="24" t="s">
        <v>1026</v>
      </c>
      <c r="F61" s="20" t="s">
        <v>565</v>
      </c>
      <c r="G61" s="17">
        <v>1</v>
      </c>
      <c r="H61" s="24" t="s">
        <v>1026</v>
      </c>
      <c r="I61" s="17">
        <v>2</v>
      </c>
      <c r="J61" s="142" t="s">
        <v>2789</v>
      </c>
      <c r="K61" s="120">
        <v>3587</v>
      </c>
      <c r="N61" s="17">
        <v>2005</v>
      </c>
      <c r="O61" s="17">
        <v>4</v>
      </c>
      <c r="P61" s="17">
        <v>6767</v>
      </c>
      <c r="Q61" s="82">
        <f t="shared" si="3"/>
        <v>1691.75</v>
      </c>
    </row>
    <row r="62" spans="1:17" x14ac:dyDescent="0.25">
      <c r="A62" s="17">
        <v>15</v>
      </c>
      <c r="B62" s="17">
        <v>9</v>
      </c>
      <c r="C62" s="17">
        <v>1996</v>
      </c>
      <c r="D62" s="20" t="s">
        <v>565</v>
      </c>
      <c r="E62" s="24" t="s">
        <v>1026</v>
      </c>
      <c r="F62" s="19" t="s">
        <v>564</v>
      </c>
      <c r="G62" s="17">
        <v>1</v>
      </c>
      <c r="H62" s="24" t="s">
        <v>1026</v>
      </c>
      <c r="I62" s="17">
        <v>0</v>
      </c>
      <c r="J62" s="142" t="s">
        <v>2790</v>
      </c>
      <c r="K62" s="120">
        <v>2847</v>
      </c>
      <c r="N62" s="17">
        <v>2006</v>
      </c>
      <c r="O62" s="17">
        <v>5</v>
      </c>
      <c r="P62" s="17">
        <v>8306</v>
      </c>
      <c r="Q62" s="82">
        <f t="shared" si="3"/>
        <v>1661.2</v>
      </c>
    </row>
    <row r="63" spans="1:17" x14ac:dyDescent="0.25">
      <c r="J63" s="48" t="s">
        <v>2</v>
      </c>
      <c r="K63" s="17">
        <f>SUM(K58:K62)</f>
        <v>9808</v>
      </c>
      <c r="N63" s="17">
        <v>2007</v>
      </c>
      <c r="O63" s="17">
        <v>3</v>
      </c>
      <c r="P63" s="17">
        <v>2712</v>
      </c>
      <c r="Q63" s="82">
        <f t="shared" si="3"/>
        <v>904</v>
      </c>
    </row>
    <row r="64" spans="1:17" x14ac:dyDescent="0.25">
      <c r="D64" s="20" t="s">
        <v>3115</v>
      </c>
      <c r="J64" s="48" t="s">
        <v>567</v>
      </c>
      <c r="K64" s="82">
        <f>PRODUCT(K63/5)</f>
        <v>1961.6</v>
      </c>
      <c r="N64" s="17">
        <v>2008</v>
      </c>
      <c r="O64" s="17">
        <v>3</v>
      </c>
      <c r="P64" s="17">
        <v>4047</v>
      </c>
      <c r="Q64" s="82">
        <f t="shared" si="3"/>
        <v>1349</v>
      </c>
    </row>
    <row r="65" spans="1:17" x14ac:dyDescent="0.25">
      <c r="D65" s="20"/>
      <c r="J65" s="48"/>
      <c r="K65" s="82"/>
      <c r="N65" s="17">
        <v>2009</v>
      </c>
      <c r="O65" s="17">
        <v>3</v>
      </c>
      <c r="P65" s="17">
        <v>3724</v>
      </c>
      <c r="Q65" s="82">
        <f t="shared" si="3"/>
        <v>1241.3333333333333</v>
      </c>
    </row>
    <row r="66" spans="1:17" x14ac:dyDescent="0.25">
      <c r="A66" s="33"/>
      <c r="B66" s="33"/>
      <c r="C66" s="33"/>
      <c r="D66" s="23"/>
      <c r="E66" s="33"/>
      <c r="F66" s="35"/>
      <c r="G66" s="33"/>
      <c r="H66" s="33"/>
      <c r="I66" s="33"/>
      <c r="J66" s="163"/>
      <c r="K66" s="164"/>
      <c r="N66" s="17">
        <v>2010</v>
      </c>
      <c r="O66" s="17">
        <v>3</v>
      </c>
      <c r="P66" s="17">
        <v>5377</v>
      </c>
      <c r="Q66" s="82">
        <f t="shared" si="3"/>
        <v>1792.3333333333333</v>
      </c>
    </row>
    <row r="67" spans="1:17" x14ac:dyDescent="0.25">
      <c r="A67" s="17">
        <v>4</v>
      </c>
      <c r="B67" s="17">
        <v>9</v>
      </c>
      <c r="C67" s="17">
        <v>1997</v>
      </c>
      <c r="D67" s="20" t="s">
        <v>565</v>
      </c>
      <c r="E67" s="24" t="s">
        <v>1026</v>
      </c>
      <c r="F67" s="19" t="s">
        <v>1041</v>
      </c>
      <c r="G67" s="17">
        <v>2</v>
      </c>
      <c r="H67" s="24" t="s">
        <v>1026</v>
      </c>
      <c r="I67" s="17">
        <v>1</v>
      </c>
      <c r="J67" s="142" t="s">
        <v>2210</v>
      </c>
      <c r="K67" s="120">
        <v>1307</v>
      </c>
      <c r="N67" s="17">
        <v>2011</v>
      </c>
      <c r="O67" s="17">
        <v>4</v>
      </c>
      <c r="P67" s="17">
        <v>5637</v>
      </c>
      <c r="Q67" s="82">
        <f t="shared" ref="Q67:Q74" si="4">PRODUCT(P67/O67)</f>
        <v>1409.25</v>
      </c>
    </row>
    <row r="68" spans="1:17" x14ac:dyDescent="0.25">
      <c r="A68" s="17">
        <v>7</v>
      </c>
      <c r="B68" s="17">
        <v>9</v>
      </c>
      <c r="C68" s="17">
        <v>1997</v>
      </c>
      <c r="D68" s="20" t="s">
        <v>1041</v>
      </c>
      <c r="E68" s="24" t="s">
        <v>1026</v>
      </c>
      <c r="F68" s="19" t="s">
        <v>565</v>
      </c>
      <c r="G68" s="17">
        <v>1</v>
      </c>
      <c r="H68" s="24" t="s">
        <v>1026</v>
      </c>
      <c r="I68" s="17">
        <v>0</v>
      </c>
      <c r="J68" s="142" t="s">
        <v>1098</v>
      </c>
      <c r="K68" s="120">
        <v>1210</v>
      </c>
      <c r="N68" s="17">
        <v>2012</v>
      </c>
      <c r="O68" s="17">
        <v>5</v>
      </c>
      <c r="P68" s="17">
        <v>9529</v>
      </c>
      <c r="Q68" s="82">
        <f t="shared" ref="Q68:Q72" si="5">PRODUCT(P68/O68)</f>
        <v>1905.8</v>
      </c>
    </row>
    <row r="69" spans="1:17" x14ac:dyDescent="0.25">
      <c r="A69" s="17">
        <v>8</v>
      </c>
      <c r="B69" s="17">
        <v>9</v>
      </c>
      <c r="C69" s="17">
        <v>1997</v>
      </c>
      <c r="D69" s="20" t="s">
        <v>565</v>
      </c>
      <c r="E69" s="24" t="s">
        <v>1026</v>
      </c>
      <c r="F69" s="19" t="s">
        <v>1041</v>
      </c>
      <c r="G69" s="17">
        <v>2</v>
      </c>
      <c r="H69" s="24" t="s">
        <v>1026</v>
      </c>
      <c r="I69" s="17">
        <v>0</v>
      </c>
      <c r="J69" s="142" t="s">
        <v>2211</v>
      </c>
      <c r="K69" s="120">
        <v>1218</v>
      </c>
      <c r="N69" s="17">
        <v>2013</v>
      </c>
      <c r="O69" s="17">
        <v>3</v>
      </c>
      <c r="P69" s="17">
        <v>4710</v>
      </c>
      <c r="Q69" s="82">
        <f t="shared" si="5"/>
        <v>1570</v>
      </c>
    </row>
    <row r="70" spans="1:17" x14ac:dyDescent="0.25">
      <c r="A70" s="17">
        <v>15</v>
      </c>
      <c r="B70" s="17">
        <v>9</v>
      </c>
      <c r="C70" s="17">
        <v>1997</v>
      </c>
      <c r="D70" s="19" t="s">
        <v>1041</v>
      </c>
      <c r="E70" s="24" t="s">
        <v>1026</v>
      </c>
      <c r="F70" s="20" t="s">
        <v>565</v>
      </c>
      <c r="G70" s="17">
        <v>0</v>
      </c>
      <c r="H70" s="24" t="s">
        <v>1026</v>
      </c>
      <c r="I70" s="17">
        <v>2</v>
      </c>
      <c r="J70" s="142" t="s">
        <v>1462</v>
      </c>
      <c r="K70" s="17">
        <v>1090</v>
      </c>
      <c r="N70" s="17">
        <v>2014</v>
      </c>
      <c r="O70" s="17">
        <v>5</v>
      </c>
      <c r="P70" s="17">
        <v>6939</v>
      </c>
      <c r="Q70" s="82">
        <f t="shared" si="5"/>
        <v>1387.8</v>
      </c>
    </row>
    <row r="71" spans="1:17" x14ac:dyDescent="0.25">
      <c r="J71" s="48" t="s">
        <v>2</v>
      </c>
      <c r="K71" s="17">
        <f>SUM(K66:K70)</f>
        <v>4825</v>
      </c>
      <c r="N71" s="17">
        <v>2015</v>
      </c>
      <c r="O71" s="17">
        <v>4</v>
      </c>
      <c r="P71" s="17">
        <v>4054</v>
      </c>
      <c r="Q71" s="82">
        <f t="shared" si="5"/>
        <v>1013.5</v>
      </c>
    </row>
    <row r="72" spans="1:17" x14ac:dyDescent="0.25">
      <c r="D72" s="20" t="s">
        <v>3116</v>
      </c>
      <c r="J72" s="48" t="s">
        <v>567</v>
      </c>
      <c r="K72" s="82">
        <f>PRODUCT(K71/4)</f>
        <v>1206.25</v>
      </c>
      <c r="N72" s="17">
        <v>2016</v>
      </c>
      <c r="O72" s="17">
        <v>4</v>
      </c>
      <c r="P72" s="17">
        <v>5495</v>
      </c>
      <c r="Q72" s="82">
        <f>PRODUCT(P72/O72)</f>
        <v>1373.75</v>
      </c>
    </row>
    <row r="73" spans="1:17" x14ac:dyDescent="0.25">
      <c r="E73" s="17"/>
      <c r="G73" s="81"/>
      <c r="H73" s="24"/>
      <c r="I73" s="81"/>
      <c r="J73" s="120"/>
      <c r="K73" s="82"/>
      <c r="N73" s="17">
        <v>2017</v>
      </c>
      <c r="O73" s="17">
        <v>4</v>
      </c>
      <c r="P73" s="17">
        <v>6587</v>
      </c>
      <c r="Q73" s="82">
        <f>PRODUCT(P73/O73)</f>
        <v>1646.75</v>
      </c>
    </row>
    <row r="74" spans="1:17" x14ac:dyDescent="0.25">
      <c r="A74" s="33"/>
      <c r="B74" s="33"/>
      <c r="C74" s="33"/>
      <c r="D74" s="23"/>
      <c r="E74" s="33"/>
      <c r="F74" s="35"/>
      <c r="G74" s="33"/>
      <c r="H74" s="33"/>
      <c r="I74" s="33"/>
      <c r="J74" s="163"/>
      <c r="K74" s="164"/>
      <c r="O74" s="17">
        <f>SUM(O43:O73)</f>
        <v>104</v>
      </c>
      <c r="P74" s="17">
        <f>SUM(P43:P73)</f>
        <v>169629</v>
      </c>
      <c r="Q74" s="82">
        <f t="shared" si="4"/>
        <v>1631.0480769230769</v>
      </c>
    </row>
    <row r="75" spans="1:17" x14ac:dyDescent="0.25">
      <c r="A75" s="17">
        <v>30</v>
      </c>
      <c r="B75" s="17">
        <v>8</v>
      </c>
      <c r="C75" s="17">
        <v>1998</v>
      </c>
      <c r="D75" s="20" t="s">
        <v>564</v>
      </c>
      <c r="E75" s="24" t="s">
        <v>1026</v>
      </c>
      <c r="F75" s="19" t="s">
        <v>1042</v>
      </c>
      <c r="G75" s="17">
        <v>2</v>
      </c>
      <c r="H75" s="24" t="s">
        <v>1026</v>
      </c>
      <c r="I75" s="17">
        <v>0</v>
      </c>
      <c r="J75" s="142" t="s">
        <v>2307</v>
      </c>
      <c r="K75" s="120">
        <v>1512</v>
      </c>
    </row>
    <row r="76" spans="1:17" x14ac:dyDescent="0.25">
      <c r="A76" s="17">
        <v>2</v>
      </c>
      <c r="B76" s="17">
        <v>9</v>
      </c>
      <c r="C76" s="17">
        <v>1998</v>
      </c>
      <c r="D76" s="20" t="s">
        <v>1042</v>
      </c>
      <c r="E76" s="24" t="s">
        <v>1026</v>
      </c>
      <c r="F76" s="19" t="s">
        <v>564</v>
      </c>
      <c r="G76" s="17">
        <v>2</v>
      </c>
      <c r="H76" s="24" t="s">
        <v>1026</v>
      </c>
      <c r="I76" s="17">
        <v>0</v>
      </c>
      <c r="J76" s="142" t="s">
        <v>2308</v>
      </c>
      <c r="K76" s="120">
        <v>1397</v>
      </c>
    </row>
    <row r="77" spans="1:17" x14ac:dyDescent="0.25">
      <c r="A77" s="17">
        <v>5</v>
      </c>
      <c r="B77" s="17">
        <v>9</v>
      </c>
      <c r="C77" s="17">
        <v>1998</v>
      </c>
      <c r="D77" s="20" t="s">
        <v>564</v>
      </c>
      <c r="E77" s="24" t="s">
        <v>1026</v>
      </c>
      <c r="F77" s="19" t="s">
        <v>1042</v>
      </c>
      <c r="G77" s="17">
        <v>1</v>
      </c>
      <c r="H77" s="24" t="s">
        <v>1026</v>
      </c>
      <c r="I77" s="17">
        <v>0</v>
      </c>
      <c r="J77" s="142" t="s">
        <v>2309</v>
      </c>
      <c r="K77" s="120">
        <v>1495</v>
      </c>
    </row>
    <row r="78" spans="1:17" x14ac:dyDescent="0.25">
      <c r="A78" s="17">
        <v>12</v>
      </c>
      <c r="B78" s="17">
        <v>9</v>
      </c>
      <c r="C78" s="17">
        <v>1998</v>
      </c>
      <c r="D78" s="20" t="s">
        <v>1042</v>
      </c>
      <c r="E78" s="24" t="s">
        <v>1026</v>
      </c>
      <c r="F78" s="19" t="s">
        <v>564</v>
      </c>
      <c r="G78" s="17">
        <v>2</v>
      </c>
      <c r="H78" s="24" t="s">
        <v>1026</v>
      </c>
      <c r="I78" s="17">
        <v>1</v>
      </c>
      <c r="J78" s="142" t="s">
        <v>2310</v>
      </c>
      <c r="K78" s="120">
        <v>1821</v>
      </c>
    </row>
    <row r="79" spans="1:17" x14ac:dyDescent="0.25">
      <c r="A79" s="17">
        <v>13</v>
      </c>
      <c r="B79" s="17">
        <v>9</v>
      </c>
      <c r="C79" s="17">
        <v>1998</v>
      </c>
      <c r="D79" s="19" t="s">
        <v>564</v>
      </c>
      <c r="E79" s="24" t="s">
        <v>1026</v>
      </c>
      <c r="F79" s="20" t="s">
        <v>1042</v>
      </c>
      <c r="G79" s="17">
        <v>0</v>
      </c>
      <c r="H79" s="24" t="s">
        <v>1026</v>
      </c>
      <c r="I79" s="17">
        <v>1</v>
      </c>
      <c r="J79" s="142" t="s">
        <v>2788</v>
      </c>
      <c r="K79" s="120">
        <v>1743</v>
      </c>
    </row>
    <row r="80" spans="1:17" x14ac:dyDescent="0.25">
      <c r="J80" s="48" t="s">
        <v>2</v>
      </c>
      <c r="K80" s="17">
        <f>SUM(K75:K79)</f>
        <v>7968</v>
      </c>
    </row>
    <row r="81" spans="1:11" x14ac:dyDescent="0.25">
      <c r="D81" s="20" t="s">
        <v>3117</v>
      </c>
      <c r="J81" s="48" t="s">
        <v>567</v>
      </c>
      <c r="K81" s="82">
        <f>PRODUCT(K80/5)</f>
        <v>1593.6</v>
      </c>
    </row>
    <row r="82" spans="1:11" x14ac:dyDescent="0.25">
      <c r="E82" s="24"/>
      <c r="G82" s="81"/>
      <c r="H82" s="24"/>
      <c r="I82" s="81"/>
      <c r="J82" s="120"/>
      <c r="K82" s="82"/>
    </row>
    <row r="83" spans="1:11" x14ac:dyDescent="0.25">
      <c r="A83" s="33"/>
      <c r="B83" s="33"/>
      <c r="C83" s="33"/>
      <c r="D83" s="23"/>
      <c r="E83" s="33"/>
      <c r="F83" s="35"/>
      <c r="G83" s="33"/>
      <c r="H83" s="33"/>
      <c r="I83" s="33"/>
      <c r="J83" s="163"/>
      <c r="K83" s="164"/>
    </row>
    <row r="84" spans="1:11" x14ac:dyDescent="0.25">
      <c r="A84" s="17">
        <v>4</v>
      </c>
      <c r="B84" s="17">
        <v>9</v>
      </c>
      <c r="C84" s="17">
        <v>1999</v>
      </c>
      <c r="D84" s="20" t="s">
        <v>1029</v>
      </c>
      <c r="E84" s="24" t="s">
        <v>1026</v>
      </c>
      <c r="F84" s="19" t="s">
        <v>564</v>
      </c>
      <c r="G84" s="17">
        <v>2</v>
      </c>
      <c r="H84" s="24" t="s">
        <v>1026</v>
      </c>
      <c r="I84" s="17">
        <v>0</v>
      </c>
      <c r="J84" s="142" t="s">
        <v>197</v>
      </c>
      <c r="K84" s="120">
        <v>1034</v>
      </c>
    </row>
    <row r="85" spans="1:11" x14ac:dyDescent="0.25">
      <c r="A85" s="17">
        <v>5</v>
      </c>
      <c r="B85" s="17">
        <v>9</v>
      </c>
      <c r="C85" s="17">
        <v>1999</v>
      </c>
      <c r="D85" s="19" t="s">
        <v>564</v>
      </c>
      <c r="E85" s="24" t="s">
        <v>1026</v>
      </c>
      <c r="F85" s="20" t="s">
        <v>1029</v>
      </c>
      <c r="G85" s="17">
        <v>0</v>
      </c>
      <c r="H85" s="24" t="s">
        <v>1026</v>
      </c>
      <c r="I85" s="17">
        <v>2</v>
      </c>
      <c r="J85" s="142" t="s">
        <v>208</v>
      </c>
      <c r="K85" s="120">
        <v>1670</v>
      </c>
    </row>
    <row r="86" spans="1:11" x14ac:dyDescent="0.25">
      <c r="A86" s="17">
        <v>8</v>
      </c>
      <c r="B86" s="17">
        <v>9</v>
      </c>
      <c r="C86" s="17">
        <v>1999</v>
      </c>
      <c r="D86" s="19" t="s">
        <v>1029</v>
      </c>
      <c r="E86" s="24" t="s">
        <v>1026</v>
      </c>
      <c r="F86" s="20" t="s">
        <v>564</v>
      </c>
      <c r="G86" s="17">
        <v>0</v>
      </c>
      <c r="H86" s="24" t="s">
        <v>1026</v>
      </c>
      <c r="I86" s="17">
        <v>1</v>
      </c>
      <c r="J86" s="142" t="s">
        <v>209</v>
      </c>
      <c r="K86" s="120">
        <v>1841</v>
      </c>
    </row>
    <row r="87" spans="1:11" x14ac:dyDescent="0.25">
      <c r="A87" s="17">
        <v>12</v>
      </c>
      <c r="B87" s="17">
        <v>9</v>
      </c>
      <c r="C87" s="17">
        <v>1999</v>
      </c>
      <c r="D87" s="19" t="s">
        <v>564</v>
      </c>
      <c r="E87" s="24" t="s">
        <v>1026</v>
      </c>
      <c r="F87" s="20" t="s">
        <v>1029</v>
      </c>
      <c r="G87" s="17">
        <v>0</v>
      </c>
      <c r="H87" s="24" t="s">
        <v>1026</v>
      </c>
      <c r="I87" s="17">
        <v>1</v>
      </c>
      <c r="J87" s="142" t="s">
        <v>210</v>
      </c>
      <c r="K87" s="120">
        <v>2150</v>
      </c>
    </row>
    <row r="88" spans="1:11" x14ac:dyDescent="0.25">
      <c r="J88" s="48" t="s">
        <v>2</v>
      </c>
      <c r="K88" s="17">
        <f>SUM(K84:K87)</f>
        <v>6695</v>
      </c>
    </row>
    <row r="89" spans="1:11" x14ac:dyDescent="0.25">
      <c r="D89" s="20" t="s">
        <v>3118</v>
      </c>
      <c r="J89" s="48" t="s">
        <v>567</v>
      </c>
      <c r="K89" s="82">
        <f>PRODUCT(K88/4)</f>
        <v>1673.75</v>
      </c>
    </row>
    <row r="90" spans="1:11" x14ac:dyDescent="0.25">
      <c r="E90" s="24"/>
      <c r="G90" s="81"/>
      <c r="H90" s="24"/>
      <c r="I90" s="81"/>
      <c r="J90" s="120"/>
      <c r="K90" s="82"/>
    </row>
    <row r="91" spans="1:11" x14ac:dyDescent="0.25">
      <c r="A91" s="33"/>
      <c r="B91" s="33"/>
      <c r="C91" s="33"/>
      <c r="D91" s="23"/>
      <c r="E91" s="33"/>
      <c r="F91" s="35"/>
      <c r="G91" s="33"/>
      <c r="H91" s="33"/>
      <c r="I91" s="33"/>
      <c r="J91" s="163"/>
      <c r="K91" s="164"/>
    </row>
    <row r="92" spans="1:11" x14ac:dyDescent="0.25">
      <c r="A92" s="17">
        <v>6</v>
      </c>
      <c r="B92" s="17">
        <v>9</v>
      </c>
      <c r="C92" s="17">
        <v>2000</v>
      </c>
      <c r="D92" s="20" t="s">
        <v>2312</v>
      </c>
      <c r="E92" s="24" t="s">
        <v>1026</v>
      </c>
      <c r="F92" s="19" t="s">
        <v>564</v>
      </c>
      <c r="G92" s="17">
        <v>2</v>
      </c>
      <c r="H92" s="24" t="s">
        <v>1026</v>
      </c>
      <c r="I92" s="17">
        <v>1</v>
      </c>
      <c r="J92" s="142" t="s">
        <v>363</v>
      </c>
      <c r="K92" s="120">
        <v>1411</v>
      </c>
    </row>
    <row r="93" spans="1:11" x14ac:dyDescent="0.25">
      <c r="A93" s="17">
        <v>9</v>
      </c>
      <c r="B93" s="17">
        <v>9</v>
      </c>
      <c r="C93" s="17">
        <v>2000</v>
      </c>
      <c r="D93" s="20" t="s">
        <v>564</v>
      </c>
      <c r="E93" s="24" t="s">
        <v>1026</v>
      </c>
      <c r="F93" s="19" t="s">
        <v>2312</v>
      </c>
      <c r="G93" s="17">
        <v>2</v>
      </c>
      <c r="H93" s="24" t="s">
        <v>1026</v>
      </c>
      <c r="I93" s="17">
        <v>0</v>
      </c>
      <c r="J93" s="142" t="s">
        <v>2852</v>
      </c>
      <c r="K93" s="120">
        <v>1045</v>
      </c>
    </row>
    <row r="94" spans="1:11" x14ac:dyDescent="0.25">
      <c r="A94" s="17">
        <v>10</v>
      </c>
      <c r="B94" s="17">
        <v>9</v>
      </c>
      <c r="C94" s="17">
        <v>2000</v>
      </c>
      <c r="D94" s="20" t="s">
        <v>2312</v>
      </c>
      <c r="E94" s="24" t="s">
        <v>1026</v>
      </c>
      <c r="F94" s="19" t="s">
        <v>564</v>
      </c>
      <c r="G94" s="17">
        <v>2</v>
      </c>
      <c r="H94" s="24" t="s">
        <v>1026</v>
      </c>
      <c r="I94" s="17">
        <v>0</v>
      </c>
      <c r="J94" s="142" t="s">
        <v>361</v>
      </c>
      <c r="K94" s="120">
        <v>1180</v>
      </c>
    </row>
    <row r="95" spans="1:11" x14ac:dyDescent="0.25">
      <c r="A95" s="17">
        <v>16</v>
      </c>
      <c r="B95" s="17">
        <v>9</v>
      </c>
      <c r="C95" s="17">
        <v>2000</v>
      </c>
      <c r="D95" s="19" t="s">
        <v>564</v>
      </c>
      <c r="E95" s="24" t="s">
        <v>1026</v>
      </c>
      <c r="F95" s="20" t="s">
        <v>2312</v>
      </c>
      <c r="G95" s="17">
        <v>0</v>
      </c>
      <c r="H95" s="24" t="s">
        <v>1026</v>
      </c>
      <c r="I95" s="17">
        <v>1</v>
      </c>
      <c r="J95" s="142" t="s">
        <v>362</v>
      </c>
      <c r="K95" s="120">
        <v>1454</v>
      </c>
    </row>
    <row r="96" spans="1:11" x14ac:dyDescent="0.25">
      <c r="J96" s="48" t="s">
        <v>2</v>
      </c>
      <c r="K96" s="17">
        <f>SUM(K92:K95)</f>
        <v>5090</v>
      </c>
    </row>
    <row r="97" spans="1:11" x14ac:dyDescent="0.25">
      <c r="D97" s="20" t="s">
        <v>3119</v>
      </c>
      <c r="J97" s="48" t="s">
        <v>567</v>
      </c>
      <c r="K97" s="82">
        <f>PRODUCT(K96/4)</f>
        <v>1272.5</v>
      </c>
    </row>
    <row r="98" spans="1:11" x14ac:dyDescent="0.25">
      <c r="E98" s="24"/>
      <c r="H98" s="24"/>
      <c r="J98" s="142"/>
      <c r="K98" s="120"/>
    </row>
    <row r="99" spans="1:11" x14ac:dyDescent="0.25">
      <c r="A99" s="33"/>
      <c r="B99" s="33"/>
      <c r="C99" s="33"/>
      <c r="D99" s="23"/>
      <c r="E99" s="33"/>
      <c r="F99" s="35"/>
      <c r="G99" s="33"/>
      <c r="H99" s="33"/>
      <c r="I99" s="33"/>
      <c r="J99" s="163"/>
      <c r="K99" s="164"/>
    </row>
    <row r="100" spans="1:11" x14ac:dyDescent="0.25">
      <c r="A100" s="17">
        <v>1</v>
      </c>
      <c r="B100" s="17">
        <v>9</v>
      </c>
      <c r="C100" s="17">
        <v>2001</v>
      </c>
      <c r="D100" s="20" t="s">
        <v>1041</v>
      </c>
      <c r="E100" s="24" t="s">
        <v>1026</v>
      </c>
      <c r="F100" s="19" t="s">
        <v>565</v>
      </c>
      <c r="G100" s="17">
        <v>2</v>
      </c>
      <c r="H100" s="24" t="s">
        <v>1026</v>
      </c>
      <c r="I100" s="17">
        <v>1</v>
      </c>
      <c r="J100" s="11" t="s">
        <v>247</v>
      </c>
      <c r="K100" s="120">
        <v>1392</v>
      </c>
    </row>
    <row r="101" spans="1:11" x14ac:dyDescent="0.25">
      <c r="A101" s="17">
        <v>2</v>
      </c>
      <c r="B101" s="17">
        <v>9</v>
      </c>
      <c r="C101" s="17">
        <v>2001</v>
      </c>
      <c r="D101" s="19" t="s">
        <v>565</v>
      </c>
      <c r="E101" s="24" t="s">
        <v>1026</v>
      </c>
      <c r="F101" s="20" t="s">
        <v>1041</v>
      </c>
      <c r="G101" s="17">
        <v>1</v>
      </c>
      <c r="H101" s="24" t="s">
        <v>1026</v>
      </c>
      <c r="I101" s="17">
        <v>2</v>
      </c>
      <c r="J101" s="11" t="s">
        <v>248</v>
      </c>
      <c r="K101" s="120">
        <v>1872</v>
      </c>
    </row>
    <row r="102" spans="1:11" x14ac:dyDescent="0.25">
      <c r="A102" s="17">
        <v>5</v>
      </c>
      <c r="B102" s="17">
        <v>9</v>
      </c>
      <c r="C102" s="17">
        <v>2001</v>
      </c>
      <c r="D102" s="20" t="s">
        <v>1041</v>
      </c>
      <c r="E102" s="24" t="s">
        <v>1026</v>
      </c>
      <c r="F102" s="19" t="s">
        <v>565</v>
      </c>
      <c r="G102" s="17">
        <v>1</v>
      </c>
      <c r="H102" s="24" t="s">
        <v>1026</v>
      </c>
      <c r="I102" s="17">
        <v>0</v>
      </c>
      <c r="J102" s="11" t="s">
        <v>249</v>
      </c>
      <c r="K102" s="120">
        <v>1514</v>
      </c>
    </row>
    <row r="103" spans="1:11" x14ac:dyDescent="0.25">
      <c r="J103" s="48" t="s">
        <v>2</v>
      </c>
      <c r="K103" s="17">
        <f>SUM(K100:K102)</f>
        <v>4778</v>
      </c>
    </row>
    <row r="104" spans="1:11" x14ac:dyDescent="0.25">
      <c r="D104" s="20" t="s">
        <v>5146</v>
      </c>
      <c r="J104" s="48" t="s">
        <v>567</v>
      </c>
      <c r="K104" s="82">
        <f>PRODUCT(K103/3)</f>
        <v>1592.6666666666667</v>
      </c>
    </row>
    <row r="105" spans="1:11" x14ac:dyDescent="0.25">
      <c r="E105" s="24"/>
      <c r="H105" s="24"/>
      <c r="J105" s="11"/>
      <c r="K105" s="120"/>
    </row>
    <row r="106" spans="1:11" x14ac:dyDescent="0.25">
      <c r="A106" s="33"/>
      <c r="B106" s="33"/>
      <c r="C106" s="33"/>
      <c r="D106" s="23"/>
      <c r="E106" s="33"/>
      <c r="F106" s="35"/>
      <c r="G106" s="33"/>
      <c r="H106" s="33"/>
      <c r="I106" s="33"/>
      <c r="J106" s="163"/>
      <c r="K106" s="164"/>
    </row>
    <row r="107" spans="1:11" x14ac:dyDescent="0.25">
      <c r="A107" s="17">
        <v>4</v>
      </c>
      <c r="B107" s="17">
        <v>9</v>
      </c>
      <c r="C107" s="17">
        <v>2002</v>
      </c>
      <c r="D107" s="19" t="s">
        <v>565</v>
      </c>
      <c r="E107" s="24" t="s">
        <v>1026</v>
      </c>
      <c r="F107" s="20" t="s">
        <v>1241</v>
      </c>
      <c r="G107" s="17">
        <v>1</v>
      </c>
      <c r="H107" s="24" t="s">
        <v>1026</v>
      </c>
      <c r="I107" s="17">
        <v>2</v>
      </c>
      <c r="J107" s="11" t="s">
        <v>2909</v>
      </c>
      <c r="K107" s="120">
        <v>1342</v>
      </c>
    </row>
    <row r="108" spans="1:11" x14ac:dyDescent="0.25">
      <c r="A108" s="17">
        <v>8</v>
      </c>
      <c r="B108" s="17">
        <v>9</v>
      </c>
      <c r="C108" s="17">
        <v>2002</v>
      </c>
      <c r="D108" s="19" t="s">
        <v>1241</v>
      </c>
      <c r="E108" s="24" t="s">
        <v>1026</v>
      </c>
      <c r="F108" s="20" t="s">
        <v>565</v>
      </c>
      <c r="G108" s="17">
        <v>0</v>
      </c>
      <c r="H108" s="24" t="s">
        <v>1026</v>
      </c>
      <c r="I108" s="17">
        <v>1</v>
      </c>
      <c r="J108" s="11" t="s">
        <v>2911</v>
      </c>
      <c r="K108" s="120">
        <v>2904</v>
      </c>
    </row>
    <row r="109" spans="1:11" x14ac:dyDescent="0.25">
      <c r="A109" s="17">
        <v>11</v>
      </c>
      <c r="B109" s="17">
        <v>9</v>
      </c>
      <c r="C109" s="17">
        <v>2002</v>
      </c>
      <c r="D109" s="20" t="s">
        <v>565</v>
      </c>
      <c r="E109" s="24" t="s">
        <v>1026</v>
      </c>
      <c r="F109" s="19" t="s">
        <v>1241</v>
      </c>
      <c r="G109" s="17">
        <v>2</v>
      </c>
      <c r="H109" s="24" t="s">
        <v>1026</v>
      </c>
      <c r="I109" s="17">
        <v>0</v>
      </c>
      <c r="J109" s="11" t="s">
        <v>2912</v>
      </c>
      <c r="K109" s="120">
        <v>1983</v>
      </c>
    </row>
    <row r="110" spans="1:11" x14ac:dyDescent="0.25">
      <c r="A110" s="17">
        <v>14</v>
      </c>
      <c r="B110" s="17">
        <v>9</v>
      </c>
      <c r="C110" s="17">
        <v>2002</v>
      </c>
      <c r="D110" s="20" t="s">
        <v>1241</v>
      </c>
      <c r="E110" s="24" t="s">
        <v>1026</v>
      </c>
      <c r="F110" s="19" t="s">
        <v>565</v>
      </c>
      <c r="G110" s="17">
        <v>2</v>
      </c>
      <c r="H110" s="24" t="s">
        <v>1026</v>
      </c>
      <c r="I110" s="17">
        <v>1</v>
      </c>
      <c r="J110" s="11" t="s">
        <v>2913</v>
      </c>
      <c r="K110" s="120">
        <v>1528</v>
      </c>
    </row>
    <row r="111" spans="1:11" x14ac:dyDescent="0.25">
      <c r="A111" s="17">
        <v>15</v>
      </c>
      <c r="B111" s="17">
        <v>9</v>
      </c>
      <c r="C111" s="17">
        <v>2002</v>
      </c>
      <c r="D111" s="19" t="s">
        <v>565</v>
      </c>
      <c r="E111" s="24" t="s">
        <v>1026</v>
      </c>
      <c r="F111" s="20" t="s">
        <v>1241</v>
      </c>
      <c r="G111" s="17">
        <v>0</v>
      </c>
      <c r="H111" s="24" t="s">
        <v>1026</v>
      </c>
      <c r="I111" s="17">
        <v>2</v>
      </c>
      <c r="J111" s="11" t="s">
        <v>2914</v>
      </c>
      <c r="K111" s="120">
        <v>1786</v>
      </c>
    </row>
    <row r="112" spans="1:11" x14ac:dyDescent="0.25">
      <c r="J112" s="48" t="s">
        <v>2</v>
      </c>
      <c r="K112" s="17">
        <f>SUM(K107:K111)</f>
        <v>9543</v>
      </c>
    </row>
    <row r="113" spans="1:11" x14ac:dyDescent="0.25">
      <c r="D113" s="20" t="s">
        <v>3120</v>
      </c>
      <c r="J113" s="48" t="s">
        <v>567</v>
      </c>
      <c r="K113" s="82">
        <f>PRODUCT(K112/5)</f>
        <v>1908.6</v>
      </c>
    </row>
    <row r="114" spans="1:11" x14ac:dyDescent="0.25">
      <c r="E114" s="24"/>
      <c r="H114" s="24"/>
      <c r="J114" s="11"/>
      <c r="K114" s="120"/>
    </row>
    <row r="115" spans="1:11" x14ac:dyDescent="0.25">
      <c r="A115" s="33"/>
      <c r="B115" s="33"/>
      <c r="C115" s="33"/>
      <c r="D115" s="23"/>
      <c r="E115" s="33"/>
      <c r="F115" s="35"/>
      <c r="G115" s="33"/>
      <c r="H115" s="33"/>
      <c r="I115" s="33"/>
      <c r="J115" s="163"/>
      <c r="K115" s="164"/>
    </row>
    <row r="116" spans="1:11" x14ac:dyDescent="0.25">
      <c r="A116" s="17">
        <v>6</v>
      </c>
      <c r="B116" s="17">
        <v>9</v>
      </c>
      <c r="C116" s="17">
        <v>2003</v>
      </c>
      <c r="D116" s="20" t="s">
        <v>565</v>
      </c>
      <c r="E116" s="24" t="s">
        <v>1026</v>
      </c>
      <c r="F116" s="19" t="s">
        <v>181</v>
      </c>
      <c r="G116" s="17">
        <v>2</v>
      </c>
      <c r="H116" s="24" t="s">
        <v>1026</v>
      </c>
      <c r="I116" s="17">
        <v>1</v>
      </c>
      <c r="J116" s="11" t="s">
        <v>1482</v>
      </c>
      <c r="K116" s="120">
        <v>1216</v>
      </c>
    </row>
    <row r="117" spans="1:11" x14ac:dyDescent="0.25">
      <c r="A117" s="17">
        <v>7</v>
      </c>
      <c r="B117" s="17">
        <v>9</v>
      </c>
      <c r="C117" s="17">
        <v>2003</v>
      </c>
      <c r="D117" s="19" t="s">
        <v>181</v>
      </c>
      <c r="E117" s="24" t="s">
        <v>1026</v>
      </c>
      <c r="F117" s="20" t="s">
        <v>565</v>
      </c>
      <c r="G117" s="17">
        <v>0</v>
      </c>
      <c r="H117" s="24" t="s">
        <v>1026</v>
      </c>
      <c r="I117" s="17">
        <v>2</v>
      </c>
      <c r="J117" s="11" t="s">
        <v>1481</v>
      </c>
      <c r="K117" s="120">
        <v>1345</v>
      </c>
    </row>
    <row r="118" spans="1:11" x14ac:dyDescent="0.25">
      <c r="A118" s="17">
        <v>14</v>
      </c>
      <c r="B118" s="17">
        <v>9</v>
      </c>
      <c r="C118" s="17">
        <v>2003</v>
      </c>
      <c r="D118" s="20" t="s">
        <v>565</v>
      </c>
      <c r="E118" s="24" t="s">
        <v>1026</v>
      </c>
      <c r="F118" s="19" t="s">
        <v>181</v>
      </c>
      <c r="G118" s="17">
        <v>2</v>
      </c>
      <c r="H118" s="24" t="s">
        <v>1026</v>
      </c>
      <c r="I118" s="17">
        <v>0</v>
      </c>
      <c r="J118" s="11" t="s">
        <v>1480</v>
      </c>
      <c r="K118" s="120">
        <v>1687</v>
      </c>
    </row>
    <row r="119" spans="1:11" x14ac:dyDescent="0.25">
      <c r="J119" s="48" t="s">
        <v>2</v>
      </c>
      <c r="K119" s="17">
        <f>SUM(K116:K118)</f>
        <v>4248</v>
      </c>
    </row>
    <row r="120" spans="1:11" x14ac:dyDescent="0.25">
      <c r="D120" s="20" t="s">
        <v>5895</v>
      </c>
      <c r="J120" s="48" t="s">
        <v>567</v>
      </c>
      <c r="K120" s="82">
        <f>PRODUCT(K119/3)</f>
        <v>1416</v>
      </c>
    </row>
    <row r="121" spans="1:11" x14ac:dyDescent="0.25">
      <c r="E121" s="24"/>
      <c r="H121" s="24"/>
      <c r="J121" s="11"/>
      <c r="K121" s="120"/>
    </row>
    <row r="122" spans="1:11" x14ac:dyDescent="0.25">
      <c r="A122" s="33"/>
      <c r="B122" s="33"/>
      <c r="C122" s="33"/>
      <c r="D122" s="22"/>
      <c r="E122" s="34"/>
      <c r="F122" s="35"/>
      <c r="G122" s="33"/>
      <c r="H122" s="34"/>
      <c r="I122" s="33"/>
      <c r="J122" s="43"/>
      <c r="K122" s="164"/>
    </row>
    <row r="123" spans="1:11" x14ac:dyDescent="0.25">
      <c r="A123" s="17">
        <v>11</v>
      </c>
      <c r="B123" s="17">
        <v>9</v>
      </c>
      <c r="C123" s="17">
        <v>2004</v>
      </c>
      <c r="D123" s="19" t="s">
        <v>565</v>
      </c>
      <c r="E123" s="24" t="s">
        <v>1026</v>
      </c>
      <c r="F123" s="20" t="s">
        <v>1041</v>
      </c>
      <c r="G123" s="17">
        <v>1</v>
      </c>
      <c r="H123" s="24" t="s">
        <v>1026</v>
      </c>
      <c r="I123" s="17">
        <v>2</v>
      </c>
      <c r="J123" s="11" t="s">
        <v>1711</v>
      </c>
      <c r="K123" s="120">
        <v>986</v>
      </c>
    </row>
    <row r="124" spans="1:11" x14ac:dyDescent="0.25">
      <c r="A124" s="17">
        <v>12</v>
      </c>
      <c r="B124" s="17">
        <v>9</v>
      </c>
      <c r="C124" s="17">
        <v>2004</v>
      </c>
      <c r="D124" s="20" t="s">
        <v>1041</v>
      </c>
      <c r="E124" s="24" t="s">
        <v>1026</v>
      </c>
      <c r="F124" s="19" t="s">
        <v>565</v>
      </c>
      <c r="G124" s="17">
        <v>2</v>
      </c>
      <c r="H124" s="24" t="s">
        <v>1026</v>
      </c>
      <c r="I124" s="17">
        <v>1</v>
      </c>
      <c r="J124" s="11" t="s">
        <v>1709</v>
      </c>
      <c r="K124" s="120">
        <v>1449</v>
      </c>
    </row>
    <row r="125" spans="1:11" x14ac:dyDescent="0.25">
      <c r="J125" s="48" t="s">
        <v>2</v>
      </c>
      <c r="K125" s="17">
        <f>SUM(K123:K124)</f>
        <v>2435</v>
      </c>
    </row>
    <row r="126" spans="1:11" x14ac:dyDescent="0.25">
      <c r="D126" s="20" t="s">
        <v>3112</v>
      </c>
      <c r="J126" s="48" t="s">
        <v>567</v>
      </c>
      <c r="K126" s="82">
        <f>PRODUCT(K125/2)</f>
        <v>1217.5</v>
      </c>
    </row>
    <row r="127" spans="1:11" x14ac:dyDescent="0.25">
      <c r="E127" s="24"/>
      <c r="H127" s="24"/>
      <c r="J127" s="11"/>
      <c r="K127" s="120"/>
    </row>
    <row r="128" spans="1:11" x14ac:dyDescent="0.25">
      <c r="A128" s="33"/>
      <c r="B128" s="33"/>
      <c r="C128" s="33"/>
      <c r="D128" s="23"/>
      <c r="E128" s="43"/>
      <c r="F128" s="35"/>
      <c r="G128" s="34"/>
      <c r="H128" s="43"/>
      <c r="I128" s="33"/>
      <c r="J128" s="43"/>
      <c r="K128" s="33"/>
    </row>
    <row r="129" spans="1:11" x14ac:dyDescent="0.25">
      <c r="A129" s="17">
        <v>10</v>
      </c>
      <c r="B129" s="17">
        <v>9</v>
      </c>
      <c r="C129" s="17">
        <v>2005</v>
      </c>
      <c r="D129" s="20" t="s">
        <v>392</v>
      </c>
      <c r="E129" s="24" t="s">
        <v>1026</v>
      </c>
      <c r="F129" s="19" t="s">
        <v>1241</v>
      </c>
      <c r="G129" s="17">
        <v>1</v>
      </c>
      <c r="H129" s="24" t="s">
        <v>1026</v>
      </c>
      <c r="I129" s="17">
        <v>0</v>
      </c>
      <c r="J129" s="11" t="s">
        <v>1000</v>
      </c>
      <c r="K129" s="120">
        <v>1318</v>
      </c>
    </row>
    <row r="130" spans="1:11" x14ac:dyDescent="0.25">
      <c r="A130" s="17">
        <v>11</v>
      </c>
      <c r="B130" s="17">
        <v>9</v>
      </c>
      <c r="C130" s="17">
        <v>2005</v>
      </c>
      <c r="D130" s="20" t="s">
        <v>1241</v>
      </c>
      <c r="E130" s="24" t="s">
        <v>1026</v>
      </c>
      <c r="F130" s="19" t="s">
        <v>392</v>
      </c>
      <c r="G130" s="17">
        <v>1</v>
      </c>
      <c r="H130" s="24" t="s">
        <v>1026</v>
      </c>
      <c r="I130" s="17">
        <v>0</v>
      </c>
      <c r="J130" s="11" t="s">
        <v>1001</v>
      </c>
      <c r="K130" s="120">
        <v>2196</v>
      </c>
    </row>
    <row r="131" spans="1:11" x14ac:dyDescent="0.25">
      <c r="A131" s="17">
        <v>17</v>
      </c>
      <c r="B131" s="17">
        <v>9</v>
      </c>
      <c r="C131" s="17">
        <v>2005</v>
      </c>
      <c r="D131" s="20" t="s">
        <v>392</v>
      </c>
      <c r="E131" s="24" t="s">
        <v>1026</v>
      </c>
      <c r="F131" s="19" t="s">
        <v>1241</v>
      </c>
      <c r="G131" s="17">
        <v>1</v>
      </c>
      <c r="H131" s="24" t="s">
        <v>1026</v>
      </c>
      <c r="I131" s="17">
        <v>0</v>
      </c>
      <c r="J131" s="19" t="s">
        <v>1002</v>
      </c>
      <c r="K131" s="120">
        <v>1111</v>
      </c>
    </row>
    <row r="132" spans="1:11" x14ac:dyDescent="0.25">
      <c r="A132" s="17">
        <v>18</v>
      </c>
      <c r="B132" s="17">
        <v>9</v>
      </c>
      <c r="C132" s="17">
        <v>2005</v>
      </c>
      <c r="D132" s="19" t="s">
        <v>1241</v>
      </c>
      <c r="E132" s="24" t="s">
        <v>1026</v>
      </c>
      <c r="F132" s="20" t="s">
        <v>392</v>
      </c>
      <c r="G132" s="17">
        <v>0</v>
      </c>
      <c r="H132" s="24" t="s">
        <v>1026</v>
      </c>
      <c r="I132" s="17">
        <v>2</v>
      </c>
      <c r="J132" s="11" t="s">
        <v>1003</v>
      </c>
      <c r="K132" s="120">
        <v>2142</v>
      </c>
    </row>
    <row r="133" spans="1:11" x14ac:dyDescent="0.25">
      <c r="J133" s="48" t="s">
        <v>2</v>
      </c>
      <c r="K133" s="17">
        <f>SUM(K129:K132)</f>
        <v>6767</v>
      </c>
    </row>
    <row r="134" spans="1:11" x14ac:dyDescent="0.25">
      <c r="D134" s="20" t="s">
        <v>6618</v>
      </c>
      <c r="J134" s="48" t="s">
        <v>567</v>
      </c>
      <c r="K134" s="82">
        <f>PRODUCT(K133/4)</f>
        <v>1691.75</v>
      </c>
    </row>
    <row r="135" spans="1:11" x14ac:dyDescent="0.25">
      <c r="E135" s="24"/>
      <c r="H135" s="24"/>
      <c r="J135" s="11"/>
      <c r="K135" s="120"/>
    </row>
    <row r="136" spans="1:11" x14ac:dyDescent="0.25">
      <c r="A136" s="33"/>
      <c r="B136" s="33"/>
      <c r="C136" s="33"/>
      <c r="D136" s="23"/>
      <c r="E136" s="43"/>
      <c r="F136" s="35"/>
      <c r="G136" s="34"/>
      <c r="H136" s="43"/>
      <c r="I136" s="33"/>
      <c r="J136" s="163"/>
      <c r="K136" s="33"/>
    </row>
    <row r="137" spans="1:11" x14ac:dyDescent="0.25">
      <c r="A137" s="17">
        <v>3</v>
      </c>
      <c r="B137" s="17">
        <v>9</v>
      </c>
      <c r="C137" s="17">
        <v>2006</v>
      </c>
      <c r="D137" s="19" t="s">
        <v>392</v>
      </c>
      <c r="E137" s="24" t="s">
        <v>1026</v>
      </c>
      <c r="F137" s="20" t="s">
        <v>264</v>
      </c>
      <c r="G137" s="17">
        <v>1</v>
      </c>
      <c r="H137" s="24" t="s">
        <v>1026</v>
      </c>
      <c r="I137" s="17">
        <v>2</v>
      </c>
      <c r="J137" s="11" t="s">
        <v>2650</v>
      </c>
      <c r="K137" s="120">
        <v>1411</v>
      </c>
    </row>
    <row r="138" spans="1:11" x14ac:dyDescent="0.25">
      <c r="A138" s="17">
        <v>7</v>
      </c>
      <c r="B138" s="17">
        <v>9</v>
      </c>
      <c r="C138" s="17">
        <v>2006</v>
      </c>
      <c r="D138" s="20" t="s">
        <v>264</v>
      </c>
      <c r="E138" s="24" t="s">
        <v>1026</v>
      </c>
      <c r="F138" s="19" t="s">
        <v>392</v>
      </c>
      <c r="G138" s="17">
        <v>1</v>
      </c>
      <c r="H138" s="24" t="s">
        <v>1026</v>
      </c>
      <c r="I138" s="17">
        <v>0</v>
      </c>
      <c r="J138" s="11" t="s">
        <v>2651</v>
      </c>
      <c r="K138" s="120">
        <v>2372</v>
      </c>
    </row>
    <row r="139" spans="1:11" x14ac:dyDescent="0.25">
      <c r="A139" s="17">
        <v>9</v>
      </c>
      <c r="B139" s="17">
        <v>9</v>
      </c>
      <c r="C139" s="17">
        <v>2006</v>
      </c>
      <c r="D139" s="20" t="s">
        <v>392</v>
      </c>
      <c r="E139" s="24" t="s">
        <v>1026</v>
      </c>
      <c r="F139" s="19" t="s">
        <v>264</v>
      </c>
      <c r="G139" s="17">
        <v>1</v>
      </c>
      <c r="H139" s="24" t="s">
        <v>1026</v>
      </c>
      <c r="I139" s="17">
        <v>0</v>
      </c>
      <c r="J139" s="11" t="s">
        <v>2652</v>
      </c>
      <c r="K139" s="120">
        <v>796</v>
      </c>
    </row>
    <row r="140" spans="1:11" x14ac:dyDescent="0.25">
      <c r="A140" s="17">
        <v>10</v>
      </c>
      <c r="B140" s="17">
        <v>9</v>
      </c>
      <c r="C140" s="17">
        <v>2006</v>
      </c>
      <c r="D140" s="19" t="s">
        <v>264</v>
      </c>
      <c r="E140" s="24" t="s">
        <v>1026</v>
      </c>
      <c r="F140" s="20" t="s">
        <v>392</v>
      </c>
      <c r="G140" s="17">
        <v>0</v>
      </c>
      <c r="H140" s="24" t="s">
        <v>1026</v>
      </c>
      <c r="I140" s="17">
        <v>2</v>
      </c>
      <c r="J140" s="11" t="s">
        <v>2653</v>
      </c>
      <c r="K140" s="120">
        <v>1216</v>
      </c>
    </row>
    <row r="141" spans="1:11" x14ac:dyDescent="0.25">
      <c r="A141" s="17">
        <v>16</v>
      </c>
      <c r="B141" s="17">
        <v>9</v>
      </c>
      <c r="C141" s="17">
        <v>2006</v>
      </c>
      <c r="D141" s="20" t="s">
        <v>392</v>
      </c>
      <c r="E141" s="24" t="s">
        <v>1026</v>
      </c>
      <c r="F141" s="19" t="s">
        <v>264</v>
      </c>
      <c r="G141" s="17">
        <v>2</v>
      </c>
      <c r="H141" s="24" t="s">
        <v>1026</v>
      </c>
      <c r="I141" s="17">
        <v>0</v>
      </c>
      <c r="J141" s="11" t="s">
        <v>2654</v>
      </c>
      <c r="K141" s="120">
        <v>2511</v>
      </c>
    </row>
    <row r="142" spans="1:11" x14ac:dyDescent="0.25">
      <c r="J142" s="48" t="s">
        <v>2</v>
      </c>
      <c r="K142" s="17">
        <f>SUM(K137:K141)</f>
        <v>8306</v>
      </c>
    </row>
    <row r="143" spans="1:11" x14ac:dyDescent="0.25">
      <c r="D143" s="20" t="s">
        <v>6619</v>
      </c>
      <c r="J143" s="48" t="s">
        <v>567</v>
      </c>
      <c r="K143" s="82">
        <f>PRODUCT(K142/5)</f>
        <v>1661.2</v>
      </c>
    </row>
    <row r="144" spans="1:11" x14ac:dyDescent="0.25">
      <c r="E144" s="24"/>
      <c r="H144" s="24"/>
      <c r="J144" s="11"/>
      <c r="K144" s="120"/>
    </row>
    <row r="145" spans="1:11" x14ac:dyDescent="0.25">
      <c r="A145" s="33"/>
      <c r="B145" s="33"/>
      <c r="C145" s="33"/>
      <c r="D145" s="23"/>
      <c r="E145" s="43"/>
      <c r="F145" s="35"/>
      <c r="G145" s="34"/>
      <c r="H145" s="43"/>
      <c r="I145" s="33"/>
      <c r="J145" s="163"/>
      <c r="K145" s="33"/>
    </row>
    <row r="146" spans="1:11" x14ac:dyDescent="0.25">
      <c r="A146" s="17">
        <v>13</v>
      </c>
      <c r="B146" s="17">
        <v>9</v>
      </c>
      <c r="C146" s="17">
        <v>2007</v>
      </c>
      <c r="D146" s="20" t="s">
        <v>392</v>
      </c>
      <c r="E146" s="24" t="s">
        <v>1026</v>
      </c>
      <c r="F146" s="19" t="s">
        <v>898</v>
      </c>
      <c r="G146" s="17">
        <v>1</v>
      </c>
      <c r="H146" s="24" t="s">
        <v>1026</v>
      </c>
      <c r="I146" s="17">
        <v>0</v>
      </c>
      <c r="J146" s="11" t="s">
        <v>1205</v>
      </c>
      <c r="K146" s="120">
        <v>712</v>
      </c>
    </row>
    <row r="147" spans="1:11" x14ac:dyDescent="0.25">
      <c r="A147" s="17">
        <v>15</v>
      </c>
      <c r="B147" s="17">
        <v>9</v>
      </c>
      <c r="C147" s="17">
        <v>2007</v>
      </c>
      <c r="D147" s="19" t="s">
        <v>898</v>
      </c>
      <c r="E147" s="24" t="s">
        <v>1026</v>
      </c>
      <c r="F147" s="20" t="s">
        <v>392</v>
      </c>
      <c r="G147" s="17">
        <v>0</v>
      </c>
      <c r="H147" s="24" t="s">
        <v>1026</v>
      </c>
      <c r="I147" s="17">
        <v>1</v>
      </c>
      <c r="J147" s="11" t="s">
        <v>1656</v>
      </c>
      <c r="K147" s="120">
        <v>684</v>
      </c>
    </row>
    <row r="148" spans="1:11" x14ac:dyDescent="0.25">
      <c r="A148" s="17">
        <v>16</v>
      </c>
      <c r="B148" s="17">
        <v>9</v>
      </c>
      <c r="C148" s="17">
        <v>2007</v>
      </c>
      <c r="D148" s="20" t="s">
        <v>392</v>
      </c>
      <c r="E148" s="24" t="s">
        <v>1026</v>
      </c>
      <c r="F148" s="19" t="s">
        <v>898</v>
      </c>
      <c r="G148" s="17">
        <v>2</v>
      </c>
      <c r="H148" s="24" t="s">
        <v>1026</v>
      </c>
      <c r="I148" s="17">
        <v>0</v>
      </c>
      <c r="J148" s="11" t="s">
        <v>1878</v>
      </c>
      <c r="K148" s="120">
        <v>1316</v>
      </c>
    </row>
    <row r="149" spans="1:11" x14ac:dyDescent="0.25">
      <c r="J149" s="48" t="s">
        <v>2</v>
      </c>
      <c r="K149" s="17">
        <f>SUM(K146:K148)</f>
        <v>2712</v>
      </c>
    </row>
    <row r="150" spans="1:11" x14ac:dyDescent="0.25">
      <c r="D150" s="20" t="s">
        <v>6620</v>
      </c>
      <c r="J150" s="48" t="s">
        <v>567</v>
      </c>
      <c r="K150" s="82">
        <f>PRODUCT(K149/3)</f>
        <v>904</v>
      </c>
    </row>
    <row r="151" spans="1:11" x14ac:dyDescent="0.25">
      <c r="E151" s="24"/>
      <c r="H151" s="24"/>
      <c r="J151" s="11"/>
      <c r="K151" s="120"/>
    </row>
    <row r="152" spans="1:11" x14ac:dyDescent="0.25">
      <c r="A152" s="33"/>
      <c r="B152" s="33"/>
      <c r="C152" s="33"/>
      <c r="D152" s="22"/>
      <c r="E152" s="33"/>
      <c r="F152" s="35"/>
      <c r="G152" s="33"/>
      <c r="H152" s="33"/>
      <c r="I152" s="33"/>
      <c r="J152" s="164"/>
      <c r="K152" s="163"/>
    </row>
    <row r="153" spans="1:11" x14ac:dyDescent="0.25">
      <c r="A153" s="17">
        <v>10</v>
      </c>
      <c r="B153" s="17">
        <v>9</v>
      </c>
      <c r="C153" s="17">
        <v>2008</v>
      </c>
      <c r="D153" s="20" t="s">
        <v>392</v>
      </c>
      <c r="E153" s="24" t="s">
        <v>1026</v>
      </c>
      <c r="F153" s="19" t="s">
        <v>1241</v>
      </c>
      <c r="G153" s="17">
        <v>2</v>
      </c>
      <c r="H153" s="24" t="s">
        <v>1026</v>
      </c>
      <c r="I153" s="17">
        <v>0</v>
      </c>
      <c r="J153" s="11" t="s">
        <v>1175</v>
      </c>
      <c r="K153" s="120">
        <v>1209</v>
      </c>
    </row>
    <row r="154" spans="1:11" x14ac:dyDescent="0.25">
      <c r="A154" s="17">
        <v>13</v>
      </c>
      <c r="B154" s="17">
        <v>9</v>
      </c>
      <c r="C154" s="17">
        <v>2008</v>
      </c>
      <c r="D154" s="19" t="s">
        <v>1241</v>
      </c>
      <c r="E154" s="24" t="s">
        <v>1026</v>
      </c>
      <c r="F154" s="20" t="s">
        <v>392</v>
      </c>
      <c r="G154" s="17">
        <v>1</v>
      </c>
      <c r="H154" s="24" t="s">
        <v>1026</v>
      </c>
      <c r="I154" s="17">
        <v>2</v>
      </c>
      <c r="J154" s="11" t="s">
        <v>1712</v>
      </c>
      <c r="K154" s="120">
        <v>1263</v>
      </c>
    </row>
    <row r="155" spans="1:11" x14ac:dyDescent="0.25">
      <c r="A155" s="17">
        <v>14</v>
      </c>
      <c r="B155" s="17">
        <v>9</v>
      </c>
      <c r="C155" s="17">
        <v>2008</v>
      </c>
      <c r="D155" s="20" t="s">
        <v>392</v>
      </c>
      <c r="E155" s="24" t="s">
        <v>1026</v>
      </c>
      <c r="F155" s="19" t="s">
        <v>1241</v>
      </c>
      <c r="G155" s="17">
        <v>2</v>
      </c>
      <c r="H155" s="24" t="s">
        <v>1026</v>
      </c>
      <c r="I155" s="17">
        <v>0</v>
      </c>
      <c r="J155" s="11" t="s">
        <v>1342</v>
      </c>
      <c r="K155" s="120">
        <v>1575</v>
      </c>
    </row>
    <row r="156" spans="1:11" x14ac:dyDescent="0.25">
      <c r="J156" s="48" t="s">
        <v>2</v>
      </c>
      <c r="K156" s="17">
        <f>SUM(K153:K155)</f>
        <v>4047</v>
      </c>
    </row>
    <row r="157" spans="1:11" x14ac:dyDescent="0.25">
      <c r="D157" s="20" t="s">
        <v>6620</v>
      </c>
      <c r="J157" s="48" t="s">
        <v>567</v>
      </c>
      <c r="K157" s="82">
        <f>PRODUCT(K156/3)</f>
        <v>1349</v>
      </c>
    </row>
    <row r="159" spans="1:11" x14ac:dyDescent="0.25">
      <c r="A159" s="33"/>
      <c r="B159" s="33"/>
      <c r="C159" s="33"/>
      <c r="D159" s="22"/>
      <c r="E159" s="33"/>
      <c r="F159" s="35"/>
      <c r="G159" s="33"/>
      <c r="H159" s="33"/>
      <c r="I159" s="33"/>
      <c r="J159" s="164"/>
      <c r="K159" s="163"/>
    </row>
    <row r="160" spans="1:11" x14ac:dyDescent="0.25">
      <c r="A160" s="196">
        <v>6</v>
      </c>
      <c r="B160" s="196">
        <v>9</v>
      </c>
      <c r="C160" s="17">
        <v>2009</v>
      </c>
      <c r="D160" s="176" t="s">
        <v>392</v>
      </c>
      <c r="E160" s="24" t="s">
        <v>1026</v>
      </c>
      <c r="F160" s="197" t="s">
        <v>1041</v>
      </c>
      <c r="G160" s="196">
        <v>2</v>
      </c>
      <c r="H160" s="24" t="s">
        <v>1026</v>
      </c>
      <c r="I160" s="196">
        <v>0</v>
      </c>
      <c r="J160" s="200" t="s">
        <v>4416</v>
      </c>
      <c r="K160" s="196">
        <v>964</v>
      </c>
    </row>
    <row r="161" spans="1:11" x14ac:dyDescent="0.25">
      <c r="A161" s="196">
        <v>13</v>
      </c>
      <c r="B161" s="196">
        <v>9</v>
      </c>
      <c r="C161" s="17">
        <v>2009</v>
      </c>
      <c r="D161" s="197" t="s">
        <v>1041</v>
      </c>
      <c r="E161" s="24" t="s">
        <v>1026</v>
      </c>
      <c r="F161" s="176" t="s">
        <v>392</v>
      </c>
      <c r="G161" s="196">
        <v>1</v>
      </c>
      <c r="H161" s="24" t="s">
        <v>1026</v>
      </c>
      <c r="I161" s="196">
        <v>2</v>
      </c>
      <c r="J161" s="200" t="s">
        <v>4417</v>
      </c>
      <c r="K161" s="196">
        <v>1158</v>
      </c>
    </row>
    <row r="162" spans="1:11" x14ac:dyDescent="0.25">
      <c r="A162" s="196">
        <v>19</v>
      </c>
      <c r="B162" s="196">
        <v>9</v>
      </c>
      <c r="C162" s="17">
        <v>2009</v>
      </c>
      <c r="D162" s="176" t="s">
        <v>392</v>
      </c>
      <c r="E162" s="24" t="s">
        <v>1026</v>
      </c>
      <c r="F162" s="197" t="s">
        <v>1041</v>
      </c>
      <c r="G162" s="196">
        <v>2</v>
      </c>
      <c r="H162" s="24" t="s">
        <v>1026</v>
      </c>
      <c r="I162" s="196">
        <v>0</v>
      </c>
      <c r="J162" s="200" t="s">
        <v>1099</v>
      </c>
      <c r="K162" s="196">
        <v>1602</v>
      </c>
    </row>
    <row r="163" spans="1:11" x14ac:dyDescent="0.25">
      <c r="J163" s="48" t="s">
        <v>2</v>
      </c>
      <c r="K163" s="17">
        <f>SUM(K160:K162)</f>
        <v>3724</v>
      </c>
    </row>
    <row r="164" spans="1:11" x14ac:dyDescent="0.25">
      <c r="D164" s="20" t="s">
        <v>6620</v>
      </c>
      <c r="J164" s="48" t="s">
        <v>567</v>
      </c>
      <c r="K164" s="82">
        <f>PRODUCT(K163/3)</f>
        <v>1241.3333333333333</v>
      </c>
    </row>
    <row r="165" spans="1:11" x14ac:dyDescent="0.25">
      <c r="E165" s="24"/>
      <c r="H165" s="24"/>
      <c r="J165" s="11"/>
      <c r="K165" s="120"/>
    </row>
    <row r="166" spans="1:11" x14ac:dyDescent="0.25">
      <c r="A166" s="33"/>
      <c r="B166" s="33"/>
      <c r="C166" s="33"/>
      <c r="D166" s="23"/>
      <c r="E166" s="43"/>
      <c r="F166" s="35"/>
      <c r="G166" s="34"/>
      <c r="H166" s="43"/>
      <c r="I166" s="33"/>
      <c r="J166" s="163"/>
      <c r="K166" s="33"/>
    </row>
    <row r="167" spans="1:11" x14ac:dyDescent="0.25">
      <c r="A167" s="196">
        <v>5</v>
      </c>
      <c r="B167" s="196">
        <v>9</v>
      </c>
      <c r="C167" s="17">
        <v>2010</v>
      </c>
      <c r="D167" s="19" t="s">
        <v>1241</v>
      </c>
      <c r="E167" s="24" t="s">
        <v>1026</v>
      </c>
      <c r="F167" s="20" t="s">
        <v>392</v>
      </c>
      <c r="G167" s="196">
        <v>0</v>
      </c>
      <c r="H167" s="24" t="s">
        <v>1026</v>
      </c>
      <c r="I167" s="196">
        <v>2</v>
      </c>
      <c r="J167" s="200" t="s">
        <v>4571</v>
      </c>
      <c r="K167" s="196">
        <v>2177</v>
      </c>
    </row>
    <row r="168" spans="1:11" x14ac:dyDescent="0.25">
      <c r="A168" s="196">
        <v>12</v>
      </c>
      <c r="B168" s="196">
        <v>9</v>
      </c>
      <c r="C168" s="17">
        <v>2010</v>
      </c>
      <c r="D168" s="20" t="s">
        <v>392</v>
      </c>
      <c r="E168" s="24" t="s">
        <v>1026</v>
      </c>
      <c r="F168" s="19" t="s">
        <v>1241</v>
      </c>
      <c r="G168" s="196">
        <v>2</v>
      </c>
      <c r="H168" s="24" t="s">
        <v>1026</v>
      </c>
      <c r="I168" s="196">
        <v>1</v>
      </c>
      <c r="J168" s="200" t="s">
        <v>4572</v>
      </c>
      <c r="K168" s="196">
        <v>1892</v>
      </c>
    </row>
    <row r="169" spans="1:11" x14ac:dyDescent="0.25">
      <c r="A169" s="196">
        <v>18</v>
      </c>
      <c r="B169" s="196">
        <v>9</v>
      </c>
      <c r="C169" s="17">
        <v>2010</v>
      </c>
      <c r="D169" s="19" t="s">
        <v>1241</v>
      </c>
      <c r="E169" s="24" t="s">
        <v>1026</v>
      </c>
      <c r="F169" s="20" t="s">
        <v>392</v>
      </c>
      <c r="G169" s="196">
        <v>0</v>
      </c>
      <c r="H169" s="24" t="s">
        <v>1026</v>
      </c>
      <c r="I169" s="196">
        <v>1</v>
      </c>
      <c r="J169" s="200" t="s">
        <v>4573</v>
      </c>
      <c r="K169" s="196">
        <v>1308</v>
      </c>
    </row>
    <row r="170" spans="1:11" x14ac:dyDescent="0.25">
      <c r="J170" s="48" t="s">
        <v>2</v>
      </c>
      <c r="K170" s="17">
        <f>SUM(K167:K169)</f>
        <v>5377</v>
      </c>
    </row>
    <row r="171" spans="1:11" x14ac:dyDescent="0.25">
      <c r="D171" s="20" t="s">
        <v>6620</v>
      </c>
      <c r="J171" s="48" t="s">
        <v>567</v>
      </c>
      <c r="K171" s="82">
        <f>PRODUCT(K170/3)</f>
        <v>1792.3333333333333</v>
      </c>
    </row>
    <row r="173" spans="1:11" x14ac:dyDescent="0.25">
      <c r="A173" s="33"/>
      <c r="B173" s="33"/>
      <c r="C173" s="33"/>
      <c r="D173" s="23"/>
      <c r="E173" s="43"/>
      <c r="F173" s="35"/>
      <c r="G173" s="34"/>
      <c r="H173" s="43"/>
      <c r="I173" s="33"/>
      <c r="J173" s="43"/>
      <c r="K173" s="33"/>
    </row>
    <row r="174" spans="1:11" x14ac:dyDescent="0.25">
      <c r="A174" s="17">
        <v>3</v>
      </c>
      <c r="B174" s="17">
        <v>9</v>
      </c>
      <c r="C174" s="17">
        <v>2011</v>
      </c>
      <c r="D174" s="20" t="s">
        <v>1041</v>
      </c>
      <c r="E174" s="24" t="s">
        <v>1026</v>
      </c>
      <c r="F174" s="19" t="s">
        <v>392</v>
      </c>
      <c r="G174" s="17">
        <v>1</v>
      </c>
      <c r="H174" s="24" t="s">
        <v>1026</v>
      </c>
      <c r="I174" s="17">
        <v>0</v>
      </c>
      <c r="J174" s="11" t="s">
        <v>5033</v>
      </c>
      <c r="K174" s="120">
        <v>988</v>
      </c>
    </row>
    <row r="175" spans="1:11" x14ac:dyDescent="0.25">
      <c r="A175" s="17">
        <v>4</v>
      </c>
      <c r="B175" s="17">
        <v>9</v>
      </c>
      <c r="C175" s="17">
        <v>2011</v>
      </c>
      <c r="D175" s="20" t="s">
        <v>392</v>
      </c>
      <c r="E175" s="24" t="s">
        <v>1026</v>
      </c>
      <c r="F175" s="19" t="s">
        <v>1041</v>
      </c>
      <c r="G175" s="17">
        <v>1</v>
      </c>
      <c r="H175" s="24" t="s">
        <v>1026</v>
      </c>
      <c r="I175" s="17">
        <v>0</v>
      </c>
      <c r="J175" s="11" t="s">
        <v>5035</v>
      </c>
      <c r="K175" s="120">
        <v>1681</v>
      </c>
    </row>
    <row r="176" spans="1:11" x14ac:dyDescent="0.25">
      <c r="A176" s="17">
        <v>10</v>
      </c>
      <c r="B176" s="17">
        <v>9</v>
      </c>
      <c r="C176" s="17">
        <v>2011</v>
      </c>
      <c r="D176" s="20" t="s">
        <v>1041</v>
      </c>
      <c r="E176" s="24" t="s">
        <v>1026</v>
      </c>
      <c r="F176" s="19" t="s">
        <v>392</v>
      </c>
      <c r="G176" s="17">
        <v>2</v>
      </c>
      <c r="H176" s="24" t="s">
        <v>1026</v>
      </c>
      <c r="I176" s="17">
        <v>0</v>
      </c>
      <c r="J176" s="19" t="s">
        <v>944</v>
      </c>
      <c r="K176" s="120">
        <v>1025</v>
      </c>
    </row>
    <row r="177" spans="1:11" x14ac:dyDescent="0.25">
      <c r="A177" s="17">
        <v>11</v>
      </c>
      <c r="B177" s="17">
        <v>9</v>
      </c>
      <c r="C177" s="17">
        <v>2011</v>
      </c>
      <c r="D177" s="19" t="s">
        <v>392</v>
      </c>
      <c r="E177" s="24" t="s">
        <v>1026</v>
      </c>
      <c r="F177" s="20" t="s">
        <v>1041</v>
      </c>
      <c r="G177" s="17">
        <v>0</v>
      </c>
      <c r="H177" s="24" t="s">
        <v>1026</v>
      </c>
      <c r="I177" s="17">
        <v>1</v>
      </c>
      <c r="J177" s="11" t="s">
        <v>5036</v>
      </c>
      <c r="K177" s="120">
        <v>1943</v>
      </c>
    </row>
    <row r="178" spans="1:11" x14ac:dyDescent="0.25">
      <c r="J178" s="48" t="s">
        <v>2</v>
      </c>
      <c r="K178" s="17">
        <f>SUM(K174:K177)</f>
        <v>5637</v>
      </c>
    </row>
    <row r="179" spans="1:11" x14ac:dyDescent="0.25">
      <c r="D179" s="20" t="s">
        <v>5145</v>
      </c>
      <c r="J179" s="48" t="s">
        <v>567</v>
      </c>
      <c r="K179" s="82">
        <f>PRODUCT(K178/4)</f>
        <v>1409.25</v>
      </c>
    </row>
    <row r="181" spans="1:11" x14ac:dyDescent="0.25">
      <c r="A181" s="33"/>
      <c r="B181" s="33"/>
      <c r="C181" s="33"/>
      <c r="D181" s="23"/>
      <c r="E181" s="43"/>
      <c r="F181" s="35"/>
      <c r="G181" s="34"/>
      <c r="H181" s="43"/>
      <c r="I181" s="33"/>
      <c r="J181" s="43"/>
      <c r="K181" s="33"/>
    </row>
    <row r="182" spans="1:11" x14ac:dyDescent="0.25">
      <c r="A182" s="17">
        <v>1</v>
      </c>
      <c r="B182" s="17">
        <v>9</v>
      </c>
      <c r="C182" s="17">
        <v>2012</v>
      </c>
      <c r="D182" s="19" t="s">
        <v>392</v>
      </c>
      <c r="E182" s="11" t="s">
        <v>1026</v>
      </c>
      <c r="F182" s="20" t="s">
        <v>1041</v>
      </c>
      <c r="G182" s="17">
        <v>1</v>
      </c>
      <c r="H182" s="17" t="s">
        <v>1026</v>
      </c>
      <c r="I182" s="17">
        <v>2</v>
      </c>
      <c r="J182" s="19" t="s">
        <v>5148</v>
      </c>
      <c r="K182" s="17">
        <v>1703</v>
      </c>
    </row>
    <row r="183" spans="1:11" x14ac:dyDescent="0.25">
      <c r="A183" s="17">
        <v>2</v>
      </c>
      <c r="B183" s="17">
        <v>9</v>
      </c>
      <c r="C183" s="17">
        <v>2012</v>
      </c>
      <c r="D183" s="19" t="s">
        <v>1041</v>
      </c>
      <c r="E183" s="11" t="s">
        <v>1026</v>
      </c>
      <c r="F183" s="20" t="s">
        <v>392</v>
      </c>
      <c r="G183" s="17">
        <v>1</v>
      </c>
      <c r="H183" s="17" t="s">
        <v>1026</v>
      </c>
      <c r="I183" s="17">
        <v>2</v>
      </c>
      <c r="J183" s="19" t="s">
        <v>5150</v>
      </c>
      <c r="K183" s="17">
        <v>1008</v>
      </c>
    </row>
    <row r="184" spans="1:11" x14ac:dyDescent="0.25">
      <c r="A184" s="17">
        <v>8</v>
      </c>
      <c r="B184" s="17">
        <v>9</v>
      </c>
      <c r="C184" s="17">
        <v>2012</v>
      </c>
      <c r="D184" s="20" t="s">
        <v>392</v>
      </c>
      <c r="E184" s="11" t="s">
        <v>1026</v>
      </c>
      <c r="F184" s="19" t="s">
        <v>1041</v>
      </c>
      <c r="G184" s="17">
        <v>1</v>
      </c>
      <c r="H184" s="17" t="s">
        <v>1026</v>
      </c>
      <c r="I184" s="17">
        <v>0</v>
      </c>
      <c r="J184" s="19" t="s">
        <v>1944</v>
      </c>
      <c r="K184" s="17">
        <v>1832</v>
      </c>
    </row>
    <row r="185" spans="1:11" x14ac:dyDescent="0.25">
      <c r="A185" s="17">
        <v>9</v>
      </c>
      <c r="B185" s="17">
        <v>9</v>
      </c>
      <c r="C185" s="17">
        <v>2012</v>
      </c>
      <c r="D185" s="20" t="s">
        <v>1041</v>
      </c>
      <c r="E185" s="11" t="s">
        <v>1026</v>
      </c>
      <c r="F185" s="19" t="s">
        <v>392</v>
      </c>
      <c r="G185" s="17">
        <v>2</v>
      </c>
      <c r="H185" s="17" t="s">
        <v>1026</v>
      </c>
      <c r="I185" s="17">
        <v>0</v>
      </c>
      <c r="J185" s="19" t="s">
        <v>2766</v>
      </c>
      <c r="K185" s="17">
        <v>1205</v>
      </c>
    </row>
    <row r="186" spans="1:11" x14ac:dyDescent="0.25">
      <c r="A186" s="17">
        <v>15</v>
      </c>
      <c r="B186" s="17">
        <v>9</v>
      </c>
      <c r="C186" s="17">
        <v>2012</v>
      </c>
      <c r="D186" s="19" t="s">
        <v>392</v>
      </c>
      <c r="E186" s="11" t="s">
        <v>1026</v>
      </c>
      <c r="F186" s="20" t="s">
        <v>1041</v>
      </c>
      <c r="G186" s="17">
        <v>0</v>
      </c>
      <c r="H186" s="17" t="s">
        <v>1026</v>
      </c>
      <c r="I186" s="17">
        <v>2</v>
      </c>
      <c r="J186" s="19" t="s">
        <v>4984</v>
      </c>
      <c r="K186" s="17">
        <v>3781</v>
      </c>
    </row>
    <row r="187" spans="1:11" x14ac:dyDescent="0.25">
      <c r="J187" s="48" t="s">
        <v>2</v>
      </c>
      <c r="K187" s="17">
        <f>SUM(K182:K186)</f>
        <v>9529</v>
      </c>
    </row>
    <row r="188" spans="1:11" x14ac:dyDescent="0.25">
      <c r="D188" s="20" t="s">
        <v>5152</v>
      </c>
      <c r="J188" s="48" t="s">
        <v>567</v>
      </c>
      <c r="K188" s="82">
        <f>PRODUCT(K187/5)</f>
        <v>1905.8</v>
      </c>
    </row>
    <row r="190" spans="1:11" x14ac:dyDescent="0.25">
      <c r="A190" s="33"/>
      <c r="B190" s="33"/>
      <c r="C190" s="33"/>
      <c r="D190" s="23"/>
      <c r="E190" s="43"/>
      <c r="F190" s="35"/>
      <c r="G190" s="34"/>
      <c r="H190" s="43"/>
      <c r="I190" s="33"/>
      <c r="J190" s="43"/>
      <c r="K190" s="33"/>
    </row>
    <row r="191" spans="1:11" x14ac:dyDescent="0.25">
      <c r="A191" s="196">
        <v>4</v>
      </c>
      <c r="B191" s="196">
        <v>9</v>
      </c>
      <c r="C191" s="17">
        <v>2013</v>
      </c>
      <c r="D191" s="20" t="s">
        <v>1041</v>
      </c>
      <c r="E191" s="24" t="s">
        <v>1026</v>
      </c>
      <c r="F191" s="19" t="s">
        <v>1241</v>
      </c>
      <c r="G191" s="196">
        <v>2</v>
      </c>
      <c r="H191" s="24" t="s">
        <v>1026</v>
      </c>
      <c r="I191" s="196">
        <v>0</v>
      </c>
      <c r="J191" s="297" t="s">
        <v>5408</v>
      </c>
      <c r="K191" s="196">
        <v>1075</v>
      </c>
    </row>
    <row r="192" spans="1:11" x14ac:dyDescent="0.25">
      <c r="A192" s="196">
        <v>7</v>
      </c>
      <c r="B192" s="196">
        <v>9</v>
      </c>
      <c r="C192" s="17">
        <v>2013</v>
      </c>
      <c r="D192" s="19" t="s">
        <v>1241</v>
      </c>
      <c r="E192" s="24" t="s">
        <v>1026</v>
      </c>
      <c r="F192" s="20" t="s">
        <v>1041</v>
      </c>
      <c r="G192" s="196">
        <v>0</v>
      </c>
      <c r="H192" s="24" t="s">
        <v>1026</v>
      </c>
      <c r="I192" s="196">
        <v>2</v>
      </c>
      <c r="J192" s="297" t="s">
        <v>6</v>
      </c>
      <c r="K192" s="196">
        <v>2106</v>
      </c>
    </row>
    <row r="193" spans="1:11" x14ac:dyDescent="0.25">
      <c r="A193" s="196">
        <v>8</v>
      </c>
      <c r="B193" s="196">
        <v>9</v>
      </c>
      <c r="C193" s="17">
        <v>2013</v>
      </c>
      <c r="D193" s="20" t="s">
        <v>1041</v>
      </c>
      <c r="E193" s="24" t="s">
        <v>1026</v>
      </c>
      <c r="F193" s="19" t="s">
        <v>1241</v>
      </c>
      <c r="G193" s="196">
        <v>2</v>
      </c>
      <c r="H193" s="24" t="s">
        <v>1026</v>
      </c>
      <c r="I193" s="196">
        <v>1</v>
      </c>
      <c r="J193" s="297" t="s">
        <v>5409</v>
      </c>
      <c r="K193" s="196">
        <v>1529</v>
      </c>
    </row>
    <row r="194" spans="1:11" x14ac:dyDescent="0.25">
      <c r="J194" s="48" t="s">
        <v>2</v>
      </c>
      <c r="K194" s="17">
        <f>SUM(K191:K193)</f>
        <v>4710</v>
      </c>
    </row>
    <row r="195" spans="1:11" x14ac:dyDescent="0.25">
      <c r="D195" s="20" t="s">
        <v>5146</v>
      </c>
      <c r="J195" s="48" t="s">
        <v>567</v>
      </c>
      <c r="K195" s="82">
        <f>PRODUCT(K194/3)</f>
        <v>1570</v>
      </c>
    </row>
    <row r="197" spans="1:11" x14ac:dyDescent="0.25">
      <c r="A197" s="33"/>
      <c r="B197" s="33"/>
      <c r="C197" s="33"/>
      <c r="D197" s="23"/>
      <c r="E197" s="43"/>
      <c r="F197" s="35"/>
      <c r="G197" s="34"/>
      <c r="H197" s="43"/>
      <c r="I197" s="33"/>
      <c r="J197" s="43"/>
      <c r="K197" s="33"/>
    </row>
    <row r="198" spans="1:11" x14ac:dyDescent="0.25">
      <c r="A198" s="17">
        <v>6</v>
      </c>
      <c r="B198" s="17">
        <v>9</v>
      </c>
      <c r="C198" s="17">
        <v>2014</v>
      </c>
      <c r="D198" s="20" t="s">
        <v>1041</v>
      </c>
      <c r="E198" s="24" t="s">
        <v>1026</v>
      </c>
      <c r="F198" s="19" t="s">
        <v>392</v>
      </c>
      <c r="G198" s="17">
        <v>2</v>
      </c>
      <c r="H198" s="24" t="s">
        <v>1026</v>
      </c>
      <c r="I198" s="17">
        <v>0</v>
      </c>
      <c r="J198" s="297" t="s">
        <v>1722</v>
      </c>
      <c r="K198" s="17">
        <v>727</v>
      </c>
    </row>
    <row r="199" spans="1:11" x14ac:dyDescent="0.25">
      <c r="A199" s="17">
        <v>7</v>
      </c>
      <c r="B199" s="17">
        <v>9</v>
      </c>
      <c r="C199" s="17">
        <v>2014</v>
      </c>
      <c r="D199" s="20" t="s">
        <v>392</v>
      </c>
      <c r="E199" s="24" t="s">
        <v>1026</v>
      </c>
      <c r="F199" s="19" t="s">
        <v>1041</v>
      </c>
      <c r="G199" s="17">
        <v>2</v>
      </c>
      <c r="H199" s="24" t="s">
        <v>1026</v>
      </c>
      <c r="I199" s="17">
        <v>0</v>
      </c>
      <c r="J199" s="297" t="s">
        <v>2732</v>
      </c>
      <c r="K199" s="17">
        <v>1432</v>
      </c>
    </row>
    <row r="200" spans="1:11" x14ac:dyDescent="0.25">
      <c r="A200" s="17">
        <v>13</v>
      </c>
      <c r="B200" s="17">
        <v>9</v>
      </c>
      <c r="C200" s="17">
        <v>2014</v>
      </c>
      <c r="D200" s="19" t="s">
        <v>1041</v>
      </c>
      <c r="E200" s="24" t="s">
        <v>1026</v>
      </c>
      <c r="F200" s="20" t="s">
        <v>392</v>
      </c>
      <c r="G200" s="17">
        <v>0</v>
      </c>
      <c r="H200" s="24" t="s">
        <v>1026</v>
      </c>
      <c r="I200" s="17">
        <v>2</v>
      </c>
      <c r="J200" s="297" t="s">
        <v>5894</v>
      </c>
      <c r="K200" s="17">
        <v>1024</v>
      </c>
    </row>
    <row r="201" spans="1:11" x14ac:dyDescent="0.25">
      <c r="A201" s="17">
        <v>14</v>
      </c>
      <c r="B201" s="17">
        <v>9</v>
      </c>
      <c r="C201" s="17">
        <v>2014</v>
      </c>
      <c r="D201" s="19" t="s">
        <v>392</v>
      </c>
      <c r="E201" s="24" t="s">
        <v>1026</v>
      </c>
      <c r="F201" s="20" t="s">
        <v>1041</v>
      </c>
      <c r="G201" s="17">
        <v>0</v>
      </c>
      <c r="H201" s="24" t="s">
        <v>1026</v>
      </c>
      <c r="I201" s="17">
        <v>2</v>
      </c>
      <c r="J201" s="297" t="s">
        <v>196</v>
      </c>
      <c r="K201" s="17">
        <v>2175</v>
      </c>
    </row>
    <row r="202" spans="1:11" x14ac:dyDescent="0.25">
      <c r="A202" s="17">
        <v>20</v>
      </c>
      <c r="B202" s="17">
        <v>9</v>
      </c>
      <c r="C202" s="17">
        <v>2014</v>
      </c>
      <c r="D202" s="20" t="s">
        <v>1041</v>
      </c>
      <c r="E202" s="24" t="s">
        <v>1026</v>
      </c>
      <c r="F202" s="19" t="s">
        <v>392</v>
      </c>
      <c r="G202" s="17">
        <v>2</v>
      </c>
      <c r="H202" s="24" t="s">
        <v>1026</v>
      </c>
      <c r="I202" s="17">
        <v>0</v>
      </c>
      <c r="J202" s="297" t="s">
        <v>5896</v>
      </c>
      <c r="K202" s="17">
        <v>1581</v>
      </c>
    </row>
    <row r="203" spans="1:11" x14ac:dyDescent="0.25">
      <c r="E203" s="142"/>
      <c r="J203" s="48" t="s">
        <v>2</v>
      </c>
      <c r="K203" s="17">
        <f>SUM(K198:K202)</f>
        <v>6939</v>
      </c>
    </row>
    <row r="204" spans="1:11" x14ac:dyDescent="0.25">
      <c r="D204" s="20" t="s">
        <v>5152</v>
      </c>
      <c r="E204" s="142"/>
      <c r="J204" s="48" t="s">
        <v>567</v>
      </c>
      <c r="K204" s="82">
        <f>PRODUCT(K203/5)</f>
        <v>1387.8</v>
      </c>
    </row>
    <row r="206" spans="1:11" x14ac:dyDescent="0.25">
      <c r="A206" s="33"/>
      <c r="B206" s="33"/>
      <c r="C206" s="33"/>
      <c r="D206" s="23"/>
      <c r="E206" s="43"/>
      <c r="F206" s="35"/>
      <c r="G206" s="34"/>
      <c r="H206" s="43"/>
      <c r="I206" s="33"/>
      <c r="J206" s="43"/>
      <c r="K206" s="33"/>
    </row>
    <row r="207" spans="1:11" x14ac:dyDescent="0.25">
      <c r="A207" s="196">
        <v>5</v>
      </c>
      <c r="B207" s="196">
        <v>9</v>
      </c>
      <c r="C207" s="17">
        <v>2015</v>
      </c>
      <c r="D207" s="19" t="s">
        <v>1041</v>
      </c>
      <c r="E207" s="24" t="s">
        <v>1026</v>
      </c>
      <c r="F207" s="20" t="s">
        <v>392</v>
      </c>
      <c r="G207" s="196">
        <v>1</v>
      </c>
      <c r="H207" s="24" t="s">
        <v>1026</v>
      </c>
      <c r="I207" s="196">
        <v>2</v>
      </c>
      <c r="J207" s="297" t="s">
        <v>6313</v>
      </c>
      <c r="K207" s="196">
        <v>508</v>
      </c>
    </row>
    <row r="208" spans="1:11" x14ac:dyDescent="0.25">
      <c r="A208" s="196">
        <v>6</v>
      </c>
      <c r="B208" s="196">
        <v>9</v>
      </c>
      <c r="C208" s="17">
        <v>2015</v>
      </c>
      <c r="D208" s="19" t="s">
        <v>392</v>
      </c>
      <c r="E208" s="24" t="s">
        <v>1026</v>
      </c>
      <c r="F208" s="20" t="s">
        <v>1041</v>
      </c>
      <c r="G208" s="196">
        <v>0</v>
      </c>
      <c r="H208" s="24" t="s">
        <v>1026</v>
      </c>
      <c r="I208" s="196">
        <v>2</v>
      </c>
      <c r="J208" s="297" t="s">
        <v>6314</v>
      </c>
      <c r="K208" s="196">
        <v>1053</v>
      </c>
    </row>
    <row r="209" spans="1:11" x14ac:dyDescent="0.25">
      <c r="A209" s="196">
        <v>12</v>
      </c>
      <c r="B209" s="196">
        <v>9</v>
      </c>
      <c r="C209" s="17">
        <v>2015</v>
      </c>
      <c r="D209" s="20" t="s">
        <v>1041</v>
      </c>
      <c r="E209" s="24" t="s">
        <v>1026</v>
      </c>
      <c r="F209" s="19" t="s">
        <v>392</v>
      </c>
      <c r="G209" s="196">
        <v>2</v>
      </c>
      <c r="H209" s="24" t="s">
        <v>1026</v>
      </c>
      <c r="I209" s="196">
        <v>1</v>
      </c>
      <c r="J209" s="297" t="s">
        <v>6316</v>
      </c>
      <c r="K209" s="196">
        <v>1036</v>
      </c>
    </row>
    <row r="210" spans="1:11" ht="15.75" customHeight="1" x14ac:dyDescent="0.25">
      <c r="A210" s="196">
        <v>13</v>
      </c>
      <c r="B210" s="196">
        <v>9</v>
      </c>
      <c r="C210" s="17">
        <v>2015</v>
      </c>
      <c r="D210" s="19" t="s">
        <v>392</v>
      </c>
      <c r="E210" s="24" t="s">
        <v>1026</v>
      </c>
      <c r="F210" s="20" t="s">
        <v>1041</v>
      </c>
      <c r="G210" s="196">
        <v>0</v>
      </c>
      <c r="H210" s="24" t="s">
        <v>1026</v>
      </c>
      <c r="I210" s="196">
        <v>2</v>
      </c>
      <c r="J210" s="297" t="s">
        <v>6318</v>
      </c>
      <c r="K210" s="196">
        <v>1457</v>
      </c>
    </row>
    <row r="211" spans="1:11" x14ac:dyDescent="0.25">
      <c r="J211" s="48" t="s">
        <v>2</v>
      </c>
      <c r="K211" s="17">
        <f>SUM(K207:K210)</f>
        <v>4054</v>
      </c>
    </row>
    <row r="212" spans="1:11" x14ac:dyDescent="0.25">
      <c r="D212" s="20" t="s">
        <v>5145</v>
      </c>
      <c r="J212" s="48" t="s">
        <v>567</v>
      </c>
      <c r="K212" s="82">
        <f>PRODUCT(K211/4)</f>
        <v>1013.5</v>
      </c>
    </row>
    <row r="214" spans="1:11" x14ac:dyDescent="0.25">
      <c r="A214" s="33"/>
      <c r="B214" s="33"/>
      <c r="C214" s="33"/>
      <c r="D214" s="23"/>
      <c r="E214" s="43"/>
      <c r="F214" s="35"/>
      <c r="G214" s="34"/>
      <c r="H214" s="43"/>
      <c r="I214" s="33"/>
      <c r="J214" s="43"/>
      <c r="K214" s="33"/>
    </row>
    <row r="215" spans="1:11" x14ac:dyDescent="0.25">
      <c r="A215" s="17">
        <v>10</v>
      </c>
      <c r="B215" s="196">
        <v>9</v>
      </c>
      <c r="C215" s="17">
        <v>2016</v>
      </c>
      <c r="D215" s="20" t="s">
        <v>392</v>
      </c>
      <c r="E215" s="24" t="s">
        <v>1026</v>
      </c>
      <c r="F215" s="19" t="s">
        <v>1041</v>
      </c>
      <c r="G215" s="196">
        <v>2</v>
      </c>
      <c r="H215" s="24" t="s">
        <v>1026</v>
      </c>
      <c r="I215" s="196">
        <v>0</v>
      </c>
      <c r="J215" s="297" t="s">
        <v>6500</v>
      </c>
      <c r="K215" s="196">
        <v>812</v>
      </c>
    </row>
    <row r="216" spans="1:11" x14ac:dyDescent="0.25">
      <c r="A216" s="17">
        <v>11</v>
      </c>
      <c r="B216" s="196">
        <v>9</v>
      </c>
      <c r="C216" s="17">
        <v>2016</v>
      </c>
      <c r="D216" s="19" t="s">
        <v>1041</v>
      </c>
      <c r="E216" s="24" t="s">
        <v>1026</v>
      </c>
      <c r="F216" s="20" t="s">
        <v>392</v>
      </c>
      <c r="G216" s="196">
        <v>1</v>
      </c>
      <c r="H216" s="24" t="s">
        <v>1026</v>
      </c>
      <c r="I216" s="196">
        <v>2</v>
      </c>
      <c r="J216" s="297" t="s">
        <v>6501</v>
      </c>
      <c r="K216" s="196">
        <v>1013</v>
      </c>
    </row>
    <row r="217" spans="1:11" x14ac:dyDescent="0.25">
      <c r="A217" s="17">
        <v>17</v>
      </c>
      <c r="B217" s="196">
        <v>9</v>
      </c>
      <c r="C217" s="17">
        <v>2016</v>
      </c>
      <c r="D217" s="19" t="s">
        <v>392</v>
      </c>
      <c r="E217" s="24" t="s">
        <v>1026</v>
      </c>
      <c r="F217" s="20" t="s">
        <v>1041</v>
      </c>
      <c r="G217" s="196">
        <v>1</v>
      </c>
      <c r="H217" s="24" t="s">
        <v>1026</v>
      </c>
      <c r="I217" s="196">
        <v>2</v>
      </c>
      <c r="J217" s="297" t="s">
        <v>6502</v>
      </c>
      <c r="K217" s="196">
        <v>2367</v>
      </c>
    </row>
    <row r="218" spans="1:11" x14ac:dyDescent="0.25">
      <c r="A218" s="17">
        <v>18</v>
      </c>
      <c r="B218" s="196">
        <v>9</v>
      </c>
      <c r="C218" s="17">
        <v>2016</v>
      </c>
      <c r="D218" s="19" t="s">
        <v>1041</v>
      </c>
      <c r="E218" s="24" t="s">
        <v>1026</v>
      </c>
      <c r="F218" s="20" t="s">
        <v>392</v>
      </c>
      <c r="G218" s="196">
        <v>1</v>
      </c>
      <c r="H218" s="24" t="s">
        <v>1026</v>
      </c>
      <c r="I218" s="196">
        <v>2</v>
      </c>
      <c r="J218" s="297" t="s">
        <v>6505</v>
      </c>
      <c r="K218" s="196">
        <v>1303</v>
      </c>
    </row>
    <row r="219" spans="1:11" x14ac:dyDescent="0.25">
      <c r="J219" s="48" t="s">
        <v>2</v>
      </c>
      <c r="K219" s="17">
        <f>SUM(K215:K218)</f>
        <v>5495</v>
      </c>
    </row>
    <row r="220" spans="1:11" x14ac:dyDescent="0.25">
      <c r="D220" s="20" t="s">
        <v>6618</v>
      </c>
      <c r="J220" s="48" t="s">
        <v>567</v>
      </c>
      <c r="K220" s="82">
        <f>PRODUCT(K219/4)</f>
        <v>1373.75</v>
      </c>
    </row>
    <row r="222" spans="1:11" x14ac:dyDescent="0.25">
      <c r="A222" s="33"/>
      <c r="B222" s="33"/>
      <c r="C222" s="33"/>
      <c r="D222" s="23"/>
      <c r="E222" s="43"/>
      <c r="F222" s="35"/>
      <c r="G222" s="34"/>
      <c r="H222" s="43"/>
      <c r="I222" s="33"/>
      <c r="J222" s="43"/>
      <c r="K222" s="33"/>
    </row>
    <row r="223" spans="1:11" x14ac:dyDescent="0.25">
      <c r="A223" s="17">
        <v>6</v>
      </c>
      <c r="B223" s="17">
        <v>9</v>
      </c>
      <c r="C223" s="17">
        <v>2017</v>
      </c>
      <c r="D223" s="20" t="s">
        <v>5761</v>
      </c>
      <c r="E223" s="54" t="s">
        <v>1026</v>
      </c>
      <c r="F223" s="19" t="s">
        <v>1241</v>
      </c>
      <c r="G223" s="17">
        <v>1</v>
      </c>
      <c r="H223" s="352" t="s">
        <v>1026</v>
      </c>
      <c r="I223" s="17">
        <v>0</v>
      </c>
      <c r="J223" s="19" t="s">
        <v>6630</v>
      </c>
      <c r="K223" s="17">
        <v>1732</v>
      </c>
    </row>
    <row r="224" spans="1:11" x14ac:dyDescent="0.25">
      <c r="A224" s="17">
        <v>9</v>
      </c>
      <c r="B224" s="17">
        <v>9</v>
      </c>
      <c r="C224" s="17">
        <v>2017</v>
      </c>
      <c r="D224" s="20" t="s">
        <v>1241</v>
      </c>
      <c r="E224" s="54" t="s">
        <v>1026</v>
      </c>
      <c r="F224" s="19" t="s">
        <v>5761</v>
      </c>
      <c r="G224" s="17">
        <v>2</v>
      </c>
      <c r="H224" s="352" t="s">
        <v>1026</v>
      </c>
      <c r="I224" s="17">
        <v>0</v>
      </c>
      <c r="J224" s="19" t="s">
        <v>6633</v>
      </c>
      <c r="K224" s="17">
        <v>1293</v>
      </c>
    </row>
    <row r="225" spans="1:11" x14ac:dyDescent="0.25">
      <c r="A225" s="17">
        <v>10</v>
      </c>
      <c r="B225" s="17">
        <v>9</v>
      </c>
      <c r="C225" s="17">
        <v>2017</v>
      </c>
      <c r="D225" s="20" t="s">
        <v>5761</v>
      </c>
      <c r="E225" s="54" t="s">
        <v>1026</v>
      </c>
      <c r="F225" s="19" t="s">
        <v>1241</v>
      </c>
      <c r="G225" s="17">
        <v>2</v>
      </c>
      <c r="H225" s="352" t="s">
        <v>1026</v>
      </c>
      <c r="I225" s="17">
        <v>1</v>
      </c>
      <c r="J225" s="19" t="s">
        <v>6632</v>
      </c>
      <c r="K225" s="17">
        <v>1846</v>
      </c>
    </row>
    <row r="226" spans="1:11" x14ac:dyDescent="0.25">
      <c r="A226" s="17">
        <v>16</v>
      </c>
      <c r="B226" s="17">
        <v>9</v>
      </c>
      <c r="C226" s="17">
        <v>2017</v>
      </c>
      <c r="D226" s="19" t="s">
        <v>1241</v>
      </c>
      <c r="E226" s="54" t="s">
        <v>1026</v>
      </c>
      <c r="F226" s="20" t="s">
        <v>5761</v>
      </c>
      <c r="G226" s="17">
        <v>1</v>
      </c>
      <c r="H226" s="352" t="s">
        <v>1026</v>
      </c>
      <c r="I226" s="17">
        <v>2</v>
      </c>
      <c r="J226" s="19" t="s">
        <v>5053</v>
      </c>
      <c r="K226" s="17">
        <v>1716</v>
      </c>
    </row>
    <row r="227" spans="1:11" x14ac:dyDescent="0.25">
      <c r="J227" s="48" t="s">
        <v>2</v>
      </c>
      <c r="K227" s="17">
        <f>SUM(K223:K226)</f>
        <v>6587</v>
      </c>
    </row>
    <row r="228" spans="1:11" x14ac:dyDescent="0.25">
      <c r="D228" s="20" t="s">
        <v>6678</v>
      </c>
      <c r="J228" s="48" t="s">
        <v>567</v>
      </c>
      <c r="K228" s="82">
        <f>PRODUCT(K227/4)</f>
        <v>1646.75</v>
      </c>
    </row>
  </sheetData>
  <sortState ref="M8:Q13">
    <sortCondition descending="1" ref="Q8:Q13"/>
  </sortState>
  <pageMargins left="0.7" right="0.7" top="0.75" bottom="0.75" header="0.3" footer="0.3"/>
  <pageSetup paperSize="9" orientation="portrait" horizontalDpi="4294967293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854"/>
  <sheetViews>
    <sheetView zoomScale="90" zoomScaleNormal="90" workbookViewId="0"/>
  </sheetViews>
  <sheetFormatPr defaultRowHeight="15" x14ac:dyDescent="0.25"/>
  <cols>
    <col min="1" max="1" width="3.625" style="14" customWidth="1"/>
    <col min="2" max="2" width="20.125" style="11" customWidth="1"/>
    <col min="3" max="3" width="10.375" style="11" customWidth="1"/>
    <col min="4" max="4" width="10.5" style="17" customWidth="1"/>
    <col min="5" max="5" width="3" style="17" customWidth="1"/>
    <col min="6" max="6" width="3.625" style="14" customWidth="1"/>
    <col min="7" max="7" width="20.125" style="11" customWidth="1"/>
    <col min="8" max="8" width="11" style="11" customWidth="1"/>
    <col min="9" max="9" width="4.625" style="17" customWidth="1"/>
    <col min="10" max="10" width="2.75" style="17" customWidth="1"/>
    <col min="11" max="11" width="3.625" style="14" customWidth="1"/>
    <col min="12" max="12" width="18.625" style="11" customWidth="1"/>
    <col min="13" max="13" width="10" style="11" customWidth="1"/>
    <col min="14" max="14" width="11.125" style="17" customWidth="1"/>
    <col min="15" max="15" width="2.75" style="17" customWidth="1"/>
    <col min="16" max="16" width="3.625" style="14" customWidth="1"/>
    <col min="17" max="17" width="20.5" style="11" customWidth="1"/>
    <col min="18" max="18" width="10.625" style="19" customWidth="1"/>
    <col min="19" max="19" width="5.875" style="17" customWidth="1"/>
  </cols>
  <sheetData>
    <row r="1" spans="1:19" s="11" customFormat="1" ht="22.5" customHeight="1" x14ac:dyDescent="0.3">
      <c r="A1" s="14"/>
      <c r="B1" s="370" t="s">
        <v>1578</v>
      </c>
      <c r="D1" s="17"/>
      <c r="E1" s="17"/>
      <c r="H1" s="17"/>
      <c r="I1" s="17"/>
      <c r="K1" s="314"/>
      <c r="L1" s="314"/>
      <c r="M1" s="14"/>
      <c r="O1" s="19"/>
    </row>
    <row r="2" spans="1:19" ht="15.75" x14ac:dyDescent="0.25">
      <c r="A2" s="320"/>
      <c r="B2" s="371" t="s">
        <v>5780</v>
      </c>
      <c r="C2" s="372"/>
      <c r="D2" s="373"/>
      <c r="E2" s="373"/>
      <c r="F2" s="373"/>
      <c r="G2" s="371" t="s">
        <v>5781</v>
      </c>
      <c r="H2" s="373"/>
      <c r="I2" s="373"/>
      <c r="J2" s="372"/>
      <c r="K2" s="375"/>
      <c r="L2" s="371" t="s">
        <v>5782</v>
      </c>
      <c r="M2" s="374"/>
      <c r="N2" s="374"/>
      <c r="O2" s="374"/>
      <c r="P2" s="374"/>
      <c r="Q2" s="371" t="s">
        <v>5783</v>
      </c>
      <c r="R2" s="376"/>
      <c r="S2" s="376"/>
    </row>
    <row r="3" spans="1:19" s="6" customFormat="1" x14ac:dyDescent="0.25">
      <c r="A3" s="14"/>
      <c r="B3" s="16"/>
      <c r="C3" s="16"/>
      <c r="D3" s="14"/>
      <c r="E3" s="14"/>
      <c r="F3" s="16"/>
      <c r="G3" s="16"/>
      <c r="H3" s="14"/>
      <c r="I3" s="14"/>
      <c r="J3" s="16"/>
      <c r="K3" s="315"/>
      <c r="L3" s="14"/>
      <c r="M3" s="14"/>
      <c r="N3" s="16"/>
      <c r="O3" s="20"/>
      <c r="P3" s="16"/>
    </row>
    <row r="4" spans="1:19" ht="15.75" x14ac:dyDescent="0.25">
      <c r="A4" s="283"/>
      <c r="B4" s="284" t="s">
        <v>6638</v>
      </c>
      <c r="C4" s="285"/>
      <c r="D4" s="286"/>
      <c r="E4" s="286"/>
      <c r="F4" s="283"/>
      <c r="G4" s="284" t="s">
        <v>6639</v>
      </c>
      <c r="H4" s="285"/>
      <c r="I4" s="286"/>
      <c r="J4" s="286"/>
      <c r="K4" s="283"/>
      <c r="L4" s="284" t="s">
        <v>6640</v>
      </c>
      <c r="M4" s="285"/>
      <c r="N4" s="286"/>
      <c r="O4" s="286"/>
      <c r="P4" s="283"/>
      <c r="Q4" s="284" t="s">
        <v>6641</v>
      </c>
      <c r="R4" s="287"/>
      <c r="S4" s="286"/>
    </row>
    <row r="5" spans="1:19" x14ac:dyDescent="0.25">
      <c r="A5" s="14" t="s">
        <v>3191</v>
      </c>
      <c r="B5" s="11" t="s">
        <v>5873</v>
      </c>
      <c r="C5" s="11" t="s">
        <v>6644</v>
      </c>
      <c r="D5" s="17" t="s">
        <v>6651</v>
      </c>
      <c r="F5" s="14" t="s">
        <v>3191</v>
      </c>
      <c r="G5" s="11" t="s">
        <v>5428</v>
      </c>
      <c r="H5" s="11" t="s">
        <v>6645</v>
      </c>
      <c r="I5" s="17">
        <v>49</v>
      </c>
      <c r="K5" s="14" t="s">
        <v>3191</v>
      </c>
      <c r="L5" s="11" t="s">
        <v>5873</v>
      </c>
      <c r="M5" s="11" t="s">
        <v>6644</v>
      </c>
      <c r="N5" s="17" t="s">
        <v>6663</v>
      </c>
      <c r="P5" s="14" t="s">
        <v>3191</v>
      </c>
      <c r="Q5" s="11" t="s">
        <v>5878</v>
      </c>
      <c r="R5" s="11" t="s">
        <v>6649</v>
      </c>
      <c r="S5" s="314">
        <v>159</v>
      </c>
    </row>
    <row r="6" spans="1:19" x14ac:dyDescent="0.25">
      <c r="A6" s="14" t="s">
        <v>3192</v>
      </c>
      <c r="B6" s="11" t="s">
        <v>5174</v>
      </c>
      <c r="C6" s="11" t="s">
        <v>6645</v>
      </c>
      <c r="D6" s="17" t="s">
        <v>6456</v>
      </c>
      <c r="F6" s="14" t="s">
        <v>3192</v>
      </c>
      <c r="G6" s="11" t="s">
        <v>5200</v>
      </c>
      <c r="H6" s="11" t="s">
        <v>6649</v>
      </c>
      <c r="I6" s="17">
        <v>48</v>
      </c>
      <c r="K6" s="14" t="s">
        <v>3192</v>
      </c>
      <c r="L6" s="11" t="s">
        <v>5174</v>
      </c>
      <c r="M6" s="11" t="s">
        <v>5172</v>
      </c>
      <c r="N6" s="17" t="s">
        <v>6664</v>
      </c>
      <c r="P6" s="14" t="s">
        <v>3192</v>
      </c>
      <c r="Q6" s="11" t="s">
        <v>6657</v>
      </c>
      <c r="R6" s="11" t="s">
        <v>6645</v>
      </c>
      <c r="S6" s="314">
        <v>156</v>
      </c>
    </row>
    <row r="7" spans="1:19" x14ac:dyDescent="0.25">
      <c r="A7" s="14" t="s">
        <v>3193</v>
      </c>
      <c r="B7" s="11" t="s">
        <v>5177</v>
      </c>
      <c r="C7" s="11" t="s">
        <v>6646</v>
      </c>
      <c r="D7" s="17" t="s">
        <v>3359</v>
      </c>
      <c r="F7" s="14" t="s">
        <v>3193</v>
      </c>
      <c r="G7" s="11" t="s">
        <v>3331</v>
      </c>
      <c r="H7" s="11" t="s">
        <v>6644</v>
      </c>
      <c r="I7" s="17">
        <v>43</v>
      </c>
      <c r="K7" s="14" t="s">
        <v>3193</v>
      </c>
      <c r="L7" s="11" t="s">
        <v>5878</v>
      </c>
      <c r="M7" s="11" t="s">
        <v>5170</v>
      </c>
      <c r="N7" s="17" t="s">
        <v>6665</v>
      </c>
      <c r="P7" s="14" t="s">
        <v>3193</v>
      </c>
      <c r="Q7" s="11" t="s">
        <v>6658</v>
      </c>
      <c r="R7" s="11" t="s">
        <v>6646</v>
      </c>
      <c r="S7" s="314">
        <v>149</v>
      </c>
    </row>
    <row r="8" spans="1:19" x14ac:dyDescent="0.25">
      <c r="A8" s="14" t="s">
        <v>3194</v>
      </c>
      <c r="B8" s="11" t="s">
        <v>6464</v>
      </c>
      <c r="C8" s="11" t="s">
        <v>6645</v>
      </c>
      <c r="D8" s="17" t="s">
        <v>6652</v>
      </c>
      <c r="F8" s="14" t="s">
        <v>3194</v>
      </c>
      <c r="G8" s="11" t="s">
        <v>5879</v>
      </c>
      <c r="H8" s="11" t="s">
        <v>6656</v>
      </c>
      <c r="I8" s="17">
        <v>39</v>
      </c>
      <c r="K8" s="14" t="s">
        <v>3194</v>
      </c>
      <c r="L8" s="11" t="s">
        <v>6469</v>
      </c>
      <c r="M8" s="11" t="s">
        <v>6648</v>
      </c>
      <c r="N8" s="17" t="s">
        <v>6666</v>
      </c>
      <c r="Q8" s="11" t="s">
        <v>6655</v>
      </c>
      <c r="R8" s="11" t="s">
        <v>6650</v>
      </c>
      <c r="S8" s="314">
        <v>149</v>
      </c>
    </row>
    <row r="9" spans="1:19" x14ac:dyDescent="0.25">
      <c r="A9" s="14" t="s">
        <v>3195</v>
      </c>
      <c r="B9" s="11" t="s">
        <v>6466</v>
      </c>
      <c r="C9" s="11" t="s">
        <v>6647</v>
      </c>
      <c r="D9" s="17" t="s">
        <v>3429</v>
      </c>
      <c r="F9" s="14" t="s">
        <v>3195</v>
      </c>
      <c r="G9" s="11" t="s">
        <v>6654</v>
      </c>
      <c r="H9" s="11" t="s">
        <v>6645</v>
      </c>
      <c r="I9" s="17">
        <v>38</v>
      </c>
      <c r="K9" s="14" t="s">
        <v>3195</v>
      </c>
      <c r="L9" s="11" t="s">
        <v>5177</v>
      </c>
      <c r="M9" s="11" t="s">
        <v>3828</v>
      </c>
      <c r="N9" s="17" t="s">
        <v>6667</v>
      </c>
      <c r="P9" s="14" t="s">
        <v>3195</v>
      </c>
      <c r="Q9" s="11" t="s">
        <v>6470</v>
      </c>
      <c r="R9" s="11" t="s">
        <v>6648</v>
      </c>
      <c r="S9" s="314">
        <v>144</v>
      </c>
    </row>
    <row r="10" spans="1:19" x14ac:dyDescent="0.25">
      <c r="B10" s="11" t="s">
        <v>6469</v>
      </c>
      <c r="C10" s="11" t="s">
        <v>6648</v>
      </c>
      <c r="D10" s="17" t="s">
        <v>3429</v>
      </c>
      <c r="F10" s="14" t="s">
        <v>3196</v>
      </c>
      <c r="G10" s="11" t="s">
        <v>5880</v>
      </c>
      <c r="H10" s="11" t="s">
        <v>6649</v>
      </c>
      <c r="I10" s="17">
        <v>37</v>
      </c>
      <c r="K10" s="14" t="s">
        <v>3196</v>
      </c>
      <c r="L10" s="11" t="s">
        <v>6471</v>
      </c>
      <c r="M10" s="11" t="s">
        <v>2400</v>
      </c>
      <c r="N10" s="17" t="s">
        <v>6668</v>
      </c>
      <c r="P10" s="14" t="s">
        <v>3196</v>
      </c>
      <c r="Q10" s="11" t="s">
        <v>5195</v>
      </c>
      <c r="R10" s="11" t="s">
        <v>6649</v>
      </c>
      <c r="S10" s="314">
        <v>135</v>
      </c>
    </row>
    <row r="11" spans="1:19" x14ac:dyDescent="0.25">
      <c r="A11" s="14" t="s">
        <v>3197</v>
      </c>
      <c r="B11" s="11" t="s">
        <v>6468</v>
      </c>
      <c r="C11" s="11" t="s">
        <v>6649</v>
      </c>
      <c r="D11" s="17" t="s">
        <v>3455</v>
      </c>
      <c r="G11" s="11" t="s">
        <v>6472</v>
      </c>
      <c r="H11" s="11" t="s">
        <v>6645</v>
      </c>
      <c r="I11" s="17">
        <v>37</v>
      </c>
      <c r="K11" s="14" t="s">
        <v>3197</v>
      </c>
      <c r="L11" s="11" t="s">
        <v>6657</v>
      </c>
      <c r="M11" s="11" t="s">
        <v>6645</v>
      </c>
      <c r="N11" s="17" t="s">
        <v>4093</v>
      </c>
      <c r="Q11" s="11" t="s">
        <v>3331</v>
      </c>
      <c r="R11" s="11" t="s">
        <v>6644</v>
      </c>
      <c r="S11" s="314">
        <v>135</v>
      </c>
    </row>
    <row r="12" spans="1:19" x14ac:dyDescent="0.25">
      <c r="A12" s="14" t="s">
        <v>3198</v>
      </c>
      <c r="B12" s="11" t="s">
        <v>5878</v>
      </c>
      <c r="C12" s="19" t="s">
        <v>6649</v>
      </c>
      <c r="D12" s="17" t="s">
        <v>3959</v>
      </c>
      <c r="F12" s="14" t="s">
        <v>3198</v>
      </c>
      <c r="G12" s="11" t="s">
        <v>6655</v>
      </c>
      <c r="H12" s="11" t="s">
        <v>6650</v>
      </c>
      <c r="I12" s="17">
        <v>36</v>
      </c>
      <c r="L12" s="11" t="s">
        <v>5200</v>
      </c>
      <c r="M12" s="11" t="s">
        <v>6649</v>
      </c>
      <c r="N12" s="17" t="s">
        <v>6670</v>
      </c>
      <c r="P12" s="14" t="s">
        <v>3198</v>
      </c>
      <c r="Q12" s="11" t="s">
        <v>6506</v>
      </c>
      <c r="R12" s="11" t="s">
        <v>6661</v>
      </c>
      <c r="S12" s="314">
        <v>128</v>
      </c>
    </row>
    <row r="13" spans="1:19" x14ac:dyDescent="0.25">
      <c r="A13" s="14" t="s">
        <v>3199</v>
      </c>
      <c r="B13" s="11" t="s">
        <v>6642</v>
      </c>
      <c r="C13" s="11" t="s">
        <v>6650</v>
      </c>
      <c r="D13" s="17" t="s">
        <v>6653</v>
      </c>
      <c r="G13" s="11" t="s">
        <v>6470</v>
      </c>
      <c r="H13" s="11" t="s">
        <v>6648</v>
      </c>
      <c r="I13" s="17">
        <v>36</v>
      </c>
      <c r="K13" s="14" t="s">
        <v>3199</v>
      </c>
      <c r="L13" s="11" t="s">
        <v>6464</v>
      </c>
      <c r="M13" s="11" t="s">
        <v>5172</v>
      </c>
      <c r="N13" s="17" t="s">
        <v>6669</v>
      </c>
      <c r="Q13" s="11" t="s">
        <v>6659</v>
      </c>
      <c r="R13" s="11" t="s">
        <v>6662</v>
      </c>
      <c r="S13" s="314">
        <v>128</v>
      </c>
    </row>
    <row r="14" spans="1:19" x14ac:dyDescent="0.25">
      <c r="A14" s="14" t="s">
        <v>3200</v>
      </c>
      <c r="B14" s="11" t="s">
        <v>6643</v>
      </c>
      <c r="C14" s="11" t="s">
        <v>6649</v>
      </c>
      <c r="D14" s="17" t="s">
        <v>3661</v>
      </c>
      <c r="F14" s="14" t="s">
        <v>3200</v>
      </c>
      <c r="G14" s="11" t="s">
        <v>5195</v>
      </c>
      <c r="H14" s="11" t="s">
        <v>6649</v>
      </c>
      <c r="I14" s="17">
        <v>34</v>
      </c>
      <c r="K14" s="14" t="s">
        <v>3200</v>
      </c>
      <c r="L14" s="11" t="s">
        <v>3331</v>
      </c>
      <c r="M14" s="11" t="s">
        <v>3127</v>
      </c>
      <c r="N14" s="17" t="s">
        <v>6671</v>
      </c>
      <c r="P14" s="14" t="s">
        <v>3200</v>
      </c>
      <c r="Q14" s="11" t="s">
        <v>6660</v>
      </c>
      <c r="R14" s="11" t="s">
        <v>6650</v>
      </c>
      <c r="S14" s="314">
        <v>123</v>
      </c>
    </row>
    <row r="15" spans="1:19" x14ac:dyDescent="0.25">
      <c r="L15" s="11" t="s">
        <v>6643</v>
      </c>
      <c r="M15" s="11" t="s">
        <v>5170</v>
      </c>
      <c r="N15" s="17" t="s">
        <v>5632</v>
      </c>
    </row>
    <row r="18" spans="1:19" ht="15.75" x14ac:dyDescent="0.25">
      <c r="A18" s="283"/>
      <c r="B18" s="284" t="s">
        <v>6459</v>
      </c>
      <c r="C18" s="285"/>
      <c r="D18" s="286"/>
      <c r="E18" s="286"/>
      <c r="F18" s="283"/>
      <c r="G18" s="284" t="s">
        <v>6460</v>
      </c>
      <c r="H18" s="285"/>
      <c r="I18" s="286"/>
      <c r="J18" s="286"/>
      <c r="K18" s="283"/>
      <c r="L18" s="284" t="s">
        <v>6461</v>
      </c>
      <c r="M18" s="285"/>
      <c r="N18" s="286"/>
      <c r="O18" s="286"/>
      <c r="P18" s="283"/>
      <c r="Q18" s="284" t="s">
        <v>6462</v>
      </c>
      <c r="R18" s="287"/>
      <c r="S18" s="286"/>
    </row>
    <row r="19" spans="1:19" x14ac:dyDescent="0.25">
      <c r="A19" s="14" t="s">
        <v>3191</v>
      </c>
      <c r="B19" s="11" t="s">
        <v>5873</v>
      </c>
      <c r="C19" s="11" t="s">
        <v>3127</v>
      </c>
      <c r="D19" s="17" t="s">
        <v>6456</v>
      </c>
      <c r="F19" s="14" t="s">
        <v>3191</v>
      </c>
      <c r="G19" s="11" t="s">
        <v>5200</v>
      </c>
      <c r="H19" s="11" t="s">
        <v>5170</v>
      </c>
      <c r="I19" s="17">
        <v>53</v>
      </c>
      <c r="K19" s="14" t="s">
        <v>3191</v>
      </c>
      <c r="L19" s="11" t="s">
        <v>5873</v>
      </c>
      <c r="M19" s="11" t="s">
        <v>3127</v>
      </c>
      <c r="N19" s="17" t="s">
        <v>6457</v>
      </c>
      <c r="P19" s="14" t="s">
        <v>3191</v>
      </c>
      <c r="Q19" s="11" t="s">
        <v>5878</v>
      </c>
      <c r="R19" s="11" t="s">
        <v>5170</v>
      </c>
      <c r="S19" s="314">
        <v>141</v>
      </c>
    </row>
    <row r="20" spans="1:19" x14ac:dyDescent="0.25">
      <c r="A20" s="14" t="s">
        <v>3192</v>
      </c>
      <c r="B20" s="11" t="s">
        <v>5174</v>
      </c>
      <c r="C20" s="11" t="s">
        <v>5172</v>
      </c>
      <c r="D20" s="17" t="s">
        <v>6493</v>
      </c>
      <c r="F20" s="14" t="s">
        <v>3192</v>
      </c>
      <c r="G20" s="11" t="s">
        <v>3637</v>
      </c>
      <c r="H20" s="11" t="s">
        <v>3127</v>
      </c>
      <c r="I20" s="17">
        <v>44</v>
      </c>
      <c r="K20" s="14" t="s">
        <v>3192</v>
      </c>
      <c r="L20" s="11" t="s">
        <v>5174</v>
      </c>
      <c r="M20" s="11" t="s">
        <v>5172</v>
      </c>
      <c r="N20" s="17" t="s">
        <v>6474</v>
      </c>
      <c r="P20" s="14" t="s">
        <v>3192</v>
      </c>
      <c r="Q20" s="11" t="s">
        <v>3637</v>
      </c>
      <c r="R20" s="11" t="s">
        <v>5172</v>
      </c>
      <c r="S20" s="314">
        <v>136</v>
      </c>
    </row>
    <row r="21" spans="1:19" x14ac:dyDescent="0.25">
      <c r="A21" s="14" t="s">
        <v>3193</v>
      </c>
      <c r="B21" s="11" t="s">
        <v>6464</v>
      </c>
      <c r="C21" s="11" t="s">
        <v>5170</v>
      </c>
      <c r="D21" s="17" t="s">
        <v>6463</v>
      </c>
      <c r="G21" s="11" t="s">
        <v>3338</v>
      </c>
      <c r="H21" s="11" t="s">
        <v>3127</v>
      </c>
      <c r="I21" s="17">
        <v>44</v>
      </c>
      <c r="K21" s="14" t="s">
        <v>3193</v>
      </c>
      <c r="L21" s="11" t="s">
        <v>5878</v>
      </c>
      <c r="M21" s="11" t="s">
        <v>5170</v>
      </c>
      <c r="N21" s="17" t="s">
        <v>3441</v>
      </c>
      <c r="P21" s="14" t="s">
        <v>3193</v>
      </c>
      <c r="Q21" s="11" t="s">
        <v>5200</v>
      </c>
      <c r="R21" s="11" t="s">
        <v>5170</v>
      </c>
      <c r="S21" s="314">
        <v>127</v>
      </c>
    </row>
    <row r="22" spans="1:19" x14ac:dyDescent="0.25">
      <c r="A22" s="14" t="s">
        <v>3194</v>
      </c>
      <c r="B22" s="11" t="s">
        <v>5177</v>
      </c>
      <c r="C22" s="11" t="s">
        <v>5179</v>
      </c>
      <c r="D22" s="17" t="s">
        <v>4220</v>
      </c>
      <c r="F22" s="14" t="s">
        <v>3194</v>
      </c>
      <c r="G22" s="11" t="s">
        <v>5428</v>
      </c>
      <c r="H22" s="11" t="s">
        <v>5172</v>
      </c>
      <c r="I22" s="17">
        <v>40</v>
      </c>
      <c r="K22" s="14" t="s">
        <v>3194</v>
      </c>
      <c r="L22" s="11" t="s">
        <v>6464</v>
      </c>
      <c r="M22" s="11" t="s">
        <v>5170</v>
      </c>
      <c r="N22" s="17" t="s">
        <v>6475</v>
      </c>
      <c r="Q22" s="11" t="s">
        <v>3338</v>
      </c>
      <c r="R22" s="11" t="s">
        <v>3127</v>
      </c>
      <c r="S22" s="314">
        <v>127</v>
      </c>
    </row>
    <row r="23" spans="1:19" x14ac:dyDescent="0.25">
      <c r="A23" s="14" t="s">
        <v>3195</v>
      </c>
      <c r="B23" s="11" t="s">
        <v>6056</v>
      </c>
      <c r="C23" s="11" t="s">
        <v>3828</v>
      </c>
      <c r="D23" s="17" t="s">
        <v>3627</v>
      </c>
      <c r="F23" s="14" t="s">
        <v>3195</v>
      </c>
      <c r="G23" s="11" t="s">
        <v>5878</v>
      </c>
      <c r="H23" s="11" t="s">
        <v>5170</v>
      </c>
      <c r="I23" s="17">
        <v>39</v>
      </c>
      <c r="K23" s="14" t="s">
        <v>3195</v>
      </c>
      <c r="L23" s="11" t="s">
        <v>5200</v>
      </c>
      <c r="M23" s="11" t="s">
        <v>5170</v>
      </c>
      <c r="N23" s="17" t="s">
        <v>6476</v>
      </c>
      <c r="P23" s="14" t="s">
        <v>3195</v>
      </c>
      <c r="Q23" s="11" t="s">
        <v>3331</v>
      </c>
      <c r="R23" s="11" t="s">
        <v>3127</v>
      </c>
      <c r="S23" s="314">
        <v>121</v>
      </c>
    </row>
    <row r="24" spans="1:19" x14ac:dyDescent="0.25">
      <c r="A24" s="14" t="s">
        <v>3196</v>
      </c>
      <c r="B24" s="11" t="s">
        <v>5415</v>
      </c>
      <c r="C24" s="11" t="s">
        <v>5184</v>
      </c>
      <c r="D24" s="17" t="s">
        <v>6494</v>
      </c>
      <c r="F24" s="14" t="s">
        <v>3196</v>
      </c>
      <c r="G24" s="11" t="s">
        <v>3331</v>
      </c>
      <c r="H24" s="11" t="s">
        <v>3127</v>
      </c>
      <c r="I24" s="17">
        <v>37</v>
      </c>
      <c r="K24" s="14" t="s">
        <v>3196</v>
      </c>
      <c r="L24" s="11" t="s">
        <v>3338</v>
      </c>
      <c r="M24" s="11" t="s">
        <v>3127</v>
      </c>
      <c r="N24" s="17" t="s">
        <v>6477</v>
      </c>
      <c r="P24" s="14" t="s">
        <v>3196</v>
      </c>
      <c r="Q24" s="11" t="s">
        <v>5174</v>
      </c>
      <c r="R24" s="11" t="s">
        <v>5172</v>
      </c>
      <c r="S24" s="314">
        <v>118</v>
      </c>
    </row>
    <row r="25" spans="1:19" x14ac:dyDescent="0.25">
      <c r="A25" s="14" t="s">
        <v>3197</v>
      </c>
      <c r="B25" s="11" t="s">
        <v>5878</v>
      </c>
      <c r="C25" s="11" t="s">
        <v>5170</v>
      </c>
      <c r="D25" s="17" t="s">
        <v>3853</v>
      </c>
      <c r="F25" s="14" t="s">
        <v>3197</v>
      </c>
      <c r="G25" s="11" t="s">
        <v>6471</v>
      </c>
      <c r="H25" s="11" t="s">
        <v>2400</v>
      </c>
      <c r="I25" s="17">
        <v>30</v>
      </c>
      <c r="K25" s="14" t="s">
        <v>3197</v>
      </c>
      <c r="L25" s="11" t="s">
        <v>3637</v>
      </c>
      <c r="M25" s="11" t="s">
        <v>3127</v>
      </c>
      <c r="N25" s="17" t="s">
        <v>6478</v>
      </c>
      <c r="P25" s="14" t="s">
        <v>3197</v>
      </c>
      <c r="Q25" s="11" t="s">
        <v>5873</v>
      </c>
      <c r="R25" s="11" t="s">
        <v>3127</v>
      </c>
      <c r="S25" s="314">
        <v>112</v>
      </c>
    </row>
    <row r="26" spans="1:19" x14ac:dyDescent="0.25">
      <c r="A26" s="14" t="s">
        <v>3198</v>
      </c>
      <c r="B26" s="11" t="s">
        <v>6466</v>
      </c>
      <c r="C26" s="19" t="s">
        <v>3129</v>
      </c>
      <c r="D26" s="17" t="s">
        <v>3685</v>
      </c>
      <c r="G26" s="11" t="s">
        <v>6470</v>
      </c>
      <c r="H26" s="11" t="s">
        <v>5571</v>
      </c>
      <c r="I26" s="17">
        <v>30</v>
      </c>
      <c r="L26" s="11" t="s">
        <v>5177</v>
      </c>
      <c r="M26" s="11" t="s">
        <v>5179</v>
      </c>
      <c r="N26" s="17" t="s">
        <v>6479</v>
      </c>
      <c r="P26" s="14" t="s">
        <v>3198</v>
      </c>
      <c r="Q26" s="11" t="s">
        <v>6464</v>
      </c>
      <c r="R26" s="11" t="s">
        <v>5170</v>
      </c>
      <c r="S26" s="314">
        <v>109</v>
      </c>
    </row>
    <row r="27" spans="1:19" x14ac:dyDescent="0.25">
      <c r="A27" s="14" t="s">
        <v>3199</v>
      </c>
      <c r="B27" s="11" t="s">
        <v>6468</v>
      </c>
      <c r="C27" s="11" t="s">
        <v>5170</v>
      </c>
      <c r="D27" s="17" t="s">
        <v>6467</v>
      </c>
      <c r="F27" s="14" t="s">
        <v>3199</v>
      </c>
      <c r="G27" s="11" t="s">
        <v>6473</v>
      </c>
      <c r="H27" s="11" t="s">
        <v>3828</v>
      </c>
      <c r="I27" s="17">
        <v>27</v>
      </c>
      <c r="K27" s="14" t="s">
        <v>3199</v>
      </c>
      <c r="L27" s="11" t="s">
        <v>6465</v>
      </c>
      <c r="M27" s="11" t="s">
        <v>3828</v>
      </c>
      <c r="N27" s="17" t="s">
        <v>6480</v>
      </c>
      <c r="P27" s="14" t="s">
        <v>3199</v>
      </c>
      <c r="Q27" s="11" t="s">
        <v>3352</v>
      </c>
      <c r="R27" s="11" t="s">
        <v>5184</v>
      </c>
      <c r="S27" s="314">
        <v>107</v>
      </c>
    </row>
    <row r="28" spans="1:19" x14ac:dyDescent="0.25">
      <c r="A28" s="14" t="s">
        <v>3200</v>
      </c>
      <c r="B28" s="11" t="s">
        <v>6469</v>
      </c>
      <c r="C28" s="11" t="s">
        <v>5170</v>
      </c>
      <c r="D28" s="17" t="s">
        <v>3630</v>
      </c>
      <c r="G28" s="11" t="s">
        <v>6472</v>
      </c>
      <c r="H28" s="11" t="s">
        <v>5172</v>
      </c>
      <c r="I28" s="17">
        <v>27</v>
      </c>
      <c r="K28" s="14" t="s">
        <v>3200</v>
      </c>
      <c r="L28" s="11" t="s">
        <v>3331</v>
      </c>
      <c r="M28" s="11" t="s">
        <v>3127</v>
      </c>
      <c r="N28" s="17" t="s">
        <v>6481</v>
      </c>
      <c r="P28" s="14" t="s">
        <v>3200</v>
      </c>
      <c r="Q28" s="11" t="s">
        <v>6482</v>
      </c>
      <c r="R28" s="11" t="s">
        <v>5571</v>
      </c>
      <c r="S28" s="314">
        <v>105</v>
      </c>
    </row>
    <row r="29" spans="1:19" x14ac:dyDescent="0.25">
      <c r="L29" s="11" t="s">
        <v>5428</v>
      </c>
      <c r="M29" s="11" t="s">
        <v>5172</v>
      </c>
      <c r="N29" s="17" t="s">
        <v>6683</v>
      </c>
    </row>
    <row r="32" spans="1:19" ht="15.75" x14ac:dyDescent="0.25">
      <c r="A32" s="283"/>
      <c r="B32" s="284" t="s">
        <v>6046</v>
      </c>
      <c r="C32" s="285"/>
      <c r="D32" s="286"/>
      <c r="E32" s="286"/>
      <c r="F32" s="283"/>
      <c r="G32" s="284" t="s">
        <v>6047</v>
      </c>
      <c r="H32" s="285"/>
      <c r="I32" s="286"/>
      <c r="J32" s="286"/>
      <c r="K32" s="283"/>
      <c r="L32" s="284" t="s">
        <v>6048</v>
      </c>
      <c r="M32" s="285"/>
      <c r="N32" s="286"/>
      <c r="O32" s="286"/>
      <c r="P32" s="283"/>
      <c r="Q32" s="284" t="s">
        <v>6049</v>
      </c>
      <c r="R32" s="287"/>
      <c r="S32" s="286"/>
    </row>
    <row r="33" spans="1:19" x14ac:dyDescent="0.25">
      <c r="A33" s="14" t="s">
        <v>3191</v>
      </c>
      <c r="B33" s="11" t="s">
        <v>5873</v>
      </c>
      <c r="C33" s="11" t="s">
        <v>3127</v>
      </c>
      <c r="D33" s="17" t="s">
        <v>6051</v>
      </c>
      <c r="F33" s="14" t="s">
        <v>3191</v>
      </c>
      <c r="G33" s="11" t="s">
        <v>5200</v>
      </c>
      <c r="H33" s="11" t="s">
        <v>5170</v>
      </c>
      <c r="I33" s="17">
        <v>51</v>
      </c>
      <c r="K33" s="14" t="s">
        <v>3191</v>
      </c>
      <c r="L33" s="11" t="s">
        <v>5873</v>
      </c>
      <c r="M33" s="11" t="s">
        <v>3127</v>
      </c>
      <c r="N33" s="17" t="s">
        <v>6063</v>
      </c>
      <c r="P33" s="14" t="s">
        <v>3191</v>
      </c>
      <c r="Q33" s="11" t="s">
        <v>3637</v>
      </c>
      <c r="R33" s="11" t="s">
        <v>5172</v>
      </c>
      <c r="S33" s="314">
        <v>172</v>
      </c>
    </row>
    <row r="34" spans="1:19" x14ac:dyDescent="0.25">
      <c r="A34" s="14" t="s">
        <v>3192</v>
      </c>
      <c r="B34" s="11" t="s">
        <v>5174</v>
      </c>
      <c r="C34" s="11" t="s">
        <v>5172</v>
      </c>
      <c r="D34" s="17" t="s">
        <v>6052</v>
      </c>
      <c r="F34" s="14" t="s">
        <v>3192</v>
      </c>
      <c r="G34" s="11" t="s">
        <v>3637</v>
      </c>
      <c r="H34" s="11" t="s">
        <v>5172</v>
      </c>
      <c r="I34" s="17">
        <v>49</v>
      </c>
      <c r="K34" s="14" t="s">
        <v>3192</v>
      </c>
      <c r="L34" s="11" t="s">
        <v>5174</v>
      </c>
      <c r="M34" s="11" t="s">
        <v>5172</v>
      </c>
      <c r="N34" s="17" t="s">
        <v>6064</v>
      </c>
      <c r="P34" s="14" t="s">
        <v>3192</v>
      </c>
      <c r="Q34" s="11" t="s">
        <v>3352</v>
      </c>
      <c r="R34" s="19" t="s">
        <v>5184</v>
      </c>
      <c r="S34" s="314">
        <v>151</v>
      </c>
    </row>
    <row r="35" spans="1:19" x14ac:dyDescent="0.25">
      <c r="A35" s="14" t="s">
        <v>3193</v>
      </c>
      <c r="B35" s="11" t="s">
        <v>3307</v>
      </c>
      <c r="C35" s="11" t="s">
        <v>5170</v>
      </c>
      <c r="D35" s="17" t="s">
        <v>6053</v>
      </c>
      <c r="F35" s="14" t="s">
        <v>3193</v>
      </c>
      <c r="G35" s="11" t="s">
        <v>5428</v>
      </c>
      <c r="H35" s="11" t="s">
        <v>5172</v>
      </c>
      <c r="I35" s="17">
        <v>46</v>
      </c>
      <c r="K35" s="14" t="s">
        <v>3193</v>
      </c>
      <c r="L35" s="11" t="s">
        <v>3307</v>
      </c>
      <c r="M35" s="11" t="s">
        <v>5170</v>
      </c>
      <c r="N35" s="17" t="s">
        <v>6065</v>
      </c>
      <c r="P35" s="14" t="s">
        <v>3193</v>
      </c>
      <c r="Q35" s="11" t="s">
        <v>5200</v>
      </c>
      <c r="R35" s="11" t="s">
        <v>5170</v>
      </c>
      <c r="S35" s="314">
        <v>143</v>
      </c>
    </row>
    <row r="36" spans="1:19" x14ac:dyDescent="0.25">
      <c r="A36" s="14" t="s">
        <v>3194</v>
      </c>
      <c r="B36" s="11" t="s">
        <v>6056</v>
      </c>
      <c r="C36" s="11" t="s">
        <v>6055</v>
      </c>
      <c r="D36" s="17" t="s">
        <v>4070</v>
      </c>
      <c r="F36" s="14" t="s">
        <v>3194</v>
      </c>
      <c r="G36" s="11" t="s">
        <v>6057</v>
      </c>
      <c r="H36" s="11" t="s">
        <v>6055</v>
      </c>
      <c r="I36" s="17">
        <v>42</v>
      </c>
      <c r="K36" s="14" t="s">
        <v>3194</v>
      </c>
      <c r="L36" s="11" t="s">
        <v>5200</v>
      </c>
      <c r="M36" s="11" t="s">
        <v>5170</v>
      </c>
      <c r="N36" s="17" t="s">
        <v>6067</v>
      </c>
      <c r="P36" s="14" t="s">
        <v>3194</v>
      </c>
      <c r="Q36" s="11" t="s">
        <v>5878</v>
      </c>
      <c r="R36" s="11" t="s">
        <v>5170</v>
      </c>
      <c r="S36" s="314">
        <v>138</v>
      </c>
    </row>
    <row r="37" spans="1:19" x14ac:dyDescent="0.25">
      <c r="A37" s="14" t="s">
        <v>3195</v>
      </c>
      <c r="B37" s="11" t="s">
        <v>6058</v>
      </c>
      <c r="C37" s="11" t="s">
        <v>6055</v>
      </c>
      <c r="D37" s="17" t="s">
        <v>3455</v>
      </c>
      <c r="F37" s="14" t="s">
        <v>3195</v>
      </c>
      <c r="G37" s="11" t="s">
        <v>6059</v>
      </c>
      <c r="H37" s="11" t="s">
        <v>6055</v>
      </c>
      <c r="I37" s="17">
        <v>36</v>
      </c>
      <c r="K37" s="14" t="s">
        <v>3195</v>
      </c>
      <c r="L37" s="11" t="s">
        <v>3637</v>
      </c>
      <c r="M37" s="11" t="s">
        <v>5172</v>
      </c>
      <c r="N37" s="17" t="s">
        <v>6068</v>
      </c>
      <c r="P37" s="14" t="s">
        <v>3195</v>
      </c>
      <c r="Q37" s="11" t="s">
        <v>6059</v>
      </c>
      <c r="R37" s="11" t="s">
        <v>6055</v>
      </c>
      <c r="S37" s="314">
        <v>128</v>
      </c>
    </row>
    <row r="38" spans="1:19" x14ac:dyDescent="0.25">
      <c r="A38" s="14" t="s">
        <v>3196</v>
      </c>
      <c r="B38" s="11" t="s">
        <v>3352</v>
      </c>
      <c r="C38" s="11" t="s">
        <v>5184</v>
      </c>
      <c r="D38" s="17" t="s">
        <v>3317</v>
      </c>
      <c r="G38" s="11" t="s">
        <v>5879</v>
      </c>
      <c r="H38" s="11" t="s">
        <v>5170</v>
      </c>
      <c r="I38" s="17">
        <v>36</v>
      </c>
      <c r="K38" s="14" t="s">
        <v>3196</v>
      </c>
      <c r="L38" s="11" t="s">
        <v>5878</v>
      </c>
      <c r="M38" s="11" t="s">
        <v>5170</v>
      </c>
      <c r="N38" s="17" t="s">
        <v>6066</v>
      </c>
      <c r="P38" s="14" t="s">
        <v>3196</v>
      </c>
      <c r="Q38" s="11" t="s">
        <v>6062</v>
      </c>
      <c r="R38" s="11" t="s">
        <v>5179</v>
      </c>
      <c r="S38" s="314">
        <v>125</v>
      </c>
    </row>
    <row r="39" spans="1:19" x14ac:dyDescent="0.25">
      <c r="A39" s="14" t="s">
        <v>3197</v>
      </c>
      <c r="B39" s="11" t="s">
        <v>5423</v>
      </c>
      <c r="C39" s="11" t="s">
        <v>5424</v>
      </c>
      <c r="D39" s="17" t="s">
        <v>4146</v>
      </c>
      <c r="F39" s="14" t="s">
        <v>3197</v>
      </c>
      <c r="G39" s="11" t="s">
        <v>3333</v>
      </c>
      <c r="H39" s="11" t="s">
        <v>3127</v>
      </c>
      <c r="I39" s="17">
        <v>32</v>
      </c>
      <c r="K39" s="14" t="s">
        <v>3197</v>
      </c>
      <c r="L39" s="11" t="s">
        <v>6056</v>
      </c>
      <c r="M39" s="11" t="s">
        <v>6055</v>
      </c>
      <c r="N39" s="17" t="s">
        <v>6681</v>
      </c>
      <c r="P39" s="14" t="s">
        <v>3197</v>
      </c>
      <c r="Q39" s="11" t="s">
        <v>6060</v>
      </c>
      <c r="R39" s="11" t="s">
        <v>6055</v>
      </c>
      <c r="S39" s="314">
        <v>124</v>
      </c>
    </row>
    <row r="40" spans="1:19" x14ac:dyDescent="0.25">
      <c r="A40" s="14" t="s">
        <v>3198</v>
      </c>
      <c r="B40" s="11" t="s">
        <v>3306</v>
      </c>
      <c r="C40" s="19" t="s">
        <v>5172</v>
      </c>
      <c r="D40" s="17" t="s">
        <v>5185</v>
      </c>
      <c r="G40" s="11" t="s">
        <v>6506</v>
      </c>
      <c r="H40" s="11" t="s">
        <v>5416</v>
      </c>
      <c r="I40" s="17">
        <v>32</v>
      </c>
      <c r="L40" s="11" t="s">
        <v>5428</v>
      </c>
      <c r="M40" s="11" t="s">
        <v>5172</v>
      </c>
      <c r="N40" s="17" t="s">
        <v>4185</v>
      </c>
      <c r="P40" s="14" t="s">
        <v>3198</v>
      </c>
      <c r="Q40" s="11" t="s">
        <v>5881</v>
      </c>
      <c r="R40" s="11" t="s">
        <v>5184</v>
      </c>
      <c r="S40" s="314">
        <v>122</v>
      </c>
    </row>
    <row r="41" spans="1:19" x14ac:dyDescent="0.25">
      <c r="A41" s="14" t="s">
        <v>3199</v>
      </c>
      <c r="B41" s="11" t="s">
        <v>6061</v>
      </c>
      <c r="C41" s="11" t="s">
        <v>3127</v>
      </c>
      <c r="D41" s="17" t="s">
        <v>5661</v>
      </c>
      <c r="F41" s="14" t="s">
        <v>3199</v>
      </c>
      <c r="G41" s="11" t="s">
        <v>5195</v>
      </c>
      <c r="H41" s="11" t="s">
        <v>5170</v>
      </c>
      <c r="I41" s="17">
        <v>31</v>
      </c>
      <c r="K41" s="14" t="s">
        <v>3199</v>
      </c>
      <c r="L41" s="11" t="s">
        <v>5879</v>
      </c>
      <c r="M41" s="11" t="s">
        <v>5170</v>
      </c>
      <c r="N41" s="17" t="s">
        <v>6069</v>
      </c>
      <c r="P41" s="14" t="s">
        <v>3199</v>
      </c>
      <c r="Q41" s="11" t="s">
        <v>5195</v>
      </c>
      <c r="R41" s="11" t="s">
        <v>5170</v>
      </c>
      <c r="S41" s="314">
        <v>119</v>
      </c>
    </row>
    <row r="42" spans="1:19" x14ac:dyDescent="0.25">
      <c r="A42" s="14" t="s">
        <v>3200</v>
      </c>
      <c r="B42" s="11" t="s">
        <v>5878</v>
      </c>
      <c r="C42" s="11" t="s">
        <v>5170</v>
      </c>
      <c r="D42" s="17" t="s">
        <v>6054</v>
      </c>
      <c r="G42" s="11" t="s">
        <v>5881</v>
      </c>
      <c r="H42" s="11" t="s">
        <v>5184</v>
      </c>
      <c r="I42" s="17">
        <v>31</v>
      </c>
      <c r="K42" s="14" t="s">
        <v>3200</v>
      </c>
      <c r="L42" s="11" t="s">
        <v>6057</v>
      </c>
      <c r="M42" s="11" t="s">
        <v>6055</v>
      </c>
      <c r="N42" s="17" t="s">
        <v>6680</v>
      </c>
      <c r="Q42" s="11" t="s">
        <v>5873</v>
      </c>
      <c r="R42" s="11" t="s">
        <v>3127</v>
      </c>
      <c r="S42" s="314">
        <v>119</v>
      </c>
    </row>
    <row r="43" spans="1:19" x14ac:dyDescent="0.25">
      <c r="B43" s="11" t="s">
        <v>6657</v>
      </c>
      <c r="C43" s="11" t="s">
        <v>6645</v>
      </c>
      <c r="D43" s="17" t="s">
        <v>6054</v>
      </c>
    </row>
    <row r="46" spans="1:19" ht="15.75" x14ac:dyDescent="0.25">
      <c r="A46" s="283"/>
      <c r="B46" s="284" t="s">
        <v>5869</v>
      </c>
      <c r="C46" s="285"/>
      <c r="D46" s="286"/>
      <c r="E46" s="286"/>
      <c r="F46" s="283"/>
      <c r="G46" s="284" t="s">
        <v>5870</v>
      </c>
      <c r="H46" s="285"/>
      <c r="I46" s="286"/>
      <c r="J46" s="286"/>
      <c r="K46" s="283"/>
      <c r="L46" s="284" t="s">
        <v>5871</v>
      </c>
      <c r="M46" s="285"/>
      <c r="N46" s="286"/>
      <c r="O46" s="286"/>
      <c r="P46" s="283"/>
      <c r="Q46" s="284" t="s">
        <v>5872</v>
      </c>
      <c r="R46" s="287"/>
      <c r="S46" s="286"/>
    </row>
    <row r="47" spans="1:19" x14ac:dyDescent="0.25">
      <c r="A47" s="14" t="s">
        <v>3191</v>
      </c>
      <c r="B47" s="11" t="s">
        <v>5177</v>
      </c>
      <c r="C47" s="11" t="s">
        <v>3129</v>
      </c>
      <c r="D47" s="17" t="s">
        <v>5864</v>
      </c>
      <c r="F47" s="14" t="s">
        <v>3191</v>
      </c>
      <c r="G47" s="11" t="s">
        <v>5200</v>
      </c>
      <c r="H47" s="11" t="s">
        <v>5170</v>
      </c>
      <c r="I47" s="17">
        <v>49</v>
      </c>
      <c r="K47" s="14" t="s">
        <v>3191</v>
      </c>
      <c r="L47" s="19" t="s">
        <v>5175</v>
      </c>
      <c r="M47" s="11" t="s">
        <v>3127</v>
      </c>
      <c r="N47" s="17" t="s">
        <v>5867</v>
      </c>
      <c r="P47" s="14" t="s">
        <v>3191</v>
      </c>
      <c r="Q47" s="11" t="s">
        <v>3352</v>
      </c>
      <c r="R47" s="19" t="s">
        <v>3127</v>
      </c>
      <c r="S47" s="17">
        <v>156</v>
      </c>
    </row>
    <row r="48" spans="1:19" x14ac:dyDescent="0.25">
      <c r="A48" s="14" t="s">
        <v>3192</v>
      </c>
      <c r="B48" s="11" t="s">
        <v>5175</v>
      </c>
      <c r="C48" s="11" t="s">
        <v>3127</v>
      </c>
      <c r="D48" s="17" t="s">
        <v>4157</v>
      </c>
      <c r="F48" s="14" t="s">
        <v>3192</v>
      </c>
      <c r="G48" s="11" t="s">
        <v>3338</v>
      </c>
      <c r="H48" s="11" t="s">
        <v>3127</v>
      </c>
      <c r="I48" s="17">
        <v>47</v>
      </c>
      <c r="K48" s="14" t="s">
        <v>3192</v>
      </c>
      <c r="L48" s="11" t="s">
        <v>5177</v>
      </c>
      <c r="M48" s="11" t="s">
        <v>3129</v>
      </c>
      <c r="N48" s="17" t="s">
        <v>5883</v>
      </c>
      <c r="P48" s="14" t="s">
        <v>3192</v>
      </c>
      <c r="Q48" s="11" t="s">
        <v>3637</v>
      </c>
      <c r="R48" s="11" t="s">
        <v>5172</v>
      </c>
      <c r="S48" s="17">
        <v>150</v>
      </c>
    </row>
    <row r="49" spans="1:19" x14ac:dyDescent="0.25">
      <c r="A49" s="14" t="s">
        <v>3193</v>
      </c>
      <c r="B49" s="11" t="s">
        <v>5873</v>
      </c>
      <c r="C49" s="11" t="s">
        <v>3127</v>
      </c>
      <c r="D49" s="17" t="s">
        <v>3326</v>
      </c>
      <c r="G49" s="11" t="s">
        <v>5198</v>
      </c>
      <c r="H49" s="11" t="s">
        <v>5184</v>
      </c>
      <c r="I49" s="17">
        <v>47</v>
      </c>
      <c r="K49" s="14" t="s">
        <v>3193</v>
      </c>
      <c r="L49" s="11" t="s">
        <v>5873</v>
      </c>
      <c r="M49" s="11" t="s">
        <v>3127</v>
      </c>
      <c r="N49" s="17" t="s">
        <v>5884</v>
      </c>
      <c r="P49" s="14" t="s">
        <v>3193</v>
      </c>
      <c r="Q49" s="11" t="s">
        <v>5882</v>
      </c>
      <c r="R49" s="11" t="s">
        <v>5184</v>
      </c>
      <c r="S49" s="17">
        <v>136</v>
      </c>
    </row>
    <row r="50" spans="1:19" x14ac:dyDescent="0.25">
      <c r="A50" s="14" t="s">
        <v>3194</v>
      </c>
      <c r="B50" s="11" t="s">
        <v>3307</v>
      </c>
      <c r="C50" s="11" t="s">
        <v>5170</v>
      </c>
      <c r="D50" s="17" t="s">
        <v>3598</v>
      </c>
      <c r="F50" s="14" t="s">
        <v>3194</v>
      </c>
      <c r="G50" s="11" t="s">
        <v>3331</v>
      </c>
      <c r="H50" s="11" t="s">
        <v>3127</v>
      </c>
      <c r="I50" s="17">
        <v>45</v>
      </c>
      <c r="K50" s="14" t="s">
        <v>3194</v>
      </c>
      <c r="L50" s="11" t="s">
        <v>3307</v>
      </c>
      <c r="M50" s="11" t="s">
        <v>5170</v>
      </c>
      <c r="N50" s="17" t="s">
        <v>5885</v>
      </c>
      <c r="P50" s="14" t="s">
        <v>3194</v>
      </c>
      <c r="Q50" s="11" t="s">
        <v>5198</v>
      </c>
      <c r="R50" s="11" t="s">
        <v>5184</v>
      </c>
      <c r="S50" s="17">
        <v>135</v>
      </c>
    </row>
    <row r="51" spans="1:19" x14ac:dyDescent="0.25">
      <c r="A51" s="14" t="s">
        <v>3195</v>
      </c>
      <c r="B51" s="11" t="s">
        <v>5874</v>
      </c>
      <c r="C51" s="11" t="s">
        <v>5184</v>
      </c>
      <c r="D51" s="17" t="s">
        <v>5875</v>
      </c>
      <c r="F51" s="14" t="s">
        <v>3195</v>
      </c>
      <c r="G51" s="11" t="s">
        <v>3333</v>
      </c>
      <c r="H51" s="11" t="s">
        <v>3127</v>
      </c>
      <c r="I51" s="17">
        <v>39</v>
      </c>
      <c r="K51" s="14" t="s">
        <v>3195</v>
      </c>
      <c r="L51" s="11" t="s">
        <v>5878</v>
      </c>
      <c r="M51" s="11" t="s">
        <v>5170</v>
      </c>
      <c r="N51" s="17" t="s">
        <v>5886</v>
      </c>
      <c r="P51" s="14" t="s">
        <v>3195</v>
      </c>
      <c r="Q51" s="11" t="s">
        <v>5878</v>
      </c>
      <c r="R51" s="11" t="s">
        <v>5170</v>
      </c>
      <c r="S51" s="17">
        <v>132</v>
      </c>
    </row>
    <row r="52" spans="1:19" x14ac:dyDescent="0.25">
      <c r="A52" s="14" t="s">
        <v>3196</v>
      </c>
      <c r="B52" s="11" t="s">
        <v>5423</v>
      </c>
      <c r="C52" s="11" t="s">
        <v>5424</v>
      </c>
      <c r="D52" s="17" t="s">
        <v>3362</v>
      </c>
      <c r="F52" s="14" t="s">
        <v>3196</v>
      </c>
      <c r="G52" s="11" t="s">
        <v>5880</v>
      </c>
      <c r="H52" s="11" t="s">
        <v>3129</v>
      </c>
      <c r="I52" s="17">
        <v>38</v>
      </c>
      <c r="K52" s="14" t="s">
        <v>3196</v>
      </c>
      <c r="L52" s="11" t="s">
        <v>3333</v>
      </c>
      <c r="M52" s="11" t="s">
        <v>3127</v>
      </c>
      <c r="N52" s="17" t="s">
        <v>5887</v>
      </c>
      <c r="P52" s="14" t="s">
        <v>3196</v>
      </c>
      <c r="Q52" s="11" t="s">
        <v>5196</v>
      </c>
      <c r="R52" s="11" t="s">
        <v>5170</v>
      </c>
      <c r="S52" s="17">
        <v>131</v>
      </c>
    </row>
    <row r="53" spans="1:19" x14ac:dyDescent="0.25">
      <c r="A53" s="14" t="s">
        <v>3197</v>
      </c>
      <c r="B53" s="11" t="s">
        <v>5876</v>
      </c>
      <c r="C53" s="11" t="s">
        <v>5877</v>
      </c>
      <c r="D53" s="17" t="s">
        <v>4145</v>
      </c>
      <c r="G53" s="11" t="s">
        <v>5881</v>
      </c>
      <c r="H53" s="11" t="s">
        <v>5184</v>
      </c>
      <c r="I53" s="17">
        <v>38</v>
      </c>
      <c r="L53" s="11" t="s">
        <v>5198</v>
      </c>
      <c r="M53" s="11" t="s">
        <v>5184</v>
      </c>
      <c r="N53" s="17" t="s">
        <v>5888</v>
      </c>
      <c r="P53" s="14" t="s">
        <v>3197</v>
      </c>
      <c r="Q53" s="11" t="s">
        <v>5891</v>
      </c>
      <c r="R53" s="11" t="s">
        <v>3129</v>
      </c>
      <c r="S53" s="17">
        <v>129</v>
      </c>
    </row>
    <row r="54" spans="1:19" x14ac:dyDescent="0.25">
      <c r="A54" s="14" t="s">
        <v>3198</v>
      </c>
      <c r="B54" s="11" t="s">
        <v>5878</v>
      </c>
      <c r="C54" s="19" t="s">
        <v>5170</v>
      </c>
      <c r="D54" s="17" t="s">
        <v>3600</v>
      </c>
      <c r="G54" s="11" t="s">
        <v>5879</v>
      </c>
      <c r="H54" s="11" t="s">
        <v>5170</v>
      </c>
      <c r="I54" s="17">
        <v>38</v>
      </c>
      <c r="K54" s="14" t="s">
        <v>3198</v>
      </c>
      <c r="L54" s="11" t="s">
        <v>5200</v>
      </c>
      <c r="M54" s="11" t="s">
        <v>5170</v>
      </c>
      <c r="N54" s="17" t="s">
        <v>5889</v>
      </c>
      <c r="P54" s="14" t="s">
        <v>3198</v>
      </c>
      <c r="Q54" s="11" t="s">
        <v>5200</v>
      </c>
      <c r="R54" s="11" t="s">
        <v>5170</v>
      </c>
      <c r="S54" s="17">
        <v>124</v>
      </c>
    </row>
    <row r="55" spans="1:19" x14ac:dyDescent="0.25">
      <c r="A55" s="14" t="s">
        <v>3199</v>
      </c>
      <c r="B55" s="11" t="s">
        <v>5415</v>
      </c>
      <c r="C55" s="11" t="s">
        <v>5416</v>
      </c>
      <c r="D55" s="17" t="s">
        <v>3685</v>
      </c>
      <c r="F55" s="14" t="s">
        <v>3199</v>
      </c>
      <c r="G55" s="11" t="s">
        <v>3637</v>
      </c>
      <c r="H55" s="11" t="s">
        <v>5172</v>
      </c>
      <c r="I55" s="17">
        <v>37</v>
      </c>
      <c r="K55" s="14" t="s">
        <v>3199</v>
      </c>
      <c r="L55" s="11" t="s">
        <v>3352</v>
      </c>
      <c r="M55" s="11" t="s">
        <v>3127</v>
      </c>
      <c r="N55" s="17" t="s">
        <v>5890</v>
      </c>
      <c r="P55" s="14" t="s">
        <v>3199</v>
      </c>
      <c r="Q55" s="19" t="s">
        <v>5880</v>
      </c>
      <c r="R55" s="11" t="s">
        <v>3129</v>
      </c>
      <c r="S55" s="17">
        <v>122</v>
      </c>
    </row>
    <row r="56" spans="1:19" x14ac:dyDescent="0.25">
      <c r="A56" s="14" t="s">
        <v>3200</v>
      </c>
      <c r="B56" s="11" t="s">
        <v>3634</v>
      </c>
      <c r="C56" s="11" t="s">
        <v>5184</v>
      </c>
      <c r="D56" s="17" t="s">
        <v>3457</v>
      </c>
      <c r="F56" s="14" t="s">
        <v>3200</v>
      </c>
      <c r="G56" s="11" t="s">
        <v>3335</v>
      </c>
      <c r="H56" s="11" t="s">
        <v>5416</v>
      </c>
      <c r="I56" s="17">
        <v>35</v>
      </c>
      <c r="K56" s="14" t="s">
        <v>3200</v>
      </c>
      <c r="L56" s="11" t="s">
        <v>5874</v>
      </c>
      <c r="M56" s="11" t="s">
        <v>5184</v>
      </c>
      <c r="N56" s="17" t="s">
        <v>6679</v>
      </c>
      <c r="Q56" s="19" t="s">
        <v>3338</v>
      </c>
      <c r="R56" s="11" t="s">
        <v>3127</v>
      </c>
      <c r="S56" s="17">
        <v>122</v>
      </c>
    </row>
    <row r="57" spans="1:19" x14ac:dyDescent="0.25">
      <c r="B57" s="11" t="s">
        <v>5174</v>
      </c>
      <c r="C57" s="11" t="s">
        <v>5172</v>
      </c>
      <c r="D57" s="17" t="s">
        <v>3457</v>
      </c>
      <c r="G57" s="11" t="s">
        <v>5882</v>
      </c>
      <c r="H57" s="11" t="s">
        <v>5184</v>
      </c>
      <c r="I57" s="17">
        <v>35</v>
      </c>
    </row>
    <row r="60" spans="1:19" ht="15.75" x14ac:dyDescent="0.25">
      <c r="A60" s="283"/>
      <c r="B60" s="284" t="s">
        <v>5411</v>
      </c>
      <c r="C60" s="285"/>
      <c r="D60" s="286"/>
      <c r="E60" s="286"/>
      <c r="F60" s="283"/>
      <c r="G60" s="284" t="s">
        <v>5412</v>
      </c>
      <c r="H60" s="285"/>
      <c r="I60" s="286"/>
      <c r="J60" s="286"/>
      <c r="K60" s="283"/>
      <c r="L60" s="284" t="s">
        <v>5413</v>
      </c>
      <c r="M60" s="285"/>
      <c r="N60" s="286"/>
      <c r="O60" s="286"/>
      <c r="P60" s="283"/>
      <c r="Q60" s="284" t="s">
        <v>5414</v>
      </c>
      <c r="R60" s="287"/>
      <c r="S60" s="286"/>
    </row>
    <row r="61" spans="1:19" x14ac:dyDescent="0.25">
      <c r="A61" s="14" t="s">
        <v>3191</v>
      </c>
      <c r="B61" s="11" t="s">
        <v>5417</v>
      </c>
      <c r="C61" s="11" t="s">
        <v>5172</v>
      </c>
      <c r="D61" s="17" t="s">
        <v>5418</v>
      </c>
      <c r="F61" s="14" t="s">
        <v>3191</v>
      </c>
      <c r="G61" s="11" t="s">
        <v>5428</v>
      </c>
      <c r="H61" s="11" t="s">
        <v>5172</v>
      </c>
      <c r="I61" s="17">
        <v>54</v>
      </c>
      <c r="K61" s="14" t="s">
        <v>3191</v>
      </c>
      <c r="L61" s="19" t="s">
        <v>5417</v>
      </c>
      <c r="M61" s="11" t="s">
        <v>5172</v>
      </c>
      <c r="N61" s="17" t="s">
        <v>5430</v>
      </c>
      <c r="P61" s="14" t="s">
        <v>3191</v>
      </c>
      <c r="Q61" s="11" t="s">
        <v>3637</v>
      </c>
      <c r="R61" s="11" t="s">
        <v>5172</v>
      </c>
      <c r="S61" s="17">
        <v>176</v>
      </c>
    </row>
    <row r="62" spans="1:19" x14ac:dyDescent="0.25">
      <c r="A62" s="14" t="s">
        <v>3192</v>
      </c>
      <c r="B62" s="11" t="s">
        <v>3305</v>
      </c>
      <c r="C62" s="11" t="s">
        <v>3127</v>
      </c>
      <c r="D62" s="17" t="s">
        <v>3451</v>
      </c>
      <c r="F62" s="14" t="s">
        <v>3192</v>
      </c>
      <c r="G62" s="11" t="s">
        <v>3690</v>
      </c>
      <c r="H62" s="11" t="s">
        <v>5172</v>
      </c>
      <c r="I62" s="17">
        <v>51</v>
      </c>
      <c r="K62" s="14" t="s">
        <v>3192</v>
      </c>
      <c r="L62" s="11" t="s">
        <v>3305</v>
      </c>
      <c r="M62" s="11" t="s">
        <v>3127</v>
      </c>
      <c r="N62" s="17" t="s">
        <v>5431</v>
      </c>
      <c r="P62" s="14" t="s">
        <v>3192</v>
      </c>
      <c r="Q62" s="11" t="s">
        <v>3352</v>
      </c>
      <c r="R62" s="19" t="s">
        <v>3127</v>
      </c>
      <c r="S62" s="17">
        <v>162</v>
      </c>
    </row>
    <row r="63" spans="1:19" x14ac:dyDescent="0.25">
      <c r="A63" s="14" t="s">
        <v>3193</v>
      </c>
      <c r="B63" s="11" t="s">
        <v>3306</v>
      </c>
      <c r="C63" s="11" t="s">
        <v>5172</v>
      </c>
      <c r="D63" s="17" t="s">
        <v>5419</v>
      </c>
      <c r="F63" s="14" t="s">
        <v>3193</v>
      </c>
      <c r="G63" s="11" t="s">
        <v>3637</v>
      </c>
      <c r="H63" s="11" t="s">
        <v>5172</v>
      </c>
      <c r="I63" s="17">
        <v>50</v>
      </c>
      <c r="K63" s="14" t="s">
        <v>3193</v>
      </c>
      <c r="L63" s="11" t="s">
        <v>3354</v>
      </c>
      <c r="M63" s="11" t="s">
        <v>5172</v>
      </c>
      <c r="N63" s="17" t="s">
        <v>5432</v>
      </c>
      <c r="P63" s="14" t="s">
        <v>3193</v>
      </c>
      <c r="Q63" s="11" t="s">
        <v>3690</v>
      </c>
      <c r="R63" s="11" t="s">
        <v>5172</v>
      </c>
      <c r="S63" s="17">
        <v>151</v>
      </c>
    </row>
    <row r="64" spans="1:19" x14ac:dyDescent="0.25">
      <c r="A64" s="14" t="s">
        <v>3194</v>
      </c>
      <c r="B64" s="11" t="s">
        <v>5415</v>
      </c>
      <c r="C64" s="11" t="s">
        <v>5416</v>
      </c>
      <c r="D64" s="17" t="s">
        <v>3314</v>
      </c>
      <c r="F64" s="14" t="s">
        <v>3194</v>
      </c>
      <c r="G64" s="11" t="s">
        <v>5195</v>
      </c>
      <c r="H64" s="11" t="s">
        <v>5170</v>
      </c>
      <c r="I64" s="17">
        <v>49</v>
      </c>
      <c r="K64" s="14" t="s">
        <v>3194</v>
      </c>
      <c r="L64" s="11" t="s">
        <v>3690</v>
      </c>
      <c r="M64" s="11" t="s">
        <v>5172</v>
      </c>
      <c r="N64" s="17" t="s">
        <v>5433</v>
      </c>
      <c r="P64" s="14" t="s">
        <v>3194</v>
      </c>
      <c r="Q64" s="11" t="s">
        <v>5200</v>
      </c>
      <c r="R64" s="11" t="s">
        <v>3131</v>
      </c>
      <c r="S64" s="17">
        <v>137</v>
      </c>
    </row>
    <row r="65" spans="1:19" x14ac:dyDescent="0.25">
      <c r="A65" s="14" t="s">
        <v>3195</v>
      </c>
      <c r="B65" s="11" t="s">
        <v>3354</v>
      </c>
      <c r="C65" s="11" t="s">
        <v>5172</v>
      </c>
      <c r="D65" s="17" t="s">
        <v>3627</v>
      </c>
      <c r="F65" s="14" t="s">
        <v>3195</v>
      </c>
      <c r="G65" s="11" t="s">
        <v>5200</v>
      </c>
      <c r="H65" s="11" t="s">
        <v>3131</v>
      </c>
      <c r="I65" s="17">
        <v>44</v>
      </c>
      <c r="K65" s="14" t="s">
        <v>3195</v>
      </c>
      <c r="L65" s="11" t="s">
        <v>5195</v>
      </c>
      <c r="M65" s="11" t="s">
        <v>5170</v>
      </c>
      <c r="N65" s="17" t="s">
        <v>5434</v>
      </c>
      <c r="P65" s="14" t="s">
        <v>3195</v>
      </c>
      <c r="Q65" s="11" t="s">
        <v>3339</v>
      </c>
      <c r="R65" s="11" t="s">
        <v>5179</v>
      </c>
      <c r="S65" s="17">
        <v>133</v>
      </c>
    </row>
    <row r="66" spans="1:19" x14ac:dyDescent="0.25">
      <c r="A66" s="14" t="s">
        <v>3196</v>
      </c>
      <c r="B66" s="11" t="s">
        <v>5175</v>
      </c>
      <c r="C66" s="11" t="s">
        <v>3127</v>
      </c>
      <c r="D66" s="17" t="s">
        <v>5420</v>
      </c>
      <c r="F66" s="14" t="s">
        <v>3196</v>
      </c>
      <c r="G66" s="11" t="s">
        <v>3331</v>
      </c>
      <c r="H66" s="11" t="s">
        <v>3127</v>
      </c>
      <c r="I66" s="17">
        <v>43</v>
      </c>
      <c r="L66" s="11" t="s">
        <v>5428</v>
      </c>
      <c r="M66" s="11" t="s">
        <v>5172</v>
      </c>
      <c r="N66" s="17" t="s">
        <v>5435</v>
      </c>
      <c r="P66" s="14" t="s">
        <v>3196</v>
      </c>
      <c r="Q66" s="11" t="s">
        <v>3467</v>
      </c>
      <c r="R66" s="11" t="s">
        <v>5170</v>
      </c>
      <c r="S66" s="17">
        <v>132</v>
      </c>
    </row>
    <row r="67" spans="1:19" x14ac:dyDescent="0.25">
      <c r="A67" s="14" t="s">
        <v>3197</v>
      </c>
      <c r="B67" s="11" t="s">
        <v>5177</v>
      </c>
      <c r="C67" s="11" t="s">
        <v>5172</v>
      </c>
      <c r="D67" s="17" t="s">
        <v>3430</v>
      </c>
      <c r="G67" s="11" t="s">
        <v>3338</v>
      </c>
      <c r="H67" s="11" t="s">
        <v>3127</v>
      </c>
      <c r="I67" s="17">
        <v>43</v>
      </c>
      <c r="K67" s="14" t="s">
        <v>3197</v>
      </c>
      <c r="L67" s="11" t="s">
        <v>3663</v>
      </c>
      <c r="M67" s="11" t="s">
        <v>5179</v>
      </c>
      <c r="N67" s="17" t="s">
        <v>5215</v>
      </c>
      <c r="P67" s="14" t="s">
        <v>3197</v>
      </c>
      <c r="Q67" s="11" t="s">
        <v>3354</v>
      </c>
      <c r="R67" s="11" t="s">
        <v>5172</v>
      </c>
      <c r="S67" s="17">
        <v>131</v>
      </c>
    </row>
    <row r="68" spans="1:19" x14ac:dyDescent="0.25">
      <c r="A68" s="14" t="s">
        <v>3198</v>
      </c>
      <c r="B68" s="11" t="s">
        <v>3307</v>
      </c>
      <c r="C68" s="11" t="s">
        <v>5170</v>
      </c>
      <c r="D68" s="17" t="s">
        <v>5421</v>
      </c>
      <c r="F68" s="14" t="s">
        <v>3198</v>
      </c>
      <c r="G68" s="11" t="s">
        <v>5427</v>
      </c>
      <c r="H68" s="11" t="s">
        <v>5424</v>
      </c>
      <c r="I68" s="17">
        <v>42</v>
      </c>
      <c r="L68" s="11" t="s">
        <v>5200</v>
      </c>
      <c r="M68" s="11" t="s">
        <v>3131</v>
      </c>
      <c r="N68" s="17" t="s">
        <v>5436</v>
      </c>
      <c r="P68" s="14" t="s">
        <v>3198</v>
      </c>
      <c r="Q68" s="11" t="s">
        <v>5195</v>
      </c>
      <c r="R68" s="11" t="s">
        <v>5170</v>
      </c>
      <c r="S68" s="17">
        <v>130</v>
      </c>
    </row>
    <row r="69" spans="1:19" x14ac:dyDescent="0.25">
      <c r="A69" s="14" t="s">
        <v>3199</v>
      </c>
      <c r="B69" s="11" t="s">
        <v>5423</v>
      </c>
      <c r="C69" s="19" t="s">
        <v>5424</v>
      </c>
      <c r="D69" s="17" t="s">
        <v>5422</v>
      </c>
      <c r="G69" s="11" t="s">
        <v>5426</v>
      </c>
      <c r="H69" s="11" t="s">
        <v>5179</v>
      </c>
      <c r="I69" s="17">
        <v>42</v>
      </c>
      <c r="L69" s="11" t="s">
        <v>3637</v>
      </c>
      <c r="M69" s="11" t="s">
        <v>5172</v>
      </c>
      <c r="N69" s="17" t="s">
        <v>3529</v>
      </c>
      <c r="P69" s="14" t="s">
        <v>3199</v>
      </c>
      <c r="Q69" s="19" t="s">
        <v>5429</v>
      </c>
      <c r="R69" s="11" t="s">
        <v>5416</v>
      </c>
      <c r="S69" s="17">
        <v>128</v>
      </c>
    </row>
    <row r="70" spans="1:19" x14ac:dyDescent="0.25">
      <c r="A70" s="14" t="s">
        <v>3200</v>
      </c>
      <c r="B70" s="11" t="s">
        <v>3663</v>
      </c>
      <c r="C70" s="11" t="s">
        <v>5179</v>
      </c>
      <c r="D70" s="17" t="s">
        <v>5425</v>
      </c>
      <c r="F70" s="14" t="s">
        <v>3200</v>
      </c>
      <c r="G70" s="11" t="s">
        <v>5196</v>
      </c>
      <c r="H70" s="11" t="s">
        <v>5170</v>
      </c>
      <c r="I70" s="17">
        <v>39</v>
      </c>
      <c r="K70" s="14" t="s">
        <v>3200</v>
      </c>
      <c r="L70" s="11" t="s">
        <v>5426</v>
      </c>
      <c r="M70" s="11" t="s">
        <v>5179</v>
      </c>
      <c r="N70" s="17" t="s">
        <v>5437</v>
      </c>
      <c r="P70" s="14" t="s">
        <v>3200</v>
      </c>
      <c r="Q70" s="19" t="s">
        <v>5417</v>
      </c>
      <c r="R70" s="11" t="s">
        <v>5172</v>
      </c>
      <c r="S70" s="17">
        <v>125</v>
      </c>
    </row>
    <row r="71" spans="1:19" x14ac:dyDescent="0.25">
      <c r="Q71" s="11" t="s">
        <v>5426</v>
      </c>
      <c r="R71" s="11" t="s">
        <v>5179</v>
      </c>
      <c r="S71" s="17">
        <v>125</v>
      </c>
    </row>
    <row r="72" spans="1:19" x14ac:dyDescent="0.25">
      <c r="R72" s="11"/>
    </row>
    <row r="74" spans="1:19" ht="15.75" x14ac:dyDescent="0.25">
      <c r="A74" s="283"/>
      <c r="B74" s="284" t="s">
        <v>5165</v>
      </c>
      <c r="C74" s="285"/>
      <c r="D74" s="286"/>
      <c r="E74" s="286"/>
      <c r="F74" s="283"/>
      <c r="G74" s="284" t="s">
        <v>5166</v>
      </c>
      <c r="H74" s="285"/>
      <c r="I74" s="286"/>
      <c r="J74" s="286"/>
      <c r="K74" s="283"/>
      <c r="L74" s="284" t="s">
        <v>5167</v>
      </c>
      <c r="M74" s="285"/>
      <c r="N74" s="286"/>
      <c r="O74" s="286"/>
      <c r="P74" s="283"/>
      <c r="Q74" s="284" t="s">
        <v>5168</v>
      </c>
      <c r="R74" s="287"/>
      <c r="S74" s="286"/>
    </row>
    <row r="75" spans="1:19" x14ac:dyDescent="0.25">
      <c r="A75" s="14" t="s">
        <v>3191</v>
      </c>
      <c r="B75" s="11" t="s">
        <v>3305</v>
      </c>
      <c r="C75" s="11" t="s">
        <v>3127</v>
      </c>
      <c r="D75" s="17" t="s">
        <v>5169</v>
      </c>
      <c r="F75" s="14" t="s">
        <v>3191</v>
      </c>
      <c r="G75" s="11" t="s">
        <v>3331</v>
      </c>
      <c r="H75" s="11" t="s">
        <v>3127</v>
      </c>
      <c r="I75" s="17">
        <v>60</v>
      </c>
      <c r="K75" s="14" t="s">
        <v>3191</v>
      </c>
      <c r="L75" s="11" t="s">
        <v>3307</v>
      </c>
      <c r="M75" s="11" t="s">
        <v>5170</v>
      </c>
      <c r="N75" s="17" t="s">
        <v>5201</v>
      </c>
      <c r="P75" s="14" t="s">
        <v>3191</v>
      </c>
      <c r="Q75" s="11" t="s">
        <v>5200</v>
      </c>
      <c r="R75" s="11" t="s">
        <v>3131</v>
      </c>
      <c r="S75" s="17">
        <v>132</v>
      </c>
    </row>
    <row r="76" spans="1:19" x14ac:dyDescent="0.25">
      <c r="A76" s="14" t="s">
        <v>3192</v>
      </c>
      <c r="B76" s="11" t="s">
        <v>3307</v>
      </c>
      <c r="C76" s="11" t="s">
        <v>5170</v>
      </c>
      <c r="D76" s="17" t="s">
        <v>5171</v>
      </c>
      <c r="F76" s="14" t="s">
        <v>3192</v>
      </c>
      <c r="G76" s="11" t="s">
        <v>3338</v>
      </c>
      <c r="H76" s="11" t="s">
        <v>3127</v>
      </c>
      <c r="I76" s="17">
        <v>59</v>
      </c>
      <c r="L76" s="11" t="s">
        <v>3305</v>
      </c>
      <c r="M76" s="11" t="s">
        <v>3127</v>
      </c>
      <c r="N76" s="17" t="s">
        <v>5202</v>
      </c>
      <c r="P76" s="14" t="s">
        <v>3192</v>
      </c>
      <c r="Q76" s="11" t="s">
        <v>3700</v>
      </c>
      <c r="R76" s="19" t="s">
        <v>3131</v>
      </c>
      <c r="S76" s="17">
        <v>131</v>
      </c>
    </row>
    <row r="77" spans="1:19" x14ac:dyDescent="0.25">
      <c r="A77" s="14" t="s">
        <v>3193</v>
      </c>
      <c r="B77" s="11" t="s">
        <v>3306</v>
      </c>
      <c r="C77" s="11" t="s">
        <v>5172</v>
      </c>
      <c r="D77" s="17" t="s">
        <v>5173</v>
      </c>
      <c r="F77" s="14" t="s">
        <v>3193</v>
      </c>
      <c r="G77" s="11" t="s">
        <v>3637</v>
      </c>
      <c r="H77" s="11" t="s">
        <v>5172</v>
      </c>
      <c r="I77" s="17">
        <v>54</v>
      </c>
      <c r="K77" s="14" t="s">
        <v>3193</v>
      </c>
      <c r="L77" s="11" t="s">
        <v>3355</v>
      </c>
      <c r="M77" s="11" t="s">
        <v>5172</v>
      </c>
      <c r="N77" s="17" t="s">
        <v>5203</v>
      </c>
      <c r="P77" s="14" t="s">
        <v>3193</v>
      </c>
      <c r="Q77" s="11" t="s">
        <v>3637</v>
      </c>
      <c r="R77" s="11" t="s">
        <v>5172</v>
      </c>
      <c r="S77" s="17">
        <v>127</v>
      </c>
    </row>
    <row r="78" spans="1:19" x14ac:dyDescent="0.25">
      <c r="A78" s="14" t="s">
        <v>3194</v>
      </c>
      <c r="B78" s="11" t="s">
        <v>5174</v>
      </c>
      <c r="C78" s="11" t="s">
        <v>5170</v>
      </c>
      <c r="D78" s="17" t="s">
        <v>4203</v>
      </c>
      <c r="F78" s="14" t="s">
        <v>3194</v>
      </c>
      <c r="G78" s="11" t="s">
        <v>3690</v>
      </c>
      <c r="H78" s="11" t="s">
        <v>5172</v>
      </c>
      <c r="I78" s="17">
        <v>53</v>
      </c>
      <c r="K78" s="14" t="s">
        <v>3194</v>
      </c>
      <c r="L78" s="11" t="s">
        <v>3306</v>
      </c>
      <c r="M78" s="11" t="s">
        <v>5172</v>
      </c>
      <c r="N78" s="17" t="s">
        <v>5204</v>
      </c>
      <c r="P78" s="14" t="s">
        <v>3194</v>
      </c>
      <c r="Q78" s="11" t="s">
        <v>3331</v>
      </c>
      <c r="R78" s="11" t="s">
        <v>3127</v>
      </c>
      <c r="S78" s="17">
        <v>126</v>
      </c>
    </row>
    <row r="79" spans="1:19" x14ac:dyDescent="0.25">
      <c r="A79" s="14" t="s">
        <v>3195</v>
      </c>
      <c r="B79" s="11" t="s">
        <v>3334</v>
      </c>
      <c r="C79" s="11" t="s">
        <v>3127</v>
      </c>
      <c r="D79" s="17" t="s">
        <v>4205</v>
      </c>
      <c r="F79" s="14" t="s">
        <v>3195</v>
      </c>
      <c r="G79" s="11" t="s">
        <v>3333</v>
      </c>
      <c r="H79" s="11" t="s">
        <v>5170</v>
      </c>
      <c r="I79" s="17">
        <v>48</v>
      </c>
      <c r="K79" s="14" t="s">
        <v>3195</v>
      </c>
      <c r="L79" s="11" t="s">
        <v>5174</v>
      </c>
      <c r="M79" s="11" t="s">
        <v>5170</v>
      </c>
      <c r="N79" s="17" t="s">
        <v>5205</v>
      </c>
      <c r="P79" s="14" t="s">
        <v>3195</v>
      </c>
      <c r="Q79" s="11" t="s">
        <v>3339</v>
      </c>
      <c r="R79" s="11" t="s">
        <v>5170</v>
      </c>
      <c r="S79" s="17">
        <v>125</v>
      </c>
    </row>
    <row r="80" spans="1:19" x14ac:dyDescent="0.25">
      <c r="A80" s="14" t="s">
        <v>3196</v>
      </c>
      <c r="B80" s="11" t="s">
        <v>5175</v>
      </c>
      <c r="C80" s="11" t="s">
        <v>3129</v>
      </c>
      <c r="D80" s="17" t="s">
        <v>3487</v>
      </c>
      <c r="F80" s="14" t="s">
        <v>3196</v>
      </c>
      <c r="G80" s="11" t="s">
        <v>5195</v>
      </c>
      <c r="H80" s="11" t="s">
        <v>5170</v>
      </c>
      <c r="I80" s="17">
        <v>44</v>
      </c>
      <c r="L80" s="11" t="s">
        <v>3331</v>
      </c>
      <c r="M80" s="11" t="s">
        <v>3127</v>
      </c>
      <c r="N80" s="17" t="s">
        <v>5206</v>
      </c>
      <c r="Q80" s="11" t="s">
        <v>3355</v>
      </c>
      <c r="R80" s="11" t="s">
        <v>5172</v>
      </c>
      <c r="S80" s="17">
        <v>125</v>
      </c>
    </row>
    <row r="81" spans="1:19" x14ac:dyDescent="0.25">
      <c r="A81" s="14" t="s">
        <v>3197</v>
      </c>
      <c r="B81" s="11" t="s">
        <v>3355</v>
      </c>
      <c r="C81" s="11" t="s">
        <v>5172</v>
      </c>
      <c r="D81" s="17" t="s">
        <v>4005</v>
      </c>
      <c r="F81" s="14" t="s">
        <v>3197</v>
      </c>
      <c r="G81" s="11" t="s">
        <v>5199</v>
      </c>
      <c r="H81" s="11" t="s">
        <v>3131</v>
      </c>
      <c r="I81" s="17">
        <v>42</v>
      </c>
      <c r="K81" s="14" t="s">
        <v>3197</v>
      </c>
      <c r="L81" s="11" t="s">
        <v>3338</v>
      </c>
      <c r="M81" s="11" t="s">
        <v>3127</v>
      </c>
      <c r="N81" s="17" t="s">
        <v>5207</v>
      </c>
      <c r="P81" s="14" t="s">
        <v>3197</v>
      </c>
      <c r="Q81" s="11" t="s">
        <v>3307</v>
      </c>
      <c r="R81" s="11" t="s">
        <v>5170</v>
      </c>
      <c r="S81" s="17">
        <v>120</v>
      </c>
    </row>
    <row r="82" spans="1:19" x14ac:dyDescent="0.25">
      <c r="A82" s="14" t="s">
        <v>3198</v>
      </c>
      <c r="B82" s="11" t="s">
        <v>3354</v>
      </c>
      <c r="C82" s="11" t="s">
        <v>5172</v>
      </c>
      <c r="D82" s="17" t="s">
        <v>3363</v>
      </c>
      <c r="F82" s="14" t="s">
        <v>3198</v>
      </c>
      <c r="G82" s="11" t="s">
        <v>5200</v>
      </c>
      <c r="H82" s="11" t="s">
        <v>3131</v>
      </c>
      <c r="I82" s="17">
        <v>40</v>
      </c>
      <c r="K82" s="14" t="s">
        <v>3198</v>
      </c>
      <c r="L82" s="11" t="s">
        <v>3690</v>
      </c>
      <c r="M82" s="11" t="s">
        <v>5172</v>
      </c>
      <c r="N82" s="17" t="s">
        <v>5208</v>
      </c>
      <c r="P82" s="14" t="s">
        <v>3198</v>
      </c>
      <c r="Q82" s="11" t="s">
        <v>3690</v>
      </c>
      <c r="R82" s="11" t="s">
        <v>5172</v>
      </c>
      <c r="S82" s="17">
        <v>115</v>
      </c>
    </row>
    <row r="83" spans="1:19" x14ac:dyDescent="0.25">
      <c r="A83" s="14" t="s">
        <v>3199</v>
      </c>
      <c r="B83" s="11" t="s">
        <v>3352</v>
      </c>
      <c r="C83" s="19" t="s">
        <v>5184</v>
      </c>
      <c r="D83" s="17" t="s">
        <v>3567</v>
      </c>
      <c r="F83" s="14" t="s">
        <v>3199</v>
      </c>
      <c r="G83" s="11" t="s">
        <v>3339</v>
      </c>
      <c r="H83" s="11" t="s">
        <v>5170</v>
      </c>
      <c r="I83" s="17">
        <v>35</v>
      </c>
      <c r="K83" s="14" t="s">
        <v>3199</v>
      </c>
      <c r="L83" s="11" t="s">
        <v>3637</v>
      </c>
      <c r="M83" s="11" t="s">
        <v>5172</v>
      </c>
      <c r="N83" s="17" t="s">
        <v>5209</v>
      </c>
      <c r="Q83" s="11" t="s">
        <v>3354</v>
      </c>
      <c r="R83" s="11" t="s">
        <v>5172</v>
      </c>
      <c r="S83" s="17">
        <v>115</v>
      </c>
    </row>
    <row r="84" spans="1:19" x14ac:dyDescent="0.25">
      <c r="A84" s="14" t="s">
        <v>3200</v>
      </c>
      <c r="B84" s="11" t="s">
        <v>5177</v>
      </c>
      <c r="C84" s="11" t="s">
        <v>3131</v>
      </c>
      <c r="D84" s="17" t="s">
        <v>5176</v>
      </c>
      <c r="F84" s="14" t="s">
        <v>3200</v>
      </c>
      <c r="G84" s="11" t="s">
        <v>5196</v>
      </c>
      <c r="H84" s="11" t="s">
        <v>5170</v>
      </c>
      <c r="I84" s="17">
        <v>32</v>
      </c>
      <c r="K84" s="14" t="s">
        <v>3200</v>
      </c>
      <c r="L84" s="11" t="s">
        <v>3334</v>
      </c>
      <c r="M84" s="11" t="s">
        <v>3127</v>
      </c>
      <c r="N84" s="17" t="s">
        <v>5210</v>
      </c>
      <c r="P84" s="14" t="s">
        <v>3200</v>
      </c>
      <c r="Q84" s="11" t="s">
        <v>5199</v>
      </c>
      <c r="R84" s="11" t="s">
        <v>3131</v>
      </c>
      <c r="S84" s="17">
        <v>110</v>
      </c>
    </row>
    <row r="85" spans="1:19" x14ac:dyDescent="0.25">
      <c r="Q85" s="11" t="s">
        <v>3467</v>
      </c>
      <c r="R85" s="11" t="s">
        <v>5170</v>
      </c>
      <c r="S85" s="17">
        <v>110</v>
      </c>
    </row>
    <row r="86" spans="1:19" x14ac:dyDescent="0.25">
      <c r="Q86" s="11" t="s">
        <v>3333</v>
      </c>
      <c r="R86" s="11" t="s">
        <v>5170</v>
      </c>
      <c r="S86" s="17">
        <v>110</v>
      </c>
    </row>
    <row r="89" spans="1:19" ht="15.75" x14ac:dyDescent="0.25">
      <c r="A89" s="283"/>
      <c r="B89" s="284" t="s">
        <v>5161</v>
      </c>
      <c r="C89" s="285"/>
      <c r="D89" s="286"/>
      <c r="E89" s="286"/>
      <c r="F89" s="283"/>
      <c r="G89" s="284" t="s">
        <v>5162</v>
      </c>
      <c r="H89" s="285"/>
      <c r="I89" s="286"/>
      <c r="J89" s="286"/>
      <c r="K89" s="283"/>
      <c r="L89" s="284" t="s">
        <v>5163</v>
      </c>
      <c r="M89" s="285"/>
      <c r="N89" s="286"/>
      <c r="O89" s="286"/>
      <c r="P89" s="283"/>
      <c r="Q89" s="284" t="s">
        <v>5164</v>
      </c>
      <c r="R89" s="287"/>
      <c r="S89" s="286"/>
    </row>
    <row r="90" spans="1:19" x14ac:dyDescent="0.25">
      <c r="A90" s="14" t="s">
        <v>3191</v>
      </c>
      <c r="B90" s="11" t="s">
        <v>3305</v>
      </c>
      <c r="C90" s="11" t="s">
        <v>3127</v>
      </c>
      <c r="D90" s="17" t="s">
        <v>5178</v>
      </c>
      <c r="F90" s="14" t="s">
        <v>3191</v>
      </c>
      <c r="G90" s="11" t="s">
        <v>3338</v>
      </c>
      <c r="H90" s="11" t="s">
        <v>3127</v>
      </c>
      <c r="I90" s="17">
        <v>54</v>
      </c>
      <c r="K90" s="14" t="s">
        <v>3191</v>
      </c>
      <c r="L90" s="11" t="s">
        <v>3467</v>
      </c>
      <c r="M90" s="11" t="s">
        <v>5170</v>
      </c>
      <c r="N90" s="17" t="s">
        <v>5211</v>
      </c>
      <c r="P90" s="14" t="s">
        <v>3191</v>
      </c>
      <c r="Q90" s="11" t="s">
        <v>3690</v>
      </c>
      <c r="R90" s="11" t="s">
        <v>5172</v>
      </c>
      <c r="S90" s="17">
        <v>145</v>
      </c>
    </row>
    <row r="91" spans="1:19" x14ac:dyDescent="0.25">
      <c r="A91" s="14" t="s">
        <v>3192</v>
      </c>
      <c r="B91" s="11" t="s">
        <v>3575</v>
      </c>
      <c r="C91" s="11" t="s">
        <v>5179</v>
      </c>
      <c r="D91" s="17" t="s">
        <v>3326</v>
      </c>
      <c r="F91" s="14" t="s">
        <v>3192</v>
      </c>
      <c r="G91" s="11" t="s">
        <v>3333</v>
      </c>
      <c r="H91" s="11" t="s">
        <v>5170</v>
      </c>
      <c r="I91" s="17">
        <v>52</v>
      </c>
      <c r="K91" s="14" t="s">
        <v>3192</v>
      </c>
      <c r="L91" s="11" t="s">
        <v>3305</v>
      </c>
      <c r="M91" s="11" t="s">
        <v>3127</v>
      </c>
      <c r="N91" s="17" t="s">
        <v>3506</v>
      </c>
      <c r="P91" s="14" t="s">
        <v>3192</v>
      </c>
      <c r="Q91" s="11" t="s">
        <v>3354</v>
      </c>
      <c r="R91" s="11" t="s">
        <v>5170</v>
      </c>
      <c r="S91" s="17">
        <v>138</v>
      </c>
    </row>
    <row r="92" spans="1:19" x14ac:dyDescent="0.25">
      <c r="A92" s="14" t="s">
        <v>3193</v>
      </c>
      <c r="B92" s="11" t="s">
        <v>3467</v>
      </c>
      <c r="C92" s="11" t="s">
        <v>5170</v>
      </c>
      <c r="D92" s="17" t="s">
        <v>3269</v>
      </c>
      <c r="F92" s="14" t="s">
        <v>3193</v>
      </c>
      <c r="G92" s="11" t="s">
        <v>5195</v>
      </c>
      <c r="H92" s="11" t="s">
        <v>5179</v>
      </c>
      <c r="I92" s="17">
        <v>46</v>
      </c>
      <c r="K92" s="14" t="s">
        <v>3193</v>
      </c>
      <c r="L92" s="11" t="s">
        <v>3338</v>
      </c>
      <c r="M92" s="11" t="s">
        <v>3127</v>
      </c>
      <c r="N92" s="17" t="s">
        <v>5212</v>
      </c>
      <c r="P92" s="14" t="s">
        <v>3193</v>
      </c>
      <c r="Q92" s="11" t="s">
        <v>3333</v>
      </c>
      <c r="R92" s="11" t="s">
        <v>5170</v>
      </c>
      <c r="S92" s="17">
        <v>131</v>
      </c>
    </row>
    <row r="93" spans="1:19" x14ac:dyDescent="0.25">
      <c r="A93" s="14" t="s">
        <v>3194</v>
      </c>
      <c r="B93" s="11" t="s">
        <v>3306</v>
      </c>
      <c r="C93" s="11" t="s">
        <v>5172</v>
      </c>
      <c r="D93" s="17" t="s">
        <v>3314</v>
      </c>
      <c r="F93" s="14" t="s">
        <v>3194</v>
      </c>
      <c r="G93" s="11" t="s">
        <v>3690</v>
      </c>
      <c r="H93" s="11" t="s">
        <v>5172</v>
      </c>
      <c r="I93" s="17">
        <v>45</v>
      </c>
      <c r="K93" s="14" t="s">
        <v>3194</v>
      </c>
      <c r="L93" s="11" t="s">
        <v>3575</v>
      </c>
      <c r="M93" s="11" t="s">
        <v>5179</v>
      </c>
      <c r="N93" s="17" t="s">
        <v>5213</v>
      </c>
      <c r="P93" s="14" t="s">
        <v>3194</v>
      </c>
      <c r="Q93" s="11" t="s">
        <v>3338</v>
      </c>
      <c r="R93" s="11" t="s">
        <v>3127</v>
      </c>
      <c r="S93" s="17">
        <v>128</v>
      </c>
    </row>
    <row r="94" spans="1:19" x14ac:dyDescent="0.25">
      <c r="A94" s="14" t="s">
        <v>3195</v>
      </c>
      <c r="B94" s="11" t="s">
        <v>5181</v>
      </c>
      <c r="C94" s="11" t="s">
        <v>3127</v>
      </c>
      <c r="D94" s="17" t="s">
        <v>5182</v>
      </c>
      <c r="F94" s="14" t="s">
        <v>3195</v>
      </c>
      <c r="G94" s="11" t="s">
        <v>5196</v>
      </c>
      <c r="H94" s="11" t="s">
        <v>5170</v>
      </c>
      <c r="I94" s="17">
        <v>44</v>
      </c>
      <c r="K94" s="14" t="s">
        <v>3195</v>
      </c>
      <c r="L94" s="11" t="s">
        <v>3690</v>
      </c>
      <c r="M94" s="11" t="s">
        <v>5172</v>
      </c>
      <c r="N94" s="17" t="s">
        <v>5214</v>
      </c>
      <c r="P94" s="14" t="s">
        <v>3195</v>
      </c>
      <c r="Q94" s="11" t="s">
        <v>3467</v>
      </c>
      <c r="R94" s="11" t="s">
        <v>5170</v>
      </c>
      <c r="S94" s="17">
        <v>124</v>
      </c>
    </row>
    <row r="95" spans="1:19" x14ac:dyDescent="0.25">
      <c r="A95" s="14" t="s">
        <v>3196</v>
      </c>
      <c r="B95" s="11" t="s">
        <v>3355</v>
      </c>
      <c r="C95" s="11" t="s">
        <v>5172</v>
      </c>
      <c r="D95" s="17" t="s">
        <v>5183</v>
      </c>
      <c r="F95" s="14" t="s">
        <v>3196</v>
      </c>
      <c r="G95" s="11" t="s">
        <v>3331</v>
      </c>
      <c r="H95" s="11" t="s">
        <v>5172</v>
      </c>
      <c r="I95" s="17">
        <v>42</v>
      </c>
      <c r="L95" s="11" t="s">
        <v>3333</v>
      </c>
      <c r="M95" s="11" t="s">
        <v>5170</v>
      </c>
      <c r="N95" s="17" t="s">
        <v>5216</v>
      </c>
      <c r="P95" s="14" t="s">
        <v>3196</v>
      </c>
      <c r="Q95" s="11" t="s">
        <v>3339</v>
      </c>
      <c r="R95" s="11" t="s">
        <v>5179</v>
      </c>
      <c r="S95" s="17">
        <v>123</v>
      </c>
    </row>
    <row r="96" spans="1:19" x14ac:dyDescent="0.25">
      <c r="A96" s="14" t="s">
        <v>3197</v>
      </c>
      <c r="B96" s="11" t="s">
        <v>3352</v>
      </c>
      <c r="C96" s="19" t="s">
        <v>5184</v>
      </c>
      <c r="D96" s="17" t="s">
        <v>3685</v>
      </c>
      <c r="F96" s="14" t="s">
        <v>3197</v>
      </c>
      <c r="G96" s="11" t="s">
        <v>3353</v>
      </c>
      <c r="H96" s="11" t="s">
        <v>3127</v>
      </c>
      <c r="I96" s="17">
        <v>33</v>
      </c>
      <c r="K96" s="14" t="s">
        <v>3197</v>
      </c>
      <c r="L96" s="11" t="s">
        <v>3355</v>
      </c>
      <c r="M96" s="11" t="s">
        <v>5172</v>
      </c>
      <c r="N96" s="17" t="s">
        <v>5215</v>
      </c>
      <c r="P96" s="14" t="s">
        <v>3197</v>
      </c>
      <c r="Q96" s="11" t="s">
        <v>3352</v>
      </c>
      <c r="R96" s="19" t="s">
        <v>5184</v>
      </c>
      <c r="S96" s="17">
        <v>122</v>
      </c>
    </row>
    <row r="97" spans="1:19" x14ac:dyDescent="0.25">
      <c r="A97" s="14" t="s">
        <v>3198</v>
      </c>
      <c r="B97" s="11" t="s">
        <v>3311</v>
      </c>
      <c r="C97" s="19" t="s">
        <v>3127</v>
      </c>
      <c r="D97" s="17" t="s">
        <v>5185</v>
      </c>
      <c r="G97" s="11" t="s">
        <v>5197</v>
      </c>
      <c r="H97" s="11" t="s">
        <v>3127</v>
      </c>
      <c r="I97" s="17">
        <v>33</v>
      </c>
      <c r="K97" s="14" t="s">
        <v>3198</v>
      </c>
      <c r="L97" s="11" t="s">
        <v>5181</v>
      </c>
      <c r="M97" s="11" t="s">
        <v>3127</v>
      </c>
      <c r="N97" s="17" t="s">
        <v>5218</v>
      </c>
      <c r="Q97" s="11" t="s">
        <v>3355</v>
      </c>
      <c r="R97" s="11" t="s">
        <v>5172</v>
      </c>
      <c r="S97" s="17">
        <v>122</v>
      </c>
    </row>
    <row r="98" spans="1:19" x14ac:dyDescent="0.25">
      <c r="A98" s="14" t="s">
        <v>3199</v>
      </c>
      <c r="B98" s="11" t="s">
        <v>3307</v>
      </c>
      <c r="C98" s="11" t="s">
        <v>5170</v>
      </c>
      <c r="D98" s="17" t="s">
        <v>3318</v>
      </c>
      <c r="F98" s="14" t="s">
        <v>3199</v>
      </c>
      <c r="G98" s="11" t="s">
        <v>3637</v>
      </c>
      <c r="H98" s="11" t="s">
        <v>5172</v>
      </c>
      <c r="I98" s="17">
        <v>31</v>
      </c>
      <c r="K98" s="14" t="s">
        <v>3199</v>
      </c>
      <c r="L98" s="11" t="s">
        <v>5197</v>
      </c>
      <c r="M98" s="11" t="s">
        <v>3127</v>
      </c>
      <c r="N98" s="17" t="s">
        <v>5217</v>
      </c>
      <c r="P98" s="14" t="s">
        <v>3199</v>
      </c>
      <c r="Q98" s="11" t="s">
        <v>3331</v>
      </c>
      <c r="R98" s="11" t="s">
        <v>5172</v>
      </c>
      <c r="S98" s="17">
        <v>120</v>
      </c>
    </row>
    <row r="99" spans="1:19" x14ac:dyDescent="0.25">
      <c r="A99" s="14" t="s">
        <v>3200</v>
      </c>
      <c r="B99" s="11" t="s">
        <v>3354</v>
      </c>
      <c r="C99" s="11" t="s">
        <v>5170</v>
      </c>
      <c r="D99" s="17" t="s">
        <v>4006</v>
      </c>
      <c r="G99" s="11" t="s">
        <v>5198</v>
      </c>
      <c r="H99" s="11" t="s">
        <v>5184</v>
      </c>
      <c r="I99" s="17">
        <v>31</v>
      </c>
      <c r="K99" s="14" t="s">
        <v>3200</v>
      </c>
      <c r="L99" s="11" t="s">
        <v>3306</v>
      </c>
      <c r="M99" s="11" t="s">
        <v>5172</v>
      </c>
      <c r="N99" s="17" t="s">
        <v>5219</v>
      </c>
      <c r="P99" s="14" t="s">
        <v>3200</v>
      </c>
      <c r="Q99" s="11" t="s">
        <v>3575</v>
      </c>
      <c r="R99" s="11" t="s">
        <v>5179</v>
      </c>
      <c r="S99" s="17">
        <v>114</v>
      </c>
    </row>
    <row r="100" spans="1:19" x14ac:dyDescent="0.25">
      <c r="Q100" s="11" t="s">
        <v>3353</v>
      </c>
      <c r="R100" s="11" t="s">
        <v>3127</v>
      </c>
      <c r="S100" s="17">
        <v>114</v>
      </c>
    </row>
    <row r="101" spans="1:19" x14ac:dyDescent="0.25">
      <c r="R101" s="11"/>
    </row>
    <row r="103" spans="1:19" ht="15.75" x14ac:dyDescent="0.25">
      <c r="A103" s="283"/>
      <c r="B103" s="284" t="s">
        <v>5157</v>
      </c>
      <c r="C103" s="285"/>
      <c r="D103" s="286"/>
      <c r="E103" s="283">
        <v>3</v>
      </c>
      <c r="F103" s="283"/>
      <c r="G103" s="284" t="s">
        <v>5158</v>
      </c>
      <c r="H103" s="285"/>
      <c r="I103" s="286"/>
      <c r="J103" s="286"/>
      <c r="K103" s="283"/>
      <c r="L103" s="284" t="s">
        <v>5159</v>
      </c>
      <c r="M103" s="285"/>
      <c r="N103" s="286"/>
      <c r="O103" s="286"/>
      <c r="P103" s="283"/>
      <c r="Q103" s="284" t="s">
        <v>5160</v>
      </c>
      <c r="R103" s="287"/>
      <c r="S103" s="286"/>
    </row>
    <row r="104" spans="1:19" x14ac:dyDescent="0.25">
      <c r="A104" s="14" t="s">
        <v>3191</v>
      </c>
      <c r="B104" s="11" t="s">
        <v>3306</v>
      </c>
      <c r="C104" s="11" t="s">
        <v>5172</v>
      </c>
      <c r="D104" s="17" t="s">
        <v>5186</v>
      </c>
      <c r="F104" s="14" t="s">
        <v>3191</v>
      </c>
      <c r="G104" s="11" t="s">
        <v>3690</v>
      </c>
      <c r="H104" s="11" t="s">
        <v>5172</v>
      </c>
      <c r="I104" s="17">
        <v>66</v>
      </c>
      <c r="K104" s="14" t="s">
        <v>3191</v>
      </c>
      <c r="L104" s="11" t="s">
        <v>3355</v>
      </c>
      <c r="M104" s="11" t="s">
        <v>5172</v>
      </c>
      <c r="N104" s="17" t="s">
        <v>5220</v>
      </c>
      <c r="P104" s="14" t="s">
        <v>3191</v>
      </c>
      <c r="Q104" s="11" t="s">
        <v>3355</v>
      </c>
      <c r="R104" s="11" t="s">
        <v>5172</v>
      </c>
      <c r="S104" s="17">
        <v>167</v>
      </c>
    </row>
    <row r="105" spans="1:19" x14ac:dyDescent="0.25">
      <c r="A105" s="14" t="s">
        <v>3192</v>
      </c>
      <c r="B105" s="11" t="s">
        <v>3355</v>
      </c>
      <c r="C105" s="11" t="s">
        <v>5172</v>
      </c>
      <c r="D105" s="17" t="s">
        <v>5187</v>
      </c>
      <c r="F105" s="14" t="s">
        <v>3192</v>
      </c>
      <c r="G105" s="11" t="s">
        <v>3331</v>
      </c>
      <c r="H105" s="11" t="s">
        <v>5172</v>
      </c>
      <c r="I105" s="17">
        <v>59</v>
      </c>
      <c r="K105" s="14" t="s">
        <v>3192</v>
      </c>
      <c r="L105" s="11" t="s">
        <v>3306</v>
      </c>
      <c r="M105" s="11" t="s">
        <v>5172</v>
      </c>
      <c r="N105" s="17" t="s">
        <v>5221</v>
      </c>
      <c r="P105" s="14" t="s">
        <v>3192</v>
      </c>
      <c r="Q105" s="11" t="s">
        <v>5196</v>
      </c>
      <c r="R105" s="11" t="s">
        <v>5170</v>
      </c>
      <c r="S105" s="17">
        <v>156</v>
      </c>
    </row>
    <row r="106" spans="1:19" x14ac:dyDescent="0.25">
      <c r="A106" s="14" t="s">
        <v>3193</v>
      </c>
      <c r="B106" s="11" t="s">
        <v>3305</v>
      </c>
      <c r="C106" s="11" t="s">
        <v>5188</v>
      </c>
      <c r="D106" s="17" t="s">
        <v>3655</v>
      </c>
      <c r="F106" s="14" t="s">
        <v>3193</v>
      </c>
      <c r="G106" s="11" t="s">
        <v>5195</v>
      </c>
      <c r="H106" s="11" t="s">
        <v>5179</v>
      </c>
      <c r="I106" s="17">
        <v>57</v>
      </c>
      <c r="K106" s="14" t="s">
        <v>3193</v>
      </c>
      <c r="L106" s="11" t="s">
        <v>3690</v>
      </c>
      <c r="M106" s="11" t="s">
        <v>5172</v>
      </c>
      <c r="N106" s="17" t="s">
        <v>5222</v>
      </c>
      <c r="P106" s="14" t="s">
        <v>3193</v>
      </c>
      <c r="Q106" s="11" t="s">
        <v>3339</v>
      </c>
      <c r="R106" s="11" t="s">
        <v>5179</v>
      </c>
      <c r="S106" s="17">
        <v>155</v>
      </c>
    </row>
    <row r="107" spans="1:19" x14ac:dyDescent="0.25">
      <c r="A107" s="14" t="s">
        <v>3194</v>
      </c>
      <c r="B107" s="11" t="s">
        <v>3665</v>
      </c>
      <c r="C107" s="11" t="s">
        <v>5170</v>
      </c>
      <c r="D107" s="17" t="s">
        <v>5189</v>
      </c>
      <c r="F107" s="14" t="s">
        <v>3194</v>
      </c>
      <c r="G107" s="11" t="s">
        <v>5196</v>
      </c>
      <c r="H107" s="11" t="s">
        <v>5170</v>
      </c>
      <c r="I107" s="17">
        <v>55</v>
      </c>
      <c r="K107" s="14" t="s">
        <v>3194</v>
      </c>
      <c r="L107" s="11" t="s">
        <v>3637</v>
      </c>
      <c r="M107" s="11" t="s">
        <v>5172</v>
      </c>
      <c r="N107" s="17" t="s">
        <v>5223</v>
      </c>
      <c r="P107" s="14" t="s">
        <v>3194</v>
      </c>
      <c r="Q107" s="11" t="s">
        <v>3690</v>
      </c>
      <c r="R107" s="11" t="s">
        <v>5172</v>
      </c>
      <c r="S107" s="17">
        <v>148</v>
      </c>
    </row>
    <row r="108" spans="1:19" x14ac:dyDescent="0.25">
      <c r="A108" s="14" t="s">
        <v>3195</v>
      </c>
      <c r="B108" s="11" t="s">
        <v>3307</v>
      </c>
      <c r="C108" s="11" t="s">
        <v>5170</v>
      </c>
      <c r="D108" s="17" t="s">
        <v>3315</v>
      </c>
      <c r="F108" s="14" t="s">
        <v>3195</v>
      </c>
      <c r="G108" s="11" t="s">
        <v>3338</v>
      </c>
      <c r="H108" s="11" t="s">
        <v>3127</v>
      </c>
      <c r="I108" s="17">
        <v>51</v>
      </c>
      <c r="K108" s="14" t="s">
        <v>3195</v>
      </c>
      <c r="L108" s="11" t="s">
        <v>5196</v>
      </c>
      <c r="M108" s="11" t="s">
        <v>5170</v>
      </c>
      <c r="N108" s="17" t="s">
        <v>5224</v>
      </c>
      <c r="P108" s="14" t="s">
        <v>3195</v>
      </c>
      <c r="Q108" s="11" t="s">
        <v>3336</v>
      </c>
      <c r="R108" s="11" t="s">
        <v>5179</v>
      </c>
      <c r="S108" s="17">
        <v>137</v>
      </c>
    </row>
    <row r="109" spans="1:19" x14ac:dyDescent="0.25">
      <c r="A109" s="14" t="s">
        <v>3196</v>
      </c>
      <c r="B109" s="11" t="s">
        <v>5175</v>
      </c>
      <c r="C109" s="11" t="s">
        <v>3127</v>
      </c>
      <c r="D109" s="17" t="s">
        <v>3315</v>
      </c>
      <c r="F109" s="14" t="s">
        <v>3196</v>
      </c>
      <c r="G109" s="11" t="s">
        <v>3637</v>
      </c>
      <c r="H109" s="11" t="s">
        <v>5172</v>
      </c>
      <c r="I109" s="17">
        <v>47</v>
      </c>
      <c r="K109" s="14" t="s">
        <v>3196</v>
      </c>
      <c r="L109" s="11" t="s">
        <v>3339</v>
      </c>
      <c r="M109" s="11" t="s">
        <v>5179</v>
      </c>
      <c r="N109" s="17" t="s">
        <v>4041</v>
      </c>
      <c r="P109" s="14" t="s">
        <v>3196</v>
      </c>
      <c r="Q109" s="11" t="s">
        <v>3354</v>
      </c>
      <c r="R109" s="11" t="s">
        <v>5170</v>
      </c>
      <c r="S109" s="17">
        <v>133</v>
      </c>
    </row>
    <row r="110" spans="1:19" x14ac:dyDescent="0.25">
      <c r="A110" s="14" t="s">
        <v>3197</v>
      </c>
      <c r="B110" s="11" t="s">
        <v>3354</v>
      </c>
      <c r="C110" s="11" t="s">
        <v>5170</v>
      </c>
      <c r="D110" s="17" t="s">
        <v>3271</v>
      </c>
      <c r="G110" s="11" t="s">
        <v>3330</v>
      </c>
      <c r="H110" s="11" t="s">
        <v>5170</v>
      </c>
      <c r="I110" s="17">
        <v>47</v>
      </c>
      <c r="L110" s="11" t="s">
        <v>3305</v>
      </c>
      <c r="M110" s="11" t="s">
        <v>5188</v>
      </c>
      <c r="N110" s="17" t="s">
        <v>5204</v>
      </c>
      <c r="P110" s="14" t="s">
        <v>3197</v>
      </c>
      <c r="Q110" s="11" t="s">
        <v>3637</v>
      </c>
      <c r="R110" s="11" t="s">
        <v>5172</v>
      </c>
      <c r="S110" s="17">
        <v>132</v>
      </c>
    </row>
    <row r="111" spans="1:19" x14ac:dyDescent="0.25">
      <c r="A111" s="14" t="s">
        <v>3198</v>
      </c>
      <c r="B111" s="11" t="s">
        <v>3311</v>
      </c>
      <c r="C111" s="19" t="s">
        <v>3127</v>
      </c>
      <c r="D111" s="17" t="s">
        <v>3414</v>
      </c>
      <c r="F111" s="14" t="s">
        <v>3198</v>
      </c>
      <c r="G111" s="11" t="s">
        <v>3662</v>
      </c>
      <c r="H111" s="11" t="s">
        <v>3127</v>
      </c>
      <c r="I111" s="17">
        <v>46</v>
      </c>
      <c r="K111" s="14" t="s">
        <v>3198</v>
      </c>
      <c r="L111" s="11" t="s">
        <v>3467</v>
      </c>
      <c r="M111" s="11" t="s">
        <v>5170</v>
      </c>
      <c r="N111" s="17" t="s">
        <v>3723</v>
      </c>
      <c r="P111" s="14" t="s">
        <v>3198</v>
      </c>
      <c r="Q111" s="11" t="s">
        <v>3311</v>
      </c>
      <c r="R111" s="19" t="s">
        <v>3127</v>
      </c>
      <c r="S111" s="17">
        <v>129</v>
      </c>
    </row>
    <row r="112" spans="1:19" x14ac:dyDescent="0.25">
      <c r="A112" s="14" t="s">
        <v>3199</v>
      </c>
      <c r="B112" s="11" t="s">
        <v>5181</v>
      </c>
      <c r="C112" s="11" t="s">
        <v>3127</v>
      </c>
      <c r="D112" s="17" t="s">
        <v>5190</v>
      </c>
      <c r="F112" s="14" t="s">
        <v>3199</v>
      </c>
      <c r="G112" s="11" t="s">
        <v>3333</v>
      </c>
      <c r="H112" s="11" t="s">
        <v>5188</v>
      </c>
      <c r="I112" s="17">
        <v>41</v>
      </c>
      <c r="K112" s="14" t="s">
        <v>3199</v>
      </c>
      <c r="L112" s="11" t="s">
        <v>5226</v>
      </c>
      <c r="M112" s="11" t="s">
        <v>5172</v>
      </c>
      <c r="N112" s="17" t="s">
        <v>5225</v>
      </c>
      <c r="P112" s="14" t="s">
        <v>3199</v>
      </c>
      <c r="Q112" s="11" t="s">
        <v>3331</v>
      </c>
      <c r="R112" s="11" t="s">
        <v>5172</v>
      </c>
      <c r="S112" s="17">
        <v>125</v>
      </c>
    </row>
    <row r="113" spans="1:19" x14ac:dyDescent="0.25">
      <c r="A113" s="14" t="s">
        <v>3200</v>
      </c>
      <c r="B113" s="11" t="s">
        <v>3339</v>
      </c>
      <c r="C113" s="11" t="s">
        <v>5179</v>
      </c>
      <c r="D113" s="17" t="s">
        <v>3707</v>
      </c>
      <c r="F113" s="14" t="s">
        <v>3200</v>
      </c>
      <c r="G113" s="11" t="s">
        <v>3336</v>
      </c>
      <c r="H113" s="11" t="s">
        <v>5179</v>
      </c>
      <c r="I113" s="17">
        <v>40</v>
      </c>
      <c r="K113" s="14" t="s">
        <v>3200</v>
      </c>
      <c r="L113" s="11" t="s">
        <v>3354</v>
      </c>
      <c r="M113" s="11" t="s">
        <v>5170</v>
      </c>
      <c r="N113" s="17" t="s">
        <v>5227</v>
      </c>
      <c r="P113" s="14" t="s">
        <v>3200</v>
      </c>
      <c r="Q113" s="11" t="s">
        <v>5237</v>
      </c>
      <c r="R113" s="11" t="s">
        <v>5188</v>
      </c>
      <c r="S113" s="17">
        <v>124</v>
      </c>
    </row>
    <row r="116" spans="1:19" ht="15.75" x14ac:dyDescent="0.25">
      <c r="A116" s="283"/>
      <c r="B116" s="284" t="s">
        <v>5153</v>
      </c>
      <c r="C116" s="285"/>
      <c r="D116" s="286"/>
      <c r="E116" s="286"/>
      <c r="F116" s="283"/>
      <c r="G116" s="284" t="s">
        <v>5154</v>
      </c>
      <c r="H116" s="285"/>
      <c r="I116" s="286"/>
      <c r="J116" s="286"/>
      <c r="K116" s="283"/>
      <c r="L116" s="284" t="s">
        <v>5155</v>
      </c>
      <c r="M116" s="285"/>
      <c r="N116" s="286"/>
      <c r="O116" s="286"/>
      <c r="P116" s="283"/>
      <c r="Q116" s="284" t="s">
        <v>5156</v>
      </c>
      <c r="R116" s="287"/>
      <c r="S116" s="286"/>
    </row>
    <row r="117" spans="1:19" x14ac:dyDescent="0.25">
      <c r="A117" s="14" t="s">
        <v>3191</v>
      </c>
      <c r="B117" s="11" t="s">
        <v>3650</v>
      </c>
      <c r="C117" s="11" t="s">
        <v>5188</v>
      </c>
      <c r="D117" s="17" t="s">
        <v>5191</v>
      </c>
      <c r="F117" s="14" t="s">
        <v>3191</v>
      </c>
      <c r="G117" s="11" t="s">
        <v>3332</v>
      </c>
      <c r="H117" s="11" t="s">
        <v>3127</v>
      </c>
      <c r="I117" s="17">
        <v>52</v>
      </c>
      <c r="K117" s="14" t="s">
        <v>3191</v>
      </c>
      <c r="L117" s="11" t="s">
        <v>3650</v>
      </c>
      <c r="M117" s="11" t="s">
        <v>5188</v>
      </c>
      <c r="N117" s="17" t="s">
        <v>5228</v>
      </c>
      <c r="P117" s="14" t="s">
        <v>3191</v>
      </c>
      <c r="Q117" s="11" t="s">
        <v>3355</v>
      </c>
      <c r="R117" s="11" t="s">
        <v>5172</v>
      </c>
      <c r="S117" s="17">
        <v>151</v>
      </c>
    </row>
    <row r="118" spans="1:19" x14ac:dyDescent="0.25">
      <c r="A118" s="14" t="s">
        <v>3192</v>
      </c>
      <c r="B118" s="11" t="s">
        <v>3603</v>
      </c>
      <c r="C118" s="11" t="s">
        <v>3127</v>
      </c>
      <c r="D118" s="17" t="s">
        <v>5192</v>
      </c>
      <c r="F118" s="14" t="s">
        <v>3192</v>
      </c>
      <c r="G118" s="11" t="s">
        <v>3608</v>
      </c>
      <c r="H118" s="11" t="s">
        <v>5170</v>
      </c>
      <c r="I118" s="17">
        <v>49</v>
      </c>
      <c r="K118" s="14" t="s">
        <v>3192</v>
      </c>
      <c r="L118" s="11" t="s">
        <v>3355</v>
      </c>
      <c r="M118" s="11" t="s">
        <v>5172</v>
      </c>
      <c r="N118" s="17" t="s">
        <v>5229</v>
      </c>
      <c r="P118" s="14" t="s">
        <v>3192</v>
      </c>
      <c r="Q118" s="11" t="s">
        <v>3608</v>
      </c>
      <c r="R118" s="11" t="s">
        <v>5170</v>
      </c>
      <c r="S118" s="17">
        <v>132</v>
      </c>
    </row>
    <row r="119" spans="1:19" x14ac:dyDescent="0.25">
      <c r="A119" s="14" t="s">
        <v>3193</v>
      </c>
      <c r="B119" s="11" t="s">
        <v>3633</v>
      </c>
      <c r="C119" s="11" t="s">
        <v>5170</v>
      </c>
      <c r="D119" s="17" t="s">
        <v>5193</v>
      </c>
      <c r="F119" s="14" t="s">
        <v>3193</v>
      </c>
      <c r="G119" s="11" t="s">
        <v>3690</v>
      </c>
      <c r="H119" s="11" t="s">
        <v>5172</v>
      </c>
      <c r="I119" s="17">
        <v>48</v>
      </c>
      <c r="K119" s="14" t="s">
        <v>3193</v>
      </c>
      <c r="L119" s="11" t="s">
        <v>3608</v>
      </c>
      <c r="M119" s="11" t="s">
        <v>5170</v>
      </c>
      <c r="N119" s="17" t="s">
        <v>5230</v>
      </c>
      <c r="Q119" s="11" t="s">
        <v>3354</v>
      </c>
      <c r="R119" s="11" t="s">
        <v>5170</v>
      </c>
      <c r="S119" s="17">
        <v>132</v>
      </c>
    </row>
    <row r="120" spans="1:19" x14ac:dyDescent="0.25">
      <c r="A120" s="14" t="s">
        <v>3194</v>
      </c>
      <c r="B120" s="11" t="s">
        <v>3305</v>
      </c>
      <c r="C120" s="11" t="s">
        <v>3126</v>
      </c>
      <c r="D120" s="17" t="s">
        <v>5194</v>
      </c>
      <c r="F120" s="14" t="s">
        <v>3194</v>
      </c>
      <c r="G120" s="11" t="s">
        <v>3338</v>
      </c>
      <c r="H120" s="11" t="s">
        <v>3126</v>
      </c>
      <c r="I120" s="17">
        <v>47</v>
      </c>
      <c r="K120" s="14" t="s">
        <v>3194</v>
      </c>
      <c r="L120" s="11" t="s">
        <v>3633</v>
      </c>
      <c r="M120" s="11" t="s">
        <v>5170</v>
      </c>
      <c r="N120" s="17" t="s">
        <v>5231</v>
      </c>
      <c r="P120" s="14" t="s">
        <v>3194</v>
      </c>
      <c r="Q120" s="11" t="s">
        <v>3459</v>
      </c>
      <c r="R120" s="11" t="s">
        <v>5172</v>
      </c>
      <c r="S120" s="17">
        <v>130</v>
      </c>
    </row>
    <row r="121" spans="1:19" x14ac:dyDescent="0.25">
      <c r="A121" s="14" t="s">
        <v>3195</v>
      </c>
      <c r="B121" s="11" t="s">
        <v>3355</v>
      </c>
      <c r="C121" s="11" t="s">
        <v>5172</v>
      </c>
      <c r="D121" s="17" t="s">
        <v>3598</v>
      </c>
      <c r="F121" s="14" t="s">
        <v>3195</v>
      </c>
      <c r="G121" s="11" t="s">
        <v>3330</v>
      </c>
      <c r="H121" s="11" t="s">
        <v>5170</v>
      </c>
      <c r="I121" s="17">
        <v>44</v>
      </c>
      <c r="L121" s="11" t="s">
        <v>3603</v>
      </c>
      <c r="M121" s="11" t="s">
        <v>3127</v>
      </c>
      <c r="N121" s="17" t="s">
        <v>5232</v>
      </c>
      <c r="P121" s="14" t="s">
        <v>3195</v>
      </c>
      <c r="Q121" s="11" t="s">
        <v>3650</v>
      </c>
      <c r="R121" s="11" t="s">
        <v>5188</v>
      </c>
      <c r="S121" s="17">
        <v>128</v>
      </c>
    </row>
    <row r="122" spans="1:19" x14ac:dyDescent="0.25">
      <c r="A122" s="14" t="s">
        <v>3196</v>
      </c>
      <c r="B122" s="11" t="s">
        <v>3306</v>
      </c>
      <c r="C122" s="11" t="s">
        <v>5172</v>
      </c>
      <c r="D122" s="17" t="s">
        <v>3315</v>
      </c>
      <c r="F122" s="14" t="s">
        <v>3196</v>
      </c>
      <c r="G122" s="11" t="s">
        <v>5195</v>
      </c>
      <c r="H122" s="11" t="s">
        <v>5179</v>
      </c>
      <c r="I122" s="17">
        <v>42</v>
      </c>
      <c r="K122" s="14" t="s">
        <v>3196</v>
      </c>
      <c r="L122" s="11" t="s">
        <v>3467</v>
      </c>
      <c r="M122" s="11" t="s">
        <v>5172</v>
      </c>
      <c r="N122" s="17" t="s">
        <v>5234</v>
      </c>
      <c r="P122" s="14" t="s">
        <v>3196</v>
      </c>
      <c r="Q122" s="11" t="s">
        <v>3330</v>
      </c>
      <c r="R122" s="11" t="s">
        <v>5170</v>
      </c>
      <c r="S122" s="17">
        <v>125</v>
      </c>
    </row>
    <row r="123" spans="1:19" x14ac:dyDescent="0.25">
      <c r="A123" s="14" t="s">
        <v>3197</v>
      </c>
      <c r="B123" s="11" t="s">
        <v>3307</v>
      </c>
      <c r="C123" s="11" t="s">
        <v>5179</v>
      </c>
      <c r="D123" s="17" t="s">
        <v>3414</v>
      </c>
      <c r="F123" s="14" t="s">
        <v>3197</v>
      </c>
      <c r="G123" s="11" t="s">
        <v>3333</v>
      </c>
      <c r="H123" s="11" t="s">
        <v>5188</v>
      </c>
      <c r="I123" s="17">
        <v>41</v>
      </c>
      <c r="K123" s="14" t="s">
        <v>3197</v>
      </c>
      <c r="L123" s="11" t="s">
        <v>3332</v>
      </c>
      <c r="M123" s="11" t="s">
        <v>3127</v>
      </c>
      <c r="N123" s="17" t="s">
        <v>5233</v>
      </c>
      <c r="P123" s="14" t="s">
        <v>3197</v>
      </c>
      <c r="Q123" s="11" t="s">
        <v>3338</v>
      </c>
      <c r="R123" s="11" t="s">
        <v>3126</v>
      </c>
      <c r="S123" s="17">
        <v>122</v>
      </c>
    </row>
    <row r="124" spans="1:19" x14ac:dyDescent="0.25">
      <c r="A124" s="14" t="s">
        <v>3198</v>
      </c>
      <c r="B124" s="11" t="s">
        <v>3309</v>
      </c>
      <c r="C124" s="11" t="s">
        <v>5170</v>
      </c>
      <c r="D124" s="17" t="s">
        <v>3706</v>
      </c>
      <c r="F124" s="14" t="s">
        <v>3198</v>
      </c>
      <c r="G124" s="11" t="s">
        <v>5196</v>
      </c>
      <c r="H124" s="11" t="s">
        <v>5170</v>
      </c>
      <c r="I124" s="17">
        <v>40</v>
      </c>
      <c r="L124" s="11" t="s">
        <v>3305</v>
      </c>
      <c r="M124" s="11" t="s">
        <v>3126</v>
      </c>
      <c r="N124" s="17" t="s">
        <v>5235</v>
      </c>
      <c r="P124" s="14" t="s">
        <v>3198</v>
      </c>
      <c r="Q124" s="11" t="s">
        <v>5238</v>
      </c>
      <c r="R124" s="11" t="s">
        <v>3126</v>
      </c>
      <c r="S124" s="17">
        <v>121</v>
      </c>
    </row>
    <row r="125" spans="1:19" x14ac:dyDescent="0.25">
      <c r="A125" s="14" t="s">
        <v>3199</v>
      </c>
      <c r="B125" s="11" t="s">
        <v>3459</v>
      </c>
      <c r="C125" s="11" t="s">
        <v>5172</v>
      </c>
      <c r="D125" s="17" t="s">
        <v>3567</v>
      </c>
      <c r="F125" s="14" t="s">
        <v>3199</v>
      </c>
      <c r="G125" s="11" t="s">
        <v>3637</v>
      </c>
      <c r="H125" s="11" t="s">
        <v>5172</v>
      </c>
      <c r="I125" s="17">
        <v>36</v>
      </c>
      <c r="K125" s="14" t="s">
        <v>3199</v>
      </c>
      <c r="L125" s="11" t="s">
        <v>3333</v>
      </c>
      <c r="M125" s="11" t="s">
        <v>5188</v>
      </c>
      <c r="N125" s="17" t="s">
        <v>5236</v>
      </c>
      <c r="P125" s="14" t="s">
        <v>3199</v>
      </c>
      <c r="Q125" s="11" t="s">
        <v>3637</v>
      </c>
      <c r="R125" s="11" t="s">
        <v>5172</v>
      </c>
      <c r="S125" s="17">
        <v>120</v>
      </c>
    </row>
    <row r="126" spans="1:19" x14ac:dyDescent="0.25">
      <c r="A126" s="14" t="s">
        <v>3200</v>
      </c>
      <c r="B126" s="11" t="s">
        <v>3354</v>
      </c>
      <c r="C126" s="11" t="s">
        <v>5170</v>
      </c>
      <c r="D126" s="17" t="s">
        <v>3685</v>
      </c>
      <c r="F126" s="14" t="s">
        <v>3200</v>
      </c>
      <c r="G126" s="11" t="s">
        <v>3353</v>
      </c>
      <c r="H126" s="11" t="s">
        <v>5188</v>
      </c>
      <c r="I126" s="17">
        <v>33</v>
      </c>
      <c r="K126" s="14" t="s">
        <v>3200</v>
      </c>
      <c r="L126" s="11" t="s">
        <v>3309</v>
      </c>
      <c r="M126" s="11" t="s">
        <v>5170</v>
      </c>
      <c r="N126" s="17" t="s">
        <v>3970</v>
      </c>
      <c r="P126" s="14" t="s">
        <v>3200</v>
      </c>
      <c r="Q126" s="11" t="s">
        <v>3333</v>
      </c>
      <c r="R126" s="11" t="s">
        <v>5188</v>
      </c>
      <c r="S126" s="17">
        <v>119</v>
      </c>
    </row>
    <row r="127" spans="1:19" x14ac:dyDescent="0.25">
      <c r="G127" s="11" t="s">
        <v>6684</v>
      </c>
      <c r="H127" s="11" t="s">
        <v>5172</v>
      </c>
      <c r="I127" s="17">
        <v>33</v>
      </c>
      <c r="L127" s="11" t="s">
        <v>3338</v>
      </c>
      <c r="M127" s="11" t="s">
        <v>3126</v>
      </c>
      <c r="N127" s="17" t="s">
        <v>6685</v>
      </c>
    </row>
    <row r="128" spans="1:19" x14ac:dyDescent="0.25">
      <c r="L128" s="11" t="s">
        <v>3690</v>
      </c>
      <c r="M128" s="11" t="s">
        <v>5172</v>
      </c>
      <c r="N128" s="17" t="s">
        <v>4181</v>
      </c>
    </row>
    <row r="131" spans="1:19" ht="15.75" x14ac:dyDescent="0.25">
      <c r="A131" s="283"/>
      <c r="B131" s="284" t="s">
        <v>3190</v>
      </c>
      <c r="C131" s="285"/>
      <c r="D131" s="286"/>
      <c r="E131" s="286"/>
      <c r="F131" s="283"/>
      <c r="G131" s="284" t="s">
        <v>3201</v>
      </c>
      <c r="H131" s="285"/>
      <c r="I131" s="286"/>
      <c r="J131" s="286"/>
      <c r="K131" s="283"/>
      <c r="L131" s="284" t="s">
        <v>3202</v>
      </c>
      <c r="M131" s="285"/>
      <c r="N131" s="286"/>
      <c r="O131" s="286"/>
      <c r="P131" s="283"/>
      <c r="Q131" s="284" t="s">
        <v>3203</v>
      </c>
      <c r="R131" s="287"/>
      <c r="S131" s="286"/>
    </row>
    <row r="132" spans="1:19" x14ac:dyDescent="0.25">
      <c r="A132" s="14" t="s">
        <v>3191</v>
      </c>
      <c r="B132" s="11" t="s">
        <v>3303</v>
      </c>
      <c r="C132" s="11" t="s">
        <v>5188</v>
      </c>
      <c r="D132" s="17" t="s">
        <v>3313</v>
      </c>
      <c r="F132" s="14" t="s">
        <v>3191</v>
      </c>
      <c r="G132" s="11" t="s">
        <v>3330</v>
      </c>
      <c r="H132" s="11" t="s">
        <v>5170</v>
      </c>
      <c r="I132" s="17">
        <v>37</v>
      </c>
      <c r="K132" s="14" t="s">
        <v>3191</v>
      </c>
      <c r="L132" s="11" t="s">
        <v>3303</v>
      </c>
      <c r="M132" s="11" t="s">
        <v>5188</v>
      </c>
      <c r="N132" s="17" t="s">
        <v>3342</v>
      </c>
      <c r="P132" s="14" t="s">
        <v>3191</v>
      </c>
      <c r="Q132" s="11" t="s">
        <v>3352</v>
      </c>
      <c r="R132" s="19" t="s">
        <v>3341</v>
      </c>
      <c r="S132" s="17">
        <v>110</v>
      </c>
    </row>
    <row r="133" spans="1:19" x14ac:dyDescent="0.25">
      <c r="A133" s="14" t="s">
        <v>3192</v>
      </c>
      <c r="B133" s="11" t="s">
        <v>3304</v>
      </c>
      <c r="C133" s="11" t="s">
        <v>3127</v>
      </c>
      <c r="D133" s="17" t="s">
        <v>3314</v>
      </c>
      <c r="F133" s="14" t="s">
        <v>3192</v>
      </c>
      <c r="G133" s="11" t="s">
        <v>3331</v>
      </c>
      <c r="H133" s="11" t="s">
        <v>5179</v>
      </c>
      <c r="I133" s="17">
        <v>35</v>
      </c>
      <c r="K133" s="14" t="s">
        <v>3192</v>
      </c>
      <c r="L133" s="11" t="s">
        <v>3304</v>
      </c>
      <c r="M133" s="11" t="s">
        <v>3127</v>
      </c>
      <c r="N133" s="17" t="s">
        <v>3343</v>
      </c>
      <c r="P133" s="14" t="s">
        <v>3192</v>
      </c>
      <c r="Q133" s="11" t="s">
        <v>3353</v>
      </c>
      <c r="R133" s="19" t="s">
        <v>3345</v>
      </c>
      <c r="S133" s="17">
        <v>108</v>
      </c>
    </row>
    <row r="134" spans="1:19" x14ac:dyDescent="0.25">
      <c r="A134" s="14" t="s">
        <v>3193</v>
      </c>
      <c r="B134" s="11" t="s">
        <v>3305</v>
      </c>
      <c r="C134" s="11" t="s">
        <v>3132</v>
      </c>
      <c r="D134" s="17" t="s">
        <v>3315</v>
      </c>
      <c r="F134" s="14" t="s">
        <v>3193</v>
      </c>
      <c r="G134" s="11" t="s">
        <v>3332</v>
      </c>
      <c r="H134" s="11" t="s">
        <v>3127</v>
      </c>
      <c r="I134" s="17">
        <v>34</v>
      </c>
      <c r="K134" s="14" t="s">
        <v>3193</v>
      </c>
      <c r="L134" s="11" t="s">
        <v>3311</v>
      </c>
      <c r="M134" s="11" t="s">
        <v>3127</v>
      </c>
      <c r="N134" s="17" t="s">
        <v>3344</v>
      </c>
      <c r="P134" s="14" t="s">
        <v>3193</v>
      </c>
      <c r="Q134" s="11" t="s">
        <v>3331</v>
      </c>
      <c r="R134" s="11" t="s">
        <v>5179</v>
      </c>
      <c r="S134" s="17">
        <v>105</v>
      </c>
    </row>
    <row r="135" spans="1:19" x14ac:dyDescent="0.25">
      <c r="A135" s="14" t="s">
        <v>3194</v>
      </c>
      <c r="B135" s="11" t="s">
        <v>3306</v>
      </c>
      <c r="C135" s="11" t="s">
        <v>5172</v>
      </c>
      <c r="D135" s="17" t="s">
        <v>3272</v>
      </c>
      <c r="F135" s="14" t="s">
        <v>3194</v>
      </c>
      <c r="G135" s="11" t="s">
        <v>3333</v>
      </c>
      <c r="H135" s="11" t="s">
        <v>5188</v>
      </c>
      <c r="I135" s="17">
        <v>30</v>
      </c>
      <c r="K135" s="14" t="s">
        <v>3194</v>
      </c>
      <c r="L135" s="11" t="s">
        <v>3331</v>
      </c>
      <c r="M135" s="11" t="s">
        <v>5179</v>
      </c>
      <c r="N135" s="17" t="s">
        <v>5784</v>
      </c>
      <c r="P135" s="14" t="s">
        <v>3194</v>
      </c>
      <c r="Q135" s="11" t="s">
        <v>3339</v>
      </c>
      <c r="R135" s="11" t="s">
        <v>5179</v>
      </c>
      <c r="S135" s="17">
        <v>101</v>
      </c>
    </row>
    <row r="136" spans="1:19" x14ac:dyDescent="0.25">
      <c r="A136" s="14" t="s">
        <v>3195</v>
      </c>
      <c r="B136" s="11" t="s">
        <v>3307</v>
      </c>
      <c r="C136" s="11" t="s">
        <v>5179</v>
      </c>
      <c r="D136" s="17" t="s">
        <v>3316</v>
      </c>
      <c r="F136" s="14" t="s">
        <v>3195</v>
      </c>
      <c r="G136" s="11" t="s">
        <v>3334</v>
      </c>
      <c r="H136" s="11" t="s">
        <v>5188</v>
      </c>
      <c r="I136" s="17">
        <v>28</v>
      </c>
      <c r="L136" s="11" t="s">
        <v>3305</v>
      </c>
      <c r="M136" s="11" t="s">
        <v>3132</v>
      </c>
      <c r="N136" s="17" t="s">
        <v>3346</v>
      </c>
      <c r="P136" s="14" t="s">
        <v>3195</v>
      </c>
      <c r="Q136" s="11" t="s">
        <v>3311</v>
      </c>
      <c r="R136" s="11" t="s">
        <v>3127</v>
      </c>
      <c r="S136" s="17">
        <v>100</v>
      </c>
    </row>
    <row r="137" spans="1:19" x14ac:dyDescent="0.25">
      <c r="A137" s="14" t="s">
        <v>3196</v>
      </c>
      <c r="B137" s="11" t="s">
        <v>3308</v>
      </c>
      <c r="C137" s="11" t="s">
        <v>3341</v>
      </c>
      <c r="D137" s="17" t="s">
        <v>3317</v>
      </c>
      <c r="G137" s="11" t="s">
        <v>3335</v>
      </c>
      <c r="H137" s="11" t="s">
        <v>5179</v>
      </c>
      <c r="I137" s="17">
        <v>28</v>
      </c>
      <c r="K137" s="14" t="s">
        <v>3196</v>
      </c>
      <c r="L137" s="11" t="s">
        <v>3306</v>
      </c>
      <c r="M137" s="11" t="s">
        <v>5172</v>
      </c>
      <c r="N137" s="17" t="s">
        <v>3347</v>
      </c>
      <c r="P137" s="14" t="s">
        <v>3196</v>
      </c>
      <c r="Q137" s="11" t="s">
        <v>3332</v>
      </c>
      <c r="R137" s="11" t="s">
        <v>3127</v>
      </c>
      <c r="S137" s="17">
        <v>98</v>
      </c>
    </row>
    <row r="138" spans="1:19" x14ac:dyDescent="0.25">
      <c r="A138" s="14" t="s">
        <v>3197</v>
      </c>
      <c r="B138" s="11" t="s">
        <v>3309</v>
      </c>
      <c r="C138" s="11" t="s">
        <v>5170</v>
      </c>
      <c r="D138" s="17" t="s">
        <v>3318</v>
      </c>
      <c r="F138" s="14" t="s">
        <v>3197</v>
      </c>
      <c r="G138" s="11" t="s">
        <v>3336</v>
      </c>
      <c r="H138" s="11" t="s">
        <v>3128</v>
      </c>
      <c r="I138" s="17">
        <v>27</v>
      </c>
      <c r="K138" s="14" t="s">
        <v>3197</v>
      </c>
      <c r="L138" s="11" t="s">
        <v>3339</v>
      </c>
      <c r="M138" s="11" t="s">
        <v>5179</v>
      </c>
      <c r="N138" s="17" t="s">
        <v>3348</v>
      </c>
      <c r="Q138" s="11" t="s">
        <v>3354</v>
      </c>
      <c r="R138" s="19" t="s">
        <v>5170</v>
      </c>
      <c r="S138" s="17">
        <v>98</v>
      </c>
    </row>
    <row r="139" spans="1:19" x14ac:dyDescent="0.25">
      <c r="A139" s="14" t="s">
        <v>3198</v>
      </c>
      <c r="B139" s="11" t="s">
        <v>3310</v>
      </c>
      <c r="C139" s="11" t="s">
        <v>5188</v>
      </c>
      <c r="D139" s="17" t="s">
        <v>3319</v>
      </c>
      <c r="F139" s="14" t="s">
        <v>3198</v>
      </c>
      <c r="G139" s="11" t="s">
        <v>3337</v>
      </c>
      <c r="H139" s="11" t="s">
        <v>3341</v>
      </c>
      <c r="I139" s="17">
        <v>24</v>
      </c>
      <c r="L139" s="11" t="s">
        <v>3307</v>
      </c>
      <c r="M139" s="11" t="s">
        <v>5179</v>
      </c>
      <c r="N139" s="17" t="s">
        <v>3349</v>
      </c>
      <c r="P139" s="14" t="s">
        <v>3198</v>
      </c>
      <c r="Q139" s="11" t="s">
        <v>3356</v>
      </c>
      <c r="R139" s="19" t="s">
        <v>3128</v>
      </c>
      <c r="S139" s="17">
        <v>95</v>
      </c>
    </row>
    <row r="140" spans="1:19" x14ac:dyDescent="0.25">
      <c r="A140" s="14" t="s">
        <v>3199</v>
      </c>
      <c r="B140" s="11" t="s">
        <v>3311</v>
      </c>
      <c r="C140" s="11" t="s">
        <v>3127</v>
      </c>
      <c r="D140" s="17" t="s">
        <v>3320</v>
      </c>
      <c r="G140" s="11" t="s">
        <v>3338</v>
      </c>
      <c r="H140" s="11" t="s">
        <v>3132</v>
      </c>
      <c r="I140" s="17">
        <v>24</v>
      </c>
      <c r="K140" s="14" t="s">
        <v>3199</v>
      </c>
      <c r="L140" s="11" t="s">
        <v>3310</v>
      </c>
      <c r="M140" s="11" t="s">
        <v>5188</v>
      </c>
      <c r="N140" s="17" t="s">
        <v>3350</v>
      </c>
      <c r="Q140" s="11" t="s">
        <v>3355</v>
      </c>
      <c r="R140" s="19" t="s">
        <v>5172</v>
      </c>
      <c r="S140" s="17">
        <v>95</v>
      </c>
    </row>
    <row r="141" spans="1:19" x14ac:dyDescent="0.25">
      <c r="A141" s="14" t="s">
        <v>3200</v>
      </c>
      <c r="B141" s="11" t="s">
        <v>3312</v>
      </c>
      <c r="C141" s="11" t="s">
        <v>3345</v>
      </c>
      <c r="D141" s="17" t="s">
        <v>3321</v>
      </c>
      <c r="F141" s="14" t="s">
        <v>3200</v>
      </c>
      <c r="G141" s="11" t="s">
        <v>3339</v>
      </c>
      <c r="H141" s="11" t="s">
        <v>5179</v>
      </c>
      <c r="I141" s="17">
        <v>23</v>
      </c>
      <c r="K141" s="14" t="s">
        <v>3200</v>
      </c>
      <c r="L141" s="11" t="s">
        <v>3334</v>
      </c>
      <c r="M141" s="11" t="s">
        <v>5188</v>
      </c>
      <c r="N141" s="17" t="s">
        <v>3351</v>
      </c>
      <c r="Q141" s="11" t="s">
        <v>3309</v>
      </c>
      <c r="R141" s="11" t="s">
        <v>5170</v>
      </c>
      <c r="S141" s="17">
        <v>95</v>
      </c>
    </row>
    <row r="144" spans="1:19" ht="15.75" x14ac:dyDescent="0.25">
      <c r="A144" s="283"/>
      <c r="B144" s="284" t="s">
        <v>3204</v>
      </c>
      <c r="C144" s="285"/>
      <c r="D144" s="286"/>
      <c r="E144" s="286"/>
      <c r="F144" s="283"/>
      <c r="G144" s="284" t="s">
        <v>3205</v>
      </c>
      <c r="H144" s="285"/>
      <c r="I144" s="286"/>
      <c r="J144" s="286"/>
      <c r="K144" s="283"/>
      <c r="L144" s="284" t="s">
        <v>3206</v>
      </c>
      <c r="M144" s="285"/>
      <c r="N144" s="286"/>
      <c r="O144" s="286"/>
      <c r="P144" s="283"/>
      <c r="Q144" s="284" t="s">
        <v>3207</v>
      </c>
      <c r="R144" s="287"/>
      <c r="S144" s="286"/>
    </row>
    <row r="145" spans="1:19" x14ac:dyDescent="0.25">
      <c r="A145" s="14" t="s">
        <v>3191</v>
      </c>
      <c r="B145" s="11" t="s">
        <v>3303</v>
      </c>
      <c r="C145" s="11" t="s">
        <v>3127</v>
      </c>
      <c r="D145" s="17" t="s">
        <v>3322</v>
      </c>
      <c r="F145" s="14" t="s">
        <v>3191</v>
      </c>
      <c r="G145" s="11" t="s">
        <v>3637</v>
      </c>
      <c r="H145" s="11" t="s">
        <v>5172</v>
      </c>
      <c r="I145" s="17">
        <v>44</v>
      </c>
      <c r="K145" s="14" t="s">
        <v>3191</v>
      </c>
      <c r="L145" s="11" t="s">
        <v>3307</v>
      </c>
      <c r="M145" s="11" t="s">
        <v>5179</v>
      </c>
      <c r="N145" s="17" t="s">
        <v>3691</v>
      </c>
      <c r="P145" s="14" t="s">
        <v>3191</v>
      </c>
      <c r="Q145" s="11" t="s">
        <v>3519</v>
      </c>
      <c r="R145" s="11" t="s">
        <v>5170</v>
      </c>
      <c r="S145" s="17">
        <v>131</v>
      </c>
    </row>
    <row r="146" spans="1:19" x14ac:dyDescent="0.25">
      <c r="A146" s="14" t="s">
        <v>3192</v>
      </c>
      <c r="B146" s="11" t="s">
        <v>3307</v>
      </c>
      <c r="C146" s="11" t="s">
        <v>5179</v>
      </c>
      <c r="D146" s="17" t="s">
        <v>3682</v>
      </c>
      <c r="F146" s="14" t="s">
        <v>3192</v>
      </c>
      <c r="G146" s="11" t="s">
        <v>3333</v>
      </c>
      <c r="H146" s="11" t="s">
        <v>5188</v>
      </c>
      <c r="I146" s="17">
        <v>43</v>
      </c>
      <c r="K146" s="14" t="s">
        <v>3192</v>
      </c>
      <c r="L146" s="11" t="s">
        <v>3339</v>
      </c>
      <c r="M146" s="11" t="s">
        <v>5179</v>
      </c>
      <c r="N146" s="17" t="s">
        <v>3693</v>
      </c>
      <c r="P146" s="14" t="s">
        <v>3192</v>
      </c>
      <c r="Q146" s="11" t="s">
        <v>3339</v>
      </c>
      <c r="R146" s="11" t="s">
        <v>5179</v>
      </c>
      <c r="S146" s="17">
        <v>118</v>
      </c>
    </row>
    <row r="147" spans="1:19" x14ac:dyDescent="0.25">
      <c r="A147" s="14" t="s">
        <v>3193</v>
      </c>
      <c r="B147" s="11" t="s">
        <v>3312</v>
      </c>
      <c r="C147" s="11" t="s">
        <v>3345</v>
      </c>
      <c r="D147" s="17" t="s">
        <v>3314</v>
      </c>
      <c r="F147" s="14" t="s">
        <v>3193</v>
      </c>
      <c r="G147" s="11" t="s">
        <v>3519</v>
      </c>
      <c r="H147" s="11" t="s">
        <v>5170</v>
      </c>
      <c r="I147" s="17">
        <v>42</v>
      </c>
      <c r="L147" s="11" t="s">
        <v>3519</v>
      </c>
      <c r="M147" s="11" t="s">
        <v>5170</v>
      </c>
      <c r="N147" s="17" t="s">
        <v>3692</v>
      </c>
      <c r="P147" s="14" t="s">
        <v>3193</v>
      </c>
      <c r="Q147" s="11" t="s">
        <v>3311</v>
      </c>
      <c r="R147" s="19" t="s">
        <v>3127</v>
      </c>
      <c r="S147" s="17">
        <v>109</v>
      </c>
    </row>
    <row r="148" spans="1:19" x14ac:dyDescent="0.25">
      <c r="A148" s="14" t="s">
        <v>3194</v>
      </c>
      <c r="B148" s="11" t="s">
        <v>3354</v>
      </c>
      <c r="C148" s="11" t="s">
        <v>5170</v>
      </c>
      <c r="D148" s="17" t="s">
        <v>3683</v>
      </c>
      <c r="F148" s="14" t="s">
        <v>3194</v>
      </c>
      <c r="G148" s="11" t="s">
        <v>3330</v>
      </c>
      <c r="H148" s="11" t="s">
        <v>5170</v>
      </c>
      <c r="I148" s="17">
        <v>41</v>
      </c>
      <c r="K148" s="14" t="s">
        <v>3194</v>
      </c>
      <c r="L148" s="11" t="s">
        <v>3311</v>
      </c>
      <c r="M148" s="19" t="s">
        <v>3127</v>
      </c>
      <c r="N148" s="17" t="s">
        <v>3694</v>
      </c>
      <c r="P148" s="14" t="s">
        <v>3194</v>
      </c>
      <c r="Q148" s="11" t="s">
        <v>3700</v>
      </c>
      <c r="R148" s="19" t="s">
        <v>3654</v>
      </c>
      <c r="S148" s="17">
        <v>108</v>
      </c>
    </row>
    <row r="149" spans="1:19" x14ac:dyDescent="0.25">
      <c r="A149" s="14" t="s">
        <v>3195</v>
      </c>
      <c r="B149" s="11" t="s">
        <v>3678</v>
      </c>
      <c r="C149" s="11" t="s">
        <v>5188</v>
      </c>
      <c r="D149" s="17" t="s">
        <v>3684</v>
      </c>
      <c r="F149" s="14" t="s">
        <v>3195</v>
      </c>
      <c r="G149" s="11" t="s">
        <v>3608</v>
      </c>
      <c r="H149" s="11" t="s">
        <v>5170</v>
      </c>
      <c r="I149" s="17">
        <v>39</v>
      </c>
      <c r="L149" s="11" t="s">
        <v>3680</v>
      </c>
      <c r="M149" s="11" t="s">
        <v>5179</v>
      </c>
      <c r="N149" s="17" t="s">
        <v>3695</v>
      </c>
      <c r="P149" s="14" t="s">
        <v>3195</v>
      </c>
      <c r="Q149" s="11" t="s">
        <v>3307</v>
      </c>
      <c r="R149" s="11" t="s">
        <v>5179</v>
      </c>
      <c r="S149" s="17">
        <v>107</v>
      </c>
    </row>
    <row r="150" spans="1:19" x14ac:dyDescent="0.25">
      <c r="A150" s="14" t="s">
        <v>3196</v>
      </c>
      <c r="B150" s="11" t="s">
        <v>3606</v>
      </c>
      <c r="C150" s="11" t="s">
        <v>5188</v>
      </c>
      <c r="D150" s="17" t="s">
        <v>3685</v>
      </c>
      <c r="F150" s="14" t="s">
        <v>3196</v>
      </c>
      <c r="G150" s="11" t="s">
        <v>3664</v>
      </c>
      <c r="H150" s="11" t="s">
        <v>5188</v>
      </c>
      <c r="I150" s="17">
        <v>38</v>
      </c>
      <c r="L150" s="11" t="s">
        <v>3303</v>
      </c>
      <c r="M150" s="11" t="s">
        <v>3127</v>
      </c>
      <c r="N150" s="17" t="s">
        <v>3696</v>
      </c>
      <c r="P150" s="14" t="s">
        <v>3196</v>
      </c>
      <c r="Q150" s="11" t="s">
        <v>3354</v>
      </c>
      <c r="R150" s="19" t="s">
        <v>5170</v>
      </c>
      <c r="S150" s="17">
        <v>105</v>
      </c>
    </row>
    <row r="151" spans="1:19" x14ac:dyDescent="0.25">
      <c r="A151" s="14" t="s">
        <v>3197</v>
      </c>
      <c r="B151" s="11" t="s">
        <v>3679</v>
      </c>
      <c r="C151" s="11" t="s">
        <v>3132</v>
      </c>
      <c r="D151" s="17" t="s">
        <v>3601</v>
      </c>
      <c r="F151" s="14" t="s">
        <v>3197</v>
      </c>
      <c r="G151" s="11" t="s">
        <v>3339</v>
      </c>
      <c r="H151" s="11" t="s">
        <v>5179</v>
      </c>
      <c r="I151" s="17">
        <v>37</v>
      </c>
      <c r="K151" s="14" t="s">
        <v>3197</v>
      </c>
      <c r="L151" s="11" t="s">
        <v>3637</v>
      </c>
      <c r="M151" s="11" t="s">
        <v>5172</v>
      </c>
      <c r="N151" s="17" t="s">
        <v>3697</v>
      </c>
      <c r="P151" s="14" t="s">
        <v>3197</v>
      </c>
      <c r="Q151" s="11" t="s">
        <v>3637</v>
      </c>
      <c r="R151" s="11" t="s">
        <v>5172</v>
      </c>
      <c r="S151" s="17">
        <v>103</v>
      </c>
    </row>
    <row r="152" spans="1:19" x14ac:dyDescent="0.25">
      <c r="A152" s="14" t="s">
        <v>3198</v>
      </c>
      <c r="B152" s="11" t="s">
        <v>3680</v>
      </c>
      <c r="C152" s="11" t="s">
        <v>5179</v>
      </c>
      <c r="D152" s="17" t="s">
        <v>3686</v>
      </c>
      <c r="F152" s="14" t="s">
        <v>3198</v>
      </c>
      <c r="G152" s="11" t="s">
        <v>3689</v>
      </c>
      <c r="H152" s="11" t="s">
        <v>5179</v>
      </c>
      <c r="I152" s="17">
        <v>34</v>
      </c>
      <c r="K152" s="14" t="s">
        <v>3198</v>
      </c>
      <c r="L152" s="11" t="s">
        <v>3689</v>
      </c>
      <c r="M152" s="11" t="s">
        <v>5179</v>
      </c>
      <c r="N152" s="17" t="s">
        <v>3698</v>
      </c>
      <c r="Q152" s="11" t="s">
        <v>3689</v>
      </c>
      <c r="R152" s="11" t="s">
        <v>5179</v>
      </c>
      <c r="S152" s="17">
        <v>103</v>
      </c>
    </row>
    <row r="153" spans="1:19" x14ac:dyDescent="0.25">
      <c r="A153" s="14" t="s">
        <v>3199</v>
      </c>
      <c r="B153" s="11" t="s">
        <v>3459</v>
      </c>
      <c r="C153" s="11" t="s">
        <v>5172</v>
      </c>
      <c r="D153" s="17" t="s">
        <v>3687</v>
      </c>
      <c r="F153" s="14" t="s">
        <v>3199</v>
      </c>
      <c r="G153" s="11" t="s">
        <v>3663</v>
      </c>
      <c r="H153" s="11" t="s">
        <v>5179</v>
      </c>
      <c r="I153" s="17">
        <v>33</v>
      </c>
      <c r="L153" s="11" t="s">
        <v>3678</v>
      </c>
      <c r="M153" s="11" t="s">
        <v>5188</v>
      </c>
      <c r="N153" s="17" t="s">
        <v>3699</v>
      </c>
      <c r="P153" s="14" t="s">
        <v>3199</v>
      </c>
      <c r="Q153" s="11" t="s">
        <v>3352</v>
      </c>
      <c r="R153" s="19" t="s">
        <v>3341</v>
      </c>
      <c r="S153" s="17">
        <v>98</v>
      </c>
    </row>
    <row r="154" spans="1:19" x14ac:dyDescent="0.25">
      <c r="A154" s="14" t="s">
        <v>3200</v>
      </c>
      <c r="B154" s="11" t="s">
        <v>3681</v>
      </c>
      <c r="C154" s="11" t="s">
        <v>5170</v>
      </c>
      <c r="D154" s="17" t="s">
        <v>3688</v>
      </c>
      <c r="F154" s="14" t="s">
        <v>3200</v>
      </c>
      <c r="G154" s="11" t="s">
        <v>3690</v>
      </c>
      <c r="H154" s="11" t="s">
        <v>5172</v>
      </c>
      <c r="I154" s="17">
        <v>31</v>
      </c>
      <c r="K154" s="14" t="s">
        <v>3200</v>
      </c>
      <c r="L154" s="11" t="s">
        <v>3312</v>
      </c>
      <c r="M154" s="11" t="s">
        <v>3345</v>
      </c>
      <c r="N154" s="17" t="s">
        <v>3343</v>
      </c>
      <c r="P154" s="14" t="s">
        <v>3200</v>
      </c>
      <c r="Q154" s="11" t="s">
        <v>3680</v>
      </c>
      <c r="R154" s="11" t="s">
        <v>5179</v>
      </c>
      <c r="S154" s="17">
        <v>96</v>
      </c>
    </row>
    <row r="157" spans="1:19" ht="15.75" x14ac:dyDescent="0.25">
      <c r="A157" s="283"/>
      <c r="B157" s="284" t="s">
        <v>3208</v>
      </c>
      <c r="C157" s="285"/>
      <c r="D157" s="286"/>
      <c r="E157" s="286"/>
      <c r="F157" s="283"/>
      <c r="G157" s="284" t="s">
        <v>3209</v>
      </c>
      <c r="H157" s="285"/>
      <c r="I157" s="286"/>
      <c r="J157" s="286"/>
      <c r="K157" s="283"/>
      <c r="L157" s="284" t="s">
        <v>3210</v>
      </c>
      <c r="M157" s="285"/>
      <c r="N157" s="286"/>
      <c r="O157" s="286"/>
      <c r="P157" s="283"/>
      <c r="Q157" s="284" t="s">
        <v>3211</v>
      </c>
      <c r="R157" s="287"/>
      <c r="S157" s="286"/>
    </row>
    <row r="158" spans="1:19" x14ac:dyDescent="0.25">
      <c r="A158" s="14" t="s">
        <v>3191</v>
      </c>
      <c r="B158" s="11" t="s">
        <v>3303</v>
      </c>
      <c r="C158" s="11" t="s">
        <v>3127</v>
      </c>
      <c r="D158" s="17" t="s">
        <v>3323</v>
      </c>
      <c r="F158" s="14" t="s">
        <v>3191</v>
      </c>
      <c r="G158" s="11" t="s">
        <v>3519</v>
      </c>
      <c r="H158" s="11" t="s">
        <v>5170</v>
      </c>
      <c r="I158" s="17">
        <v>41</v>
      </c>
      <c r="K158" s="14" t="s">
        <v>3191</v>
      </c>
      <c r="L158" s="11" t="s">
        <v>3303</v>
      </c>
      <c r="M158" s="11" t="s">
        <v>3127</v>
      </c>
      <c r="N158" s="17" t="s">
        <v>3666</v>
      </c>
      <c r="P158" s="14" t="s">
        <v>3191</v>
      </c>
      <c r="Q158" s="11" t="s">
        <v>3562</v>
      </c>
      <c r="R158" s="11" t="s">
        <v>5170</v>
      </c>
      <c r="S158" s="17">
        <v>123</v>
      </c>
    </row>
    <row r="159" spans="1:19" x14ac:dyDescent="0.25">
      <c r="A159" s="14" t="s">
        <v>3192</v>
      </c>
      <c r="B159" s="11" t="s">
        <v>3653</v>
      </c>
      <c r="C159" s="11" t="s">
        <v>5170</v>
      </c>
      <c r="D159" s="17" t="s">
        <v>3655</v>
      </c>
      <c r="F159" s="14" t="s">
        <v>3192</v>
      </c>
      <c r="G159" s="11" t="s">
        <v>3608</v>
      </c>
      <c r="H159" s="11" t="s">
        <v>5170</v>
      </c>
      <c r="I159" s="17">
        <v>39</v>
      </c>
      <c r="K159" s="14" t="s">
        <v>3192</v>
      </c>
      <c r="L159" s="11" t="s">
        <v>3309</v>
      </c>
      <c r="M159" s="11" t="s">
        <v>5170</v>
      </c>
      <c r="N159" s="17" t="s">
        <v>3667</v>
      </c>
      <c r="P159" s="14" t="s">
        <v>3192</v>
      </c>
      <c r="Q159" s="11" t="s">
        <v>3676</v>
      </c>
      <c r="R159" s="19" t="s">
        <v>3132</v>
      </c>
      <c r="S159" s="17">
        <v>121</v>
      </c>
    </row>
    <row r="160" spans="1:19" x14ac:dyDescent="0.25">
      <c r="A160" s="14" t="s">
        <v>3193</v>
      </c>
      <c r="B160" s="11" t="s">
        <v>3652</v>
      </c>
      <c r="C160" s="11" t="s">
        <v>3654</v>
      </c>
      <c r="D160" s="17" t="s">
        <v>3656</v>
      </c>
      <c r="G160" s="11" t="s">
        <v>3330</v>
      </c>
      <c r="H160" s="11" t="s">
        <v>3132</v>
      </c>
      <c r="I160" s="17">
        <v>39</v>
      </c>
      <c r="K160" s="14" t="s">
        <v>3193</v>
      </c>
      <c r="L160" s="11" t="s">
        <v>3307</v>
      </c>
      <c r="M160" s="11" t="s">
        <v>5179</v>
      </c>
      <c r="N160" s="17" t="s">
        <v>3668</v>
      </c>
      <c r="P160" s="14" t="s">
        <v>3193</v>
      </c>
      <c r="Q160" s="11" t="s">
        <v>3491</v>
      </c>
      <c r="R160" s="11" t="s">
        <v>3341</v>
      </c>
      <c r="S160" s="17">
        <v>115</v>
      </c>
    </row>
    <row r="161" spans="1:19" x14ac:dyDescent="0.25">
      <c r="A161" s="14" t="s">
        <v>3194</v>
      </c>
      <c r="B161" s="11" t="s">
        <v>3604</v>
      </c>
      <c r="C161" s="11" t="s">
        <v>5172</v>
      </c>
      <c r="D161" s="17" t="s">
        <v>3657</v>
      </c>
      <c r="F161" s="14" t="s">
        <v>3194</v>
      </c>
      <c r="G161" s="11" t="s">
        <v>3664</v>
      </c>
      <c r="H161" s="11" t="s">
        <v>5188</v>
      </c>
      <c r="I161" s="17">
        <v>38</v>
      </c>
      <c r="L161" s="11" t="s">
        <v>3611</v>
      </c>
      <c r="M161" s="11" t="s">
        <v>5179</v>
      </c>
      <c r="N161" s="17" t="s">
        <v>3669</v>
      </c>
      <c r="P161" s="14" t="s">
        <v>3194</v>
      </c>
      <c r="Q161" s="11" t="s">
        <v>3309</v>
      </c>
      <c r="R161" s="11" t="s">
        <v>5170</v>
      </c>
      <c r="S161" s="17">
        <v>110</v>
      </c>
    </row>
    <row r="162" spans="1:19" x14ac:dyDescent="0.25">
      <c r="A162" s="14" t="s">
        <v>3195</v>
      </c>
      <c r="B162" s="11" t="s">
        <v>3575</v>
      </c>
      <c r="C162" s="11" t="s">
        <v>5179</v>
      </c>
      <c r="D162" s="17" t="s">
        <v>3658</v>
      </c>
      <c r="F162" s="14" t="s">
        <v>3195</v>
      </c>
      <c r="G162" s="11" t="s">
        <v>3663</v>
      </c>
      <c r="H162" s="11" t="s">
        <v>5179</v>
      </c>
      <c r="I162" s="17">
        <v>36</v>
      </c>
      <c r="K162" s="14" t="s">
        <v>3195</v>
      </c>
      <c r="L162" s="11" t="s">
        <v>3653</v>
      </c>
      <c r="M162" s="11" t="s">
        <v>5170</v>
      </c>
      <c r="N162" s="17" t="s">
        <v>3670</v>
      </c>
      <c r="Q162" s="11" t="s">
        <v>3610</v>
      </c>
      <c r="R162" s="11" t="s">
        <v>5172</v>
      </c>
      <c r="S162" s="17">
        <v>110</v>
      </c>
    </row>
    <row r="163" spans="1:19" x14ac:dyDescent="0.25">
      <c r="A163" s="14" t="s">
        <v>3196</v>
      </c>
      <c r="B163" s="11" t="s">
        <v>3305</v>
      </c>
      <c r="C163" s="11" t="s">
        <v>5172</v>
      </c>
      <c r="D163" s="17" t="s">
        <v>3659</v>
      </c>
      <c r="F163" s="14" t="s">
        <v>3196</v>
      </c>
      <c r="G163" s="11" t="s">
        <v>3662</v>
      </c>
      <c r="H163" s="11" t="s">
        <v>3127</v>
      </c>
      <c r="I163" s="17">
        <v>34</v>
      </c>
      <c r="K163" s="14" t="s">
        <v>3196</v>
      </c>
      <c r="L163" s="11" t="s">
        <v>3665</v>
      </c>
      <c r="M163" s="11" t="s">
        <v>5170</v>
      </c>
      <c r="N163" s="17" t="s">
        <v>3671</v>
      </c>
      <c r="P163" s="14" t="s">
        <v>3196</v>
      </c>
      <c r="Q163" s="11" t="s">
        <v>3663</v>
      </c>
      <c r="R163" s="11" t="s">
        <v>5179</v>
      </c>
      <c r="S163" s="17">
        <v>106</v>
      </c>
    </row>
    <row r="164" spans="1:19" x14ac:dyDescent="0.25">
      <c r="A164" s="14" t="s">
        <v>3197</v>
      </c>
      <c r="B164" s="11" t="s">
        <v>3606</v>
      </c>
      <c r="C164" s="11" t="s">
        <v>5188</v>
      </c>
      <c r="D164" s="17" t="s">
        <v>3272</v>
      </c>
      <c r="F164" s="14" t="s">
        <v>3197</v>
      </c>
      <c r="G164" s="11" t="s">
        <v>3307</v>
      </c>
      <c r="H164" s="11" t="s">
        <v>5179</v>
      </c>
      <c r="I164" s="17">
        <v>33</v>
      </c>
      <c r="K164" s="14" t="s">
        <v>3197</v>
      </c>
      <c r="L164" s="11" t="s">
        <v>3652</v>
      </c>
      <c r="M164" s="11" t="s">
        <v>3654</v>
      </c>
      <c r="N164" s="17" t="s">
        <v>3672</v>
      </c>
      <c r="P164" s="14" t="s">
        <v>3197</v>
      </c>
      <c r="Q164" s="11" t="s">
        <v>3311</v>
      </c>
      <c r="R164" s="19" t="s">
        <v>3127</v>
      </c>
      <c r="S164" s="17">
        <v>105</v>
      </c>
    </row>
    <row r="165" spans="1:19" x14ac:dyDescent="0.25">
      <c r="A165" s="14" t="s">
        <v>3198</v>
      </c>
      <c r="B165" s="11" t="s">
        <v>3651</v>
      </c>
      <c r="C165" s="11" t="s">
        <v>3341</v>
      </c>
      <c r="D165" s="17" t="s">
        <v>3273</v>
      </c>
      <c r="F165" s="14" t="s">
        <v>3198</v>
      </c>
      <c r="G165" s="11" t="s">
        <v>3637</v>
      </c>
      <c r="H165" s="11" t="s">
        <v>5172</v>
      </c>
      <c r="I165" s="17">
        <v>32</v>
      </c>
      <c r="K165" s="14" t="s">
        <v>3198</v>
      </c>
      <c r="L165" s="11" t="s">
        <v>3562</v>
      </c>
      <c r="M165" s="11" t="s">
        <v>5170</v>
      </c>
      <c r="N165" s="17" t="s">
        <v>3673</v>
      </c>
      <c r="Q165" s="11" t="s">
        <v>3611</v>
      </c>
      <c r="R165" s="11" t="s">
        <v>5179</v>
      </c>
      <c r="S165" s="17">
        <v>105</v>
      </c>
    </row>
    <row r="166" spans="1:19" x14ac:dyDescent="0.25">
      <c r="A166" s="14" t="s">
        <v>3199</v>
      </c>
      <c r="B166" s="11" t="s">
        <v>3491</v>
      </c>
      <c r="C166" s="11" t="s">
        <v>3341</v>
      </c>
      <c r="D166" s="17" t="s">
        <v>3660</v>
      </c>
      <c r="G166" s="11" t="s">
        <v>3333</v>
      </c>
      <c r="H166" s="11" t="s">
        <v>5188</v>
      </c>
      <c r="I166" s="17">
        <v>32</v>
      </c>
      <c r="K166" s="14" t="s">
        <v>3199</v>
      </c>
      <c r="L166" s="11" t="s">
        <v>3610</v>
      </c>
      <c r="M166" s="11" t="s">
        <v>5172</v>
      </c>
      <c r="N166" s="17" t="s">
        <v>3674</v>
      </c>
      <c r="P166" s="14" t="s">
        <v>3199</v>
      </c>
      <c r="Q166" s="11" t="s">
        <v>3677</v>
      </c>
      <c r="R166" s="19" t="s">
        <v>3345</v>
      </c>
      <c r="S166" s="17">
        <v>104</v>
      </c>
    </row>
    <row r="167" spans="1:19" x14ac:dyDescent="0.25">
      <c r="A167" s="14" t="s">
        <v>3200</v>
      </c>
      <c r="B167" s="11" t="s">
        <v>3650</v>
      </c>
      <c r="C167" s="11" t="s">
        <v>5188</v>
      </c>
      <c r="D167" s="17" t="s">
        <v>3661</v>
      </c>
      <c r="G167" s="11" t="s">
        <v>3466</v>
      </c>
      <c r="H167" s="11" t="s">
        <v>5170</v>
      </c>
      <c r="I167" s="17">
        <v>32</v>
      </c>
      <c r="K167" s="14" t="s">
        <v>3200</v>
      </c>
      <c r="L167" s="11" t="s">
        <v>3339</v>
      </c>
      <c r="M167" s="11" t="s">
        <v>5179</v>
      </c>
      <c r="N167" s="17" t="s">
        <v>3675</v>
      </c>
      <c r="Q167" s="11" t="s">
        <v>3307</v>
      </c>
      <c r="R167" s="11" t="s">
        <v>5179</v>
      </c>
      <c r="S167" s="17">
        <v>104</v>
      </c>
    </row>
    <row r="170" spans="1:19" ht="15.75" x14ac:dyDescent="0.25">
      <c r="A170" s="283"/>
      <c r="B170" s="284" t="s">
        <v>3212</v>
      </c>
      <c r="C170" s="285"/>
      <c r="D170" s="286"/>
      <c r="E170" s="286"/>
      <c r="F170" s="283"/>
      <c r="G170" s="284" t="s">
        <v>3213</v>
      </c>
      <c r="H170" s="285"/>
      <c r="I170" s="286"/>
      <c r="J170" s="286"/>
      <c r="K170" s="283"/>
      <c r="L170" s="284" t="s">
        <v>3214</v>
      </c>
      <c r="M170" s="285"/>
      <c r="N170" s="286"/>
      <c r="O170" s="286"/>
      <c r="P170" s="283"/>
      <c r="Q170" s="284" t="s">
        <v>3215</v>
      </c>
      <c r="R170" s="287"/>
      <c r="S170" s="286"/>
    </row>
    <row r="171" spans="1:19" x14ac:dyDescent="0.25">
      <c r="A171" s="14" t="s">
        <v>3191</v>
      </c>
      <c r="B171" s="11" t="s">
        <v>3324</v>
      </c>
      <c r="C171" s="11" t="s">
        <v>5170</v>
      </c>
      <c r="D171" s="17" t="s">
        <v>3325</v>
      </c>
      <c r="F171" s="14" t="s">
        <v>3191</v>
      </c>
      <c r="G171" s="11" t="s">
        <v>3519</v>
      </c>
      <c r="H171" s="11" t="s">
        <v>5170</v>
      </c>
      <c r="I171" s="17">
        <v>49</v>
      </c>
      <c r="K171" s="14" t="s">
        <v>3191</v>
      </c>
      <c r="L171" s="11" t="s">
        <v>3562</v>
      </c>
      <c r="M171" s="11" t="s">
        <v>5170</v>
      </c>
      <c r="N171" s="17" t="s">
        <v>3639</v>
      </c>
      <c r="P171" s="14" t="s">
        <v>3191</v>
      </c>
      <c r="Q171" s="11" t="s">
        <v>3524</v>
      </c>
      <c r="R171" s="11" t="s">
        <v>5170</v>
      </c>
      <c r="S171" s="17">
        <v>134</v>
      </c>
    </row>
    <row r="172" spans="1:19" x14ac:dyDescent="0.25">
      <c r="A172" s="14" t="s">
        <v>3192</v>
      </c>
      <c r="B172" s="11" t="s">
        <v>3491</v>
      </c>
      <c r="C172" s="11" t="s">
        <v>3341</v>
      </c>
      <c r="D172" s="17" t="s">
        <v>3627</v>
      </c>
      <c r="F172" s="14" t="s">
        <v>3192</v>
      </c>
      <c r="G172" s="11" t="s">
        <v>3276</v>
      </c>
      <c r="H172" s="11" t="s">
        <v>5170</v>
      </c>
      <c r="I172" s="17">
        <v>44</v>
      </c>
      <c r="K172" s="14" t="s">
        <v>3192</v>
      </c>
      <c r="L172" s="11" t="s">
        <v>3524</v>
      </c>
      <c r="M172" s="11" t="s">
        <v>5170</v>
      </c>
      <c r="N172" s="17" t="s">
        <v>3640</v>
      </c>
      <c r="P172" s="14" t="s">
        <v>3192</v>
      </c>
      <c r="Q172" s="11" t="s">
        <v>3562</v>
      </c>
      <c r="R172" s="11" t="s">
        <v>5170</v>
      </c>
      <c r="S172" s="17">
        <v>129</v>
      </c>
    </row>
    <row r="173" spans="1:19" x14ac:dyDescent="0.25">
      <c r="A173" s="14" t="s">
        <v>3193</v>
      </c>
      <c r="B173" s="11" t="s">
        <v>3612</v>
      </c>
      <c r="C173" s="11" t="s">
        <v>5172</v>
      </c>
      <c r="D173" s="17" t="s">
        <v>3628</v>
      </c>
      <c r="F173" s="14" t="s">
        <v>3193</v>
      </c>
      <c r="G173" s="11" t="s">
        <v>3544</v>
      </c>
      <c r="H173" s="11" t="s">
        <v>3341</v>
      </c>
      <c r="I173" s="17">
        <v>41</v>
      </c>
      <c r="K173" s="14" t="s">
        <v>3193</v>
      </c>
      <c r="L173" s="11" t="s">
        <v>3276</v>
      </c>
      <c r="M173" s="11" t="s">
        <v>5170</v>
      </c>
      <c r="N173" s="17" t="s">
        <v>3641</v>
      </c>
      <c r="P173" s="14" t="s">
        <v>3193</v>
      </c>
      <c r="Q173" s="11" t="s">
        <v>3463</v>
      </c>
      <c r="R173" s="11" t="s">
        <v>5172</v>
      </c>
      <c r="S173" s="17">
        <v>124</v>
      </c>
    </row>
    <row r="174" spans="1:19" x14ac:dyDescent="0.25">
      <c r="A174" s="14" t="s">
        <v>3194</v>
      </c>
      <c r="B174" s="11" t="s">
        <v>3632</v>
      </c>
      <c r="C174" s="11" t="s">
        <v>5179</v>
      </c>
      <c r="D174" s="17" t="s">
        <v>3490</v>
      </c>
      <c r="F174" s="14" t="s">
        <v>3194</v>
      </c>
      <c r="G174" s="11" t="s">
        <v>3330</v>
      </c>
      <c r="H174" s="11" t="s">
        <v>3126</v>
      </c>
      <c r="I174" s="17">
        <v>36</v>
      </c>
      <c r="K174" s="14" t="s">
        <v>3194</v>
      </c>
      <c r="L174" s="11" t="s">
        <v>3339</v>
      </c>
      <c r="M174" s="11" t="s">
        <v>5179</v>
      </c>
      <c r="N174" s="17" t="s">
        <v>3642</v>
      </c>
      <c r="P174" s="14" t="s">
        <v>3194</v>
      </c>
      <c r="Q174" s="11" t="s">
        <v>3279</v>
      </c>
      <c r="R174" s="11" t="s">
        <v>5172</v>
      </c>
      <c r="S174" s="17">
        <v>108</v>
      </c>
    </row>
    <row r="175" spans="1:19" x14ac:dyDescent="0.25">
      <c r="A175" s="14" t="s">
        <v>3195</v>
      </c>
      <c r="B175" s="11" t="s">
        <v>3264</v>
      </c>
      <c r="C175" s="11" t="s">
        <v>3132</v>
      </c>
      <c r="D175" s="17" t="s">
        <v>3362</v>
      </c>
      <c r="F175" s="14" t="s">
        <v>3195</v>
      </c>
      <c r="G175" s="11" t="s">
        <v>3463</v>
      </c>
      <c r="H175" s="11" t="s">
        <v>5172</v>
      </c>
      <c r="I175" s="17">
        <v>36</v>
      </c>
      <c r="K175" s="14" t="s">
        <v>3195</v>
      </c>
      <c r="L175" s="11" t="s">
        <v>3309</v>
      </c>
      <c r="M175" s="11" t="s">
        <v>5170</v>
      </c>
      <c r="N175" s="17" t="s">
        <v>3643</v>
      </c>
      <c r="P175" s="14" t="s">
        <v>3195</v>
      </c>
      <c r="Q175" s="11" t="s">
        <v>3276</v>
      </c>
      <c r="R175" s="11" t="s">
        <v>5170</v>
      </c>
      <c r="S175" s="17">
        <v>102</v>
      </c>
    </row>
    <row r="176" spans="1:19" x14ac:dyDescent="0.25">
      <c r="A176" s="14" t="s">
        <v>3196</v>
      </c>
      <c r="B176" s="11" t="s">
        <v>3603</v>
      </c>
      <c r="C176" s="11" t="s">
        <v>3127</v>
      </c>
      <c r="D176" s="17" t="s">
        <v>3316</v>
      </c>
      <c r="F176" s="14" t="s">
        <v>3196</v>
      </c>
      <c r="G176" s="11" t="s">
        <v>3608</v>
      </c>
      <c r="H176" s="11" t="s">
        <v>5170</v>
      </c>
      <c r="I176" s="17">
        <v>35</v>
      </c>
      <c r="K176" s="14" t="s">
        <v>3196</v>
      </c>
      <c r="L176" s="11" t="s">
        <v>3612</v>
      </c>
      <c r="M176" s="11" t="s">
        <v>5172</v>
      </c>
      <c r="N176" s="17" t="s">
        <v>3644</v>
      </c>
      <c r="P176" s="14" t="s">
        <v>3196</v>
      </c>
      <c r="Q176" s="11" t="s">
        <v>3339</v>
      </c>
      <c r="R176" s="11" t="s">
        <v>5179</v>
      </c>
      <c r="S176" s="17">
        <v>101</v>
      </c>
    </row>
    <row r="177" spans="1:19" x14ac:dyDescent="0.25">
      <c r="A177" s="14" t="s">
        <v>3197</v>
      </c>
      <c r="B177" s="11" t="s">
        <v>3604</v>
      </c>
      <c r="C177" s="11" t="s">
        <v>5172</v>
      </c>
      <c r="D177" s="17" t="s">
        <v>3601</v>
      </c>
      <c r="F177" s="14" t="s">
        <v>3197</v>
      </c>
      <c r="G177" s="11" t="s">
        <v>3637</v>
      </c>
      <c r="H177" s="11" t="s">
        <v>5172</v>
      </c>
      <c r="I177" s="17">
        <v>32</v>
      </c>
      <c r="L177" s="11" t="s">
        <v>3491</v>
      </c>
      <c r="M177" s="11" t="s">
        <v>3341</v>
      </c>
      <c r="N177" s="17" t="s">
        <v>3645</v>
      </c>
      <c r="P177" s="14" t="s">
        <v>3197</v>
      </c>
      <c r="Q177" s="11" t="s">
        <v>3307</v>
      </c>
      <c r="R177" s="19" t="s">
        <v>3649</v>
      </c>
      <c r="S177" s="17">
        <v>99</v>
      </c>
    </row>
    <row r="178" spans="1:19" x14ac:dyDescent="0.25">
      <c r="A178" s="14" t="s">
        <v>3198</v>
      </c>
      <c r="B178" s="11" t="s">
        <v>3626</v>
      </c>
      <c r="C178" s="11" t="s">
        <v>5172</v>
      </c>
      <c r="D178" s="17" t="s">
        <v>3629</v>
      </c>
      <c r="F178" s="14" t="s">
        <v>3198</v>
      </c>
      <c r="G178" s="11" t="s">
        <v>3279</v>
      </c>
      <c r="H178" s="11" t="s">
        <v>5172</v>
      </c>
      <c r="I178" s="17">
        <v>31</v>
      </c>
      <c r="K178" s="14" t="s">
        <v>3198</v>
      </c>
      <c r="L178" s="11" t="s">
        <v>3311</v>
      </c>
      <c r="M178" s="11" t="s">
        <v>3127</v>
      </c>
      <c r="N178" s="17" t="s">
        <v>3646</v>
      </c>
      <c r="P178" s="14" t="s">
        <v>3198</v>
      </c>
      <c r="Q178" s="11" t="s">
        <v>3309</v>
      </c>
      <c r="R178" s="11" t="s">
        <v>5170</v>
      </c>
      <c r="S178" s="17">
        <v>98</v>
      </c>
    </row>
    <row r="179" spans="1:19" x14ac:dyDescent="0.25">
      <c r="A179" s="14" t="s">
        <v>3199</v>
      </c>
      <c r="B179" s="11" t="s">
        <v>3633</v>
      </c>
      <c r="C179" s="11" t="s">
        <v>5188</v>
      </c>
      <c r="D179" s="17" t="s">
        <v>3630</v>
      </c>
      <c r="G179" s="11" t="s">
        <v>3636</v>
      </c>
      <c r="H179" s="11" t="s">
        <v>5179</v>
      </c>
      <c r="I179" s="17">
        <v>31</v>
      </c>
      <c r="K179" s="14" t="s">
        <v>3199</v>
      </c>
      <c r="L179" s="11" t="s">
        <v>3518</v>
      </c>
      <c r="M179" s="11" t="s">
        <v>3132</v>
      </c>
      <c r="N179" s="17" t="s">
        <v>3647</v>
      </c>
      <c r="P179" s="14" t="s">
        <v>3199</v>
      </c>
      <c r="Q179" s="11" t="s">
        <v>3518</v>
      </c>
      <c r="R179" s="11" t="s">
        <v>3132</v>
      </c>
      <c r="S179" s="17">
        <v>95</v>
      </c>
    </row>
    <row r="180" spans="1:19" x14ac:dyDescent="0.25">
      <c r="A180" s="14" t="s">
        <v>3200</v>
      </c>
      <c r="B180" s="11" t="s">
        <v>3634</v>
      </c>
      <c r="C180" s="11" t="s">
        <v>3341</v>
      </c>
      <c r="D180" s="17" t="s">
        <v>3631</v>
      </c>
      <c r="F180" s="14" t="s">
        <v>3200</v>
      </c>
      <c r="G180" s="11" t="s">
        <v>3635</v>
      </c>
      <c r="H180" s="11" t="s">
        <v>3127</v>
      </c>
      <c r="I180" s="17">
        <v>29</v>
      </c>
      <c r="K180" s="14" t="s">
        <v>3200</v>
      </c>
      <c r="L180" s="11" t="s">
        <v>3638</v>
      </c>
      <c r="M180" s="11" t="s">
        <v>5172</v>
      </c>
      <c r="N180" s="17" t="s">
        <v>3648</v>
      </c>
      <c r="P180" s="14" t="s">
        <v>3200</v>
      </c>
      <c r="Q180" s="11" t="s">
        <v>3354</v>
      </c>
      <c r="R180" s="19" t="s">
        <v>3126</v>
      </c>
      <c r="S180" s="17">
        <v>94</v>
      </c>
    </row>
    <row r="181" spans="1:19" x14ac:dyDescent="0.25">
      <c r="Q181" s="11" t="s">
        <v>3653</v>
      </c>
      <c r="R181" s="19" t="s">
        <v>3345</v>
      </c>
      <c r="S181" s="17">
        <v>94</v>
      </c>
    </row>
    <row r="184" spans="1:19" ht="15.75" x14ac:dyDescent="0.25">
      <c r="A184" s="283"/>
      <c r="B184" s="284" t="s">
        <v>3216</v>
      </c>
      <c r="C184" s="285"/>
      <c r="D184" s="286"/>
      <c r="E184" s="286"/>
      <c r="F184" s="283"/>
      <c r="G184" s="284" t="s">
        <v>3217</v>
      </c>
      <c r="H184" s="285"/>
      <c r="I184" s="286"/>
      <c r="J184" s="286"/>
      <c r="K184" s="283"/>
      <c r="L184" s="284" t="s">
        <v>3218</v>
      </c>
      <c r="M184" s="285"/>
      <c r="N184" s="286"/>
      <c r="O184" s="286"/>
      <c r="P184" s="283"/>
      <c r="Q184" s="284" t="s">
        <v>3219</v>
      </c>
      <c r="R184" s="287"/>
      <c r="S184" s="286"/>
    </row>
    <row r="185" spans="1:19" x14ac:dyDescent="0.25">
      <c r="A185" s="14" t="s">
        <v>3191</v>
      </c>
      <c r="B185" s="11" t="s">
        <v>3277</v>
      </c>
      <c r="C185" s="11" t="s">
        <v>3130</v>
      </c>
      <c r="D185" s="17" t="s">
        <v>3326</v>
      </c>
      <c r="F185" s="14" t="s">
        <v>3191</v>
      </c>
      <c r="G185" s="11" t="s">
        <v>3577</v>
      </c>
      <c r="H185" s="11" t="s">
        <v>3130</v>
      </c>
      <c r="I185" s="17">
        <v>61</v>
      </c>
      <c r="K185" s="14" t="s">
        <v>3191</v>
      </c>
      <c r="L185" s="11" t="s">
        <v>3277</v>
      </c>
      <c r="M185" s="11" t="s">
        <v>3130</v>
      </c>
      <c r="N185" s="17" t="s">
        <v>3613</v>
      </c>
      <c r="P185" s="14" t="s">
        <v>3191</v>
      </c>
      <c r="Q185" s="11" t="s">
        <v>3481</v>
      </c>
      <c r="R185" s="19" t="s">
        <v>3130</v>
      </c>
      <c r="S185" s="17">
        <v>134</v>
      </c>
    </row>
    <row r="186" spans="1:19" x14ac:dyDescent="0.25">
      <c r="A186" s="14" t="s">
        <v>3192</v>
      </c>
      <c r="B186" s="11" t="s">
        <v>3484</v>
      </c>
      <c r="C186" s="11" t="s">
        <v>3130</v>
      </c>
      <c r="D186" s="17" t="s">
        <v>3598</v>
      </c>
      <c r="F186" s="14" t="s">
        <v>3192</v>
      </c>
      <c r="G186" s="11" t="s">
        <v>3582</v>
      </c>
      <c r="H186" s="11" t="s">
        <v>5179</v>
      </c>
      <c r="I186" s="17">
        <v>50</v>
      </c>
      <c r="K186" s="14" t="s">
        <v>3192</v>
      </c>
      <c r="L186" s="11" t="s">
        <v>3481</v>
      </c>
      <c r="M186" s="11" t="s">
        <v>3130</v>
      </c>
      <c r="N186" s="17" t="s">
        <v>3614</v>
      </c>
      <c r="P186" s="14" t="s">
        <v>3192</v>
      </c>
      <c r="Q186" s="11" t="s">
        <v>3562</v>
      </c>
      <c r="R186" s="19" t="s">
        <v>3130</v>
      </c>
      <c r="S186" s="17">
        <v>130</v>
      </c>
    </row>
    <row r="187" spans="1:19" x14ac:dyDescent="0.25">
      <c r="A187" s="14" t="s">
        <v>3193</v>
      </c>
      <c r="B187" s="11" t="s">
        <v>3264</v>
      </c>
      <c r="C187" s="11" t="s">
        <v>3132</v>
      </c>
      <c r="D187" s="17" t="s">
        <v>3315</v>
      </c>
      <c r="F187" s="14" t="s">
        <v>3193</v>
      </c>
      <c r="G187" s="11" t="s">
        <v>3495</v>
      </c>
      <c r="H187" s="11" t="s">
        <v>3340</v>
      </c>
      <c r="I187" s="17">
        <v>40</v>
      </c>
      <c r="K187" s="14" t="s">
        <v>3193</v>
      </c>
      <c r="L187" s="11" t="s">
        <v>3524</v>
      </c>
      <c r="M187" s="11" t="s">
        <v>3130</v>
      </c>
      <c r="N187" s="17" t="s">
        <v>6682</v>
      </c>
      <c r="P187" s="14" t="s">
        <v>3193</v>
      </c>
      <c r="Q187" s="11" t="s">
        <v>3622</v>
      </c>
      <c r="R187" s="19" t="s">
        <v>3130</v>
      </c>
      <c r="S187" s="17">
        <v>115</v>
      </c>
    </row>
    <row r="188" spans="1:19" x14ac:dyDescent="0.25">
      <c r="A188" s="14" t="s">
        <v>3194</v>
      </c>
      <c r="B188" s="11" t="s">
        <v>3305</v>
      </c>
      <c r="C188" s="11" t="s">
        <v>5172</v>
      </c>
      <c r="D188" s="17" t="s">
        <v>3414</v>
      </c>
      <c r="F188" s="14" t="s">
        <v>3194</v>
      </c>
      <c r="G188" s="11" t="s">
        <v>3608</v>
      </c>
      <c r="H188" s="11" t="s">
        <v>3130</v>
      </c>
      <c r="I188" s="17">
        <v>38</v>
      </c>
      <c r="K188" s="14" t="s">
        <v>3194</v>
      </c>
      <c r="L188" s="11" t="s">
        <v>3582</v>
      </c>
      <c r="M188" s="11" t="s">
        <v>5179</v>
      </c>
      <c r="N188" s="17" t="s">
        <v>3615</v>
      </c>
      <c r="P188" s="14" t="s">
        <v>3194</v>
      </c>
      <c r="Q188" s="11" t="s">
        <v>3623</v>
      </c>
      <c r="R188" s="19" t="s">
        <v>5179</v>
      </c>
      <c r="S188" s="17">
        <v>113</v>
      </c>
    </row>
    <row r="189" spans="1:19" x14ac:dyDescent="0.25">
      <c r="A189" s="14" t="s">
        <v>3195</v>
      </c>
      <c r="B189" s="11" t="s">
        <v>3603</v>
      </c>
      <c r="C189" s="11" t="s">
        <v>3340</v>
      </c>
      <c r="D189" s="17" t="s">
        <v>3272</v>
      </c>
      <c r="F189" s="14" t="s">
        <v>3195</v>
      </c>
      <c r="G189" s="11" t="s">
        <v>3498</v>
      </c>
      <c r="H189" s="11" t="s">
        <v>5172</v>
      </c>
      <c r="I189" s="17">
        <v>35</v>
      </c>
      <c r="K189" s="14" t="s">
        <v>3195</v>
      </c>
      <c r="L189" s="11" t="s">
        <v>3562</v>
      </c>
      <c r="M189" s="11" t="s">
        <v>3130</v>
      </c>
      <c r="N189" s="17" t="s">
        <v>3616</v>
      </c>
      <c r="Q189" s="11" t="s">
        <v>3484</v>
      </c>
      <c r="R189" s="19" t="s">
        <v>3130</v>
      </c>
      <c r="S189" s="17">
        <v>113</v>
      </c>
    </row>
    <row r="190" spans="1:19" x14ac:dyDescent="0.25">
      <c r="A190" s="14" t="s">
        <v>3196</v>
      </c>
      <c r="B190" s="11" t="s">
        <v>3604</v>
      </c>
      <c r="C190" s="11" t="s">
        <v>5172</v>
      </c>
      <c r="D190" s="17" t="s">
        <v>3368</v>
      </c>
      <c r="G190" s="11" t="s">
        <v>3466</v>
      </c>
      <c r="H190" s="11" t="s">
        <v>3128</v>
      </c>
      <c r="I190" s="17">
        <v>35</v>
      </c>
      <c r="K190" s="14" t="s">
        <v>3196</v>
      </c>
      <c r="L190" s="11" t="s">
        <v>3610</v>
      </c>
      <c r="M190" s="11" t="s">
        <v>5172</v>
      </c>
      <c r="N190" s="17" t="s">
        <v>3617</v>
      </c>
      <c r="P190" s="14" t="s">
        <v>3196</v>
      </c>
      <c r="Q190" s="11" t="s">
        <v>3624</v>
      </c>
      <c r="R190" s="19" t="s">
        <v>3341</v>
      </c>
      <c r="S190" s="17">
        <v>111</v>
      </c>
    </row>
    <row r="191" spans="1:19" x14ac:dyDescent="0.25">
      <c r="A191" s="14" t="s">
        <v>3197</v>
      </c>
      <c r="B191" s="11" t="s">
        <v>3574</v>
      </c>
      <c r="C191" s="11" t="s">
        <v>3128</v>
      </c>
      <c r="D191" s="17" t="s">
        <v>3599</v>
      </c>
      <c r="F191" s="14" t="s">
        <v>3197</v>
      </c>
      <c r="G191" s="11" t="s">
        <v>3609</v>
      </c>
      <c r="H191" s="11" t="s">
        <v>3127</v>
      </c>
      <c r="I191" s="17">
        <v>34</v>
      </c>
      <c r="K191" s="14" t="s">
        <v>3197</v>
      </c>
      <c r="L191" s="11" t="s">
        <v>3574</v>
      </c>
      <c r="M191" s="11" t="s">
        <v>3128</v>
      </c>
      <c r="N191" s="17" t="s">
        <v>3618</v>
      </c>
      <c r="P191" s="14" t="s">
        <v>3197</v>
      </c>
      <c r="Q191" s="11" t="s">
        <v>3625</v>
      </c>
      <c r="R191" s="19" t="s">
        <v>3340</v>
      </c>
      <c r="S191" s="17">
        <v>110</v>
      </c>
    </row>
    <row r="192" spans="1:19" x14ac:dyDescent="0.25">
      <c r="A192" s="14" t="s">
        <v>3198</v>
      </c>
      <c r="B192" s="11" t="s">
        <v>3605</v>
      </c>
      <c r="C192" s="11" t="s">
        <v>3128</v>
      </c>
      <c r="D192" s="17" t="s">
        <v>3600</v>
      </c>
      <c r="F192" s="14" t="s">
        <v>3198</v>
      </c>
      <c r="G192" s="11" t="s">
        <v>3519</v>
      </c>
      <c r="H192" s="11" t="s">
        <v>3130</v>
      </c>
      <c r="I192" s="17">
        <v>33</v>
      </c>
      <c r="K192" s="14" t="s">
        <v>3198</v>
      </c>
      <c r="L192" s="11" t="s">
        <v>3611</v>
      </c>
      <c r="M192" s="11" t="s">
        <v>5179</v>
      </c>
      <c r="N192" s="17" t="s">
        <v>3619</v>
      </c>
      <c r="Q192" s="11" t="s">
        <v>3520</v>
      </c>
      <c r="R192" s="19" t="s">
        <v>5172</v>
      </c>
      <c r="S192" s="17">
        <v>110</v>
      </c>
    </row>
    <row r="193" spans="1:19" x14ac:dyDescent="0.25">
      <c r="A193" s="14" t="s">
        <v>3199</v>
      </c>
      <c r="B193" s="11" t="s">
        <v>3606</v>
      </c>
      <c r="C193" s="11" t="s">
        <v>3345</v>
      </c>
      <c r="D193" s="17" t="s">
        <v>3601</v>
      </c>
      <c r="G193" s="11" t="s">
        <v>3277</v>
      </c>
      <c r="H193" s="11" t="s">
        <v>3130</v>
      </c>
      <c r="I193" s="17">
        <v>33</v>
      </c>
      <c r="L193" s="11" t="s">
        <v>3518</v>
      </c>
      <c r="M193" s="11" t="s">
        <v>3132</v>
      </c>
      <c r="N193" s="17" t="s">
        <v>3620</v>
      </c>
      <c r="P193" s="14" t="s">
        <v>3199</v>
      </c>
      <c r="Q193" s="11" t="s">
        <v>3582</v>
      </c>
      <c r="R193" s="19" t="s">
        <v>5179</v>
      </c>
      <c r="S193" s="17">
        <v>105</v>
      </c>
    </row>
    <row r="194" spans="1:19" x14ac:dyDescent="0.25">
      <c r="A194" s="14" t="s">
        <v>3200</v>
      </c>
      <c r="B194" s="11" t="s">
        <v>3595</v>
      </c>
      <c r="C194" s="11" t="s">
        <v>5179</v>
      </c>
      <c r="D194" s="17" t="s">
        <v>3602</v>
      </c>
      <c r="F194" s="14" t="s">
        <v>3200</v>
      </c>
      <c r="G194" s="11" t="s">
        <v>3501</v>
      </c>
      <c r="H194" s="11" t="s">
        <v>3127</v>
      </c>
      <c r="I194" s="17">
        <v>32</v>
      </c>
      <c r="K194" s="14" t="s">
        <v>3200</v>
      </c>
      <c r="L194" s="11" t="s">
        <v>3309</v>
      </c>
      <c r="M194" s="11" t="s">
        <v>3128</v>
      </c>
      <c r="N194" s="17" t="s">
        <v>3621</v>
      </c>
      <c r="Q194" s="11" t="s">
        <v>3501</v>
      </c>
      <c r="R194" s="19" t="s">
        <v>3127</v>
      </c>
      <c r="S194" s="17">
        <v>105</v>
      </c>
    </row>
    <row r="195" spans="1:19" x14ac:dyDescent="0.25">
      <c r="L195" s="11" t="s">
        <v>3495</v>
      </c>
      <c r="M195" s="11" t="s">
        <v>3340</v>
      </c>
      <c r="N195" s="17" t="s">
        <v>6686</v>
      </c>
    </row>
    <row r="196" spans="1:19" x14ac:dyDescent="0.25">
      <c r="L196" s="11" t="s">
        <v>3305</v>
      </c>
      <c r="M196" s="11" t="s">
        <v>5172</v>
      </c>
      <c r="N196" s="17" t="s">
        <v>6687</v>
      </c>
    </row>
    <row r="199" spans="1:19" ht="15.75" x14ac:dyDescent="0.25">
      <c r="A199" s="283"/>
      <c r="B199" s="284" t="s">
        <v>3220</v>
      </c>
      <c r="C199" s="285"/>
      <c r="D199" s="286"/>
      <c r="E199" s="286"/>
      <c r="F199" s="283"/>
      <c r="G199" s="284" t="s">
        <v>3221</v>
      </c>
      <c r="H199" s="285"/>
      <c r="I199" s="286"/>
      <c r="J199" s="286"/>
      <c r="K199" s="283"/>
      <c r="L199" s="284" t="s">
        <v>3222</v>
      </c>
      <c r="M199" s="285"/>
      <c r="N199" s="286"/>
      <c r="O199" s="286"/>
      <c r="P199" s="283"/>
      <c r="Q199" s="284" t="s">
        <v>3223</v>
      </c>
      <c r="R199" s="287"/>
      <c r="S199" s="286"/>
    </row>
    <row r="200" spans="1:19" x14ac:dyDescent="0.25">
      <c r="A200" s="14" t="s">
        <v>3191</v>
      </c>
      <c r="B200" s="11" t="s">
        <v>3327</v>
      </c>
      <c r="C200" s="11" t="s">
        <v>3130</v>
      </c>
      <c r="D200" s="17" t="s">
        <v>3328</v>
      </c>
      <c r="F200" s="14" t="s">
        <v>3191</v>
      </c>
      <c r="G200" s="11" t="s">
        <v>3465</v>
      </c>
      <c r="H200" s="11" t="s">
        <v>3130</v>
      </c>
      <c r="I200" s="17">
        <v>49</v>
      </c>
      <c r="K200" s="14" t="s">
        <v>3191</v>
      </c>
      <c r="L200" s="11" t="s">
        <v>3559</v>
      </c>
      <c r="M200" s="11" t="s">
        <v>3130</v>
      </c>
      <c r="N200" s="17" t="s">
        <v>3584</v>
      </c>
      <c r="P200" s="14" t="s">
        <v>3191</v>
      </c>
      <c r="Q200" s="11" t="s">
        <v>3327</v>
      </c>
      <c r="R200" s="19" t="s">
        <v>3130</v>
      </c>
      <c r="S200" s="17">
        <v>145</v>
      </c>
    </row>
    <row r="201" spans="1:19" x14ac:dyDescent="0.25">
      <c r="A201" s="14" t="s">
        <v>3192</v>
      </c>
      <c r="B201" s="11" t="s">
        <v>3522</v>
      </c>
      <c r="C201" s="11" t="s">
        <v>3127</v>
      </c>
      <c r="D201" s="17" t="s">
        <v>3360</v>
      </c>
      <c r="F201" s="14" t="s">
        <v>3192</v>
      </c>
      <c r="G201" s="11" t="s">
        <v>3578</v>
      </c>
      <c r="H201" s="11" t="s">
        <v>3132</v>
      </c>
      <c r="I201" s="17">
        <v>47</v>
      </c>
      <c r="K201" s="14" t="s">
        <v>3192</v>
      </c>
      <c r="L201" s="11" t="s">
        <v>3519</v>
      </c>
      <c r="M201" s="11" t="s">
        <v>3130</v>
      </c>
      <c r="N201" s="17" t="s">
        <v>3585</v>
      </c>
      <c r="P201" s="14" t="s">
        <v>3192</v>
      </c>
      <c r="Q201" s="11" t="s">
        <v>3465</v>
      </c>
      <c r="R201" s="19" t="s">
        <v>3130</v>
      </c>
      <c r="S201" s="17">
        <v>125</v>
      </c>
    </row>
    <row r="202" spans="1:19" x14ac:dyDescent="0.25">
      <c r="A202" s="14" t="s">
        <v>3193</v>
      </c>
      <c r="B202" s="11" t="s">
        <v>3571</v>
      </c>
      <c r="C202" s="11" t="s">
        <v>3340</v>
      </c>
      <c r="D202" s="17" t="s">
        <v>3270</v>
      </c>
      <c r="G202" s="11" t="s">
        <v>3577</v>
      </c>
      <c r="H202" s="11" t="s">
        <v>3130</v>
      </c>
      <c r="I202" s="17">
        <v>47</v>
      </c>
      <c r="K202" s="14" t="s">
        <v>3193</v>
      </c>
      <c r="L202" s="11" t="s">
        <v>3522</v>
      </c>
      <c r="M202" s="11" t="s">
        <v>3127</v>
      </c>
      <c r="N202" s="17" t="s">
        <v>3586</v>
      </c>
      <c r="P202" s="14" t="s">
        <v>3193</v>
      </c>
      <c r="Q202" s="11" t="s">
        <v>3285</v>
      </c>
      <c r="R202" s="19" t="s">
        <v>3127</v>
      </c>
      <c r="S202" s="17">
        <v>120</v>
      </c>
    </row>
    <row r="203" spans="1:19" x14ac:dyDescent="0.25">
      <c r="A203" s="14" t="s">
        <v>3194</v>
      </c>
      <c r="B203" s="11" t="s">
        <v>3264</v>
      </c>
      <c r="C203" s="11" t="s">
        <v>3132</v>
      </c>
      <c r="D203" s="17" t="s">
        <v>3413</v>
      </c>
      <c r="F203" s="14" t="s">
        <v>3194</v>
      </c>
      <c r="G203" s="11" t="s">
        <v>3579</v>
      </c>
      <c r="H203" s="11" t="s">
        <v>3127</v>
      </c>
      <c r="I203" s="17">
        <v>40</v>
      </c>
      <c r="K203" s="14" t="s">
        <v>3194</v>
      </c>
      <c r="L203" s="11" t="s">
        <v>3594</v>
      </c>
      <c r="M203" s="11" t="s">
        <v>3128</v>
      </c>
      <c r="N203" s="17" t="s">
        <v>3587</v>
      </c>
      <c r="P203" s="14" t="s">
        <v>3194</v>
      </c>
      <c r="Q203" s="11" t="s">
        <v>3332</v>
      </c>
      <c r="R203" s="19" t="s">
        <v>3127</v>
      </c>
      <c r="S203" s="17">
        <v>115</v>
      </c>
    </row>
    <row r="204" spans="1:19" x14ac:dyDescent="0.25">
      <c r="A204" s="14" t="s">
        <v>3195</v>
      </c>
      <c r="B204" s="11" t="s">
        <v>3572</v>
      </c>
      <c r="C204" s="11" t="s">
        <v>5172</v>
      </c>
      <c r="D204" s="17" t="s">
        <v>3455</v>
      </c>
      <c r="G204" s="11" t="s">
        <v>3497</v>
      </c>
      <c r="H204" s="11" t="s">
        <v>3127</v>
      </c>
      <c r="I204" s="17">
        <v>40</v>
      </c>
      <c r="K204" s="14" t="s">
        <v>3195</v>
      </c>
      <c r="L204" s="11" t="s">
        <v>3560</v>
      </c>
      <c r="M204" s="11" t="s">
        <v>3340</v>
      </c>
      <c r="N204" s="17" t="s">
        <v>3588</v>
      </c>
      <c r="P204" s="14" t="s">
        <v>3195</v>
      </c>
      <c r="Q204" s="11" t="s">
        <v>3594</v>
      </c>
      <c r="R204" s="19" t="s">
        <v>3128</v>
      </c>
      <c r="S204" s="17">
        <v>114</v>
      </c>
    </row>
    <row r="205" spans="1:19" x14ac:dyDescent="0.25">
      <c r="A205" s="14" t="s">
        <v>3196</v>
      </c>
      <c r="B205" s="11" t="s">
        <v>3573</v>
      </c>
      <c r="C205" s="11" t="s">
        <v>3128</v>
      </c>
      <c r="D205" s="17" t="s">
        <v>3567</v>
      </c>
      <c r="F205" s="14" t="s">
        <v>3196</v>
      </c>
      <c r="G205" s="11" t="s">
        <v>3580</v>
      </c>
      <c r="H205" s="11" t="s">
        <v>3130</v>
      </c>
      <c r="I205" s="17">
        <v>38</v>
      </c>
      <c r="L205" s="11" t="s">
        <v>3578</v>
      </c>
      <c r="M205" s="11" t="s">
        <v>3132</v>
      </c>
      <c r="N205" s="17" t="s">
        <v>3589</v>
      </c>
      <c r="P205" s="14" t="s">
        <v>3196</v>
      </c>
      <c r="Q205" s="11" t="s">
        <v>3501</v>
      </c>
      <c r="R205" s="19" t="s">
        <v>3128</v>
      </c>
      <c r="S205" s="17">
        <v>112</v>
      </c>
    </row>
    <row r="206" spans="1:19" x14ac:dyDescent="0.25">
      <c r="A206" s="14" t="s">
        <v>3197</v>
      </c>
      <c r="B206" s="11" t="s">
        <v>3524</v>
      </c>
      <c r="C206" s="11" t="s">
        <v>3130</v>
      </c>
      <c r="D206" s="17" t="s">
        <v>3317</v>
      </c>
      <c r="G206" s="11" t="s">
        <v>3581</v>
      </c>
      <c r="H206" s="11" t="s">
        <v>3128</v>
      </c>
      <c r="I206" s="17">
        <v>38</v>
      </c>
      <c r="K206" s="14" t="s">
        <v>3197</v>
      </c>
      <c r="L206" s="11" t="s">
        <v>3577</v>
      </c>
      <c r="M206" s="11" t="s">
        <v>3130</v>
      </c>
      <c r="N206" s="17" t="s">
        <v>3590</v>
      </c>
      <c r="Q206" s="11" t="s">
        <v>3597</v>
      </c>
      <c r="R206" s="19" t="s">
        <v>5179</v>
      </c>
      <c r="S206" s="17">
        <v>112</v>
      </c>
    </row>
    <row r="207" spans="1:19" x14ac:dyDescent="0.25">
      <c r="A207" s="14" t="s">
        <v>3198</v>
      </c>
      <c r="B207" s="11" t="s">
        <v>3574</v>
      </c>
      <c r="C207" s="11" t="s">
        <v>3128</v>
      </c>
      <c r="D207" s="17" t="s">
        <v>3568</v>
      </c>
      <c r="F207" s="14" t="s">
        <v>3198</v>
      </c>
      <c r="G207" s="11" t="s">
        <v>3583</v>
      </c>
      <c r="H207" s="11" t="s">
        <v>3132</v>
      </c>
      <c r="I207" s="17">
        <v>33</v>
      </c>
      <c r="K207" s="14" t="s">
        <v>3198</v>
      </c>
      <c r="L207" s="11" t="s">
        <v>3595</v>
      </c>
      <c r="M207" s="11" t="s">
        <v>5179</v>
      </c>
      <c r="N207" s="17" t="s">
        <v>3591</v>
      </c>
      <c r="Q207" s="11" t="s">
        <v>3524</v>
      </c>
      <c r="R207" s="19" t="s">
        <v>3130</v>
      </c>
      <c r="S207" s="17">
        <v>112</v>
      </c>
    </row>
    <row r="208" spans="1:19" x14ac:dyDescent="0.25">
      <c r="A208" s="14" t="s">
        <v>3199</v>
      </c>
      <c r="B208" s="11" t="s">
        <v>3575</v>
      </c>
      <c r="C208" s="11" t="s">
        <v>5179</v>
      </c>
      <c r="D208" s="17" t="s">
        <v>3569</v>
      </c>
      <c r="F208" s="14" t="s">
        <v>3199</v>
      </c>
      <c r="G208" s="11" t="s">
        <v>3495</v>
      </c>
      <c r="H208" s="11" t="s">
        <v>3340</v>
      </c>
      <c r="I208" s="17">
        <v>32</v>
      </c>
      <c r="L208" s="11" t="s">
        <v>3524</v>
      </c>
      <c r="M208" s="11" t="s">
        <v>3130</v>
      </c>
      <c r="N208" s="17" t="s">
        <v>3593</v>
      </c>
      <c r="P208" s="14" t="s">
        <v>3199</v>
      </c>
      <c r="Q208" s="11" t="s">
        <v>3578</v>
      </c>
      <c r="R208" s="19" t="s">
        <v>3132</v>
      </c>
      <c r="S208" s="17">
        <v>110</v>
      </c>
    </row>
    <row r="209" spans="1:19" x14ac:dyDescent="0.25">
      <c r="A209" s="14" t="s">
        <v>3200</v>
      </c>
      <c r="B209" s="11" t="s">
        <v>3576</v>
      </c>
      <c r="C209" s="11" t="s">
        <v>3132</v>
      </c>
      <c r="D209" s="17" t="s">
        <v>3570</v>
      </c>
      <c r="F209" s="14">
        <v>10</v>
      </c>
      <c r="G209" s="11" t="s">
        <v>3483</v>
      </c>
      <c r="H209" s="11" t="s">
        <v>5172</v>
      </c>
      <c r="I209" s="17">
        <v>31</v>
      </c>
      <c r="L209" s="11" t="s">
        <v>3596</v>
      </c>
      <c r="M209" s="11" t="s">
        <v>3132</v>
      </c>
      <c r="N209" s="17" t="s">
        <v>3592</v>
      </c>
      <c r="P209" s="14" t="s">
        <v>3200</v>
      </c>
      <c r="Q209" s="11" t="s">
        <v>3467</v>
      </c>
      <c r="R209" s="19" t="s">
        <v>3130</v>
      </c>
      <c r="S209" s="17">
        <v>109</v>
      </c>
    </row>
    <row r="210" spans="1:19" x14ac:dyDescent="0.25">
      <c r="G210" s="11" t="s">
        <v>3582</v>
      </c>
      <c r="H210" s="11" t="s">
        <v>5179</v>
      </c>
      <c r="I210" s="17">
        <v>31</v>
      </c>
    </row>
    <row r="211" spans="1:19" x14ac:dyDescent="0.25">
      <c r="G211" s="11" t="s">
        <v>3607</v>
      </c>
      <c r="H211" s="11" t="s">
        <v>5172</v>
      </c>
      <c r="I211" s="17">
        <v>31</v>
      </c>
    </row>
    <row r="214" spans="1:19" ht="15.75" x14ac:dyDescent="0.25">
      <c r="A214" s="283"/>
      <c r="B214" s="284" t="s">
        <v>3224</v>
      </c>
      <c r="C214" s="285"/>
      <c r="D214" s="286"/>
      <c r="E214" s="286"/>
      <c r="F214" s="283"/>
      <c r="G214" s="284" t="s">
        <v>3225</v>
      </c>
      <c r="H214" s="285"/>
      <c r="I214" s="286"/>
      <c r="J214" s="283"/>
      <c r="K214" s="283"/>
      <c r="L214" s="284" t="s">
        <v>3226</v>
      </c>
      <c r="M214" s="285"/>
      <c r="N214" s="286"/>
      <c r="O214" s="283">
        <v>3</v>
      </c>
      <c r="P214" s="283"/>
      <c r="Q214" s="284" t="s">
        <v>3227</v>
      </c>
      <c r="R214" s="287"/>
      <c r="S214" s="286"/>
    </row>
    <row r="215" spans="1:19" x14ac:dyDescent="0.25">
      <c r="A215" s="14" t="s">
        <v>3191</v>
      </c>
      <c r="B215" s="11" t="s">
        <v>3264</v>
      </c>
      <c r="C215" s="11" t="s">
        <v>3125</v>
      </c>
      <c r="D215" s="17" t="s">
        <v>3527</v>
      </c>
      <c r="F215" s="14" t="s">
        <v>3191</v>
      </c>
      <c r="G215" s="11" t="s">
        <v>3278</v>
      </c>
      <c r="H215" s="11" t="s">
        <v>3130</v>
      </c>
      <c r="I215" s="17">
        <v>73</v>
      </c>
      <c r="K215" s="14" t="s">
        <v>3191</v>
      </c>
      <c r="L215" s="11" t="s">
        <v>3559</v>
      </c>
      <c r="M215" s="11" t="s">
        <v>3130</v>
      </c>
      <c r="N215" s="17" t="s">
        <v>3550</v>
      </c>
      <c r="P215" s="14" t="s">
        <v>3191</v>
      </c>
      <c r="Q215" s="11" t="s">
        <v>3279</v>
      </c>
      <c r="R215" s="19" t="s">
        <v>3125</v>
      </c>
      <c r="S215" s="17">
        <v>177</v>
      </c>
    </row>
    <row r="216" spans="1:19" x14ac:dyDescent="0.25">
      <c r="A216" s="14" t="s">
        <v>3192</v>
      </c>
      <c r="B216" s="11" t="s">
        <v>3511</v>
      </c>
      <c r="C216" s="11" t="s">
        <v>3130</v>
      </c>
      <c r="D216" s="17" t="s">
        <v>3528</v>
      </c>
      <c r="F216" s="14" t="s">
        <v>3192</v>
      </c>
      <c r="G216" s="11" t="s">
        <v>3483</v>
      </c>
      <c r="H216" s="11" t="s">
        <v>3125</v>
      </c>
      <c r="I216" s="17">
        <v>62</v>
      </c>
      <c r="K216" s="14" t="s">
        <v>3192</v>
      </c>
      <c r="L216" s="11" t="s">
        <v>3481</v>
      </c>
      <c r="M216" s="11" t="s">
        <v>3130</v>
      </c>
      <c r="N216" s="17" t="s">
        <v>3551</v>
      </c>
      <c r="P216" s="14" t="s">
        <v>3192</v>
      </c>
      <c r="Q216" s="11" t="s">
        <v>3462</v>
      </c>
      <c r="R216" s="19" t="s">
        <v>3125</v>
      </c>
      <c r="S216" s="17">
        <v>172</v>
      </c>
    </row>
    <row r="217" spans="1:19" x14ac:dyDescent="0.25">
      <c r="A217" s="14" t="s">
        <v>3193</v>
      </c>
      <c r="B217" s="11" t="s">
        <v>3522</v>
      </c>
      <c r="C217" s="11" t="s">
        <v>3127</v>
      </c>
      <c r="D217" s="17" t="s">
        <v>3529</v>
      </c>
      <c r="F217" s="14" t="s">
        <v>3193</v>
      </c>
      <c r="G217" s="11" t="s">
        <v>3465</v>
      </c>
      <c r="H217" s="11" t="s">
        <v>3130</v>
      </c>
      <c r="I217" s="17">
        <v>56</v>
      </c>
      <c r="K217" s="14" t="s">
        <v>3193</v>
      </c>
      <c r="L217" s="11" t="s">
        <v>3518</v>
      </c>
      <c r="M217" s="11" t="s">
        <v>3125</v>
      </c>
      <c r="N217" s="17" t="s">
        <v>3552</v>
      </c>
      <c r="P217" s="14" t="s">
        <v>3193</v>
      </c>
      <c r="Q217" s="11" t="s">
        <v>3518</v>
      </c>
      <c r="R217" s="19" t="s">
        <v>3125</v>
      </c>
      <c r="S217" s="17">
        <v>168</v>
      </c>
    </row>
    <row r="218" spans="1:19" x14ac:dyDescent="0.25">
      <c r="A218" s="14" t="s">
        <v>3194</v>
      </c>
      <c r="B218" s="11" t="s">
        <v>3523</v>
      </c>
      <c r="C218" s="11" t="s">
        <v>3340</v>
      </c>
      <c r="D218" s="17" t="s">
        <v>3521</v>
      </c>
      <c r="G218" s="11" t="s">
        <v>3497</v>
      </c>
      <c r="H218" s="11" t="s">
        <v>3127</v>
      </c>
      <c r="I218" s="17">
        <v>56</v>
      </c>
      <c r="K218" s="14" t="s">
        <v>3194</v>
      </c>
      <c r="L218" s="11" t="s">
        <v>3560</v>
      </c>
      <c r="M218" s="11" t="s">
        <v>3340</v>
      </c>
      <c r="N218" s="17" t="s">
        <v>3553</v>
      </c>
      <c r="P218" s="14" t="s">
        <v>3194</v>
      </c>
      <c r="Q218" s="11" t="s">
        <v>3327</v>
      </c>
      <c r="R218" s="19" t="s">
        <v>3130</v>
      </c>
      <c r="S218" s="17">
        <v>163</v>
      </c>
    </row>
    <row r="219" spans="1:19" x14ac:dyDescent="0.25">
      <c r="A219" s="14" t="s">
        <v>3195</v>
      </c>
      <c r="B219" s="11" t="s">
        <v>3479</v>
      </c>
      <c r="C219" s="11" t="s">
        <v>3128</v>
      </c>
      <c r="D219" s="17" t="s">
        <v>3530</v>
      </c>
      <c r="F219" s="14" t="s">
        <v>3195</v>
      </c>
      <c r="G219" s="11" t="s">
        <v>3277</v>
      </c>
      <c r="H219" s="11" t="s">
        <v>3125</v>
      </c>
      <c r="I219" s="17">
        <v>54</v>
      </c>
      <c r="K219" s="14" t="s">
        <v>3195</v>
      </c>
      <c r="L219" s="11" t="s">
        <v>3492</v>
      </c>
      <c r="M219" s="11" t="s">
        <v>3127</v>
      </c>
      <c r="N219" s="17" t="s">
        <v>3554</v>
      </c>
      <c r="P219" s="14" t="s">
        <v>3195</v>
      </c>
      <c r="Q219" s="11" t="s">
        <v>3519</v>
      </c>
      <c r="R219" s="19" t="s">
        <v>3130</v>
      </c>
      <c r="S219" s="17">
        <v>148</v>
      </c>
    </row>
    <row r="220" spans="1:19" x14ac:dyDescent="0.25">
      <c r="A220" s="14" t="s">
        <v>3196</v>
      </c>
      <c r="B220" s="11" t="s">
        <v>3524</v>
      </c>
      <c r="C220" s="11" t="s">
        <v>3130</v>
      </c>
      <c r="D220" s="17" t="s">
        <v>3531</v>
      </c>
      <c r="F220" s="14" t="s">
        <v>3196</v>
      </c>
      <c r="G220" s="11" t="s">
        <v>3401</v>
      </c>
      <c r="H220" s="11" t="s">
        <v>3340</v>
      </c>
      <c r="I220" s="17">
        <v>48</v>
      </c>
      <c r="K220" s="14" t="s">
        <v>3196</v>
      </c>
      <c r="L220" s="11" t="s">
        <v>3561</v>
      </c>
      <c r="M220" s="11" t="s">
        <v>3130</v>
      </c>
      <c r="N220" s="17" t="s">
        <v>3555</v>
      </c>
      <c r="O220" s="17">
        <v>22</v>
      </c>
      <c r="P220" s="14" t="s">
        <v>3196</v>
      </c>
      <c r="Q220" s="11" t="s">
        <v>3545</v>
      </c>
      <c r="R220" s="19" t="s">
        <v>3341</v>
      </c>
      <c r="S220" s="17">
        <v>146</v>
      </c>
    </row>
    <row r="221" spans="1:19" x14ac:dyDescent="0.25">
      <c r="A221" s="14" t="s">
        <v>3197</v>
      </c>
      <c r="B221" s="11" t="s">
        <v>3525</v>
      </c>
      <c r="C221" s="11" t="s">
        <v>3125</v>
      </c>
      <c r="D221" s="17" t="s">
        <v>3532</v>
      </c>
      <c r="F221" s="14" t="s">
        <v>3197</v>
      </c>
      <c r="G221" s="11" t="s">
        <v>3520</v>
      </c>
      <c r="H221" s="11" t="s">
        <v>5172</v>
      </c>
      <c r="I221" s="17">
        <v>42</v>
      </c>
      <c r="L221" s="11" t="s">
        <v>3281</v>
      </c>
      <c r="M221" s="11" t="s">
        <v>3125</v>
      </c>
      <c r="N221" s="17" t="s">
        <v>3555</v>
      </c>
      <c r="O221" s="17">
        <v>19</v>
      </c>
      <c r="P221" s="14" t="s">
        <v>3197</v>
      </c>
      <c r="Q221" s="11" t="s">
        <v>3278</v>
      </c>
      <c r="R221" s="19" t="s">
        <v>3130</v>
      </c>
      <c r="S221" s="17">
        <v>145</v>
      </c>
    </row>
    <row r="222" spans="1:19" x14ac:dyDescent="0.25">
      <c r="A222" s="14" t="s">
        <v>3198</v>
      </c>
      <c r="B222" s="11" t="s">
        <v>3461</v>
      </c>
      <c r="C222" s="11" t="s">
        <v>3130</v>
      </c>
      <c r="D222" s="17" t="s">
        <v>3533</v>
      </c>
      <c r="G222" s="11" t="s">
        <v>3434</v>
      </c>
      <c r="H222" s="11" t="s">
        <v>5179</v>
      </c>
      <c r="I222" s="17">
        <v>42</v>
      </c>
      <c r="L222" s="11" t="s">
        <v>3562</v>
      </c>
      <c r="M222" s="11" t="s">
        <v>3130</v>
      </c>
      <c r="N222" s="17" t="s">
        <v>3556</v>
      </c>
      <c r="P222" s="14" t="s">
        <v>3198</v>
      </c>
      <c r="Q222" s="11" t="s">
        <v>3546</v>
      </c>
      <c r="R222" s="19" t="s">
        <v>3132</v>
      </c>
      <c r="S222" s="17">
        <v>138</v>
      </c>
    </row>
    <row r="223" spans="1:19" x14ac:dyDescent="0.25">
      <c r="A223" s="14" t="s">
        <v>3199</v>
      </c>
      <c r="B223" s="11" t="s">
        <v>3460</v>
      </c>
      <c r="C223" s="11" t="s">
        <v>5172</v>
      </c>
      <c r="D223" s="17" t="s">
        <v>3534</v>
      </c>
      <c r="G223" s="11" t="s">
        <v>3544</v>
      </c>
      <c r="H223" s="11" t="s">
        <v>3341</v>
      </c>
      <c r="I223" s="17">
        <v>42</v>
      </c>
      <c r="L223" s="11" t="s">
        <v>3549</v>
      </c>
      <c r="M223" s="11" t="s">
        <v>3125</v>
      </c>
      <c r="N223" s="17" t="s">
        <v>3557</v>
      </c>
      <c r="P223" s="14" t="s">
        <v>3199</v>
      </c>
      <c r="Q223" s="11" t="s">
        <v>3547</v>
      </c>
      <c r="R223" s="19" t="s">
        <v>3127</v>
      </c>
      <c r="S223" s="17">
        <v>134</v>
      </c>
    </row>
    <row r="224" spans="1:19" x14ac:dyDescent="0.25">
      <c r="A224" s="14" t="s">
        <v>3200</v>
      </c>
      <c r="B224" s="11" t="s">
        <v>3526</v>
      </c>
      <c r="C224" s="11" t="s">
        <v>3132</v>
      </c>
      <c r="D224" s="17" t="s">
        <v>3535</v>
      </c>
      <c r="F224" s="14" t="s">
        <v>3200</v>
      </c>
      <c r="G224" s="11" t="s">
        <v>3496</v>
      </c>
      <c r="H224" s="11" t="s">
        <v>5172</v>
      </c>
      <c r="I224" s="17">
        <v>41</v>
      </c>
      <c r="K224" s="14" t="s">
        <v>3200</v>
      </c>
      <c r="L224" s="11" t="s">
        <v>3277</v>
      </c>
      <c r="M224" s="11" t="s">
        <v>3125</v>
      </c>
      <c r="N224" s="17" t="s">
        <v>3558</v>
      </c>
      <c r="P224" s="14" t="s">
        <v>3200</v>
      </c>
      <c r="Q224" s="11" t="s">
        <v>3548</v>
      </c>
      <c r="R224" s="19" t="s">
        <v>3340</v>
      </c>
      <c r="S224" s="17">
        <v>132</v>
      </c>
    </row>
    <row r="227" spans="1:19" ht="15.75" x14ac:dyDescent="0.25">
      <c r="A227" s="283"/>
      <c r="B227" s="284" t="s">
        <v>3228</v>
      </c>
      <c r="C227" s="285"/>
      <c r="D227" s="286"/>
      <c r="E227" s="286"/>
      <c r="F227" s="283"/>
      <c r="G227" s="284" t="s">
        <v>3229</v>
      </c>
      <c r="H227" s="285"/>
      <c r="I227" s="286"/>
      <c r="J227" s="286"/>
      <c r="K227" s="283"/>
      <c r="L227" s="284" t="s">
        <v>3230</v>
      </c>
      <c r="M227" s="285"/>
      <c r="N227" s="286"/>
      <c r="O227" s="286"/>
      <c r="P227" s="283"/>
      <c r="Q227" s="284" t="s">
        <v>3231</v>
      </c>
      <c r="R227" s="287"/>
      <c r="S227" s="286"/>
    </row>
    <row r="228" spans="1:19" x14ac:dyDescent="0.25">
      <c r="A228" s="14" t="s">
        <v>3191</v>
      </c>
      <c r="B228" s="11" t="s">
        <v>3264</v>
      </c>
      <c r="C228" s="11" t="s">
        <v>3125</v>
      </c>
      <c r="D228" s="17" t="s">
        <v>3329</v>
      </c>
      <c r="F228" s="14" t="s">
        <v>3191</v>
      </c>
      <c r="G228" s="11" t="s">
        <v>3495</v>
      </c>
      <c r="H228" s="11" t="s">
        <v>3340</v>
      </c>
      <c r="I228" s="17">
        <v>72</v>
      </c>
      <c r="K228" s="14" t="s">
        <v>3191</v>
      </c>
      <c r="L228" s="11" t="s">
        <v>3277</v>
      </c>
      <c r="M228" s="11" t="s">
        <v>3125</v>
      </c>
      <c r="N228" s="17" t="s">
        <v>3503</v>
      </c>
      <c r="P228" s="14" t="s">
        <v>3191</v>
      </c>
      <c r="Q228" s="11" t="s">
        <v>3483</v>
      </c>
      <c r="R228" s="19" t="s">
        <v>3125</v>
      </c>
      <c r="S228" s="17">
        <v>169</v>
      </c>
    </row>
    <row r="229" spans="1:19" x14ac:dyDescent="0.25">
      <c r="A229" s="14" t="s">
        <v>3192</v>
      </c>
      <c r="B229" s="11" t="s">
        <v>3461</v>
      </c>
      <c r="C229" s="11" t="s">
        <v>3130</v>
      </c>
      <c r="D229" s="17" t="s">
        <v>3485</v>
      </c>
      <c r="F229" s="14" t="s">
        <v>3192</v>
      </c>
      <c r="G229" s="11" t="s">
        <v>3481</v>
      </c>
      <c r="H229" s="11" t="s">
        <v>3130</v>
      </c>
      <c r="I229" s="17">
        <v>67</v>
      </c>
      <c r="L229" s="11" t="s">
        <v>3495</v>
      </c>
      <c r="M229" s="11" t="s">
        <v>3340</v>
      </c>
      <c r="N229" s="17" t="s">
        <v>3502</v>
      </c>
      <c r="P229" s="14" t="s">
        <v>3192</v>
      </c>
      <c r="Q229" s="11" t="s">
        <v>3277</v>
      </c>
      <c r="R229" s="19" t="s">
        <v>3125</v>
      </c>
      <c r="S229" s="17">
        <v>162</v>
      </c>
    </row>
    <row r="230" spans="1:19" x14ac:dyDescent="0.25">
      <c r="A230" s="14" t="s">
        <v>3193</v>
      </c>
      <c r="B230" s="11" t="s">
        <v>3305</v>
      </c>
      <c r="C230" s="11" t="s">
        <v>3128</v>
      </c>
      <c r="D230" s="17" t="s">
        <v>3486</v>
      </c>
      <c r="F230" s="14" t="s">
        <v>3193</v>
      </c>
      <c r="G230" s="11" t="s">
        <v>3277</v>
      </c>
      <c r="H230" s="11" t="s">
        <v>3125</v>
      </c>
      <c r="I230" s="17">
        <v>56</v>
      </c>
      <c r="K230" s="14" t="s">
        <v>3193</v>
      </c>
      <c r="L230" s="11" t="s">
        <v>3264</v>
      </c>
      <c r="M230" s="11" t="s">
        <v>3125</v>
      </c>
      <c r="N230" s="17" t="s">
        <v>3504</v>
      </c>
      <c r="P230" s="14" t="s">
        <v>3193</v>
      </c>
      <c r="Q230" s="11" t="s">
        <v>3327</v>
      </c>
      <c r="R230" s="19" t="s">
        <v>3130</v>
      </c>
      <c r="S230" s="17">
        <v>150</v>
      </c>
    </row>
    <row r="231" spans="1:19" x14ac:dyDescent="0.25">
      <c r="A231" s="14" t="s">
        <v>3194</v>
      </c>
      <c r="B231" s="11" t="s">
        <v>3478</v>
      </c>
      <c r="C231" s="11" t="s">
        <v>5172</v>
      </c>
      <c r="D231" s="17" t="s">
        <v>3487</v>
      </c>
      <c r="G231" s="11" t="s">
        <v>3496</v>
      </c>
      <c r="H231" s="11" t="s">
        <v>5172</v>
      </c>
      <c r="I231" s="17">
        <v>56</v>
      </c>
      <c r="K231" s="14" t="s">
        <v>3194</v>
      </c>
      <c r="L231" s="11" t="s">
        <v>3511</v>
      </c>
      <c r="M231" s="11" t="s">
        <v>3130</v>
      </c>
      <c r="N231" s="17" t="s">
        <v>3505</v>
      </c>
      <c r="P231" s="14" t="s">
        <v>3194</v>
      </c>
      <c r="Q231" s="11" t="s">
        <v>3515</v>
      </c>
      <c r="R231" s="19" t="s">
        <v>3132</v>
      </c>
      <c r="S231" s="17">
        <v>149</v>
      </c>
    </row>
    <row r="232" spans="1:19" x14ac:dyDescent="0.25">
      <c r="A232" s="14" t="s">
        <v>3195</v>
      </c>
      <c r="B232" s="11" t="s">
        <v>3491</v>
      </c>
      <c r="C232" s="11" t="s">
        <v>5172</v>
      </c>
      <c r="D232" s="17" t="s">
        <v>3488</v>
      </c>
      <c r="F232" s="14" t="s">
        <v>3195</v>
      </c>
      <c r="G232" s="11" t="s">
        <v>3465</v>
      </c>
      <c r="H232" s="11" t="s">
        <v>3130</v>
      </c>
      <c r="I232" s="17">
        <v>47</v>
      </c>
      <c r="K232" s="14" t="s">
        <v>3195</v>
      </c>
      <c r="L232" s="11" t="s">
        <v>3461</v>
      </c>
      <c r="M232" s="11" t="s">
        <v>3130</v>
      </c>
      <c r="N232" s="17" t="s">
        <v>3506</v>
      </c>
      <c r="P232" s="14" t="s">
        <v>3195</v>
      </c>
      <c r="Q232" s="11" t="s">
        <v>3465</v>
      </c>
      <c r="R232" s="19" t="s">
        <v>3130</v>
      </c>
      <c r="S232" s="17">
        <v>147</v>
      </c>
    </row>
    <row r="233" spans="1:19" x14ac:dyDescent="0.25">
      <c r="A233" s="14" t="s">
        <v>3196</v>
      </c>
      <c r="B233" s="11" t="s">
        <v>3492</v>
      </c>
      <c r="C233" s="11" t="s">
        <v>5172</v>
      </c>
      <c r="D233" s="17" t="s">
        <v>3489</v>
      </c>
      <c r="F233" s="14" t="s">
        <v>3196</v>
      </c>
      <c r="G233" s="11" t="s">
        <v>3497</v>
      </c>
      <c r="H233" s="11" t="s">
        <v>3127</v>
      </c>
      <c r="I233" s="17">
        <v>46</v>
      </c>
      <c r="K233" s="14" t="s">
        <v>3196</v>
      </c>
      <c r="L233" s="11" t="s">
        <v>3512</v>
      </c>
      <c r="M233" s="11" t="s">
        <v>3130</v>
      </c>
      <c r="N233" s="17" t="s">
        <v>3507</v>
      </c>
      <c r="P233" s="14" t="s">
        <v>3196</v>
      </c>
      <c r="Q233" s="11" t="s">
        <v>3401</v>
      </c>
      <c r="R233" s="19" t="s">
        <v>3340</v>
      </c>
      <c r="S233" s="17">
        <v>145</v>
      </c>
    </row>
    <row r="234" spans="1:19" x14ac:dyDescent="0.25">
      <c r="A234" s="14" t="s">
        <v>3197</v>
      </c>
      <c r="B234" s="11" t="s">
        <v>3327</v>
      </c>
      <c r="C234" s="11" t="s">
        <v>3130</v>
      </c>
      <c r="D234" s="17" t="s">
        <v>3404</v>
      </c>
      <c r="F234" s="14" t="s">
        <v>3197</v>
      </c>
      <c r="G234" s="11" t="s">
        <v>3499</v>
      </c>
      <c r="H234" s="11" t="s">
        <v>3125</v>
      </c>
      <c r="I234" s="17">
        <v>45</v>
      </c>
      <c r="K234" s="14" t="s">
        <v>3197</v>
      </c>
      <c r="L234" s="11" t="s">
        <v>3513</v>
      </c>
      <c r="M234" s="11" t="s">
        <v>3131</v>
      </c>
      <c r="N234" s="17" t="s">
        <v>3508</v>
      </c>
      <c r="P234" s="14" t="s">
        <v>3197</v>
      </c>
      <c r="Q234" s="11" t="s">
        <v>3516</v>
      </c>
      <c r="R234" s="19" t="s">
        <v>3340</v>
      </c>
      <c r="S234" s="17">
        <v>144</v>
      </c>
    </row>
    <row r="235" spans="1:19" x14ac:dyDescent="0.25">
      <c r="A235" s="14" t="s">
        <v>3198</v>
      </c>
      <c r="B235" s="11" t="s">
        <v>3493</v>
      </c>
      <c r="C235" s="11" t="s">
        <v>3340</v>
      </c>
      <c r="D235" s="17" t="s">
        <v>3490</v>
      </c>
      <c r="G235" s="11" t="s">
        <v>3498</v>
      </c>
      <c r="H235" s="11" t="s">
        <v>5172</v>
      </c>
      <c r="I235" s="17">
        <v>45</v>
      </c>
      <c r="K235" s="14" t="s">
        <v>3198</v>
      </c>
      <c r="L235" s="11" t="s">
        <v>3492</v>
      </c>
      <c r="M235" s="11" t="s">
        <v>5172</v>
      </c>
      <c r="N235" s="17" t="s">
        <v>3509</v>
      </c>
      <c r="P235" s="14" t="s">
        <v>3198</v>
      </c>
      <c r="Q235" s="11" t="s">
        <v>3481</v>
      </c>
      <c r="R235" s="19" t="s">
        <v>3130</v>
      </c>
      <c r="S235" s="17">
        <v>143</v>
      </c>
    </row>
    <row r="236" spans="1:19" x14ac:dyDescent="0.25">
      <c r="A236" s="14" t="s">
        <v>3199</v>
      </c>
      <c r="B236" s="11" t="s">
        <v>3494</v>
      </c>
      <c r="C236" s="11" t="s">
        <v>3132</v>
      </c>
      <c r="D236" s="17" t="s">
        <v>3362</v>
      </c>
      <c r="G236" s="11" t="s">
        <v>3500</v>
      </c>
      <c r="H236" s="11" t="s">
        <v>3437</v>
      </c>
      <c r="I236" s="17">
        <v>45</v>
      </c>
      <c r="L236" s="11" t="s">
        <v>3479</v>
      </c>
      <c r="M236" s="11" t="s">
        <v>3128</v>
      </c>
      <c r="N236" s="17" t="s">
        <v>3510</v>
      </c>
      <c r="P236" s="14" t="s">
        <v>3199</v>
      </c>
      <c r="Q236" s="11" t="s">
        <v>3517</v>
      </c>
      <c r="R236" s="19" t="s">
        <v>3128</v>
      </c>
      <c r="S236" s="17">
        <v>137</v>
      </c>
    </row>
    <row r="237" spans="1:19" x14ac:dyDescent="0.25">
      <c r="A237" s="14" t="s">
        <v>3200</v>
      </c>
      <c r="B237" s="11" t="s">
        <v>3431</v>
      </c>
      <c r="C237" s="11" t="s">
        <v>3340</v>
      </c>
      <c r="D237" s="17" t="s">
        <v>3430</v>
      </c>
      <c r="F237" s="14" t="s">
        <v>3200</v>
      </c>
      <c r="G237" s="11" t="s">
        <v>3279</v>
      </c>
      <c r="H237" s="11" t="s">
        <v>3125</v>
      </c>
      <c r="I237" s="17">
        <v>44</v>
      </c>
      <c r="K237" s="14" t="s">
        <v>3200</v>
      </c>
      <c r="L237" s="11" t="s">
        <v>3514</v>
      </c>
      <c r="M237" s="11" t="s">
        <v>3340</v>
      </c>
      <c r="N237" s="17" t="s">
        <v>3445</v>
      </c>
      <c r="Q237" s="11" t="s">
        <v>3285</v>
      </c>
      <c r="R237" s="19" t="s">
        <v>5172</v>
      </c>
      <c r="S237" s="17">
        <v>137</v>
      </c>
    </row>
    <row r="238" spans="1:19" x14ac:dyDescent="0.25">
      <c r="G238" s="11" t="s">
        <v>3581</v>
      </c>
      <c r="H238" s="11" t="s">
        <v>3128</v>
      </c>
      <c r="I238" s="17">
        <v>44</v>
      </c>
      <c r="Q238" s="11" t="s">
        <v>3496</v>
      </c>
      <c r="R238" s="11" t="s">
        <v>5172</v>
      </c>
      <c r="S238" s="17">
        <v>137</v>
      </c>
    </row>
    <row r="241" spans="1:19" ht="15.75" x14ac:dyDescent="0.25">
      <c r="A241" s="283"/>
      <c r="B241" s="284" t="s">
        <v>3232</v>
      </c>
      <c r="C241" s="285"/>
      <c r="D241" s="286"/>
      <c r="E241" s="286"/>
      <c r="F241" s="283"/>
      <c r="G241" s="284" t="s">
        <v>3233</v>
      </c>
      <c r="H241" s="285"/>
      <c r="I241" s="286"/>
      <c r="J241" s="286"/>
      <c r="K241" s="283"/>
      <c r="L241" s="284" t="s">
        <v>3234</v>
      </c>
      <c r="M241" s="285"/>
      <c r="N241" s="286"/>
      <c r="O241" s="286"/>
      <c r="P241" s="283"/>
      <c r="Q241" s="284" t="s">
        <v>3235</v>
      </c>
      <c r="R241" s="287"/>
      <c r="S241" s="286"/>
    </row>
    <row r="242" spans="1:19" x14ac:dyDescent="0.25">
      <c r="A242" s="14" t="s">
        <v>3191</v>
      </c>
      <c r="B242" s="11" t="s">
        <v>3327</v>
      </c>
      <c r="C242" s="11" t="s">
        <v>3130</v>
      </c>
      <c r="D242" s="17" t="s">
        <v>3329</v>
      </c>
      <c r="F242" s="14" t="s">
        <v>3191</v>
      </c>
      <c r="G242" s="11" t="s">
        <v>3277</v>
      </c>
      <c r="H242" s="11" t="s">
        <v>3125</v>
      </c>
      <c r="I242" s="17">
        <v>61</v>
      </c>
      <c r="K242" s="14" t="s">
        <v>3191</v>
      </c>
      <c r="L242" s="11" t="s">
        <v>3279</v>
      </c>
      <c r="M242" s="11" t="s">
        <v>3125</v>
      </c>
      <c r="N242" s="17" t="s">
        <v>3468</v>
      </c>
      <c r="P242" s="14" t="s">
        <v>3191</v>
      </c>
      <c r="Q242" s="11" t="s">
        <v>3327</v>
      </c>
      <c r="R242" s="19" t="s">
        <v>3130</v>
      </c>
      <c r="S242" s="17">
        <v>194</v>
      </c>
    </row>
    <row r="243" spans="1:19" x14ac:dyDescent="0.25">
      <c r="A243" s="14" t="s">
        <v>3192</v>
      </c>
      <c r="B243" s="11" t="s">
        <v>3305</v>
      </c>
      <c r="C243" s="11" t="s">
        <v>3128</v>
      </c>
      <c r="D243" s="17" t="s">
        <v>3450</v>
      </c>
      <c r="F243" s="14" t="s">
        <v>3192</v>
      </c>
      <c r="G243" s="11" t="s">
        <v>3279</v>
      </c>
      <c r="H243" s="11" t="s">
        <v>3125</v>
      </c>
      <c r="I243" s="17">
        <v>55</v>
      </c>
      <c r="K243" s="14" t="s">
        <v>3192</v>
      </c>
      <c r="L243" s="11" t="s">
        <v>3277</v>
      </c>
      <c r="M243" s="11" t="s">
        <v>3125</v>
      </c>
      <c r="N243" s="17" t="s">
        <v>3469</v>
      </c>
      <c r="P243" s="14" t="s">
        <v>3192</v>
      </c>
      <c r="Q243" s="11" t="s">
        <v>3483</v>
      </c>
      <c r="R243" s="19" t="s">
        <v>3125</v>
      </c>
      <c r="S243" s="17">
        <v>182</v>
      </c>
    </row>
    <row r="244" spans="1:19" x14ac:dyDescent="0.25">
      <c r="A244" s="14" t="s">
        <v>3193</v>
      </c>
      <c r="B244" s="11" t="s">
        <v>3431</v>
      </c>
      <c r="C244" s="11" t="s">
        <v>3340</v>
      </c>
      <c r="D244" s="17" t="s">
        <v>3451</v>
      </c>
      <c r="F244" s="14" t="s">
        <v>3193</v>
      </c>
      <c r="G244" s="11" t="s">
        <v>3434</v>
      </c>
      <c r="H244" s="11" t="s">
        <v>3128</v>
      </c>
      <c r="I244" s="17">
        <v>49</v>
      </c>
      <c r="K244" s="14" t="s">
        <v>3193</v>
      </c>
      <c r="L244" s="11" t="s">
        <v>3327</v>
      </c>
      <c r="M244" s="11" t="s">
        <v>3130</v>
      </c>
      <c r="N244" s="17" t="s">
        <v>3470</v>
      </c>
      <c r="P244" s="14" t="s">
        <v>3193</v>
      </c>
      <c r="Q244" s="11" t="s">
        <v>3277</v>
      </c>
      <c r="R244" s="19" t="s">
        <v>3125</v>
      </c>
      <c r="S244" s="17">
        <v>169</v>
      </c>
    </row>
    <row r="245" spans="1:19" x14ac:dyDescent="0.25">
      <c r="A245" s="14" t="s">
        <v>3194</v>
      </c>
      <c r="B245" s="11" t="s">
        <v>3264</v>
      </c>
      <c r="C245" s="11" t="s">
        <v>3125</v>
      </c>
      <c r="D245" s="17" t="s">
        <v>3452</v>
      </c>
      <c r="G245" s="11" t="s">
        <v>3278</v>
      </c>
      <c r="H245" s="11" t="s">
        <v>3437</v>
      </c>
      <c r="I245" s="17">
        <v>49</v>
      </c>
      <c r="K245" s="14" t="s">
        <v>3194</v>
      </c>
      <c r="L245" s="11" t="s">
        <v>3478</v>
      </c>
      <c r="M245" s="11" t="s">
        <v>5172</v>
      </c>
      <c r="N245" s="17" t="s">
        <v>3471</v>
      </c>
      <c r="P245" s="14" t="s">
        <v>3194</v>
      </c>
      <c r="Q245" s="11" t="s">
        <v>3484</v>
      </c>
      <c r="R245" s="19" t="s">
        <v>3437</v>
      </c>
      <c r="S245" s="17">
        <v>162</v>
      </c>
    </row>
    <row r="246" spans="1:19" x14ac:dyDescent="0.25">
      <c r="A246" s="14" t="s">
        <v>3195</v>
      </c>
      <c r="B246" s="11" t="s">
        <v>3460</v>
      </c>
      <c r="C246" s="11" t="s">
        <v>5172</v>
      </c>
      <c r="D246" s="17" t="s">
        <v>3453</v>
      </c>
      <c r="F246" s="14" t="s">
        <v>3195</v>
      </c>
      <c r="G246" s="11" t="s">
        <v>3462</v>
      </c>
      <c r="H246" s="11" t="s">
        <v>3130</v>
      </c>
      <c r="I246" s="17">
        <v>45</v>
      </c>
      <c r="K246" s="14" t="s">
        <v>3195</v>
      </c>
      <c r="L246" s="11" t="s">
        <v>3462</v>
      </c>
      <c r="M246" s="11" t="s">
        <v>3130</v>
      </c>
      <c r="N246" s="17" t="s">
        <v>3476</v>
      </c>
      <c r="P246" s="14" t="s">
        <v>3195</v>
      </c>
      <c r="Q246" s="11" t="s">
        <v>3464</v>
      </c>
      <c r="R246" s="19" t="s">
        <v>3125</v>
      </c>
      <c r="S246" s="17">
        <v>137</v>
      </c>
    </row>
    <row r="247" spans="1:19" x14ac:dyDescent="0.25">
      <c r="A247" s="14" t="s">
        <v>3196</v>
      </c>
      <c r="B247" s="11" t="s">
        <v>3279</v>
      </c>
      <c r="C247" s="11" t="s">
        <v>3125</v>
      </c>
      <c r="D247" s="17" t="s">
        <v>3454</v>
      </c>
      <c r="F247" s="14" t="s">
        <v>3196</v>
      </c>
      <c r="G247" s="11" t="s">
        <v>3463</v>
      </c>
      <c r="H247" s="11" t="s">
        <v>3126</v>
      </c>
      <c r="I247" s="17">
        <v>42</v>
      </c>
      <c r="K247" s="14" t="s">
        <v>3196</v>
      </c>
      <c r="L247" s="11" t="s">
        <v>3479</v>
      </c>
      <c r="M247" s="11" t="s">
        <v>3128</v>
      </c>
      <c r="N247" s="17" t="s">
        <v>3472</v>
      </c>
      <c r="Q247" s="11" t="s">
        <v>3285</v>
      </c>
      <c r="R247" s="19" t="s">
        <v>3131</v>
      </c>
      <c r="S247" s="17">
        <v>137</v>
      </c>
    </row>
    <row r="248" spans="1:19" x14ac:dyDescent="0.25">
      <c r="A248" s="14" t="s">
        <v>3197</v>
      </c>
      <c r="B248" s="11" t="s">
        <v>3461</v>
      </c>
      <c r="C248" s="11" t="s">
        <v>3130</v>
      </c>
      <c r="D248" s="17" t="s">
        <v>3455</v>
      </c>
      <c r="F248" s="14" t="s">
        <v>3197</v>
      </c>
      <c r="G248" s="11" t="s">
        <v>3464</v>
      </c>
      <c r="H248" s="11" t="s">
        <v>3125</v>
      </c>
      <c r="I248" s="17">
        <v>41</v>
      </c>
      <c r="K248" s="14" t="s">
        <v>3197</v>
      </c>
      <c r="L248" s="11" t="s">
        <v>3480</v>
      </c>
      <c r="M248" s="11" t="s">
        <v>3340</v>
      </c>
      <c r="N248" s="17" t="s">
        <v>3477</v>
      </c>
      <c r="P248" s="14" t="s">
        <v>3197</v>
      </c>
      <c r="Q248" s="11" t="s">
        <v>3384</v>
      </c>
      <c r="R248" s="19" t="s">
        <v>3385</v>
      </c>
      <c r="S248" s="17">
        <v>136</v>
      </c>
    </row>
    <row r="249" spans="1:19" x14ac:dyDescent="0.25">
      <c r="A249" s="14" t="s">
        <v>3198</v>
      </c>
      <c r="B249" s="11" t="s">
        <v>3324</v>
      </c>
      <c r="C249" s="11" t="s">
        <v>3437</v>
      </c>
      <c r="D249" s="17" t="s">
        <v>3456</v>
      </c>
      <c r="F249" s="14" t="s">
        <v>3198</v>
      </c>
      <c r="G249" s="11" t="s">
        <v>3465</v>
      </c>
      <c r="H249" s="11" t="s">
        <v>3130</v>
      </c>
      <c r="I249" s="17">
        <v>40</v>
      </c>
      <c r="K249" s="14" t="s">
        <v>3198</v>
      </c>
      <c r="L249" s="11" t="s">
        <v>3264</v>
      </c>
      <c r="M249" s="11" t="s">
        <v>3125</v>
      </c>
      <c r="N249" s="17" t="s">
        <v>3473</v>
      </c>
      <c r="Q249" s="11" t="s">
        <v>3264</v>
      </c>
      <c r="R249" s="19" t="s">
        <v>3125</v>
      </c>
      <c r="S249" s="17">
        <v>136</v>
      </c>
    </row>
    <row r="250" spans="1:19" x14ac:dyDescent="0.25">
      <c r="A250" s="14" t="s">
        <v>3199</v>
      </c>
      <c r="B250" s="11" t="s">
        <v>3304</v>
      </c>
      <c r="C250" s="11" t="s">
        <v>3131</v>
      </c>
      <c r="D250" s="17" t="s">
        <v>3457</v>
      </c>
      <c r="F250" s="14" t="s">
        <v>3199</v>
      </c>
      <c r="G250" s="11" t="s">
        <v>3466</v>
      </c>
      <c r="H250" s="11" t="s">
        <v>3437</v>
      </c>
      <c r="I250" s="17">
        <v>37</v>
      </c>
      <c r="K250" s="14" t="s">
        <v>3199</v>
      </c>
      <c r="L250" s="11" t="s">
        <v>3482</v>
      </c>
      <c r="M250" s="11" t="s">
        <v>3125</v>
      </c>
      <c r="N250" s="17" t="s">
        <v>3475</v>
      </c>
      <c r="P250" s="14" t="s">
        <v>3199</v>
      </c>
      <c r="Q250" s="11" t="s">
        <v>3281</v>
      </c>
      <c r="R250" s="19" t="s">
        <v>3130</v>
      </c>
      <c r="S250" s="17">
        <v>134</v>
      </c>
    </row>
    <row r="251" spans="1:19" x14ac:dyDescent="0.25">
      <c r="A251" s="14" t="s">
        <v>3200</v>
      </c>
      <c r="B251" s="11" t="s">
        <v>3459</v>
      </c>
      <c r="C251" s="11" t="s">
        <v>3126</v>
      </c>
      <c r="D251" s="17" t="s">
        <v>3458</v>
      </c>
      <c r="F251" s="14" t="s">
        <v>3200</v>
      </c>
      <c r="G251" s="11" t="s">
        <v>3467</v>
      </c>
      <c r="H251" s="11" t="s">
        <v>3340</v>
      </c>
      <c r="I251" s="17">
        <v>36</v>
      </c>
      <c r="L251" s="11" t="s">
        <v>3481</v>
      </c>
      <c r="M251" s="11" t="s">
        <v>3437</v>
      </c>
      <c r="N251" s="17" t="s">
        <v>3474</v>
      </c>
      <c r="P251" s="14" t="s">
        <v>3200</v>
      </c>
      <c r="Q251" s="11" t="s">
        <v>3463</v>
      </c>
      <c r="R251" s="19" t="s">
        <v>3126</v>
      </c>
      <c r="S251" s="17">
        <v>133</v>
      </c>
    </row>
    <row r="254" spans="1:19" ht="15.75" x14ac:dyDescent="0.25">
      <c r="A254" s="283"/>
      <c r="B254" s="284" t="s">
        <v>3236</v>
      </c>
      <c r="C254" s="285"/>
      <c r="D254" s="286"/>
      <c r="E254" s="286"/>
      <c r="F254" s="283"/>
      <c r="G254" s="284" t="s">
        <v>3237</v>
      </c>
      <c r="H254" s="285"/>
      <c r="I254" s="286"/>
      <c r="J254" s="286"/>
      <c r="K254" s="283"/>
      <c r="L254" s="284" t="s">
        <v>3238</v>
      </c>
      <c r="M254" s="285"/>
      <c r="N254" s="286"/>
      <c r="O254" s="286"/>
      <c r="P254" s="283"/>
      <c r="Q254" s="284" t="s">
        <v>3239</v>
      </c>
      <c r="R254" s="287"/>
      <c r="S254" s="286"/>
    </row>
    <row r="255" spans="1:19" x14ac:dyDescent="0.25">
      <c r="A255" s="14" t="s">
        <v>3191</v>
      </c>
      <c r="B255" s="11" t="s">
        <v>3264</v>
      </c>
      <c r="C255" s="11" t="s">
        <v>3126</v>
      </c>
      <c r="D255" s="17" t="s">
        <v>3407</v>
      </c>
      <c r="F255" s="14" t="s">
        <v>3191</v>
      </c>
      <c r="G255" s="11" t="s">
        <v>3278</v>
      </c>
      <c r="H255" s="11" t="s">
        <v>3128</v>
      </c>
      <c r="I255" s="17">
        <v>62</v>
      </c>
      <c r="K255" s="14" t="s">
        <v>3191</v>
      </c>
      <c r="L255" s="11" t="s">
        <v>3327</v>
      </c>
      <c r="M255" s="11" t="s">
        <v>3130</v>
      </c>
      <c r="N255" s="17" t="s">
        <v>3440</v>
      </c>
      <c r="P255" s="14" t="s">
        <v>3191</v>
      </c>
      <c r="Q255" s="11" t="s">
        <v>3311</v>
      </c>
      <c r="R255" s="19" t="s">
        <v>3127</v>
      </c>
      <c r="S255" s="17">
        <v>186</v>
      </c>
    </row>
    <row r="256" spans="1:19" x14ac:dyDescent="0.25">
      <c r="A256" s="14" t="s">
        <v>3192</v>
      </c>
      <c r="B256" s="11" t="s">
        <v>3304</v>
      </c>
      <c r="C256" s="11" t="s">
        <v>3131</v>
      </c>
      <c r="D256" s="17" t="s">
        <v>3426</v>
      </c>
      <c r="F256" s="14" t="s">
        <v>3192</v>
      </c>
      <c r="G256" s="11" t="s">
        <v>3372</v>
      </c>
      <c r="H256" s="11" t="s">
        <v>3126</v>
      </c>
      <c r="I256" s="17">
        <v>54</v>
      </c>
      <c r="K256" s="14" t="s">
        <v>3192</v>
      </c>
      <c r="L256" s="11" t="s">
        <v>3277</v>
      </c>
      <c r="M256" s="11" t="s">
        <v>3130</v>
      </c>
      <c r="N256" s="17" t="s">
        <v>3441</v>
      </c>
      <c r="P256" s="14" t="s">
        <v>3192</v>
      </c>
      <c r="Q256" s="11" t="s">
        <v>3327</v>
      </c>
      <c r="R256" s="11" t="s">
        <v>3130</v>
      </c>
      <c r="S256" s="17">
        <v>169</v>
      </c>
    </row>
    <row r="257" spans="1:19" x14ac:dyDescent="0.25">
      <c r="A257" s="14" t="s">
        <v>3193</v>
      </c>
      <c r="B257" s="11" t="s">
        <v>3305</v>
      </c>
      <c r="C257" s="11" t="s">
        <v>3128</v>
      </c>
      <c r="D257" s="17" t="s">
        <v>3427</v>
      </c>
      <c r="F257" s="14" t="s">
        <v>3193</v>
      </c>
      <c r="G257" s="11" t="s">
        <v>3433</v>
      </c>
      <c r="H257" s="11" t="s">
        <v>3131</v>
      </c>
      <c r="I257" s="17">
        <v>46</v>
      </c>
      <c r="L257" s="11" t="s">
        <v>3278</v>
      </c>
      <c r="M257" s="11" t="s">
        <v>3128</v>
      </c>
      <c r="N257" s="17" t="s">
        <v>3442</v>
      </c>
      <c r="P257" s="14" t="s">
        <v>3193</v>
      </c>
      <c r="Q257" s="11" t="s">
        <v>3264</v>
      </c>
      <c r="R257" s="11" t="s">
        <v>3126</v>
      </c>
      <c r="S257" s="17">
        <v>163</v>
      </c>
    </row>
    <row r="258" spans="1:19" x14ac:dyDescent="0.25">
      <c r="A258" s="14" t="s">
        <v>3194</v>
      </c>
      <c r="B258" s="11" t="s">
        <v>3327</v>
      </c>
      <c r="C258" s="11" t="s">
        <v>3130</v>
      </c>
      <c r="D258" s="17" t="s">
        <v>3269</v>
      </c>
      <c r="F258" s="14" t="s">
        <v>3194</v>
      </c>
      <c r="G258" s="11" t="s">
        <v>3399</v>
      </c>
      <c r="H258" s="11" t="s">
        <v>3130</v>
      </c>
      <c r="I258" s="17">
        <v>43</v>
      </c>
      <c r="K258" s="14" t="s">
        <v>3194</v>
      </c>
      <c r="L258" s="11" t="s">
        <v>3264</v>
      </c>
      <c r="M258" s="11" t="s">
        <v>3126</v>
      </c>
      <c r="N258" s="17" t="s">
        <v>3443</v>
      </c>
      <c r="P258" s="14" t="s">
        <v>3194</v>
      </c>
      <c r="Q258" s="11" t="s">
        <v>3285</v>
      </c>
      <c r="R258" s="11" t="s">
        <v>3131</v>
      </c>
      <c r="S258" s="17">
        <v>158</v>
      </c>
    </row>
    <row r="259" spans="1:19" x14ac:dyDescent="0.25">
      <c r="A259" s="14" t="s">
        <v>3195</v>
      </c>
      <c r="B259" s="11" t="s">
        <v>3431</v>
      </c>
      <c r="C259" s="11" t="s">
        <v>3340</v>
      </c>
      <c r="D259" s="17" t="s">
        <v>3428</v>
      </c>
      <c r="F259" s="14" t="s">
        <v>3195</v>
      </c>
      <c r="G259" s="11" t="s">
        <v>3434</v>
      </c>
      <c r="H259" s="11" t="s">
        <v>3129</v>
      </c>
      <c r="I259" s="17">
        <v>42</v>
      </c>
      <c r="K259" s="14" t="s">
        <v>3195</v>
      </c>
      <c r="L259" s="11" t="s">
        <v>3372</v>
      </c>
      <c r="M259" s="11" t="s">
        <v>3126</v>
      </c>
      <c r="N259" s="17" t="s">
        <v>3444</v>
      </c>
      <c r="P259" s="14" t="s">
        <v>3195</v>
      </c>
      <c r="Q259" s="11" t="s">
        <v>3384</v>
      </c>
      <c r="R259" s="19" t="s">
        <v>3385</v>
      </c>
      <c r="S259" s="17">
        <v>154</v>
      </c>
    </row>
    <row r="260" spans="1:19" x14ac:dyDescent="0.25">
      <c r="A260" s="14" t="s">
        <v>3196</v>
      </c>
      <c r="B260" s="11" t="s">
        <v>3438</v>
      </c>
      <c r="C260" s="11" t="s">
        <v>3129</v>
      </c>
      <c r="D260" s="17" t="s">
        <v>3429</v>
      </c>
      <c r="F260" s="14" t="s">
        <v>3196</v>
      </c>
      <c r="G260" s="11" t="s">
        <v>3371</v>
      </c>
      <c r="H260" s="11" t="s">
        <v>3131</v>
      </c>
      <c r="I260" s="17">
        <v>41</v>
      </c>
      <c r="K260" s="14" t="s">
        <v>3196</v>
      </c>
      <c r="L260" s="11" t="s">
        <v>3383</v>
      </c>
      <c r="M260" s="11" t="s">
        <v>3128</v>
      </c>
      <c r="N260" s="17" t="s">
        <v>3445</v>
      </c>
      <c r="P260" s="14" t="s">
        <v>3196</v>
      </c>
      <c r="Q260" s="11" t="s">
        <v>3278</v>
      </c>
      <c r="R260" s="11" t="s">
        <v>3128</v>
      </c>
      <c r="S260" s="17">
        <v>153</v>
      </c>
    </row>
    <row r="261" spans="1:19" x14ac:dyDescent="0.25">
      <c r="A261" s="14" t="s">
        <v>3197</v>
      </c>
      <c r="B261" s="11" t="s">
        <v>3383</v>
      </c>
      <c r="C261" s="11" t="s">
        <v>3128</v>
      </c>
      <c r="D261" s="17" t="s">
        <v>3404</v>
      </c>
      <c r="F261" s="14" t="s">
        <v>3197</v>
      </c>
      <c r="G261" s="11" t="s">
        <v>3436</v>
      </c>
      <c r="H261" s="11" t="s">
        <v>3126</v>
      </c>
      <c r="I261" s="17">
        <v>40</v>
      </c>
      <c r="K261" s="14" t="s">
        <v>3197</v>
      </c>
      <c r="L261" s="11" t="s">
        <v>3305</v>
      </c>
      <c r="M261" s="11" t="s">
        <v>3128</v>
      </c>
      <c r="N261" s="17" t="s">
        <v>3446</v>
      </c>
      <c r="P261" s="14" t="s">
        <v>3197</v>
      </c>
      <c r="Q261" s="11" t="s">
        <v>3372</v>
      </c>
      <c r="R261" s="11" t="s">
        <v>3126</v>
      </c>
      <c r="S261" s="17">
        <v>152</v>
      </c>
    </row>
    <row r="262" spans="1:19" x14ac:dyDescent="0.25">
      <c r="A262" s="14" t="s">
        <v>3198</v>
      </c>
      <c r="B262" s="11" t="s">
        <v>3358</v>
      </c>
      <c r="C262" s="11" t="s">
        <v>3126</v>
      </c>
      <c r="D262" s="17" t="s">
        <v>3430</v>
      </c>
      <c r="G262" s="11" t="s">
        <v>3435</v>
      </c>
      <c r="H262" s="11" t="s">
        <v>3437</v>
      </c>
      <c r="I262" s="17">
        <v>40</v>
      </c>
      <c r="K262" s="14" t="s">
        <v>3198</v>
      </c>
      <c r="L262" s="11" t="s">
        <v>3285</v>
      </c>
      <c r="M262" s="11" t="s">
        <v>3131</v>
      </c>
      <c r="N262" s="17" t="s">
        <v>3447</v>
      </c>
      <c r="P262" s="14" t="s">
        <v>3198</v>
      </c>
      <c r="Q262" s="11" t="s">
        <v>3439</v>
      </c>
      <c r="R262" s="11" t="s">
        <v>3126</v>
      </c>
      <c r="S262" s="17">
        <v>142</v>
      </c>
    </row>
    <row r="263" spans="1:19" x14ac:dyDescent="0.25">
      <c r="A263" s="14" t="s">
        <v>3199</v>
      </c>
      <c r="B263" s="11" t="s">
        <v>3432</v>
      </c>
      <c r="C263" s="11" t="s">
        <v>2400</v>
      </c>
      <c r="D263" s="17" t="s">
        <v>3271</v>
      </c>
      <c r="G263" s="11" t="s">
        <v>3280</v>
      </c>
      <c r="H263" s="11" t="s">
        <v>3126</v>
      </c>
      <c r="I263" s="17">
        <v>40</v>
      </c>
      <c r="L263" s="11" t="s">
        <v>3304</v>
      </c>
      <c r="M263" s="11" t="s">
        <v>3131</v>
      </c>
      <c r="N263" s="17" t="s">
        <v>3449</v>
      </c>
      <c r="P263" s="14" t="s">
        <v>3199</v>
      </c>
      <c r="Q263" s="11" t="s">
        <v>3433</v>
      </c>
      <c r="R263" s="11" t="s">
        <v>3131</v>
      </c>
      <c r="S263" s="17">
        <v>136</v>
      </c>
    </row>
    <row r="264" spans="1:19" x14ac:dyDescent="0.25">
      <c r="A264" s="14" t="s">
        <v>3200</v>
      </c>
      <c r="B264" s="11" t="s">
        <v>3277</v>
      </c>
      <c r="C264" s="11" t="s">
        <v>3130</v>
      </c>
      <c r="D264" s="17" t="s">
        <v>3366</v>
      </c>
      <c r="F264" s="14" t="s">
        <v>3200</v>
      </c>
      <c r="G264" s="11" t="s">
        <v>3277</v>
      </c>
      <c r="H264" s="11" t="s">
        <v>3130</v>
      </c>
      <c r="I264" s="17">
        <v>39</v>
      </c>
      <c r="K264" s="14" t="s">
        <v>3200</v>
      </c>
      <c r="L264" s="11" t="s">
        <v>3296</v>
      </c>
      <c r="M264" s="11" t="s">
        <v>3128</v>
      </c>
      <c r="N264" s="17" t="s">
        <v>3448</v>
      </c>
      <c r="P264" s="14" t="s">
        <v>3200</v>
      </c>
      <c r="Q264" s="11" t="s">
        <v>3296</v>
      </c>
      <c r="R264" s="11" t="s">
        <v>3128</v>
      </c>
      <c r="S264" s="17">
        <v>133</v>
      </c>
    </row>
    <row r="265" spans="1:19" x14ac:dyDescent="0.25">
      <c r="L265" s="11" t="s">
        <v>3439</v>
      </c>
      <c r="M265" s="11" t="s">
        <v>3126</v>
      </c>
      <c r="N265" s="17" t="s">
        <v>5698</v>
      </c>
    </row>
    <row r="268" spans="1:19" ht="15.75" x14ac:dyDescent="0.25">
      <c r="A268" s="283"/>
      <c r="B268" s="284" t="s">
        <v>3240</v>
      </c>
      <c r="C268" s="285"/>
      <c r="D268" s="286"/>
      <c r="E268" s="286"/>
      <c r="F268" s="283"/>
      <c r="G268" s="284" t="s">
        <v>3241</v>
      </c>
      <c r="H268" s="285"/>
      <c r="I268" s="286"/>
      <c r="J268" s="286"/>
      <c r="K268" s="283"/>
      <c r="L268" s="284" t="s">
        <v>3242</v>
      </c>
      <c r="M268" s="285"/>
      <c r="N268" s="286"/>
      <c r="O268" s="286"/>
      <c r="P268" s="283"/>
      <c r="Q268" s="284" t="s">
        <v>3243</v>
      </c>
      <c r="R268" s="287"/>
      <c r="S268" s="286"/>
    </row>
    <row r="269" spans="1:19" x14ac:dyDescent="0.25">
      <c r="A269" s="14" t="s">
        <v>3191</v>
      </c>
      <c r="B269" s="11" t="s">
        <v>3262</v>
      </c>
      <c r="C269" s="11" t="s">
        <v>3130</v>
      </c>
      <c r="D269" s="17" t="s">
        <v>3357</v>
      </c>
      <c r="F269" s="14" t="s">
        <v>3191</v>
      </c>
      <c r="G269" s="11" t="s">
        <v>3276</v>
      </c>
      <c r="H269" s="11" t="s">
        <v>3130</v>
      </c>
      <c r="I269" s="17">
        <v>71</v>
      </c>
      <c r="K269" s="14" t="s">
        <v>3191</v>
      </c>
      <c r="L269" s="11" t="s">
        <v>3276</v>
      </c>
      <c r="M269" s="11" t="s">
        <v>3130</v>
      </c>
      <c r="N269" s="17" t="s">
        <v>3373</v>
      </c>
      <c r="P269" s="14" t="s">
        <v>3191</v>
      </c>
      <c r="Q269" s="11" t="s">
        <v>3276</v>
      </c>
      <c r="R269" s="11" t="s">
        <v>3130</v>
      </c>
      <c r="S269" s="17">
        <v>170</v>
      </c>
    </row>
    <row r="270" spans="1:19" x14ac:dyDescent="0.25">
      <c r="A270" s="14" t="s">
        <v>3192</v>
      </c>
      <c r="B270" s="11" t="s">
        <v>3358</v>
      </c>
      <c r="C270" s="11" t="s">
        <v>3126</v>
      </c>
      <c r="D270" s="17" t="s">
        <v>3359</v>
      </c>
      <c r="F270" s="14" t="s">
        <v>3192</v>
      </c>
      <c r="G270" s="11" t="s">
        <v>3281</v>
      </c>
      <c r="H270" s="11" t="s">
        <v>3130</v>
      </c>
      <c r="I270" s="17">
        <v>62</v>
      </c>
      <c r="K270" s="14" t="s">
        <v>3192</v>
      </c>
      <c r="L270" s="11" t="s">
        <v>3277</v>
      </c>
      <c r="M270" s="11" t="s">
        <v>3130</v>
      </c>
      <c r="N270" s="17" t="s">
        <v>3374</v>
      </c>
      <c r="P270" s="14" t="s">
        <v>3192</v>
      </c>
      <c r="Q270" s="11" t="s">
        <v>3279</v>
      </c>
      <c r="R270" s="11" t="s">
        <v>3126</v>
      </c>
      <c r="S270" s="17">
        <v>157</v>
      </c>
    </row>
    <row r="271" spans="1:19" x14ac:dyDescent="0.25">
      <c r="A271" s="14" t="s">
        <v>3193</v>
      </c>
      <c r="B271" s="11" t="s">
        <v>3327</v>
      </c>
      <c r="C271" s="11" t="s">
        <v>3130</v>
      </c>
      <c r="D271" s="17" t="s">
        <v>3360</v>
      </c>
      <c r="F271" s="14" t="s">
        <v>3193</v>
      </c>
      <c r="G271" s="11" t="s">
        <v>3279</v>
      </c>
      <c r="H271" s="11" t="s">
        <v>3126</v>
      </c>
      <c r="I271" s="17">
        <v>60</v>
      </c>
      <c r="K271" s="14" t="s">
        <v>3193</v>
      </c>
      <c r="L271" s="11" t="s">
        <v>3278</v>
      </c>
      <c r="M271" s="11" t="s">
        <v>3128</v>
      </c>
      <c r="N271" s="17" t="s">
        <v>3376</v>
      </c>
      <c r="P271" s="14" t="s">
        <v>3193</v>
      </c>
      <c r="Q271" s="11" t="s">
        <v>3324</v>
      </c>
      <c r="R271" s="19" t="s">
        <v>3126</v>
      </c>
      <c r="S271" s="17">
        <v>154</v>
      </c>
    </row>
    <row r="272" spans="1:19" x14ac:dyDescent="0.25">
      <c r="A272" s="14" t="s">
        <v>3194</v>
      </c>
      <c r="B272" s="11" t="s">
        <v>3266</v>
      </c>
      <c r="C272" s="11" t="s">
        <v>3131</v>
      </c>
      <c r="D272" s="17" t="s">
        <v>3361</v>
      </c>
      <c r="G272" s="11" t="s">
        <v>3278</v>
      </c>
      <c r="H272" s="11" t="s">
        <v>3128</v>
      </c>
      <c r="I272" s="17">
        <v>60</v>
      </c>
      <c r="L272" s="11" t="s">
        <v>3262</v>
      </c>
      <c r="M272" s="11" t="s">
        <v>3130</v>
      </c>
      <c r="N272" s="17" t="s">
        <v>3375</v>
      </c>
      <c r="P272" s="14" t="s">
        <v>3194</v>
      </c>
      <c r="Q272" s="11" t="s">
        <v>3278</v>
      </c>
      <c r="R272" s="11" t="s">
        <v>3128</v>
      </c>
      <c r="S272" s="17">
        <v>144</v>
      </c>
    </row>
    <row r="273" spans="1:19" x14ac:dyDescent="0.25">
      <c r="A273" s="14" t="s">
        <v>3195</v>
      </c>
      <c r="B273" s="11" t="s">
        <v>3264</v>
      </c>
      <c r="C273" s="11" t="s">
        <v>3126</v>
      </c>
      <c r="D273" s="17" t="s">
        <v>3362</v>
      </c>
      <c r="F273" s="14" t="s">
        <v>3195</v>
      </c>
      <c r="G273" s="11" t="s">
        <v>3277</v>
      </c>
      <c r="H273" s="11" t="s">
        <v>3130</v>
      </c>
      <c r="I273" s="17">
        <v>50</v>
      </c>
      <c r="K273" s="14" t="s">
        <v>3195</v>
      </c>
      <c r="L273" s="11" t="s">
        <v>3279</v>
      </c>
      <c r="M273" s="11" t="s">
        <v>3126</v>
      </c>
      <c r="N273" s="17" t="s">
        <v>3378</v>
      </c>
      <c r="P273" s="14" t="s">
        <v>3195</v>
      </c>
      <c r="Q273" s="11" t="s">
        <v>3281</v>
      </c>
      <c r="R273" s="11" t="s">
        <v>3130</v>
      </c>
      <c r="S273" s="17">
        <v>138</v>
      </c>
    </row>
    <row r="274" spans="1:19" x14ac:dyDescent="0.25">
      <c r="A274" s="14" t="s">
        <v>3196</v>
      </c>
      <c r="B274" s="11" t="s">
        <v>3305</v>
      </c>
      <c r="C274" s="11" t="s">
        <v>3128</v>
      </c>
      <c r="D274" s="17" t="s">
        <v>3363</v>
      </c>
      <c r="F274" s="14" t="s">
        <v>3196</v>
      </c>
      <c r="G274" s="11" t="s">
        <v>3369</v>
      </c>
      <c r="H274" s="11" t="s">
        <v>3130</v>
      </c>
      <c r="I274" s="17">
        <v>44</v>
      </c>
      <c r="K274" s="14" t="s">
        <v>3196</v>
      </c>
      <c r="L274" s="11" t="s">
        <v>3281</v>
      </c>
      <c r="M274" s="11" t="s">
        <v>3130</v>
      </c>
      <c r="N274" s="17" t="s">
        <v>3377</v>
      </c>
      <c r="Q274" s="11" t="s">
        <v>3327</v>
      </c>
      <c r="R274" s="11" t="s">
        <v>3130</v>
      </c>
      <c r="S274" s="17">
        <v>138</v>
      </c>
    </row>
    <row r="275" spans="1:19" x14ac:dyDescent="0.25">
      <c r="A275" s="14" t="s">
        <v>3197</v>
      </c>
      <c r="B275" s="11" t="s">
        <v>3285</v>
      </c>
      <c r="C275" s="11" t="s">
        <v>3131</v>
      </c>
      <c r="D275" s="17" t="s">
        <v>3364</v>
      </c>
      <c r="F275" s="14" t="s">
        <v>3197</v>
      </c>
      <c r="G275" s="11" t="s">
        <v>3370</v>
      </c>
      <c r="H275" s="11" t="s">
        <v>3131</v>
      </c>
      <c r="I275" s="17">
        <v>41</v>
      </c>
      <c r="K275" s="14" t="s">
        <v>3197</v>
      </c>
      <c r="L275" s="11" t="s">
        <v>3285</v>
      </c>
      <c r="M275" s="11" t="s">
        <v>3131</v>
      </c>
      <c r="N275" s="17" t="s">
        <v>3379</v>
      </c>
      <c r="P275" s="14" t="s">
        <v>3197</v>
      </c>
      <c r="Q275" s="11" t="s">
        <v>3296</v>
      </c>
      <c r="R275" s="19" t="s">
        <v>3128</v>
      </c>
      <c r="S275" s="17">
        <v>136</v>
      </c>
    </row>
    <row r="276" spans="1:19" x14ac:dyDescent="0.25">
      <c r="A276" s="14" t="s">
        <v>3198</v>
      </c>
      <c r="B276" s="11" t="s">
        <v>3277</v>
      </c>
      <c r="C276" s="11" t="s">
        <v>3130</v>
      </c>
      <c r="D276" s="17" t="s">
        <v>3365</v>
      </c>
      <c r="F276" s="14" t="s">
        <v>3198</v>
      </c>
      <c r="G276" s="11" t="s">
        <v>3371</v>
      </c>
      <c r="H276" s="11" t="s">
        <v>3131</v>
      </c>
      <c r="I276" s="17">
        <v>38</v>
      </c>
      <c r="K276" s="14" t="s">
        <v>3198</v>
      </c>
      <c r="L276" s="11" t="s">
        <v>3327</v>
      </c>
      <c r="M276" s="11" t="s">
        <v>3130</v>
      </c>
      <c r="N276" s="17" t="s">
        <v>3380</v>
      </c>
      <c r="P276" s="14" t="s">
        <v>3198</v>
      </c>
      <c r="Q276" s="11" t="s">
        <v>3285</v>
      </c>
      <c r="R276" s="11" t="s">
        <v>3131</v>
      </c>
      <c r="S276" s="17">
        <v>133</v>
      </c>
    </row>
    <row r="277" spans="1:19" x14ac:dyDescent="0.25">
      <c r="A277" s="14" t="s">
        <v>3199</v>
      </c>
      <c r="B277" s="11" t="s">
        <v>3311</v>
      </c>
      <c r="C277" s="11" t="s">
        <v>3127</v>
      </c>
      <c r="D277" s="17" t="s">
        <v>3366</v>
      </c>
      <c r="F277" s="14" t="s">
        <v>3199</v>
      </c>
      <c r="G277" s="11" t="s">
        <v>3280</v>
      </c>
      <c r="H277" s="11" t="s">
        <v>3126</v>
      </c>
      <c r="I277" s="17">
        <v>36</v>
      </c>
      <c r="K277" s="14" t="s">
        <v>3199</v>
      </c>
      <c r="L277" s="11" t="s">
        <v>3369</v>
      </c>
      <c r="M277" s="11" t="s">
        <v>3130</v>
      </c>
      <c r="N277" s="17" t="s">
        <v>3381</v>
      </c>
      <c r="P277" s="14" t="s">
        <v>3199</v>
      </c>
      <c r="Q277" s="11" t="s">
        <v>3383</v>
      </c>
      <c r="R277" s="19" t="s">
        <v>3128</v>
      </c>
      <c r="S277" s="17">
        <v>131</v>
      </c>
    </row>
    <row r="278" spans="1:19" x14ac:dyDescent="0.25">
      <c r="A278" s="14" t="s">
        <v>3200</v>
      </c>
      <c r="B278" s="11" t="s">
        <v>3367</v>
      </c>
      <c r="C278" s="11" t="s">
        <v>3345</v>
      </c>
      <c r="D278" s="17" t="s">
        <v>3368</v>
      </c>
      <c r="F278" s="14" t="s">
        <v>3200</v>
      </c>
      <c r="G278" s="11" t="s">
        <v>3372</v>
      </c>
      <c r="H278" s="11" t="s">
        <v>3126</v>
      </c>
      <c r="I278" s="17">
        <v>35</v>
      </c>
      <c r="K278" s="14" t="s">
        <v>3200</v>
      </c>
      <c r="L278" s="11" t="s">
        <v>3266</v>
      </c>
      <c r="M278" s="11" t="s">
        <v>3131</v>
      </c>
      <c r="N278" s="17" t="s">
        <v>3382</v>
      </c>
      <c r="P278" s="14" t="s">
        <v>3200</v>
      </c>
      <c r="Q278" s="11" t="s">
        <v>3384</v>
      </c>
      <c r="R278" s="19" t="s">
        <v>3385</v>
      </c>
      <c r="S278" s="17">
        <v>130</v>
      </c>
    </row>
    <row r="281" spans="1:19" ht="15.75" x14ac:dyDescent="0.25">
      <c r="A281" s="283"/>
      <c r="B281" s="284" t="s">
        <v>3244</v>
      </c>
      <c r="C281" s="285"/>
      <c r="D281" s="286"/>
      <c r="E281" s="286"/>
      <c r="F281" s="283"/>
      <c r="G281" s="284" t="s">
        <v>3245</v>
      </c>
      <c r="H281" s="285"/>
      <c r="I281" s="286"/>
      <c r="J281" s="286"/>
      <c r="K281" s="283"/>
      <c r="L281" s="284" t="s">
        <v>3246</v>
      </c>
      <c r="M281" s="285"/>
      <c r="N281" s="286"/>
      <c r="O281" s="286"/>
      <c r="P281" s="283"/>
      <c r="Q281" s="284" t="s">
        <v>3247</v>
      </c>
      <c r="R281" s="287"/>
      <c r="S281" s="286"/>
    </row>
    <row r="282" spans="1:19" x14ac:dyDescent="0.25">
      <c r="A282" s="14" t="s">
        <v>3191</v>
      </c>
      <c r="B282" s="11" t="s">
        <v>3262</v>
      </c>
      <c r="C282" s="11" t="s">
        <v>3130</v>
      </c>
      <c r="D282" s="17" t="s">
        <v>3406</v>
      </c>
      <c r="F282" s="14" t="s">
        <v>3191</v>
      </c>
      <c r="G282" s="11" t="s">
        <v>3276</v>
      </c>
      <c r="H282" s="11" t="s">
        <v>3130</v>
      </c>
      <c r="I282" s="17">
        <v>72</v>
      </c>
      <c r="K282" s="14" t="s">
        <v>3191</v>
      </c>
      <c r="L282" s="11" t="s">
        <v>3276</v>
      </c>
      <c r="M282" s="11" t="s">
        <v>3130</v>
      </c>
      <c r="N282" s="17" t="s">
        <v>3416</v>
      </c>
      <c r="P282" s="14" t="s">
        <v>3191</v>
      </c>
      <c r="Q282" s="11" t="s">
        <v>3281</v>
      </c>
      <c r="R282" s="11" t="s">
        <v>3130</v>
      </c>
      <c r="S282" s="17">
        <v>171</v>
      </c>
    </row>
    <row r="283" spans="1:19" x14ac:dyDescent="0.25">
      <c r="A283" s="14" t="s">
        <v>3192</v>
      </c>
      <c r="B283" s="11" t="s">
        <v>3264</v>
      </c>
      <c r="C283" s="11" t="s">
        <v>3126</v>
      </c>
      <c r="D283" s="17" t="s">
        <v>3407</v>
      </c>
      <c r="F283" s="14" t="s">
        <v>3192</v>
      </c>
      <c r="G283" s="11" t="s">
        <v>3280</v>
      </c>
      <c r="H283" s="11" t="s">
        <v>3126</v>
      </c>
      <c r="I283" s="17">
        <v>67</v>
      </c>
      <c r="K283" s="14" t="s">
        <v>3192</v>
      </c>
      <c r="L283" s="11" t="s">
        <v>3262</v>
      </c>
      <c r="M283" s="11" t="s">
        <v>3130</v>
      </c>
      <c r="N283" s="17" t="s">
        <v>3417</v>
      </c>
      <c r="P283" s="14" t="s">
        <v>3192</v>
      </c>
      <c r="Q283" s="11" t="s">
        <v>3276</v>
      </c>
      <c r="R283" s="11" t="s">
        <v>3130</v>
      </c>
      <c r="S283" s="17">
        <v>167</v>
      </c>
    </row>
    <row r="284" spans="1:19" x14ac:dyDescent="0.25">
      <c r="A284" s="14" t="s">
        <v>3193</v>
      </c>
      <c r="B284" s="11" t="s">
        <v>3261</v>
      </c>
      <c r="C284" s="11" t="s">
        <v>3130</v>
      </c>
      <c r="D284" s="17" t="s">
        <v>3408</v>
      </c>
      <c r="F284" s="14" t="s">
        <v>3193</v>
      </c>
      <c r="G284" s="11" t="s">
        <v>3371</v>
      </c>
      <c r="H284" s="11" t="s">
        <v>3131</v>
      </c>
      <c r="I284" s="17">
        <v>62</v>
      </c>
      <c r="K284" s="14" t="s">
        <v>3193</v>
      </c>
      <c r="L284" s="11" t="s">
        <v>3261</v>
      </c>
      <c r="M284" s="11" t="s">
        <v>3130</v>
      </c>
      <c r="N284" s="17" t="s">
        <v>3418</v>
      </c>
      <c r="P284" s="14" t="s">
        <v>3193</v>
      </c>
      <c r="Q284" s="11" t="s">
        <v>3285</v>
      </c>
      <c r="R284" s="11" t="s">
        <v>2400</v>
      </c>
      <c r="S284" s="17">
        <v>163</v>
      </c>
    </row>
    <row r="285" spans="1:19" x14ac:dyDescent="0.25">
      <c r="A285" s="14" t="s">
        <v>3194</v>
      </c>
      <c r="B285" s="11" t="s">
        <v>3266</v>
      </c>
      <c r="C285" s="11" t="s">
        <v>3131</v>
      </c>
      <c r="D285" s="17" t="s">
        <v>3409</v>
      </c>
      <c r="G285" s="11" t="s">
        <v>3401</v>
      </c>
      <c r="H285" s="11" t="s">
        <v>3345</v>
      </c>
      <c r="I285" s="17">
        <v>62</v>
      </c>
      <c r="K285" s="14" t="s">
        <v>3194</v>
      </c>
      <c r="L285" s="11" t="s">
        <v>3266</v>
      </c>
      <c r="M285" s="11" t="s">
        <v>3131</v>
      </c>
      <c r="N285" s="17" t="s">
        <v>3419</v>
      </c>
      <c r="P285" s="14" t="s">
        <v>3194</v>
      </c>
      <c r="Q285" s="11" t="s">
        <v>3367</v>
      </c>
      <c r="R285" s="11" t="s">
        <v>3345</v>
      </c>
      <c r="S285" s="17">
        <v>162</v>
      </c>
    </row>
    <row r="286" spans="1:19" x14ac:dyDescent="0.25">
      <c r="A286" s="14" t="s">
        <v>3195</v>
      </c>
      <c r="B286" s="11" t="s">
        <v>3285</v>
      </c>
      <c r="C286" s="11" t="s">
        <v>2400</v>
      </c>
      <c r="D286" s="17" t="s">
        <v>3410</v>
      </c>
      <c r="F286" s="14" t="s">
        <v>3195</v>
      </c>
      <c r="G286" s="11" t="s">
        <v>3281</v>
      </c>
      <c r="H286" s="11" t="s">
        <v>3130</v>
      </c>
      <c r="I286" s="17">
        <v>59</v>
      </c>
      <c r="L286" s="11" t="s">
        <v>3401</v>
      </c>
      <c r="M286" s="11" t="s">
        <v>3345</v>
      </c>
      <c r="N286" s="17" t="s">
        <v>3420</v>
      </c>
      <c r="P286" s="14" t="s">
        <v>3195</v>
      </c>
      <c r="Q286" s="11" t="s">
        <v>3401</v>
      </c>
      <c r="R286" s="11" t="s">
        <v>3345</v>
      </c>
      <c r="S286" s="17">
        <v>159</v>
      </c>
    </row>
    <row r="287" spans="1:19" x14ac:dyDescent="0.25">
      <c r="A287" s="14" t="s">
        <v>3196</v>
      </c>
      <c r="B287" s="11" t="s">
        <v>3400</v>
      </c>
      <c r="C287" s="11" t="s">
        <v>3131</v>
      </c>
      <c r="D287" s="17" t="s">
        <v>3411</v>
      </c>
      <c r="F287" s="14" t="s">
        <v>3196</v>
      </c>
      <c r="G287" s="11" t="s">
        <v>3402</v>
      </c>
      <c r="H287" s="11" t="s">
        <v>3131</v>
      </c>
      <c r="I287" s="17">
        <v>48</v>
      </c>
      <c r="K287" s="14" t="s">
        <v>3196</v>
      </c>
      <c r="L287" s="11" t="s">
        <v>3285</v>
      </c>
      <c r="M287" s="11" t="s">
        <v>2400</v>
      </c>
      <c r="N287" s="17" t="s">
        <v>3421</v>
      </c>
      <c r="Q287" s="11" t="s">
        <v>3324</v>
      </c>
      <c r="R287" s="19" t="s">
        <v>3126</v>
      </c>
      <c r="S287" s="17">
        <v>159</v>
      </c>
    </row>
    <row r="288" spans="1:19" x14ac:dyDescent="0.25">
      <c r="A288" s="14" t="s">
        <v>3197</v>
      </c>
      <c r="B288" s="11" t="s">
        <v>3367</v>
      </c>
      <c r="C288" s="11" t="s">
        <v>3345</v>
      </c>
      <c r="D288" s="17" t="s">
        <v>3412</v>
      </c>
      <c r="G288" s="11" t="s">
        <v>3399</v>
      </c>
      <c r="H288" s="11" t="s">
        <v>3130</v>
      </c>
      <c r="I288" s="17">
        <v>48</v>
      </c>
      <c r="K288" s="14" t="s">
        <v>3197</v>
      </c>
      <c r="L288" s="11" t="s">
        <v>3400</v>
      </c>
      <c r="M288" s="11" t="s">
        <v>3131</v>
      </c>
      <c r="N288" s="17" t="s">
        <v>3422</v>
      </c>
      <c r="P288" s="14" t="s">
        <v>3197</v>
      </c>
      <c r="Q288" s="11" t="s">
        <v>3264</v>
      </c>
      <c r="R288" s="11" t="s">
        <v>3126</v>
      </c>
      <c r="S288" s="17">
        <v>158</v>
      </c>
    </row>
    <row r="289" spans="1:19" x14ac:dyDescent="0.25">
      <c r="A289" s="14" t="s">
        <v>3198</v>
      </c>
      <c r="B289" s="11" t="s">
        <v>3370</v>
      </c>
      <c r="C289" s="11" t="s">
        <v>3131</v>
      </c>
      <c r="D289" s="17" t="s">
        <v>3270</v>
      </c>
      <c r="F289" s="14" t="s">
        <v>3198</v>
      </c>
      <c r="G289" s="11" t="s">
        <v>3278</v>
      </c>
      <c r="H289" s="11" t="s">
        <v>3128</v>
      </c>
      <c r="I289" s="17">
        <v>47</v>
      </c>
      <c r="K289" s="14" t="s">
        <v>3198</v>
      </c>
      <c r="L289" s="11" t="s">
        <v>3370</v>
      </c>
      <c r="M289" s="11" t="s">
        <v>3131</v>
      </c>
      <c r="N289" s="17" t="s">
        <v>3423</v>
      </c>
      <c r="P289" s="14" t="s">
        <v>3198</v>
      </c>
      <c r="Q289" s="11" t="s">
        <v>3295</v>
      </c>
      <c r="R289" s="19" t="s">
        <v>3126</v>
      </c>
      <c r="S289" s="17">
        <v>155</v>
      </c>
    </row>
    <row r="290" spans="1:19" x14ac:dyDescent="0.25">
      <c r="A290" s="14" t="s">
        <v>3199</v>
      </c>
      <c r="B290" s="11" t="s">
        <v>3405</v>
      </c>
      <c r="C290" s="11" t="s">
        <v>5172</v>
      </c>
      <c r="D290" s="17" t="s">
        <v>3413</v>
      </c>
      <c r="G290" s="11" t="s">
        <v>3284</v>
      </c>
      <c r="H290" s="11" t="s">
        <v>3131</v>
      </c>
      <c r="I290" s="17">
        <v>47</v>
      </c>
      <c r="K290" s="14" t="s">
        <v>3199</v>
      </c>
      <c r="L290" s="11" t="s">
        <v>3264</v>
      </c>
      <c r="M290" s="11" t="s">
        <v>3126</v>
      </c>
      <c r="N290" s="17" t="s">
        <v>3424</v>
      </c>
      <c r="P290" s="14" t="s">
        <v>3199</v>
      </c>
      <c r="Q290" s="11" t="s">
        <v>3261</v>
      </c>
      <c r="R290" s="11" t="s">
        <v>3130</v>
      </c>
      <c r="S290" s="17">
        <v>150</v>
      </c>
    </row>
    <row r="291" spans="1:19" x14ac:dyDescent="0.25">
      <c r="A291" s="14" t="s">
        <v>3200</v>
      </c>
      <c r="B291" s="11" t="s">
        <v>3260</v>
      </c>
      <c r="C291" s="11" t="s">
        <v>3126</v>
      </c>
      <c r="D291" s="17" t="s">
        <v>3414</v>
      </c>
      <c r="F291" s="14" t="s">
        <v>3200</v>
      </c>
      <c r="G291" s="11" t="s">
        <v>3403</v>
      </c>
      <c r="H291" s="11" t="s">
        <v>3129</v>
      </c>
      <c r="I291" s="17">
        <v>43</v>
      </c>
      <c r="K291" s="14" t="s">
        <v>3200</v>
      </c>
      <c r="L291" s="11" t="s">
        <v>3281</v>
      </c>
      <c r="M291" s="11" t="s">
        <v>3130</v>
      </c>
      <c r="N291" s="17" t="s">
        <v>3425</v>
      </c>
      <c r="P291" s="14" t="s">
        <v>3200</v>
      </c>
      <c r="Q291" s="11" t="s">
        <v>3279</v>
      </c>
      <c r="R291" s="11" t="s">
        <v>3126</v>
      </c>
      <c r="S291" s="17">
        <v>145</v>
      </c>
    </row>
    <row r="294" spans="1:19" ht="15.75" x14ac:dyDescent="0.25">
      <c r="A294" s="283"/>
      <c r="B294" s="284" t="s">
        <v>3248</v>
      </c>
      <c r="C294" s="285"/>
      <c r="D294" s="286"/>
      <c r="E294" s="286"/>
      <c r="F294" s="283"/>
      <c r="G294" s="284" t="s">
        <v>3249</v>
      </c>
      <c r="H294" s="285"/>
      <c r="I294" s="286"/>
      <c r="J294" s="286"/>
      <c r="K294" s="283"/>
      <c r="L294" s="284" t="s">
        <v>3250</v>
      </c>
      <c r="M294" s="285"/>
      <c r="N294" s="286"/>
      <c r="O294" s="286"/>
      <c r="P294" s="283"/>
      <c r="Q294" s="284" t="s">
        <v>3251</v>
      </c>
      <c r="R294" s="287"/>
      <c r="S294" s="286"/>
    </row>
    <row r="295" spans="1:19" x14ac:dyDescent="0.25">
      <c r="A295" s="14" t="s">
        <v>3191</v>
      </c>
      <c r="B295" s="11" t="s">
        <v>3262</v>
      </c>
      <c r="C295" s="11" t="s">
        <v>3130</v>
      </c>
      <c r="D295" s="17" t="s">
        <v>3536</v>
      </c>
      <c r="F295" s="14" t="s">
        <v>3191</v>
      </c>
      <c r="G295" s="11" t="s">
        <v>3277</v>
      </c>
      <c r="H295" s="11" t="s">
        <v>3130</v>
      </c>
      <c r="I295" s="17">
        <v>73</v>
      </c>
      <c r="K295" s="14" t="s">
        <v>3191</v>
      </c>
      <c r="L295" s="11" t="s">
        <v>3276</v>
      </c>
      <c r="M295" s="11" t="s">
        <v>3130</v>
      </c>
      <c r="N295" s="17" t="s">
        <v>3389</v>
      </c>
      <c r="P295" s="14" t="s">
        <v>3191</v>
      </c>
      <c r="Q295" s="11" t="s">
        <v>3276</v>
      </c>
      <c r="R295" s="11" t="s">
        <v>3130</v>
      </c>
      <c r="S295" s="17">
        <v>201</v>
      </c>
    </row>
    <row r="296" spans="1:19" x14ac:dyDescent="0.25">
      <c r="A296" s="14" t="s">
        <v>3192</v>
      </c>
      <c r="B296" s="11" t="s">
        <v>3264</v>
      </c>
      <c r="C296" s="11" t="s">
        <v>3126</v>
      </c>
      <c r="D296" s="17" t="s">
        <v>3537</v>
      </c>
      <c r="F296" s="14" t="s">
        <v>3192</v>
      </c>
      <c r="G296" s="11" t="s">
        <v>3276</v>
      </c>
      <c r="H296" s="11" t="s">
        <v>3130</v>
      </c>
      <c r="I296" s="17">
        <v>72</v>
      </c>
      <c r="K296" s="14" t="s">
        <v>3192</v>
      </c>
      <c r="L296" s="11" t="s">
        <v>3262</v>
      </c>
      <c r="M296" s="11" t="s">
        <v>3130</v>
      </c>
      <c r="N296" s="17" t="s">
        <v>3391</v>
      </c>
      <c r="P296" s="14" t="s">
        <v>3192</v>
      </c>
      <c r="Q296" s="11" t="s">
        <v>3285</v>
      </c>
      <c r="R296" s="11" t="s">
        <v>3128</v>
      </c>
      <c r="S296" s="17">
        <v>186</v>
      </c>
    </row>
    <row r="297" spans="1:19" x14ac:dyDescent="0.25">
      <c r="A297" s="14" t="s">
        <v>3193</v>
      </c>
      <c r="B297" s="11" t="s">
        <v>3260</v>
      </c>
      <c r="C297" s="11" t="s">
        <v>3128</v>
      </c>
      <c r="D297" s="17" t="s">
        <v>3538</v>
      </c>
      <c r="F297" s="14" t="s">
        <v>3193</v>
      </c>
      <c r="G297" s="11" t="s">
        <v>3282</v>
      </c>
      <c r="H297" s="11" t="s">
        <v>3129</v>
      </c>
      <c r="I297" s="17">
        <v>60</v>
      </c>
      <c r="L297" s="11" t="s">
        <v>3277</v>
      </c>
      <c r="M297" s="11" t="s">
        <v>3130</v>
      </c>
      <c r="N297" s="17" t="s">
        <v>3390</v>
      </c>
      <c r="P297" s="14" t="s">
        <v>3193</v>
      </c>
      <c r="Q297" s="11" t="s">
        <v>3261</v>
      </c>
      <c r="R297" s="11" t="s">
        <v>3130</v>
      </c>
      <c r="S297" s="17">
        <v>170</v>
      </c>
    </row>
    <row r="298" spans="1:19" x14ac:dyDescent="0.25">
      <c r="A298" s="14" t="s">
        <v>3194</v>
      </c>
      <c r="B298" s="11" t="s">
        <v>3261</v>
      </c>
      <c r="C298" s="11" t="s">
        <v>3130</v>
      </c>
      <c r="D298" s="17" t="s">
        <v>3386</v>
      </c>
      <c r="F298" s="14" t="s">
        <v>3194</v>
      </c>
      <c r="G298" s="11" t="s">
        <v>3279</v>
      </c>
      <c r="H298" s="11" t="s">
        <v>3126</v>
      </c>
      <c r="I298" s="17">
        <v>59</v>
      </c>
      <c r="K298" s="14" t="s">
        <v>3194</v>
      </c>
      <c r="L298" s="11" t="s">
        <v>3261</v>
      </c>
      <c r="M298" s="11" t="s">
        <v>3130</v>
      </c>
      <c r="N298" s="17" t="s">
        <v>3392</v>
      </c>
      <c r="P298" s="14" t="s">
        <v>3194</v>
      </c>
      <c r="Q298" s="11" t="s">
        <v>3277</v>
      </c>
      <c r="R298" s="11" t="s">
        <v>3130</v>
      </c>
      <c r="S298" s="17">
        <v>165</v>
      </c>
    </row>
    <row r="299" spans="1:19" x14ac:dyDescent="0.25">
      <c r="A299" s="14" t="s">
        <v>3195</v>
      </c>
      <c r="B299" s="11" t="s">
        <v>3263</v>
      </c>
      <c r="C299" s="11" t="s">
        <v>3130</v>
      </c>
      <c r="D299" s="17" t="s">
        <v>3530</v>
      </c>
      <c r="F299" s="14" t="s">
        <v>3195</v>
      </c>
      <c r="G299" s="11" t="s">
        <v>3278</v>
      </c>
      <c r="H299" s="11" t="s">
        <v>3128</v>
      </c>
      <c r="I299" s="17">
        <v>55</v>
      </c>
      <c r="K299" s="14" t="s">
        <v>3195</v>
      </c>
      <c r="L299" s="11" t="s">
        <v>3266</v>
      </c>
      <c r="M299" s="11" t="s">
        <v>3131</v>
      </c>
      <c r="N299" s="17" t="s">
        <v>3393</v>
      </c>
      <c r="P299" s="14" t="s">
        <v>3195</v>
      </c>
      <c r="Q299" s="11" t="s">
        <v>3279</v>
      </c>
      <c r="R299" s="11" t="s">
        <v>3126</v>
      </c>
      <c r="S299" s="17">
        <v>156</v>
      </c>
    </row>
    <row r="300" spans="1:19" x14ac:dyDescent="0.25">
      <c r="A300" s="14" t="s">
        <v>3196</v>
      </c>
      <c r="B300" s="11" t="s">
        <v>3387</v>
      </c>
      <c r="C300" s="11" t="s">
        <v>3127</v>
      </c>
      <c r="D300" s="17" t="s">
        <v>3539</v>
      </c>
      <c r="F300" s="14" t="s">
        <v>3196</v>
      </c>
      <c r="G300" s="11" t="s">
        <v>3280</v>
      </c>
      <c r="H300" s="11" t="s">
        <v>3126</v>
      </c>
      <c r="I300" s="17">
        <v>54</v>
      </c>
      <c r="K300" s="14" t="s">
        <v>3196</v>
      </c>
      <c r="L300" s="11" t="s">
        <v>3285</v>
      </c>
      <c r="M300" s="11" t="s">
        <v>3128</v>
      </c>
      <c r="N300" s="17" t="s">
        <v>3394</v>
      </c>
      <c r="P300" s="14" t="s">
        <v>3196</v>
      </c>
      <c r="Q300" s="11" t="s">
        <v>3296</v>
      </c>
      <c r="R300" s="19" t="s">
        <v>3299</v>
      </c>
      <c r="S300" s="17">
        <v>155</v>
      </c>
    </row>
    <row r="301" spans="1:19" x14ac:dyDescent="0.25">
      <c r="A301" s="14" t="s">
        <v>3197</v>
      </c>
      <c r="B301" s="11" t="s">
        <v>3324</v>
      </c>
      <c r="C301" s="11" t="s">
        <v>3126</v>
      </c>
      <c r="D301" s="17" t="s">
        <v>3540</v>
      </c>
      <c r="F301" s="14" t="s">
        <v>3197</v>
      </c>
      <c r="G301" s="11" t="s">
        <v>3283</v>
      </c>
      <c r="H301" s="11" t="s">
        <v>3299</v>
      </c>
      <c r="I301" s="17">
        <v>53</v>
      </c>
      <c r="K301" s="14" t="s">
        <v>3197</v>
      </c>
      <c r="L301" s="11" t="s">
        <v>3264</v>
      </c>
      <c r="M301" s="11" t="s">
        <v>3126</v>
      </c>
      <c r="N301" s="17" t="s">
        <v>3395</v>
      </c>
      <c r="P301" s="14" t="s">
        <v>3197</v>
      </c>
      <c r="Q301" s="11" t="s">
        <v>3387</v>
      </c>
      <c r="R301" s="11" t="s">
        <v>3127</v>
      </c>
      <c r="S301" s="17">
        <v>152</v>
      </c>
    </row>
    <row r="302" spans="1:19" x14ac:dyDescent="0.25">
      <c r="A302" s="14" t="s">
        <v>3198</v>
      </c>
      <c r="B302" s="11" t="s">
        <v>3259</v>
      </c>
      <c r="C302" s="11" t="s">
        <v>3129</v>
      </c>
      <c r="D302" s="17" t="s">
        <v>3541</v>
      </c>
      <c r="F302" s="14" t="s">
        <v>3198</v>
      </c>
      <c r="G302" s="11" t="s">
        <v>3388</v>
      </c>
      <c r="H302" s="11" t="s">
        <v>3127</v>
      </c>
      <c r="I302" s="17">
        <v>40</v>
      </c>
      <c r="K302" s="14" t="s">
        <v>3198</v>
      </c>
      <c r="L302" s="11" t="s">
        <v>3278</v>
      </c>
      <c r="M302" s="11" t="s">
        <v>3128</v>
      </c>
      <c r="N302" s="17" t="s">
        <v>3396</v>
      </c>
      <c r="P302" s="14" t="s">
        <v>3198</v>
      </c>
      <c r="Q302" s="11" t="s">
        <v>3388</v>
      </c>
      <c r="R302" s="11" t="s">
        <v>3127</v>
      </c>
      <c r="S302" s="17">
        <v>151</v>
      </c>
    </row>
    <row r="303" spans="1:19" x14ac:dyDescent="0.25">
      <c r="A303" s="14" t="s">
        <v>3199</v>
      </c>
      <c r="B303" s="11" t="s">
        <v>3266</v>
      </c>
      <c r="C303" s="11" t="s">
        <v>3131</v>
      </c>
      <c r="D303" s="17" t="s">
        <v>3542</v>
      </c>
      <c r="G303" s="11" t="s">
        <v>3285</v>
      </c>
      <c r="H303" s="11" t="s">
        <v>3128</v>
      </c>
      <c r="I303" s="17">
        <v>40</v>
      </c>
      <c r="K303" s="14" t="s">
        <v>3199</v>
      </c>
      <c r="L303" s="11" t="s">
        <v>3282</v>
      </c>
      <c r="M303" s="11" t="s">
        <v>3129</v>
      </c>
      <c r="N303" s="17" t="s">
        <v>3397</v>
      </c>
      <c r="P303" s="14" t="s">
        <v>3199</v>
      </c>
      <c r="Q303" s="11" t="s">
        <v>3399</v>
      </c>
      <c r="R303" s="19" t="s">
        <v>3128</v>
      </c>
      <c r="S303" s="17">
        <v>150</v>
      </c>
    </row>
    <row r="304" spans="1:19" x14ac:dyDescent="0.25">
      <c r="A304" s="14" t="s">
        <v>3200</v>
      </c>
      <c r="B304" s="11" t="s">
        <v>3276</v>
      </c>
      <c r="C304" s="11" t="s">
        <v>3130</v>
      </c>
      <c r="D304" s="17" t="s">
        <v>3543</v>
      </c>
      <c r="F304" s="14" t="s">
        <v>3200</v>
      </c>
      <c r="G304" s="11" t="s">
        <v>3284</v>
      </c>
      <c r="H304" s="11" t="s">
        <v>3129</v>
      </c>
      <c r="I304" s="17">
        <v>39</v>
      </c>
      <c r="K304" s="14" t="s">
        <v>3200</v>
      </c>
      <c r="L304" s="11" t="s">
        <v>3260</v>
      </c>
      <c r="M304" s="11" t="s">
        <v>3128</v>
      </c>
      <c r="N304" s="17" t="s">
        <v>3398</v>
      </c>
      <c r="Q304" s="11" t="s">
        <v>3262</v>
      </c>
      <c r="R304" s="11" t="s">
        <v>3130</v>
      </c>
      <c r="S304" s="17">
        <v>150</v>
      </c>
    </row>
    <row r="305" spans="1:19" x14ac:dyDescent="0.25">
      <c r="G305" s="11" t="s">
        <v>3261</v>
      </c>
      <c r="H305" s="11" t="s">
        <v>3130</v>
      </c>
      <c r="I305" s="17">
        <v>39</v>
      </c>
      <c r="R305" s="11"/>
    </row>
    <row r="306" spans="1:19" x14ac:dyDescent="0.25">
      <c r="G306" s="11" t="s">
        <v>3266</v>
      </c>
      <c r="H306" s="11" t="s">
        <v>3131</v>
      </c>
      <c r="I306" s="17">
        <v>39</v>
      </c>
      <c r="R306" s="11"/>
    </row>
    <row r="309" spans="1:19" ht="15.75" x14ac:dyDescent="0.25">
      <c r="A309" s="283"/>
      <c r="B309" s="284" t="s">
        <v>3252</v>
      </c>
      <c r="C309" s="285"/>
      <c r="D309" s="286"/>
      <c r="E309" s="283"/>
      <c r="F309" s="283"/>
      <c r="G309" s="284" t="s">
        <v>3253</v>
      </c>
      <c r="H309" s="285"/>
      <c r="I309" s="286"/>
      <c r="J309" s="286"/>
      <c r="K309" s="283"/>
      <c r="L309" s="284" t="s">
        <v>3254</v>
      </c>
      <c r="M309" s="285"/>
      <c r="N309" s="286"/>
      <c r="O309" s="286"/>
      <c r="P309" s="283"/>
      <c r="Q309" s="284" t="s">
        <v>3255</v>
      </c>
      <c r="R309" s="287"/>
      <c r="S309" s="286"/>
    </row>
    <row r="310" spans="1:19" x14ac:dyDescent="0.25">
      <c r="A310" s="14" t="s">
        <v>3191</v>
      </c>
      <c r="B310" s="11" t="s">
        <v>3256</v>
      </c>
      <c r="C310" s="11" t="s">
        <v>3130</v>
      </c>
      <c r="D310" s="17" t="s">
        <v>3257</v>
      </c>
      <c r="F310" s="14" t="s">
        <v>3191</v>
      </c>
      <c r="G310" s="11" t="s">
        <v>3277</v>
      </c>
      <c r="H310" s="11" t="s">
        <v>3130</v>
      </c>
      <c r="I310" s="17">
        <v>73</v>
      </c>
      <c r="K310" s="14" t="s">
        <v>3191</v>
      </c>
      <c r="L310" s="11" t="s">
        <v>3256</v>
      </c>
      <c r="M310" s="11" t="s">
        <v>3130</v>
      </c>
      <c r="N310" s="17" t="s">
        <v>3275</v>
      </c>
      <c r="P310" s="14" t="s">
        <v>3191</v>
      </c>
      <c r="Q310" s="11" t="s">
        <v>3256</v>
      </c>
      <c r="R310" s="19" t="s">
        <v>3130</v>
      </c>
      <c r="S310" s="17">
        <v>179</v>
      </c>
    </row>
    <row r="311" spans="1:19" x14ac:dyDescent="0.25">
      <c r="A311" s="14" t="s">
        <v>3192</v>
      </c>
      <c r="B311" s="11" t="s">
        <v>3258</v>
      </c>
      <c r="C311" s="11" t="s">
        <v>3133</v>
      </c>
      <c r="D311" s="17" t="s">
        <v>3267</v>
      </c>
      <c r="F311" s="14" t="s">
        <v>3192</v>
      </c>
      <c r="G311" s="11" t="s">
        <v>3276</v>
      </c>
      <c r="H311" s="11" t="s">
        <v>3130</v>
      </c>
      <c r="I311" s="17">
        <v>72</v>
      </c>
      <c r="K311" s="14" t="s">
        <v>3192</v>
      </c>
      <c r="L311" s="11" t="s">
        <v>3276</v>
      </c>
      <c r="M311" s="11" t="s">
        <v>3130</v>
      </c>
      <c r="N311" s="17" t="s">
        <v>3286</v>
      </c>
      <c r="P311" s="14" t="s">
        <v>3192</v>
      </c>
      <c r="Q311" s="11" t="s">
        <v>3276</v>
      </c>
      <c r="R311" s="19" t="s">
        <v>3130</v>
      </c>
      <c r="S311" s="17">
        <v>174</v>
      </c>
    </row>
    <row r="312" spans="1:19" x14ac:dyDescent="0.25">
      <c r="A312" s="14" t="s">
        <v>3193</v>
      </c>
      <c r="B312" s="11" t="s">
        <v>3259</v>
      </c>
      <c r="C312" s="11" t="s">
        <v>3129</v>
      </c>
      <c r="D312" s="17" t="s">
        <v>3268</v>
      </c>
      <c r="F312" s="14" t="s">
        <v>3193</v>
      </c>
      <c r="G312" s="11" t="s">
        <v>3278</v>
      </c>
      <c r="H312" s="11" t="s">
        <v>3128</v>
      </c>
      <c r="I312" s="17">
        <v>57</v>
      </c>
      <c r="K312" s="14" t="s">
        <v>3193</v>
      </c>
      <c r="L312" s="11" t="s">
        <v>3278</v>
      </c>
      <c r="M312" s="11" t="s">
        <v>3128</v>
      </c>
      <c r="N312" s="17" t="s">
        <v>3287</v>
      </c>
      <c r="P312" s="14" t="s">
        <v>3193</v>
      </c>
      <c r="Q312" s="11" t="s">
        <v>3277</v>
      </c>
      <c r="R312" s="19" t="s">
        <v>3130</v>
      </c>
      <c r="S312" s="17">
        <v>170</v>
      </c>
    </row>
    <row r="313" spans="1:19" x14ac:dyDescent="0.25">
      <c r="A313" s="14" t="s">
        <v>3194</v>
      </c>
      <c r="B313" s="11" t="s">
        <v>3260</v>
      </c>
      <c r="C313" s="11" t="s">
        <v>3126</v>
      </c>
      <c r="D313" s="17" t="s">
        <v>3269</v>
      </c>
      <c r="F313" s="14" t="s">
        <v>3194</v>
      </c>
      <c r="G313" s="11" t="s">
        <v>3256</v>
      </c>
      <c r="H313" s="11" t="s">
        <v>3130</v>
      </c>
      <c r="I313" s="17">
        <v>52</v>
      </c>
      <c r="K313" s="14" t="s">
        <v>3194</v>
      </c>
      <c r="L313" s="11" t="s">
        <v>3277</v>
      </c>
      <c r="M313" s="11" t="s">
        <v>3130</v>
      </c>
      <c r="N313" s="17" t="s">
        <v>3288</v>
      </c>
      <c r="P313" s="14" t="s">
        <v>3194</v>
      </c>
      <c r="Q313" s="11" t="s">
        <v>3295</v>
      </c>
      <c r="R313" s="19" t="s">
        <v>3126</v>
      </c>
      <c r="S313" s="17">
        <v>161</v>
      </c>
    </row>
    <row r="314" spans="1:19" x14ac:dyDescent="0.25">
      <c r="A314" s="14" t="s">
        <v>3195</v>
      </c>
      <c r="B314" s="11" t="s">
        <v>3261</v>
      </c>
      <c r="C314" s="11" t="s">
        <v>3130</v>
      </c>
      <c r="D314" s="17" t="s">
        <v>3270</v>
      </c>
      <c r="F314" s="14" t="s">
        <v>3195</v>
      </c>
      <c r="G314" s="11" t="s">
        <v>3279</v>
      </c>
      <c r="H314" s="11" t="s">
        <v>3126</v>
      </c>
      <c r="I314" s="17">
        <v>50</v>
      </c>
      <c r="K314" s="14" t="s">
        <v>3195</v>
      </c>
      <c r="L314" s="11" t="s">
        <v>3258</v>
      </c>
      <c r="M314" s="11" t="s">
        <v>3133</v>
      </c>
      <c r="N314" s="17" t="s">
        <v>3289</v>
      </c>
      <c r="P314" s="14" t="s">
        <v>3195</v>
      </c>
      <c r="Q314" s="11" t="s">
        <v>3296</v>
      </c>
      <c r="R314" s="19" t="s">
        <v>3299</v>
      </c>
      <c r="S314" s="17">
        <v>154</v>
      </c>
    </row>
    <row r="315" spans="1:19" x14ac:dyDescent="0.25">
      <c r="A315" s="14" t="s">
        <v>3196</v>
      </c>
      <c r="B315" s="11" t="s">
        <v>3262</v>
      </c>
      <c r="C315" s="11" t="s">
        <v>3130</v>
      </c>
      <c r="D315" s="17" t="s">
        <v>3271</v>
      </c>
      <c r="F315" s="14" t="s">
        <v>3196</v>
      </c>
      <c r="G315" s="11" t="s">
        <v>3280</v>
      </c>
      <c r="H315" s="11" t="s">
        <v>3126</v>
      </c>
      <c r="I315" s="17">
        <v>48</v>
      </c>
      <c r="K315" s="14" t="s">
        <v>3196</v>
      </c>
      <c r="L315" s="11" t="s">
        <v>3261</v>
      </c>
      <c r="M315" s="11" t="s">
        <v>3130</v>
      </c>
      <c r="N315" s="17" t="s">
        <v>3291</v>
      </c>
      <c r="P315" s="14" t="s">
        <v>3196</v>
      </c>
      <c r="Q315" s="11" t="s">
        <v>3278</v>
      </c>
      <c r="R315" s="19" t="s">
        <v>3128</v>
      </c>
      <c r="S315" s="17">
        <v>153</v>
      </c>
    </row>
    <row r="316" spans="1:19" x14ac:dyDescent="0.25">
      <c r="A316" s="14" t="s">
        <v>3197</v>
      </c>
      <c r="B316" s="11" t="s">
        <v>3264</v>
      </c>
      <c r="C316" s="11" t="s">
        <v>3126</v>
      </c>
      <c r="D316" s="17" t="s">
        <v>3272</v>
      </c>
      <c r="F316" s="14" t="s">
        <v>3197</v>
      </c>
      <c r="G316" s="11" t="s">
        <v>3282</v>
      </c>
      <c r="H316" s="11" t="s">
        <v>3129</v>
      </c>
      <c r="I316" s="17">
        <v>46</v>
      </c>
      <c r="L316" s="11" t="s">
        <v>3260</v>
      </c>
      <c r="M316" s="11" t="s">
        <v>3126</v>
      </c>
      <c r="N316" s="17" t="s">
        <v>3290</v>
      </c>
      <c r="P316" s="14" t="s">
        <v>3197</v>
      </c>
      <c r="Q316" s="11" t="s">
        <v>3279</v>
      </c>
      <c r="R316" s="19" t="s">
        <v>3126</v>
      </c>
      <c r="S316" s="17">
        <v>147</v>
      </c>
    </row>
    <row r="317" spans="1:19" x14ac:dyDescent="0.25">
      <c r="B317" s="11" t="s">
        <v>3263</v>
      </c>
      <c r="C317" s="11" t="s">
        <v>3130</v>
      </c>
      <c r="D317" s="17" t="s">
        <v>3272</v>
      </c>
      <c r="G317" s="11" t="s">
        <v>3281</v>
      </c>
      <c r="H317" s="11" t="s">
        <v>3127</v>
      </c>
      <c r="I317" s="17">
        <v>46</v>
      </c>
      <c r="K317" s="14" t="s">
        <v>3198</v>
      </c>
      <c r="L317" s="11" t="s">
        <v>3279</v>
      </c>
      <c r="M317" s="11" t="s">
        <v>3126</v>
      </c>
      <c r="N317" s="17" t="s">
        <v>3293</v>
      </c>
      <c r="P317" s="14" t="s">
        <v>3198</v>
      </c>
      <c r="Q317" s="11" t="s">
        <v>3297</v>
      </c>
      <c r="R317" s="19" t="s">
        <v>3128</v>
      </c>
      <c r="S317" s="17">
        <v>143</v>
      </c>
    </row>
    <row r="318" spans="1:19" x14ac:dyDescent="0.25">
      <c r="A318" s="14" t="s">
        <v>3199</v>
      </c>
      <c r="B318" s="11" t="s">
        <v>3265</v>
      </c>
      <c r="C318" s="11" t="s">
        <v>3126</v>
      </c>
      <c r="D318" s="17" t="s">
        <v>3273</v>
      </c>
      <c r="F318" s="14" t="s">
        <v>3199</v>
      </c>
      <c r="G318" s="11" t="s">
        <v>3283</v>
      </c>
      <c r="H318" s="11" t="s">
        <v>3299</v>
      </c>
      <c r="I318" s="17">
        <v>45</v>
      </c>
      <c r="L318" s="11" t="s">
        <v>3259</v>
      </c>
      <c r="M318" s="11" t="s">
        <v>3129</v>
      </c>
      <c r="N318" s="17" t="s">
        <v>3292</v>
      </c>
      <c r="P318" s="14" t="s">
        <v>3199</v>
      </c>
      <c r="Q318" s="11" t="s">
        <v>3298</v>
      </c>
      <c r="R318" s="19" t="s">
        <v>3133</v>
      </c>
      <c r="S318" s="17">
        <v>141</v>
      </c>
    </row>
    <row r="319" spans="1:19" x14ac:dyDescent="0.25">
      <c r="A319" s="14" t="s">
        <v>3200</v>
      </c>
      <c r="B319" s="11" t="s">
        <v>3266</v>
      </c>
      <c r="C319" s="11" t="s">
        <v>3131</v>
      </c>
      <c r="D319" s="17" t="s">
        <v>3274</v>
      </c>
      <c r="F319" s="14" t="s">
        <v>3200</v>
      </c>
      <c r="G319" s="11" t="s">
        <v>3284</v>
      </c>
      <c r="H319" s="11" t="s">
        <v>3131</v>
      </c>
      <c r="I319" s="17">
        <v>43</v>
      </c>
      <c r="K319" s="14" t="s">
        <v>3200</v>
      </c>
      <c r="L319" s="11" t="s">
        <v>3285</v>
      </c>
      <c r="M319" s="11" t="s">
        <v>3128</v>
      </c>
      <c r="N319" s="17" t="s">
        <v>3294</v>
      </c>
      <c r="P319" s="14" t="s">
        <v>3200</v>
      </c>
      <c r="Q319" s="11" t="s">
        <v>3263</v>
      </c>
      <c r="R319" s="19" t="s">
        <v>3130</v>
      </c>
      <c r="S319" s="17">
        <v>137</v>
      </c>
    </row>
    <row r="320" spans="1:19" x14ac:dyDescent="0.25">
      <c r="L320" s="11" t="s">
        <v>3295</v>
      </c>
      <c r="M320" s="19" t="s">
        <v>3126</v>
      </c>
      <c r="N320" s="17" t="s">
        <v>6688</v>
      </c>
      <c r="Q320" s="11" t="s">
        <v>3725</v>
      </c>
      <c r="R320" s="19" t="s">
        <v>3130</v>
      </c>
      <c r="S320" s="17">
        <v>137</v>
      </c>
    </row>
    <row r="321" spans="1:19" x14ac:dyDescent="0.25">
      <c r="Q321" s="11" t="s">
        <v>3282</v>
      </c>
      <c r="R321" s="11" t="s">
        <v>3129</v>
      </c>
      <c r="S321" s="17">
        <v>137</v>
      </c>
    </row>
    <row r="324" spans="1:19" ht="15.75" x14ac:dyDescent="0.25">
      <c r="A324" s="283"/>
      <c r="B324" s="284" t="s">
        <v>3563</v>
      </c>
      <c r="C324" s="285"/>
      <c r="D324" s="286"/>
      <c r="E324" s="286"/>
      <c r="F324" s="283"/>
      <c r="G324" s="284" t="s">
        <v>3564</v>
      </c>
      <c r="H324" s="285"/>
      <c r="I324" s="286"/>
      <c r="J324" s="286"/>
      <c r="K324" s="283"/>
      <c r="L324" s="284" t="s">
        <v>3565</v>
      </c>
      <c r="M324" s="285"/>
      <c r="N324" s="286"/>
      <c r="O324" s="286"/>
      <c r="P324" s="283"/>
      <c r="Q324" s="284" t="s">
        <v>3566</v>
      </c>
      <c r="R324" s="287"/>
      <c r="S324" s="286"/>
    </row>
    <row r="325" spans="1:19" x14ac:dyDescent="0.25">
      <c r="A325" s="14" t="s">
        <v>3191</v>
      </c>
      <c r="B325" s="11" t="s">
        <v>3262</v>
      </c>
      <c r="C325" s="11" t="s">
        <v>3130</v>
      </c>
      <c r="D325" s="17" t="s">
        <v>3701</v>
      </c>
      <c r="F325" s="14" t="s">
        <v>3191</v>
      </c>
      <c r="G325" s="11" t="s">
        <v>3280</v>
      </c>
      <c r="H325" s="11" t="s">
        <v>3126</v>
      </c>
      <c r="I325" s="17">
        <v>55</v>
      </c>
      <c r="K325" s="14" t="s">
        <v>3191</v>
      </c>
      <c r="L325" s="11" t="s">
        <v>3285</v>
      </c>
      <c r="M325" s="11" t="s">
        <v>3128</v>
      </c>
      <c r="N325" s="17" t="s">
        <v>3419</v>
      </c>
      <c r="P325" s="14" t="s">
        <v>3191</v>
      </c>
      <c r="Q325" s="11" t="s">
        <v>3285</v>
      </c>
      <c r="R325" s="11" t="s">
        <v>3128</v>
      </c>
      <c r="S325" s="17">
        <v>156</v>
      </c>
    </row>
    <row r="326" spans="1:19" x14ac:dyDescent="0.25">
      <c r="A326" s="14" t="s">
        <v>3192</v>
      </c>
      <c r="B326" s="11" t="s">
        <v>3285</v>
      </c>
      <c r="C326" s="11" t="s">
        <v>3128</v>
      </c>
      <c r="D326" s="17" t="s">
        <v>3702</v>
      </c>
      <c r="F326" s="14" t="s">
        <v>3192</v>
      </c>
      <c r="G326" s="11" t="s">
        <v>3712</v>
      </c>
      <c r="H326" s="11" t="s">
        <v>3131</v>
      </c>
      <c r="I326" s="17">
        <v>54</v>
      </c>
      <c r="K326" s="14" t="s">
        <v>3192</v>
      </c>
      <c r="L326" s="11" t="s">
        <v>3262</v>
      </c>
      <c r="M326" s="11" t="s">
        <v>3130</v>
      </c>
      <c r="N326" s="17" t="s">
        <v>3716</v>
      </c>
      <c r="P326" s="14" t="s">
        <v>3192</v>
      </c>
      <c r="Q326" s="11" t="s">
        <v>3708</v>
      </c>
      <c r="R326" s="11" t="s">
        <v>3131</v>
      </c>
      <c r="S326" s="17">
        <v>149</v>
      </c>
    </row>
    <row r="327" spans="1:19" x14ac:dyDescent="0.25">
      <c r="A327" s="14" t="s">
        <v>3193</v>
      </c>
      <c r="B327" s="11" t="s">
        <v>3708</v>
      </c>
      <c r="C327" s="11" t="s">
        <v>3131</v>
      </c>
      <c r="D327" s="17" t="s">
        <v>3269</v>
      </c>
      <c r="F327" s="14" t="s">
        <v>3193</v>
      </c>
      <c r="G327" s="11" t="s">
        <v>3282</v>
      </c>
      <c r="H327" s="11" t="s">
        <v>3129</v>
      </c>
      <c r="I327" s="17">
        <v>51</v>
      </c>
      <c r="K327" s="14" t="s">
        <v>3193</v>
      </c>
      <c r="L327" s="11" t="s">
        <v>3278</v>
      </c>
      <c r="M327" s="11" t="s">
        <v>3128</v>
      </c>
      <c r="N327" s="17" t="s">
        <v>3717</v>
      </c>
      <c r="P327" s="14" t="s">
        <v>3193</v>
      </c>
      <c r="Q327" s="11" t="s">
        <v>3295</v>
      </c>
      <c r="R327" s="19" t="s">
        <v>3126</v>
      </c>
      <c r="S327" s="17">
        <v>148</v>
      </c>
    </row>
    <row r="328" spans="1:19" x14ac:dyDescent="0.25">
      <c r="A328" s="14" t="s">
        <v>3194</v>
      </c>
      <c r="B328" s="11" t="s">
        <v>3709</v>
      </c>
      <c r="C328" s="11" t="s">
        <v>3131</v>
      </c>
      <c r="D328" s="17" t="s">
        <v>3703</v>
      </c>
      <c r="F328" s="14" t="s">
        <v>3194</v>
      </c>
      <c r="G328" s="11" t="s">
        <v>3713</v>
      </c>
      <c r="H328" s="11" t="s">
        <v>3130</v>
      </c>
      <c r="I328" s="17">
        <v>50</v>
      </c>
      <c r="K328" s="14" t="s">
        <v>3194</v>
      </c>
      <c r="L328" s="11" t="s">
        <v>3708</v>
      </c>
      <c r="M328" s="11" t="s">
        <v>3131</v>
      </c>
      <c r="N328" s="17" t="s">
        <v>3718</v>
      </c>
      <c r="P328" s="14" t="s">
        <v>3194</v>
      </c>
      <c r="Q328" s="11" t="s">
        <v>3280</v>
      </c>
      <c r="R328" s="11" t="s">
        <v>3126</v>
      </c>
      <c r="S328" s="17">
        <v>141</v>
      </c>
    </row>
    <row r="329" spans="1:19" x14ac:dyDescent="0.25">
      <c r="A329" s="14" t="s">
        <v>3195</v>
      </c>
      <c r="B329" s="11" t="s">
        <v>3367</v>
      </c>
      <c r="C329" s="11" t="s">
        <v>3299</v>
      </c>
      <c r="D329" s="17" t="s">
        <v>3704</v>
      </c>
      <c r="F329" s="14" t="s">
        <v>3195</v>
      </c>
      <c r="G329" s="11" t="s">
        <v>3278</v>
      </c>
      <c r="H329" s="11" t="s">
        <v>3128</v>
      </c>
      <c r="I329" s="17">
        <v>49</v>
      </c>
      <c r="K329" s="14" t="s">
        <v>3195</v>
      </c>
      <c r="L329" s="11" t="s">
        <v>3282</v>
      </c>
      <c r="M329" s="11" t="s">
        <v>3129</v>
      </c>
      <c r="N329" s="17" t="s">
        <v>3719</v>
      </c>
      <c r="P329" s="14" t="s">
        <v>3195</v>
      </c>
      <c r="Q329" s="11" t="s">
        <v>3725</v>
      </c>
      <c r="R329" s="11" t="s">
        <v>3130</v>
      </c>
      <c r="S329" s="17">
        <v>139</v>
      </c>
    </row>
    <row r="330" spans="1:19" x14ac:dyDescent="0.25">
      <c r="A330" s="14" t="s">
        <v>3196</v>
      </c>
      <c r="B330" s="11" t="s">
        <v>3264</v>
      </c>
      <c r="C330" s="11" t="s">
        <v>3126</v>
      </c>
      <c r="D330" s="17" t="s">
        <v>3659</v>
      </c>
      <c r="F330" s="14" t="s">
        <v>3196</v>
      </c>
      <c r="G330" s="11" t="s">
        <v>3370</v>
      </c>
      <c r="H330" s="11" t="s">
        <v>3131</v>
      </c>
      <c r="I330" s="17">
        <v>41</v>
      </c>
      <c r="K330" s="14" t="s">
        <v>3196</v>
      </c>
      <c r="L330" s="11" t="s">
        <v>3280</v>
      </c>
      <c r="M330" s="11" t="s">
        <v>3126</v>
      </c>
      <c r="N330" s="17" t="s">
        <v>3720</v>
      </c>
      <c r="P330" s="14" t="s">
        <v>3196</v>
      </c>
      <c r="Q330" s="11" t="s">
        <v>3297</v>
      </c>
      <c r="R330" s="11" t="s">
        <v>3128</v>
      </c>
      <c r="S330" s="17">
        <v>137</v>
      </c>
    </row>
    <row r="331" spans="1:19" x14ac:dyDescent="0.25">
      <c r="A331" s="14" t="s">
        <v>3197</v>
      </c>
      <c r="B331" s="11" t="s">
        <v>3256</v>
      </c>
      <c r="C331" s="11" t="s">
        <v>3131</v>
      </c>
      <c r="D331" s="17" t="s">
        <v>3705</v>
      </c>
      <c r="F331" s="14" t="s">
        <v>3197</v>
      </c>
      <c r="G331" s="11" t="s">
        <v>3714</v>
      </c>
      <c r="H331" s="11" t="s">
        <v>3127</v>
      </c>
      <c r="I331" s="17">
        <v>40</v>
      </c>
      <c r="K331" s="14" t="s">
        <v>3197</v>
      </c>
      <c r="L331" s="11" t="s">
        <v>3256</v>
      </c>
      <c r="M331" s="11" t="s">
        <v>3131</v>
      </c>
      <c r="N331" s="17" t="s">
        <v>3721</v>
      </c>
      <c r="P331" s="14" t="s">
        <v>3197</v>
      </c>
      <c r="Q331" s="11" t="s">
        <v>3281</v>
      </c>
      <c r="R331" s="19" t="s">
        <v>3127</v>
      </c>
      <c r="S331" s="17">
        <v>132</v>
      </c>
    </row>
    <row r="332" spans="1:19" x14ac:dyDescent="0.25">
      <c r="A332" s="14" t="s">
        <v>3198</v>
      </c>
      <c r="B332" s="11" t="s">
        <v>3260</v>
      </c>
      <c r="C332" s="11" t="s">
        <v>3126</v>
      </c>
      <c r="D332" s="17" t="s">
        <v>3706</v>
      </c>
      <c r="G332" s="11" t="s">
        <v>3284</v>
      </c>
      <c r="H332" s="11" t="s">
        <v>3131</v>
      </c>
      <c r="I332" s="17">
        <v>40</v>
      </c>
      <c r="K332" s="14" t="s">
        <v>3198</v>
      </c>
      <c r="L332" s="11" t="s">
        <v>3725</v>
      </c>
      <c r="M332" s="11" t="s">
        <v>3130</v>
      </c>
      <c r="N332" s="17" t="s">
        <v>3722</v>
      </c>
      <c r="P332" s="14" t="s">
        <v>3198</v>
      </c>
      <c r="Q332" s="11" t="s">
        <v>3727</v>
      </c>
      <c r="R332" s="19" t="s">
        <v>3129</v>
      </c>
      <c r="S332" s="17">
        <v>131</v>
      </c>
    </row>
    <row r="333" spans="1:19" x14ac:dyDescent="0.25">
      <c r="A333" s="14" t="s">
        <v>3199</v>
      </c>
      <c r="B333" s="11" t="s">
        <v>3710</v>
      </c>
      <c r="C333" s="11" t="s">
        <v>3299</v>
      </c>
      <c r="D333" s="17" t="s">
        <v>3707</v>
      </c>
      <c r="G333" s="11" t="s">
        <v>3297</v>
      </c>
      <c r="H333" s="11" t="s">
        <v>3128</v>
      </c>
      <c r="I333" s="17">
        <v>40</v>
      </c>
      <c r="K333" s="14" t="s">
        <v>3199</v>
      </c>
      <c r="L333" s="11" t="s">
        <v>3726</v>
      </c>
      <c r="M333" s="11" t="s">
        <v>3128</v>
      </c>
      <c r="N333" s="17" t="s">
        <v>3723</v>
      </c>
      <c r="Q333" s="11" t="s">
        <v>3402</v>
      </c>
      <c r="R333" s="19" t="s">
        <v>3131</v>
      </c>
      <c r="S333" s="17">
        <v>131</v>
      </c>
    </row>
    <row r="334" spans="1:19" x14ac:dyDescent="0.25">
      <c r="A334" s="14" t="s">
        <v>3200</v>
      </c>
      <c r="B334" s="11" t="s">
        <v>3711</v>
      </c>
      <c r="C334" s="11" t="s">
        <v>3715</v>
      </c>
      <c r="D334" s="17" t="s">
        <v>3568</v>
      </c>
      <c r="F334" s="14" t="s">
        <v>3200</v>
      </c>
      <c r="G334" s="11" t="s">
        <v>3276</v>
      </c>
      <c r="H334" s="11" t="s">
        <v>3130</v>
      </c>
      <c r="I334" s="17">
        <v>37</v>
      </c>
      <c r="K334" s="14" t="s">
        <v>3200</v>
      </c>
      <c r="L334" s="11" t="s">
        <v>3367</v>
      </c>
      <c r="M334" s="11" t="s">
        <v>3299</v>
      </c>
      <c r="N334" s="17" t="s">
        <v>3724</v>
      </c>
      <c r="P334" s="14" t="s">
        <v>3200</v>
      </c>
      <c r="Q334" s="11" t="s">
        <v>3714</v>
      </c>
      <c r="R334" s="11" t="s">
        <v>3127</v>
      </c>
      <c r="S334" s="17">
        <v>130</v>
      </c>
    </row>
    <row r="335" spans="1:19" x14ac:dyDescent="0.25">
      <c r="G335" s="11" t="s">
        <v>6689</v>
      </c>
      <c r="H335" s="11" t="s">
        <v>3715</v>
      </c>
      <c r="I335" s="17">
        <v>37</v>
      </c>
      <c r="Q335" s="11" t="s">
        <v>3460</v>
      </c>
      <c r="R335" s="11" t="s">
        <v>1</v>
      </c>
      <c r="S335" s="17">
        <v>130</v>
      </c>
    </row>
    <row r="338" spans="1:19" ht="15.75" x14ac:dyDescent="0.25">
      <c r="A338" s="283"/>
      <c r="B338" s="284" t="s">
        <v>3728</v>
      </c>
      <c r="C338" s="285"/>
      <c r="D338" s="286"/>
      <c r="E338" s="286"/>
      <c r="F338" s="283"/>
      <c r="G338" s="284" t="s">
        <v>3729</v>
      </c>
      <c r="H338" s="285"/>
      <c r="I338" s="286"/>
      <c r="J338" s="286"/>
      <c r="K338" s="283"/>
      <c r="L338" s="284" t="s">
        <v>3730</v>
      </c>
      <c r="M338" s="285"/>
      <c r="N338" s="286"/>
      <c r="O338" s="286"/>
      <c r="P338" s="283"/>
      <c r="Q338" s="284" t="s">
        <v>3731</v>
      </c>
      <c r="R338" s="287"/>
      <c r="S338" s="286"/>
    </row>
    <row r="339" spans="1:19" x14ac:dyDescent="0.25">
      <c r="A339" s="14" t="s">
        <v>3191</v>
      </c>
      <c r="B339" s="11" t="s">
        <v>3256</v>
      </c>
      <c r="C339" s="11" t="s">
        <v>3127</v>
      </c>
      <c r="D339" s="17" t="s">
        <v>4216</v>
      </c>
      <c r="F339" s="14" t="s">
        <v>3191</v>
      </c>
      <c r="G339" s="11" t="s">
        <v>3256</v>
      </c>
      <c r="H339" s="11" t="s">
        <v>3127</v>
      </c>
      <c r="I339" s="17">
        <v>70</v>
      </c>
      <c r="K339" s="14" t="s">
        <v>3191</v>
      </c>
      <c r="L339" s="11" t="s">
        <v>3256</v>
      </c>
      <c r="M339" s="11" t="s">
        <v>3127</v>
      </c>
      <c r="N339" s="17" t="s">
        <v>4224</v>
      </c>
      <c r="P339" s="14" t="s">
        <v>3191</v>
      </c>
      <c r="Q339" s="11" t="s">
        <v>3256</v>
      </c>
      <c r="R339" s="11" t="s">
        <v>3127</v>
      </c>
      <c r="S339" s="17">
        <v>187</v>
      </c>
    </row>
    <row r="340" spans="1:19" x14ac:dyDescent="0.25">
      <c r="A340" s="14" t="s">
        <v>3192</v>
      </c>
      <c r="B340" s="11" t="s">
        <v>4175</v>
      </c>
      <c r="C340" s="11" t="s">
        <v>3128</v>
      </c>
      <c r="D340" s="17" t="s">
        <v>4217</v>
      </c>
      <c r="F340" s="14" t="s">
        <v>3192</v>
      </c>
      <c r="G340" s="11" t="s">
        <v>3283</v>
      </c>
      <c r="H340" s="11" t="s">
        <v>3127</v>
      </c>
      <c r="I340" s="17">
        <v>62</v>
      </c>
      <c r="K340" s="14" t="s">
        <v>3192</v>
      </c>
      <c r="L340" s="11" t="s">
        <v>3283</v>
      </c>
      <c r="M340" s="11" t="s">
        <v>3127</v>
      </c>
      <c r="N340" s="17" t="s">
        <v>4225</v>
      </c>
      <c r="P340" s="14" t="s">
        <v>3192</v>
      </c>
      <c r="Q340" s="11" t="s">
        <v>3324</v>
      </c>
      <c r="R340" s="19" t="s">
        <v>3127</v>
      </c>
      <c r="S340" s="17">
        <v>179</v>
      </c>
    </row>
    <row r="341" spans="1:19" x14ac:dyDescent="0.25">
      <c r="A341" s="14" t="s">
        <v>3193</v>
      </c>
      <c r="B341" s="11" t="s">
        <v>4104</v>
      </c>
      <c r="C341" s="11" t="s">
        <v>3129</v>
      </c>
      <c r="D341" s="17" t="s">
        <v>3452</v>
      </c>
      <c r="F341" s="14" t="s">
        <v>3193</v>
      </c>
      <c r="G341" s="11" t="s">
        <v>3284</v>
      </c>
      <c r="H341" s="11" t="s">
        <v>3131</v>
      </c>
      <c r="I341" s="17">
        <v>55</v>
      </c>
      <c r="K341" s="14" t="s">
        <v>3193</v>
      </c>
      <c r="L341" s="11" t="s">
        <v>3282</v>
      </c>
      <c r="M341" s="11" t="s">
        <v>3130</v>
      </c>
      <c r="N341" s="17" t="s">
        <v>4226</v>
      </c>
      <c r="P341" s="14" t="s">
        <v>3193</v>
      </c>
      <c r="Q341" s="11" t="s">
        <v>4164</v>
      </c>
      <c r="R341" s="11" t="s">
        <v>3127</v>
      </c>
      <c r="S341" s="17">
        <v>165</v>
      </c>
    </row>
    <row r="342" spans="1:19" x14ac:dyDescent="0.25">
      <c r="A342" s="14" t="s">
        <v>3194</v>
      </c>
      <c r="B342" s="11" t="s">
        <v>3266</v>
      </c>
      <c r="C342" s="11" t="s">
        <v>3131</v>
      </c>
      <c r="D342" s="17" t="s">
        <v>4218</v>
      </c>
      <c r="F342" s="14" t="s">
        <v>3194</v>
      </c>
      <c r="G342" s="11" t="s">
        <v>3282</v>
      </c>
      <c r="H342" s="11" t="s">
        <v>3130</v>
      </c>
      <c r="I342" s="17">
        <v>53</v>
      </c>
      <c r="K342" s="14" t="s">
        <v>3194</v>
      </c>
      <c r="L342" s="11" t="s">
        <v>3266</v>
      </c>
      <c r="M342" s="11" t="s">
        <v>3131</v>
      </c>
      <c r="N342" s="17" t="s">
        <v>4227</v>
      </c>
      <c r="P342" s="14" t="s">
        <v>3194</v>
      </c>
      <c r="Q342" s="11" t="s">
        <v>4234</v>
      </c>
      <c r="R342" s="19" t="s">
        <v>3715</v>
      </c>
      <c r="S342" s="17">
        <v>163</v>
      </c>
    </row>
    <row r="343" spans="1:19" x14ac:dyDescent="0.25">
      <c r="A343" s="14" t="s">
        <v>3195</v>
      </c>
      <c r="B343" s="11" t="s">
        <v>3324</v>
      </c>
      <c r="C343" s="19" t="s">
        <v>3127</v>
      </c>
      <c r="D343" s="17" t="s">
        <v>4219</v>
      </c>
      <c r="F343" s="14" t="s">
        <v>3195</v>
      </c>
      <c r="G343" s="11" t="s">
        <v>4164</v>
      </c>
      <c r="H343" s="11" t="s">
        <v>3127</v>
      </c>
      <c r="I343" s="17">
        <v>51</v>
      </c>
      <c r="L343" s="11" t="s">
        <v>3384</v>
      </c>
      <c r="M343" s="11" t="s">
        <v>3127</v>
      </c>
      <c r="N343" s="17" t="s">
        <v>4233</v>
      </c>
      <c r="Q343" s="11" t="s">
        <v>3402</v>
      </c>
      <c r="R343" s="11" t="s">
        <v>3131</v>
      </c>
      <c r="S343" s="17">
        <v>163</v>
      </c>
    </row>
    <row r="344" spans="1:19" x14ac:dyDescent="0.25">
      <c r="A344" s="14" t="s">
        <v>3196</v>
      </c>
      <c r="B344" s="11" t="s">
        <v>3263</v>
      </c>
      <c r="C344" s="11" t="s">
        <v>3133</v>
      </c>
      <c r="D344" s="17" t="s">
        <v>4220</v>
      </c>
      <c r="F344" s="14" t="s">
        <v>3196</v>
      </c>
      <c r="G344" s="11" t="s">
        <v>4223</v>
      </c>
      <c r="H344" s="11" t="s">
        <v>3130</v>
      </c>
      <c r="I344" s="17">
        <v>48</v>
      </c>
      <c r="K344" s="14" t="s">
        <v>3196</v>
      </c>
      <c r="L344" s="11" t="s">
        <v>3284</v>
      </c>
      <c r="M344" s="11" t="s">
        <v>3131</v>
      </c>
      <c r="N344" s="17" t="s">
        <v>4228</v>
      </c>
      <c r="P344" s="14" t="s">
        <v>3196</v>
      </c>
      <c r="Q344" s="11" t="s">
        <v>3725</v>
      </c>
      <c r="R344" s="11" t="s">
        <v>3128</v>
      </c>
      <c r="S344" s="17">
        <v>160</v>
      </c>
    </row>
    <row r="345" spans="1:19" x14ac:dyDescent="0.25">
      <c r="A345" s="14" t="s">
        <v>3197</v>
      </c>
      <c r="B345" s="11" t="s">
        <v>4105</v>
      </c>
      <c r="C345" s="11" t="s">
        <v>3130</v>
      </c>
      <c r="D345" s="17" t="s">
        <v>3361</v>
      </c>
      <c r="F345" s="14" t="s">
        <v>3197</v>
      </c>
      <c r="G345" s="11" t="s">
        <v>3712</v>
      </c>
      <c r="H345" s="11" t="s">
        <v>3128</v>
      </c>
      <c r="I345" s="17">
        <v>47</v>
      </c>
      <c r="K345" s="14" t="s">
        <v>3197</v>
      </c>
      <c r="L345" s="11" t="s">
        <v>4104</v>
      </c>
      <c r="M345" s="11" t="s">
        <v>3129</v>
      </c>
      <c r="N345" s="17" t="s">
        <v>4229</v>
      </c>
      <c r="P345" s="14" t="s">
        <v>3197</v>
      </c>
      <c r="Q345" s="11" t="s">
        <v>3276</v>
      </c>
      <c r="R345" s="11" t="s">
        <v>3129</v>
      </c>
      <c r="S345" s="17">
        <v>156</v>
      </c>
    </row>
    <row r="346" spans="1:19" x14ac:dyDescent="0.25">
      <c r="A346" s="14" t="s">
        <v>3198</v>
      </c>
      <c r="B346" s="11" t="s">
        <v>3367</v>
      </c>
      <c r="C346" s="11" t="s">
        <v>3299</v>
      </c>
      <c r="D346" s="17" t="s">
        <v>4221</v>
      </c>
      <c r="F346" s="14" t="s">
        <v>3198</v>
      </c>
      <c r="G346" s="11" t="s">
        <v>4072</v>
      </c>
      <c r="H346" s="11" t="s">
        <v>3133</v>
      </c>
      <c r="I346" s="17">
        <v>45</v>
      </c>
      <c r="K346" s="14" t="s">
        <v>3198</v>
      </c>
      <c r="L346" s="11" t="s">
        <v>4086</v>
      </c>
      <c r="M346" s="11" t="s">
        <v>3129</v>
      </c>
      <c r="N346" s="17" t="s">
        <v>4230</v>
      </c>
      <c r="Q346" s="11" t="s">
        <v>3367</v>
      </c>
      <c r="R346" s="11" t="s">
        <v>3299</v>
      </c>
      <c r="S346" s="17">
        <v>156</v>
      </c>
    </row>
    <row r="347" spans="1:19" x14ac:dyDescent="0.25">
      <c r="A347" s="14" t="s">
        <v>3199</v>
      </c>
      <c r="B347" s="11" t="s">
        <v>3384</v>
      </c>
      <c r="C347" s="11" t="s">
        <v>3127</v>
      </c>
      <c r="D347" s="17" t="s">
        <v>3413</v>
      </c>
      <c r="F347" s="14" t="s">
        <v>3199</v>
      </c>
      <c r="G347" s="11" t="s">
        <v>4222</v>
      </c>
      <c r="H347" s="11" t="s">
        <v>3130</v>
      </c>
      <c r="I347" s="17">
        <v>38</v>
      </c>
      <c r="K347" s="14" t="s">
        <v>3199</v>
      </c>
      <c r="L347" s="11" t="s">
        <v>4105</v>
      </c>
      <c r="M347" s="11" t="s">
        <v>3130</v>
      </c>
      <c r="N347" s="17" t="s">
        <v>4231</v>
      </c>
      <c r="P347" s="14" t="s">
        <v>3199</v>
      </c>
      <c r="Q347" s="11" t="s">
        <v>3708</v>
      </c>
      <c r="R347" s="11" t="s">
        <v>3131</v>
      </c>
      <c r="S347" s="17">
        <v>153</v>
      </c>
    </row>
    <row r="348" spans="1:19" x14ac:dyDescent="0.25">
      <c r="A348" s="14" t="s">
        <v>3200</v>
      </c>
      <c r="B348" s="11" t="s">
        <v>3708</v>
      </c>
      <c r="C348" s="11" t="s">
        <v>3131</v>
      </c>
      <c r="D348" s="17" t="s">
        <v>3273</v>
      </c>
      <c r="G348" s="11" t="s">
        <v>4179</v>
      </c>
      <c r="H348" s="11" t="s">
        <v>3127</v>
      </c>
      <c r="I348" s="17">
        <v>38</v>
      </c>
      <c r="K348" s="14" t="s">
        <v>3200</v>
      </c>
      <c r="L348" s="11" t="s">
        <v>3708</v>
      </c>
      <c r="M348" s="11" t="s">
        <v>3131</v>
      </c>
      <c r="N348" s="17" t="s">
        <v>4232</v>
      </c>
      <c r="P348" s="14" t="s">
        <v>3200</v>
      </c>
      <c r="Q348" s="11" t="s">
        <v>4086</v>
      </c>
      <c r="R348" s="11" t="s">
        <v>3129</v>
      </c>
      <c r="S348" s="17">
        <v>150</v>
      </c>
    </row>
    <row r="349" spans="1:19" x14ac:dyDescent="0.25">
      <c r="G349" s="11" t="s">
        <v>3280</v>
      </c>
      <c r="H349" s="11" t="s">
        <v>3126</v>
      </c>
      <c r="I349" s="17">
        <v>38</v>
      </c>
      <c r="L349" s="11" t="s">
        <v>4175</v>
      </c>
      <c r="M349" s="11" t="s">
        <v>3128</v>
      </c>
      <c r="N349" s="17" t="s">
        <v>6690</v>
      </c>
      <c r="R349" s="11"/>
    </row>
    <row r="350" spans="1:19" x14ac:dyDescent="0.25">
      <c r="G350" s="11" t="s">
        <v>3402</v>
      </c>
      <c r="H350" s="11" t="s">
        <v>3131</v>
      </c>
      <c r="I350" s="17">
        <v>38</v>
      </c>
      <c r="L350" s="11" t="s">
        <v>4164</v>
      </c>
      <c r="M350" s="11" t="s">
        <v>3127</v>
      </c>
      <c r="N350" s="17" t="s">
        <v>6691</v>
      </c>
      <c r="R350" s="11"/>
    </row>
    <row r="353" spans="1:19" ht="15.75" x14ac:dyDescent="0.25">
      <c r="A353" s="283"/>
      <c r="B353" s="284" t="s">
        <v>3732</v>
      </c>
      <c r="C353" s="285"/>
      <c r="D353" s="286"/>
      <c r="E353" s="286"/>
      <c r="F353" s="283"/>
      <c r="G353" s="284" t="s">
        <v>3733</v>
      </c>
      <c r="H353" s="285"/>
      <c r="I353" s="286"/>
      <c r="J353" s="286"/>
      <c r="K353" s="283"/>
      <c r="L353" s="284" t="s">
        <v>3734</v>
      </c>
      <c r="M353" s="285"/>
      <c r="N353" s="286"/>
      <c r="O353" s="286"/>
      <c r="P353" s="283"/>
      <c r="Q353" s="284" t="s">
        <v>3735</v>
      </c>
      <c r="R353" s="287"/>
      <c r="S353" s="286"/>
    </row>
    <row r="354" spans="1:19" x14ac:dyDescent="0.25">
      <c r="A354" s="14" t="s">
        <v>3191</v>
      </c>
      <c r="B354" s="11" t="s">
        <v>4105</v>
      </c>
      <c r="C354" s="11" t="s">
        <v>3130</v>
      </c>
      <c r="D354" s="17" t="s">
        <v>4201</v>
      </c>
      <c r="F354" s="14" t="s">
        <v>3191</v>
      </c>
      <c r="G354" s="11" t="s">
        <v>4073</v>
      </c>
      <c r="H354" s="11" t="s">
        <v>3129</v>
      </c>
      <c r="I354" s="17">
        <v>62</v>
      </c>
      <c r="K354" s="14" t="s">
        <v>3191</v>
      </c>
      <c r="L354" s="11" t="s">
        <v>4105</v>
      </c>
      <c r="M354" s="11" t="s">
        <v>3130</v>
      </c>
      <c r="N354" s="17" t="s">
        <v>4206</v>
      </c>
      <c r="P354" s="14" t="s">
        <v>3191</v>
      </c>
      <c r="Q354" s="11" t="s">
        <v>3708</v>
      </c>
      <c r="R354" s="11" t="s">
        <v>3715</v>
      </c>
      <c r="S354" s="17">
        <v>194</v>
      </c>
    </row>
    <row r="355" spans="1:19" x14ac:dyDescent="0.25">
      <c r="A355" s="14" t="s">
        <v>3192</v>
      </c>
      <c r="B355" s="11" t="s">
        <v>3708</v>
      </c>
      <c r="C355" s="11" t="s">
        <v>3715</v>
      </c>
      <c r="D355" s="17" t="s">
        <v>4202</v>
      </c>
      <c r="F355" s="14" t="s">
        <v>3192</v>
      </c>
      <c r="G355" s="11" t="s">
        <v>3282</v>
      </c>
      <c r="H355" s="11" t="s">
        <v>3130</v>
      </c>
      <c r="I355" s="17">
        <v>58</v>
      </c>
      <c r="K355" s="14" t="s">
        <v>3192</v>
      </c>
      <c r="L355" s="11" t="s">
        <v>3256</v>
      </c>
      <c r="M355" s="11" t="s">
        <v>3127</v>
      </c>
      <c r="N355" s="17" t="s">
        <v>4207</v>
      </c>
      <c r="P355" s="14" t="s">
        <v>3192</v>
      </c>
      <c r="Q355" s="11" t="s">
        <v>3324</v>
      </c>
      <c r="R355" s="19" t="s">
        <v>3127</v>
      </c>
      <c r="S355" s="17">
        <v>163</v>
      </c>
    </row>
    <row r="356" spans="1:19" x14ac:dyDescent="0.25">
      <c r="A356" s="14" t="s">
        <v>3193</v>
      </c>
      <c r="B356" s="11" t="s">
        <v>4086</v>
      </c>
      <c r="C356" s="11" t="s">
        <v>3129</v>
      </c>
      <c r="D356" s="17" t="s">
        <v>4203</v>
      </c>
      <c r="F356" s="14" t="s">
        <v>3193</v>
      </c>
      <c r="G356" s="11" t="s">
        <v>4164</v>
      </c>
      <c r="H356" s="11" t="s">
        <v>3127</v>
      </c>
      <c r="I356" s="17">
        <v>57</v>
      </c>
      <c r="K356" s="14" t="s">
        <v>3193</v>
      </c>
      <c r="L356" s="11" t="s">
        <v>3708</v>
      </c>
      <c r="M356" s="11" t="s">
        <v>3715</v>
      </c>
      <c r="N356" s="17" t="s">
        <v>4208</v>
      </c>
      <c r="P356" s="14" t="s">
        <v>3193</v>
      </c>
      <c r="Q356" s="11" t="s">
        <v>4032</v>
      </c>
      <c r="R356" s="11" t="s">
        <v>3715</v>
      </c>
      <c r="S356" s="17">
        <v>161</v>
      </c>
    </row>
    <row r="357" spans="1:19" x14ac:dyDescent="0.25">
      <c r="A357" s="14" t="s">
        <v>3194</v>
      </c>
      <c r="B357" s="11" t="s">
        <v>3264</v>
      </c>
      <c r="C357" s="11" t="s">
        <v>3126</v>
      </c>
      <c r="D357" s="17" t="s">
        <v>4204</v>
      </c>
      <c r="F357" s="14" t="s">
        <v>3194</v>
      </c>
      <c r="G357" s="11" t="s">
        <v>3727</v>
      </c>
      <c r="H357" s="11" t="s">
        <v>3129</v>
      </c>
      <c r="I357" s="17">
        <v>54</v>
      </c>
      <c r="K357" s="14" t="s">
        <v>3194</v>
      </c>
      <c r="L357" s="11" t="s">
        <v>4164</v>
      </c>
      <c r="M357" s="11" t="s">
        <v>3127</v>
      </c>
      <c r="N357" s="17" t="s">
        <v>4209</v>
      </c>
      <c r="P357" s="14" t="s">
        <v>3194</v>
      </c>
      <c r="Q357" s="11" t="s">
        <v>4086</v>
      </c>
      <c r="R357" s="11" t="s">
        <v>3129</v>
      </c>
      <c r="S357" s="17">
        <v>158</v>
      </c>
    </row>
    <row r="358" spans="1:19" x14ac:dyDescent="0.25">
      <c r="A358" s="14" t="s">
        <v>3195</v>
      </c>
      <c r="B358" s="11" t="s">
        <v>4000</v>
      </c>
      <c r="C358" s="11" t="s">
        <v>3131</v>
      </c>
      <c r="D358" s="17" t="s">
        <v>3410</v>
      </c>
      <c r="F358" s="14" t="s">
        <v>3195</v>
      </c>
      <c r="G358" s="11" t="s">
        <v>4032</v>
      </c>
      <c r="H358" s="11" t="s">
        <v>3715</v>
      </c>
      <c r="I358" s="17">
        <v>53</v>
      </c>
      <c r="K358" s="14" t="s">
        <v>3195</v>
      </c>
      <c r="L358" s="11" t="s">
        <v>4086</v>
      </c>
      <c r="M358" s="11" t="s">
        <v>3129</v>
      </c>
      <c r="N358" s="17" t="s">
        <v>4210</v>
      </c>
      <c r="P358" s="14" t="s">
        <v>3195</v>
      </c>
      <c r="Q358" s="11" t="s">
        <v>3256</v>
      </c>
      <c r="R358" s="11" t="s">
        <v>3127</v>
      </c>
      <c r="S358" s="17">
        <v>157</v>
      </c>
    </row>
    <row r="359" spans="1:19" x14ac:dyDescent="0.25">
      <c r="A359" s="14" t="s">
        <v>3196</v>
      </c>
      <c r="B359" s="11" t="s">
        <v>3324</v>
      </c>
      <c r="C359" s="19" t="s">
        <v>3127</v>
      </c>
      <c r="D359" s="17" t="s">
        <v>4205</v>
      </c>
      <c r="F359" s="14" t="s">
        <v>3196</v>
      </c>
      <c r="G359" s="11" t="s">
        <v>4072</v>
      </c>
      <c r="H359" s="11" t="s">
        <v>3133</v>
      </c>
      <c r="I359" s="17">
        <v>49</v>
      </c>
      <c r="K359" s="14" t="s">
        <v>3196</v>
      </c>
      <c r="L359" s="11" t="s">
        <v>4026</v>
      </c>
      <c r="M359" s="11" t="s">
        <v>3127</v>
      </c>
      <c r="N359" s="17" t="s">
        <v>4212</v>
      </c>
      <c r="P359" s="14" t="s">
        <v>3196</v>
      </c>
      <c r="Q359" s="11" t="s">
        <v>3263</v>
      </c>
      <c r="R359" s="11" t="s">
        <v>3133</v>
      </c>
      <c r="S359" s="17">
        <v>151</v>
      </c>
    </row>
    <row r="360" spans="1:19" x14ac:dyDescent="0.25">
      <c r="A360" s="14" t="s">
        <v>3197</v>
      </c>
      <c r="B360" s="11" t="s">
        <v>3367</v>
      </c>
      <c r="C360" s="11" t="s">
        <v>3715</v>
      </c>
      <c r="D360" s="17" t="s">
        <v>3703</v>
      </c>
      <c r="F360" s="14" t="s">
        <v>3197</v>
      </c>
      <c r="G360" s="11" t="s">
        <v>4199</v>
      </c>
      <c r="H360" s="11" t="s">
        <v>3126</v>
      </c>
      <c r="I360" s="17">
        <v>47</v>
      </c>
      <c r="L360" s="11" t="s">
        <v>4000</v>
      </c>
      <c r="M360" s="11" t="s">
        <v>3131</v>
      </c>
      <c r="N360" s="17" t="s">
        <v>4211</v>
      </c>
      <c r="P360" s="14" t="s">
        <v>3197</v>
      </c>
      <c r="Q360" s="11" t="s">
        <v>4199</v>
      </c>
      <c r="R360" s="11" t="s">
        <v>3126</v>
      </c>
      <c r="S360" s="17">
        <v>147</v>
      </c>
    </row>
    <row r="361" spans="1:19" x14ac:dyDescent="0.25">
      <c r="A361" s="14" t="s">
        <v>3198</v>
      </c>
      <c r="B361" s="11" t="s">
        <v>3256</v>
      </c>
      <c r="C361" s="11" t="s">
        <v>3127</v>
      </c>
      <c r="D361" s="17" t="s">
        <v>3360</v>
      </c>
      <c r="G361" s="11" t="s">
        <v>4198</v>
      </c>
      <c r="H361" s="11" t="s">
        <v>3126</v>
      </c>
      <c r="I361" s="17">
        <v>47</v>
      </c>
      <c r="K361" s="14" t="s">
        <v>3198</v>
      </c>
      <c r="L361" s="11" t="s">
        <v>4032</v>
      </c>
      <c r="M361" s="11" t="s">
        <v>3715</v>
      </c>
      <c r="N361" s="17" t="s">
        <v>4213</v>
      </c>
      <c r="Q361" s="11" t="s">
        <v>4105</v>
      </c>
      <c r="R361" s="11" t="s">
        <v>3130</v>
      </c>
      <c r="S361" s="17">
        <v>147</v>
      </c>
    </row>
    <row r="362" spans="1:19" x14ac:dyDescent="0.25">
      <c r="A362" s="14" t="s">
        <v>3199</v>
      </c>
      <c r="B362" s="11" t="s">
        <v>4085</v>
      </c>
      <c r="C362" s="11" t="s">
        <v>3133</v>
      </c>
      <c r="D362" s="17" t="s">
        <v>3428</v>
      </c>
      <c r="F362" s="14" t="s">
        <v>3199</v>
      </c>
      <c r="G362" s="11" t="s">
        <v>3256</v>
      </c>
      <c r="H362" s="11" t="s">
        <v>3127</v>
      </c>
      <c r="I362" s="17">
        <v>46</v>
      </c>
      <c r="K362" s="14" t="s">
        <v>3199</v>
      </c>
      <c r="L362" s="11" t="s">
        <v>3282</v>
      </c>
      <c r="M362" s="11" t="s">
        <v>3130</v>
      </c>
      <c r="N362" s="17" t="s">
        <v>4214</v>
      </c>
      <c r="P362" s="14" t="s">
        <v>3199</v>
      </c>
      <c r="Q362" s="11" t="s">
        <v>4164</v>
      </c>
      <c r="R362" s="11" t="s">
        <v>3127</v>
      </c>
      <c r="S362" s="17">
        <v>144</v>
      </c>
    </row>
    <row r="363" spans="1:19" x14ac:dyDescent="0.25">
      <c r="A363" s="14" t="s">
        <v>3200</v>
      </c>
      <c r="B363" s="11" t="s">
        <v>4175</v>
      </c>
      <c r="C363" s="11" t="s">
        <v>3128</v>
      </c>
      <c r="D363" s="17" t="s">
        <v>4048</v>
      </c>
      <c r="F363" s="14" t="s">
        <v>3200</v>
      </c>
      <c r="G363" s="11" t="s">
        <v>4200</v>
      </c>
      <c r="H363" s="11" t="s">
        <v>3128</v>
      </c>
      <c r="I363" s="17">
        <v>45</v>
      </c>
      <c r="L363" s="11" t="s">
        <v>4073</v>
      </c>
      <c r="M363" s="11" t="s">
        <v>3129</v>
      </c>
      <c r="N363" s="17" t="s">
        <v>4215</v>
      </c>
      <c r="Q363" s="11" t="s">
        <v>3260</v>
      </c>
      <c r="R363" s="11" t="s">
        <v>3126</v>
      </c>
      <c r="S363" s="17">
        <v>144</v>
      </c>
    </row>
    <row r="366" spans="1:19" ht="15.75" x14ac:dyDescent="0.25">
      <c r="A366" s="283"/>
      <c r="B366" s="284" t="s">
        <v>3736</v>
      </c>
      <c r="C366" s="285"/>
      <c r="D366" s="286"/>
      <c r="E366" s="286"/>
      <c r="F366" s="283"/>
      <c r="G366" s="284" t="s">
        <v>3737</v>
      </c>
      <c r="H366" s="285"/>
      <c r="I366" s="286"/>
      <c r="J366" s="286"/>
      <c r="K366" s="283"/>
      <c r="L366" s="284" t="s">
        <v>3738</v>
      </c>
      <c r="M366" s="285"/>
      <c r="N366" s="286"/>
      <c r="O366" s="286"/>
      <c r="P366" s="283"/>
      <c r="Q366" s="284" t="s">
        <v>3739</v>
      </c>
      <c r="R366" s="287"/>
      <c r="S366" s="286"/>
    </row>
    <row r="367" spans="1:19" x14ac:dyDescent="0.25">
      <c r="A367" s="14" t="s">
        <v>3191</v>
      </c>
      <c r="B367" s="11" t="s">
        <v>3324</v>
      </c>
      <c r="C367" s="19" t="s">
        <v>3127</v>
      </c>
      <c r="D367" s="17" t="s">
        <v>4180</v>
      </c>
      <c r="F367" s="14" t="s">
        <v>3191</v>
      </c>
      <c r="G367" s="11" t="s">
        <v>4032</v>
      </c>
      <c r="H367" s="11" t="s">
        <v>3715</v>
      </c>
      <c r="I367" s="17">
        <v>82</v>
      </c>
      <c r="K367" s="14" t="s">
        <v>3191</v>
      </c>
      <c r="L367" s="11" t="s">
        <v>4032</v>
      </c>
      <c r="M367" s="11" t="s">
        <v>3715</v>
      </c>
      <c r="N367" s="17" t="s">
        <v>4188</v>
      </c>
      <c r="P367" s="14" t="s">
        <v>3191</v>
      </c>
      <c r="Q367" s="11" t="s">
        <v>4032</v>
      </c>
      <c r="R367" s="11" t="s">
        <v>3715</v>
      </c>
      <c r="S367" s="17">
        <v>218</v>
      </c>
    </row>
    <row r="368" spans="1:19" x14ac:dyDescent="0.25">
      <c r="A368" s="14" t="s">
        <v>3192</v>
      </c>
      <c r="B368" s="11" t="s">
        <v>4085</v>
      </c>
      <c r="C368" s="11" t="s">
        <v>3133</v>
      </c>
      <c r="D368" s="17" t="s">
        <v>3537</v>
      </c>
      <c r="F368" s="14" t="s">
        <v>3192</v>
      </c>
      <c r="G368" s="11" t="s">
        <v>3276</v>
      </c>
      <c r="H368" s="11" t="s">
        <v>3130</v>
      </c>
      <c r="I368" s="17">
        <v>61</v>
      </c>
      <c r="K368" s="14" t="s">
        <v>3192</v>
      </c>
      <c r="L368" s="11" t="s">
        <v>3324</v>
      </c>
      <c r="M368" s="19" t="s">
        <v>3127</v>
      </c>
      <c r="N368" s="17" t="s">
        <v>4189</v>
      </c>
      <c r="P368" s="14" t="s">
        <v>3192</v>
      </c>
      <c r="Q368" s="11" t="s">
        <v>3324</v>
      </c>
      <c r="R368" s="19" t="s">
        <v>3127</v>
      </c>
      <c r="S368" s="17">
        <v>195</v>
      </c>
    </row>
    <row r="369" spans="1:19" x14ac:dyDescent="0.25">
      <c r="A369" s="14" t="s">
        <v>3193</v>
      </c>
      <c r="B369" s="11" t="s">
        <v>3708</v>
      </c>
      <c r="C369" s="11" t="s">
        <v>3715</v>
      </c>
      <c r="D369" s="17" t="s">
        <v>4035</v>
      </c>
      <c r="G369" s="11" t="s">
        <v>4072</v>
      </c>
      <c r="H369" s="11" t="s">
        <v>3133</v>
      </c>
      <c r="I369" s="17">
        <v>61</v>
      </c>
      <c r="K369" s="14" t="s">
        <v>3193</v>
      </c>
      <c r="L369" s="11" t="s">
        <v>3708</v>
      </c>
      <c r="M369" s="11" t="s">
        <v>3715</v>
      </c>
      <c r="N369" s="17" t="s">
        <v>4190</v>
      </c>
      <c r="P369" s="14" t="s">
        <v>3193</v>
      </c>
      <c r="Q369" s="11" t="s">
        <v>3708</v>
      </c>
      <c r="R369" s="11" t="s">
        <v>3715</v>
      </c>
      <c r="S369" s="17">
        <v>181</v>
      </c>
    </row>
    <row r="370" spans="1:19" x14ac:dyDescent="0.25">
      <c r="A370" s="14" t="s">
        <v>3194</v>
      </c>
      <c r="B370" s="11" t="s">
        <v>4105</v>
      </c>
      <c r="C370" s="11" t="s">
        <v>3130</v>
      </c>
      <c r="D370" s="17" t="s">
        <v>4181</v>
      </c>
      <c r="F370" s="14" t="s">
        <v>3194</v>
      </c>
      <c r="G370" s="11" t="s">
        <v>4164</v>
      </c>
      <c r="H370" s="11" t="s">
        <v>3127</v>
      </c>
      <c r="I370" s="17">
        <v>58</v>
      </c>
      <c r="K370" s="14" t="s">
        <v>3194</v>
      </c>
      <c r="L370" s="11" t="s">
        <v>4105</v>
      </c>
      <c r="M370" s="11" t="s">
        <v>3130</v>
      </c>
      <c r="N370" s="17" t="s">
        <v>4191</v>
      </c>
      <c r="P370" s="14" t="s">
        <v>3194</v>
      </c>
      <c r="Q370" s="11" t="s">
        <v>3276</v>
      </c>
      <c r="R370" s="11" t="s">
        <v>3130</v>
      </c>
      <c r="S370" s="17">
        <v>167</v>
      </c>
    </row>
    <row r="371" spans="1:19" x14ac:dyDescent="0.25">
      <c r="A371" s="14" t="s">
        <v>3195</v>
      </c>
      <c r="B371" s="11" t="s">
        <v>3262</v>
      </c>
      <c r="C371" s="11" t="s">
        <v>3129</v>
      </c>
      <c r="D371" s="17" t="s">
        <v>4182</v>
      </c>
      <c r="F371" s="14" t="s">
        <v>3195</v>
      </c>
      <c r="G371" s="11" t="s">
        <v>4073</v>
      </c>
      <c r="H371" s="11" t="s">
        <v>3129</v>
      </c>
      <c r="I371" s="17">
        <v>56</v>
      </c>
      <c r="K371" s="14" t="s">
        <v>3195</v>
      </c>
      <c r="L371" s="11" t="s">
        <v>4085</v>
      </c>
      <c r="M371" s="11" t="s">
        <v>3133</v>
      </c>
      <c r="N371" s="17" t="s">
        <v>4192</v>
      </c>
      <c r="P371" s="14" t="s">
        <v>3195</v>
      </c>
      <c r="Q371" s="11" t="s">
        <v>4179</v>
      </c>
      <c r="R371" s="11" t="s">
        <v>3127</v>
      </c>
      <c r="S371" s="17">
        <v>155</v>
      </c>
    </row>
    <row r="372" spans="1:19" x14ac:dyDescent="0.25">
      <c r="A372" s="14" t="s">
        <v>3196</v>
      </c>
      <c r="B372" s="11" t="s">
        <v>3460</v>
      </c>
      <c r="C372" s="11" t="s">
        <v>3715</v>
      </c>
      <c r="D372" s="17" t="s">
        <v>4183</v>
      </c>
      <c r="F372" s="14" t="s">
        <v>3196</v>
      </c>
      <c r="G372" s="11" t="s">
        <v>4177</v>
      </c>
      <c r="H372" s="11" t="s">
        <v>3133</v>
      </c>
      <c r="I372" s="17">
        <v>50</v>
      </c>
      <c r="K372" s="14" t="s">
        <v>3196</v>
      </c>
      <c r="L372" s="11" t="s">
        <v>3460</v>
      </c>
      <c r="M372" s="11" t="s">
        <v>3715</v>
      </c>
      <c r="N372" s="17" t="s">
        <v>4193</v>
      </c>
      <c r="P372" s="14" t="s">
        <v>3196</v>
      </c>
      <c r="Q372" s="11" t="s">
        <v>4072</v>
      </c>
      <c r="R372" s="11" t="s">
        <v>3133</v>
      </c>
      <c r="S372" s="17">
        <v>153</v>
      </c>
    </row>
    <row r="373" spans="1:19" x14ac:dyDescent="0.25">
      <c r="A373" s="14" t="s">
        <v>3197</v>
      </c>
      <c r="B373" s="11" t="s">
        <v>4176</v>
      </c>
      <c r="C373" s="11" t="s">
        <v>3128</v>
      </c>
      <c r="D373" s="17" t="s">
        <v>4184</v>
      </c>
      <c r="F373" s="14" t="s">
        <v>3197</v>
      </c>
      <c r="G373" s="11" t="s">
        <v>4178</v>
      </c>
      <c r="H373" s="11" t="s">
        <v>3130</v>
      </c>
      <c r="I373" s="17">
        <v>49</v>
      </c>
      <c r="K373" s="14" t="s">
        <v>3197</v>
      </c>
      <c r="L373" s="11" t="s">
        <v>3725</v>
      </c>
      <c r="M373" s="11" t="s">
        <v>3130</v>
      </c>
      <c r="N373" s="17" t="s">
        <v>4194</v>
      </c>
      <c r="P373" s="14" t="s">
        <v>3197</v>
      </c>
      <c r="Q373" s="11" t="s">
        <v>3367</v>
      </c>
      <c r="R373" s="11" t="s">
        <v>3715</v>
      </c>
      <c r="S373" s="17">
        <v>148</v>
      </c>
    </row>
    <row r="374" spans="1:19" x14ac:dyDescent="0.25">
      <c r="A374" s="14" t="s">
        <v>3198</v>
      </c>
      <c r="B374" s="11" t="s">
        <v>4175</v>
      </c>
      <c r="C374" s="11" t="s">
        <v>3128</v>
      </c>
      <c r="D374" s="17" t="s">
        <v>4185</v>
      </c>
      <c r="F374" s="14" t="s">
        <v>3198</v>
      </c>
      <c r="G374" s="11" t="s">
        <v>3282</v>
      </c>
      <c r="H374" s="11" t="s">
        <v>3130</v>
      </c>
      <c r="I374" s="17">
        <v>46</v>
      </c>
      <c r="L374" s="11" t="s">
        <v>3276</v>
      </c>
      <c r="M374" s="11" t="s">
        <v>3130</v>
      </c>
      <c r="N374" s="17" t="s">
        <v>4195</v>
      </c>
      <c r="P374" s="14" t="s">
        <v>3198</v>
      </c>
      <c r="Q374" s="11" t="s">
        <v>3725</v>
      </c>
      <c r="R374" s="11" t="s">
        <v>3130</v>
      </c>
      <c r="S374" s="17">
        <v>147</v>
      </c>
    </row>
    <row r="375" spans="1:19" x14ac:dyDescent="0.25">
      <c r="A375" s="14" t="s">
        <v>3199</v>
      </c>
      <c r="B375" s="11" t="s">
        <v>3955</v>
      </c>
      <c r="C375" s="19" t="s">
        <v>3127</v>
      </c>
      <c r="D375" s="17" t="s">
        <v>4186</v>
      </c>
      <c r="G375" s="11" t="s">
        <v>4179</v>
      </c>
      <c r="H375" s="11" t="s">
        <v>3127</v>
      </c>
      <c r="I375" s="17">
        <v>46</v>
      </c>
      <c r="K375" s="14" t="s">
        <v>3199</v>
      </c>
      <c r="L375" s="11" t="s">
        <v>4176</v>
      </c>
      <c r="M375" s="11" t="s">
        <v>3128</v>
      </c>
      <c r="N375" s="17" t="s">
        <v>4196</v>
      </c>
      <c r="Q375" s="11" t="s">
        <v>4105</v>
      </c>
      <c r="R375" s="11" t="s">
        <v>3130</v>
      </c>
      <c r="S375" s="17">
        <v>147</v>
      </c>
    </row>
    <row r="376" spans="1:19" x14ac:dyDescent="0.25">
      <c r="A376" s="14" t="s">
        <v>3200</v>
      </c>
      <c r="B376" s="11" t="s">
        <v>4108</v>
      </c>
      <c r="C376" s="11" t="s">
        <v>3715</v>
      </c>
      <c r="D376" s="17" t="s">
        <v>4187</v>
      </c>
      <c r="F376" s="14" t="s">
        <v>3200</v>
      </c>
      <c r="G376" s="11" t="s">
        <v>4163</v>
      </c>
      <c r="H376" s="11" t="s">
        <v>3715</v>
      </c>
      <c r="I376" s="17">
        <v>45</v>
      </c>
      <c r="L376" s="11" t="s">
        <v>4072</v>
      </c>
      <c r="M376" s="11" t="s">
        <v>3133</v>
      </c>
      <c r="N376" s="17" t="s">
        <v>4197</v>
      </c>
      <c r="P376" s="14" t="s">
        <v>3200</v>
      </c>
      <c r="Q376" s="11" t="s">
        <v>4085</v>
      </c>
      <c r="R376" s="11" t="s">
        <v>3133</v>
      </c>
      <c r="S376" s="17">
        <v>145</v>
      </c>
    </row>
    <row r="379" spans="1:19" ht="15.75" x14ac:dyDescent="0.25">
      <c r="A379" s="283"/>
      <c r="B379" s="284" t="s">
        <v>3740</v>
      </c>
      <c r="C379" s="285"/>
      <c r="D379" s="286"/>
      <c r="E379" s="283">
        <v>3</v>
      </c>
      <c r="F379" s="283"/>
      <c r="G379" s="284" t="s">
        <v>3741</v>
      </c>
      <c r="H379" s="285"/>
      <c r="I379" s="286"/>
      <c r="J379" s="286"/>
      <c r="K379" s="283"/>
      <c r="L379" s="284" t="s">
        <v>3742</v>
      </c>
      <c r="M379" s="285"/>
      <c r="N379" s="286"/>
      <c r="O379" s="286"/>
      <c r="P379" s="283"/>
      <c r="Q379" s="284" t="s">
        <v>3743</v>
      </c>
      <c r="R379" s="287"/>
      <c r="S379" s="286"/>
    </row>
    <row r="380" spans="1:19" x14ac:dyDescent="0.25">
      <c r="A380" s="14" t="s">
        <v>3191</v>
      </c>
      <c r="B380" s="11" t="s">
        <v>3367</v>
      </c>
      <c r="C380" s="11" t="s">
        <v>3715</v>
      </c>
      <c r="D380" s="17" t="s">
        <v>4156</v>
      </c>
      <c r="F380" s="14" t="s">
        <v>3191</v>
      </c>
      <c r="G380" s="11" t="s">
        <v>4032</v>
      </c>
      <c r="H380" s="11" t="s">
        <v>3715</v>
      </c>
      <c r="I380" s="17">
        <v>77</v>
      </c>
      <c r="K380" s="14" t="s">
        <v>3191</v>
      </c>
      <c r="L380" s="11" t="s">
        <v>4108</v>
      </c>
      <c r="M380" s="11" t="s">
        <v>3715</v>
      </c>
      <c r="N380" s="17" t="s">
        <v>4165</v>
      </c>
      <c r="P380" s="14" t="s">
        <v>3191</v>
      </c>
      <c r="Q380" s="11" t="s">
        <v>4032</v>
      </c>
      <c r="R380" s="11" t="s">
        <v>3715</v>
      </c>
      <c r="S380" s="17">
        <v>191</v>
      </c>
    </row>
    <row r="381" spans="1:19" x14ac:dyDescent="0.25">
      <c r="A381" s="14" t="s">
        <v>3192</v>
      </c>
      <c r="B381" s="11" t="s">
        <v>4105</v>
      </c>
      <c r="C381" s="11" t="s">
        <v>3130</v>
      </c>
      <c r="D381" s="17" t="s">
        <v>4157</v>
      </c>
      <c r="F381" s="14" t="s">
        <v>3192</v>
      </c>
      <c r="G381" s="11" t="s">
        <v>3256</v>
      </c>
      <c r="H381" s="11" t="s">
        <v>3130</v>
      </c>
      <c r="I381" s="17">
        <v>68</v>
      </c>
      <c r="L381" s="11" t="s">
        <v>4105</v>
      </c>
      <c r="M381" s="11" t="s">
        <v>3130</v>
      </c>
      <c r="N381" s="17" t="s">
        <v>4166</v>
      </c>
      <c r="P381" s="14" t="s">
        <v>3192</v>
      </c>
      <c r="Q381" s="11" t="s">
        <v>3367</v>
      </c>
      <c r="R381" s="11" t="s">
        <v>3715</v>
      </c>
      <c r="S381" s="17">
        <v>185</v>
      </c>
    </row>
    <row r="382" spans="1:19" x14ac:dyDescent="0.25">
      <c r="A382" s="14" t="s">
        <v>3193</v>
      </c>
      <c r="B382" s="11" t="s">
        <v>4108</v>
      </c>
      <c r="C382" s="11" t="s">
        <v>3715</v>
      </c>
      <c r="D382" s="17" t="s">
        <v>4158</v>
      </c>
      <c r="F382" s="14" t="s">
        <v>3193</v>
      </c>
      <c r="G382" s="11" t="s">
        <v>3276</v>
      </c>
      <c r="H382" s="11" t="s">
        <v>3130</v>
      </c>
      <c r="I382" s="17">
        <v>66</v>
      </c>
      <c r="K382" s="14" t="s">
        <v>3193</v>
      </c>
      <c r="L382" s="11" t="s">
        <v>4032</v>
      </c>
      <c r="M382" s="11" t="s">
        <v>3715</v>
      </c>
      <c r="N382" s="17" t="s">
        <v>4167</v>
      </c>
      <c r="P382" s="14" t="s">
        <v>3193</v>
      </c>
      <c r="Q382" s="11" t="s">
        <v>3708</v>
      </c>
      <c r="R382" s="11" t="s">
        <v>3715</v>
      </c>
      <c r="S382" s="17">
        <v>181</v>
      </c>
    </row>
    <row r="383" spans="1:19" x14ac:dyDescent="0.25">
      <c r="A383" s="14" t="s">
        <v>3194</v>
      </c>
      <c r="B383" s="11" t="s">
        <v>4142</v>
      </c>
      <c r="C383" s="11" t="s">
        <v>3129</v>
      </c>
      <c r="D383" s="17" t="s">
        <v>4159</v>
      </c>
      <c r="F383" s="14" t="s">
        <v>3194</v>
      </c>
      <c r="G383" s="11" t="s">
        <v>4163</v>
      </c>
      <c r="H383" s="11" t="s">
        <v>3715</v>
      </c>
      <c r="I383" s="17">
        <v>62</v>
      </c>
      <c r="K383" s="14" t="s">
        <v>3194</v>
      </c>
      <c r="L383" s="11" t="s">
        <v>4141</v>
      </c>
      <c r="M383" s="11" t="s">
        <v>3130</v>
      </c>
      <c r="N383" s="17" t="s">
        <v>4169</v>
      </c>
      <c r="P383" s="14" t="s">
        <v>3194</v>
      </c>
      <c r="Q383" s="11" t="s">
        <v>4027</v>
      </c>
      <c r="R383" s="19" t="s">
        <v>3130</v>
      </c>
      <c r="S383" s="17">
        <v>179</v>
      </c>
    </row>
    <row r="384" spans="1:19" x14ac:dyDescent="0.25">
      <c r="A384" s="14" t="s">
        <v>3195</v>
      </c>
      <c r="B384" s="11" t="s">
        <v>3708</v>
      </c>
      <c r="C384" s="11" t="s">
        <v>3715</v>
      </c>
      <c r="D384" s="17" t="s">
        <v>4160</v>
      </c>
      <c r="F384" s="14" t="s">
        <v>3195</v>
      </c>
      <c r="G384" s="11" t="s">
        <v>4073</v>
      </c>
      <c r="H384" s="11" t="s">
        <v>3129</v>
      </c>
      <c r="I384" s="17">
        <v>60</v>
      </c>
      <c r="L384" s="11" t="s">
        <v>3367</v>
      </c>
      <c r="M384" s="11" t="s">
        <v>3715</v>
      </c>
      <c r="N384" s="17" t="s">
        <v>4168</v>
      </c>
      <c r="P384" s="14" t="s">
        <v>3195</v>
      </c>
      <c r="Q384" s="11" t="s">
        <v>3262</v>
      </c>
      <c r="R384" s="11" t="s">
        <v>3130</v>
      </c>
      <c r="S384" s="17">
        <v>169</v>
      </c>
    </row>
    <row r="385" spans="1:19" x14ac:dyDescent="0.25">
      <c r="A385" s="14" t="s">
        <v>3196</v>
      </c>
      <c r="B385" s="11" t="s">
        <v>3262</v>
      </c>
      <c r="C385" s="11" t="s">
        <v>3130</v>
      </c>
      <c r="D385" s="17" t="s">
        <v>4160</v>
      </c>
      <c r="F385" s="14" t="s">
        <v>3196</v>
      </c>
      <c r="G385" s="11" t="s">
        <v>4141</v>
      </c>
      <c r="H385" s="11" t="s">
        <v>3130</v>
      </c>
      <c r="I385" s="17">
        <v>56</v>
      </c>
      <c r="K385" s="14" t="s">
        <v>3196</v>
      </c>
      <c r="L385" s="11" t="s">
        <v>4142</v>
      </c>
      <c r="M385" s="11" t="s">
        <v>3129</v>
      </c>
      <c r="N385" s="17" t="s">
        <v>4170</v>
      </c>
      <c r="P385" s="14" t="s">
        <v>3196</v>
      </c>
      <c r="Q385" s="11" t="s">
        <v>3324</v>
      </c>
      <c r="R385" s="19" t="s">
        <v>3127</v>
      </c>
      <c r="S385" s="17">
        <v>168</v>
      </c>
    </row>
    <row r="386" spans="1:19" x14ac:dyDescent="0.25">
      <c r="A386" s="14" t="s">
        <v>3197</v>
      </c>
      <c r="B386" s="11" t="s">
        <v>3460</v>
      </c>
      <c r="C386" s="11" t="s">
        <v>3715</v>
      </c>
      <c r="D386" s="17" t="s">
        <v>4161</v>
      </c>
      <c r="F386" s="14" t="s">
        <v>3197</v>
      </c>
      <c r="G386" s="11" t="s">
        <v>4164</v>
      </c>
      <c r="H386" s="11" t="s">
        <v>3127</v>
      </c>
      <c r="I386" s="17">
        <v>55</v>
      </c>
      <c r="L386" s="11" t="s">
        <v>3256</v>
      </c>
      <c r="M386" s="11" t="s">
        <v>3130</v>
      </c>
      <c r="N386" s="17" t="s">
        <v>4171</v>
      </c>
      <c r="Q386" s="11" t="s">
        <v>3256</v>
      </c>
      <c r="R386" s="11" t="s">
        <v>3130</v>
      </c>
      <c r="S386" s="17">
        <v>168</v>
      </c>
    </row>
    <row r="387" spans="1:19" x14ac:dyDescent="0.25">
      <c r="A387" s="14" t="s">
        <v>3198</v>
      </c>
      <c r="B387" s="11" t="s">
        <v>4141</v>
      </c>
      <c r="C387" s="11" t="s">
        <v>3130</v>
      </c>
      <c r="D387" s="17" t="s">
        <v>4162</v>
      </c>
      <c r="F387" s="14" t="s">
        <v>3198</v>
      </c>
      <c r="G387" s="11" t="s">
        <v>3284</v>
      </c>
      <c r="H387" s="11" t="s">
        <v>3131</v>
      </c>
      <c r="I387" s="17">
        <v>50</v>
      </c>
      <c r="K387" s="14" t="s">
        <v>3198</v>
      </c>
      <c r="L387" s="11" t="s">
        <v>3708</v>
      </c>
      <c r="M387" s="11" t="s">
        <v>3715</v>
      </c>
      <c r="N387" s="17" t="s">
        <v>4172</v>
      </c>
      <c r="Q387" s="11" t="s">
        <v>4142</v>
      </c>
      <c r="R387" s="11" t="s">
        <v>3129</v>
      </c>
      <c r="S387" s="17">
        <v>168</v>
      </c>
    </row>
    <row r="388" spans="1:19" x14ac:dyDescent="0.25">
      <c r="A388" s="14" t="s">
        <v>3199</v>
      </c>
      <c r="B388" s="11" t="s">
        <v>3805</v>
      </c>
      <c r="C388" s="11" t="s">
        <v>3808</v>
      </c>
      <c r="D388" s="17" t="s">
        <v>3703</v>
      </c>
      <c r="F388" s="14" t="s">
        <v>3199</v>
      </c>
      <c r="G388" s="11" t="s">
        <v>3708</v>
      </c>
      <c r="H388" s="11" t="s">
        <v>3715</v>
      </c>
      <c r="I388" s="17">
        <v>46</v>
      </c>
      <c r="K388" s="14" t="s">
        <v>3199</v>
      </c>
      <c r="L388" s="11" t="s">
        <v>3460</v>
      </c>
      <c r="M388" s="11" t="s">
        <v>3715</v>
      </c>
      <c r="N388" s="17" t="s">
        <v>4173</v>
      </c>
      <c r="P388" s="14" t="s">
        <v>3199</v>
      </c>
      <c r="Q388" s="11" t="s">
        <v>3263</v>
      </c>
      <c r="R388" s="19" t="s">
        <v>4091</v>
      </c>
      <c r="S388" s="17">
        <v>161</v>
      </c>
    </row>
    <row r="389" spans="1:19" x14ac:dyDescent="0.25">
      <c r="B389" s="11" t="s">
        <v>4085</v>
      </c>
      <c r="C389" s="11" t="s">
        <v>3133</v>
      </c>
      <c r="D389" s="17" t="s">
        <v>3703</v>
      </c>
      <c r="G389" s="11" t="s">
        <v>4142</v>
      </c>
      <c r="H389" s="11" t="s">
        <v>3129</v>
      </c>
      <c r="I389" s="17">
        <v>46</v>
      </c>
      <c r="K389" s="14" t="s">
        <v>3200</v>
      </c>
      <c r="L389" s="11" t="s">
        <v>3262</v>
      </c>
      <c r="M389" s="11" t="s">
        <v>3130</v>
      </c>
      <c r="N389" s="17" t="s">
        <v>4174</v>
      </c>
      <c r="P389" s="14" t="s">
        <v>3200</v>
      </c>
      <c r="Q389" s="11" t="s">
        <v>3276</v>
      </c>
      <c r="R389" s="11" t="s">
        <v>3130</v>
      </c>
      <c r="S389" s="17">
        <v>159</v>
      </c>
    </row>
    <row r="390" spans="1:19" x14ac:dyDescent="0.25">
      <c r="G390" s="11" t="s">
        <v>3460</v>
      </c>
      <c r="H390" s="11" t="s">
        <v>3715</v>
      </c>
      <c r="I390" s="17">
        <v>46</v>
      </c>
    </row>
    <row r="393" spans="1:19" ht="15.75" x14ac:dyDescent="0.25">
      <c r="A393" s="283"/>
      <c r="B393" s="284" t="s">
        <v>3744</v>
      </c>
      <c r="C393" s="285"/>
      <c r="D393" s="286"/>
      <c r="E393" s="286"/>
      <c r="F393" s="283"/>
      <c r="G393" s="284" t="s">
        <v>3745</v>
      </c>
      <c r="H393" s="285"/>
      <c r="I393" s="286"/>
      <c r="J393" s="286"/>
      <c r="K393" s="283"/>
      <c r="L393" s="284" t="s">
        <v>3746</v>
      </c>
      <c r="M393" s="285"/>
      <c r="N393" s="286"/>
      <c r="O393" s="286"/>
      <c r="P393" s="283"/>
      <c r="Q393" s="284" t="s">
        <v>3747</v>
      </c>
      <c r="R393" s="287"/>
      <c r="S393" s="286"/>
    </row>
    <row r="394" spans="1:19" x14ac:dyDescent="0.25">
      <c r="A394" s="14" t="s">
        <v>3191</v>
      </c>
      <c r="B394" s="11" t="s">
        <v>4085</v>
      </c>
      <c r="C394" s="11" t="s">
        <v>3133</v>
      </c>
      <c r="D394" s="17" t="s">
        <v>4143</v>
      </c>
      <c r="F394" s="14" t="s">
        <v>3191</v>
      </c>
      <c r="G394" s="11" t="s">
        <v>3256</v>
      </c>
      <c r="H394" s="11" t="s">
        <v>3130</v>
      </c>
      <c r="I394" s="17">
        <v>53</v>
      </c>
      <c r="K394" s="14" t="s">
        <v>3191</v>
      </c>
      <c r="L394" s="11" t="s">
        <v>4105</v>
      </c>
      <c r="M394" s="11" t="s">
        <v>3130</v>
      </c>
      <c r="N394" s="17" t="s">
        <v>4149</v>
      </c>
      <c r="P394" s="14" t="s">
        <v>3191</v>
      </c>
      <c r="Q394" s="11" t="s">
        <v>3402</v>
      </c>
      <c r="R394" s="11" t="s">
        <v>3810</v>
      </c>
      <c r="S394" s="17">
        <v>139</v>
      </c>
    </row>
    <row r="395" spans="1:19" x14ac:dyDescent="0.25">
      <c r="A395" s="14" t="s">
        <v>3192</v>
      </c>
      <c r="B395" s="11" t="s">
        <v>4105</v>
      </c>
      <c r="C395" s="11" t="s">
        <v>3130</v>
      </c>
      <c r="D395" s="17" t="s">
        <v>4048</v>
      </c>
      <c r="F395" s="14" t="s">
        <v>3192</v>
      </c>
      <c r="G395" s="11" t="s">
        <v>4147</v>
      </c>
      <c r="H395" s="11" t="s">
        <v>3810</v>
      </c>
      <c r="I395" s="17">
        <v>46</v>
      </c>
      <c r="K395" s="14" t="s">
        <v>3192</v>
      </c>
      <c r="L395" s="11" t="s">
        <v>3256</v>
      </c>
      <c r="M395" s="11" t="s">
        <v>3130</v>
      </c>
      <c r="N395" s="17" t="s">
        <v>4150</v>
      </c>
      <c r="Q395" s="11" t="s">
        <v>4142</v>
      </c>
      <c r="R395" s="19" t="s">
        <v>3129</v>
      </c>
      <c r="S395" s="17">
        <v>139</v>
      </c>
    </row>
    <row r="396" spans="1:19" x14ac:dyDescent="0.25">
      <c r="A396" s="14" t="s">
        <v>3193</v>
      </c>
      <c r="B396" s="11" t="s">
        <v>4140</v>
      </c>
      <c r="C396" s="11" t="s">
        <v>3810</v>
      </c>
      <c r="D396" s="17" t="s">
        <v>4144</v>
      </c>
      <c r="F396" s="14" t="s">
        <v>3193</v>
      </c>
      <c r="G396" s="11" t="s">
        <v>4032</v>
      </c>
      <c r="H396" s="11" t="s">
        <v>3715</v>
      </c>
      <c r="I396" s="17">
        <v>44</v>
      </c>
      <c r="K396" s="14" t="s">
        <v>3193</v>
      </c>
      <c r="L396" s="11" t="s">
        <v>4142</v>
      </c>
      <c r="M396" s="11" t="s">
        <v>3129</v>
      </c>
      <c r="N396" s="17" t="s">
        <v>4151</v>
      </c>
      <c r="P396" s="14" t="s">
        <v>3193</v>
      </c>
      <c r="Q396" s="11" t="s">
        <v>4023</v>
      </c>
      <c r="R396" s="11" t="s">
        <v>3715</v>
      </c>
      <c r="S396" s="17">
        <v>132</v>
      </c>
    </row>
    <row r="397" spans="1:19" x14ac:dyDescent="0.25">
      <c r="A397" s="14" t="s">
        <v>3194</v>
      </c>
      <c r="B397" s="11" t="s">
        <v>4023</v>
      </c>
      <c r="C397" s="11" t="s">
        <v>3715</v>
      </c>
      <c r="D397" s="17" t="s">
        <v>4145</v>
      </c>
      <c r="F397" s="14" t="s">
        <v>3194</v>
      </c>
      <c r="G397" s="11" t="s">
        <v>4073</v>
      </c>
      <c r="H397" s="11" t="s">
        <v>3129</v>
      </c>
      <c r="I397" s="17">
        <v>43</v>
      </c>
      <c r="K397" s="14" t="s">
        <v>3194</v>
      </c>
      <c r="L397" s="11" t="s">
        <v>3402</v>
      </c>
      <c r="M397" s="11" t="s">
        <v>3810</v>
      </c>
      <c r="N397" s="17" t="s">
        <v>3992</v>
      </c>
      <c r="P397" s="14" t="s">
        <v>3194</v>
      </c>
      <c r="Q397" s="11" t="s">
        <v>4032</v>
      </c>
      <c r="R397" s="11" t="s">
        <v>3715</v>
      </c>
      <c r="S397" s="17">
        <v>126</v>
      </c>
    </row>
    <row r="398" spans="1:19" x14ac:dyDescent="0.25">
      <c r="A398" s="14" t="s">
        <v>3195</v>
      </c>
      <c r="B398" s="11" t="s">
        <v>4047</v>
      </c>
      <c r="C398" s="11" t="s">
        <v>3129</v>
      </c>
      <c r="D398" s="17" t="s">
        <v>3684</v>
      </c>
      <c r="F398" s="14" t="s">
        <v>3195</v>
      </c>
      <c r="G398" s="11" t="s">
        <v>3806</v>
      </c>
      <c r="H398" s="11" t="s">
        <v>3810</v>
      </c>
      <c r="I398" s="17">
        <v>40</v>
      </c>
      <c r="K398" s="14" t="s">
        <v>3195</v>
      </c>
      <c r="L398" s="11" t="s">
        <v>4086</v>
      </c>
      <c r="M398" s="11" t="s">
        <v>3129</v>
      </c>
      <c r="N398" s="17" t="s">
        <v>4113</v>
      </c>
      <c r="Q398" s="11" t="s">
        <v>4105</v>
      </c>
      <c r="R398" s="11" t="s">
        <v>3130</v>
      </c>
      <c r="S398" s="17">
        <v>126</v>
      </c>
    </row>
    <row r="399" spans="1:19" x14ac:dyDescent="0.25">
      <c r="A399" s="14" t="s">
        <v>3196</v>
      </c>
      <c r="B399" s="11" t="s">
        <v>4141</v>
      </c>
      <c r="C399" s="11" t="s">
        <v>3130</v>
      </c>
      <c r="D399" s="17" t="s">
        <v>3601</v>
      </c>
      <c r="F399" s="14" t="s">
        <v>3196</v>
      </c>
      <c r="G399" s="105" t="s">
        <v>3276</v>
      </c>
      <c r="H399" s="105" t="s">
        <v>3130</v>
      </c>
      <c r="I399" s="72">
        <v>39</v>
      </c>
      <c r="K399" s="14" t="s">
        <v>3196</v>
      </c>
      <c r="L399" s="11" t="s">
        <v>4141</v>
      </c>
      <c r="M399" s="11" t="s">
        <v>3130</v>
      </c>
      <c r="N399" s="17" t="s">
        <v>4152</v>
      </c>
      <c r="P399" s="14" t="s">
        <v>3196</v>
      </c>
      <c r="Q399" s="11" t="s">
        <v>4086</v>
      </c>
      <c r="R399" s="11" t="s">
        <v>3129</v>
      </c>
      <c r="S399" s="17">
        <v>122</v>
      </c>
    </row>
    <row r="400" spans="1:19" x14ac:dyDescent="0.25">
      <c r="A400" s="14" t="s">
        <v>3197</v>
      </c>
      <c r="B400" s="11" t="s">
        <v>4086</v>
      </c>
      <c r="C400" s="11" t="s">
        <v>3129</v>
      </c>
      <c r="D400" s="17" t="s">
        <v>3687</v>
      </c>
      <c r="G400" s="105" t="s">
        <v>4142</v>
      </c>
      <c r="H400" s="105" t="s">
        <v>3129</v>
      </c>
      <c r="I400" s="72">
        <v>39</v>
      </c>
      <c r="L400" s="11" t="s">
        <v>4085</v>
      </c>
      <c r="M400" s="11" t="s">
        <v>3133</v>
      </c>
      <c r="N400" s="17" t="s">
        <v>4153</v>
      </c>
      <c r="P400" s="14" t="s">
        <v>3197</v>
      </c>
      <c r="Q400" s="11" t="s">
        <v>3955</v>
      </c>
      <c r="R400" s="19" t="s">
        <v>3127</v>
      </c>
      <c r="S400" s="17">
        <v>121</v>
      </c>
    </row>
    <row r="401" spans="1:19" x14ac:dyDescent="0.25">
      <c r="A401" s="14" t="s">
        <v>3198</v>
      </c>
      <c r="B401" s="11" t="s">
        <v>4142</v>
      </c>
      <c r="C401" s="11" t="s">
        <v>3129</v>
      </c>
      <c r="D401" s="17" t="s">
        <v>3629</v>
      </c>
      <c r="F401" s="14" t="s">
        <v>3198</v>
      </c>
      <c r="G401" s="105" t="s">
        <v>3727</v>
      </c>
      <c r="H401" s="105" t="s">
        <v>3129</v>
      </c>
      <c r="I401" s="72">
        <v>38</v>
      </c>
      <c r="K401" s="14" t="s">
        <v>3198</v>
      </c>
      <c r="L401" s="11" t="s">
        <v>3727</v>
      </c>
      <c r="M401" s="11" t="s">
        <v>3129</v>
      </c>
      <c r="N401" s="17" t="s">
        <v>4154</v>
      </c>
      <c r="Q401" s="11" t="s">
        <v>3813</v>
      </c>
      <c r="R401" s="11" t="s">
        <v>3810</v>
      </c>
      <c r="S401" s="17">
        <v>121</v>
      </c>
    </row>
    <row r="402" spans="1:19" x14ac:dyDescent="0.25">
      <c r="A402" s="14" t="s">
        <v>3199</v>
      </c>
      <c r="B402" s="11" t="s">
        <v>3813</v>
      </c>
      <c r="C402" s="11" t="s">
        <v>3810</v>
      </c>
      <c r="D402" s="17" t="s">
        <v>4146</v>
      </c>
      <c r="F402" s="14" t="s">
        <v>3199</v>
      </c>
      <c r="G402" s="11" t="s">
        <v>3402</v>
      </c>
      <c r="H402" s="11" t="s">
        <v>3810</v>
      </c>
      <c r="I402" s="17">
        <v>37</v>
      </c>
      <c r="K402" s="14" t="s">
        <v>3199</v>
      </c>
      <c r="L402" s="11" t="s">
        <v>4033</v>
      </c>
      <c r="M402" s="11" t="s">
        <v>3133</v>
      </c>
      <c r="N402" s="17" t="s">
        <v>4155</v>
      </c>
      <c r="P402" s="14" t="s">
        <v>3199</v>
      </c>
      <c r="Q402" s="11" t="s">
        <v>3256</v>
      </c>
      <c r="R402" s="11" t="s">
        <v>3130</v>
      </c>
      <c r="S402" s="17">
        <v>120</v>
      </c>
    </row>
    <row r="403" spans="1:19" x14ac:dyDescent="0.25">
      <c r="A403" s="14" t="s">
        <v>3200</v>
      </c>
      <c r="B403" s="11" t="s">
        <v>4148</v>
      </c>
      <c r="C403" s="11" t="s">
        <v>3810</v>
      </c>
      <c r="D403" s="17" t="s">
        <v>4088</v>
      </c>
      <c r="F403" s="14" t="s">
        <v>3200</v>
      </c>
      <c r="G403" s="11" t="s">
        <v>4072</v>
      </c>
      <c r="H403" s="11" t="s">
        <v>3133</v>
      </c>
      <c r="I403" s="17">
        <v>36</v>
      </c>
      <c r="L403" s="11" t="s">
        <v>4147</v>
      </c>
      <c r="M403" s="11" t="s">
        <v>3810</v>
      </c>
      <c r="N403" s="17" t="s">
        <v>4119</v>
      </c>
      <c r="P403" s="14" t="s">
        <v>3200</v>
      </c>
      <c r="Q403" s="11" t="s">
        <v>3263</v>
      </c>
      <c r="R403" s="19" t="s">
        <v>4091</v>
      </c>
      <c r="S403" s="17">
        <v>115</v>
      </c>
    </row>
    <row r="406" spans="1:19" ht="15.75" x14ac:dyDescent="0.25">
      <c r="A406" s="283"/>
      <c r="B406" s="284" t="s">
        <v>3748</v>
      </c>
      <c r="C406" s="285"/>
      <c r="D406" s="286"/>
      <c r="E406" s="286"/>
      <c r="F406" s="283"/>
      <c r="G406" s="284" t="s">
        <v>3749</v>
      </c>
      <c r="H406" s="285"/>
      <c r="I406" s="286"/>
      <c r="J406" s="286"/>
      <c r="K406" s="283"/>
      <c r="L406" s="284" t="s">
        <v>3750</v>
      </c>
      <c r="M406" s="285"/>
      <c r="N406" s="286"/>
      <c r="O406" s="286"/>
      <c r="P406" s="283"/>
      <c r="Q406" s="284" t="s">
        <v>3751</v>
      </c>
      <c r="R406" s="287"/>
      <c r="S406" s="286"/>
    </row>
    <row r="407" spans="1:19" x14ac:dyDescent="0.25">
      <c r="A407" s="14" t="s">
        <v>3191</v>
      </c>
      <c r="B407" s="11" t="s">
        <v>4023</v>
      </c>
      <c r="C407" s="11" t="s">
        <v>3715</v>
      </c>
      <c r="D407" s="17" t="s">
        <v>3452</v>
      </c>
      <c r="F407" s="14" t="s">
        <v>3191</v>
      </c>
      <c r="G407" s="11" t="s">
        <v>3957</v>
      </c>
      <c r="H407" s="11" t="s">
        <v>3715</v>
      </c>
      <c r="I407" s="17">
        <v>53</v>
      </c>
      <c r="K407" s="14" t="s">
        <v>3191</v>
      </c>
      <c r="L407" s="11" t="s">
        <v>3957</v>
      </c>
      <c r="M407" s="11" t="s">
        <v>3715</v>
      </c>
      <c r="N407" s="17" t="s">
        <v>4109</v>
      </c>
      <c r="P407" s="14" t="s">
        <v>3191</v>
      </c>
      <c r="Q407" s="11" t="s">
        <v>4032</v>
      </c>
      <c r="R407" s="11" t="s">
        <v>3715</v>
      </c>
      <c r="S407" s="17">
        <v>156</v>
      </c>
    </row>
    <row r="408" spans="1:19" x14ac:dyDescent="0.25">
      <c r="A408" s="14" t="s">
        <v>3192</v>
      </c>
      <c r="B408" s="11" t="s">
        <v>4103</v>
      </c>
      <c r="C408" s="11" t="s">
        <v>3810</v>
      </c>
      <c r="D408" s="17" t="s">
        <v>3942</v>
      </c>
      <c r="F408" s="14" t="s">
        <v>3192</v>
      </c>
      <c r="G408" s="11" t="s">
        <v>3965</v>
      </c>
      <c r="H408" s="11" t="s">
        <v>3133</v>
      </c>
      <c r="I408" s="17">
        <v>49</v>
      </c>
      <c r="K408" s="14" t="s">
        <v>3192</v>
      </c>
      <c r="L408" s="11" t="s">
        <v>3711</v>
      </c>
      <c r="M408" s="11" t="s">
        <v>3715</v>
      </c>
      <c r="N408" s="17" t="s">
        <v>4110</v>
      </c>
      <c r="P408" s="14" t="s">
        <v>3192</v>
      </c>
      <c r="Q408" s="11" t="s">
        <v>3297</v>
      </c>
      <c r="R408" s="11" t="s">
        <v>3129</v>
      </c>
      <c r="S408" s="17">
        <v>139</v>
      </c>
    </row>
    <row r="409" spans="1:19" x14ac:dyDescent="0.25">
      <c r="A409" s="14" t="s">
        <v>3193</v>
      </c>
      <c r="B409" s="11" t="s">
        <v>4085</v>
      </c>
      <c r="C409" s="11" t="s">
        <v>3133</v>
      </c>
      <c r="D409" s="17" t="s">
        <v>3364</v>
      </c>
      <c r="F409" s="14" t="s">
        <v>3193</v>
      </c>
      <c r="G409" s="105" t="s">
        <v>3984</v>
      </c>
      <c r="H409" s="105" t="s">
        <v>2400</v>
      </c>
      <c r="I409" s="72">
        <v>46</v>
      </c>
      <c r="K409" s="14" t="s">
        <v>3193</v>
      </c>
      <c r="L409" s="11" t="s">
        <v>4023</v>
      </c>
      <c r="M409" s="11" t="s">
        <v>3715</v>
      </c>
      <c r="N409" s="17" t="s">
        <v>4111</v>
      </c>
      <c r="P409" s="14" t="s">
        <v>3193</v>
      </c>
      <c r="Q409" s="11" t="s">
        <v>3957</v>
      </c>
      <c r="R409" s="11" t="s">
        <v>3715</v>
      </c>
      <c r="S409" s="17">
        <v>137</v>
      </c>
    </row>
    <row r="410" spans="1:19" x14ac:dyDescent="0.25">
      <c r="A410" s="14" t="s">
        <v>3194</v>
      </c>
      <c r="B410" s="11" t="s">
        <v>3711</v>
      </c>
      <c r="C410" s="11" t="s">
        <v>3715</v>
      </c>
      <c r="D410" s="17" t="s">
        <v>3366</v>
      </c>
      <c r="G410" s="105" t="s">
        <v>4072</v>
      </c>
      <c r="H410" s="105" t="s">
        <v>3133</v>
      </c>
      <c r="I410" s="72">
        <v>46</v>
      </c>
      <c r="K410" s="14" t="s">
        <v>3194</v>
      </c>
      <c r="L410" s="11" t="s">
        <v>4103</v>
      </c>
      <c r="M410" s="11" t="s">
        <v>3810</v>
      </c>
      <c r="N410" s="17" t="s">
        <v>4112</v>
      </c>
      <c r="P410" s="14" t="s">
        <v>3194</v>
      </c>
      <c r="Q410" s="11" t="s">
        <v>4072</v>
      </c>
      <c r="R410" s="11" t="s">
        <v>3133</v>
      </c>
      <c r="S410" s="17">
        <v>136</v>
      </c>
    </row>
    <row r="411" spans="1:19" x14ac:dyDescent="0.25">
      <c r="A411" s="14" t="s">
        <v>3195</v>
      </c>
      <c r="B411" s="11" t="s">
        <v>4104</v>
      </c>
      <c r="C411" s="11" t="s">
        <v>3129</v>
      </c>
      <c r="D411" s="17" t="s">
        <v>3317</v>
      </c>
      <c r="F411" s="14" t="s">
        <v>3195</v>
      </c>
      <c r="G411" s="105" t="s">
        <v>3256</v>
      </c>
      <c r="H411" s="105" t="s">
        <v>3130</v>
      </c>
      <c r="I411" s="72">
        <v>44</v>
      </c>
      <c r="K411" s="14" t="s">
        <v>3195</v>
      </c>
      <c r="L411" s="11" t="s">
        <v>4105</v>
      </c>
      <c r="M411" s="11" t="s">
        <v>3130</v>
      </c>
      <c r="N411" s="17" t="s">
        <v>4113</v>
      </c>
      <c r="P411" s="14" t="s">
        <v>3195</v>
      </c>
      <c r="Q411" s="11" t="s">
        <v>3711</v>
      </c>
      <c r="R411" s="11" t="s">
        <v>3715</v>
      </c>
      <c r="S411" s="17">
        <v>135</v>
      </c>
    </row>
    <row r="412" spans="1:19" x14ac:dyDescent="0.25">
      <c r="A412" s="14" t="s">
        <v>3196</v>
      </c>
      <c r="B412" s="11" t="s">
        <v>4024</v>
      </c>
      <c r="C412" s="11" t="s">
        <v>3810</v>
      </c>
      <c r="D412" s="17" t="s">
        <v>3894</v>
      </c>
      <c r="F412" s="14" t="s">
        <v>3196</v>
      </c>
      <c r="G412" s="105" t="s">
        <v>4032</v>
      </c>
      <c r="H412" s="105" t="s">
        <v>3715</v>
      </c>
      <c r="I412" s="72">
        <v>41</v>
      </c>
      <c r="K412" s="14" t="s">
        <v>3196</v>
      </c>
      <c r="L412" s="11" t="s">
        <v>3965</v>
      </c>
      <c r="M412" s="11" t="s">
        <v>3133</v>
      </c>
      <c r="N412" s="17" t="s">
        <v>4114</v>
      </c>
      <c r="P412" s="14" t="s">
        <v>3196</v>
      </c>
      <c r="Q412" s="11" t="s">
        <v>4033</v>
      </c>
      <c r="R412" s="11" t="s">
        <v>3133</v>
      </c>
      <c r="S412" s="17">
        <v>132</v>
      </c>
    </row>
    <row r="413" spans="1:19" x14ac:dyDescent="0.25">
      <c r="A413" s="14" t="s">
        <v>3197</v>
      </c>
      <c r="B413" s="11" t="s">
        <v>4105</v>
      </c>
      <c r="C413" s="11" t="s">
        <v>3130</v>
      </c>
      <c r="D413" s="17" t="s">
        <v>3602</v>
      </c>
      <c r="F413" s="14" t="s">
        <v>3197</v>
      </c>
      <c r="G413" s="105" t="s">
        <v>4107</v>
      </c>
      <c r="H413" s="105" t="s">
        <v>3715</v>
      </c>
      <c r="I413" s="72">
        <v>40</v>
      </c>
      <c r="K413" s="14" t="s">
        <v>3197</v>
      </c>
      <c r="L413" s="11" t="s">
        <v>4108</v>
      </c>
      <c r="M413" s="11" t="s">
        <v>3715</v>
      </c>
      <c r="N413" s="17" t="s">
        <v>4118</v>
      </c>
      <c r="P413" s="14" t="s">
        <v>3197</v>
      </c>
      <c r="Q413" s="11" t="s">
        <v>4002</v>
      </c>
      <c r="R413" s="19" t="s">
        <v>3810</v>
      </c>
      <c r="S413" s="17">
        <v>125</v>
      </c>
    </row>
    <row r="414" spans="1:19" x14ac:dyDescent="0.25">
      <c r="A414" s="14" t="s">
        <v>3198</v>
      </c>
      <c r="B414" s="11" t="s">
        <v>4026</v>
      </c>
      <c r="C414" s="11" t="s">
        <v>3127</v>
      </c>
      <c r="D414" s="17" t="s">
        <v>3570</v>
      </c>
      <c r="F414" s="14" t="s">
        <v>3198</v>
      </c>
      <c r="G414" s="105" t="s">
        <v>4013</v>
      </c>
      <c r="H414" s="105" t="s">
        <v>4091</v>
      </c>
      <c r="I414" s="72">
        <v>39</v>
      </c>
      <c r="L414" s="11" t="s">
        <v>4107</v>
      </c>
      <c r="M414" s="11" t="s">
        <v>3715</v>
      </c>
      <c r="N414" s="17" t="s">
        <v>4117</v>
      </c>
      <c r="P414" s="14" t="s">
        <v>3198</v>
      </c>
      <c r="Q414" s="11" t="s">
        <v>3256</v>
      </c>
      <c r="R414" s="11" t="s">
        <v>3130</v>
      </c>
      <c r="S414" s="17">
        <v>124</v>
      </c>
    </row>
    <row r="415" spans="1:19" x14ac:dyDescent="0.25">
      <c r="A415" s="14" t="s">
        <v>3199</v>
      </c>
      <c r="B415" s="11" t="s">
        <v>3955</v>
      </c>
      <c r="C415" s="11" t="s">
        <v>3127</v>
      </c>
      <c r="D415" s="17" t="s">
        <v>3458</v>
      </c>
      <c r="F415" s="14" t="s">
        <v>3199</v>
      </c>
      <c r="G415" s="105" t="s">
        <v>3388</v>
      </c>
      <c r="H415" s="105" t="s">
        <v>3127</v>
      </c>
      <c r="I415" s="72">
        <v>36</v>
      </c>
      <c r="L415" s="11" t="s">
        <v>4032</v>
      </c>
      <c r="M415" s="11" t="s">
        <v>3715</v>
      </c>
      <c r="N415" s="17" t="s">
        <v>4116</v>
      </c>
      <c r="Q415" s="11" t="s">
        <v>3324</v>
      </c>
      <c r="R415" s="19" t="s">
        <v>4091</v>
      </c>
      <c r="S415" s="17">
        <v>124</v>
      </c>
    </row>
    <row r="416" spans="1:19" x14ac:dyDescent="0.25">
      <c r="A416" s="14" t="s">
        <v>3200</v>
      </c>
      <c r="B416" s="11" t="s">
        <v>4106</v>
      </c>
      <c r="C416" s="11" t="s">
        <v>3127</v>
      </c>
      <c r="D416" s="17" t="s">
        <v>3854</v>
      </c>
      <c r="G416" s="105" t="s">
        <v>4033</v>
      </c>
      <c r="H416" s="105" t="s">
        <v>3133</v>
      </c>
      <c r="I416" s="72">
        <v>36</v>
      </c>
      <c r="L416" s="11" t="s">
        <v>3256</v>
      </c>
      <c r="M416" s="11" t="s">
        <v>3130</v>
      </c>
      <c r="N416" s="17" t="s">
        <v>4115</v>
      </c>
      <c r="P416" s="14" t="s">
        <v>3200</v>
      </c>
      <c r="Q416" s="11" t="s">
        <v>4104</v>
      </c>
      <c r="R416" s="11" t="s">
        <v>3129</v>
      </c>
      <c r="S416" s="17">
        <v>121</v>
      </c>
    </row>
    <row r="419" spans="1:19" ht="15.75" x14ac:dyDescent="0.25">
      <c r="A419" s="283"/>
      <c r="B419" s="284" t="s">
        <v>3752</v>
      </c>
      <c r="C419" s="285"/>
      <c r="D419" s="286"/>
      <c r="E419" s="286"/>
      <c r="F419" s="283"/>
      <c r="G419" s="284" t="s">
        <v>3753</v>
      </c>
      <c r="H419" s="285"/>
      <c r="I419" s="286"/>
      <c r="J419" s="286"/>
      <c r="K419" s="283"/>
      <c r="L419" s="284" t="s">
        <v>3754</v>
      </c>
      <c r="M419" s="285"/>
      <c r="N419" s="286"/>
      <c r="O419" s="286"/>
      <c r="P419" s="283"/>
      <c r="Q419" s="284" t="s">
        <v>3755</v>
      </c>
      <c r="R419" s="287"/>
      <c r="S419" s="286"/>
    </row>
    <row r="420" spans="1:19" x14ac:dyDescent="0.25">
      <c r="A420" s="14" t="s">
        <v>3191</v>
      </c>
      <c r="B420" s="11" t="s">
        <v>4023</v>
      </c>
      <c r="C420" s="11" t="s">
        <v>3715</v>
      </c>
      <c r="D420" s="17" t="s">
        <v>3413</v>
      </c>
      <c r="F420" s="14" t="s">
        <v>3191</v>
      </c>
      <c r="G420" s="11" t="s">
        <v>3957</v>
      </c>
      <c r="H420" s="11" t="s">
        <v>3715</v>
      </c>
      <c r="I420" s="17">
        <v>47</v>
      </c>
      <c r="K420" s="14" t="s">
        <v>3191</v>
      </c>
      <c r="L420" s="11" t="s">
        <v>3957</v>
      </c>
      <c r="M420" s="11" t="s">
        <v>3715</v>
      </c>
      <c r="N420" s="17" t="s">
        <v>4092</v>
      </c>
      <c r="P420" s="14" t="s">
        <v>3191</v>
      </c>
      <c r="Q420" s="11" t="s">
        <v>4032</v>
      </c>
      <c r="R420" s="11" t="s">
        <v>3715</v>
      </c>
      <c r="S420" s="17">
        <v>114</v>
      </c>
    </row>
    <row r="421" spans="1:19" x14ac:dyDescent="0.25">
      <c r="A421" s="14" t="s">
        <v>3192</v>
      </c>
      <c r="B421" s="11" t="s">
        <v>4085</v>
      </c>
      <c r="C421" s="11" t="s">
        <v>3133</v>
      </c>
      <c r="D421" s="17" t="s">
        <v>3455</v>
      </c>
      <c r="F421" s="14" t="s">
        <v>3192</v>
      </c>
      <c r="G421" s="11" t="s">
        <v>3979</v>
      </c>
      <c r="H421" s="11" t="s">
        <v>2400</v>
      </c>
      <c r="I421" s="17">
        <v>39</v>
      </c>
      <c r="K421" s="14" t="s">
        <v>3192</v>
      </c>
      <c r="L421" s="11" t="s">
        <v>4023</v>
      </c>
      <c r="M421" s="11" t="s">
        <v>3715</v>
      </c>
      <c r="N421" s="17" t="s">
        <v>4095</v>
      </c>
      <c r="P421" s="14" t="s">
        <v>3192</v>
      </c>
      <c r="Q421" s="11" t="s">
        <v>3813</v>
      </c>
      <c r="R421" s="11" t="s">
        <v>2400</v>
      </c>
      <c r="S421" s="17">
        <v>112</v>
      </c>
    </row>
    <row r="422" spans="1:19" x14ac:dyDescent="0.25">
      <c r="A422" s="14" t="s">
        <v>3193</v>
      </c>
      <c r="B422" s="11" t="s">
        <v>4086</v>
      </c>
      <c r="C422" s="11" t="s">
        <v>3129</v>
      </c>
      <c r="D422" s="17" t="s">
        <v>3368</v>
      </c>
      <c r="F422" s="14" t="s">
        <v>3193</v>
      </c>
      <c r="G422" s="11" t="s">
        <v>3806</v>
      </c>
      <c r="H422" s="11" t="s">
        <v>3810</v>
      </c>
      <c r="I422" s="17">
        <v>38</v>
      </c>
      <c r="K422" s="14" t="s">
        <v>3193</v>
      </c>
      <c r="L422" s="11" t="s">
        <v>4032</v>
      </c>
      <c r="M422" s="11" t="s">
        <v>3715</v>
      </c>
      <c r="N422" s="17" t="s">
        <v>4093</v>
      </c>
      <c r="P422" s="14" t="s">
        <v>3193</v>
      </c>
      <c r="Q422" s="11" t="s">
        <v>4086</v>
      </c>
      <c r="R422" s="11" t="s">
        <v>3129</v>
      </c>
      <c r="S422" s="17">
        <v>108</v>
      </c>
    </row>
    <row r="423" spans="1:19" x14ac:dyDescent="0.25">
      <c r="A423" s="14" t="s">
        <v>3194</v>
      </c>
      <c r="B423" s="11" t="s">
        <v>3708</v>
      </c>
      <c r="C423" s="11" t="s">
        <v>4091</v>
      </c>
      <c r="D423" s="17" t="s">
        <v>4088</v>
      </c>
      <c r="F423" s="14" t="s">
        <v>3194</v>
      </c>
      <c r="G423" s="11" t="s">
        <v>4090</v>
      </c>
      <c r="H423" s="11" t="s">
        <v>2400</v>
      </c>
      <c r="I423" s="17">
        <v>36</v>
      </c>
      <c r="L423" s="11" t="s">
        <v>3297</v>
      </c>
      <c r="M423" s="11" t="s">
        <v>3129</v>
      </c>
      <c r="N423" s="17" t="s">
        <v>4096</v>
      </c>
      <c r="P423" s="14" t="s">
        <v>3194</v>
      </c>
      <c r="Q423" s="11" t="s">
        <v>4023</v>
      </c>
      <c r="R423" s="11" t="s">
        <v>3715</v>
      </c>
      <c r="S423" s="17">
        <v>106</v>
      </c>
    </row>
    <row r="424" spans="1:19" x14ac:dyDescent="0.25">
      <c r="A424" s="14" t="s">
        <v>3195</v>
      </c>
      <c r="B424" s="105" t="s">
        <v>4024</v>
      </c>
      <c r="C424" s="105" t="s">
        <v>3810</v>
      </c>
      <c r="D424" s="72" t="s">
        <v>4052</v>
      </c>
      <c r="E424" s="72"/>
      <c r="F424" s="69" t="s">
        <v>3195</v>
      </c>
      <c r="G424" s="105" t="s">
        <v>4073</v>
      </c>
      <c r="H424" s="105" t="s">
        <v>3133</v>
      </c>
      <c r="I424" s="72">
        <v>34</v>
      </c>
      <c r="L424" s="11" t="s">
        <v>4086</v>
      </c>
      <c r="M424" s="11" t="s">
        <v>3129</v>
      </c>
      <c r="N424" s="17" t="s">
        <v>4094</v>
      </c>
      <c r="P424" s="14" t="s">
        <v>3195</v>
      </c>
      <c r="Q424" s="11" t="s">
        <v>3263</v>
      </c>
      <c r="R424" s="11" t="s">
        <v>4091</v>
      </c>
      <c r="S424" s="17">
        <v>105</v>
      </c>
    </row>
    <row r="425" spans="1:19" x14ac:dyDescent="0.25">
      <c r="A425" s="14" t="s">
        <v>3196</v>
      </c>
      <c r="B425" s="105" t="s">
        <v>3955</v>
      </c>
      <c r="C425" s="105" t="s">
        <v>3127</v>
      </c>
      <c r="D425" s="72" t="s">
        <v>4007</v>
      </c>
      <c r="E425" s="72"/>
      <c r="F425" s="69" t="s">
        <v>3196</v>
      </c>
      <c r="G425" s="105" t="s">
        <v>3297</v>
      </c>
      <c r="H425" s="105" t="s">
        <v>3129</v>
      </c>
      <c r="I425" s="72">
        <v>33</v>
      </c>
      <c r="K425" s="14" t="s">
        <v>3196</v>
      </c>
      <c r="L425" s="11" t="s">
        <v>3806</v>
      </c>
      <c r="M425" s="11" t="s">
        <v>3810</v>
      </c>
      <c r="N425" s="17" t="s">
        <v>4097</v>
      </c>
      <c r="P425" s="14" t="s">
        <v>3196</v>
      </c>
      <c r="Q425" s="11" t="s">
        <v>3297</v>
      </c>
      <c r="R425" s="11" t="s">
        <v>3129</v>
      </c>
      <c r="S425" s="17">
        <v>105</v>
      </c>
    </row>
    <row r="426" spans="1:19" x14ac:dyDescent="0.25">
      <c r="A426" s="14" t="s">
        <v>3197</v>
      </c>
      <c r="B426" s="105" t="s">
        <v>3813</v>
      </c>
      <c r="C426" s="105" t="s">
        <v>2400</v>
      </c>
      <c r="D426" s="72" t="s">
        <v>4089</v>
      </c>
      <c r="E426" s="72"/>
      <c r="F426" s="69"/>
      <c r="G426" s="105" t="s">
        <v>4072</v>
      </c>
      <c r="H426" s="105" t="s">
        <v>3133</v>
      </c>
      <c r="I426" s="72">
        <v>33</v>
      </c>
      <c r="K426" s="14" t="s">
        <v>3197</v>
      </c>
      <c r="L426" s="11" t="s">
        <v>4085</v>
      </c>
      <c r="M426" s="11" t="s">
        <v>3133</v>
      </c>
      <c r="N426" s="17" t="s">
        <v>4098</v>
      </c>
      <c r="P426" s="14" t="s">
        <v>3197</v>
      </c>
      <c r="Q426" s="11" t="s">
        <v>4072</v>
      </c>
      <c r="R426" s="11" t="s">
        <v>3133</v>
      </c>
      <c r="S426" s="17">
        <v>103</v>
      </c>
    </row>
    <row r="427" spans="1:19" x14ac:dyDescent="0.25">
      <c r="A427" s="14" t="s">
        <v>3198</v>
      </c>
      <c r="B427" s="105" t="s">
        <v>4087</v>
      </c>
      <c r="C427" s="105" t="s">
        <v>2400</v>
      </c>
      <c r="D427" s="72" t="s">
        <v>3870</v>
      </c>
      <c r="E427" s="72"/>
      <c r="F427" s="69" t="s">
        <v>3198</v>
      </c>
      <c r="G427" s="105" t="s">
        <v>4032</v>
      </c>
      <c r="H427" s="105" t="s">
        <v>3715</v>
      </c>
      <c r="I427" s="72">
        <v>30</v>
      </c>
      <c r="K427" s="14" t="s">
        <v>3198</v>
      </c>
      <c r="L427" s="11" t="s">
        <v>3813</v>
      </c>
      <c r="M427" s="11" t="s">
        <v>2400</v>
      </c>
      <c r="N427" s="17" t="s">
        <v>4099</v>
      </c>
      <c r="P427" s="14" t="s">
        <v>3198</v>
      </c>
      <c r="Q427" s="11" t="s">
        <v>4085</v>
      </c>
      <c r="R427" s="11" t="s">
        <v>3133</v>
      </c>
      <c r="S427" s="17">
        <v>98</v>
      </c>
    </row>
    <row r="428" spans="1:19" x14ac:dyDescent="0.25">
      <c r="A428" s="14" t="s">
        <v>3199</v>
      </c>
      <c r="B428" s="105" t="s">
        <v>4032</v>
      </c>
      <c r="C428" s="105" t="s">
        <v>3715</v>
      </c>
      <c r="D428" s="72" t="s">
        <v>3321</v>
      </c>
      <c r="E428" s="72"/>
      <c r="F428" s="69" t="s">
        <v>3199</v>
      </c>
      <c r="G428" s="105" t="s">
        <v>3711</v>
      </c>
      <c r="H428" s="105" t="s">
        <v>3715</v>
      </c>
      <c r="I428" s="72">
        <v>29</v>
      </c>
      <c r="K428" s="14" t="s">
        <v>3199</v>
      </c>
      <c r="L428" s="11" t="s">
        <v>4090</v>
      </c>
      <c r="M428" s="11" t="s">
        <v>2400</v>
      </c>
      <c r="N428" s="17" t="s">
        <v>4100</v>
      </c>
      <c r="P428" s="14" t="s">
        <v>3199</v>
      </c>
      <c r="Q428" s="11" t="s">
        <v>4102</v>
      </c>
      <c r="R428" s="11" t="s">
        <v>3810</v>
      </c>
      <c r="S428" s="17">
        <v>95</v>
      </c>
    </row>
    <row r="429" spans="1:19" x14ac:dyDescent="0.25">
      <c r="B429" s="105" t="s">
        <v>4068</v>
      </c>
      <c r="C429" s="105" t="s">
        <v>3129</v>
      </c>
      <c r="D429" s="72" t="s">
        <v>3321</v>
      </c>
      <c r="E429" s="72"/>
      <c r="F429" s="69" t="s">
        <v>3200</v>
      </c>
      <c r="G429" s="105" t="s">
        <v>4013</v>
      </c>
      <c r="H429" s="105" t="s">
        <v>4091</v>
      </c>
      <c r="I429" s="72">
        <v>28</v>
      </c>
      <c r="K429" s="14" t="s">
        <v>3200</v>
      </c>
      <c r="L429" s="11" t="s">
        <v>3976</v>
      </c>
      <c r="M429" s="11" t="s">
        <v>3810</v>
      </c>
      <c r="N429" s="17" t="s">
        <v>4101</v>
      </c>
      <c r="Q429" s="11" t="s">
        <v>3711</v>
      </c>
      <c r="R429" s="11" t="s">
        <v>3715</v>
      </c>
      <c r="S429" s="17">
        <v>95</v>
      </c>
    </row>
    <row r="432" spans="1:19" ht="15.75" x14ac:dyDescent="0.25">
      <c r="A432" s="283"/>
      <c r="B432" s="284" t="s">
        <v>3756</v>
      </c>
      <c r="C432" s="285"/>
      <c r="D432" s="286"/>
      <c r="E432" s="286"/>
      <c r="F432" s="283"/>
      <c r="G432" s="284" t="s">
        <v>3757</v>
      </c>
      <c r="H432" s="285"/>
      <c r="I432" s="286"/>
      <c r="J432" s="286"/>
      <c r="K432" s="283"/>
      <c r="L432" s="284" t="s">
        <v>3758</v>
      </c>
      <c r="M432" s="285"/>
      <c r="N432" s="286"/>
      <c r="O432" s="286"/>
      <c r="P432" s="283"/>
      <c r="Q432" s="284" t="s">
        <v>3759</v>
      </c>
      <c r="R432" s="287"/>
      <c r="S432" s="286"/>
    </row>
    <row r="433" spans="1:19" x14ac:dyDescent="0.25">
      <c r="A433" s="14" t="s">
        <v>3191</v>
      </c>
      <c r="B433" s="11" t="s">
        <v>3955</v>
      </c>
      <c r="C433" s="11" t="s">
        <v>3127</v>
      </c>
      <c r="D433" s="17" t="s">
        <v>4069</v>
      </c>
      <c r="F433" s="14" t="s">
        <v>3191</v>
      </c>
      <c r="G433" s="11" t="s">
        <v>4072</v>
      </c>
      <c r="H433" s="11" t="s">
        <v>3133</v>
      </c>
      <c r="I433" s="17">
        <v>51</v>
      </c>
      <c r="K433" s="14" t="s">
        <v>3191</v>
      </c>
      <c r="L433" s="11" t="s">
        <v>3955</v>
      </c>
      <c r="M433" s="11" t="s">
        <v>3127</v>
      </c>
      <c r="N433" s="17" t="s">
        <v>4075</v>
      </c>
      <c r="P433" s="14" t="s">
        <v>3191</v>
      </c>
      <c r="Q433" s="11" t="s">
        <v>4033</v>
      </c>
      <c r="R433" s="11" t="s">
        <v>3133</v>
      </c>
      <c r="S433" s="17">
        <v>142</v>
      </c>
    </row>
    <row r="434" spans="1:19" x14ac:dyDescent="0.25">
      <c r="A434" s="14" t="s">
        <v>3192</v>
      </c>
      <c r="B434" s="11" t="s">
        <v>4023</v>
      </c>
      <c r="C434" s="11" t="s">
        <v>3715</v>
      </c>
      <c r="D434" s="17" t="s">
        <v>3703</v>
      </c>
      <c r="F434" s="14" t="s">
        <v>3192</v>
      </c>
      <c r="G434" s="11" t="s">
        <v>4032</v>
      </c>
      <c r="H434" s="11" t="s">
        <v>3715</v>
      </c>
      <c r="I434" s="17">
        <v>48</v>
      </c>
      <c r="K434" s="14" t="s">
        <v>3192</v>
      </c>
      <c r="L434" s="11" t="s">
        <v>4032</v>
      </c>
      <c r="M434" s="11" t="s">
        <v>3715</v>
      </c>
      <c r="N434" s="17" t="s">
        <v>4076</v>
      </c>
      <c r="P434" s="14" t="s">
        <v>3192</v>
      </c>
      <c r="Q434" s="11" t="s">
        <v>3813</v>
      </c>
      <c r="R434" s="11" t="s">
        <v>2400</v>
      </c>
      <c r="S434" s="17">
        <v>125</v>
      </c>
    </row>
    <row r="435" spans="1:19" x14ac:dyDescent="0.25">
      <c r="A435" s="14" t="s">
        <v>3193</v>
      </c>
      <c r="B435" s="11" t="s">
        <v>4022</v>
      </c>
      <c r="C435" s="11" t="s">
        <v>3133</v>
      </c>
      <c r="D435" s="17" t="s">
        <v>3272</v>
      </c>
      <c r="F435" s="14" t="s">
        <v>3193</v>
      </c>
      <c r="G435" s="11" t="s">
        <v>3806</v>
      </c>
      <c r="H435" s="11" t="s">
        <v>3810</v>
      </c>
      <c r="I435" s="17">
        <v>44</v>
      </c>
      <c r="K435" s="14" t="s">
        <v>3193</v>
      </c>
      <c r="L435" s="11" t="s">
        <v>4023</v>
      </c>
      <c r="M435" s="11" t="s">
        <v>3715</v>
      </c>
      <c r="N435" s="17" t="s">
        <v>4077</v>
      </c>
      <c r="Q435" s="11" t="s">
        <v>4023</v>
      </c>
      <c r="R435" s="11" t="s">
        <v>3715</v>
      </c>
      <c r="S435" s="17">
        <v>125</v>
      </c>
    </row>
    <row r="436" spans="1:19" x14ac:dyDescent="0.25">
      <c r="A436" s="14" t="s">
        <v>3194</v>
      </c>
      <c r="B436" s="11" t="s">
        <v>3460</v>
      </c>
      <c r="C436" s="11" t="s">
        <v>3715</v>
      </c>
      <c r="D436" s="17" t="s">
        <v>4070</v>
      </c>
      <c r="F436" s="14" t="s">
        <v>3194</v>
      </c>
      <c r="G436" s="11" t="s">
        <v>3957</v>
      </c>
      <c r="H436" s="11" t="s">
        <v>3715</v>
      </c>
      <c r="I436" s="17">
        <v>42</v>
      </c>
      <c r="K436" s="14" t="s">
        <v>3194</v>
      </c>
      <c r="L436" s="11" t="s">
        <v>4066</v>
      </c>
      <c r="M436" s="11" t="s">
        <v>3133</v>
      </c>
      <c r="N436" s="17" t="s">
        <v>4078</v>
      </c>
      <c r="P436" s="14" t="s">
        <v>3194</v>
      </c>
      <c r="Q436" s="11" t="s">
        <v>3955</v>
      </c>
      <c r="R436" s="11" t="s">
        <v>3127</v>
      </c>
      <c r="S436" s="17">
        <v>123</v>
      </c>
    </row>
    <row r="437" spans="1:19" x14ac:dyDescent="0.25">
      <c r="A437" s="14" t="s">
        <v>3195</v>
      </c>
      <c r="B437" s="11" t="s">
        <v>4066</v>
      </c>
      <c r="C437" s="11" t="s">
        <v>3133</v>
      </c>
      <c r="D437" s="17" t="s">
        <v>3364</v>
      </c>
      <c r="F437" s="14" t="s">
        <v>3195</v>
      </c>
      <c r="G437" s="11" t="s">
        <v>3965</v>
      </c>
      <c r="H437" s="11" t="s">
        <v>3133</v>
      </c>
      <c r="I437" s="17">
        <v>40</v>
      </c>
      <c r="K437" s="14" t="s">
        <v>3195</v>
      </c>
      <c r="L437" s="11" t="s">
        <v>4072</v>
      </c>
      <c r="M437" s="11" t="s">
        <v>3133</v>
      </c>
      <c r="N437" s="17" t="s">
        <v>4079</v>
      </c>
      <c r="P437" s="14" t="s">
        <v>3195</v>
      </c>
      <c r="Q437" s="11" t="s">
        <v>4074</v>
      </c>
      <c r="R437" s="11" t="s">
        <v>3127</v>
      </c>
      <c r="S437" s="17">
        <v>111</v>
      </c>
    </row>
    <row r="438" spans="1:19" x14ac:dyDescent="0.25">
      <c r="A438" s="14" t="s">
        <v>3196</v>
      </c>
      <c r="B438" s="11" t="s">
        <v>3813</v>
      </c>
      <c r="C438" s="11" t="s">
        <v>2400</v>
      </c>
      <c r="D438" s="17" t="s">
        <v>3855</v>
      </c>
      <c r="F438" s="14" t="s">
        <v>3196</v>
      </c>
      <c r="G438" s="11" t="s">
        <v>3984</v>
      </c>
      <c r="H438" s="11" t="s">
        <v>2400</v>
      </c>
      <c r="I438" s="17">
        <v>38</v>
      </c>
      <c r="K438" s="14" t="s">
        <v>3196</v>
      </c>
      <c r="L438" s="11" t="s">
        <v>3806</v>
      </c>
      <c r="M438" s="11" t="s">
        <v>3810</v>
      </c>
      <c r="N438" s="17" t="s">
        <v>4080</v>
      </c>
      <c r="P438" s="14" t="s">
        <v>3196</v>
      </c>
      <c r="Q438" s="11" t="s">
        <v>4072</v>
      </c>
      <c r="R438" s="11" t="s">
        <v>3133</v>
      </c>
      <c r="S438" s="17">
        <v>110</v>
      </c>
    </row>
    <row r="439" spans="1:19" x14ac:dyDescent="0.25">
      <c r="A439" s="14" t="s">
        <v>3197</v>
      </c>
      <c r="B439" s="11" t="s">
        <v>4046</v>
      </c>
      <c r="C439" s="11" t="s">
        <v>2400</v>
      </c>
      <c r="D439" s="17" t="s">
        <v>4052</v>
      </c>
      <c r="F439" s="14" t="s">
        <v>3197</v>
      </c>
      <c r="G439" s="11" t="s">
        <v>3962</v>
      </c>
      <c r="H439" s="11" t="s">
        <v>3810</v>
      </c>
      <c r="I439" s="17">
        <v>36</v>
      </c>
      <c r="K439" s="14" t="s">
        <v>3197</v>
      </c>
      <c r="L439" s="11" t="s">
        <v>4033</v>
      </c>
      <c r="M439" s="11" t="s">
        <v>3133</v>
      </c>
      <c r="N439" s="17" t="s">
        <v>4081</v>
      </c>
      <c r="P439" s="14" t="s">
        <v>3197</v>
      </c>
      <c r="Q439" s="11" t="s">
        <v>3962</v>
      </c>
      <c r="R439" s="11" t="s">
        <v>3810</v>
      </c>
      <c r="S439" s="17">
        <v>108</v>
      </c>
    </row>
    <row r="440" spans="1:19" x14ac:dyDescent="0.25">
      <c r="A440" s="14" t="s">
        <v>3198</v>
      </c>
      <c r="B440" s="11" t="s">
        <v>4067</v>
      </c>
      <c r="C440" s="11" t="s">
        <v>5180</v>
      </c>
      <c r="D440" s="17" t="s">
        <v>4071</v>
      </c>
      <c r="F440" s="14" t="s">
        <v>3198</v>
      </c>
      <c r="G440" s="105" t="s">
        <v>4073</v>
      </c>
      <c r="H440" s="105" t="s">
        <v>3133</v>
      </c>
      <c r="I440" s="72">
        <v>35</v>
      </c>
      <c r="J440" s="72"/>
      <c r="K440" s="14" t="s">
        <v>3198</v>
      </c>
      <c r="L440" s="11" t="s">
        <v>3460</v>
      </c>
      <c r="M440" s="11" t="s">
        <v>3715</v>
      </c>
      <c r="N440" s="17" t="s">
        <v>4082</v>
      </c>
      <c r="P440" s="14" t="s">
        <v>3198</v>
      </c>
      <c r="Q440" s="11" t="s">
        <v>4032</v>
      </c>
      <c r="R440" s="11" t="s">
        <v>3715</v>
      </c>
      <c r="S440" s="17">
        <v>107</v>
      </c>
    </row>
    <row r="441" spans="1:19" x14ac:dyDescent="0.25">
      <c r="A441" s="14" t="s">
        <v>3199</v>
      </c>
      <c r="B441" s="105" t="s">
        <v>4026</v>
      </c>
      <c r="C441" s="105" t="s">
        <v>3715</v>
      </c>
      <c r="D441" s="72" t="s">
        <v>3320</v>
      </c>
      <c r="E441" s="72"/>
      <c r="F441" s="69"/>
      <c r="G441" s="105" t="s">
        <v>4033</v>
      </c>
      <c r="H441" s="105" t="s">
        <v>3133</v>
      </c>
      <c r="I441" s="72">
        <v>35</v>
      </c>
      <c r="J441" s="72"/>
      <c r="K441" s="14" t="s">
        <v>3199</v>
      </c>
      <c r="L441" s="11" t="s">
        <v>4073</v>
      </c>
      <c r="M441" s="11" t="s">
        <v>3133</v>
      </c>
      <c r="N441" s="17" t="s">
        <v>4083</v>
      </c>
      <c r="P441" s="14" t="s">
        <v>3199</v>
      </c>
      <c r="Q441" s="11" t="s">
        <v>3984</v>
      </c>
      <c r="R441" s="11" t="s">
        <v>2400</v>
      </c>
      <c r="S441" s="17">
        <v>105</v>
      </c>
    </row>
    <row r="442" spans="1:19" x14ac:dyDescent="0.25">
      <c r="B442" s="105" t="s">
        <v>4068</v>
      </c>
      <c r="C442" s="105" t="s">
        <v>3129</v>
      </c>
      <c r="D442" s="72" t="s">
        <v>3320</v>
      </c>
      <c r="E442" s="72"/>
      <c r="F442" s="69"/>
      <c r="G442" s="105" t="s">
        <v>4074</v>
      </c>
      <c r="H442" s="105" t="s">
        <v>3127</v>
      </c>
      <c r="I442" s="72">
        <v>35</v>
      </c>
      <c r="J442" s="72"/>
      <c r="K442" s="14" t="s">
        <v>3200</v>
      </c>
      <c r="L442" s="11" t="s">
        <v>3957</v>
      </c>
      <c r="M442" s="11" t="s">
        <v>3715</v>
      </c>
      <c r="N442" s="17" t="s">
        <v>4084</v>
      </c>
      <c r="P442" s="14" t="s">
        <v>3200</v>
      </c>
      <c r="Q442" s="11" t="s">
        <v>3806</v>
      </c>
      <c r="R442" s="11" t="s">
        <v>3810</v>
      </c>
      <c r="S442" s="17">
        <v>102</v>
      </c>
    </row>
    <row r="443" spans="1:19" x14ac:dyDescent="0.25">
      <c r="B443" s="105"/>
      <c r="C443" s="105"/>
      <c r="D443" s="72"/>
      <c r="E443" s="72"/>
      <c r="F443" s="69"/>
      <c r="G443" s="105" t="s">
        <v>3955</v>
      </c>
      <c r="H443" s="105" t="s">
        <v>3127</v>
      </c>
      <c r="I443" s="72">
        <v>35</v>
      </c>
      <c r="J443" s="72"/>
    </row>
    <row r="444" spans="1:19" x14ac:dyDescent="0.25">
      <c r="G444" s="105"/>
      <c r="H444" s="105"/>
      <c r="I444" s="72"/>
      <c r="J444" s="72"/>
    </row>
    <row r="446" spans="1:19" ht="15.75" x14ac:dyDescent="0.25">
      <c r="A446" s="283"/>
      <c r="B446" s="284" t="s">
        <v>3760</v>
      </c>
      <c r="C446" s="285"/>
      <c r="D446" s="286"/>
      <c r="E446" s="286"/>
      <c r="F446" s="283"/>
      <c r="G446" s="284" t="s">
        <v>3761</v>
      </c>
      <c r="H446" s="285"/>
      <c r="I446" s="286"/>
      <c r="J446" s="286"/>
      <c r="K446" s="283"/>
      <c r="L446" s="284" t="s">
        <v>3762</v>
      </c>
      <c r="M446" s="285"/>
      <c r="N446" s="286"/>
      <c r="O446" s="286"/>
      <c r="P446" s="283"/>
      <c r="Q446" s="284" t="s">
        <v>3763</v>
      </c>
      <c r="R446" s="287"/>
      <c r="S446" s="286"/>
    </row>
    <row r="447" spans="1:19" x14ac:dyDescent="0.25">
      <c r="A447" s="14" t="s">
        <v>3191</v>
      </c>
      <c r="B447" s="11" t="s">
        <v>4046</v>
      </c>
      <c r="C447" s="11" t="s">
        <v>2400</v>
      </c>
      <c r="D447" s="17" t="s">
        <v>4048</v>
      </c>
      <c r="F447" s="14" t="s">
        <v>3191</v>
      </c>
      <c r="G447" s="11" t="s">
        <v>3965</v>
      </c>
      <c r="H447" s="11" t="s">
        <v>3133</v>
      </c>
      <c r="I447" s="17">
        <v>50</v>
      </c>
      <c r="K447" s="14" t="s">
        <v>3191</v>
      </c>
      <c r="L447" s="11" t="s">
        <v>3813</v>
      </c>
      <c r="M447" s="11" t="s">
        <v>2400</v>
      </c>
      <c r="N447" s="17" t="s">
        <v>3991</v>
      </c>
      <c r="P447" s="14" t="s">
        <v>3191</v>
      </c>
      <c r="Q447" s="11" t="s">
        <v>4033</v>
      </c>
      <c r="R447" s="11" t="s">
        <v>3133</v>
      </c>
      <c r="S447" s="17">
        <v>144</v>
      </c>
    </row>
    <row r="448" spans="1:19" x14ac:dyDescent="0.25">
      <c r="A448" s="14" t="s">
        <v>3192</v>
      </c>
      <c r="B448" s="11" t="s">
        <v>3813</v>
      </c>
      <c r="C448" s="11" t="s">
        <v>2400</v>
      </c>
      <c r="D448" s="17" t="s">
        <v>3958</v>
      </c>
      <c r="F448" s="14" t="s">
        <v>3192</v>
      </c>
      <c r="G448" s="11" t="s">
        <v>3984</v>
      </c>
      <c r="H448" s="11" t="s">
        <v>2400</v>
      </c>
      <c r="I448" s="17">
        <v>48</v>
      </c>
      <c r="K448" s="14" t="s">
        <v>3192</v>
      </c>
      <c r="L448" s="11" t="s">
        <v>4032</v>
      </c>
      <c r="M448" s="11" t="s">
        <v>3715</v>
      </c>
      <c r="N448" s="17" t="s">
        <v>4061</v>
      </c>
      <c r="P448" s="14" t="s">
        <v>3192</v>
      </c>
      <c r="Q448" s="11" t="s">
        <v>3813</v>
      </c>
      <c r="R448" s="11" t="s">
        <v>2400</v>
      </c>
      <c r="S448" s="17">
        <v>128</v>
      </c>
    </row>
    <row r="449" spans="1:19" x14ac:dyDescent="0.25">
      <c r="A449" s="14" t="s">
        <v>3193</v>
      </c>
      <c r="B449" s="11" t="s">
        <v>4032</v>
      </c>
      <c r="C449" s="11" t="s">
        <v>3715</v>
      </c>
      <c r="D449" s="17" t="s">
        <v>3600</v>
      </c>
      <c r="F449" s="14" t="s">
        <v>3193</v>
      </c>
      <c r="G449" s="11" t="s">
        <v>3957</v>
      </c>
      <c r="H449" s="11" t="s">
        <v>3715</v>
      </c>
      <c r="I449" s="17">
        <v>46</v>
      </c>
      <c r="K449" s="14" t="s">
        <v>3193</v>
      </c>
      <c r="L449" s="11" t="s">
        <v>3957</v>
      </c>
      <c r="M449" s="11" t="s">
        <v>3715</v>
      </c>
      <c r="N449" s="17" t="s">
        <v>4060</v>
      </c>
      <c r="P449" s="14" t="s">
        <v>3193</v>
      </c>
      <c r="Q449" s="11" t="s">
        <v>4032</v>
      </c>
      <c r="R449" s="11" t="s">
        <v>3715</v>
      </c>
      <c r="S449" s="17">
        <v>124</v>
      </c>
    </row>
    <row r="450" spans="1:19" x14ac:dyDescent="0.25">
      <c r="A450" s="14" t="s">
        <v>3194</v>
      </c>
      <c r="B450" s="11" t="s">
        <v>4023</v>
      </c>
      <c r="C450" s="11" t="s">
        <v>3715</v>
      </c>
      <c r="D450" s="17" t="s">
        <v>3686</v>
      </c>
      <c r="F450" s="14" t="s">
        <v>3194</v>
      </c>
      <c r="G450" s="11" t="s">
        <v>3979</v>
      </c>
      <c r="H450" s="11" t="s">
        <v>2400</v>
      </c>
      <c r="I450" s="17">
        <v>45</v>
      </c>
      <c r="K450" s="14" t="s">
        <v>3194</v>
      </c>
      <c r="L450" s="11" t="s">
        <v>4046</v>
      </c>
      <c r="M450" s="11" t="s">
        <v>2400</v>
      </c>
      <c r="N450" s="17" t="s">
        <v>3669</v>
      </c>
      <c r="P450" s="14" t="s">
        <v>3194</v>
      </c>
      <c r="Q450" s="11" t="s">
        <v>3805</v>
      </c>
      <c r="R450" s="11" t="s">
        <v>3809</v>
      </c>
      <c r="S450" s="17">
        <v>123</v>
      </c>
    </row>
    <row r="451" spans="1:19" x14ac:dyDescent="0.25">
      <c r="A451" s="14" t="s">
        <v>3195</v>
      </c>
      <c r="B451" s="11" t="s">
        <v>4000</v>
      </c>
      <c r="C451" s="11" t="s">
        <v>3799</v>
      </c>
      <c r="D451" s="17" t="s">
        <v>4049</v>
      </c>
      <c r="F451" s="14" t="s">
        <v>3195</v>
      </c>
      <c r="G451" s="105" t="s">
        <v>3982</v>
      </c>
      <c r="H451" s="105" t="s">
        <v>3809</v>
      </c>
      <c r="I451" s="72">
        <v>38</v>
      </c>
      <c r="J451" s="72"/>
      <c r="K451" s="69" t="s">
        <v>3195</v>
      </c>
      <c r="L451" s="105" t="s">
        <v>3811</v>
      </c>
      <c r="M451" s="105" t="s">
        <v>3809</v>
      </c>
      <c r="N451" s="72" t="s">
        <v>4059</v>
      </c>
      <c r="O451" s="72"/>
      <c r="P451" s="69" t="s">
        <v>3195</v>
      </c>
      <c r="Q451" s="105" t="s">
        <v>4023</v>
      </c>
      <c r="R451" s="105" t="s">
        <v>3715</v>
      </c>
      <c r="S451" s="72">
        <v>118</v>
      </c>
    </row>
    <row r="452" spans="1:19" x14ac:dyDescent="0.25">
      <c r="A452" s="14" t="s">
        <v>3196</v>
      </c>
      <c r="B452" s="11" t="s">
        <v>3782</v>
      </c>
      <c r="C452" s="11" t="s">
        <v>3130</v>
      </c>
      <c r="D452" s="17" t="s">
        <v>4050</v>
      </c>
      <c r="G452" s="105" t="s">
        <v>3825</v>
      </c>
      <c r="H452" s="105" t="s">
        <v>2400</v>
      </c>
      <c r="I452" s="72">
        <v>38</v>
      </c>
      <c r="J452" s="72"/>
      <c r="K452" s="69" t="s">
        <v>3196</v>
      </c>
      <c r="L452" s="105" t="s">
        <v>3965</v>
      </c>
      <c r="M452" s="105" t="s">
        <v>3133</v>
      </c>
      <c r="N452" s="72" t="s">
        <v>4058</v>
      </c>
      <c r="O452" s="72"/>
      <c r="P452" s="69" t="s">
        <v>3196</v>
      </c>
      <c r="Q452" s="105" t="s">
        <v>3825</v>
      </c>
      <c r="R452" s="105" t="s">
        <v>2400</v>
      </c>
      <c r="S452" s="72">
        <v>115</v>
      </c>
    </row>
    <row r="453" spans="1:19" x14ac:dyDescent="0.25">
      <c r="A453" s="14" t="s">
        <v>3197</v>
      </c>
      <c r="B453" s="11" t="s">
        <v>3811</v>
      </c>
      <c r="C453" s="11" t="s">
        <v>3809</v>
      </c>
      <c r="D453" s="17" t="s">
        <v>3629</v>
      </c>
      <c r="F453" s="14" t="s">
        <v>3197</v>
      </c>
      <c r="G453" s="105" t="s">
        <v>4032</v>
      </c>
      <c r="H453" s="105" t="s">
        <v>3715</v>
      </c>
      <c r="I453" s="72">
        <v>36</v>
      </c>
      <c r="J453" s="72"/>
      <c r="K453" s="69" t="s">
        <v>3197</v>
      </c>
      <c r="L453" s="105" t="s">
        <v>3980</v>
      </c>
      <c r="M453" s="105" t="s">
        <v>3810</v>
      </c>
      <c r="N453" s="72" t="s">
        <v>4057</v>
      </c>
      <c r="O453" s="72"/>
      <c r="P453" s="69" t="s">
        <v>3197</v>
      </c>
      <c r="Q453" s="105" t="s">
        <v>3782</v>
      </c>
      <c r="R453" s="105" t="s">
        <v>3130</v>
      </c>
      <c r="S453" s="72">
        <v>108</v>
      </c>
    </row>
    <row r="454" spans="1:19" x14ac:dyDescent="0.25">
      <c r="A454" s="14" t="s">
        <v>3198</v>
      </c>
      <c r="B454" s="11" t="s">
        <v>4024</v>
      </c>
      <c r="C454" s="11" t="s">
        <v>3810</v>
      </c>
      <c r="D454" s="17" t="s">
        <v>4051</v>
      </c>
      <c r="F454" s="14" t="s">
        <v>3198</v>
      </c>
      <c r="G454" s="105" t="s">
        <v>4033</v>
      </c>
      <c r="H454" s="105" t="s">
        <v>3133</v>
      </c>
      <c r="I454" s="72">
        <v>35</v>
      </c>
      <c r="J454" s="72"/>
      <c r="K454" s="69"/>
      <c r="L454" s="105" t="s">
        <v>3984</v>
      </c>
      <c r="M454" s="105" t="s">
        <v>2400</v>
      </c>
      <c r="N454" s="72" t="s">
        <v>4056</v>
      </c>
      <c r="O454" s="72"/>
      <c r="P454" s="69" t="s">
        <v>3198</v>
      </c>
      <c r="Q454" s="105" t="s">
        <v>3984</v>
      </c>
      <c r="R454" s="105" t="s">
        <v>2400</v>
      </c>
      <c r="S454" s="72">
        <v>102</v>
      </c>
    </row>
    <row r="455" spans="1:19" x14ac:dyDescent="0.25">
      <c r="A455" s="14" t="s">
        <v>3199</v>
      </c>
      <c r="B455" s="11" t="s">
        <v>3805</v>
      </c>
      <c r="C455" s="11" t="s">
        <v>3809</v>
      </c>
      <c r="D455" s="17" t="s">
        <v>3960</v>
      </c>
      <c r="F455" s="14" t="s">
        <v>3199</v>
      </c>
      <c r="G455" s="105" t="s">
        <v>4053</v>
      </c>
      <c r="H455" s="105" t="s">
        <v>3130</v>
      </c>
      <c r="I455" s="72">
        <v>33</v>
      </c>
      <c r="J455" s="72"/>
      <c r="K455" s="69" t="s">
        <v>3199</v>
      </c>
      <c r="L455" s="105" t="s">
        <v>3825</v>
      </c>
      <c r="M455" s="105" t="s">
        <v>2400</v>
      </c>
      <c r="N455" s="72" t="s">
        <v>4055</v>
      </c>
      <c r="O455" s="72"/>
      <c r="P455" s="69"/>
      <c r="Q455" s="105" t="s">
        <v>4046</v>
      </c>
      <c r="R455" s="105" t="s">
        <v>2400</v>
      </c>
      <c r="S455" s="72">
        <v>102</v>
      </c>
    </row>
    <row r="456" spans="1:19" x14ac:dyDescent="0.25">
      <c r="A456" s="14" t="s">
        <v>3200</v>
      </c>
      <c r="B456" s="11" t="s">
        <v>4047</v>
      </c>
      <c r="C456" s="11" t="s">
        <v>3130</v>
      </c>
      <c r="D456" s="17" t="s">
        <v>4052</v>
      </c>
      <c r="F456" s="14" t="s">
        <v>3200</v>
      </c>
      <c r="G456" s="105" t="s">
        <v>3980</v>
      </c>
      <c r="H456" s="105" t="s">
        <v>3810</v>
      </c>
      <c r="I456" s="72">
        <v>32</v>
      </c>
      <c r="J456" s="72"/>
      <c r="K456" s="69" t="s">
        <v>3200</v>
      </c>
      <c r="L456" s="105" t="s">
        <v>4023</v>
      </c>
      <c r="M456" s="105" t="s">
        <v>3715</v>
      </c>
      <c r="N456" s="72" t="s">
        <v>4054</v>
      </c>
      <c r="O456" s="72"/>
      <c r="P456" s="69" t="s">
        <v>3200</v>
      </c>
      <c r="Q456" s="105" t="s">
        <v>3711</v>
      </c>
      <c r="R456" s="87" t="s">
        <v>3715</v>
      </c>
      <c r="S456" s="72">
        <v>101</v>
      </c>
    </row>
    <row r="457" spans="1:19" x14ac:dyDescent="0.25">
      <c r="G457" s="105" t="s">
        <v>3711</v>
      </c>
      <c r="H457" s="105" t="s">
        <v>3715</v>
      </c>
      <c r="I457" s="72">
        <v>32</v>
      </c>
      <c r="J457" s="72"/>
      <c r="K457" s="69"/>
      <c r="L457" s="105"/>
      <c r="M457" s="105"/>
      <c r="N457" s="72"/>
      <c r="O457" s="72"/>
      <c r="P457" s="69"/>
      <c r="Q457" s="105"/>
      <c r="R457" s="105"/>
      <c r="S457" s="72"/>
    </row>
    <row r="458" spans="1:19" x14ac:dyDescent="0.25">
      <c r="G458" s="105" t="s">
        <v>3813</v>
      </c>
      <c r="H458" s="105" t="s">
        <v>2400</v>
      </c>
      <c r="I458" s="72">
        <v>32</v>
      </c>
      <c r="J458" s="72"/>
      <c r="K458" s="69"/>
      <c r="L458" s="105"/>
      <c r="M458" s="105"/>
      <c r="N458" s="72"/>
      <c r="O458" s="72"/>
      <c r="P458" s="69"/>
      <c r="Q458" s="105"/>
      <c r="R458" s="87"/>
      <c r="S458" s="72"/>
    </row>
    <row r="461" spans="1:19" ht="15.75" x14ac:dyDescent="0.25">
      <c r="A461" s="283"/>
      <c r="B461" s="284" t="s">
        <v>3764</v>
      </c>
      <c r="C461" s="285"/>
      <c r="D461" s="286"/>
      <c r="E461" s="286"/>
      <c r="F461" s="283"/>
      <c r="G461" s="284" t="s">
        <v>3765</v>
      </c>
      <c r="H461" s="285"/>
      <c r="I461" s="286"/>
      <c r="J461" s="286"/>
      <c r="K461" s="283"/>
      <c r="L461" s="284" t="s">
        <v>3766</v>
      </c>
      <c r="M461" s="285"/>
      <c r="N461" s="286"/>
      <c r="O461" s="286"/>
      <c r="P461" s="283"/>
      <c r="Q461" s="284" t="s">
        <v>4065</v>
      </c>
      <c r="R461" s="287"/>
      <c r="S461" s="286"/>
    </row>
    <row r="462" spans="1:19" x14ac:dyDescent="0.25">
      <c r="A462" s="14" t="s">
        <v>3191</v>
      </c>
      <c r="B462" s="105" t="s">
        <v>3813</v>
      </c>
      <c r="C462" s="105" t="s">
        <v>2400</v>
      </c>
      <c r="D462" s="72" t="s">
        <v>4028</v>
      </c>
      <c r="E462" s="72"/>
      <c r="F462" s="69" t="s">
        <v>3191</v>
      </c>
      <c r="G462" s="105" t="s">
        <v>3962</v>
      </c>
      <c r="H462" s="105" t="s">
        <v>3810</v>
      </c>
      <c r="I462" s="72">
        <v>51</v>
      </c>
      <c r="K462" s="14" t="s">
        <v>3191</v>
      </c>
      <c r="L462" s="11" t="s">
        <v>3813</v>
      </c>
      <c r="M462" s="11" t="s">
        <v>2400</v>
      </c>
      <c r="N462" s="17" t="s">
        <v>4045</v>
      </c>
      <c r="P462" s="14" t="s">
        <v>3191</v>
      </c>
      <c r="Q462" s="11" t="s">
        <v>3825</v>
      </c>
      <c r="R462" s="105" t="s">
        <v>2400</v>
      </c>
      <c r="S462" s="17">
        <v>150</v>
      </c>
    </row>
    <row r="463" spans="1:19" x14ac:dyDescent="0.25">
      <c r="A463" s="14" t="s">
        <v>3192</v>
      </c>
      <c r="B463" s="105" t="s">
        <v>4033</v>
      </c>
      <c r="C463" s="105" t="s">
        <v>3133</v>
      </c>
      <c r="D463" s="72" t="s">
        <v>4029</v>
      </c>
      <c r="E463" s="72"/>
      <c r="F463" s="69" t="s">
        <v>3192</v>
      </c>
      <c r="G463" s="105" t="s">
        <v>3984</v>
      </c>
      <c r="H463" s="105" t="s">
        <v>2400</v>
      </c>
      <c r="I463" s="72">
        <v>50</v>
      </c>
      <c r="K463" s="14" t="s">
        <v>3192</v>
      </c>
      <c r="L463" s="11" t="s">
        <v>3825</v>
      </c>
      <c r="M463" s="11" t="s">
        <v>2400</v>
      </c>
      <c r="N463" s="17" t="s">
        <v>4044</v>
      </c>
      <c r="P463" s="14" t="s">
        <v>3192</v>
      </c>
      <c r="Q463" s="11" t="s">
        <v>3813</v>
      </c>
      <c r="R463" s="11" t="s">
        <v>2400</v>
      </c>
      <c r="S463" s="17">
        <v>149</v>
      </c>
    </row>
    <row r="464" spans="1:19" x14ac:dyDescent="0.25">
      <c r="A464" s="14" t="s">
        <v>3193</v>
      </c>
      <c r="B464" s="105" t="s">
        <v>4022</v>
      </c>
      <c r="C464" s="105" t="s">
        <v>3133</v>
      </c>
      <c r="D464" s="72" t="s">
        <v>3414</v>
      </c>
      <c r="E464" s="72"/>
      <c r="F464" s="69"/>
      <c r="G464" s="105" t="s">
        <v>3965</v>
      </c>
      <c r="H464" s="105" t="s">
        <v>3133</v>
      </c>
      <c r="I464" s="72">
        <v>50</v>
      </c>
      <c r="K464" s="14" t="s">
        <v>3193</v>
      </c>
      <c r="L464" s="11" t="s">
        <v>4033</v>
      </c>
      <c r="M464" s="11" t="s">
        <v>3133</v>
      </c>
      <c r="N464" s="17" t="s">
        <v>4043</v>
      </c>
      <c r="P464" s="14" t="s">
        <v>3193</v>
      </c>
      <c r="Q464" s="105" t="s">
        <v>4033</v>
      </c>
      <c r="R464" s="11" t="s">
        <v>3133</v>
      </c>
      <c r="S464" s="17">
        <v>136</v>
      </c>
    </row>
    <row r="465" spans="1:19" x14ac:dyDescent="0.25">
      <c r="A465" s="14" t="s">
        <v>3194</v>
      </c>
      <c r="B465" s="105" t="s">
        <v>3825</v>
      </c>
      <c r="C465" s="105" t="s">
        <v>2400</v>
      </c>
      <c r="D465" s="72" t="s">
        <v>3705</v>
      </c>
      <c r="E465" s="72"/>
      <c r="F465" s="69" t="s">
        <v>3194</v>
      </c>
      <c r="G465" s="105" t="s">
        <v>3979</v>
      </c>
      <c r="H465" s="105" t="s">
        <v>3415</v>
      </c>
      <c r="I465" s="72">
        <v>49</v>
      </c>
      <c r="K465" s="14" t="s">
        <v>3194</v>
      </c>
      <c r="L465" s="11" t="s">
        <v>3984</v>
      </c>
      <c r="M465" s="11" t="s">
        <v>2400</v>
      </c>
      <c r="N465" s="17" t="s">
        <v>4042</v>
      </c>
      <c r="P465" s="14" t="s">
        <v>3194</v>
      </c>
      <c r="Q465" s="11" t="s">
        <v>6510</v>
      </c>
      <c r="R465" s="11" t="s">
        <v>2400</v>
      </c>
      <c r="S465" s="17">
        <v>134</v>
      </c>
    </row>
    <row r="466" spans="1:19" x14ac:dyDescent="0.25">
      <c r="A466" s="14" t="s">
        <v>3195</v>
      </c>
      <c r="B466" s="105" t="s">
        <v>3976</v>
      </c>
      <c r="C466" s="105" t="s">
        <v>3810</v>
      </c>
      <c r="D466" s="72" t="s">
        <v>3707</v>
      </c>
      <c r="E466" s="72"/>
      <c r="F466" s="69" t="s">
        <v>3195</v>
      </c>
      <c r="G466" s="105" t="s">
        <v>3825</v>
      </c>
      <c r="H466" s="105" t="s">
        <v>3415</v>
      </c>
      <c r="I466" s="72">
        <v>43</v>
      </c>
      <c r="K466" s="14" t="s">
        <v>3195</v>
      </c>
      <c r="L466" s="11" t="s">
        <v>3976</v>
      </c>
      <c r="M466" s="11" t="s">
        <v>3810</v>
      </c>
      <c r="N466" s="17" t="s">
        <v>4041</v>
      </c>
      <c r="P466" s="14" t="s">
        <v>3195</v>
      </c>
      <c r="Q466" s="105" t="s">
        <v>4023</v>
      </c>
      <c r="R466" s="11" t="s">
        <v>3715</v>
      </c>
      <c r="S466" s="17">
        <v>124</v>
      </c>
    </row>
    <row r="467" spans="1:19" x14ac:dyDescent="0.25">
      <c r="A467" s="14" t="s">
        <v>3196</v>
      </c>
      <c r="B467" s="105" t="s">
        <v>4023</v>
      </c>
      <c r="C467" s="105" t="s">
        <v>3715</v>
      </c>
      <c r="D467" s="72" t="s">
        <v>3959</v>
      </c>
      <c r="E467" s="72"/>
      <c r="F467" s="69" t="s">
        <v>3196</v>
      </c>
      <c r="G467" s="105" t="s">
        <v>4032</v>
      </c>
      <c r="H467" s="105" t="s">
        <v>3715</v>
      </c>
      <c r="I467" s="72">
        <v>39</v>
      </c>
      <c r="K467" s="14" t="s">
        <v>3196</v>
      </c>
      <c r="L467" s="11" t="s">
        <v>3782</v>
      </c>
      <c r="M467" s="11" t="s">
        <v>3130</v>
      </c>
      <c r="N467" s="17" t="s">
        <v>4040</v>
      </c>
      <c r="P467" s="14" t="s">
        <v>3196</v>
      </c>
      <c r="Q467" s="11" t="s">
        <v>3962</v>
      </c>
      <c r="R467" s="11" t="s">
        <v>3810</v>
      </c>
      <c r="S467" s="17">
        <v>122</v>
      </c>
    </row>
    <row r="468" spans="1:19" x14ac:dyDescent="0.25">
      <c r="A468" s="14" t="s">
        <v>3197</v>
      </c>
      <c r="B468" s="105" t="s">
        <v>3782</v>
      </c>
      <c r="C468" s="105" t="s">
        <v>3130</v>
      </c>
      <c r="D468" s="72" t="s">
        <v>3599</v>
      </c>
      <c r="E468" s="72"/>
      <c r="F468" s="69" t="s">
        <v>3197</v>
      </c>
      <c r="G468" s="105" t="s">
        <v>3981</v>
      </c>
      <c r="H468" s="105" t="s">
        <v>3133</v>
      </c>
      <c r="I468" s="72">
        <v>38</v>
      </c>
      <c r="K468" s="14" t="s">
        <v>3197</v>
      </c>
      <c r="L468" s="11" t="s">
        <v>4032</v>
      </c>
      <c r="M468" s="11" t="s">
        <v>3715</v>
      </c>
      <c r="N468" s="17" t="s">
        <v>4039</v>
      </c>
      <c r="P468" s="14" t="s">
        <v>3197</v>
      </c>
      <c r="Q468" s="105" t="s">
        <v>3976</v>
      </c>
      <c r="R468" s="11" t="s">
        <v>3810</v>
      </c>
      <c r="S468" s="17">
        <v>113</v>
      </c>
    </row>
    <row r="469" spans="1:19" x14ac:dyDescent="0.25">
      <c r="A469" s="14" t="s">
        <v>3198</v>
      </c>
      <c r="B469" s="105" t="s">
        <v>4024</v>
      </c>
      <c r="C469" s="105" t="s">
        <v>3810</v>
      </c>
      <c r="D469" s="72" t="s">
        <v>4030</v>
      </c>
      <c r="E469" s="72"/>
      <c r="F469" s="69" t="s">
        <v>3198</v>
      </c>
      <c r="G469" s="105" t="s">
        <v>3813</v>
      </c>
      <c r="H469" s="105" t="s">
        <v>2400</v>
      </c>
      <c r="I469" s="72">
        <v>37</v>
      </c>
      <c r="K469" s="14" t="s">
        <v>3198</v>
      </c>
      <c r="L469" s="11" t="s">
        <v>3962</v>
      </c>
      <c r="M469" s="11" t="s">
        <v>3810</v>
      </c>
      <c r="N469" s="17" t="s">
        <v>4038</v>
      </c>
      <c r="P469" s="14" t="s">
        <v>3198</v>
      </c>
      <c r="Q469" s="105" t="s">
        <v>3981</v>
      </c>
      <c r="R469" s="11" t="s">
        <v>3133</v>
      </c>
      <c r="S469" s="17">
        <v>111</v>
      </c>
    </row>
    <row r="470" spans="1:19" x14ac:dyDescent="0.25">
      <c r="A470" s="14" t="s">
        <v>3199</v>
      </c>
      <c r="B470" s="105" t="s">
        <v>4025</v>
      </c>
      <c r="C470" s="105" t="s">
        <v>3133</v>
      </c>
      <c r="D470" s="72" t="s">
        <v>4031</v>
      </c>
      <c r="E470" s="72"/>
      <c r="F470" s="69" t="s">
        <v>3199</v>
      </c>
      <c r="G470" s="105" t="s">
        <v>4013</v>
      </c>
      <c r="H470" s="105" t="s">
        <v>3130</v>
      </c>
      <c r="I470" s="72">
        <v>36</v>
      </c>
      <c r="K470" s="14" t="s">
        <v>3199</v>
      </c>
      <c r="L470" s="11" t="s">
        <v>4027</v>
      </c>
      <c r="M470" s="11" t="s">
        <v>3130</v>
      </c>
      <c r="N470" s="17" t="s">
        <v>4037</v>
      </c>
      <c r="P470" s="14" t="s">
        <v>3199</v>
      </c>
      <c r="Q470" s="11" t="s">
        <v>4032</v>
      </c>
      <c r="R470" s="11" t="s">
        <v>3715</v>
      </c>
      <c r="S470" s="17">
        <v>110</v>
      </c>
    </row>
    <row r="471" spans="1:19" x14ac:dyDescent="0.25">
      <c r="A471" s="14" t="s">
        <v>3200</v>
      </c>
      <c r="B471" s="105" t="s">
        <v>4026</v>
      </c>
      <c r="C471" s="105" t="s">
        <v>4034</v>
      </c>
      <c r="D471" s="72" t="s">
        <v>3869</v>
      </c>
      <c r="E471" s="72"/>
      <c r="F471" s="69"/>
      <c r="G471" s="105" t="s">
        <v>4033</v>
      </c>
      <c r="H471" s="105" t="s">
        <v>3133</v>
      </c>
      <c r="I471" s="72">
        <v>36</v>
      </c>
      <c r="L471" s="11" t="s">
        <v>4023</v>
      </c>
      <c r="M471" s="11" t="s">
        <v>3715</v>
      </c>
      <c r="N471" s="17" t="s">
        <v>4036</v>
      </c>
      <c r="P471" s="14" t="s">
        <v>3200</v>
      </c>
      <c r="Q471" s="105" t="s">
        <v>3782</v>
      </c>
      <c r="R471" s="11" t="s">
        <v>3130</v>
      </c>
      <c r="S471" s="17">
        <v>109</v>
      </c>
    </row>
    <row r="472" spans="1:19" x14ac:dyDescent="0.25">
      <c r="B472" s="105" t="s">
        <v>4027</v>
      </c>
      <c r="C472" s="105" t="s">
        <v>3130</v>
      </c>
      <c r="D472" s="72" t="s">
        <v>3869</v>
      </c>
      <c r="E472" s="72"/>
      <c r="F472" s="69"/>
      <c r="G472" s="105"/>
      <c r="H472" s="105"/>
      <c r="I472" s="72"/>
      <c r="P472" s="11"/>
      <c r="R472" s="11"/>
    </row>
    <row r="473" spans="1:19" x14ac:dyDescent="0.25">
      <c r="P473" s="11"/>
      <c r="R473" s="11"/>
    </row>
    <row r="474" spans="1:19" x14ac:dyDescent="0.25">
      <c r="P474" s="11"/>
      <c r="R474" s="11"/>
    </row>
    <row r="475" spans="1:19" ht="15.75" x14ac:dyDescent="0.25">
      <c r="A475" s="283"/>
      <c r="B475" s="284" t="s">
        <v>3767</v>
      </c>
      <c r="C475" s="285"/>
      <c r="D475" s="286"/>
      <c r="E475" s="286"/>
      <c r="F475" s="283"/>
      <c r="G475" s="284" t="s">
        <v>3768</v>
      </c>
      <c r="H475" s="285"/>
      <c r="I475" s="286"/>
      <c r="J475" s="286"/>
      <c r="K475" s="283"/>
      <c r="L475" s="284" t="s">
        <v>3769</v>
      </c>
      <c r="M475" s="285"/>
      <c r="N475" s="286"/>
      <c r="O475" s="286"/>
      <c r="P475" s="283"/>
      <c r="Q475" s="284" t="s">
        <v>4064</v>
      </c>
      <c r="R475" s="287"/>
      <c r="S475" s="286"/>
    </row>
    <row r="476" spans="1:19" x14ac:dyDescent="0.25">
      <c r="A476" s="14" t="s">
        <v>3191</v>
      </c>
      <c r="B476" s="11" t="s">
        <v>4000</v>
      </c>
      <c r="C476" s="11" t="s">
        <v>3799</v>
      </c>
      <c r="D476" s="17" t="s">
        <v>4004</v>
      </c>
      <c r="F476" s="14" t="s">
        <v>3191</v>
      </c>
      <c r="G476" s="11" t="s">
        <v>3962</v>
      </c>
      <c r="H476" s="11" t="s">
        <v>3810</v>
      </c>
      <c r="I476" s="17">
        <v>56</v>
      </c>
      <c r="K476" s="14" t="s">
        <v>3191</v>
      </c>
      <c r="L476" s="11" t="s">
        <v>3962</v>
      </c>
      <c r="M476" s="11" t="s">
        <v>3810</v>
      </c>
      <c r="N476" s="17" t="s">
        <v>4014</v>
      </c>
      <c r="P476" s="14" t="s">
        <v>3191</v>
      </c>
      <c r="Q476" s="11" t="s">
        <v>3962</v>
      </c>
      <c r="R476" s="11" t="s">
        <v>3810</v>
      </c>
      <c r="S476" s="17">
        <v>124</v>
      </c>
    </row>
    <row r="477" spans="1:19" x14ac:dyDescent="0.25">
      <c r="A477" s="14" t="s">
        <v>3192</v>
      </c>
      <c r="B477" s="11" t="s">
        <v>3976</v>
      </c>
      <c r="C477" s="11" t="s">
        <v>3810</v>
      </c>
      <c r="D477" s="17" t="s">
        <v>3271</v>
      </c>
      <c r="F477" s="14" t="s">
        <v>3192</v>
      </c>
      <c r="G477" s="11" t="s">
        <v>3979</v>
      </c>
      <c r="H477" s="11" t="s">
        <v>2400</v>
      </c>
      <c r="I477" s="17">
        <v>46</v>
      </c>
      <c r="K477" s="14" t="s">
        <v>3192</v>
      </c>
      <c r="L477" s="11" t="s">
        <v>3976</v>
      </c>
      <c r="M477" s="11" t="s">
        <v>3810</v>
      </c>
      <c r="N477" s="17" t="s">
        <v>4015</v>
      </c>
      <c r="P477" s="14" t="s">
        <v>3192</v>
      </c>
      <c r="Q477" s="11" t="s">
        <v>3813</v>
      </c>
      <c r="R477" s="11" t="s">
        <v>2400</v>
      </c>
      <c r="S477" s="17">
        <v>120</v>
      </c>
    </row>
    <row r="478" spans="1:19" x14ac:dyDescent="0.25">
      <c r="A478" s="14" t="s">
        <v>3193</v>
      </c>
      <c r="B478" s="11" t="s">
        <v>3813</v>
      </c>
      <c r="C478" s="11" t="s">
        <v>2400</v>
      </c>
      <c r="D478" s="17" t="s">
        <v>4005</v>
      </c>
      <c r="F478" s="14" t="s">
        <v>3193</v>
      </c>
      <c r="G478" s="11" t="s">
        <v>3806</v>
      </c>
      <c r="H478" s="11" t="s">
        <v>3810</v>
      </c>
      <c r="I478" s="17">
        <v>41</v>
      </c>
      <c r="K478" s="14" t="s">
        <v>3193</v>
      </c>
      <c r="L478" s="11" t="s">
        <v>3980</v>
      </c>
      <c r="M478" s="11" t="s">
        <v>3810</v>
      </c>
      <c r="N478" s="17" t="s">
        <v>4017</v>
      </c>
      <c r="P478" s="14" t="s">
        <v>3193</v>
      </c>
      <c r="Q478" s="11" t="s">
        <v>3980</v>
      </c>
      <c r="R478" s="11" t="s">
        <v>3810</v>
      </c>
      <c r="S478" s="17">
        <v>112</v>
      </c>
    </row>
    <row r="479" spans="1:19" x14ac:dyDescent="0.25">
      <c r="A479" s="14" t="s">
        <v>3194</v>
      </c>
      <c r="B479" s="11" t="s">
        <v>4001</v>
      </c>
      <c r="C479" s="11" t="s">
        <v>3810</v>
      </c>
      <c r="D479" s="17" t="s">
        <v>3688</v>
      </c>
      <c r="F479" s="14" t="s">
        <v>3194</v>
      </c>
      <c r="G479" s="11" t="s">
        <v>3984</v>
      </c>
      <c r="H479" s="11" t="s">
        <v>2400</v>
      </c>
      <c r="I479" s="17">
        <v>33</v>
      </c>
      <c r="L479" s="11" t="s">
        <v>4001</v>
      </c>
      <c r="M479" s="11" t="s">
        <v>3810</v>
      </c>
      <c r="N479" s="17" t="s">
        <v>4016</v>
      </c>
      <c r="P479" s="14" t="s">
        <v>3194</v>
      </c>
      <c r="Q479" s="11" t="s">
        <v>4001</v>
      </c>
      <c r="R479" s="11" t="s">
        <v>3810</v>
      </c>
      <c r="S479" s="17">
        <v>110</v>
      </c>
    </row>
    <row r="480" spans="1:19" x14ac:dyDescent="0.25">
      <c r="A480" s="14" t="s">
        <v>3195</v>
      </c>
      <c r="B480" s="11" t="s">
        <v>3980</v>
      </c>
      <c r="C480" s="11" t="s">
        <v>3810</v>
      </c>
      <c r="D480" s="17" t="s">
        <v>3854</v>
      </c>
      <c r="F480" s="14" t="s">
        <v>3195</v>
      </c>
      <c r="G480" s="105" t="s">
        <v>3965</v>
      </c>
      <c r="H480" s="105" t="s">
        <v>3133</v>
      </c>
      <c r="I480" s="72">
        <v>32</v>
      </c>
      <c r="K480" s="14" t="s">
        <v>3195</v>
      </c>
      <c r="L480" s="11" t="s">
        <v>3806</v>
      </c>
      <c r="M480" s="11" t="s">
        <v>3810</v>
      </c>
      <c r="N480" s="17" t="s">
        <v>4018</v>
      </c>
      <c r="P480" s="14" t="s">
        <v>3195</v>
      </c>
      <c r="Q480" s="11" t="s">
        <v>3825</v>
      </c>
      <c r="R480" s="11" t="s">
        <v>2400</v>
      </c>
      <c r="S480" s="17">
        <v>108</v>
      </c>
    </row>
    <row r="481" spans="1:19" x14ac:dyDescent="0.25">
      <c r="A481" s="14" t="s">
        <v>3196</v>
      </c>
      <c r="B481" s="11" t="s">
        <v>3811</v>
      </c>
      <c r="C481" s="11" t="s">
        <v>3809</v>
      </c>
      <c r="D481" s="17" t="s">
        <v>4006</v>
      </c>
      <c r="G481" s="105" t="s">
        <v>4011</v>
      </c>
      <c r="H481" s="105" t="s">
        <v>3799</v>
      </c>
      <c r="I481" s="72">
        <v>32</v>
      </c>
      <c r="L481" s="11" t="s">
        <v>3813</v>
      </c>
      <c r="M481" s="11" t="s">
        <v>2400</v>
      </c>
      <c r="N481" s="17" t="s">
        <v>3969</v>
      </c>
      <c r="P481" s="14" t="s">
        <v>3196</v>
      </c>
      <c r="Q481" s="11" t="s">
        <v>4003</v>
      </c>
      <c r="R481" s="11" t="s">
        <v>3810</v>
      </c>
      <c r="S481" s="17">
        <v>107</v>
      </c>
    </row>
    <row r="482" spans="1:19" x14ac:dyDescent="0.25">
      <c r="A482" s="14" t="s">
        <v>3197</v>
      </c>
      <c r="B482" s="11" t="s">
        <v>3825</v>
      </c>
      <c r="C482" s="11" t="s">
        <v>2400</v>
      </c>
      <c r="D482" s="17" t="s">
        <v>4007</v>
      </c>
      <c r="F482" s="14" t="s">
        <v>3197</v>
      </c>
      <c r="G482" s="105" t="s">
        <v>4012</v>
      </c>
      <c r="H482" s="105" t="s">
        <v>3810</v>
      </c>
      <c r="I482" s="72">
        <v>31</v>
      </c>
      <c r="K482" s="14" t="s">
        <v>3197</v>
      </c>
      <c r="L482" s="11" t="s">
        <v>4000</v>
      </c>
      <c r="M482" s="11" t="s">
        <v>3799</v>
      </c>
      <c r="N482" s="17" t="s">
        <v>4019</v>
      </c>
      <c r="P482" s="14" t="s">
        <v>3197</v>
      </c>
      <c r="Q482" s="11" t="s">
        <v>6510</v>
      </c>
      <c r="R482" s="11" t="s">
        <v>2400</v>
      </c>
      <c r="S482" s="17">
        <v>103</v>
      </c>
    </row>
    <row r="483" spans="1:19" x14ac:dyDescent="0.25">
      <c r="A483" s="14" t="s">
        <v>3198</v>
      </c>
      <c r="B483" s="11" t="s">
        <v>4002</v>
      </c>
      <c r="C483" s="11" t="s">
        <v>3810</v>
      </c>
      <c r="D483" s="17" t="s">
        <v>4008</v>
      </c>
      <c r="G483" s="105" t="s">
        <v>3982</v>
      </c>
      <c r="H483" s="105" t="s">
        <v>3809</v>
      </c>
      <c r="I483" s="72">
        <v>31</v>
      </c>
      <c r="K483" s="14" t="s">
        <v>3198</v>
      </c>
      <c r="L483" s="11" t="s">
        <v>3979</v>
      </c>
      <c r="M483" s="11" t="s">
        <v>2400</v>
      </c>
      <c r="N483" s="17" t="s">
        <v>3838</v>
      </c>
      <c r="P483" s="14" t="s">
        <v>3198</v>
      </c>
      <c r="Q483" s="11" t="s">
        <v>3805</v>
      </c>
      <c r="R483" s="11" t="s">
        <v>3809</v>
      </c>
      <c r="S483" s="17">
        <v>102</v>
      </c>
    </row>
    <row r="484" spans="1:19" x14ac:dyDescent="0.25">
      <c r="A484" s="14" t="s">
        <v>3199</v>
      </c>
      <c r="B484" s="11" t="s">
        <v>4003</v>
      </c>
      <c r="C484" s="11" t="s">
        <v>3810</v>
      </c>
      <c r="D484" s="17" t="s">
        <v>4009</v>
      </c>
      <c r="F484" s="14" t="s">
        <v>3199</v>
      </c>
      <c r="G484" s="105" t="s">
        <v>4013</v>
      </c>
      <c r="H484" s="105" t="s">
        <v>3130</v>
      </c>
      <c r="I484" s="72">
        <v>30</v>
      </c>
      <c r="K484" s="14" t="s">
        <v>3199</v>
      </c>
      <c r="L484" s="11" t="s">
        <v>3825</v>
      </c>
      <c r="M484" s="11" t="s">
        <v>2400</v>
      </c>
      <c r="N484" s="17" t="s">
        <v>4021</v>
      </c>
      <c r="P484" s="14" t="s">
        <v>3199</v>
      </c>
      <c r="Q484" s="11" t="s">
        <v>3976</v>
      </c>
      <c r="R484" s="11" t="s">
        <v>3810</v>
      </c>
      <c r="S484" s="17">
        <v>97</v>
      </c>
    </row>
    <row r="485" spans="1:19" x14ac:dyDescent="0.25">
      <c r="A485" s="14" t="s">
        <v>3200</v>
      </c>
      <c r="B485" s="11" t="s">
        <v>3957</v>
      </c>
      <c r="C485" s="11" t="s">
        <v>3808</v>
      </c>
      <c r="D485" s="17" t="s">
        <v>4010</v>
      </c>
      <c r="G485" s="105" t="s">
        <v>3980</v>
      </c>
      <c r="H485" s="105" t="s">
        <v>3810</v>
      </c>
      <c r="I485" s="72">
        <v>30</v>
      </c>
      <c r="L485" s="11" t="s">
        <v>3811</v>
      </c>
      <c r="M485" s="11" t="s">
        <v>3809</v>
      </c>
      <c r="N485" s="17" t="s">
        <v>4020</v>
      </c>
      <c r="P485" s="14" t="s">
        <v>3200</v>
      </c>
      <c r="Q485" s="11" t="s">
        <v>3806</v>
      </c>
      <c r="R485" s="11" t="s">
        <v>3810</v>
      </c>
      <c r="S485" s="17">
        <v>96</v>
      </c>
    </row>
    <row r="486" spans="1:19" x14ac:dyDescent="0.25">
      <c r="P486" s="11"/>
      <c r="R486" s="11"/>
    </row>
    <row r="487" spans="1:19" x14ac:dyDescent="0.25">
      <c r="P487" s="11"/>
      <c r="R487" s="11"/>
    </row>
    <row r="488" spans="1:19" ht="15.75" x14ac:dyDescent="0.25">
      <c r="A488" s="283"/>
      <c r="B488" s="284" t="s">
        <v>3770</v>
      </c>
      <c r="C488" s="285"/>
      <c r="D488" s="286"/>
      <c r="E488" s="286"/>
      <c r="F488" s="283"/>
      <c r="G488" s="284" t="s">
        <v>3771</v>
      </c>
      <c r="H488" s="285"/>
      <c r="I488" s="286"/>
      <c r="J488" s="286"/>
      <c r="K488" s="283"/>
      <c r="L488" s="284" t="s">
        <v>3772</v>
      </c>
      <c r="M488" s="285"/>
      <c r="N488" s="286"/>
      <c r="O488" s="286"/>
      <c r="P488" s="283"/>
      <c r="Q488" s="284" t="s">
        <v>4063</v>
      </c>
      <c r="R488" s="287"/>
      <c r="S488" s="286"/>
    </row>
    <row r="489" spans="1:19" x14ac:dyDescent="0.25">
      <c r="A489" s="14" t="s">
        <v>3191</v>
      </c>
      <c r="B489" s="11" t="s">
        <v>3811</v>
      </c>
      <c r="C489" s="11" t="s">
        <v>3809</v>
      </c>
      <c r="D489" s="17" t="s">
        <v>3985</v>
      </c>
      <c r="F489" s="14" t="s">
        <v>3191</v>
      </c>
      <c r="G489" s="11" t="s">
        <v>3962</v>
      </c>
      <c r="H489" s="11" t="s">
        <v>3810</v>
      </c>
      <c r="I489" s="17">
        <v>41</v>
      </c>
      <c r="K489" s="14" t="s">
        <v>3191</v>
      </c>
      <c r="L489" s="11" t="s">
        <v>3811</v>
      </c>
      <c r="M489" s="11" t="s">
        <v>3809</v>
      </c>
      <c r="N489" s="17" t="s">
        <v>3990</v>
      </c>
      <c r="P489" s="14" t="s">
        <v>3191</v>
      </c>
      <c r="Q489" s="11" t="s">
        <v>3825</v>
      </c>
      <c r="R489" s="11" t="s">
        <v>2400</v>
      </c>
      <c r="S489" s="17">
        <v>129</v>
      </c>
    </row>
    <row r="490" spans="1:19" x14ac:dyDescent="0.25">
      <c r="A490" s="14" t="s">
        <v>3192</v>
      </c>
      <c r="B490" s="11" t="s">
        <v>3976</v>
      </c>
      <c r="C490" s="11" t="s">
        <v>3810</v>
      </c>
      <c r="D490" s="17" t="s">
        <v>3942</v>
      </c>
      <c r="F490" s="14" t="s">
        <v>3192</v>
      </c>
      <c r="G490" s="11" t="s">
        <v>3979</v>
      </c>
      <c r="H490" s="11" t="s">
        <v>2400</v>
      </c>
      <c r="I490" s="17">
        <v>38</v>
      </c>
      <c r="K490" s="14" t="s">
        <v>3192</v>
      </c>
      <c r="L490" s="11" t="s">
        <v>3976</v>
      </c>
      <c r="M490" s="11" t="s">
        <v>3810</v>
      </c>
      <c r="N490" s="17" t="s">
        <v>3991</v>
      </c>
      <c r="P490" s="14" t="s">
        <v>3192</v>
      </c>
      <c r="Q490" s="11" t="s">
        <v>3805</v>
      </c>
      <c r="R490" s="11" t="s">
        <v>3809</v>
      </c>
      <c r="S490" s="17">
        <v>113</v>
      </c>
    </row>
    <row r="491" spans="1:19" x14ac:dyDescent="0.25">
      <c r="A491" s="14" t="s">
        <v>3193</v>
      </c>
      <c r="B491" s="11" t="s">
        <v>3956</v>
      </c>
      <c r="C491" s="11" t="s">
        <v>3810</v>
      </c>
      <c r="D491" s="17" t="s">
        <v>3686</v>
      </c>
      <c r="F491" s="14" t="s">
        <v>3193</v>
      </c>
      <c r="G491" s="105" t="s">
        <v>3965</v>
      </c>
      <c r="H491" s="105" t="s">
        <v>3133</v>
      </c>
      <c r="I491" s="72">
        <v>37</v>
      </c>
      <c r="J491" s="72"/>
      <c r="K491" s="14" t="s">
        <v>3193</v>
      </c>
      <c r="L491" s="11" t="s">
        <v>3980</v>
      </c>
      <c r="M491" s="11" t="s">
        <v>3810</v>
      </c>
      <c r="N491" s="17" t="s">
        <v>3992</v>
      </c>
      <c r="P491" s="14" t="s">
        <v>3193</v>
      </c>
      <c r="Q491" s="11" t="s">
        <v>4011</v>
      </c>
      <c r="R491" s="11" t="s">
        <v>3799</v>
      </c>
      <c r="S491" s="17">
        <v>112</v>
      </c>
    </row>
    <row r="492" spans="1:19" x14ac:dyDescent="0.25">
      <c r="A492" s="14" t="s">
        <v>3194</v>
      </c>
      <c r="B492" s="11" t="s">
        <v>3977</v>
      </c>
      <c r="C492" s="11" t="s">
        <v>3809</v>
      </c>
      <c r="D492" s="17" t="s">
        <v>3986</v>
      </c>
      <c r="G492" s="105" t="s">
        <v>3980</v>
      </c>
      <c r="H492" s="105" t="s">
        <v>3810</v>
      </c>
      <c r="I492" s="72">
        <v>37</v>
      </c>
      <c r="J492" s="72"/>
      <c r="K492" s="14" t="s">
        <v>3194</v>
      </c>
      <c r="L492" s="11" t="s">
        <v>3825</v>
      </c>
      <c r="M492" s="11" t="s">
        <v>2400</v>
      </c>
      <c r="N492" s="17" t="s">
        <v>3996</v>
      </c>
      <c r="P492" s="14" t="s">
        <v>3194</v>
      </c>
      <c r="Q492" s="11" t="s">
        <v>3980</v>
      </c>
      <c r="R492" s="11" t="s">
        <v>3810</v>
      </c>
      <c r="S492" s="17">
        <v>111</v>
      </c>
    </row>
    <row r="493" spans="1:19" x14ac:dyDescent="0.25">
      <c r="A493" s="14" t="s">
        <v>3195</v>
      </c>
      <c r="B493" s="11" t="s">
        <v>3951</v>
      </c>
      <c r="C493" s="11" t="s">
        <v>3127</v>
      </c>
      <c r="D493" s="17" t="s">
        <v>3987</v>
      </c>
      <c r="F493" s="14" t="s">
        <v>3195</v>
      </c>
      <c r="G493" s="105" t="s">
        <v>3981</v>
      </c>
      <c r="H493" s="105" t="s">
        <v>3133</v>
      </c>
      <c r="I493" s="72">
        <v>36</v>
      </c>
      <c r="J493" s="72"/>
      <c r="K493" s="14" t="s">
        <v>3195</v>
      </c>
      <c r="L493" s="11" t="s">
        <v>3806</v>
      </c>
      <c r="M493" s="11" t="s">
        <v>3810</v>
      </c>
      <c r="N493" s="17" t="s">
        <v>3993</v>
      </c>
      <c r="P493" s="14" t="s">
        <v>3195</v>
      </c>
      <c r="Q493" s="11" t="s">
        <v>3811</v>
      </c>
      <c r="R493" s="11" t="s">
        <v>3809</v>
      </c>
      <c r="S493" s="17">
        <v>110</v>
      </c>
    </row>
    <row r="494" spans="1:19" x14ac:dyDescent="0.25">
      <c r="A494" s="14" t="s">
        <v>3196</v>
      </c>
      <c r="B494" s="11" t="s">
        <v>3804</v>
      </c>
      <c r="C494" s="11" t="s">
        <v>3799</v>
      </c>
      <c r="D494" s="17" t="s">
        <v>3629</v>
      </c>
      <c r="F494" s="14" t="s">
        <v>3196</v>
      </c>
      <c r="G494" s="105" t="s">
        <v>3982</v>
      </c>
      <c r="H494" s="105" t="s">
        <v>3809</v>
      </c>
      <c r="I494" s="72">
        <v>35</v>
      </c>
      <c r="J494" s="72"/>
      <c r="K494" s="14" t="s">
        <v>3196</v>
      </c>
      <c r="L494" s="11" t="s">
        <v>3952</v>
      </c>
      <c r="M494" s="11" t="s">
        <v>3133</v>
      </c>
      <c r="N494" s="17" t="s">
        <v>3995</v>
      </c>
      <c r="P494" s="14" t="s">
        <v>3196</v>
      </c>
      <c r="Q494" s="11" t="s">
        <v>3951</v>
      </c>
      <c r="R494" s="11" t="s">
        <v>3127</v>
      </c>
      <c r="S494" s="17">
        <v>103</v>
      </c>
    </row>
    <row r="495" spans="1:19" x14ac:dyDescent="0.25">
      <c r="A495" s="14" t="s">
        <v>3197</v>
      </c>
      <c r="B495" s="11" t="s">
        <v>3952</v>
      </c>
      <c r="C495" s="11" t="s">
        <v>3133</v>
      </c>
      <c r="D495" s="17" t="s">
        <v>3458</v>
      </c>
      <c r="F495" s="14" t="s">
        <v>3197</v>
      </c>
      <c r="G495" s="105" t="s">
        <v>3826</v>
      </c>
      <c r="H495" s="105" t="s">
        <v>3127</v>
      </c>
      <c r="I495" s="72">
        <v>34</v>
      </c>
      <c r="J495" s="72"/>
      <c r="K495" s="14" t="s">
        <v>3197</v>
      </c>
      <c r="L495" s="11" t="s">
        <v>3951</v>
      </c>
      <c r="M495" s="11" t="s">
        <v>3127</v>
      </c>
      <c r="N495" s="17" t="s">
        <v>3994</v>
      </c>
      <c r="P495" s="14" t="s">
        <v>3197</v>
      </c>
      <c r="Q495" s="11" t="s">
        <v>3962</v>
      </c>
      <c r="R495" s="11" t="s">
        <v>3810</v>
      </c>
      <c r="S495" s="17">
        <v>102</v>
      </c>
    </row>
    <row r="496" spans="1:19" x14ac:dyDescent="0.25">
      <c r="A496" s="14" t="s">
        <v>3198</v>
      </c>
      <c r="B496" s="11" t="s">
        <v>3791</v>
      </c>
      <c r="C496" s="11" t="s">
        <v>3808</v>
      </c>
      <c r="D496" s="17" t="s">
        <v>3988</v>
      </c>
      <c r="F496" s="14" t="s">
        <v>3198</v>
      </c>
      <c r="G496" s="105" t="s">
        <v>3983</v>
      </c>
      <c r="H496" s="105" t="s">
        <v>3809</v>
      </c>
      <c r="I496" s="72">
        <v>33</v>
      </c>
      <c r="J496" s="72"/>
      <c r="K496" s="14" t="s">
        <v>3198</v>
      </c>
      <c r="L496" s="11" t="s">
        <v>3804</v>
      </c>
      <c r="M496" s="11" t="s">
        <v>3799</v>
      </c>
      <c r="N496" s="17" t="s">
        <v>3997</v>
      </c>
      <c r="P496" s="14" t="s">
        <v>3198</v>
      </c>
      <c r="Q496" s="11" t="s">
        <v>3813</v>
      </c>
      <c r="R496" s="11" t="s">
        <v>3799</v>
      </c>
      <c r="S496" s="17">
        <v>100</v>
      </c>
    </row>
    <row r="497" spans="1:19" x14ac:dyDescent="0.25">
      <c r="A497" s="14" t="s">
        <v>3199</v>
      </c>
      <c r="B497" s="11" t="s">
        <v>3806</v>
      </c>
      <c r="C497" s="11" t="s">
        <v>3810</v>
      </c>
      <c r="D497" s="17" t="s">
        <v>3989</v>
      </c>
      <c r="G497" s="105" t="s">
        <v>3984</v>
      </c>
      <c r="H497" s="105" t="s">
        <v>2400</v>
      </c>
      <c r="I497" s="72">
        <v>33</v>
      </c>
      <c r="J497" s="72"/>
      <c r="K497" s="14" t="s">
        <v>3199</v>
      </c>
      <c r="L497" s="11" t="s">
        <v>3983</v>
      </c>
      <c r="M497" s="11" t="s">
        <v>3809</v>
      </c>
      <c r="N497" s="17" t="s">
        <v>3999</v>
      </c>
      <c r="P497" s="14" t="s">
        <v>3199</v>
      </c>
      <c r="Q497" s="11" t="s">
        <v>3826</v>
      </c>
      <c r="R497" s="11" t="s">
        <v>3127</v>
      </c>
      <c r="S497" s="17">
        <v>99</v>
      </c>
    </row>
    <row r="498" spans="1:19" x14ac:dyDescent="0.25">
      <c r="A498" s="14" t="s">
        <v>3200</v>
      </c>
      <c r="B498" s="11" t="s">
        <v>3978</v>
      </c>
      <c r="C498" s="11" t="s">
        <v>2400</v>
      </c>
      <c r="D498" s="17" t="s">
        <v>3630</v>
      </c>
      <c r="G498" s="105" t="s">
        <v>3813</v>
      </c>
      <c r="H498" s="105" t="s">
        <v>3799</v>
      </c>
      <c r="I498" s="72">
        <v>33</v>
      </c>
      <c r="J498" s="72"/>
      <c r="L498" s="11" t="s">
        <v>3956</v>
      </c>
      <c r="M498" s="11" t="s">
        <v>3810</v>
      </c>
      <c r="N498" s="17" t="s">
        <v>3998</v>
      </c>
      <c r="P498" s="14" t="s">
        <v>3200</v>
      </c>
      <c r="Q498" s="11" t="s">
        <v>3976</v>
      </c>
      <c r="R498" s="11" t="s">
        <v>3810</v>
      </c>
      <c r="S498" s="17">
        <v>97</v>
      </c>
    </row>
    <row r="499" spans="1:19" x14ac:dyDescent="0.25">
      <c r="G499" s="105"/>
      <c r="H499" s="105"/>
      <c r="I499" s="72"/>
      <c r="J499" s="72"/>
      <c r="P499" s="11"/>
      <c r="R499" s="11"/>
    </row>
    <row r="500" spans="1:19" x14ac:dyDescent="0.25">
      <c r="P500" s="11"/>
      <c r="R500" s="11"/>
    </row>
    <row r="501" spans="1:19" ht="15.75" x14ac:dyDescent="0.25">
      <c r="A501" s="283"/>
      <c r="B501" s="284" t="s">
        <v>3773</v>
      </c>
      <c r="C501" s="285"/>
      <c r="D501" s="286"/>
      <c r="E501" s="286"/>
      <c r="F501" s="283"/>
      <c r="G501" s="284" t="s">
        <v>3774</v>
      </c>
      <c r="H501" s="285"/>
      <c r="I501" s="286"/>
      <c r="J501" s="286"/>
      <c r="K501" s="283"/>
      <c r="L501" s="284" t="s">
        <v>3775</v>
      </c>
      <c r="M501" s="285"/>
      <c r="N501" s="286"/>
      <c r="O501" s="286"/>
      <c r="P501" s="283"/>
      <c r="Q501" s="284" t="s">
        <v>4062</v>
      </c>
      <c r="R501" s="287"/>
      <c r="S501" s="286"/>
    </row>
    <row r="502" spans="1:19" x14ac:dyDescent="0.25">
      <c r="A502" s="14" t="s">
        <v>3191</v>
      </c>
      <c r="B502" s="11" t="s">
        <v>3181</v>
      </c>
      <c r="C502" s="11" t="s">
        <v>3133</v>
      </c>
      <c r="D502" s="17" t="s">
        <v>3958</v>
      </c>
      <c r="F502" s="14" t="s">
        <v>3191</v>
      </c>
      <c r="G502" s="11" t="s">
        <v>3711</v>
      </c>
      <c r="H502" s="11" t="s">
        <v>3127</v>
      </c>
      <c r="I502" s="17">
        <v>44</v>
      </c>
      <c r="K502" s="14" t="s">
        <v>3191</v>
      </c>
      <c r="L502" s="11" t="s">
        <v>3952</v>
      </c>
      <c r="M502" s="11" t="s">
        <v>3133</v>
      </c>
      <c r="N502" s="17" t="s">
        <v>3968</v>
      </c>
      <c r="P502" s="14" t="s">
        <v>3191</v>
      </c>
      <c r="Q502" s="11" t="s">
        <v>3953</v>
      </c>
      <c r="R502" s="11" t="s">
        <v>3810</v>
      </c>
      <c r="S502" s="17">
        <v>117</v>
      </c>
    </row>
    <row r="503" spans="1:19" x14ac:dyDescent="0.25">
      <c r="A503" s="14" t="s">
        <v>3192</v>
      </c>
      <c r="B503" s="11" t="s">
        <v>3951</v>
      </c>
      <c r="C503" s="11" t="s">
        <v>3127</v>
      </c>
      <c r="D503" s="17" t="s">
        <v>3273</v>
      </c>
      <c r="F503" s="14" t="s">
        <v>3192</v>
      </c>
      <c r="G503" s="11" t="s">
        <v>3962</v>
      </c>
      <c r="H503" s="11" t="s">
        <v>3810</v>
      </c>
      <c r="I503" s="17">
        <v>41</v>
      </c>
      <c r="K503" s="14" t="s">
        <v>3192</v>
      </c>
      <c r="L503" s="11" t="s">
        <v>3181</v>
      </c>
      <c r="M503" s="11" t="s">
        <v>3133</v>
      </c>
      <c r="N503" s="17" t="s">
        <v>3969</v>
      </c>
      <c r="P503" s="14" t="s">
        <v>3192</v>
      </c>
      <c r="Q503" s="11" t="s">
        <v>3813</v>
      </c>
      <c r="R503" s="11" t="s">
        <v>3799</v>
      </c>
      <c r="S503" s="17">
        <v>116</v>
      </c>
    </row>
    <row r="504" spans="1:19" x14ac:dyDescent="0.25">
      <c r="A504" s="14" t="s">
        <v>3193</v>
      </c>
      <c r="B504" s="11" t="s">
        <v>3952</v>
      </c>
      <c r="C504" s="11" t="s">
        <v>3133</v>
      </c>
      <c r="D504" s="17" t="s">
        <v>3959</v>
      </c>
      <c r="F504" s="14" t="s">
        <v>3193</v>
      </c>
      <c r="G504" s="11" t="s">
        <v>3963</v>
      </c>
      <c r="H504" s="11" t="s">
        <v>3967</v>
      </c>
      <c r="I504" s="17">
        <v>39</v>
      </c>
      <c r="K504" s="14" t="s">
        <v>3193</v>
      </c>
      <c r="L504" s="11" t="s">
        <v>3951</v>
      </c>
      <c r="M504" s="11" t="s">
        <v>3127</v>
      </c>
      <c r="N504" s="17" t="s">
        <v>3970</v>
      </c>
      <c r="P504" s="14" t="s">
        <v>3193</v>
      </c>
      <c r="Q504" s="11" t="s">
        <v>3964</v>
      </c>
      <c r="R504" s="11" t="s">
        <v>3127</v>
      </c>
      <c r="S504" s="17">
        <v>110</v>
      </c>
    </row>
    <row r="505" spans="1:19" x14ac:dyDescent="0.25">
      <c r="A505" s="14" t="s">
        <v>3194</v>
      </c>
      <c r="B505" s="11" t="s">
        <v>3953</v>
      </c>
      <c r="C505" s="11" t="s">
        <v>3810</v>
      </c>
      <c r="D505" s="17" t="s">
        <v>3568</v>
      </c>
      <c r="F505" s="14" t="s">
        <v>3194</v>
      </c>
      <c r="G505" s="11" t="s">
        <v>3826</v>
      </c>
      <c r="H505" s="11" t="s">
        <v>3127</v>
      </c>
      <c r="I505" s="17">
        <v>36</v>
      </c>
      <c r="K505" s="14" t="s">
        <v>3194</v>
      </c>
      <c r="L505" s="11" t="s">
        <v>3826</v>
      </c>
      <c r="M505" s="11" t="s">
        <v>3127</v>
      </c>
      <c r="N505" s="17" t="s">
        <v>3971</v>
      </c>
      <c r="P505" s="14" t="s">
        <v>3194</v>
      </c>
      <c r="Q505" s="11" t="s">
        <v>3826</v>
      </c>
      <c r="R505" s="11" t="s">
        <v>3127</v>
      </c>
      <c r="S505" s="17">
        <v>107</v>
      </c>
    </row>
    <row r="506" spans="1:19" x14ac:dyDescent="0.25">
      <c r="A506" s="14" t="s">
        <v>3195</v>
      </c>
      <c r="B506" s="11" t="s">
        <v>3791</v>
      </c>
      <c r="C506" s="11" t="s">
        <v>3808</v>
      </c>
      <c r="D506" s="17" t="s">
        <v>3686</v>
      </c>
      <c r="F506" s="14" t="s">
        <v>3195</v>
      </c>
      <c r="G506" s="11" t="s">
        <v>3813</v>
      </c>
      <c r="H506" s="11" t="s">
        <v>3799</v>
      </c>
      <c r="I506" s="17">
        <v>34</v>
      </c>
      <c r="L506" s="11" t="s">
        <v>3963</v>
      </c>
      <c r="M506" s="11" t="s">
        <v>3967</v>
      </c>
      <c r="N506" s="17" t="s">
        <v>3972</v>
      </c>
      <c r="P506" s="14" t="s">
        <v>3195</v>
      </c>
      <c r="Q506" s="11" t="s">
        <v>3962</v>
      </c>
      <c r="R506" s="11" t="s">
        <v>3810</v>
      </c>
      <c r="S506" s="17">
        <v>105</v>
      </c>
    </row>
    <row r="507" spans="1:19" x14ac:dyDescent="0.25">
      <c r="A507" s="14" t="s">
        <v>3196</v>
      </c>
      <c r="B507" s="11" t="s">
        <v>3782</v>
      </c>
      <c r="C507" s="11" t="s">
        <v>3130</v>
      </c>
      <c r="D507" s="17" t="s">
        <v>3960</v>
      </c>
      <c r="F507" s="14" t="s">
        <v>3196</v>
      </c>
      <c r="G507" s="11" t="s">
        <v>3803</v>
      </c>
      <c r="H507" s="11" t="s">
        <v>3808</v>
      </c>
      <c r="I507" s="17">
        <v>32</v>
      </c>
      <c r="K507" s="14" t="s">
        <v>3196</v>
      </c>
      <c r="L507" s="11" t="s">
        <v>3813</v>
      </c>
      <c r="M507" s="11" t="s">
        <v>3799</v>
      </c>
      <c r="N507" s="17" t="s">
        <v>3973</v>
      </c>
      <c r="P507" s="14" t="s">
        <v>3196</v>
      </c>
      <c r="Q507" s="105" t="s">
        <v>3981</v>
      </c>
      <c r="R507" s="11" t="s">
        <v>3133</v>
      </c>
      <c r="S507" s="17">
        <v>102</v>
      </c>
    </row>
    <row r="508" spans="1:19" x14ac:dyDescent="0.25">
      <c r="A508" s="14" t="s">
        <v>3197</v>
      </c>
      <c r="B508" s="11" t="s">
        <v>3954</v>
      </c>
      <c r="C508" s="11" t="s">
        <v>3828</v>
      </c>
      <c r="D508" s="17" t="s">
        <v>3631</v>
      </c>
      <c r="F508" s="14" t="s">
        <v>3197</v>
      </c>
      <c r="G508" s="11" t="s">
        <v>3964</v>
      </c>
      <c r="H508" s="11" t="s">
        <v>3127</v>
      </c>
      <c r="I508" s="17">
        <v>31</v>
      </c>
      <c r="L508" s="105" t="s">
        <v>3953</v>
      </c>
      <c r="M508" s="105" t="s">
        <v>3810</v>
      </c>
      <c r="N508" s="72" t="s">
        <v>3695</v>
      </c>
      <c r="O508" s="72"/>
      <c r="P508" s="14" t="s">
        <v>3197</v>
      </c>
      <c r="Q508" s="11" t="s">
        <v>3955</v>
      </c>
      <c r="R508" s="11" t="s">
        <v>3127</v>
      </c>
      <c r="S508" s="17">
        <v>97</v>
      </c>
    </row>
    <row r="509" spans="1:19" x14ac:dyDescent="0.25">
      <c r="A509" s="14" t="s">
        <v>3198</v>
      </c>
      <c r="B509" s="11" t="s">
        <v>3955</v>
      </c>
      <c r="C509" s="11" t="s">
        <v>3127</v>
      </c>
      <c r="D509" s="17" t="s">
        <v>3320</v>
      </c>
      <c r="F509" s="14" t="s">
        <v>3198</v>
      </c>
      <c r="G509" s="11" t="s">
        <v>3804</v>
      </c>
      <c r="H509" s="11" t="s">
        <v>3799</v>
      </c>
      <c r="I509" s="17">
        <v>30</v>
      </c>
      <c r="L509" s="105" t="s">
        <v>3791</v>
      </c>
      <c r="M509" s="105" t="s">
        <v>3808</v>
      </c>
      <c r="N509" s="72" t="s">
        <v>3695</v>
      </c>
      <c r="O509" s="72"/>
      <c r="Q509" s="11" t="s">
        <v>3952</v>
      </c>
      <c r="R509" s="11" t="s">
        <v>3133</v>
      </c>
      <c r="S509" s="17">
        <v>97</v>
      </c>
    </row>
    <row r="510" spans="1:19" x14ac:dyDescent="0.25">
      <c r="A510" s="14" t="s">
        <v>3199</v>
      </c>
      <c r="B510" s="11" t="s">
        <v>3956</v>
      </c>
      <c r="C510" s="11" t="s">
        <v>3810</v>
      </c>
      <c r="D510" s="17" t="s">
        <v>3787</v>
      </c>
      <c r="F510" s="14" t="s">
        <v>3199</v>
      </c>
      <c r="G510" s="105" t="s">
        <v>3965</v>
      </c>
      <c r="H510" s="105" t="s">
        <v>3133</v>
      </c>
      <c r="I510" s="72">
        <v>29</v>
      </c>
      <c r="K510" s="14" t="s">
        <v>3199</v>
      </c>
      <c r="L510" s="11" t="s">
        <v>3955</v>
      </c>
      <c r="M510" s="11" t="s">
        <v>3127</v>
      </c>
      <c r="N510" s="17" t="s">
        <v>3974</v>
      </c>
      <c r="Q510" s="11" t="s">
        <v>3782</v>
      </c>
      <c r="R510" s="11" t="s">
        <v>3130</v>
      </c>
      <c r="S510" s="17">
        <v>97</v>
      </c>
    </row>
    <row r="511" spans="1:19" x14ac:dyDescent="0.25">
      <c r="A511" s="14" t="s">
        <v>3200</v>
      </c>
      <c r="B511" s="11" t="s">
        <v>3957</v>
      </c>
      <c r="C511" s="11" t="s">
        <v>3808</v>
      </c>
      <c r="D511" s="17" t="s">
        <v>3961</v>
      </c>
      <c r="G511" s="105" t="s">
        <v>3966</v>
      </c>
      <c r="H511" s="105" t="s">
        <v>3133</v>
      </c>
      <c r="I511" s="72">
        <v>29</v>
      </c>
      <c r="K511" s="14" t="s">
        <v>3200</v>
      </c>
      <c r="L511" s="11" t="s">
        <v>3782</v>
      </c>
      <c r="M511" s="11" t="s">
        <v>3130</v>
      </c>
      <c r="N511" s="17" t="s">
        <v>3975</v>
      </c>
      <c r="P511" s="14" t="s">
        <v>3200</v>
      </c>
      <c r="Q511" s="11" t="s">
        <v>6511</v>
      </c>
      <c r="R511" s="11" t="s">
        <v>3127</v>
      </c>
      <c r="S511" s="17">
        <v>95</v>
      </c>
    </row>
    <row r="512" spans="1:19" x14ac:dyDescent="0.25">
      <c r="P512" s="11"/>
      <c r="R512" s="11"/>
    </row>
    <row r="513" spans="1:18" x14ac:dyDescent="0.25">
      <c r="P513" s="11"/>
      <c r="R513" s="11"/>
    </row>
    <row r="514" spans="1:18" ht="15.75" x14ac:dyDescent="0.25">
      <c r="A514" s="283"/>
      <c r="B514" s="284" t="s">
        <v>3776</v>
      </c>
      <c r="C514" s="285"/>
      <c r="D514" s="286"/>
      <c r="E514" s="286"/>
      <c r="F514" s="283"/>
      <c r="G514" s="284" t="s">
        <v>3777</v>
      </c>
      <c r="H514" s="285"/>
      <c r="I514" s="286"/>
      <c r="J514" s="286"/>
      <c r="K514" s="283"/>
      <c r="L514" s="284" t="s">
        <v>3778</v>
      </c>
      <c r="M514" s="285"/>
      <c r="N514" s="286"/>
      <c r="P514" s="11"/>
      <c r="R514" s="11"/>
    </row>
    <row r="515" spans="1:18" x14ac:dyDescent="0.25">
      <c r="A515" s="14" t="s">
        <v>3191</v>
      </c>
      <c r="B515" s="11" t="s">
        <v>3782</v>
      </c>
      <c r="C515" s="11" t="s">
        <v>3130</v>
      </c>
      <c r="D515" s="17" t="s">
        <v>3783</v>
      </c>
      <c r="F515" s="14" t="s">
        <v>3191</v>
      </c>
      <c r="G515" s="11" t="s">
        <v>3800</v>
      </c>
      <c r="H515" s="11" t="s">
        <v>3130</v>
      </c>
      <c r="I515" s="17">
        <v>31</v>
      </c>
      <c r="K515" s="14" t="s">
        <v>3191</v>
      </c>
      <c r="L515" s="11" t="s">
        <v>3782</v>
      </c>
      <c r="M515" s="11" t="s">
        <v>3130</v>
      </c>
      <c r="N515" s="17" t="s">
        <v>5686</v>
      </c>
      <c r="P515" s="11"/>
      <c r="R515" s="11"/>
    </row>
    <row r="516" spans="1:18" x14ac:dyDescent="0.25">
      <c r="A516" s="14" t="s">
        <v>3192</v>
      </c>
      <c r="B516" s="11" t="s">
        <v>3784</v>
      </c>
      <c r="C516" s="11" t="s">
        <v>3808</v>
      </c>
      <c r="D516" s="17" t="s">
        <v>3785</v>
      </c>
      <c r="F516" s="14" t="s">
        <v>3192</v>
      </c>
      <c r="G516" s="11" t="s">
        <v>3801</v>
      </c>
      <c r="H516" s="11" t="s">
        <v>3808</v>
      </c>
      <c r="I516" s="17">
        <v>30</v>
      </c>
      <c r="K516" s="14" t="s">
        <v>3192</v>
      </c>
      <c r="L516" s="11" t="s">
        <v>3789</v>
      </c>
      <c r="M516" s="11" t="s">
        <v>3808</v>
      </c>
      <c r="N516" s="17" t="s">
        <v>5680</v>
      </c>
      <c r="P516" s="11"/>
      <c r="R516" s="11"/>
    </row>
    <row r="517" spans="1:18" x14ac:dyDescent="0.25">
      <c r="A517" s="14" t="s">
        <v>3193</v>
      </c>
      <c r="B517" s="11" t="s">
        <v>3786</v>
      </c>
      <c r="C517" s="11" t="s">
        <v>3808</v>
      </c>
      <c r="D517" s="17" t="s">
        <v>3787</v>
      </c>
      <c r="F517" s="14" t="s">
        <v>3193</v>
      </c>
      <c r="G517" s="11" t="s">
        <v>3802</v>
      </c>
      <c r="H517" s="11" t="s">
        <v>3808</v>
      </c>
      <c r="I517" s="17">
        <v>27</v>
      </c>
      <c r="K517" s="14" t="s">
        <v>3193</v>
      </c>
      <c r="L517" s="11" t="s">
        <v>3791</v>
      </c>
      <c r="M517" s="11" t="s">
        <v>3808</v>
      </c>
      <c r="N517" s="17" t="s">
        <v>5656</v>
      </c>
      <c r="P517" s="11"/>
      <c r="R517" s="11"/>
    </row>
    <row r="518" spans="1:18" x14ac:dyDescent="0.25">
      <c r="A518" s="14" t="s">
        <v>3194</v>
      </c>
      <c r="B518" s="11" t="s">
        <v>3789</v>
      </c>
      <c r="C518" s="11" t="s">
        <v>3808</v>
      </c>
      <c r="D518" s="17" t="s">
        <v>3870</v>
      </c>
      <c r="F518" s="14" t="s">
        <v>3194</v>
      </c>
      <c r="G518" s="105" t="s">
        <v>3890</v>
      </c>
      <c r="H518" s="105" t="s">
        <v>3808</v>
      </c>
      <c r="I518" s="72">
        <v>24</v>
      </c>
      <c r="K518" s="14" t="s">
        <v>3194</v>
      </c>
      <c r="L518" s="11" t="s">
        <v>5709</v>
      </c>
      <c r="M518" s="11" t="s">
        <v>3799</v>
      </c>
      <c r="N518" s="17" t="s">
        <v>5711</v>
      </c>
      <c r="P518" s="11"/>
      <c r="R518" s="11"/>
    </row>
    <row r="519" spans="1:18" x14ac:dyDescent="0.25">
      <c r="A519" s="14" t="s">
        <v>3195</v>
      </c>
      <c r="B519" s="11" t="s">
        <v>5709</v>
      </c>
      <c r="C519" s="11" t="s">
        <v>3799</v>
      </c>
      <c r="D519" s="17" t="s">
        <v>3788</v>
      </c>
      <c r="G519" s="105" t="s">
        <v>3803</v>
      </c>
      <c r="H519" s="105" t="s">
        <v>3808</v>
      </c>
      <c r="I519" s="72">
        <v>24</v>
      </c>
      <c r="K519" s="14" t="s">
        <v>3195</v>
      </c>
      <c r="L519" s="11" t="s">
        <v>3801</v>
      </c>
      <c r="M519" s="11" t="s">
        <v>3808</v>
      </c>
      <c r="N519" s="17" t="s">
        <v>5712</v>
      </c>
      <c r="P519" s="11"/>
      <c r="R519" s="11"/>
    </row>
    <row r="520" spans="1:18" x14ac:dyDescent="0.25">
      <c r="A520" s="14" t="s">
        <v>3196</v>
      </c>
      <c r="B520" s="11" t="s">
        <v>3791</v>
      </c>
      <c r="C520" s="11" t="s">
        <v>3808</v>
      </c>
      <c r="D520" s="17" t="s">
        <v>3792</v>
      </c>
      <c r="F520" s="14" t="s">
        <v>3196</v>
      </c>
      <c r="G520" s="105" t="s">
        <v>3804</v>
      </c>
      <c r="H520" s="105" t="s">
        <v>3799</v>
      </c>
      <c r="I520" s="72">
        <v>23</v>
      </c>
      <c r="L520" s="11" t="s">
        <v>3800</v>
      </c>
      <c r="M520" s="11" t="s">
        <v>3130</v>
      </c>
      <c r="N520" s="17" t="s">
        <v>5715</v>
      </c>
      <c r="P520" s="11"/>
      <c r="R520" s="11"/>
    </row>
    <row r="521" spans="1:18" x14ac:dyDescent="0.25">
      <c r="A521" s="14" t="s">
        <v>3197</v>
      </c>
      <c r="B521" s="11" t="s">
        <v>3181</v>
      </c>
      <c r="C521" s="11" t="s">
        <v>5571</v>
      </c>
      <c r="D521" s="17" t="s">
        <v>3793</v>
      </c>
      <c r="F521" s="14" t="s">
        <v>3197</v>
      </c>
      <c r="G521" s="105" t="s">
        <v>3711</v>
      </c>
      <c r="H521" s="105" t="s">
        <v>3127</v>
      </c>
      <c r="I521" s="72">
        <v>22</v>
      </c>
      <c r="K521" s="14" t="s">
        <v>3197</v>
      </c>
      <c r="L521" s="11" t="s">
        <v>3794</v>
      </c>
      <c r="M521" s="11" t="s">
        <v>3809</v>
      </c>
      <c r="N521" s="17" t="s">
        <v>5597</v>
      </c>
      <c r="P521" s="11"/>
      <c r="R521" s="11"/>
    </row>
    <row r="522" spans="1:18" x14ac:dyDescent="0.25">
      <c r="A522" s="14" t="s">
        <v>3198</v>
      </c>
      <c r="B522" s="11" t="s">
        <v>3794</v>
      </c>
      <c r="C522" s="11" t="s">
        <v>3809</v>
      </c>
      <c r="D522" s="17" t="s">
        <v>3796</v>
      </c>
      <c r="G522" s="105" t="s">
        <v>3805</v>
      </c>
      <c r="H522" s="105" t="s">
        <v>3809</v>
      </c>
      <c r="I522" s="72">
        <v>22</v>
      </c>
      <c r="L522" s="11" t="s">
        <v>3784</v>
      </c>
      <c r="M522" s="11" t="s">
        <v>3808</v>
      </c>
      <c r="N522" s="17" t="s">
        <v>4329</v>
      </c>
      <c r="P522" s="11"/>
      <c r="R522" s="11"/>
    </row>
    <row r="523" spans="1:18" x14ac:dyDescent="0.25">
      <c r="A523" s="14" t="s">
        <v>3199</v>
      </c>
      <c r="B523" s="11" t="s">
        <v>5710</v>
      </c>
      <c r="C523" s="11" t="s">
        <v>3130</v>
      </c>
      <c r="D523" s="17" t="s">
        <v>3885</v>
      </c>
      <c r="F523" s="14" t="s">
        <v>3199</v>
      </c>
      <c r="G523" s="105" t="s">
        <v>3806</v>
      </c>
      <c r="H523" s="105" t="s">
        <v>3810</v>
      </c>
      <c r="I523" s="72">
        <v>21</v>
      </c>
      <c r="K523" s="14" t="s">
        <v>3199</v>
      </c>
      <c r="L523" s="11" t="s">
        <v>3802</v>
      </c>
      <c r="M523" s="11" t="s">
        <v>3808</v>
      </c>
      <c r="N523" s="17" t="s">
        <v>5713</v>
      </c>
      <c r="P523" s="11"/>
      <c r="R523" s="11"/>
    </row>
    <row r="524" spans="1:18" x14ac:dyDescent="0.25">
      <c r="A524" s="14" t="s">
        <v>3200</v>
      </c>
      <c r="B524" s="11" t="s">
        <v>3797</v>
      </c>
      <c r="C524" s="11" t="s">
        <v>3810</v>
      </c>
      <c r="D524" s="17" t="s">
        <v>3798</v>
      </c>
      <c r="F524" s="14" t="s">
        <v>3200</v>
      </c>
      <c r="G524" s="11" t="s">
        <v>3807</v>
      </c>
      <c r="H524" s="11" t="s">
        <v>3126</v>
      </c>
      <c r="I524" s="17">
        <v>20</v>
      </c>
      <c r="K524" s="14" t="s">
        <v>3200</v>
      </c>
      <c r="L524" s="11" t="s">
        <v>3890</v>
      </c>
      <c r="M524" s="11" t="s">
        <v>3808</v>
      </c>
      <c r="N524" s="17" t="s">
        <v>5714</v>
      </c>
      <c r="P524" s="11"/>
      <c r="R524" s="11"/>
    </row>
    <row r="525" spans="1:18" x14ac:dyDescent="0.25">
      <c r="P525" s="11"/>
      <c r="R525" s="11"/>
    </row>
    <row r="526" spans="1:18" x14ac:dyDescent="0.25">
      <c r="P526" s="11"/>
      <c r="R526" s="11"/>
    </row>
    <row r="527" spans="1:18" ht="15.75" x14ac:dyDescent="0.25">
      <c r="A527" s="283"/>
      <c r="B527" s="284" t="s">
        <v>3779</v>
      </c>
      <c r="C527" s="285"/>
      <c r="D527" s="286"/>
      <c r="E527" s="283"/>
      <c r="F527" s="283"/>
      <c r="G527" s="284" t="s">
        <v>3780</v>
      </c>
      <c r="H527" s="285"/>
      <c r="I527" s="286"/>
      <c r="J527" s="286"/>
      <c r="K527" s="283"/>
      <c r="L527" s="284" t="s">
        <v>3781</v>
      </c>
      <c r="M527" s="285"/>
      <c r="N527" s="286"/>
      <c r="O527" s="283"/>
      <c r="P527" s="11"/>
      <c r="R527" s="11"/>
    </row>
    <row r="528" spans="1:18" x14ac:dyDescent="0.25">
      <c r="A528" s="14" t="s">
        <v>3191</v>
      </c>
      <c r="B528" s="11" t="s">
        <v>3811</v>
      </c>
      <c r="C528" s="11" t="s">
        <v>3809</v>
      </c>
      <c r="D528" s="17" t="s">
        <v>3812</v>
      </c>
      <c r="F528" s="14" t="s">
        <v>3191</v>
      </c>
      <c r="G528" s="11" t="s">
        <v>3802</v>
      </c>
      <c r="H528" s="11" t="s">
        <v>3808</v>
      </c>
      <c r="I528" s="17">
        <v>28</v>
      </c>
      <c r="K528" s="14" t="s">
        <v>3191</v>
      </c>
      <c r="L528" s="11" t="s">
        <v>3811</v>
      </c>
      <c r="M528" s="11" t="s">
        <v>3809</v>
      </c>
      <c r="N528" s="17" t="s">
        <v>5686</v>
      </c>
      <c r="P528" s="11"/>
      <c r="R528" s="11"/>
    </row>
    <row r="529" spans="1:18" x14ac:dyDescent="0.25">
      <c r="A529" s="14" t="s">
        <v>3192</v>
      </c>
      <c r="B529" s="11" t="s">
        <v>3791</v>
      </c>
      <c r="C529" s="11" t="s">
        <v>3808</v>
      </c>
      <c r="D529" s="17" t="s">
        <v>4010</v>
      </c>
      <c r="F529" s="14" t="s">
        <v>3192</v>
      </c>
      <c r="G529" s="11" t="s">
        <v>3801</v>
      </c>
      <c r="H529" s="11" t="s">
        <v>3808</v>
      </c>
      <c r="I529" s="17">
        <v>22</v>
      </c>
      <c r="K529" s="14" t="s">
        <v>3192</v>
      </c>
      <c r="L529" s="11" t="s">
        <v>3813</v>
      </c>
      <c r="M529" s="11" t="s">
        <v>3810</v>
      </c>
      <c r="N529" s="17" t="s">
        <v>4284</v>
      </c>
      <c r="P529" s="11"/>
      <c r="R529" s="11"/>
    </row>
    <row r="530" spans="1:18" x14ac:dyDescent="0.25">
      <c r="A530" s="14" t="s">
        <v>3193</v>
      </c>
      <c r="B530" s="11" t="s">
        <v>3813</v>
      </c>
      <c r="C530" s="11" t="s">
        <v>3810</v>
      </c>
      <c r="D530" s="17" t="s">
        <v>3814</v>
      </c>
      <c r="G530" s="11" t="s">
        <v>3825</v>
      </c>
      <c r="H530" s="11" t="s">
        <v>3810</v>
      </c>
      <c r="I530" s="17">
        <v>22</v>
      </c>
      <c r="K530" s="14" t="s">
        <v>3193</v>
      </c>
      <c r="L530" s="11" t="s">
        <v>3791</v>
      </c>
      <c r="M530" s="11" t="s">
        <v>3808</v>
      </c>
      <c r="N530" s="17" t="s">
        <v>5703</v>
      </c>
      <c r="P530" s="11"/>
      <c r="R530" s="11"/>
    </row>
    <row r="531" spans="1:18" x14ac:dyDescent="0.25">
      <c r="A531" s="14" t="s">
        <v>3194</v>
      </c>
      <c r="B531" s="11" t="s">
        <v>3782</v>
      </c>
      <c r="C531" s="11" t="s">
        <v>3130</v>
      </c>
      <c r="D531" s="17" t="s">
        <v>3815</v>
      </c>
      <c r="F531" s="14" t="s">
        <v>3194</v>
      </c>
      <c r="G531" s="11" t="s">
        <v>3826</v>
      </c>
      <c r="H531" s="11" t="s">
        <v>3127</v>
      </c>
      <c r="I531" s="17">
        <v>20</v>
      </c>
      <c r="K531" s="14" t="s">
        <v>3194</v>
      </c>
      <c r="L531" s="11" t="s">
        <v>3817</v>
      </c>
      <c r="M531" s="11" t="s">
        <v>3828</v>
      </c>
      <c r="N531" s="17" t="s">
        <v>5648</v>
      </c>
      <c r="P531" s="11"/>
      <c r="R531" s="11"/>
    </row>
    <row r="532" spans="1:18" x14ac:dyDescent="0.25">
      <c r="B532" s="11" t="s">
        <v>3816</v>
      </c>
      <c r="C532" s="11" t="s">
        <v>3127</v>
      </c>
      <c r="D532" s="17" t="s">
        <v>3815</v>
      </c>
      <c r="G532" s="11" t="s">
        <v>3800</v>
      </c>
      <c r="H532" s="11" t="s">
        <v>3130</v>
      </c>
      <c r="I532" s="17">
        <v>20</v>
      </c>
      <c r="K532" s="14" t="s">
        <v>3195</v>
      </c>
      <c r="L532" s="11" t="s">
        <v>3825</v>
      </c>
      <c r="M532" s="11" t="s">
        <v>3810</v>
      </c>
      <c r="N532" s="17" t="s">
        <v>5704</v>
      </c>
      <c r="P532" s="11"/>
      <c r="R532" s="11"/>
    </row>
    <row r="533" spans="1:18" x14ac:dyDescent="0.25">
      <c r="A533" s="14" t="s">
        <v>3196</v>
      </c>
      <c r="B533" s="11" t="s">
        <v>3817</v>
      </c>
      <c r="C533" s="11" t="s">
        <v>3828</v>
      </c>
      <c r="D533" s="17" t="s">
        <v>5708</v>
      </c>
      <c r="F533" s="14" t="s">
        <v>3196</v>
      </c>
      <c r="G533" s="11" t="s">
        <v>3811</v>
      </c>
      <c r="H533" s="11" t="s">
        <v>3809</v>
      </c>
      <c r="I533" s="17">
        <v>19</v>
      </c>
      <c r="K533" s="14" t="s">
        <v>3196</v>
      </c>
      <c r="L533" s="11" t="s">
        <v>3816</v>
      </c>
      <c r="M533" s="11" t="s">
        <v>3127</v>
      </c>
      <c r="N533" s="17" t="s">
        <v>5705</v>
      </c>
      <c r="P533" s="11"/>
      <c r="R533" s="11"/>
    </row>
    <row r="534" spans="1:18" x14ac:dyDescent="0.25">
      <c r="A534" s="14" t="s">
        <v>3197</v>
      </c>
      <c r="B534" s="11" t="s">
        <v>3819</v>
      </c>
      <c r="C534" s="11" t="s">
        <v>3127</v>
      </c>
      <c r="D534" s="17" t="s">
        <v>3873</v>
      </c>
      <c r="F534" s="14" t="s">
        <v>3197</v>
      </c>
      <c r="G534" s="11" t="s">
        <v>3817</v>
      </c>
      <c r="H534" s="11" t="s">
        <v>3828</v>
      </c>
      <c r="I534" s="17">
        <v>18</v>
      </c>
      <c r="K534" s="14" t="s">
        <v>3197</v>
      </c>
      <c r="L534" s="11" t="s">
        <v>3802</v>
      </c>
      <c r="M534" s="11" t="s">
        <v>3808</v>
      </c>
      <c r="N534" s="17" t="s">
        <v>5785</v>
      </c>
      <c r="P534" s="11"/>
      <c r="R534" s="11"/>
    </row>
    <row r="535" spans="1:18" x14ac:dyDescent="0.25">
      <c r="A535" s="14" t="s">
        <v>3198</v>
      </c>
      <c r="B535" s="11" t="s">
        <v>3789</v>
      </c>
      <c r="C535" s="11" t="s">
        <v>3808</v>
      </c>
      <c r="D535" s="17" t="s">
        <v>3818</v>
      </c>
      <c r="G535" s="11" t="s">
        <v>3813</v>
      </c>
      <c r="H535" s="11" t="s">
        <v>3810</v>
      </c>
      <c r="I535" s="17">
        <v>18</v>
      </c>
      <c r="K535" s="14" t="s">
        <v>3198</v>
      </c>
      <c r="L535" s="11" t="s">
        <v>3832</v>
      </c>
      <c r="M535" s="11" t="s">
        <v>3810</v>
      </c>
      <c r="N535" s="17" t="s">
        <v>5707</v>
      </c>
      <c r="P535" s="11"/>
      <c r="R535" s="11"/>
    </row>
    <row r="536" spans="1:18" x14ac:dyDescent="0.25">
      <c r="A536" s="14" t="s">
        <v>3199</v>
      </c>
      <c r="B536" s="11" t="s">
        <v>3181</v>
      </c>
      <c r="C536" s="11" t="s">
        <v>5571</v>
      </c>
      <c r="D536" s="17" t="s">
        <v>4309</v>
      </c>
      <c r="G536" s="11" t="s">
        <v>3797</v>
      </c>
      <c r="H536" s="11" t="s">
        <v>3810</v>
      </c>
      <c r="I536" s="17">
        <v>18</v>
      </c>
      <c r="L536" s="11" t="s">
        <v>3848</v>
      </c>
      <c r="M536" s="11" t="s">
        <v>3828</v>
      </c>
      <c r="N536" s="17" t="s">
        <v>5707</v>
      </c>
      <c r="P536" s="11"/>
      <c r="R536" s="11"/>
    </row>
    <row r="537" spans="1:18" x14ac:dyDescent="0.25">
      <c r="A537" s="14" t="s">
        <v>3200</v>
      </c>
      <c r="B537" s="11" t="s">
        <v>3786</v>
      </c>
      <c r="C537" s="11" t="s">
        <v>3808</v>
      </c>
      <c r="D537" s="17" t="s">
        <v>3821</v>
      </c>
      <c r="G537" s="11" t="s">
        <v>3827</v>
      </c>
      <c r="H537" s="11" t="s">
        <v>3809</v>
      </c>
      <c r="I537" s="17">
        <v>18</v>
      </c>
      <c r="L537" s="11" t="s">
        <v>3789</v>
      </c>
      <c r="M537" s="11" t="s">
        <v>3808</v>
      </c>
      <c r="N537" s="17" t="s">
        <v>5706</v>
      </c>
      <c r="P537" s="11"/>
      <c r="R537" s="11"/>
    </row>
    <row r="538" spans="1:18" x14ac:dyDescent="0.25">
      <c r="P538" s="11"/>
      <c r="R538" s="11"/>
    </row>
    <row r="539" spans="1:18" x14ac:dyDescent="0.25">
      <c r="P539" s="11"/>
      <c r="R539" s="11"/>
    </row>
    <row r="540" spans="1:18" ht="15.75" x14ac:dyDescent="0.25">
      <c r="A540" s="283"/>
      <c r="B540" s="284" t="s">
        <v>3822</v>
      </c>
      <c r="C540" s="285"/>
      <c r="D540" s="286"/>
      <c r="E540" s="286"/>
      <c r="F540" s="283"/>
      <c r="G540" s="284" t="s">
        <v>3823</v>
      </c>
      <c r="H540" s="285"/>
      <c r="I540" s="286"/>
      <c r="J540" s="283"/>
      <c r="K540" s="283"/>
      <c r="L540" s="284" t="s">
        <v>3824</v>
      </c>
      <c r="M540" s="285"/>
      <c r="N540" s="286"/>
      <c r="P540" s="11"/>
      <c r="R540" s="11"/>
    </row>
    <row r="541" spans="1:18" x14ac:dyDescent="0.25">
      <c r="A541" s="14" t="s">
        <v>3191</v>
      </c>
      <c r="B541" s="11" t="s">
        <v>3832</v>
      </c>
      <c r="C541" s="11" t="s">
        <v>3810</v>
      </c>
      <c r="D541" s="17" t="s">
        <v>3838</v>
      </c>
      <c r="F541" s="14" t="s">
        <v>3191</v>
      </c>
      <c r="G541" s="11" t="s">
        <v>3801</v>
      </c>
      <c r="H541" s="11" t="s">
        <v>3808</v>
      </c>
      <c r="I541" s="17">
        <v>39</v>
      </c>
      <c r="K541" s="14" t="s">
        <v>3191</v>
      </c>
      <c r="L541" s="11" t="s">
        <v>3832</v>
      </c>
      <c r="M541" s="11" t="s">
        <v>3810</v>
      </c>
      <c r="N541" s="17" t="s">
        <v>5692</v>
      </c>
      <c r="P541" s="11"/>
      <c r="R541" s="11"/>
    </row>
    <row r="542" spans="1:18" x14ac:dyDescent="0.25">
      <c r="A542" s="14" t="s">
        <v>3192</v>
      </c>
      <c r="B542" s="11" t="s">
        <v>3791</v>
      </c>
      <c r="C542" s="11" t="s">
        <v>3808</v>
      </c>
      <c r="D542" s="17" t="s">
        <v>3839</v>
      </c>
      <c r="F542" s="14" t="s">
        <v>3192</v>
      </c>
      <c r="G542" s="11" t="s">
        <v>3802</v>
      </c>
      <c r="H542" s="11" t="s">
        <v>3808</v>
      </c>
      <c r="I542" s="17">
        <v>36</v>
      </c>
      <c r="K542" s="14" t="s">
        <v>3192</v>
      </c>
      <c r="L542" s="11" t="s">
        <v>3791</v>
      </c>
      <c r="M542" s="11" t="s">
        <v>3808</v>
      </c>
      <c r="N542" s="17" t="s">
        <v>5693</v>
      </c>
      <c r="P542" s="11"/>
      <c r="R542" s="11"/>
    </row>
    <row r="543" spans="1:18" x14ac:dyDescent="0.25">
      <c r="A543" s="14" t="s">
        <v>3193</v>
      </c>
      <c r="B543" s="11" t="s">
        <v>3811</v>
      </c>
      <c r="C543" s="11" t="s">
        <v>3809</v>
      </c>
      <c r="D543" s="17" t="s">
        <v>5909</v>
      </c>
      <c r="G543" s="11" t="s">
        <v>3825</v>
      </c>
      <c r="H543" s="11" t="s">
        <v>3810</v>
      </c>
      <c r="I543" s="17">
        <v>36</v>
      </c>
      <c r="K543" s="14" t="s">
        <v>3193</v>
      </c>
      <c r="L543" s="11" t="s">
        <v>3813</v>
      </c>
      <c r="M543" s="11" t="s">
        <v>3810</v>
      </c>
      <c r="N543" s="17" t="s">
        <v>5694</v>
      </c>
      <c r="P543" s="11"/>
      <c r="R543" s="11"/>
    </row>
    <row r="544" spans="1:18" x14ac:dyDescent="0.25">
      <c r="A544" s="14" t="s">
        <v>3194</v>
      </c>
      <c r="B544" s="11" t="s">
        <v>3833</v>
      </c>
      <c r="C544" s="11" t="s">
        <v>3127</v>
      </c>
      <c r="D544" s="17" t="s">
        <v>3840</v>
      </c>
      <c r="F544" s="14" t="s">
        <v>3194</v>
      </c>
      <c r="G544" s="11" t="s">
        <v>3846</v>
      </c>
      <c r="H544" s="11" t="s">
        <v>3810</v>
      </c>
      <c r="I544" s="17">
        <v>34</v>
      </c>
      <c r="K544" s="14" t="s">
        <v>3194</v>
      </c>
      <c r="L544" s="11" t="s">
        <v>3811</v>
      </c>
      <c r="M544" s="11" t="s">
        <v>3809</v>
      </c>
      <c r="N544" s="17" t="s">
        <v>5695</v>
      </c>
      <c r="P544" s="11"/>
      <c r="R544" s="11"/>
    </row>
    <row r="545" spans="1:18" x14ac:dyDescent="0.25">
      <c r="A545" s="14" t="s">
        <v>3195</v>
      </c>
      <c r="B545" s="11" t="s">
        <v>3834</v>
      </c>
      <c r="C545" s="11" t="s">
        <v>3810</v>
      </c>
      <c r="D545" s="17" t="s">
        <v>4250</v>
      </c>
      <c r="F545" s="14" t="s">
        <v>3195</v>
      </c>
      <c r="G545" s="11" t="s">
        <v>3813</v>
      </c>
      <c r="H545" s="11" t="s">
        <v>3810</v>
      </c>
      <c r="I545" s="17">
        <v>34</v>
      </c>
      <c r="K545" s="14" t="s">
        <v>3195</v>
      </c>
      <c r="L545" s="11" t="s">
        <v>3833</v>
      </c>
      <c r="M545" s="11" t="s">
        <v>3127</v>
      </c>
      <c r="N545" s="17" t="s">
        <v>5696</v>
      </c>
      <c r="P545" s="11"/>
      <c r="R545" s="11"/>
    </row>
    <row r="546" spans="1:18" x14ac:dyDescent="0.25">
      <c r="A546" s="14" t="s">
        <v>3196</v>
      </c>
      <c r="B546" s="11" t="s">
        <v>3813</v>
      </c>
      <c r="C546" s="11" t="s">
        <v>3810</v>
      </c>
      <c r="D546" s="17" t="s">
        <v>5910</v>
      </c>
      <c r="F546" s="14" t="s">
        <v>3196</v>
      </c>
      <c r="G546" s="11" t="s">
        <v>3832</v>
      </c>
      <c r="H546" s="11" t="s">
        <v>3810</v>
      </c>
      <c r="I546" s="17">
        <v>33</v>
      </c>
      <c r="K546" s="14" t="s">
        <v>3196</v>
      </c>
      <c r="L546" s="11" t="s">
        <v>3801</v>
      </c>
      <c r="M546" s="11" t="s">
        <v>3808</v>
      </c>
      <c r="N546" s="17" t="s">
        <v>5697</v>
      </c>
      <c r="P546" s="11"/>
      <c r="R546" s="11"/>
    </row>
    <row r="547" spans="1:18" x14ac:dyDescent="0.25">
      <c r="A547" s="14" t="s">
        <v>3197</v>
      </c>
      <c r="B547" s="11" t="s">
        <v>717</v>
      </c>
      <c r="C547" s="11" t="s">
        <v>3133</v>
      </c>
      <c r="D547" s="17" t="s">
        <v>3842</v>
      </c>
      <c r="F547" s="14" t="s">
        <v>3197</v>
      </c>
      <c r="G547" s="11" t="s">
        <v>3848</v>
      </c>
      <c r="H547" s="11" t="s">
        <v>3828</v>
      </c>
      <c r="I547" s="17">
        <v>31</v>
      </c>
      <c r="K547" s="14" t="s">
        <v>3197</v>
      </c>
      <c r="L547" s="11" t="s">
        <v>3847</v>
      </c>
      <c r="M547" s="11" t="s">
        <v>3809</v>
      </c>
      <c r="N547" s="17" t="s">
        <v>5698</v>
      </c>
      <c r="P547" s="11"/>
      <c r="R547" s="11"/>
    </row>
    <row r="548" spans="1:18" x14ac:dyDescent="0.25">
      <c r="A548" s="14" t="s">
        <v>3198</v>
      </c>
      <c r="B548" s="11" t="s">
        <v>3835</v>
      </c>
      <c r="C548" s="11" t="s">
        <v>3809</v>
      </c>
      <c r="D548" s="17" t="s">
        <v>3843</v>
      </c>
      <c r="G548" s="11" t="s">
        <v>3847</v>
      </c>
      <c r="H548" s="11" t="s">
        <v>3809</v>
      </c>
      <c r="I548" s="17">
        <v>31</v>
      </c>
      <c r="K548" s="14" t="s">
        <v>3198</v>
      </c>
      <c r="L548" s="11" t="s">
        <v>3835</v>
      </c>
      <c r="M548" s="11" t="s">
        <v>3809</v>
      </c>
      <c r="N548" s="17" t="s">
        <v>5700</v>
      </c>
      <c r="P548" s="11"/>
      <c r="R548" s="11"/>
    </row>
    <row r="549" spans="1:18" x14ac:dyDescent="0.25">
      <c r="A549" s="14" t="s">
        <v>3199</v>
      </c>
      <c r="B549" s="11" t="s">
        <v>3837</v>
      </c>
      <c r="C549" s="11" t="s">
        <v>3809</v>
      </c>
      <c r="D549" s="17" t="s">
        <v>4252</v>
      </c>
      <c r="F549" s="14" t="s">
        <v>3199</v>
      </c>
      <c r="G549" s="11" t="s">
        <v>3789</v>
      </c>
      <c r="H549" s="11" t="s">
        <v>3808</v>
      </c>
      <c r="I549" s="17">
        <v>27</v>
      </c>
      <c r="L549" s="11" t="s">
        <v>3834</v>
      </c>
      <c r="M549" s="11" t="s">
        <v>3810</v>
      </c>
      <c r="N549" s="17" t="s">
        <v>5699</v>
      </c>
      <c r="P549" s="11"/>
      <c r="R549" s="11"/>
    </row>
    <row r="550" spans="1:18" x14ac:dyDescent="0.25">
      <c r="A550" s="14" t="s">
        <v>3200</v>
      </c>
      <c r="B550" s="11" t="s">
        <v>3836</v>
      </c>
      <c r="C550" s="11" t="s">
        <v>5702</v>
      </c>
      <c r="D550" s="17" t="s">
        <v>3844</v>
      </c>
      <c r="F550" s="14" t="s">
        <v>3200</v>
      </c>
      <c r="G550" s="11" t="s">
        <v>3835</v>
      </c>
      <c r="H550" s="11" t="s">
        <v>3809</v>
      </c>
      <c r="I550" s="17">
        <v>26</v>
      </c>
      <c r="K550" s="14" t="s">
        <v>3200</v>
      </c>
      <c r="L550" s="11" t="s">
        <v>3825</v>
      </c>
      <c r="M550" s="11" t="s">
        <v>3810</v>
      </c>
      <c r="N550" s="17" t="s">
        <v>5701</v>
      </c>
      <c r="P550" s="11"/>
      <c r="R550" s="11"/>
    </row>
    <row r="551" spans="1:18" x14ac:dyDescent="0.25">
      <c r="P551" s="11"/>
      <c r="R551" s="11"/>
    </row>
    <row r="552" spans="1:18" x14ac:dyDescent="0.25">
      <c r="P552" s="11"/>
      <c r="R552" s="11"/>
    </row>
    <row r="553" spans="1:18" ht="15.75" x14ac:dyDescent="0.25">
      <c r="A553" s="283"/>
      <c r="B553" s="284" t="s">
        <v>3829</v>
      </c>
      <c r="C553" s="285"/>
      <c r="D553" s="286"/>
      <c r="E553" s="286"/>
      <c r="F553" s="283"/>
      <c r="G553" s="284" t="s">
        <v>3830</v>
      </c>
      <c r="H553" s="285"/>
      <c r="I553" s="286"/>
      <c r="J553" s="283"/>
      <c r="K553" s="283"/>
      <c r="L553" s="284" t="s">
        <v>3831</v>
      </c>
      <c r="M553" s="285"/>
      <c r="N553" s="286"/>
      <c r="P553" s="11"/>
      <c r="R553" s="11"/>
    </row>
    <row r="554" spans="1:18" x14ac:dyDescent="0.25">
      <c r="A554" s="14" t="s">
        <v>3191</v>
      </c>
      <c r="B554" s="11" t="s">
        <v>3849</v>
      </c>
      <c r="C554" s="11" t="s">
        <v>3130</v>
      </c>
      <c r="D554" s="17" t="s">
        <v>3853</v>
      </c>
      <c r="F554" s="14" t="s">
        <v>3191</v>
      </c>
      <c r="G554" s="11" t="s">
        <v>3858</v>
      </c>
      <c r="H554" s="11" t="s">
        <v>5673</v>
      </c>
      <c r="I554" s="17">
        <v>29</v>
      </c>
      <c r="K554" s="14" t="s">
        <v>3191</v>
      </c>
      <c r="L554" s="11" t="s">
        <v>3849</v>
      </c>
      <c r="M554" s="11" t="s">
        <v>3130</v>
      </c>
      <c r="N554" s="17" t="s">
        <v>5685</v>
      </c>
      <c r="P554" s="11"/>
      <c r="R554" s="11"/>
    </row>
    <row r="555" spans="1:18" x14ac:dyDescent="0.25">
      <c r="A555" s="14" t="s">
        <v>3192</v>
      </c>
      <c r="B555" s="11" t="s">
        <v>3833</v>
      </c>
      <c r="C555" s="11" t="s">
        <v>3127</v>
      </c>
      <c r="D555" s="17" t="s">
        <v>3854</v>
      </c>
      <c r="F555" s="14" t="s">
        <v>3192</v>
      </c>
      <c r="G555" s="11" t="s">
        <v>3800</v>
      </c>
      <c r="H555" s="11" t="s">
        <v>3130</v>
      </c>
      <c r="I555" s="17">
        <v>27</v>
      </c>
      <c r="K555" s="14" t="s">
        <v>3192</v>
      </c>
      <c r="L555" s="11" t="s">
        <v>3850</v>
      </c>
      <c r="M555" s="11" t="s">
        <v>3828</v>
      </c>
      <c r="N555" s="17" t="s">
        <v>5603</v>
      </c>
      <c r="P555" s="11"/>
      <c r="R555" s="11"/>
    </row>
    <row r="556" spans="1:18" x14ac:dyDescent="0.25">
      <c r="A556" s="14" t="s">
        <v>3193</v>
      </c>
      <c r="B556" s="11" t="s">
        <v>3850</v>
      </c>
      <c r="C556" s="11" t="s">
        <v>3828</v>
      </c>
      <c r="D556" s="17" t="s">
        <v>3855</v>
      </c>
      <c r="F556" s="14" t="s">
        <v>3193</v>
      </c>
      <c r="G556" s="11" t="s">
        <v>3852</v>
      </c>
      <c r="H556" s="11" t="s">
        <v>3828</v>
      </c>
      <c r="I556" s="17">
        <v>26</v>
      </c>
      <c r="K556" s="14" t="s">
        <v>3193</v>
      </c>
      <c r="L556" s="11" t="s">
        <v>3833</v>
      </c>
      <c r="M556" s="11" t="s">
        <v>3127</v>
      </c>
      <c r="N556" s="17" t="s">
        <v>5686</v>
      </c>
      <c r="P556" s="11"/>
      <c r="R556" s="11"/>
    </row>
    <row r="557" spans="1:18" x14ac:dyDescent="0.25">
      <c r="A557" s="14" t="s">
        <v>3194</v>
      </c>
      <c r="B557" s="11" t="s">
        <v>3816</v>
      </c>
      <c r="C557" s="11" t="s">
        <v>3127</v>
      </c>
      <c r="D557" s="17" t="s">
        <v>4071</v>
      </c>
      <c r="G557" s="11" t="s">
        <v>3836</v>
      </c>
      <c r="H557" s="11" t="s">
        <v>5673</v>
      </c>
      <c r="I557" s="17">
        <v>26</v>
      </c>
      <c r="K557" s="14" t="s">
        <v>3194</v>
      </c>
      <c r="L557" s="11" t="s">
        <v>3852</v>
      </c>
      <c r="M557" s="11" t="s">
        <v>3828</v>
      </c>
      <c r="N557" s="17" t="s">
        <v>5653</v>
      </c>
      <c r="P557" s="11"/>
      <c r="R557" s="11"/>
    </row>
    <row r="558" spans="1:18" x14ac:dyDescent="0.25">
      <c r="A558" s="14" t="s">
        <v>3195</v>
      </c>
      <c r="B558" s="11" t="s">
        <v>3832</v>
      </c>
      <c r="C558" s="11" t="s">
        <v>3810</v>
      </c>
      <c r="D558" s="17" t="s">
        <v>5898</v>
      </c>
      <c r="F558" s="14" t="s">
        <v>3195</v>
      </c>
      <c r="G558" s="11" t="s">
        <v>3801</v>
      </c>
      <c r="H558" s="11" t="s">
        <v>3808</v>
      </c>
      <c r="I558" s="17">
        <v>25</v>
      </c>
      <c r="K558" s="14" t="s">
        <v>3195</v>
      </c>
      <c r="L558" s="11" t="s">
        <v>3851</v>
      </c>
      <c r="M558" s="11" t="s">
        <v>5673</v>
      </c>
      <c r="N558" s="17" t="s">
        <v>5591</v>
      </c>
      <c r="P558" s="11"/>
      <c r="R558" s="11"/>
    </row>
    <row r="559" spans="1:18" x14ac:dyDescent="0.25">
      <c r="A559" s="14" t="s">
        <v>3196</v>
      </c>
      <c r="B559" s="11" t="s">
        <v>3851</v>
      </c>
      <c r="C559" s="11" t="s">
        <v>5673</v>
      </c>
      <c r="D559" s="17" t="s">
        <v>3856</v>
      </c>
      <c r="F559" s="14" t="s">
        <v>3196</v>
      </c>
      <c r="G559" s="11" t="s">
        <v>3859</v>
      </c>
      <c r="H559" s="11" t="s">
        <v>3127</v>
      </c>
      <c r="I559" s="17">
        <v>25</v>
      </c>
      <c r="K559" s="14" t="s">
        <v>3196</v>
      </c>
      <c r="L559" s="11" t="s">
        <v>3816</v>
      </c>
      <c r="M559" s="11" t="s">
        <v>3127</v>
      </c>
      <c r="N559" s="17" t="s">
        <v>5687</v>
      </c>
      <c r="P559" s="11"/>
      <c r="R559" s="11"/>
    </row>
    <row r="560" spans="1:18" x14ac:dyDescent="0.25">
      <c r="A560" s="14" t="s">
        <v>3197</v>
      </c>
      <c r="B560" s="11" t="s">
        <v>3791</v>
      </c>
      <c r="C560" s="11" t="s">
        <v>3808</v>
      </c>
      <c r="D560" s="17" t="s">
        <v>3785</v>
      </c>
      <c r="F560" s="14" t="s">
        <v>3197</v>
      </c>
      <c r="G560" s="11" t="s">
        <v>3860</v>
      </c>
      <c r="H560" s="11" t="s">
        <v>3828</v>
      </c>
      <c r="I560" s="17">
        <v>24</v>
      </c>
      <c r="K560" s="14" t="s">
        <v>3197</v>
      </c>
      <c r="L560" s="11" t="s">
        <v>3836</v>
      </c>
      <c r="M560" s="11" t="s">
        <v>5673</v>
      </c>
      <c r="N560" s="17" t="s">
        <v>5688</v>
      </c>
      <c r="P560" s="11"/>
      <c r="R560" s="11"/>
    </row>
    <row r="561" spans="1:18" x14ac:dyDescent="0.25">
      <c r="A561" s="14" t="s">
        <v>3198</v>
      </c>
      <c r="B561" s="11" t="s">
        <v>3865</v>
      </c>
      <c r="C561" s="11" t="s">
        <v>3828</v>
      </c>
      <c r="D561" s="17" t="s">
        <v>3790</v>
      </c>
      <c r="F561" s="14" t="s">
        <v>3198</v>
      </c>
      <c r="G561" s="11" t="s">
        <v>5691</v>
      </c>
      <c r="H561" s="11" t="s">
        <v>3127</v>
      </c>
      <c r="I561" s="17">
        <v>23</v>
      </c>
      <c r="K561" s="14" t="s">
        <v>3198</v>
      </c>
      <c r="L561" s="11" t="s">
        <v>3782</v>
      </c>
      <c r="M561" s="11" t="s">
        <v>3130</v>
      </c>
      <c r="N561" s="17" t="s">
        <v>5606</v>
      </c>
      <c r="P561" s="11"/>
      <c r="R561" s="11"/>
    </row>
    <row r="562" spans="1:18" x14ac:dyDescent="0.25">
      <c r="A562" s="14" t="s">
        <v>3199</v>
      </c>
      <c r="B562" s="11" t="s">
        <v>3852</v>
      </c>
      <c r="C562" s="11" t="s">
        <v>3828</v>
      </c>
      <c r="D562" s="17" t="s">
        <v>3792</v>
      </c>
      <c r="G562" s="11" t="s">
        <v>3802</v>
      </c>
      <c r="H562" s="11" t="s">
        <v>3808</v>
      </c>
      <c r="I562" s="17">
        <v>23</v>
      </c>
      <c r="K562" s="14" t="s">
        <v>3199</v>
      </c>
      <c r="L562" s="11" t="s">
        <v>3860</v>
      </c>
      <c r="M562" s="11" t="s">
        <v>3828</v>
      </c>
      <c r="N562" s="17" t="s">
        <v>5689</v>
      </c>
      <c r="P562" s="11"/>
      <c r="R562" s="11"/>
    </row>
    <row r="563" spans="1:18" x14ac:dyDescent="0.25">
      <c r="B563" s="11" t="s">
        <v>3782</v>
      </c>
      <c r="C563" s="11" t="s">
        <v>3130</v>
      </c>
      <c r="D563" s="17" t="s">
        <v>3792</v>
      </c>
      <c r="G563" s="11" t="s">
        <v>3851</v>
      </c>
      <c r="H563" s="11" t="s">
        <v>5673</v>
      </c>
      <c r="I563" s="17">
        <v>23</v>
      </c>
      <c r="K563" s="14" t="s">
        <v>3200</v>
      </c>
      <c r="L563" s="11" t="s">
        <v>3858</v>
      </c>
      <c r="M563" s="11" t="s">
        <v>5673</v>
      </c>
      <c r="N563" s="17" t="s">
        <v>5690</v>
      </c>
      <c r="P563" s="11"/>
      <c r="R563" s="11"/>
    </row>
    <row r="564" spans="1:18" x14ac:dyDescent="0.25">
      <c r="P564" s="11"/>
      <c r="R564" s="11"/>
    </row>
    <row r="565" spans="1:18" x14ac:dyDescent="0.25">
      <c r="P565" s="11"/>
      <c r="R565" s="11"/>
    </row>
    <row r="566" spans="1:18" ht="15.75" x14ac:dyDescent="0.25">
      <c r="A566" s="283"/>
      <c r="B566" s="284" t="s">
        <v>3861</v>
      </c>
      <c r="C566" s="285"/>
      <c r="D566" s="286"/>
      <c r="E566" s="283"/>
      <c r="F566" s="283"/>
      <c r="G566" s="284" t="s">
        <v>3862</v>
      </c>
      <c r="H566" s="285"/>
      <c r="I566" s="286"/>
      <c r="J566" s="286"/>
      <c r="K566" s="283"/>
      <c r="L566" s="284" t="s">
        <v>3863</v>
      </c>
      <c r="M566" s="285"/>
      <c r="N566" s="286"/>
      <c r="P566" s="11"/>
      <c r="R566" s="11"/>
    </row>
    <row r="567" spans="1:18" x14ac:dyDescent="0.25">
      <c r="A567" s="14" t="s">
        <v>3191</v>
      </c>
      <c r="B567" s="11" t="s">
        <v>3864</v>
      </c>
      <c r="C567" s="11" t="s">
        <v>5673</v>
      </c>
      <c r="D567" s="17" t="s">
        <v>4088</v>
      </c>
      <c r="F567" s="14" t="s">
        <v>3191</v>
      </c>
      <c r="G567" s="11" t="s">
        <v>3858</v>
      </c>
      <c r="H567" s="11" t="s">
        <v>5673</v>
      </c>
      <c r="I567" s="17">
        <v>30</v>
      </c>
      <c r="J567" s="17" t="s">
        <v>4324</v>
      </c>
      <c r="K567" s="14" t="s">
        <v>3191</v>
      </c>
      <c r="L567" s="11" t="s">
        <v>3851</v>
      </c>
      <c r="M567" s="11" t="s">
        <v>5673</v>
      </c>
      <c r="N567" s="17" t="s">
        <v>4280</v>
      </c>
      <c r="O567" s="17" t="s">
        <v>4324</v>
      </c>
      <c r="P567" s="11"/>
      <c r="R567" s="11"/>
    </row>
    <row r="568" spans="1:18" x14ac:dyDescent="0.25">
      <c r="A568" s="14" t="s">
        <v>3192</v>
      </c>
      <c r="B568" s="11" t="s">
        <v>3851</v>
      </c>
      <c r="C568" s="11" t="s">
        <v>5673</v>
      </c>
      <c r="D568" s="17" t="s">
        <v>5898</v>
      </c>
      <c r="F568" s="14" t="s">
        <v>3192</v>
      </c>
      <c r="G568" s="11" t="s">
        <v>3852</v>
      </c>
      <c r="H568" s="11" t="s">
        <v>3828</v>
      </c>
      <c r="I568" s="17">
        <v>24</v>
      </c>
      <c r="J568" s="17" t="s">
        <v>4324</v>
      </c>
      <c r="K568" s="14" t="s">
        <v>3192</v>
      </c>
      <c r="L568" s="11" t="s">
        <v>3864</v>
      </c>
      <c r="M568" s="11" t="s">
        <v>5673</v>
      </c>
      <c r="N568" s="17" t="s">
        <v>4332</v>
      </c>
      <c r="O568" s="17" t="s">
        <v>4324</v>
      </c>
      <c r="P568" s="11"/>
      <c r="R568" s="11"/>
    </row>
    <row r="569" spans="1:18" x14ac:dyDescent="0.25">
      <c r="A569" s="14" t="s">
        <v>3193</v>
      </c>
      <c r="B569" s="11" t="s">
        <v>3833</v>
      </c>
      <c r="C569" s="11" t="s">
        <v>3127</v>
      </c>
      <c r="D569" s="17" t="s">
        <v>3787</v>
      </c>
      <c r="G569" s="11" t="s">
        <v>3875</v>
      </c>
      <c r="H569" s="11" t="s">
        <v>3828</v>
      </c>
      <c r="I569" s="17">
        <v>24</v>
      </c>
      <c r="J569" s="17" t="s">
        <v>4322</v>
      </c>
      <c r="K569" s="14" t="s">
        <v>3193</v>
      </c>
      <c r="L569" s="11" t="s">
        <v>3852</v>
      </c>
      <c r="M569" s="11" t="s">
        <v>3828</v>
      </c>
      <c r="N569" s="17" t="s">
        <v>4334</v>
      </c>
      <c r="O569" s="17" t="s">
        <v>4324</v>
      </c>
      <c r="P569" s="11"/>
      <c r="R569" s="11"/>
    </row>
    <row r="570" spans="1:18" x14ac:dyDescent="0.25">
      <c r="A570" s="14" t="s">
        <v>3194</v>
      </c>
      <c r="B570" s="11" t="s">
        <v>3865</v>
      </c>
      <c r="C570" s="11" t="s">
        <v>3967</v>
      </c>
      <c r="D570" s="17" t="s">
        <v>3871</v>
      </c>
      <c r="F570" s="14" t="s">
        <v>3194</v>
      </c>
      <c r="G570" s="11" t="s">
        <v>3172</v>
      </c>
      <c r="H570" s="11" t="s">
        <v>4135</v>
      </c>
      <c r="I570" s="17">
        <v>23</v>
      </c>
      <c r="J570" s="17" t="s">
        <v>4324</v>
      </c>
      <c r="K570" s="14" t="s">
        <v>3194</v>
      </c>
      <c r="L570" s="11" t="s">
        <v>3848</v>
      </c>
      <c r="M570" s="11" t="s">
        <v>3828</v>
      </c>
      <c r="N570" s="17" t="s">
        <v>5619</v>
      </c>
      <c r="O570" s="17" t="s">
        <v>4324</v>
      </c>
      <c r="P570" s="11"/>
      <c r="R570" s="11"/>
    </row>
    <row r="571" spans="1:18" x14ac:dyDescent="0.25">
      <c r="A571" s="14" t="s">
        <v>3195</v>
      </c>
      <c r="B571" s="11" t="s">
        <v>3834</v>
      </c>
      <c r="C571" s="11" t="s">
        <v>3810</v>
      </c>
      <c r="D571" s="17" t="s">
        <v>3795</v>
      </c>
      <c r="F571" s="14" t="s">
        <v>3195</v>
      </c>
      <c r="G571" s="11" t="s">
        <v>3851</v>
      </c>
      <c r="H571" s="11" t="s">
        <v>5673</v>
      </c>
      <c r="I571" s="17">
        <v>21</v>
      </c>
      <c r="J571" s="17" t="s">
        <v>4324</v>
      </c>
      <c r="L571" s="11" t="s">
        <v>3858</v>
      </c>
      <c r="M571" s="11" t="s">
        <v>5673</v>
      </c>
      <c r="N571" s="17" t="s">
        <v>3841</v>
      </c>
      <c r="O571" s="17" t="s">
        <v>4324</v>
      </c>
      <c r="P571" s="11"/>
      <c r="R571" s="11"/>
    </row>
    <row r="572" spans="1:18" x14ac:dyDescent="0.25">
      <c r="A572" s="14" t="s">
        <v>3196</v>
      </c>
      <c r="B572" s="11" t="s">
        <v>1235</v>
      </c>
      <c r="C572" s="11" t="s">
        <v>4135</v>
      </c>
      <c r="D572" s="17" t="s">
        <v>3872</v>
      </c>
      <c r="F572" s="14" t="s">
        <v>3196</v>
      </c>
      <c r="G572" s="11" t="s">
        <v>3876</v>
      </c>
      <c r="H572" s="11" t="s">
        <v>5673</v>
      </c>
      <c r="I572" s="17">
        <v>20</v>
      </c>
      <c r="J572" s="17" t="s">
        <v>4324</v>
      </c>
      <c r="K572" s="14" t="s">
        <v>3196</v>
      </c>
      <c r="L572" s="11" t="s">
        <v>1235</v>
      </c>
      <c r="M572" s="11" t="s">
        <v>4135</v>
      </c>
      <c r="N572" s="17" t="s">
        <v>4337</v>
      </c>
      <c r="O572" s="17" t="s">
        <v>4322</v>
      </c>
      <c r="P572" s="11"/>
      <c r="R572" s="11"/>
    </row>
    <row r="573" spans="1:18" x14ac:dyDescent="0.25">
      <c r="A573" s="14" t="s">
        <v>3197</v>
      </c>
      <c r="B573" s="11" t="s">
        <v>3848</v>
      </c>
      <c r="C573" s="11" t="s">
        <v>3828</v>
      </c>
      <c r="D573" s="17" t="s">
        <v>3944</v>
      </c>
      <c r="G573" s="11" t="s">
        <v>3860</v>
      </c>
      <c r="H573" s="11" t="s">
        <v>3828</v>
      </c>
      <c r="I573" s="17">
        <v>20</v>
      </c>
      <c r="J573" s="17" t="s">
        <v>4324</v>
      </c>
      <c r="K573" s="14" t="s">
        <v>3197</v>
      </c>
      <c r="L573" s="11" t="s">
        <v>3172</v>
      </c>
      <c r="M573" s="11" t="s">
        <v>4135</v>
      </c>
      <c r="N573" s="17" t="s">
        <v>4338</v>
      </c>
      <c r="O573" s="17" t="s">
        <v>4322</v>
      </c>
      <c r="P573" s="11"/>
      <c r="R573" s="11"/>
    </row>
    <row r="574" spans="1:18" x14ac:dyDescent="0.25">
      <c r="B574" s="11" t="s">
        <v>3866</v>
      </c>
      <c r="C574" s="11" t="s">
        <v>3967</v>
      </c>
      <c r="D574" s="17" t="s">
        <v>3944</v>
      </c>
      <c r="F574" s="14" t="s">
        <v>3198</v>
      </c>
      <c r="G574" s="11" t="s">
        <v>3878</v>
      </c>
      <c r="H574" s="11" t="s">
        <v>5673</v>
      </c>
      <c r="I574" s="17">
        <v>19</v>
      </c>
      <c r="J574" s="17" t="s">
        <v>4324</v>
      </c>
      <c r="K574" s="14" t="s">
        <v>3198</v>
      </c>
      <c r="L574" s="11" t="s">
        <v>3876</v>
      </c>
      <c r="M574" s="11" t="s">
        <v>5673</v>
      </c>
      <c r="N574" s="17" t="s">
        <v>4335</v>
      </c>
      <c r="O574" s="17" t="s">
        <v>4324</v>
      </c>
      <c r="P574" s="11"/>
      <c r="R574" s="11"/>
    </row>
    <row r="575" spans="1:18" x14ac:dyDescent="0.25">
      <c r="A575" s="14" t="s">
        <v>3199</v>
      </c>
      <c r="B575" s="11" t="s">
        <v>3868</v>
      </c>
      <c r="C575" s="11" t="s">
        <v>3967</v>
      </c>
      <c r="D575" s="17" t="s">
        <v>3874</v>
      </c>
      <c r="G575" s="11" t="s">
        <v>3848</v>
      </c>
      <c r="H575" s="11" t="s">
        <v>3828</v>
      </c>
      <c r="I575" s="17">
        <v>19</v>
      </c>
      <c r="J575" s="17" t="s">
        <v>4324</v>
      </c>
      <c r="L575" s="11" t="s">
        <v>3860</v>
      </c>
      <c r="M575" s="11" t="s">
        <v>3828</v>
      </c>
      <c r="N575" s="17" t="s">
        <v>4335</v>
      </c>
      <c r="O575" s="17" t="s">
        <v>4324</v>
      </c>
      <c r="P575" s="11"/>
      <c r="R575" s="11"/>
    </row>
    <row r="576" spans="1:18" x14ac:dyDescent="0.25">
      <c r="A576" s="14" t="s">
        <v>3200</v>
      </c>
      <c r="B576" s="11" t="s">
        <v>3867</v>
      </c>
      <c r="C576" s="11" t="s">
        <v>5673</v>
      </c>
      <c r="D576" s="17" t="s">
        <v>3820</v>
      </c>
      <c r="G576" s="11" t="s">
        <v>3877</v>
      </c>
      <c r="H576" s="11" t="s">
        <v>3967</v>
      </c>
      <c r="I576" s="17">
        <v>19</v>
      </c>
      <c r="J576" s="17" t="s">
        <v>4324</v>
      </c>
      <c r="L576" s="11" t="s">
        <v>3834</v>
      </c>
      <c r="M576" s="11" t="s">
        <v>3810</v>
      </c>
      <c r="N576" s="17" t="s">
        <v>5908</v>
      </c>
      <c r="O576" s="17" t="s">
        <v>4322</v>
      </c>
      <c r="P576" s="11"/>
      <c r="R576" s="11"/>
    </row>
    <row r="577" spans="1:18" x14ac:dyDescent="0.25">
      <c r="P577" s="11"/>
      <c r="R577" s="11"/>
    </row>
    <row r="578" spans="1:18" x14ac:dyDescent="0.25">
      <c r="B578" s="11" t="s">
        <v>4328</v>
      </c>
      <c r="P578" s="11"/>
      <c r="R578" s="11"/>
    </row>
    <row r="579" spans="1:18" x14ac:dyDescent="0.25">
      <c r="P579" s="11"/>
      <c r="R579" s="11"/>
    </row>
    <row r="580" spans="1:18" ht="15.75" x14ac:dyDescent="0.25">
      <c r="A580" s="283"/>
      <c r="B580" s="284" t="s">
        <v>3879</v>
      </c>
      <c r="C580" s="285"/>
      <c r="D580" s="286"/>
      <c r="E580" s="286"/>
      <c r="F580" s="283"/>
      <c r="G580" s="284" t="s">
        <v>3880</v>
      </c>
      <c r="H580" s="285"/>
      <c r="I580" s="286"/>
      <c r="J580" s="286"/>
      <c r="K580" s="283"/>
      <c r="L580" s="284" t="s">
        <v>3881</v>
      </c>
      <c r="M580" s="285"/>
      <c r="N580" s="286"/>
      <c r="P580" s="11"/>
      <c r="R580" s="11"/>
    </row>
    <row r="581" spans="1:18" x14ac:dyDescent="0.25">
      <c r="A581" s="14" t="s">
        <v>3191</v>
      </c>
      <c r="B581" s="11" t="s">
        <v>1235</v>
      </c>
      <c r="C581" s="11" t="s">
        <v>4135</v>
      </c>
      <c r="D581" s="17" t="s">
        <v>3787</v>
      </c>
      <c r="F581" s="14" t="s">
        <v>3191</v>
      </c>
      <c r="G581" s="11" t="s">
        <v>3172</v>
      </c>
      <c r="H581" s="11" t="s">
        <v>4135</v>
      </c>
      <c r="I581" s="17">
        <v>29</v>
      </c>
      <c r="J581" s="17" t="s">
        <v>4322</v>
      </c>
      <c r="K581" s="14" t="s">
        <v>3191</v>
      </c>
      <c r="L581" s="11" t="s">
        <v>1235</v>
      </c>
      <c r="M581" s="11" t="s">
        <v>4135</v>
      </c>
      <c r="N581" s="17" t="s">
        <v>5680</v>
      </c>
      <c r="O581" s="17" t="s">
        <v>4322</v>
      </c>
      <c r="P581" s="11"/>
      <c r="R581" s="11"/>
    </row>
    <row r="582" spans="1:18" x14ac:dyDescent="0.25">
      <c r="A582" s="14" t="s">
        <v>3192</v>
      </c>
      <c r="B582" s="11" t="s">
        <v>4304</v>
      </c>
      <c r="C582" s="11" t="s">
        <v>3828</v>
      </c>
      <c r="D582" s="17" t="s">
        <v>4323</v>
      </c>
      <c r="F582" s="14" t="s">
        <v>3192</v>
      </c>
      <c r="G582" s="11" t="s">
        <v>282</v>
      </c>
      <c r="H582" s="11" t="s">
        <v>4135</v>
      </c>
      <c r="I582" s="17">
        <v>27</v>
      </c>
      <c r="J582" s="17" t="s">
        <v>4322</v>
      </c>
      <c r="K582" s="14" t="s">
        <v>3192</v>
      </c>
      <c r="L582" s="11" t="s">
        <v>5679</v>
      </c>
      <c r="M582" s="11" t="s">
        <v>3126</v>
      </c>
      <c r="N582" s="17" t="s">
        <v>5681</v>
      </c>
      <c r="O582" s="17" t="s">
        <v>4324</v>
      </c>
      <c r="P582" s="11"/>
      <c r="R582" s="11"/>
    </row>
    <row r="583" spans="1:18" x14ac:dyDescent="0.25">
      <c r="A583" s="14" t="s">
        <v>3193</v>
      </c>
      <c r="B583" s="11" t="s">
        <v>5679</v>
      </c>
      <c r="C583" s="11" t="s">
        <v>3126</v>
      </c>
      <c r="D583" s="17" t="s">
        <v>4325</v>
      </c>
      <c r="F583" s="14" t="s">
        <v>3193</v>
      </c>
      <c r="G583" s="11" t="s">
        <v>3866</v>
      </c>
      <c r="H583" s="11" t="s">
        <v>3828</v>
      </c>
      <c r="I583" s="17">
        <v>25</v>
      </c>
      <c r="J583" s="17" t="s">
        <v>4324</v>
      </c>
      <c r="K583" s="14" t="s">
        <v>3193</v>
      </c>
      <c r="L583" s="11" t="s">
        <v>4304</v>
      </c>
      <c r="M583" s="11" t="s">
        <v>3828</v>
      </c>
      <c r="N583" s="17" t="s">
        <v>4329</v>
      </c>
      <c r="O583" s="17" t="s">
        <v>4324</v>
      </c>
      <c r="P583" s="11"/>
      <c r="R583" s="11"/>
    </row>
    <row r="584" spans="1:18" x14ac:dyDescent="0.25">
      <c r="A584" s="14" t="s">
        <v>3194</v>
      </c>
      <c r="B584" s="11" t="s">
        <v>3850</v>
      </c>
      <c r="C584" s="11" t="s">
        <v>3828</v>
      </c>
      <c r="D584" s="17" t="s">
        <v>5663</v>
      </c>
      <c r="F584" s="14" t="s">
        <v>3194</v>
      </c>
      <c r="G584" s="11" t="s">
        <v>3889</v>
      </c>
      <c r="H584" s="11" t="s">
        <v>3133</v>
      </c>
      <c r="I584" s="17">
        <v>24</v>
      </c>
      <c r="J584" s="17" t="s">
        <v>4322</v>
      </c>
      <c r="K584" s="14" t="s">
        <v>3194</v>
      </c>
      <c r="L584" s="11" t="s">
        <v>3850</v>
      </c>
      <c r="M584" s="11" t="s">
        <v>3828</v>
      </c>
      <c r="N584" s="17" t="s">
        <v>4330</v>
      </c>
      <c r="O584" s="17" t="s">
        <v>4324</v>
      </c>
      <c r="P584" s="11"/>
      <c r="R584" s="11"/>
    </row>
    <row r="585" spans="1:18" x14ac:dyDescent="0.25">
      <c r="A585" s="14" t="s">
        <v>3195</v>
      </c>
      <c r="B585" s="11" t="s">
        <v>3882</v>
      </c>
      <c r="C585" s="11" t="s">
        <v>3809</v>
      </c>
      <c r="D585" s="17" t="s">
        <v>3884</v>
      </c>
      <c r="F585" s="14" t="s">
        <v>3195</v>
      </c>
      <c r="G585" s="11" t="s">
        <v>3897</v>
      </c>
      <c r="H585" s="11" t="s">
        <v>5673</v>
      </c>
      <c r="I585" s="17">
        <v>19</v>
      </c>
      <c r="J585" s="17" t="s">
        <v>4324</v>
      </c>
      <c r="L585" s="11" t="s">
        <v>282</v>
      </c>
      <c r="M585" s="11" t="s">
        <v>4135</v>
      </c>
      <c r="N585" s="17" t="s">
        <v>5682</v>
      </c>
      <c r="O585" s="17" t="s">
        <v>4322</v>
      </c>
      <c r="P585" s="11"/>
      <c r="R585" s="11"/>
    </row>
    <row r="586" spans="1:18" x14ac:dyDescent="0.25">
      <c r="A586" s="14" t="s">
        <v>3196</v>
      </c>
      <c r="B586" s="11" t="s">
        <v>3171</v>
      </c>
      <c r="C586" s="11" t="s">
        <v>4135</v>
      </c>
      <c r="D586" s="17" t="s">
        <v>3885</v>
      </c>
      <c r="G586" s="11" t="s">
        <v>3847</v>
      </c>
      <c r="H586" s="11" t="s">
        <v>3809</v>
      </c>
      <c r="I586" s="17">
        <v>19</v>
      </c>
      <c r="J586" s="17" t="s">
        <v>4322</v>
      </c>
      <c r="K586" s="14" t="s">
        <v>3196</v>
      </c>
      <c r="L586" s="11" t="s">
        <v>3172</v>
      </c>
      <c r="M586" s="11" t="s">
        <v>4135</v>
      </c>
      <c r="N586" s="17" t="s">
        <v>5786</v>
      </c>
      <c r="O586" s="17" t="s">
        <v>4322</v>
      </c>
      <c r="P586" s="11"/>
      <c r="R586" s="11"/>
    </row>
    <row r="587" spans="1:18" x14ac:dyDescent="0.25">
      <c r="A587" s="14" t="s">
        <v>3197</v>
      </c>
      <c r="B587" s="11" t="s">
        <v>3883</v>
      </c>
      <c r="C587" s="11" t="s">
        <v>3133</v>
      </c>
      <c r="D587" s="17" t="s">
        <v>3886</v>
      </c>
      <c r="G587" s="11" t="s">
        <v>3890</v>
      </c>
      <c r="H587" s="11" t="s">
        <v>3808</v>
      </c>
      <c r="I587" s="17">
        <v>19</v>
      </c>
      <c r="J587" s="17" t="s">
        <v>4322</v>
      </c>
      <c r="K587" s="14" t="s">
        <v>3197</v>
      </c>
      <c r="L587" s="11" t="s">
        <v>3882</v>
      </c>
      <c r="M587" s="11" t="s">
        <v>3809</v>
      </c>
      <c r="N587" s="17" t="s">
        <v>4331</v>
      </c>
      <c r="O587" s="17" t="s">
        <v>4322</v>
      </c>
      <c r="P587" s="11"/>
      <c r="R587" s="11"/>
    </row>
    <row r="588" spans="1:18" x14ac:dyDescent="0.25">
      <c r="A588" s="14" t="s">
        <v>3198</v>
      </c>
      <c r="B588" s="11" t="s">
        <v>717</v>
      </c>
      <c r="C588" s="11" t="s">
        <v>3133</v>
      </c>
      <c r="D588" s="17" t="s">
        <v>3887</v>
      </c>
      <c r="F588" s="14" t="s">
        <v>3198</v>
      </c>
      <c r="G588" s="11" t="s">
        <v>3801</v>
      </c>
      <c r="H588" s="11" t="s">
        <v>3808</v>
      </c>
      <c r="I588" s="17">
        <v>18</v>
      </c>
      <c r="J588" s="17" t="s">
        <v>4322</v>
      </c>
      <c r="K588" s="14" t="s">
        <v>3198</v>
      </c>
      <c r="L588" s="11" t="s">
        <v>3883</v>
      </c>
      <c r="M588" s="11" t="s">
        <v>3133</v>
      </c>
      <c r="N588" s="17" t="s">
        <v>5683</v>
      </c>
      <c r="O588" s="17" t="s">
        <v>4322</v>
      </c>
      <c r="P588" s="11"/>
      <c r="R588" s="11"/>
    </row>
    <row r="589" spans="1:18" x14ac:dyDescent="0.25">
      <c r="A589" s="14" t="s">
        <v>3199</v>
      </c>
      <c r="B589" s="11" t="s">
        <v>4327</v>
      </c>
      <c r="C589" s="11" t="s">
        <v>3130</v>
      </c>
      <c r="D589" s="17" t="s">
        <v>4326</v>
      </c>
      <c r="G589" s="11" t="s">
        <v>1235</v>
      </c>
      <c r="H589" s="11" t="s">
        <v>4135</v>
      </c>
      <c r="I589" s="17">
        <v>18</v>
      </c>
      <c r="J589" s="17" t="s">
        <v>4322</v>
      </c>
      <c r="K589" s="14" t="s">
        <v>3199</v>
      </c>
      <c r="L589" s="11" t="s">
        <v>3890</v>
      </c>
      <c r="M589" s="11" t="s">
        <v>3808</v>
      </c>
      <c r="N589" s="17" t="s">
        <v>5684</v>
      </c>
      <c r="O589" s="17" t="s">
        <v>4322</v>
      </c>
      <c r="P589" s="11"/>
      <c r="R589" s="11"/>
    </row>
    <row r="590" spans="1:18" x14ac:dyDescent="0.25">
      <c r="A590" s="14" t="s">
        <v>3200</v>
      </c>
      <c r="B590" s="11" t="s">
        <v>3832</v>
      </c>
      <c r="C590" s="11" t="s">
        <v>3810</v>
      </c>
      <c r="D590" s="17" t="s">
        <v>3888</v>
      </c>
      <c r="F590" s="14" t="s">
        <v>3200</v>
      </c>
      <c r="G590" s="11" t="s">
        <v>3800</v>
      </c>
      <c r="H590" s="11" t="s">
        <v>3130</v>
      </c>
      <c r="I590" s="17">
        <v>17</v>
      </c>
      <c r="J590" s="17" t="s">
        <v>4324</v>
      </c>
      <c r="L590" s="11" t="s">
        <v>3171</v>
      </c>
      <c r="M590" s="11" t="s">
        <v>4135</v>
      </c>
      <c r="N590" s="17" t="s">
        <v>5787</v>
      </c>
      <c r="O590" s="17" t="s">
        <v>4322</v>
      </c>
      <c r="P590" s="11"/>
      <c r="R590" s="11"/>
    </row>
    <row r="591" spans="1:18" x14ac:dyDescent="0.25">
      <c r="P591" s="11"/>
      <c r="R591" s="11"/>
    </row>
    <row r="592" spans="1:18" x14ac:dyDescent="0.25">
      <c r="B592" s="11" t="s">
        <v>4328</v>
      </c>
      <c r="P592" s="11"/>
      <c r="R592" s="11"/>
    </row>
    <row r="593" spans="1:18" x14ac:dyDescent="0.25">
      <c r="P593" s="11"/>
      <c r="R593" s="11"/>
    </row>
    <row r="594" spans="1:18" ht="15.75" x14ac:dyDescent="0.25">
      <c r="A594" s="283"/>
      <c r="B594" s="284" t="s">
        <v>3891</v>
      </c>
      <c r="C594" s="285"/>
      <c r="D594" s="286"/>
      <c r="E594" s="283"/>
      <c r="F594" s="283"/>
      <c r="G594" s="284" t="s">
        <v>3892</v>
      </c>
      <c r="H594" s="285"/>
      <c r="I594" s="286"/>
      <c r="J594" s="286"/>
      <c r="K594" s="283"/>
      <c r="L594" s="284" t="s">
        <v>3893</v>
      </c>
      <c r="M594" s="285"/>
      <c r="N594" s="286" t="s">
        <v>4256</v>
      </c>
      <c r="P594" s="11"/>
      <c r="R594" s="11"/>
    </row>
    <row r="595" spans="1:18" x14ac:dyDescent="0.25">
      <c r="A595" s="14" t="s">
        <v>3191</v>
      </c>
      <c r="B595" s="11" t="s">
        <v>1235</v>
      </c>
      <c r="C595" s="11" t="s">
        <v>4136</v>
      </c>
      <c r="D595" s="17" t="s">
        <v>3894</v>
      </c>
      <c r="F595" s="14" t="s">
        <v>3191</v>
      </c>
      <c r="G595" s="11" t="s">
        <v>3172</v>
      </c>
      <c r="H595" s="11" t="s">
        <v>4135</v>
      </c>
      <c r="I595" s="17">
        <v>35</v>
      </c>
      <c r="K595" s="14" t="s">
        <v>3191</v>
      </c>
      <c r="L595" s="11" t="s">
        <v>1235</v>
      </c>
      <c r="M595" s="11" t="s">
        <v>4136</v>
      </c>
      <c r="N595" s="17" t="s">
        <v>4113</v>
      </c>
      <c r="P595" s="11"/>
      <c r="R595" s="11"/>
    </row>
    <row r="596" spans="1:18" x14ac:dyDescent="0.25">
      <c r="A596" s="14" t="s">
        <v>3192</v>
      </c>
      <c r="B596" s="11" t="s">
        <v>284</v>
      </c>
      <c r="C596" s="11" t="s">
        <v>4135</v>
      </c>
      <c r="D596" s="17" t="s">
        <v>4273</v>
      </c>
      <c r="F596" s="14" t="s">
        <v>3192</v>
      </c>
      <c r="G596" s="11" t="s">
        <v>1235</v>
      </c>
      <c r="H596" s="11" t="s">
        <v>4136</v>
      </c>
      <c r="I596" s="17">
        <v>29</v>
      </c>
      <c r="K596" s="14" t="s">
        <v>3192</v>
      </c>
      <c r="L596" s="11" t="s">
        <v>3172</v>
      </c>
      <c r="M596" s="11" t="s">
        <v>4135</v>
      </c>
      <c r="N596" s="17" t="s">
        <v>4320</v>
      </c>
      <c r="P596" s="11"/>
      <c r="R596" s="11"/>
    </row>
    <row r="597" spans="1:18" x14ac:dyDescent="0.25">
      <c r="A597" s="14" t="s">
        <v>3193</v>
      </c>
      <c r="B597" s="11" t="s">
        <v>3171</v>
      </c>
      <c r="C597" s="11" t="s">
        <v>4135</v>
      </c>
      <c r="D597" s="17" t="s">
        <v>3895</v>
      </c>
      <c r="F597" s="14" t="s">
        <v>3193</v>
      </c>
      <c r="G597" s="11" t="s">
        <v>282</v>
      </c>
      <c r="H597" s="11" t="s">
        <v>4135</v>
      </c>
      <c r="I597" s="17">
        <v>27</v>
      </c>
      <c r="K597" s="14" t="s">
        <v>3193</v>
      </c>
      <c r="L597" s="11" t="s">
        <v>284</v>
      </c>
      <c r="M597" s="11" t="s">
        <v>4135</v>
      </c>
      <c r="N597" s="17" t="s">
        <v>4319</v>
      </c>
      <c r="P597" s="11"/>
      <c r="R597" s="11"/>
    </row>
    <row r="598" spans="1:18" x14ac:dyDescent="0.25">
      <c r="A598" s="14" t="s">
        <v>3194</v>
      </c>
      <c r="B598" s="11" t="s">
        <v>3832</v>
      </c>
      <c r="C598" s="11" t="s">
        <v>3810</v>
      </c>
      <c r="D598" s="17" t="s">
        <v>4285</v>
      </c>
      <c r="F598" s="14" t="s">
        <v>3194</v>
      </c>
      <c r="G598" s="11" t="s">
        <v>3897</v>
      </c>
      <c r="H598" s="11" t="s">
        <v>5673</v>
      </c>
      <c r="I598" s="17">
        <v>25</v>
      </c>
      <c r="K598" s="14" t="s">
        <v>3194</v>
      </c>
      <c r="L598" s="11" t="s">
        <v>3171</v>
      </c>
      <c r="M598" s="11" t="s">
        <v>4135</v>
      </c>
      <c r="N598" s="17" t="s">
        <v>4318</v>
      </c>
      <c r="P598" s="11"/>
      <c r="R598" s="11"/>
    </row>
    <row r="599" spans="1:18" x14ac:dyDescent="0.25">
      <c r="A599" s="14" t="s">
        <v>3195</v>
      </c>
      <c r="B599" s="11" t="s">
        <v>2227</v>
      </c>
      <c r="C599" s="11" t="s">
        <v>4136</v>
      </c>
      <c r="D599" s="17" t="s">
        <v>3896</v>
      </c>
      <c r="G599" s="11" t="s">
        <v>715</v>
      </c>
      <c r="H599" s="11" t="s">
        <v>4136</v>
      </c>
      <c r="I599" s="17">
        <v>25</v>
      </c>
      <c r="K599" s="14" t="s">
        <v>3195</v>
      </c>
      <c r="L599" s="11" t="s">
        <v>282</v>
      </c>
      <c r="M599" s="11" t="s">
        <v>4135</v>
      </c>
      <c r="N599" s="17" t="s">
        <v>5674</v>
      </c>
      <c r="P599" s="11"/>
      <c r="R599" s="11"/>
    </row>
    <row r="600" spans="1:18" x14ac:dyDescent="0.25">
      <c r="A600" s="14" t="s">
        <v>3196</v>
      </c>
      <c r="B600" s="11" t="s">
        <v>3172</v>
      </c>
      <c r="C600" s="11" t="s">
        <v>4135</v>
      </c>
      <c r="D600" s="17" t="s">
        <v>4316</v>
      </c>
      <c r="F600" s="14" t="s">
        <v>3196</v>
      </c>
      <c r="G600" s="11" t="s">
        <v>284</v>
      </c>
      <c r="H600" s="11" t="s">
        <v>4135</v>
      </c>
      <c r="I600" s="17">
        <v>24</v>
      </c>
      <c r="K600" s="14" t="s">
        <v>3196</v>
      </c>
      <c r="L600" s="11" t="s">
        <v>4305</v>
      </c>
      <c r="M600" s="11" t="s">
        <v>4136</v>
      </c>
      <c r="N600" s="17" t="s">
        <v>4321</v>
      </c>
      <c r="P600" s="11"/>
      <c r="R600" s="11"/>
    </row>
    <row r="601" spans="1:18" x14ac:dyDescent="0.25">
      <c r="A601" s="14" t="s">
        <v>3197</v>
      </c>
      <c r="B601" s="11" t="s">
        <v>4305</v>
      </c>
      <c r="C601" s="11" t="s">
        <v>4136</v>
      </c>
      <c r="D601" s="17" t="s">
        <v>3821</v>
      </c>
      <c r="G601" s="11" t="s">
        <v>2234</v>
      </c>
      <c r="H601" s="11" t="s">
        <v>4136</v>
      </c>
      <c r="I601" s="17">
        <v>24</v>
      </c>
      <c r="L601" s="11" t="s">
        <v>2234</v>
      </c>
      <c r="M601" s="11" t="s">
        <v>4136</v>
      </c>
      <c r="N601" s="17" t="s">
        <v>5675</v>
      </c>
      <c r="P601" s="11"/>
      <c r="R601" s="11"/>
    </row>
    <row r="602" spans="1:18" x14ac:dyDescent="0.25">
      <c r="A602" s="14" t="s">
        <v>3198</v>
      </c>
      <c r="B602" s="11" t="s">
        <v>3789</v>
      </c>
      <c r="C602" s="11" t="s">
        <v>3808</v>
      </c>
      <c r="D602" s="17" t="s">
        <v>3887</v>
      </c>
      <c r="F602" s="14" t="s">
        <v>3198</v>
      </c>
      <c r="G602" s="11" t="s">
        <v>280</v>
      </c>
      <c r="H602" s="11" t="s">
        <v>4135</v>
      </c>
      <c r="I602" s="17">
        <v>23</v>
      </c>
      <c r="K602" s="14" t="s">
        <v>3198</v>
      </c>
      <c r="L602" s="11" t="s">
        <v>3832</v>
      </c>
      <c r="M602" s="11" t="s">
        <v>3810</v>
      </c>
      <c r="N602" s="17" t="s">
        <v>5676</v>
      </c>
      <c r="P602" s="11"/>
      <c r="R602" s="11"/>
    </row>
    <row r="603" spans="1:18" x14ac:dyDescent="0.25">
      <c r="A603" s="14" t="s">
        <v>3199</v>
      </c>
      <c r="B603" s="11" t="s">
        <v>4317</v>
      </c>
      <c r="C603" s="11" t="s">
        <v>3126</v>
      </c>
      <c r="D603" s="17" t="s">
        <v>5911</v>
      </c>
      <c r="F603" s="14" t="s">
        <v>3199</v>
      </c>
      <c r="G603" s="11" t="s">
        <v>274</v>
      </c>
      <c r="H603" s="11" t="s">
        <v>3126</v>
      </c>
      <c r="I603" s="17">
        <v>22</v>
      </c>
      <c r="K603" s="14" t="s">
        <v>3199</v>
      </c>
      <c r="L603" s="11" t="s">
        <v>2227</v>
      </c>
      <c r="M603" s="11" t="s">
        <v>4136</v>
      </c>
      <c r="N603" s="17" t="s">
        <v>5677</v>
      </c>
      <c r="P603" s="11"/>
      <c r="R603" s="11"/>
    </row>
    <row r="604" spans="1:18" x14ac:dyDescent="0.25">
      <c r="A604" s="14" t="s">
        <v>3200</v>
      </c>
      <c r="B604" s="11" t="s">
        <v>5912</v>
      </c>
      <c r="C604" s="11" t="s">
        <v>3808</v>
      </c>
      <c r="D604" s="17" t="s">
        <v>3888</v>
      </c>
      <c r="F604" s="14" t="s">
        <v>3200</v>
      </c>
      <c r="G604" s="11" t="s">
        <v>4315</v>
      </c>
      <c r="H604" s="11" t="s">
        <v>4136</v>
      </c>
      <c r="I604" s="17">
        <v>17</v>
      </c>
      <c r="L604" s="11" t="s">
        <v>3897</v>
      </c>
      <c r="M604" s="11" t="s">
        <v>5673</v>
      </c>
      <c r="N604" s="17" t="s">
        <v>5678</v>
      </c>
      <c r="P604" s="11"/>
      <c r="R604" s="11"/>
    </row>
    <row r="605" spans="1:18" x14ac:dyDescent="0.25">
      <c r="P605" s="11"/>
      <c r="R605" s="11"/>
    </row>
    <row r="606" spans="1:18" x14ac:dyDescent="0.25">
      <c r="P606" s="11"/>
      <c r="R606" s="11"/>
    </row>
    <row r="607" spans="1:18" ht="15.75" x14ac:dyDescent="0.25">
      <c r="A607" s="283"/>
      <c r="B607" s="284" t="s">
        <v>3898</v>
      </c>
      <c r="C607" s="285"/>
      <c r="D607" s="286"/>
      <c r="E607" s="283"/>
      <c r="F607" s="283"/>
      <c r="G607" s="284" t="s">
        <v>3899</v>
      </c>
      <c r="H607" s="285"/>
      <c r="I607" s="286"/>
      <c r="J607" s="283"/>
      <c r="K607" s="283"/>
      <c r="L607" s="284" t="s">
        <v>3900</v>
      </c>
      <c r="M607" s="285"/>
      <c r="N607" s="286"/>
      <c r="P607" s="11"/>
      <c r="R607" s="11"/>
    </row>
    <row r="608" spans="1:18" x14ac:dyDescent="0.25">
      <c r="A608" s="14" t="s">
        <v>3191</v>
      </c>
      <c r="B608" s="11" t="s">
        <v>1235</v>
      </c>
      <c r="C608" s="11" t="s">
        <v>4136</v>
      </c>
      <c r="D608" s="17" t="s">
        <v>5570</v>
      </c>
      <c r="F608" s="14" t="s">
        <v>3191</v>
      </c>
      <c r="G608" s="11" t="s">
        <v>1235</v>
      </c>
      <c r="H608" s="11" t="s">
        <v>4136</v>
      </c>
      <c r="I608" s="17">
        <v>40</v>
      </c>
      <c r="K608" s="14" t="s">
        <v>3191</v>
      </c>
      <c r="L608" s="11" t="s">
        <v>1235</v>
      </c>
      <c r="M608" s="11" t="s">
        <v>4136</v>
      </c>
      <c r="N608" s="17" t="s">
        <v>5664</v>
      </c>
      <c r="P608" s="11"/>
      <c r="R608" s="11"/>
    </row>
    <row r="609" spans="1:18" x14ac:dyDescent="0.25">
      <c r="A609" s="14" t="s">
        <v>3192</v>
      </c>
      <c r="B609" s="11" t="s">
        <v>2227</v>
      </c>
      <c r="C609" s="11" t="s">
        <v>4136</v>
      </c>
      <c r="D609" s="17" t="s">
        <v>3629</v>
      </c>
      <c r="F609" s="14" t="s">
        <v>3192</v>
      </c>
      <c r="G609" s="11" t="s">
        <v>2234</v>
      </c>
      <c r="H609" s="11" t="s">
        <v>4136</v>
      </c>
      <c r="I609" s="17">
        <v>34</v>
      </c>
      <c r="K609" s="14" t="s">
        <v>3192</v>
      </c>
      <c r="L609" s="11" t="s">
        <v>4305</v>
      </c>
      <c r="M609" s="11" t="s">
        <v>4136</v>
      </c>
      <c r="N609" s="17" t="s">
        <v>5665</v>
      </c>
      <c r="P609" s="11"/>
      <c r="R609" s="11"/>
    </row>
    <row r="610" spans="1:18" x14ac:dyDescent="0.25">
      <c r="A610" s="14" t="s">
        <v>3193</v>
      </c>
      <c r="B610" s="11" t="s">
        <v>4305</v>
      </c>
      <c r="C610" s="11" t="s">
        <v>4136</v>
      </c>
      <c r="D610" s="17" t="s">
        <v>5913</v>
      </c>
      <c r="F610" s="14" t="s">
        <v>3193</v>
      </c>
      <c r="G610" s="11" t="s">
        <v>2232</v>
      </c>
      <c r="H610" s="11" t="s">
        <v>4136</v>
      </c>
      <c r="I610" s="17">
        <v>25</v>
      </c>
      <c r="K610" s="14" t="s">
        <v>3193</v>
      </c>
      <c r="L610" s="11" t="s">
        <v>4268</v>
      </c>
      <c r="M610" s="11" t="s">
        <v>4135</v>
      </c>
      <c r="N610" s="17" t="s">
        <v>5666</v>
      </c>
      <c r="P610" s="11"/>
      <c r="R610" s="11"/>
    </row>
    <row r="611" spans="1:18" x14ac:dyDescent="0.25">
      <c r="A611" s="14" t="s">
        <v>3194</v>
      </c>
      <c r="B611" s="11" t="s">
        <v>4268</v>
      </c>
      <c r="C611" s="11" t="s">
        <v>4135</v>
      </c>
      <c r="D611" s="17" t="s">
        <v>3855</v>
      </c>
      <c r="G611" s="11" t="s">
        <v>4305</v>
      </c>
      <c r="H611" s="11" t="s">
        <v>4136</v>
      </c>
      <c r="I611" s="17">
        <v>25</v>
      </c>
      <c r="K611" s="14" t="s">
        <v>3194</v>
      </c>
      <c r="L611" s="11" t="s">
        <v>2227</v>
      </c>
      <c r="M611" s="11" t="s">
        <v>4136</v>
      </c>
      <c r="N611" s="17" t="s">
        <v>5667</v>
      </c>
      <c r="P611" s="11"/>
      <c r="R611" s="11"/>
    </row>
    <row r="612" spans="1:18" x14ac:dyDescent="0.25">
      <c r="A612" s="14" t="s">
        <v>3195</v>
      </c>
      <c r="B612" s="11" t="s">
        <v>3832</v>
      </c>
      <c r="C612" s="11" t="s">
        <v>3810</v>
      </c>
      <c r="D612" s="17" t="s">
        <v>4308</v>
      </c>
      <c r="G612" s="11" t="s">
        <v>4306</v>
      </c>
      <c r="H612" s="11" t="s">
        <v>4136</v>
      </c>
      <c r="I612" s="17">
        <v>25</v>
      </c>
      <c r="L612" s="11" t="s">
        <v>2234</v>
      </c>
      <c r="M612" s="11" t="s">
        <v>4136</v>
      </c>
      <c r="N612" s="17" t="s">
        <v>5668</v>
      </c>
      <c r="P612" s="11"/>
      <c r="R612" s="11"/>
    </row>
    <row r="613" spans="1:18" x14ac:dyDescent="0.25">
      <c r="B613" s="11" t="s">
        <v>3833</v>
      </c>
      <c r="C613" s="11" t="s">
        <v>3127</v>
      </c>
      <c r="D613" s="17" t="s">
        <v>4308</v>
      </c>
      <c r="F613" s="14" t="s">
        <v>3196</v>
      </c>
      <c r="G613" s="11" t="s">
        <v>282</v>
      </c>
      <c r="H613" s="11" t="s">
        <v>4135</v>
      </c>
      <c r="I613" s="17">
        <v>24</v>
      </c>
      <c r="K613" s="14" t="s">
        <v>3196</v>
      </c>
      <c r="L613" s="11" t="s">
        <v>2232</v>
      </c>
      <c r="M613" s="11" t="s">
        <v>4136</v>
      </c>
      <c r="N613" s="17" t="s">
        <v>5669</v>
      </c>
      <c r="P613" s="11"/>
      <c r="R613" s="11"/>
    </row>
    <row r="614" spans="1:18" x14ac:dyDescent="0.25">
      <c r="A614" s="14" t="s">
        <v>3197</v>
      </c>
      <c r="B614" s="11" t="s">
        <v>3171</v>
      </c>
      <c r="C614" s="11" t="s">
        <v>4135</v>
      </c>
      <c r="D614" s="17" t="s">
        <v>5914</v>
      </c>
      <c r="F614" s="14" t="s">
        <v>3197</v>
      </c>
      <c r="G614" s="11" t="s">
        <v>4307</v>
      </c>
      <c r="H614" s="11" t="s">
        <v>4136</v>
      </c>
      <c r="I614" s="17">
        <v>23</v>
      </c>
      <c r="K614" s="14" t="s">
        <v>3197</v>
      </c>
      <c r="L614" s="11" t="s">
        <v>3171</v>
      </c>
      <c r="M614" s="11" t="s">
        <v>4135</v>
      </c>
      <c r="N614" s="17" t="s">
        <v>5599</v>
      </c>
      <c r="P614" s="11"/>
      <c r="R614" s="11"/>
    </row>
    <row r="615" spans="1:18" x14ac:dyDescent="0.25">
      <c r="B615" s="11" t="s">
        <v>3044</v>
      </c>
      <c r="C615" s="11" t="s">
        <v>4135</v>
      </c>
      <c r="D615" s="17" t="s">
        <v>5914</v>
      </c>
      <c r="G615" s="11" t="s">
        <v>4268</v>
      </c>
      <c r="H615" s="11" t="s">
        <v>4135</v>
      </c>
      <c r="I615" s="17">
        <v>23</v>
      </c>
      <c r="L615" s="11" t="s">
        <v>280</v>
      </c>
      <c r="M615" s="11" t="s">
        <v>4135</v>
      </c>
      <c r="N615" s="17" t="s">
        <v>5670</v>
      </c>
      <c r="P615" s="11"/>
      <c r="R615" s="11"/>
    </row>
    <row r="616" spans="1:18" x14ac:dyDescent="0.25">
      <c r="A616" s="14" t="s">
        <v>3199</v>
      </c>
      <c r="B616" s="11" t="s">
        <v>284</v>
      </c>
      <c r="C616" s="11" t="s">
        <v>4135</v>
      </c>
      <c r="D616" s="17" t="s">
        <v>4309</v>
      </c>
      <c r="F616" s="14" t="s">
        <v>3199</v>
      </c>
      <c r="G616" s="11" t="s">
        <v>280</v>
      </c>
      <c r="H616" s="11" t="s">
        <v>4135</v>
      </c>
      <c r="I616" s="17">
        <v>22</v>
      </c>
      <c r="K616" s="14" t="s">
        <v>3199</v>
      </c>
      <c r="L616" s="11" t="s">
        <v>4307</v>
      </c>
      <c r="M616" s="11" t="s">
        <v>4136</v>
      </c>
      <c r="N616" s="17" t="s">
        <v>5671</v>
      </c>
      <c r="P616" s="11"/>
      <c r="R616" s="11"/>
    </row>
    <row r="617" spans="1:18" x14ac:dyDescent="0.25">
      <c r="A617" s="14" t="s">
        <v>3200</v>
      </c>
      <c r="B617" s="11" t="s">
        <v>2234</v>
      </c>
      <c r="C617" s="11" t="s">
        <v>4136</v>
      </c>
      <c r="D617" s="17" t="s">
        <v>3874</v>
      </c>
      <c r="F617" s="14" t="s">
        <v>3200</v>
      </c>
      <c r="G617" s="11" t="s">
        <v>2227</v>
      </c>
      <c r="H617" s="11" t="s">
        <v>4136</v>
      </c>
      <c r="I617" s="17">
        <v>20</v>
      </c>
      <c r="K617" s="14" t="s">
        <v>3200</v>
      </c>
      <c r="L617" s="11" t="s">
        <v>3044</v>
      </c>
      <c r="M617" s="11" t="s">
        <v>4135</v>
      </c>
      <c r="N617" s="17" t="s">
        <v>5672</v>
      </c>
      <c r="P617" s="11"/>
      <c r="R617" s="11"/>
    </row>
    <row r="618" spans="1:18" x14ac:dyDescent="0.25">
      <c r="P618" s="11"/>
      <c r="R618" s="11"/>
    </row>
    <row r="619" spans="1:18" x14ac:dyDescent="0.25">
      <c r="P619" s="11"/>
      <c r="R619" s="11"/>
    </row>
    <row r="620" spans="1:18" ht="15.75" x14ac:dyDescent="0.25">
      <c r="A620" s="283"/>
      <c r="B620" s="284" t="s">
        <v>3901</v>
      </c>
      <c r="C620" s="285"/>
      <c r="D620" s="286"/>
      <c r="E620" s="286"/>
      <c r="F620" s="283"/>
      <c r="G620" s="284" t="s">
        <v>3902</v>
      </c>
      <c r="H620" s="285"/>
      <c r="I620" s="286"/>
      <c r="J620" s="286"/>
      <c r="K620" s="283"/>
      <c r="L620" s="284" t="s">
        <v>3903</v>
      </c>
      <c r="M620" s="285"/>
      <c r="N620" s="286"/>
      <c r="P620" s="11"/>
      <c r="R620" s="11"/>
    </row>
    <row r="621" spans="1:18" x14ac:dyDescent="0.25">
      <c r="A621" s="14" t="s">
        <v>3191</v>
      </c>
      <c r="B621" s="11" t="s">
        <v>1235</v>
      </c>
      <c r="C621" s="11" t="s">
        <v>4136</v>
      </c>
      <c r="D621" s="17" t="s">
        <v>3948</v>
      </c>
      <c r="F621" s="14" t="s">
        <v>3191</v>
      </c>
      <c r="G621" s="11" t="s">
        <v>1235</v>
      </c>
      <c r="H621" s="11" t="s">
        <v>4136</v>
      </c>
      <c r="I621" s="17">
        <v>33</v>
      </c>
      <c r="K621" s="14" t="s">
        <v>3191</v>
      </c>
      <c r="L621" s="11" t="s">
        <v>1235</v>
      </c>
      <c r="M621" s="11" t="s">
        <v>4136</v>
      </c>
      <c r="N621" s="17" t="s">
        <v>5652</v>
      </c>
      <c r="P621" s="11"/>
      <c r="R621" s="11"/>
    </row>
    <row r="622" spans="1:18" x14ac:dyDescent="0.25">
      <c r="A622" s="14" t="s">
        <v>3192</v>
      </c>
      <c r="B622" s="11" t="s">
        <v>2227</v>
      </c>
      <c r="C622" s="11" t="s">
        <v>4136</v>
      </c>
      <c r="D622" s="17" t="s">
        <v>5661</v>
      </c>
      <c r="F622" s="14" t="s">
        <v>3192</v>
      </c>
      <c r="G622" s="11" t="s">
        <v>5660</v>
      </c>
      <c r="H622" s="11" t="s">
        <v>4136</v>
      </c>
      <c r="I622" s="17">
        <v>31</v>
      </c>
      <c r="K622" s="14" t="s">
        <v>3192</v>
      </c>
      <c r="L622" s="11" t="s">
        <v>4268</v>
      </c>
      <c r="M622" s="11" t="s">
        <v>4135</v>
      </c>
      <c r="N622" s="17" t="s">
        <v>5653</v>
      </c>
      <c r="P622" s="11"/>
      <c r="R622" s="11"/>
    </row>
    <row r="623" spans="1:18" x14ac:dyDescent="0.25">
      <c r="A623" s="14" t="s">
        <v>3193</v>
      </c>
      <c r="B623" s="11" t="s">
        <v>5651</v>
      </c>
      <c r="C623" s="11" t="s">
        <v>3967</v>
      </c>
      <c r="D623" s="17" t="s">
        <v>5662</v>
      </c>
      <c r="F623" s="14" t="s">
        <v>3193</v>
      </c>
      <c r="G623" s="11" t="s">
        <v>2234</v>
      </c>
      <c r="H623" s="11" t="s">
        <v>4136</v>
      </c>
      <c r="I623" s="17">
        <v>29</v>
      </c>
      <c r="K623" s="14" t="s">
        <v>3193</v>
      </c>
      <c r="L623" s="11" t="s">
        <v>2227</v>
      </c>
      <c r="M623" s="11" t="s">
        <v>4136</v>
      </c>
      <c r="N623" s="17" t="s">
        <v>4280</v>
      </c>
      <c r="P623" s="11"/>
      <c r="R623" s="11"/>
    </row>
    <row r="624" spans="1:18" x14ac:dyDescent="0.25">
      <c r="A624" s="14" t="s">
        <v>3194</v>
      </c>
      <c r="B624" s="11" t="s">
        <v>3963</v>
      </c>
      <c r="C624" s="11" t="s">
        <v>3967</v>
      </c>
      <c r="D624" s="17" t="s">
        <v>4010</v>
      </c>
      <c r="F624" s="14" t="s">
        <v>3194</v>
      </c>
      <c r="G624" s="11" t="s">
        <v>3946</v>
      </c>
      <c r="H624" s="11" t="s">
        <v>3967</v>
      </c>
      <c r="I624" s="17">
        <v>27</v>
      </c>
      <c r="K624" s="14" t="s">
        <v>3194</v>
      </c>
      <c r="L624" s="11" t="s">
        <v>5660</v>
      </c>
      <c r="M624" s="11" t="s">
        <v>4136</v>
      </c>
      <c r="N624" s="17" t="s">
        <v>5654</v>
      </c>
      <c r="P624" s="11"/>
      <c r="R624" s="11"/>
    </row>
    <row r="625" spans="1:18" x14ac:dyDescent="0.25">
      <c r="A625" s="14" t="s">
        <v>3195</v>
      </c>
      <c r="B625" s="11" t="s">
        <v>3832</v>
      </c>
      <c r="C625" s="11" t="s">
        <v>3810</v>
      </c>
      <c r="D625" s="17" t="s">
        <v>4325</v>
      </c>
      <c r="F625" s="14" t="s">
        <v>3195</v>
      </c>
      <c r="G625" s="11" t="s">
        <v>4268</v>
      </c>
      <c r="H625" s="11" t="s">
        <v>4135</v>
      </c>
      <c r="I625" s="17">
        <v>26</v>
      </c>
      <c r="K625" s="14" t="s">
        <v>3195</v>
      </c>
      <c r="L625" s="11" t="s">
        <v>3963</v>
      </c>
      <c r="M625" s="11" t="s">
        <v>3967</v>
      </c>
      <c r="N625" s="17" t="s">
        <v>5655</v>
      </c>
      <c r="P625" s="11"/>
      <c r="R625" s="11"/>
    </row>
    <row r="626" spans="1:18" x14ac:dyDescent="0.25">
      <c r="A626" s="14" t="s">
        <v>3196</v>
      </c>
      <c r="B626" s="11" t="s">
        <v>3941</v>
      </c>
      <c r="C626" s="11" t="s">
        <v>4135</v>
      </c>
      <c r="D626" s="17" t="s">
        <v>4273</v>
      </c>
      <c r="F626" s="14" t="s">
        <v>3196</v>
      </c>
      <c r="G626" s="11" t="s">
        <v>2232</v>
      </c>
      <c r="H626" s="11" t="s">
        <v>4136</v>
      </c>
      <c r="I626" s="17">
        <v>24</v>
      </c>
      <c r="K626" s="14" t="s">
        <v>3196</v>
      </c>
      <c r="L626" s="11" t="s">
        <v>3941</v>
      </c>
      <c r="M626" s="11" t="s">
        <v>4135</v>
      </c>
      <c r="N626" s="17" t="s">
        <v>5656</v>
      </c>
      <c r="P626" s="11"/>
      <c r="R626" s="11"/>
    </row>
    <row r="627" spans="1:18" x14ac:dyDescent="0.25">
      <c r="A627" s="14" t="s">
        <v>3197</v>
      </c>
      <c r="B627" s="11" t="s">
        <v>4268</v>
      </c>
      <c r="C627" s="11" t="s">
        <v>4135</v>
      </c>
      <c r="D627" s="17" t="s">
        <v>5663</v>
      </c>
      <c r="G627" s="11" t="s">
        <v>5616</v>
      </c>
      <c r="H627" s="11" t="s">
        <v>3967</v>
      </c>
      <c r="I627" s="17">
        <v>24</v>
      </c>
      <c r="K627" s="14" t="s">
        <v>3197</v>
      </c>
      <c r="L627" s="11" t="s">
        <v>2234</v>
      </c>
      <c r="M627" s="11" t="s">
        <v>4136</v>
      </c>
      <c r="N627" s="17" t="s">
        <v>5657</v>
      </c>
      <c r="P627" s="11"/>
      <c r="R627" s="11"/>
    </row>
    <row r="628" spans="1:18" x14ac:dyDescent="0.25">
      <c r="A628" s="14" t="s">
        <v>3198</v>
      </c>
      <c r="B628" s="11" t="s">
        <v>5445</v>
      </c>
      <c r="C628" s="11" t="s">
        <v>4136</v>
      </c>
      <c r="D628" s="17" t="s">
        <v>3885</v>
      </c>
      <c r="F628" s="14" t="s">
        <v>3198</v>
      </c>
      <c r="G628" s="11" t="s">
        <v>4305</v>
      </c>
      <c r="H628" s="11" t="s">
        <v>4136</v>
      </c>
      <c r="I628" s="17">
        <v>22</v>
      </c>
      <c r="K628" s="14" t="s">
        <v>3198</v>
      </c>
      <c r="L628" s="11" t="s">
        <v>4305</v>
      </c>
      <c r="M628" s="11" t="s">
        <v>4136</v>
      </c>
      <c r="N628" s="17" t="s">
        <v>5583</v>
      </c>
      <c r="P628" s="11"/>
      <c r="R628" s="11"/>
    </row>
    <row r="629" spans="1:18" x14ac:dyDescent="0.25">
      <c r="A629" s="14" t="s">
        <v>3199</v>
      </c>
      <c r="B629" s="11" t="s">
        <v>3044</v>
      </c>
      <c r="C629" s="11" t="s">
        <v>4135</v>
      </c>
      <c r="D629" s="17" t="s">
        <v>3873</v>
      </c>
      <c r="F629" s="14" t="s">
        <v>3199</v>
      </c>
      <c r="G629" s="11" t="s">
        <v>2227</v>
      </c>
      <c r="H629" s="11" t="s">
        <v>4136</v>
      </c>
      <c r="I629" s="17">
        <v>21</v>
      </c>
      <c r="L629" s="11" t="s">
        <v>5651</v>
      </c>
      <c r="M629" s="11" t="s">
        <v>3967</v>
      </c>
      <c r="N629" s="17" t="s">
        <v>5658</v>
      </c>
      <c r="P629" s="11"/>
      <c r="R629" s="11"/>
    </row>
    <row r="630" spans="1:18" x14ac:dyDescent="0.25">
      <c r="A630" s="14" t="s">
        <v>3200</v>
      </c>
      <c r="B630" s="11" t="s">
        <v>4305</v>
      </c>
      <c r="C630" s="11" t="s">
        <v>4136</v>
      </c>
      <c r="D630" s="17" t="s">
        <v>4287</v>
      </c>
      <c r="F630" s="14" t="s">
        <v>3200</v>
      </c>
      <c r="G630" s="11" t="s">
        <v>282</v>
      </c>
      <c r="H630" s="11" t="s">
        <v>4135</v>
      </c>
      <c r="I630" s="17">
        <v>20</v>
      </c>
      <c r="K630" s="14" t="s">
        <v>3200</v>
      </c>
      <c r="L630" s="11" t="s">
        <v>5445</v>
      </c>
      <c r="M630" s="11" t="s">
        <v>4136</v>
      </c>
      <c r="N630" s="17" t="s">
        <v>5659</v>
      </c>
      <c r="P630" s="11"/>
      <c r="R630" s="11"/>
    </row>
    <row r="631" spans="1:18" x14ac:dyDescent="0.25">
      <c r="P631" s="11"/>
      <c r="R631" s="11"/>
    </row>
    <row r="632" spans="1:18" x14ac:dyDescent="0.25">
      <c r="P632" s="11"/>
      <c r="R632" s="11"/>
    </row>
    <row r="633" spans="1:18" ht="15.75" x14ac:dyDescent="0.25">
      <c r="A633" s="283"/>
      <c r="B633" s="284" t="s">
        <v>3904</v>
      </c>
      <c r="C633" s="285"/>
      <c r="D633" s="286"/>
      <c r="E633" s="283"/>
      <c r="F633" s="283"/>
      <c r="G633" s="284" t="s">
        <v>3905</v>
      </c>
      <c r="H633" s="285"/>
      <c r="I633" s="286"/>
      <c r="J633" s="283">
        <v>4</v>
      </c>
      <c r="K633" s="283"/>
      <c r="L633" s="284" t="s">
        <v>3906</v>
      </c>
      <c r="M633" s="285"/>
      <c r="N633" s="286"/>
      <c r="P633" s="11"/>
      <c r="R633" s="11"/>
    </row>
    <row r="634" spans="1:18" x14ac:dyDescent="0.25">
      <c r="A634" s="14" t="s">
        <v>3191</v>
      </c>
      <c r="B634" s="11" t="s">
        <v>1235</v>
      </c>
      <c r="C634" s="11" t="s">
        <v>4136</v>
      </c>
      <c r="D634" s="17" t="s">
        <v>3942</v>
      </c>
      <c r="F634" s="14" t="s">
        <v>3191</v>
      </c>
      <c r="G634" s="11" t="s">
        <v>282</v>
      </c>
      <c r="H634" s="11" t="s">
        <v>4135</v>
      </c>
      <c r="I634" s="17">
        <v>31</v>
      </c>
      <c r="K634" s="14" t="s">
        <v>3191</v>
      </c>
      <c r="L634" s="11" t="s">
        <v>1235</v>
      </c>
      <c r="M634" s="11" t="s">
        <v>4136</v>
      </c>
      <c r="N634" s="17" t="s">
        <v>4112</v>
      </c>
      <c r="P634" s="11"/>
      <c r="R634" s="11"/>
    </row>
    <row r="635" spans="1:18" x14ac:dyDescent="0.25">
      <c r="A635" s="14" t="s">
        <v>3192</v>
      </c>
      <c r="B635" s="11" t="s">
        <v>275</v>
      </c>
      <c r="C635" s="11" t="s">
        <v>3133</v>
      </c>
      <c r="D635" s="17" t="s">
        <v>5639</v>
      </c>
      <c r="F635" s="14" t="s">
        <v>3192</v>
      </c>
      <c r="G635" s="11" t="s">
        <v>1235</v>
      </c>
      <c r="H635" s="11" t="s">
        <v>4136</v>
      </c>
      <c r="I635" s="17">
        <v>25</v>
      </c>
      <c r="K635" s="14" t="s">
        <v>3192</v>
      </c>
      <c r="L635" s="11" t="s">
        <v>282</v>
      </c>
      <c r="M635" s="11" t="s">
        <v>4135</v>
      </c>
      <c r="N635" s="17" t="s">
        <v>5644</v>
      </c>
      <c r="P635" s="11"/>
      <c r="R635" s="11"/>
    </row>
    <row r="636" spans="1:18" x14ac:dyDescent="0.25">
      <c r="A636" s="14" t="s">
        <v>3193</v>
      </c>
      <c r="B636" s="11" t="s">
        <v>5443</v>
      </c>
      <c r="C636" s="11" t="s">
        <v>4135</v>
      </c>
      <c r="D636" s="17" t="s">
        <v>5640</v>
      </c>
      <c r="G636" s="11" t="s">
        <v>4315</v>
      </c>
      <c r="H636" s="11" t="s">
        <v>3133</v>
      </c>
      <c r="I636" s="17">
        <v>25</v>
      </c>
      <c r="K636" s="14" t="s">
        <v>3193</v>
      </c>
      <c r="L636" s="11" t="s">
        <v>275</v>
      </c>
      <c r="M636" s="11" t="s">
        <v>3133</v>
      </c>
      <c r="N636" s="17" t="s">
        <v>5645</v>
      </c>
      <c r="P636" s="11"/>
      <c r="R636" s="11"/>
    </row>
    <row r="637" spans="1:18" x14ac:dyDescent="0.25">
      <c r="A637" s="14" t="s">
        <v>3194</v>
      </c>
      <c r="B637" s="11" t="s">
        <v>754</v>
      </c>
      <c r="C637" s="11" t="s">
        <v>4135</v>
      </c>
      <c r="D637" s="17" t="s">
        <v>3944</v>
      </c>
      <c r="F637" s="14" t="s">
        <v>3194</v>
      </c>
      <c r="G637" s="11" t="s">
        <v>3883</v>
      </c>
      <c r="H637" s="11" t="s">
        <v>3133</v>
      </c>
      <c r="I637" s="17">
        <v>24</v>
      </c>
      <c r="K637" s="14" t="s">
        <v>3194</v>
      </c>
      <c r="L637" s="11" t="s">
        <v>2237</v>
      </c>
      <c r="M637" s="11" t="s">
        <v>4136</v>
      </c>
      <c r="N637" s="17" t="s">
        <v>5646</v>
      </c>
      <c r="P637" s="11"/>
      <c r="R637" s="11"/>
    </row>
    <row r="638" spans="1:18" x14ac:dyDescent="0.25">
      <c r="A638" s="14" t="s">
        <v>3195</v>
      </c>
      <c r="B638" s="11" t="s">
        <v>2227</v>
      </c>
      <c r="C638" s="11" t="s">
        <v>4136</v>
      </c>
      <c r="D638" s="17" t="s">
        <v>4287</v>
      </c>
      <c r="F638" s="14" t="s">
        <v>3195</v>
      </c>
      <c r="G638" s="11" t="s">
        <v>715</v>
      </c>
      <c r="H638" s="11" t="s">
        <v>4136</v>
      </c>
      <c r="I638" s="17">
        <v>22</v>
      </c>
      <c r="L638" s="11" t="s">
        <v>4315</v>
      </c>
      <c r="M638" s="11" t="s">
        <v>3133</v>
      </c>
      <c r="N638" s="17" t="s">
        <v>5647</v>
      </c>
      <c r="P638" s="11"/>
      <c r="R638" s="11"/>
    </row>
    <row r="639" spans="1:18" x14ac:dyDescent="0.25">
      <c r="A639" s="14" t="s">
        <v>3196</v>
      </c>
      <c r="B639" s="11" t="s">
        <v>2237</v>
      </c>
      <c r="C639" s="11" t="s">
        <v>4136</v>
      </c>
      <c r="D639" s="17" t="s">
        <v>3874</v>
      </c>
      <c r="F639" s="14" t="s">
        <v>3196</v>
      </c>
      <c r="G639" s="11" t="s">
        <v>2234</v>
      </c>
      <c r="H639" s="11" t="s">
        <v>4136</v>
      </c>
      <c r="I639" s="17">
        <v>21</v>
      </c>
      <c r="K639" s="14" t="s">
        <v>3196</v>
      </c>
      <c r="L639" s="11" t="s">
        <v>754</v>
      </c>
      <c r="M639" s="11" t="s">
        <v>4135</v>
      </c>
      <c r="N639" s="17" t="s">
        <v>5648</v>
      </c>
      <c r="P639" s="11"/>
      <c r="R639" s="11"/>
    </row>
    <row r="640" spans="1:18" x14ac:dyDescent="0.25">
      <c r="A640" s="14" t="s">
        <v>3197</v>
      </c>
      <c r="B640" s="11" t="s">
        <v>3044</v>
      </c>
      <c r="C640" s="11" t="s">
        <v>4135</v>
      </c>
      <c r="D640" s="17" t="s">
        <v>3886</v>
      </c>
      <c r="F640" s="14" t="s">
        <v>3197</v>
      </c>
      <c r="G640" s="11" t="s">
        <v>2237</v>
      </c>
      <c r="H640" s="11" t="s">
        <v>4136</v>
      </c>
      <c r="I640" s="17">
        <v>20</v>
      </c>
      <c r="K640" s="14" t="s">
        <v>3197</v>
      </c>
      <c r="L640" s="11" t="s">
        <v>5443</v>
      </c>
      <c r="M640" s="11" t="s">
        <v>4135</v>
      </c>
      <c r="N640" s="17" t="s">
        <v>4333</v>
      </c>
      <c r="P640" s="11"/>
      <c r="R640" s="11"/>
    </row>
    <row r="641" spans="1:18" x14ac:dyDescent="0.25">
      <c r="A641" s="14" t="s">
        <v>3198</v>
      </c>
      <c r="B641" s="11" t="s">
        <v>4313</v>
      </c>
      <c r="C641" s="11" t="s">
        <v>3133</v>
      </c>
      <c r="D641" s="17" t="s">
        <v>5641</v>
      </c>
      <c r="F641" s="14" t="s">
        <v>3198</v>
      </c>
      <c r="G641" s="11" t="s">
        <v>5643</v>
      </c>
      <c r="H641" s="11" t="s">
        <v>3133</v>
      </c>
      <c r="I641" s="17">
        <v>18</v>
      </c>
      <c r="K641" s="14" t="s">
        <v>3198</v>
      </c>
      <c r="L641" s="11" t="s">
        <v>3941</v>
      </c>
      <c r="M641" s="11" t="s">
        <v>4135</v>
      </c>
      <c r="N641" s="17" t="s">
        <v>4321</v>
      </c>
      <c r="P641" s="11"/>
      <c r="R641" s="11"/>
    </row>
    <row r="642" spans="1:18" x14ac:dyDescent="0.25">
      <c r="A642" s="14" t="s">
        <v>3199</v>
      </c>
      <c r="B642" s="11" t="s">
        <v>3940</v>
      </c>
      <c r="C642" s="11" t="s">
        <v>3809</v>
      </c>
      <c r="D642" s="17" t="s">
        <v>5642</v>
      </c>
      <c r="G642" s="11" t="s">
        <v>284</v>
      </c>
      <c r="H642" s="11" t="s">
        <v>4135</v>
      </c>
      <c r="I642" s="17">
        <v>18</v>
      </c>
      <c r="L642" s="11" t="s">
        <v>3043</v>
      </c>
      <c r="M642" s="11" t="s">
        <v>4136</v>
      </c>
      <c r="N642" s="17" t="s">
        <v>5649</v>
      </c>
      <c r="P642" s="11"/>
      <c r="R642" s="11"/>
    </row>
    <row r="643" spans="1:18" x14ac:dyDescent="0.25">
      <c r="B643" s="11" t="s">
        <v>3941</v>
      </c>
      <c r="C643" s="11" t="s">
        <v>4135</v>
      </c>
      <c r="D643" s="17" t="s">
        <v>5642</v>
      </c>
      <c r="G643" s="11" t="s">
        <v>5445</v>
      </c>
      <c r="H643" s="11" t="s">
        <v>4136</v>
      </c>
      <c r="I643" s="17">
        <v>18</v>
      </c>
      <c r="K643" s="14" t="s">
        <v>3200</v>
      </c>
      <c r="L643" s="11" t="s">
        <v>284</v>
      </c>
      <c r="M643" s="11" t="s">
        <v>4135</v>
      </c>
      <c r="N643" s="17" t="s">
        <v>5650</v>
      </c>
      <c r="P643" s="11"/>
      <c r="R643" s="11"/>
    </row>
    <row r="644" spans="1:18" x14ac:dyDescent="0.25">
      <c r="P644" s="11"/>
      <c r="R644" s="11"/>
    </row>
    <row r="645" spans="1:18" x14ac:dyDescent="0.25">
      <c r="P645" s="11"/>
      <c r="R645" s="11"/>
    </row>
    <row r="646" spans="1:18" ht="15.75" x14ac:dyDescent="0.25">
      <c r="A646" s="283"/>
      <c r="B646" s="284" t="s">
        <v>3907</v>
      </c>
      <c r="C646" s="285"/>
      <c r="D646" s="286"/>
      <c r="E646" s="286"/>
      <c r="F646" s="283"/>
      <c r="G646" s="284" t="s">
        <v>3908</v>
      </c>
      <c r="H646" s="285"/>
      <c r="I646" s="286"/>
      <c r="J646" s="286"/>
      <c r="K646" s="283"/>
      <c r="L646" s="284" t="s">
        <v>3909</v>
      </c>
      <c r="M646" s="285"/>
      <c r="N646" s="286"/>
      <c r="P646" s="11"/>
      <c r="R646" s="11"/>
    </row>
    <row r="647" spans="1:18" x14ac:dyDescent="0.25">
      <c r="A647" s="14" t="s">
        <v>3191</v>
      </c>
      <c r="B647" s="11" t="s">
        <v>1235</v>
      </c>
      <c r="C647" s="11" t="s">
        <v>4135</v>
      </c>
      <c r="D647" s="17" t="s">
        <v>3386</v>
      </c>
      <c r="F647" s="14" t="s">
        <v>3191</v>
      </c>
      <c r="G647" s="11" t="s">
        <v>1235</v>
      </c>
      <c r="H647" s="11" t="s">
        <v>4135</v>
      </c>
      <c r="I647" s="17">
        <v>38</v>
      </c>
      <c r="K647" s="14" t="s">
        <v>3191</v>
      </c>
      <c r="L647" s="11" t="s">
        <v>1235</v>
      </c>
      <c r="M647" s="11" t="s">
        <v>4135</v>
      </c>
      <c r="N647" s="17" t="s">
        <v>4311</v>
      </c>
      <c r="P647" s="11"/>
      <c r="R647" s="11"/>
    </row>
    <row r="648" spans="1:18" x14ac:dyDescent="0.25">
      <c r="A648" s="14" t="s">
        <v>3192</v>
      </c>
      <c r="B648" s="11" t="s">
        <v>716</v>
      </c>
      <c r="C648" s="11" t="s">
        <v>4136</v>
      </c>
      <c r="D648" s="17" t="s">
        <v>3959</v>
      </c>
      <c r="F648" s="14" t="s">
        <v>3192</v>
      </c>
      <c r="G648" s="11" t="s">
        <v>284</v>
      </c>
      <c r="H648" s="11" t="s">
        <v>4135</v>
      </c>
      <c r="I648" s="17">
        <v>34</v>
      </c>
      <c r="K648" s="14" t="s">
        <v>3192</v>
      </c>
      <c r="L648" s="11" t="s">
        <v>3044</v>
      </c>
      <c r="M648" s="11" t="s">
        <v>4135</v>
      </c>
      <c r="N648" s="17" t="s">
        <v>3587</v>
      </c>
      <c r="P648" s="11"/>
      <c r="R648" s="11"/>
    </row>
    <row r="649" spans="1:18" x14ac:dyDescent="0.25">
      <c r="A649" s="14" t="s">
        <v>3193</v>
      </c>
      <c r="B649" s="11" t="s">
        <v>3940</v>
      </c>
      <c r="C649" s="11" t="s">
        <v>3809</v>
      </c>
      <c r="D649" s="17" t="s">
        <v>3318</v>
      </c>
      <c r="G649" s="11" t="s">
        <v>754</v>
      </c>
      <c r="H649" s="11" t="s">
        <v>4135</v>
      </c>
      <c r="I649" s="17">
        <v>34</v>
      </c>
      <c r="K649" s="14" t="s">
        <v>3193</v>
      </c>
      <c r="L649" s="11" t="s">
        <v>754</v>
      </c>
      <c r="M649" s="11" t="s">
        <v>4135</v>
      </c>
      <c r="N649" s="17" t="s">
        <v>5631</v>
      </c>
      <c r="P649" s="11"/>
      <c r="R649" s="11"/>
    </row>
    <row r="650" spans="1:18" x14ac:dyDescent="0.25">
      <c r="A650" s="14" t="s">
        <v>3194</v>
      </c>
      <c r="B650" s="11" t="s">
        <v>3044</v>
      </c>
      <c r="C650" s="11" t="s">
        <v>4135</v>
      </c>
      <c r="D650" s="17" t="s">
        <v>3894</v>
      </c>
      <c r="F650" s="14" t="s">
        <v>3194</v>
      </c>
      <c r="G650" s="11" t="s">
        <v>3941</v>
      </c>
      <c r="H650" s="11" t="s">
        <v>4135</v>
      </c>
      <c r="I650" s="17">
        <v>32</v>
      </c>
      <c r="K650" s="14" t="s">
        <v>3194</v>
      </c>
      <c r="L650" s="11" t="s">
        <v>3941</v>
      </c>
      <c r="M650" s="11" t="s">
        <v>4135</v>
      </c>
      <c r="N650" s="17" t="s">
        <v>4312</v>
      </c>
      <c r="P650" s="11"/>
      <c r="R650" s="11"/>
    </row>
    <row r="651" spans="1:18" x14ac:dyDescent="0.25">
      <c r="A651" s="14" t="s">
        <v>3195</v>
      </c>
      <c r="B651" s="11" t="s">
        <v>3941</v>
      </c>
      <c r="C651" s="11" t="s">
        <v>4135</v>
      </c>
      <c r="D651" s="17" t="s">
        <v>3319</v>
      </c>
      <c r="F651" s="14" t="s">
        <v>3195</v>
      </c>
      <c r="G651" s="11" t="s">
        <v>282</v>
      </c>
      <c r="H651" s="11" t="s">
        <v>4135</v>
      </c>
      <c r="I651" s="17">
        <v>30</v>
      </c>
      <c r="K651" s="14" t="s">
        <v>3195</v>
      </c>
      <c r="L651" s="11" t="s">
        <v>716</v>
      </c>
      <c r="M651" s="11" t="s">
        <v>4136</v>
      </c>
      <c r="N651" s="17" t="s">
        <v>5632</v>
      </c>
      <c r="P651" s="11"/>
      <c r="R651" s="11"/>
    </row>
    <row r="652" spans="1:18" x14ac:dyDescent="0.25">
      <c r="A652" s="14" t="s">
        <v>3196</v>
      </c>
      <c r="B652" s="11" t="s">
        <v>754</v>
      </c>
      <c r="C652" s="11" t="s">
        <v>4135</v>
      </c>
      <c r="D652" s="17" t="s">
        <v>3869</v>
      </c>
      <c r="F652" s="14" t="s">
        <v>3196</v>
      </c>
      <c r="G652" s="11" t="s">
        <v>3044</v>
      </c>
      <c r="H652" s="11" t="s">
        <v>4135</v>
      </c>
      <c r="I652" s="17">
        <v>28</v>
      </c>
      <c r="K652" s="14" t="s">
        <v>3196</v>
      </c>
      <c r="L652" s="11" t="s">
        <v>2237</v>
      </c>
      <c r="M652" s="11" t="s">
        <v>4136</v>
      </c>
      <c r="N652" s="17" t="s">
        <v>5633</v>
      </c>
      <c r="P652" s="11"/>
      <c r="R652" s="11"/>
    </row>
    <row r="653" spans="1:18" x14ac:dyDescent="0.25">
      <c r="A653" s="14" t="s">
        <v>3197</v>
      </c>
      <c r="B653" s="11" t="s">
        <v>2237</v>
      </c>
      <c r="C653" s="11" t="s">
        <v>4136</v>
      </c>
      <c r="D653" s="17" t="s">
        <v>4274</v>
      </c>
      <c r="F653" s="14" t="s">
        <v>3197</v>
      </c>
      <c r="G653" s="11" t="s">
        <v>4268</v>
      </c>
      <c r="H653" s="11" t="s">
        <v>3809</v>
      </c>
      <c r="I653" s="17">
        <v>28</v>
      </c>
      <c r="L653" s="11" t="s">
        <v>282</v>
      </c>
      <c r="M653" s="11" t="s">
        <v>4135</v>
      </c>
      <c r="N653" s="17" t="s">
        <v>5634</v>
      </c>
      <c r="P653" s="11"/>
      <c r="R653" s="11"/>
    </row>
    <row r="654" spans="1:18" x14ac:dyDescent="0.25">
      <c r="A654" s="14" t="s">
        <v>3198</v>
      </c>
      <c r="B654" s="11" t="s">
        <v>5443</v>
      </c>
      <c r="C654" s="11" t="s">
        <v>4135</v>
      </c>
      <c r="D654" s="17" t="s">
        <v>3896</v>
      </c>
      <c r="F654" s="14" t="s">
        <v>3198</v>
      </c>
      <c r="G654" s="11" t="s">
        <v>2232</v>
      </c>
      <c r="H654" s="11" t="s">
        <v>4136</v>
      </c>
      <c r="I654" s="17">
        <v>27</v>
      </c>
      <c r="K654" s="14" t="s">
        <v>3198</v>
      </c>
      <c r="L654" s="11" t="s">
        <v>3940</v>
      </c>
      <c r="M654" s="11" t="s">
        <v>3809</v>
      </c>
      <c r="N654" s="17" t="s">
        <v>5635</v>
      </c>
      <c r="P654" s="11"/>
      <c r="R654" s="11"/>
    </row>
    <row r="655" spans="1:18" x14ac:dyDescent="0.25">
      <c r="A655" s="14" t="s">
        <v>3199</v>
      </c>
      <c r="B655" s="11" t="s">
        <v>5638</v>
      </c>
      <c r="C655" s="11" t="s">
        <v>3967</v>
      </c>
      <c r="D655" s="17" t="s">
        <v>3795</v>
      </c>
      <c r="F655" s="14" t="s">
        <v>3199</v>
      </c>
      <c r="G655" s="11" t="s">
        <v>715</v>
      </c>
      <c r="H655" s="11" t="s">
        <v>4136</v>
      </c>
      <c r="I655" s="17">
        <v>26</v>
      </c>
      <c r="K655" s="14" t="s">
        <v>3199</v>
      </c>
      <c r="L655" s="11" t="s">
        <v>280</v>
      </c>
      <c r="M655" s="11" t="s">
        <v>4135</v>
      </c>
      <c r="N655" s="17" t="s">
        <v>5636</v>
      </c>
      <c r="P655" s="11"/>
      <c r="R655" s="11"/>
    </row>
    <row r="656" spans="1:18" x14ac:dyDescent="0.25">
      <c r="A656" s="14" t="s">
        <v>3200</v>
      </c>
      <c r="B656" s="11" t="s">
        <v>5651</v>
      </c>
      <c r="C656" s="11" t="s">
        <v>3967</v>
      </c>
      <c r="D656" s="17" t="s">
        <v>3814</v>
      </c>
      <c r="G656" s="11" t="s">
        <v>2237</v>
      </c>
      <c r="H656" s="11" t="s">
        <v>4136</v>
      </c>
      <c r="I656" s="17">
        <v>26</v>
      </c>
      <c r="L656" s="11" t="s">
        <v>284</v>
      </c>
      <c r="M656" s="11" t="s">
        <v>4135</v>
      </c>
      <c r="N656" s="17" t="s">
        <v>5637</v>
      </c>
      <c r="P656" s="11"/>
      <c r="R656" s="11"/>
    </row>
    <row r="657" spans="1:18" x14ac:dyDescent="0.25">
      <c r="P657" s="11"/>
      <c r="R657" s="11"/>
    </row>
    <row r="658" spans="1:18" x14ac:dyDescent="0.25">
      <c r="P658" s="11"/>
      <c r="R658" s="11"/>
    </row>
    <row r="659" spans="1:18" ht="15.75" x14ac:dyDescent="0.25">
      <c r="A659" s="283"/>
      <c r="B659" s="284" t="s">
        <v>3910</v>
      </c>
      <c r="C659" s="285"/>
      <c r="D659" s="286"/>
      <c r="E659" s="286"/>
      <c r="F659" s="283"/>
      <c r="G659" s="284" t="s">
        <v>3911</v>
      </c>
      <c r="H659" s="285"/>
      <c r="I659" s="286"/>
      <c r="J659" s="286"/>
      <c r="K659" s="283"/>
      <c r="L659" s="284" t="s">
        <v>3912</v>
      </c>
      <c r="M659" s="285"/>
      <c r="N659" s="286"/>
      <c r="P659" s="11"/>
      <c r="R659" s="11"/>
    </row>
    <row r="660" spans="1:18" x14ac:dyDescent="0.25">
      <c r="A660" s="14" t="s">
        <v>3191</v>
      </c>
      <c r="B660" s="11" t="s">
        <v>1235</v>
      </c>
      <c r="C660" s="11" t="s">
        <v>4136</v>
      </c>
      <c r="D660" s="17" t="s">
        <v>4004</v>
      </c>
      <c r="F660" s="14" t="s">
        <v>3191</v>
      </c>
      <c r="G660" s="11" t="s">
        <v>280</v>
      </c>
      <c r="H660" s="11" t="s">
        <v>4135</v>
      </c>
      <c r="I660" s="17">
        <v>39</v>
      </c>
      <c r="K660" s="14" t="s">
        <v>3191</v>
      </c>
      <c r="L660" s="11" t="s">
        <v>1235</v>
      </c>
      <c r="M660" s="11" t="s">
        <v>4136</v>
      </c>
      <c r="N660" s="17" t="s">
        <v>4299</v>
      </c>
      <c r="P660" s="11"/>
      <c r="R660" s="11"/>
    </row>
    <row r="661" spans="1:18" x14ac:dyDescent="0.25">
      <c r="A661" s="14" t="s">
        <v>3192</v>
      </c>
      <c r="B661" s="11" t="s">
        <v>754</v>
      </c>
      <c r="C661" s="11" t="s">
        <v>4135</v>
      </c>
      <c r="D661" s="17" t="s">
        <v>5915</v>
      </c>
      <c r="F661" s="14" t="s">
        <v>3192</v>
      </c>
      <c r="G661" s="11" t="s">
        <v>282</v>
      </c>
      <c r="H661" s="11" t="s">
        <v>4135</v>
      </c>
      <c r="I661" s="17">
        <v>35</v>
      </c>
      <c r="K661" s="14" t="s">
        <v>3192</v>
      </c>
      <c r="L661" s="11" t="s">
        <v>280</v>
      </c>
      <c r="M661" s="11" t="s">
        <v>4135</v>
      </c>
      <c r="N661" s="17" t="s">
        <v>5623</v>
      </c>
      <c r="P661" s="11"/>
      <c r="R661" s="11"/>
    </row>
    <row r="662" spans="1:18" x14ac:dyDescent="0.25">
      <c r="A662" s="14" t="s">
        <v>3193</v>
      </c>
      <c r="B662" s="11" t="s">
        <v>3173</v>
      </c>
      <c r="C662" s="11" t="s">
        <v>4135</v>
      </c>
      <c r="D662" s="17" t="s">
        <v>5916</v>
      </c>
      <c r="F662" s="14" t="s">
        <v>3193</v>
      </c>
      <c r="G662" s="11" t="s">
        <v>3173</v>
      </c>
      <c r="H662" s="11" t="s">
        <v>4135</v>
      </c>
      <c r="I662" s="17">
        <v>28</v>
      </c>
      <c r="K662" s="14" t="s">
        <v>3193</v>
      </c>
      <c r="L662" s="11" t="s">
        <v>754</v>
      </c>
      <c r="M662" s="11" t="s">
        <v>4135</v>
      </c>
      <c r="N662" s="17" t="s">
        <v>5624</v>
      </c>
      <c r="P662" s="11"/>
      <c r="R662" s="11"/>
    </row>
    <row r="663" spans="1:18" x14ac:dyDescent="0.25">
      <c r="A663" s="14" t="s">
        <v>3194</v>
      </c>
      <c r="B663" s="11" t="s">
        <v>275</v>
      </c>
      <c r="C663" s="11" t="s">
        <v>3126</v>
      </c>
      <c r="D663" s="17" t="s">
        <v>5917</v>
      </c>
      <c r="G663" s="11" t="s">
        <v>2237</v>
      </c>
      <c r="H663" s="11" t="s">
        <v>4136</v>
      </c>
      <c r="I663" s="17">
        <v>28</v>
      </c>
      <c r="K663" s="14" t="s">
        <v>3194</v>
      </c>
      <c r="L663" s="11" t="s">
        <v>3173</v>
      </c>
      <c r="M663" s="11" t="s">
        <v>4135</v>
      </c>
      <c r="N663" s="17" t="s">
        <v>5625</v>
      </c>
      <c r="P663" s="11"/>
      <c r="R663" s="11"/>
    </row>
    <row r="664" spans="1:18" x14ac:dyDescent="0.25">
      <c r="A664" s="14" t="s">
        <v>3195</v>
      </c>
      <c r="B664" s="11" t="s">
        <v>3947</v>
      </c>
      <c r="C664" s="11" t="s">
        <v>4293</v>
      </c>
      <c r="D664" s="17" t="s">
        <v>3949</v>
      </c>
      <c r="F664" s="14" t="s">
        <v>3195</v>
      </c>
      <c r="G664" s="11" t="s">
        <v>2232</v>
      </c>
      <c r="H664" s="11" t="s">
        <v>4136</v>
      </c>
      <c r="I664" s="17">
        <v>26</v>
      </c>
      <c r="K664" s="14" t="s">
        <v>3195</v>
      </c>
      <c r="L664" s="11" t="s">
        <v>282</v>
      </c>
      <c r="M664" s="11" t="s">
        <v>4135</v>
      </c>
      <c r="N664" s="17" t="s">
        <v>5626</v>
      </c>
      <c r="P664" s="11"/>
      <c r="R664" s="11"/>
    </row>
    <row r="665" spans="1:18" x14ac:dyDescent="0.25">
      <c r="A665" s="14" t="s">
        <v>3196</v>
      </c>
      <c r="B665" s="11" t="s">
        <v>280</v>
      </c>
      <c r="C665" s="11" t="s">
        <v>4135</v>
      </c>
      <c r="D665" s="17" t="s">
        <v>3950</v>
      </c>
      <c r="F665" s="14" t="s">
        <v>3196</v>
      </c>
      <c r="G665" s="11" t="s">
        <v>1235</v>
      </c>
      <c r="H665" s="11" t="s">
        <v>4136</v>
      </c>
      <c r="I665" s="17">
        <v>25</v>
      </c>
      <c r="K665" s="14" t="s">
        <v>3196</v>
      </c>
      <c r="L665" s="11" t="s">
        <v>2237</v>
      </c>
      <c r="M665" s="11" t="s">
        <v>4136</v>
      </c>
      <c r="N665" s="17" t="s">
        <v>5627</v>
      </c>
      <c r="P665" s="11"/>
      <c r="R665" s="11"/>
    </row>
    <row r="666" spans="1:18" x14ac:dyDescent="0.25">
      <c r="A666" s="14" t="s">
        <v>3197</v>
      </c>
      <c r="B666" s="11" t="s">
        <v>5444</v>
      </c>
      <c r="C666" s="11" t="s">
        <v>3126</v>
      </c>
      <c r="D666" s="17" t="s">
        <v>3871</v>
      </c>
      <c r="F666" s="14" t="s">
        <v>3197</v>
      </c>
      <c r="G666" s="11" t="s">
        <v>3044</v>
      </c>
      <c r="H666" s="11" t="s">
        <v>4135</v>
      </c>
      <c r="I666" s="17">
        <v>22</v>
      </c>
      <c r="K666" s="14" t="s">
        <v>3197</v>
      </c>
      <c r="L666" s="11" t="s">
        <v>5444</v>
      </c>
      <c r="M666" s="11" t="s">
        <v>3126</v>
      </c>
      <c r="N666" s="17" t="s">
        <v>5628</v>
      </c>
      <c r="P666" s="11"/>
      <c r="R666" s="11"/>
    </row>
    <row r="667" spans="1:18" x14ac:dyDescent="0.25">
      <c r="A667" s="14" t="s">
        <v>3198</v>
      </c>
      <c r="B667" s="11" t="s">
        <v>278</v>
      </c>
      <c r="C667" s="11" t="s">
        <v>3126</v>
      </c>
      <c r="D667" s="17" t="s">
        <v>3796</v>
      </c>
      <c r="G667" s="11" t="s">
        <v>4298</v>
      </c>
      <c r="H667" s="11" t="s">
        <v>3126</v>
      </c>
      <c r="I667" s="17">
        <v>22</v>
      </c>
      <c r="K667" s="14" t="s">
        <v>3198</v>
      </c>
      <c r="L667" s="11" t="s">
        <v>2232</v>
      </c>
      <c r="M667" s="11" t="s">
        <v>4136</v>
      </c>
      <c r="N667" s="17" t="s">
        <v>5629</v>
      </c>
      <c r="P667" s="11"/>
      <c r="R667" s="11"/>
    </row>
    <row r="668" spans="1:18" x14ac:dyDescent="0.25">
      <c r="A668" s="14" t="s">
        <v>3199</v>
      </c>
      <c r="B668" s="11" t="s">
        <v>4294</v>
      </c>
      <c r="C668" s="11" t="s">
        <v>3133</v>
      </c>
      <c r="D668" s="17" t="s">
        <v>4296</v>
      </c>
      <c r="F668" s="14" t="s">
        <v>3199</v>
      </c>
      <c r="G668" s="11" t="s">
        <v>4289</v>
      </c>
      <c r="H668" s="11" t="s">
        <v>3126</v>
      </c>
      <c r="I668" s="17">
        <v>21</v>
      </c>
      <c r="K668" s="14" t="s">
        <v>3199</v>
      </c>
      <c r="L668" s="11" t="s">
        <v>275</v>
      </c>
      <c r="M668" s="11" t="s">
        <v>3126</v>
      </c>
      <c r="N668" s="17" t="s">
        <v>5630</v>
      </c>
      <c r="P668" s="11"/>
      <c r="R668" s="11"/>
    </row>
    <row r="669" spans="1:18" x14ac:dyDescent="0.25">
      <c r="A669" s="14" t="s">
        <v>3200</v>
      </c>
      <c r="B669" s="11" t="s">
        <v>4295</v>
      </c>
      <c r="C669" s="11" t="s">
        <v>3810</v>
      </c>
      <c r="D669" s="17" t="s">
        <v>4297</v>
      </c>
      <c r="G669" s="11" t="s">
        <v>4268</v>
      </c>
      <c r="H669" s="11" t="s">
        <v>3809</v>
      </c>
      <c r="I669" s="17">
        <v>21</v>
      </c>
      <c r="K669" s="14" t="s">
        <v>3200</v>
      </c>
      <c r="L669" s="11" t="s">
        <v>3171</v>
      </c>
      <c r="M669" s="11" t="s">
        <v>4135</v>
      </c>
      <c r="N669" s="17" t="s">
        <v>5619</v>
      </c>
      <c r="P669" s="11"/>
      <c r="R669" s="11"/>
    </row>
    <row r="670" spans="1:18" x14ac:dyDescent="0.25">
      <c r="P670" s="11"/>
      <c r="R670" s="11"/>
    </row>
    <row r="671" spans="1:18" x14ac:dyDescent="0.25">
      <c r="P671" s="11"/>
      <c r="R671" s="11"/>
    </row>
    <row r="672" spans="1:18" ht="15.75" x14ac:dyDescent="0.25">
      <c r="A672" s="283"/>
      <c r="B672" s="284" t="s">
        <v>3913</v>
      </c>
      <c r="C672" s="285"/>
      <c r="D672" s="286"/>
      <c r="E672" s="286"/>
      <c r="F672" s="283"/>
      <c r="G672" s="284" t="s">
        <v>3914</v>
      </c>
      <c r="H672" s="285"/>
      <c r="I672" s="286"/>
      <c r="J672" s="286"/>
      <c r="K672" s="283"/>
      <c r="L672" s="284" t="s">
        <v>3915</v>
      </c>
      <c r="M672" s="285"/>
      <c r="N672" s="286"/>
      <c r="O672" s="283"/>
      <c r="P672" s="11"/>
      <c r="R672" s="11"/>
    </row>
    <row r="673" spans="1:18" x14ac:dyDescent="0.25">
      <c r="A673" s="14" t="s">
        <v>3191</v>
      </c>
      <c r="B673" s="11" t="s">
        <v>1235</v>
      </c>
      <c r="C673" s="11" t="s">
        <v>4136</v>
      </c>
      <c r="D673" s="17" t="s">
        <v>3942</v>
      </c>
      <c r="F673" s="14" t="s">
        <v>3191</v>
      </c>
      <c r="G673" s="11" t="s">
        <v>1235</v>
      </c>
      <c r="H673" s="11" t="s">
        <v>4136</v>
      </c>
      <c r="I673" s="17">
        <v>30</v>
      </c>
      <c r="K673" s="14" t="s">
        <v>3191</v>
      </c>
      <c r="L673" s="11" t="s">
        <v>1235</v>
      </c>
      <c r="M673" s="11" t="s">
        <v>4136</v>
      </c>
      <c r="N673" s="17" t="s">
        <v>4291</v>
      </c>
      <c r="P673" s="11"/>
      <c r="R673" s="11"/>
    </row>
    <row r="674" spans="1:18" x14ac:dyDescent="0.25">
      <c r="A674" s="14" t="s">
        <v>3192</v>
      </c>
      <c r="B674" s="11" t="s">
        <v>275</v>
      </c>
      <c r="C674" s="11" t="s">
        <v>3126</v>
      </c>
      <c r="D674" s="17" t="s">
        <v>4285</v>
      </c>
      <c r="F674" s="14" t="s">
        <v>3192</v>
      </c>
      <c r="G674" s="11" t="s">
        <v>3946</v>
      </c>
      <c r="H674" s="11" t="s">
        <v>4288</v>
      </c>
      <c r="I674" s="17">
        <v>28</v>
      </c>
      <c r="K674" s="14" t="s">
        <v>3192</v>
      </c>
      <c r="L674" s="11" t="s">
        <v>3866</v>
      </c>
      <c r="M674" s="11" t="s">
        <v>3967</v>
      </c>
      <c r="N674" s="17" t="s">
        <v>4290</v>
      </c>
      <c r="P674" s="11"/>
      <c r="R674" s="11"/>
    </row>
    <row r="675" spans="1:18" x14ac:dyDescent="0.25">
      <c r="A675" s="14" t="s">
        <v>3193</v>
      </c>
      <c r="B675" s="11" t="s">
        <v>3866</v>
      </c>
      <c r="C675" s="11" t="s">
        <v>3967</v>
      </c>
      <c r="D675" s="17" t="s">
        <v>3814</v>
      </c>
      <c r="G675" s="11" t="s">
        <v>282</v>
      </c>
      <c r="H675" s="11" t="s">
        <v>4135</v>
      </c>
      <c r="I675" s="17">
        <v>28</v>
      </c>
      <c r="L675" s="11" t="s">
        <v>275</v>
      </c>
      <c r="M675" s="11" t="s">
        <v>3126</v>
      </c>
      <c r="N675" s="17" t="s">
        <v>5617</v>
      </c>
      <c r="P675" s="11"/>
      <c r="R675" s="11"/>
    </row>
    <row r="676" spans="1:18" x14ac:dyDescent="0.25">
      <c r="A676" s="14" t="s">
        <v>3194</v>
      </c>
      <c r="B676" s="11" t="s">
        <v>3945</v>
      </c>
      <c r="C676" s="11" t="s">
        <v>3967</v>
      </c>
      <c r="D676" s="17" t="s">
        <v>3815</v>
      </c>
      <c r="F676" s="14" t="s">
        <v>3194</v>
      </c>
      <c r="G676" s="11" t="s">
        <v>3043</v>
      </c>
      <c r="H676" s="11" t="s">
        <v>4136</v>
      </c>
      <c r="I676" s="17">
        <v>24</v>
      </c>
      <c r="K676" s="14" t="s">
        <v>3194</v>
      </c>
      <c r="L676" s="11" t="s">
        <v>282</v>
      </c>
      <c r="M676" s="11" t="s">
        <v>4135</v>
      </c>
      <c r="N676" s="17" t="s">
        <v>5618</v>
      </c>
      <c r="P676" s="11"/>
      <c r="R676" s="11"/>
    </row>
    <row r="677" spans="1:18" x14ac:dyDescent="0.25">
      <c r="A677" s="14" t="s">
        <v>3195</v>
      </c>
      <c r="B677" s="11" t="s">
        <v>754</v>
      </c>
      <c r="C677" s="11" t="s">
        <v>4135</v>
      </c>
      <c r="D677" s="17" t="s">
        <v>4308</v>
      </c>
      <c r="G677" s="11" t="s">
        <v>2237</v>
      </c>
      <c r="H677" s="11" t="s">
        <v>4136</v>
      </c>
      <c r="I677" s="17">
        <v>24</v>
      </c>
      <c r="K677" s="14" t="s">
        <v>3195</v>
      </c>
      <c r="L677" s="11" t="s">
        <v>3041</v>
      </c>
      <c r="M677" s="11" t="s">
        <v>3809</v>
      </c>
      <c r="N677" s="17" t="s">
        <v>5619</v>
      </c>
      <c r="P677" s="11"/>
      <c r="R677" s="11"/>
    </row>
    <row r="678" spans="1:18" x14ac:dyDescent="0.25">
      <c r="A678" s="14" t="s">
        <v>3196</v>
      </c>
      <c r="B678" s="11" t="s">
        <v>3041</v>
      </c>
      <c r="C678" s="11" t="s">
        <v>3809</v>
      </c>
      <c r="D678" s="17" t="s">
        <v>3944</v>
      </c>
      <c r="F678" s="14" t="s">
        <v>3196</v>
      </c>
      <c r="G678" s="11" t="s">
        <v>4289</v>
      </c>
      <c r="H678" s="11" t="s">
        <v>3126</v>
      </c>
      <c r="I678" s="17">
        <v>23</v>
      </c>
      <c r="L678" s="11" t="s">
        <v>3946</v>
      </c>
      <c r="M678" s="11" t="s">
        <v>3967</v>
      </c>
      <c r="N678" s="17" t="s">
        <v>5622</v>
      </c>
      <c r="P678" s="11"/>
      <c r="R678" s="11"/>
    </row>
    <row r="679" spans="1:18" x14ac:dyDescent="0.25">
      <c r="A679" s="14" t="s">
        <v>3197</v>
      </c>
      <c r="B679" s="11" t="s">
        <v>283</v>
      </c>
      <c r="C679" s="11" t="s">
        <v>4135</v>
      </c>
      <c r="D679" s="17" t="s">
        <v>4286</v>
      </c>
      <c r="F679" s="14" t="s">
        <v>3197</v>
      </c>
      <c r="G679" s="11" t="s">
        <v>3866</v>
      </c>
      <c r="H679" s="11" t="s">
        <v>3967</v>
      </c>
      <c r="I679" s="17">
        <v>22</v>
      </c>
      <c r="K679" s="14" t="s">
        <v>3197</v>
      </c>
      <c r="L679" s="11" t="s">
        <v>4268</v>
      </c>
      <c r="M679" s="11" t="s">
        <v>3809</v>
      </c>
      <c r="N679" s="17" t="s">
        <v>4292</v>
      </c>
      <c r="P679" s="11"/>
      <c r="R679" s="11"/>
    </row>
    <row r="680" spans="1:18" x14ac:dyDescent="0.25">
      <c r="A680" s="14" t="s">
        <v>3198</v>
      </c>
      <c r="B680" s="11" t="s">
        <v>278</v>
      </c>
      <c r="C680" s="11" t="s">
        <v>3126</v>
      </c>
      <c r="D680" s="17" t="s">
        <v>4287</v>
      </c>
      <c r="F680" s="14" t="s">
        <v>3198</v>
      </c>
      <c r="G680" s="11" t="s">
        <v>4268</v>
      </c>
      <c r="H680" s="11" t="s">
        <v>3809</v>
      </c>
      <c r="I680" s="17">
        <v>20</v>
      </c>
      <c r="K680" s="14" t="s">
        <v>3198</v>
      </c>
      <c r="L680" s="11" t="s">
        <v>3043</v>
      </c>
      <c r="M680" s="11" t="s">
        <v>4136</v>
      </c>
      <c r="N680" s="17" t="s">
        <v>5620</v>
      </c>
      <c r="P680" s="11"/>
      <c r="R680" s="11"/>
    </row>
    <row r="681" spans="1:18" x14ac:dyDescent="0.25">
      <c r="A681" s="14" t="s">
        <v>3199</v>
      </c>
      <c r="B681" s="11" t="s">
        <v>277</v>
      </c>
      <c r="C681" s="11" t="s">
        <v>3126</v>
      </c>
      <c r="D681" s="17" t="s">
        <v>3820</v>
      </c>
      <c r="G681" s="11" t="s">
        <v>275</v>
      </c>
      <c r="H681" s="11" t="s">
        <v>3126</v>
      </c>
      <c r="I681" s="17">
        <v>20</v>
      </c>
      <c r="L681" s="11" t="s">
        <v>2237</v>
      </c>
      <c r="M681" s="11" t="s">
        <v>4136</v>
      </c>
      <c r="N681" s="17" t="s">
        <v>5620</v>
      </c>
      <c r="P681" s="11"/>
      <c r="R681" s="11"/>
    </row>
    <row r="682" spans="1:18" x14ac:dyDescent="0.25">
      <c r="A682" s="14" t="s">
        <v>3200</v>
      </c>
      <c r="B682" s="11" t="s">
        <v>2227</v>
      </c>
      <c r="C682" s="11" t="s">
        <v>4136</v>
      </c>
      <c r="D682" s="17" t="s">
        <v>3821</v>
      </c>
      <c r="F682" s="14" t="s">
        <v>3200</v>
      </c>
      <c r="G682" s="11" t="s">
        <v>4295</v>
      </c>
      <c r="H682" s="11" t="s">
        <v>3810</v>
      </c>
      <c r="I682" s="17">
        <v>19</v>
      </c>
      <c r="K682" s="14" t="s">
        <v>3200</v>
      </c>
      <c r="L682" s="11" t="s">
        <v>3945</v>
      </c>
      <c r="M682" s="11" t="s">
        <v>3967</v>
      </c>
      <c r="N682" s="17" t="s">
        <v>5621</v>
      </c>
      <c r="P682" s="11"/>
      <c r="R682" s="11"/>
    </row>
    <row r="683" spans="1:18" x14ac:dyDescent="0.25">
      <c r="P683" s="11"/>
      <c r="R683" s="11"/>
    </row>
    <row r="684" spans="1:18" x14ac:dyDescent="0.25">
      <c r="P684" s="11"/>
      <c r="R684" s="11"/>
    </row>
    <row r="685" spans="1:18" ht="15.75" x14ac:dyDescent="0.25">
      <c r="A685" s="283"/>
      <c r="B685" s="284" t="s">
        <v>3916</v>
      </c>
      <c r="C685" s="285"/>
      <c r="D685" s="286"/>
      <c r="E685" s="286"/>
      <c r="F685" s="283"/>
      <c r="G685" s="284" t="s">
        <v>3917</v>
      </c>
      <c r="H685" s="285"/>
      <c r="I685" s="286"/>
      <c r="J685" s="286"/>
      <c r="K685" s="283"/>
      <c r="L685" s="284" t="s">
        <v>3918</v>
      </c>
      <c r="M685" s="285"/>
      <c r="N685" s="286"/>
      <c r="P685" s="11"/>
      <c r="R685" s="11"/>
    </row>
    <row r="686" spans="1:18" x14ac:dyDescent="0.25">
      <c r="A686" s="14" t="s">
        <v>3191</v>
      </c>
      <c r="B686" s="11" t="s">
        <v>1235</v>
      </c>
      <c r="C686" s="11" t="s">
        <v>4235</v>
      </c>
      <c r="D686" s="17" t="s">
        <v>4137</v>
      </c>
      <c r="F686" s="14" t="s">
        <v>3191</v>
      </c>
      <c r="G686" s="11" t="s">
        <v>282</v>
      </c>
      <c r="H686" s="11" t="s">
        <v>4135</v>
      </c>
      <c r="I686" s="17">
        <v>33</v>
      </c>
      <c r="K686" s="14" t="s">
        <v>3191</v>
      </c>
      <c r="L686" s="11" t="s">
        <v>1235</v>
      </c>
      <c r="M686" s="11" t="s">
        <v>4235</v>
      </c>
      <c r="N686" s="17" t="s">
        <v>4276</v>
      </c>
      <c r="P686" s="11"/>
      <c r="R686" s="11"/>
    </row>
    <row r="687" spans="1:18" x14ac:dyDescent="0.25">
      <c r="A687" s="14" t="s">
        <v>3192</v>
      </c>
      <c r="B687" s="11" t="s">
        <v>283</v>
      </c>
      <c r="C687" s="11" t="s">
        <v>4135</v>
      </c>
      <c r="D687" s="17" t="s">
        <v>4271</v>
      </c>
      <c r="G687" s="11" t="s">
        <v>1235</v>
      </c>
      <c r="H687" s="11" t="s">
        <v>4235</v>
      </c>
      <c r="I687" s="17">
        <v>33</v>
      </c>
      <c r="K687" s="14" t="s">
        <v>3192</v>
      </c>
      <c r="L687" s="11" t="s">
        <v>283</v>
      </c>
      <c r="M687" s="11" t="s">
        <v>4135</v>
      </c>
      <c r="N687" s="17" t="s">
        <v>4278</v>
      </c>
      <c r="P687" s="11"/>
      <c r="R687" s="11"/>
    </row>
    <row r="688" spans="1:18" x14ac:dyDescent="0.25">
      <c r="A688" s="14" t="s">
        <v>3193</v>
      </c>
      <c r="B688" s="11" t="s">
        <v>2227</v>
      </c>
      <c r="C688" s="11" t="s">
        <v>4235</v>
      </c>
      <c r="D688" s="17" t="s">
        <v>4272</v>
      </c>
      <c r="F688" s="14" t="s">
        <v>3193</v>
      </c>
      <c r="G688" s="11" t="s">
        <v>280</v>
      </c>
      <c r="H688" s="11" t="s">
        <v>4135</v>
      </c>
      <c r="I688" s="17">
        <v>30</v>
      </c>
      <c r="K688" s="14" t="s">
        <v>3193</v>
      </c>
      <c r="L688" s="11" t="s">
        <v>754</v>
      </c>
      <c r="M688" s="11" t="s">
        <v>4135</v>
      </c>
      <c r="N688" s="17" t="s">
        <v>4280</v>
      </c>
      <c r="P688" s="11"/>
      <c r="R688" s="11"/>
    </row>
    <row r="689" spans="1:18" x14ac:dyDescent="0.25">
      <c r="A689" s="14" t="s">
        <v>3194</v>
      </c>
      <c r="B689" s="11" t="s">
        <v>754</v>
      </c>
      <c r="C689" s="11" t="s">
        <v>4135</v>
      </c>
      <c r="D689" s="17" t="s">
        <v>3320</v>
      </c>
      <c r="F689" s="14" t="s">
        <v>3194</v>
      </c>
      <c r="G689" s="11" t="s">
        <v>2228</v>
      </c>
      <c r="H689" s="11" t="s">
        <v>4235</v>
      </c>
      <c r="I689" s="17">
        <v>27</v>
      </c>
      <c r="K689" s="14" t="s">
        <v>3194</v>
      </c>
      <c r="L689" s="11" t="s">
        <v>282</v>
      </c>
      <c r="M689" s="11" t="s">
        <v>4135</v>
      </c>
      <c r="N689" s="17" t="s">
        <v>5614</v>
      </c>
      <c r="P689" s="11"/>
      <c r="R689" s="11"/>
    </row>
    <row r="690" spans="1:18" x14ac:dyDescent="0.25">
      <c r="A690" s="14" t="s">
        <v>3195</v>
      </c>
      <c r="B690" s="11" t="s">
        <v>2237</v>
      </c>
      <c r="C690" s="11" t="s">
        <v>4136</v>
      </c>
      <c r="D690" s="17" t="s">
        <v>4273</v>
      </c>
      <c r="F690" s="14" t="s">
        <v>3195</v>
      </c>
      <c r="G690" s="11" t="s">
        <v>3043</v>
      </c>
      <c r="H690" s="11" t="s">
        <v>4136</v>
      </c>
      <c r="I690" s="17">
        <v>24</v>
      </c>
      <c r="K690" s="14" t="s">
        <v>3195</v>
      </c>
      <c r="L690" s="11" t="s">
        <v>2237</v>
      </c>
      <c r="M690" s="11" t="s">
        <v>4136</v>
      </c>
      <c r="N690" s="17" t="s">
        <v>4279</v>
      </c>
      <c r="P690" s="11"/>
      <c r="R690" s="11"/>
    </row>
    <row r="691" spans="1:18" x14ac:dyDescent="0.25">
      <c r="A691" s="14" t="s">
        <v>3196</v>
      </c>
      <c r="B691" s="11" t="s">
        <v>716</v>
      </c>
      <c r="C691" s="11" t="s">
        <v>4136</v>
      </c>
      <c r="D691" s="17" t="s">
        <v>3857</v>
      </c>
      <c r="F691" s="14" t="s">
        <v>3196</v>
      </c>
      <c r="G691" s="11" t="s">
        <v>2234</v>
      </c>
      <c r="H691" s="11" t="s">
        <v>4136</v>
      </c>
      <c r="I691" s="17">
        <v>23</v>
      </c>
      <c r="K691" s="14" t="s">
        <v>3196</v>
      </c>
      <c r="L691" s="11" t="s">
        <v>2228</v>
      </c>
      <c r="M691" s="11" t="s">
        <v>4235</v>
      </c>
      <c r="N691" s="17" t="s">
        <v>4277</v>
      </c>
      <c r="P691" s="11"/>
      <c r="R691" s="11"/>
    </row>
    <row r="692" spans="1:18" x14ac:dyDescent="0.25">
      <c r="A692" s="14" t="s">
        <v>3197</v>
      </c>
      <c r="B692" s="11" t="s">
        <v>278</v>
      </c>
      <c r="C692" s="11" t="s">
        <v>3126</v>
      </c>
      <c r="D692" s="17" t="s">
        <v>4274</v>
      </c>
      <c r="F692" s="14" t="s">
        <v>3197</v>
      </c>
      <c r="G692" s="11" t="s">
        <v>3044</v>
      </c>
      <c r="H692" s="11" t="s">
        <v>4135</v>
      </c>
      <c r="I692" s="17">
        <v>22</v>
      </c>
      <c r="K692" s="14" t="s">
        <v>3197</v>
      </c>
      <c r="L692" s="11" t="s">
        <v>278</v>
      </c>
      <c r="M692" s="11" t="s">
        <v>3126</v>
      </c>
      <c r="N692" s="17" t="s">
        <v>5615</v>
      </c>
      <c r="P692" s="11"/>
      <c r="R692" s="11"/>
    </row>
    <row r="693" spans="1:18" x14ac:dyDescent="0.25">
      <c r="A693" s="14" t="s">
        <v>3198</v>
      </c>
      <c r="B693" s="11" t="s">
        <v>5441</v>
      </c>
      <c r="C693" s="11" t="s">
        <v>4136</v>
      </c>
      <c r="D693" s="17" t="s">
        <v>3943</v>
      </c>
      <c r="G693" s="11" t="s">
        <v>283</v>
      </c>
      <c r="H693" s="11" t="s">
        <v>4135</v>
      </c>
      <c r="I693" s="17">
        <v>22</v>
      </c>
      <c r="K693" s="14" t="s">
        <v>3198</v>
      </c>
      <c r="L693" s="11" t="s">
        <v>2236</v>
      </c>
      <c r="M693" s="11" t="s">
        <v>4136</v>
      </c>
      <c r="N693" s="17" t="s">
        <v>4284</v>
      </c>
      <c r="P693" s="11"/>
      <c r="R693" s="11"/>
    </row>
    <row r="694" spans="1:18" x14ac:dyDescent="0.25">
      <c r="B694" s="11" t="s">
        <v>4275</v>
      </c>
      <c r="C694" s="11" t="s">
        <v>5613</v>
      </c>
      <c r="D694" s="17" t="s">
        <v>3943</v>
      </c>
      <c r="F694" s="14" t="s">
        <v>3199</v>
      </c>
      <c r="G694" s="11" t="s">
        <v>2237</v>
      </c>
      <c r="H694" s="11" t="s">
        <v>4136</v>
      </c>
      <c r="I694" s="17">
        <v>21</v>
      </c>
      <c r="L694" s="11" t="s">
        <v>2230</v>
      </c>
      <c r="M694" s="11" t="s">
        <v>4235</v>
      </c>
      <c r="N694" s="17" t="s">
        <v>4281</v>
      </c>
      <c r="P694" s="11"/>
      <c r="R694" s="11"/>
    </row>
    <row r="695" spans="1:18" x14ac:dyDescent="0.25">
      <c r="A695" s="14" t="s">
        <v>3200</v>
      </c>
      <c r="B695" s="11" t="s">
        <v>2236</v>
      </c>
      <c r="C695" s="11" t="s">
        <v>4136</v>
      </c>
      <c r="D695" s="17" t="s">
        <v>4283</v>
      </c>
      <c r="G695" s="11" t="s">
        <v>754</v>
      </c>
      <c r="H695" s="11" t="s">
        <v>4135</v>
      </c>
      <c r="I695" s="17">
        <v>21</v>
      </c>
      <c r="L695" s="11" t="s">
        <v>4268</v>
      </c>
      <c r="M695" s="11" t="s">
        <v>3809</v>
      </c>
      <c r="N695" s="17" t="s">
        <v>4282</v>
      </c>
      <c r="P695" s="11"/>
      <c r="R695" s="11"/>
    </row>
    <row r="696" spans="1:18" x14ac:dyDescent="0.25">
      <c r="G696" s="11" t="s">
        <v>4268</v>
      </c>
      <c r="H696" s="11" t="s">
        <v>3809</v>
      </c>
      <c r="I696" s="17">
        <v>21</v>
      </c>
      <c r="P696" s="11"/>
      <c r="R696" s="11"/>
    </row>
    <row r="697" spans="1:18" x14ac:dyDescent="0.25">
      <c r="P697" s="11"/>
      <c r="R697" s="11"/>
    </row>
    <row r="698" spans="1:18" x14ac:dyDescent="0.25">
      <c r="P698" s="11"/>
      <c r="R698" s="11"/>
    </row>
    <row r="699" spans="1:18" ht="15.75" x14ac:dyDescent="0.25">
      <c r="A699" s="283"/>
      <c r="B699" s="284" t="s">
        <v>3919</v>
      </c>
      <c r="C699" s="285"/>
      <c r="D699" s="286"/>
      <c r="E699" s="283"/>
      <c r="F699" s="283"/>
      <c r="G699" s="284" t="s">
        <v>3920</v>
      </c>
      <c r="H699" s="285"/>
      <c r="I699" s="286"/>
      <c r="J699" s="286"/>
      <c r="K699" s="283"/>
      <c r="L699" s="284" t="s">
        <v>3921</v>
      </c>
      <c r="M699" s="285"/>
      <c r="N699" s="286"/>
      <c r="P699" s="11"/>
      <c r="R699" s="11"/>
    </row>
    <row r="700" spans="1:18" x14ac:dyDescent="0.25">
      <c r="A700" s="14" t="s">
        <v>3191</v>
      </c>
      <c r="B700" s="11" t="s">
        <v>1235</v>
      </c>
      <c r="C700" s="11" t="s">
        <v>4235</v>
      </c>
      <c r="D700" s="17" t="s">
        <v>4138</v>
      </c>
      <c r="F700" s="14" t="s">
        <v>3191</v>
      </c>
      <c r="G700" s="11" t="s">
        <v>1232</v>
      </c>
      <c r="H700" s="11" t="s">
        <v>4235</v>
      </c>
      <c r="I700" s="17">
        <v>35</v>
      </c>
      <c r="K700" s="14" t="s">
        <v>3191</v>
      </c>
      <c r="L700" s="11" t="s">
        <v>1235</v>
      </c>
      <c r="M700" s="11" t="s">
        <v>4235</v>
      </c>
      <c r="N700" s="17" t="s">
        <v>4267</v>
      </c>
      <c r="P700" s="11"/>
      <c r="R700" s="11"/>
    </row>
    <row r="701" spans="1:18" x14ac:dyDescent="0.25">
      <c r="A701" s="14" t="s">
        <v>3192</v>
      </c>
      <c r="B701" s="11" t="s">
        <v>3041</v>
      </c>
      <c r="C701" s="11" t="s">
        <v>4235</v>
      </c>
      <c r="D701" s="17" t="s">
        <v>3686</v>
      </c>
      <c r="F701" s="14" t="s">
        <v>3192</v>
      </c>
      <c r="G701" s="11" t="s">
        <v>1235</v>
      </c>
      <c r="H701" s="11" t="s">
        <v>4235</v>
      </c>
      <c r="I701" s="17">
        <v>34</v>
      </c>
      <c r="K701" s="14" t="s">
        <v>3192</v>
      </c>
      <c r="L701" s="11" t="s">
        <v>3041</v>
      </c>
      <c r="M701" s="11" t="s">
        <v>4235</v>
      </c>
      <c r="N701" s="17" t="s">
        <v>4263</v>
      </c>
      <c r="P701" s="11"/>
      <c r="R701" s="11"/>
    </row>
    <row r="702" spans="1:18" x14ac:dyDescent="0.25">
      <c r="A702" s="14" t="s">
        <v>3193</v>
      </c>
      <c r="B702" s="11" t="s">
        <v>2227</v>
      </c>
      <c r="C702" s="11" t="s">
        <v>4235</v>
      </c>
      <c r="D702" s="17" t="s">
        <v>5918</v>
      </c>
      <c r="G702" s="11" t="s">
        <v>3041</v>
      </c>
      <c r="H702" s="11" t="s">
        <v>4235</v>
      </c>
      <c r="I702" s="17">
        <v>34</v>
      </c>
      <c r="K702" s="14" t="s">
        <v>3193</v>
      </c>
      <c r="L702" s="11" t="s">
        <v>2227</v>
      </c>
      <c r="M702" s="11" t="s">
        <v>4235</v>
      </c>
      <c r="N702" s="17" t="s">
        <v>5607</v>
      </c>
      <c r="P702" s="11"/>
      <c r="R702" s="11"/>
    </row>
    <row r="703" spans="1:18" x14ac:dyDescent="0.25">
      <c r="A703" s="14" t="s">
        <v>3194</v>
      </c>
      <c r="B703" s="11" t="s">
        <v>283</v>
      </c>
      <c r="C703" s="11" t="s">
        <v>4135</v>
      </c>
      <c r="D703" s="17" t="s">
        <v>3870</v>
      </c>
      <c r="F703" s="14" t="s">
        <v>3194</v>
      </c>
      <c r="G703" s="11" t="s">
        <v>713</v>
      </c>
      <c r="H703" s="11" t="s">
        <v>3130</v>
      </c>
      <c r="I703" s="17">
        <v>28</v>
      </c>
      <c r="K703" s="14" t="s">
        <v>3194</v>
      </c>
      <c r="L703" s="11" t="s">
        <v>1232</v>
      </c>
      <c r="M703" s="11" t="s">
        <v>4235</v>
      </c>
      <c r="N703" s="17" t="s">
        <v>5608</v>
      </c>
      <c r="P703" s="11"/>
      <c r="R703" s="11"/>
    </row>
    <row r="704" spans="1:18" x14ac:dyDescent="0.25">
      <c r="A704" s="14" t="s">
        <v>3195</v>
      </c>
      <c r="B704" s="11" t="s">
        <v>756</v>
      </c>
      <c r="C704" s="11" t="s">
        <v>3130</v>
      </c>
      <c r="D704" s="17" t="s">
        <v>4264</v>
      </c>
      <c r="F704" s="14" t="s">
        <v>3195</v>
      </c>
      <c r="G704" s="11" t="s">
        <v>2227</v>
      </c>
      <c r="H704" s="11" t="s">
        <v>4235</v>
      </c>
      <c r="I704" s="17">
        <v>27</v>
      </c>
      <c r="K704" s="14" t="s">
        <v>3195</v>
      </c>
      <c r="L704" s="11" t="s">
        <v>283</v>
      </c>
      <c r="M704" s="11" t="s">
        <v>4135</v>
      </c>
      <c r="N704" s="17" t="s">
        <v>5609</v>
      </c>
      <c r="P704" s="11"/>
      <c r="R704" s="11"/>
    </row>
    <row r="705" spans="1:18" x14ac:dyDescent="0.25">
      <c r="A705" s="14" t="s">
        <v>3196</v>
      </c>
      <c r="B705" s="11" t="s">
        <v>754</v>
      </c>
      <c r="C705" s="11" t="s">
        <v>4135</v>
      </c>
      <c r="D705" s="17" t="s">
        <v>3857</v>
      </c>
      <c r="G705" s="11" t="s">
        <v>4268</v>
      </c>
      <c r="H705" s="11" t="s">
        <v>3809</v>
      </c>
      <c r="I705" s="17">
        <v>27</v>
      </c>
      <c r="K705" s="14" t="s">
        <v>3196</v>
      </c>
      <c r="L705" s="11" t="s">
        <v>756</v>
      </c>
      <c r="M705" s="11" t="s">
        <v>3130</v>
      </c>
      <c r="N705" s="17" t="s">
        <v>4269</v>
      </c>
      <c r="P705" s="11"/>
      <c r="R705" s="11"/>
    </row>
    <row r="706" spans="1:18" x14ac:dyDescent="0.25">
      <c r="A706" s="14" t="s">
        <v>3197</v>
      </c>
      <c r="B706" s="11" t="s">
        <v>277</v>
      </c>
      <c r="C706" s="11" t="s">
        <v>3126</v>
      </c>
      <c r="D706" s="17" t="s">
        <v>4274</v>
      </c>
      <c r="F706" s="14" t="s">
        <v>3197</v>
      </c>
      <c r="G706" s="11" t="s">
        <v>282</v>
      </c>
      <c r="H706" s="11" t="s">
        <v>4135</v>
      </c>
      <c r="I706" s="17">
        <v>26</v>
      </c>
      <c r="K706" s="14" t="s">
        <v>3197</v>
      </c>
      <c r="L706" s="11" t="s">
        <v>3044</v>
      </c>
      <c r="M706" s="11" t="s">
        <v>4135</v>
      </c>
      <c r="N706" s="17" t="s">
        <v>5610</v>
      </c>
      <c r="P706" s="11"/>
      <c r="R706" s="11"/>
    </row>
    <row r="707" spans="1:18" x14ac:dyDescent="0.25">
      <c r="A707" s="14" t="s">
        <v>3198</v>
      </c>
      <c r="B707" s="11" t="s">
        <v>4265</v>
      </c>
      <c r="C707" s="11" t="s">
        <v>3810</v>
      </c>
      <c r="D707" s="17" t="s">
        <v>3884</v>
      </c>
      <c r="G707" s="11" t="s">
        <v>755</v>
      </c>
      <c r="H707" s="11" t="s">
        <v>4235</v>
      </c>
      <c r="I707" s="17">
        <v>26</v>
      </c>
      <c r="L707" s="11" t="s">
        <v>714</v>
      </c>
      <c r="M707" s="11" t="s">
        <v>3130</v>
      </c>
      <c r="N707" s="17" t="s">
        <v>5611</v>
      </c>
      <c r="P707" s="11"/>
      <c r="R707" s="11"/>
    </row>
    <row r="708" spans="1:18" x14ac:dyDescent="0.25">
      <c r="A708" s="14" t="s">
        <v>3199</v>
      </c>
      <c r="B708" s="11" t="s">
        <v>3044</v>
      </c>
      <c r="C708" s="11" t="s">
        <v>4135</v>
      </c>
      <c r="D708" s="17" t="s">
        <v>4266</v>
      </c>
      <c r="F708" s="14" t="s">
        <v>3199</v>
      </c>
      <c r="G708" s="11" t="s">
        <v>4270</v>
      </c>
      <c r="H708" s="11" t="s">
        <v>3810</v>
      </c>
      <c r="I708" s="17">
        <v>25</v>
      </c>
      <c r="L708" s="11" t="s">
        <v>282</v>
      </c>
      <c r="M708" s="11" t="s">
        <v>4135</v>
      </c>
      <c r="N708" s="17" t="s">
        <v>5612</v>
      </c>
      <c r="P708" s="11"/>
      <c r="R708" s="11"/>
    </row>
    <row r="709" spans="1:18" x14ac:dyDescent="0.25">
      <c r="A709" s="14" t="s">
        <v>3200</v>
      </c>
      <c r="B709" s="11" t="s">
        <v>279</v>
      </c>
      <c r="C709" s="11" t="s">
        <v>3126</v>
      </c>
      <c r="D709" s="17" t="s">
        <v>3885</v>
      </c>
      <c r="G709" s="11" t="s">
        <v>5903</v>
      </c>
      <c r="H709" s="11" t="s">
        <v>3810</v>
      </c>
      <c r="I709" s="17">
        <v>25</v>
      </c>
      <c r="K709" s="14" t="s">
        <v>3200</v>
      </c>
      <c r="L709" s="11" t="s">
        <v>281</v>
      </c>
      <c r="M709" s="11" t="s">
        <v>4135</v>
      </c>
      <c r="N709" s="17" t="s">
        <v>4314</v>
      </c>
      <c r="P709" s="11"/>
      <c r="R709" s="11"/>
    </row>
    <row r="710" spans="1:18" x14ac:dyDescent="0.25">
      <c r="P710" s="11"/>
      <c r="R710" s="11"/>
    </row>
    <row r="711" spans="1:18" x14ac:dyDescent="0.25">
      <c r="P711" s="11"/>
      <c r="R711" s="11"/>
    </row>
    <row r="712" spans="1:18" ht="15.75" x14ac:dyDescent="0.25">
      <c r="A712" s="283"/>
      <c r="B712" s="284" t="s">
        <v>3922</v>
      </c>
      <c r="C712" s="285"/>
      <c r="D712" s="286"/>
      <c r="E712" s="286"/>
      <c r="F712" s="283"/>
      <c r="G712" s="284" t="s">
        <v>3923</v>
      </c>
      <c r="H712" s="285"/>
      <c r="I712" s="286"/>
      <c r="J712" s="286"/>
      <c r="K712" s="283"/>
      <c r="L712" s="284" t="s">
        <v>3924</v>
      </c>
      <c r="M712" s="285"/>
      <c r="N712" s="286"/>
      <c r="P712" s="11"/>
      <c r="R712" s="11"/>
    </row>
    <row r="713" spans="1:18" x14ac:dyDescent="0.25">
      <c r="A713" s="14" t="s">
        <v>3191</v>
      </c>
      <c r="B713" s="11" t="s">
        <v>1235</v>
      </c>
      <c r="C713" s="11" t="s">
        <v>4235</v>
      </c>
      <c r="D713" s="17" t="s">
        <v>4139</v>
      </c>
      <c r="F713" s="14" t="s">
        <v>3191</v>
      </c>
      <c r="G713" s="11" t="s">
        <v>3041</v>
      </c>
      <c r="H713" s="11" t="s">
        <v>4235</v>
      </c>
      <c r="I713" s="17">
        <v>50</v>
      </c>
      <c r="K713" s="14" t="s">
        <v>3191</v>
      </c>
      <c r="L713" s="11" t="s">
        <v>1235</v>
      </c>
      <c r="M713" s="11" t="s">
        <v>4235</v>
      </c>
      <c r="N713" s="17" t="s">
        <v>4165</v>
      </c>
      <c r="P713" s="11"/>
      <c r="R713" s="11"/>
    </row>
    <row r="714" spans="1:18" x14ac:dyDescent="0.25">
      <c r="A714" s="14" t="s">
        <v>3192</v>
      </c>
      <c r="B714" s="11" t="s">
        <v>2227</v>
      </c>
      <c r="C714" s="11" t="s">
        <v>4235</v>
      </c>
      <c r="D714" s="17" t="s">
        <v>5919</v>
      </c>
      <c r="F714" s="14" t="s">
        <v>3192</v>
      </c>
      <c r="G714" s="11" t="s">
        <v>1235</v>
      </c>
      <c r="H714" s="11" t="s">
        <v>4235</v>
      </c>
      <c r="I714" s="17">
        <v>44</v>
      </c>
      <c r="K714" s="14" t="s">
        <v>3192</v>
      </c>
      <c r="L714" s="11" t="s">
        <v>3041</v>
      </c>
      <c r="M714" s="11" t="s">
        <v>4235</v>
      </c>
      <c r="N714" s="17" t="s">
        <v>5600</v>
      </c>
      <c r="P714" s="11"/>
      <c r="R714" s="11"/>
    </row>
    <row r="715" spans="1:18" x14ac:dyDescent="0.25">
      <c r="A715" s="14" t="s">
        <v>3193</v>
      </c>
      <c r="B715" s="11" t="s">
        <v>2229</v>
      </c>
      <c r="C715" s="11" t="s">
        <v>4235</v>
      </c>
      <c r="D715" s="17" t="s">
        <v>3842</v>
      </c>
      <c r="F715" s="14" t="s">
        <v>3193</v>
      </c>
      <c r="G715" s="11" t="s">
        <v>755</v>
      </c>
      <c r="H715" s="11" t="s">
        <v>4235</v>
      </c>
      <c r="I715" s="17">
        <v>35</v>
      </c>
      <c r="K715" s="14" t="s">
        <v>3193</v>
      </c>
      <c r="L715" s="11" t="s">
        <v>2227</v>
      </c>
      <c r="M715" s="11" t="s">
        <v>4235</v>
      </c>
      <c r="N715" s="17" t="s">
        <v>5601</v>
      </c>
      <c r="P715" s="11"/>
      <c r="R715" s="11"/>
    </row>
    <row r="716" spans="1:18" x14ac:dyDescent="0.25">
      <c r="A716" s="14" t="s">
        <v>3194</v>
      </c>
      <c r="B716" s="11" t="s">
        <v>2234</v>
      </c>
      <c r="C716" s="11" t="s">
        <v>4136</v>
      </c>
      <c r="D716" s="17" t="s">
        <v>4259</v>
      </c>
      <c r="F716" s="14" t="s">
        <v>3194</v>
      </c>
      <c r="G716" s="11" t="s">
        <v>2228</v>
      </c>
      <c r="H716" s="11" t="s">
        <v>4235</v>
      </c>
      <c r="I716" s="17">
        <v>32</v>
      </c>
      <c r="K716" s="14" t="s">
        <v>3194</v>
      </c>
      <c r="L716" s="11" t="s">
        <v>2228</v>
      </c>
      <c r="M716" s="11" t="s">
        <v>4235</v>
      </c>
      <c r="N716" s="17" t="s">
        <v>5602</v>
      </c>
      <c r="P716" s="11"/>
      <c r="R716" s="11"/>
    </row>
    <row r="717" spans="1:18" x14ac:dyDescent="0.25">
      <c r="A717" s="14" t="s">
        <v>3195</v>
      </c>
      <c r="B717" s="11" t="s">
        <v>2228</v>
      </c>
      <c r="C717" s="11" t="s">
        <v>4235</v>
      </c>
      <c r="D717" s="17" t="s">
        <v>4260</v>
      </c>
      <c r="F717" s="14" t="s">
        <v>3195</v>
      </c>
      <c r="G717" s="11" t="s">
        <v>273</v>
      </c>
      <c r="H717" s="11" t="s">
        <v>4235</v>
      </c>
      <c r="I717" s="17">
        <v>31</v>
      </c>
      <c r="K717" s="14" t="s">
        <v>3195</v>
      </c>
      <c r="L717" s="11" t="s">
        <v>2229</v>
      </c>
      <c r="M717" s="11" t="s">
        <v>4235</v>
      </c>
      <c r="N717" s="17" t="s">
        <v>5603</v>
      </c>
      <c r="P717" s="11"/>
      <c r="R717" s="11"/>
    </row>
    <row r="718" spans="1:18" x14ac:dyDescent="0.25">
      <c r="A718" s="14" t="s">
        <v>3196</v>
      </c>
      <c r="B718" s="11" t="s">
        <v>4257</v>
      </c>
      <c r="C718" s="11" t="s">
        <v>4258</v>
      </c>
      <c r="D718" s="17" t="s">
        <v>4240</v>
      </c>
      <c r="F718" s="14" t="s">
        <v>3196</v>
      </c>
      <c r="G718" s="11" t="s">
        <v>3042</v>
      </c>
      <c r="H718" s="11" t="s">
        <v>4136</v>
      </c>
      <c r="I718" s="17">
        <v>29</v>
      </c>
      <c r="K718" s="14" t="s">
        <v>3196</v>
      </c>
      <c r="L718" s="11" t="s">
        <v>277</v>
      </c>
      <c r="M718" s="11" t="s">
        <v>3126</v>
      </c>
      <c r="N718" s="17" t="s">
        <v>5604</v>
      </c>
      <c r="P718" s="11"/>
      <c r="R718" s="11"/>
    </row>
    <row r="719" spans="1:18" x14ac:dyDescent="0.25">
      <c r="A719" s="14" t="s">
        <v>3197</v>
      </c>
      <c r="B719" s="11" t="s">
        <v>281</v>
      </c>
      <c r="C719" s="11" t="s">
        <v>4135</v>
      </c>
      <c r="D719" s="17" t="s">
        <v>4261</v>
      </c>
      <c r="G719" s="11" t="s">
        <v>277</v>
      </c>
      <c r="H719" s="11" t="s">
        <v>3126</v>
      </c>
      <c r="I719" s="17">
        <v>29</v>
      </c>
      <c r="L719" s="11" t="s">
        <v>273</v>
      </c>
      <c r="M719" s="11" t="s">
        <v>4235</v>
      </c>
      <c r="N719" s="17" t="s">
        <v>5605</v>
      </c>
      <c r="P719" s="11"/>
      <c r="R719" s="11"/>
    </row>
    <row r="720" spans="1:18" x14ac:dyDescent="0.25">
      <c r="A720" s="14" t="s">
        <v>3198</v>
      </c>
      <c r="B720" s="11" t="s">
        <v>276</v>
      </c>
      <c r="C720" s="11" t="s">
        <v>3126</v>
      </c>
      <c r="D720" s="17" t="s">
        <v>5920</v>
      </c>
      <c r="F720" s="14" t="s">
        <v>3198</v>
      </c>
      <c r="G720" s="11" t="s">
        <v>274</v>
      </c>
      <c r="H720" s="11" t="s">
        <v>3126</v>
      </c>
      <c r="I720" s="17">
        <v>28</v>
      </c>
      <c r="K720" s="14" t="s">
        <v>3198</v>
      </c>
      <c r="L720" s="11" t="s">
        <v>2234</v>
      </c>
      <c r="M720" s="11" t="s">
        <v>4136</v>
      </c>
      <c r="N720" s="17" t="s">
        <v>3646</v>
      </c>
      <c r="P720" s="11"/>
      <c r="R720" s="11"/>
    </row>
    <row r="721" spans="1:19" x14ac:dyDescent="0.25">
      <c r="A721" s="14" t="s">
        <v>3199</v>
      </c>
      <c r="B721" s="11" t="s">
        <v>278</v>
      </c>
      <c r="C721" s="11" t="s">
        <v>3126</v>
      </c>
      <c r="D721" s="17" t="s">
        <v>4243</v>
      </c>
      <c r="F721" s="14" t="s">
        <v>3199</v>
      </c>
      <c r="G721" s="11" t="s">
        <v>2227</v>
      </c>
      <c r="H721" s="11" t="s">
        <v>4235</v>
      </c>
      <c r="I721" s="17">
        <v>26</v>
      </c>
      <c r="K721" s="14" t="s">
        <v>3199</v>
      </c>
      <c r="L721" s="11" t="s">
        <v>276</v>
      </c>
      <c r="M721" s="11" t="s">
        <v>3126</v>
      </c>
      <c r="N721" s="17" t="s">
        <v>4101</v>
      </c>
      <c r="P721" s="11"/>
      <c r="R721" s="11"/>
    </row>
    <row r="722" spans="1:19" x14ac:dyDescent="0.25">
      <c r="A722" s="14" t="s">
        <v>3200</v>
      </c>
      <c r="B722" s="11" t="s">
        <v>277</v>
      </c>
      <c r="C722" s="11" t="s">
        <v>3126</v>
      </c>
      <c r="D722" s="17" t="s">
        <v>5922</v>
      </c>
      <c r="F722" s="14" t="s">
        <v>3200</v>
      </c>
      <c r="G722" s="11" t="s">
        <v>280</v>
      </c>
      <c r="H722" s="11" t="s">
        <v>4135</v>
      </c>
      <c r="I722" s="17">
        <v>25</v>
      </c>
      <c r="K722" s="14" t="s">
        <v>3200</v>
      </c>
      <c r="L722" s="11" t="s">
        <v>281</v>
      </c>
      <c r="M722" s="11" t="s">
        <v>4135</v>
      </c>
      <c r="N722" s="17" t="s">
        <v>5606</v>
      </c>
      <c r="P722" s="11"/>
      <c r="R722" s="11"/>
    </row>
    <row r="723" spans="1:19" x14ac:dyDescent="0.25">
      <c r="P723" s="11"/>
      <c r="R723" s="11"/>
    </row>
    <row r="724" spans="1:19" x14ac:dyDescent="0.25">
      <c r="P724" s="11"/>
      <c r="R724" s="11"/>
    </row>
    <row r="725" spans="1:19" ht="15.75" x14ac:dyDescent="0.25">
      <c r="A725" s="283"/>
      <c r="B725" s="284" t="s">
        <v>3925</v>
      </c>
      <c r="C725" s="285"/>
      <c r="D725" s="286"/>
      <c r="E725" s="286"/>
      <c r="F725" s="283"/>
      <c r="G725" s="284" t="s">
        <v>3926</v>
      </c>
      <c r="H725" s="285"/>
      <c r="I725" s="286"/>
      <c r="J725" s="286"/>
      <c r="K725" s="283"/>
      <c r="L725" s="284" t="s">
        <v>3927</v>
      </c>
      <c r="M725" s="285"/>
      <c r="N725" s="286"/>
      <c r="P725" s="11"/>
      <c r="R725" s="11"/>
    </row>
    <row r="726" spans="1:19" x14ac:dyDescent="0.25">
      <c r="A726" s="14" t="s">
        <v>3191</v>
      </c>
      <c r="B726" s="11" t="s">
        <v>1235</v>
      </c>
      <c r="C726" s="11" t="s">
        <v>4235</v>
      </c>
      <c r="D726" s="17" t="s">
        <v>4249</v>
      </c>
      <c r="F726" s="14" t="s">
        <v>3191</v>
      </c>
      <c r="G726" s="11" t="s">
        <v>1232</v>
      </c>
      <c r="H726" s="11" t="s">
        <v>4235</v>
      </c>
      <c r="I726" s="17">
        <v>36</v>
      </c>
      <c r="K726" s="14" t="s">
        <v>3191</v>
      </c>
      <c r="L726" s="11" t="s">
        <v>1235</v>
      </c>
      <c r="M726" s="11" t="s">
        <v>4235</v>
      </c>
      <c r="N726" s="17" t="s">
        <v>3991</v>
      </c>
      <c r="P726" s="11"/>
      <c r="R726" s="11"/>
      <c r="S726" s="11"/>
    </row>
    <row r="727" spans="1:19" x14ac:dyDescent="0.25">
      <c r="A727" s="14" t="s">
        <v>3192</v>
      </c>
      <c r="B727" s="11" t="s">
        <v>2227</v>
      </c>
      <c r="C727" s="11" t="s">
        <v>4235</v>
      </c>
      <c r="D727" s="17" t="s">
        <v>4250</v>
      </c>
      <c r="F727" s="14" t="s">
        <v>3192</v>
      </c>
      <c r="G727" s="11" t="s">
        <v>271</v>
      </c>
      <c r="H727" s="11" t="s">
        <v>4235</v>
      </c>
      <c r="I727" s="17">
        <v>33</v>
      </c>
      <c r="K727" s="14" t="s">
        <v>3192</v>
      </c>
      <c r="L727" s="11" t="s">
        <v>1232</v>
      </c>
      <c r="M727" s="11" t="s">
        <v>4235</v>
      </c>
      <c r="N727" s="17" t="s">
        <v>5594</v>
      </c>
      <c r="P727" s="11"/>
      <c r="R727" s="11"/>
      <c r="S727" s="11"/>
    </row>
    <row r="728" spans="1:19" x14ac:dyDescent="0.25">
      <c r="A728" s="14" t="s">
        <v>3193</v>
      </c>
      <c r="B728" s="11" t="s">
        <v>283</v>
      </c>
      <c r="C728" s="11" t="s">
        <v>4135</v>
      </c>
      <c r="D728" s="17" t="s">
        <v>5900</v>
      </c>
      <c r="F728" s="14" t="s">
        <v>3193</v>
      </c>
      <c r="G728" s="11" t="s">
        <v>1235</v>
      </c>
      <c r="H728" s="11" t="s">
        <v>4235</v>
      </c>
      <c r="I728" s="17">
        <v>32</v>
      </c>
      <c r="K728" s="14" t="s">
        <v>3193</v>
      </c>
      <c r="L728" s="11" t="s">
        <v>271</v>
      </c>
      <c r="M728" s="11" t="s">
        <v>4235</v>
      </c>
      <c r="N728" s="17" t="s">
        <v>3668</v>
      </c>
      <c r="P728" s="11"/>
      <c r="R728" s="11"/>
      <c r="S728" s="11"/>
    </row>
    <row r="729" spans="1:19" x14ac:dyDescent="0.25">
      <c r="A729" s="14" t="s">
        <v>3194</v>
      </c>
      <c r="B729" s="11" t="s">
        <v>2234</v>
      </c>
      <c r="C729" s="11" t="s">
        <v>4136</v>
      </c>
      <c r="D729" s="17" t="s">
        <v>5901</v>
      </c>
      <c r="F729" s="14" t="s">
        <v>3194</v>
      </c>
      <c r="G729" s="11" t="s">
        <v>2229</v>
      </c>
      <c r="H729" s="11" t="s">
        <v>4235</v>
      </c>
      <c r="I729" s="17">
        <v>27</v>
      </c>
      <c r="K729" s="14" t="s">
        <v>3194</v>
      </c>
      <c r="L729" s="11" t="s">
        <v>2227</v>
      </c>
      <c r="M729" s="11" t="s">
        <v>4235</v>
      </c>
      <c r="N729" s="17" t="s">
        <v>5595</v>
      </c>
      <c r="P729" s="11"/>
      <c r="R729" s="11"/>
      <c r="S729" s="11"/>
    </row>
    <row r="730" spans="1:19" x14ac:dyDescent="0.25">
      <c r="A730" s="14" t="s">
        <v>3195</v>
      </c>
      <c r="B730" s="11" t="s">
        <v>271</v>
      </c>
      <c r="C730" s="11" t="s">
        <v>4235</v>
      </c>
      <c r="D730" s="17" t="s">
        <v>4251</v>
      </c>
      <c r="F730" s="14" t="s">
        <v>3195</v>
      </c>
      <c r="G730" s="11" t="s">
        <v>280</v>
      </c>
      <c r="H730" s="11" t="s">
        <v>4135</v>
      </c>
      <c r="I730" s="17">
        <v>25</v>
      </c>
      <c r="K730" s="14" t="s">
        <v>3195</v>
      </c>
      <c r="L730" s="11" t="s">
        <v>283</v>
      </c>
      <c r="M730" s="11" t="s">
        <v>4135</v>
      </c>
      <c r="N730" s="17" t="s">
        <v>5596</v>
      </c>
      <c r="P730" s="11"/>
      <c r="R730" s="11"/>
      <c r="S730" s="11"/>
    </row>
    <row r="731" spans="1:19" x14ac:dyDescent="0.25">
      <c r="A731" s="14" t="s">
        <v>3196</v>
      </c>
      <c r="B731" s="11" t="s">
        <v>1232</v>
      </c>
      <c r="C731" s="11" t="s">
        <v>4235</v>
      </c>
      <c r="D731" s="17" t="s">
        <v>4252</v>
      </c>
      <c r="G731" s="11" t="s">
        <v>2232</v>
      </c>
      <c r="H731" s="11" t="s">
        <v>4136</v>
      </c>
      <c r="I731" s="17">
        <v>25</v>
      </c>
      <c r="K731" s="14" t="s">
        <v>3196</v>
      </c>
      <c r="L731" s="11" t="s">
        <v>2234</v>
      </c>
      <c r="M731" s="11" t="s">
        <v>4136</v>
      </c>
      <c r="N731" s="17" t="s">
        <v>3997</v>
      </c>
      <c r="P731" s="11"/>
      <c r="R731" s="11"/>
      <c r="S731" s="11"/>
    </row>
    <row r="732" spans="1:19" x14ac:dyDescent="0.25">
      <c r="A732" s="14" t="s">
        <v>3197</v>
      </c>
      <c r="B732" s="11" t="s">
        <v>1233</v>
      </c>
      <c r="C732" s="11" t="s">
        <v>4239</v>
      </c>
      <c r="D732" s="17" t="s">
        <v>4253</v>
      </c>
      <c r="F732" s="14" t="s">
        <v>3197</v>
      </c>
      <c r="G732" s="11" t="s">
        <v>2233</v>
      </c>
      <c r="H732" s="11" t="s">
        <v>4136</v>
      </c>
      <c r="I732" s="17">
        <v>23</v>
      </c>
      <c r="K732" s="14" t="s">
        <v>3197</v>
      </c>
      <c r="L732" s="11" t="s">
        <v>2229</v>
      </c>
      <c r="M732" s="11" t="s">
        <v>4235</v>
      </c>
      <c r="N732" s="17" t="s">
        <v>4255</v>
      </c>
      <c r="P732" s="11"/>
      <c r="R732" s="11"/>
      <c r="S732" s="11"/>
    </row>
    <row r="733" spans="1:19" x14ac:dyDescent="0.25">
      <c r="A733" s="14" t="s">
        <v>3198</v>
      </c>
      <c r="B733" s="11" t="s">
        <v>274</v>
      </c>
      <c r="C733" s="11" t="s">
        <v>3126</v>
      </c>
      <c r="D733" s="17" t="s">
        <v>4262</v>
      </c>
      <c r="G733" s="11" t="s">
        <v>272</v>
      </c>
      <c r="H733" s="11" t="s">
        <v>4235</v>
      </c>
      <c r="I733" s="17">
        <v>23</v>
      </c>
      <c r="K733" s="14" t="s">
        <v>3198</v>
      </c>
      <c r="L733" s="11" t="s">
        <v>274</v>
      </c>
      <c r="M733" s="11" t="s">
        <v>3126</v>
      </c>
      <c r="N733" s="17" t="s">
        <v>5597</v>
      </c>
      <c r="P733" s="11"/>
      <c r="R733" s="11"/>
      <c r="S733" s="11"/>
    </row>
    <row r="734" spans="1:19" x14ac:dyDescent="0.25">
      <c r="A734" s="14" t="s">
        <v>3199</v>
      </c>
      <c r="B734" s="11" t="s">
        <v>2229</v>
      </c>
      <c r="C734" s="11" t="s">
        <v>4235</v>
      </c>
      <c r="D734" s="17" t="s">
        <v>4254</v>
      </c>
      <c r="F734" s="14" t="s">
        <v>3199</v>
      </c>
      <c r="G734" s="11" t="s">
        <v>2227</v>
      </c>
      <c r="H734" s="11" t="s">
        <v>4235</v>
      </c>
      <c r="I734" s="17">
        <v>22</v>
      </c>
      <c r="K734" s="14" t="s">
        <v>3199</v>
      </c>
      <c r="L734" s="11" t="s">
        <v>1233</v>
      </c>
      <c r="M734" s="11" t="s">
        <v>4239</v>
      </c>
      <c r="N734" s="17" t="s">
        <v>5598</v>
      </c>
      <c r="P734" s="11"/>
      <c r="R734" s="11"/>
      <c r="S734" s="11"/>
    </row>
    <row r="735" spans="1:19" x14ac:dyDescent="0.25">
      <c r="A735" s="14" t="s">
        <v>3200</v>
      </c>
      <c r="B735" s="11" t="s">
        <v>1234</v>
      </c>
      <c r="C735" s="11" t="s">
        <v>4239</v>
      </c>
      <c r="D735" s="17" t="s">
        <v>5902</v>
      </c>
      <c r="G735" s="11" t="s">
        <v>2234</v>
      </c>
      <c r="H735" s="11" t="s">
        <v>4136</v>
      </c>
      <c r="I735" s="17">
        <v>22</v>
      </c>
      <c r="K735" s="14" t="s">
        <v>3200</v>
      </c>
      <c r="L735" s="11" t="s">
        <v>1234</v>
      </c>
      <c r="M735" s="11" t="s">
        <v>4239</v>
      </c>
      <c r="N735" s="17" t="s">
        <v>5599</v>
      </c>
      <c r="P735" s="11"/>
      <c r="R735" s="11"/>
      <c r="S735" s="11"/>
    </row>
    <row r="736" spans="1:19" x14ac:dyDescent="0.25">
      <c r="P736" s="11"/>
      <c r="R736" s="11"/>
      <c r="S736" s="11"/>
    </row>
    <row r="737" spans="1:19" x14ac:dyDescent="0.25">
      <c r="P737" s="11"/>
      <c r="R737" s="11"/>
      <c r="S737" s="11"/>
    </row>
    <row r="738" spans="1:19" ht="15.75" x14ac:dyDescent="0.25">
      <c r="A738" s="283"/>
      <c r="B738" s="284" t="s">
        <v>3928</v>
      </c>
      <c r="C738" s="285"/>
      <c r="D738" s="286"/>
      <c r="E738" s="286"/>
      <c r="F738" s="283"/>
      <c r="G738" s="284" t="s">
        <v>3929</v>
      </c>
      <c r="H738" s="285"/>
      <c r="I738" s="286"/>
      <c r="J738" s="283"/>
      <c r="K738" s="283"/>
      <c r="L738" s="284" t="s">
        <v>3930</v>
      </c>
      <c r="M738" s="285"/>
      <c r="N738" s="286"/>
      <c r="P738" s="11"/>
      <c r="R738" s="11"/>
      <c r="S738" s="11"/>
    </row>
    <row r="739" spans="1:19" x14ac:dyDescent="0.25">
      <c r="A739" s="14" t="s">
        <v>3191</v>
      </c>
      <c r="B739" s="11" t="s">
        <v>2234</v>
      </c>
      <c r="C739" s="11" t="s">
        <v>4136</v>
      </c>
      <c r="D739" s="17" t="s">
        <v>4237</v>
      </c>
      <c r="F739" s="14" t="s">
        <v>3191</v>
      </c>
      <c r="G739" s="11" t="s">
        <v>2231</v>
      </c>
      <c r="H739" s="11" t="s">
        <v>4136</v>
      </c>
      <c r="I739" s="17">
        <v>39</v>
      </c>
      <c r="K739" s="14" t="s">
        <v>3191</v>
      </c>
      <c r="L739" s="11" t="s">
        <v>2234</v>
      </c>
      <c r="M739" s="11" t="s">
        <v>4136</v>
      </c>
      <c r="N739" s="17" t="s">
        <v>4245</v>
      </c>
      <c r="P739" s="11"/>
      <c r="R739" s="11"/>
      <c r="S739" s="11"/>
    </row>
    <row r="740" spans="1:19" x14ac:dyDescent="0.25">
      <c r="A740" s="14" t="s">
        <v>3192</v>
      </c>
      <c r="B740" s="11" t="s">
        <v>1235</v>
      </c>
      <c r="C740" s="11" t="s">
        <v>4235</v>
      </c>
      <c r="D740" s="17" t="s">
        <v>4236</v>
      </c>
      <c r="G740" s="11" t="s">
        <v>2234</v>
      </c>
      <c r="H740" s="11" t="s">
        <v>4136</v>
      </c>
      <c r="I740" s="17">
        <v>39</v>
      </c>
      <c r="K740" s="14" t="s">
        <v>3192</v>
      </c>
      <c r="L740" s="11" t="s">
        <v>1235</v>
      </c>
      <c r="M740" s="11" t="s">
        <v>4235</v>
      </c>
      <c r="N740" s="17" t="s">
        <v>4246</v>
      </c>
      <c r="P740" s="11"/>
      <c r="R740" s="11"/>
      <c r="S740" s="11"/>
    </row>
    <row r="741" spans="1:19" x14ac:dyDescent="0.25">
      <c r="A741" s="14" t="s">
        <v>3193</v>
      </c>
      <c r="B741" s="11" t="s">
        <v>2238</v>
      </c>
      <c r="C741" s="11" t="s">
        <v>4136</v>
      </c>
      <c r="D741" s="17" t="s">
        <v>5923</v>
      </c>
      <c r="F741" s="14" t="s">
        <v>3193</v>
      </c>
      <c r="G741" s="11" t="s">
        <v>1232</v>
      </c>
      <c r="H741" s="11" t="s">
        <v>4235</v>
      </c>
      <c r="I741" s="17">
        <v>37</v>
      </c>
      <c r="K741" s="14" t="s">
        <v>3193</v>
      </c>
      <c r="L741" s="11" t="s">
        <v>2231</v>
      </c>
      <c r="M741" s="11" t="s">
        <v>4136</v>
      </c>
      <c r="N741" s="17" t="s">
        <v>4247</v>
      </c>
      <c r="P741" s="11"/>
      <c r="R741" s="11"/>
    </row>
    <row r="742" spans="1:19" x14ac:dyDescent="0.25">
      <c r="A742" s="14" t="s">
        <v>3194</v>
      </c>
      <c r="B742" s="11" t="s">
        <v>279</v>
      </c>
      <c r="C742" s="11" t="s">
        <v>3126</v>
      </c>
      <c r="D742" s="17" t="s">
        <v>3845</v>
      </c>
      <c r="F742" s="14" t="s">
        <v>3194</v>
      </c>
      <c r="G742" s="11" t="s">
        <v>2232</v>
      </c>
      <c r="H742" s="11" t="s">
        <v>4136</v>
      </c>
      <c r="I742" s="17">
        <v>33</v>
      </c>
      <c r="K742" s="14" t="s">
        <v>3194</v>
      </c>
      <c r="L742" s="11" t="s">
        <v>2238</v>
      </c>
      <c r="M742" s="11" t="s">
        <v>4136</v>
      </c>
      <c r="N742" s="17" t="s">
        <v>5589</v>
      </c>
      <c r="P742" s="11"/>
      <c r="R742" s="11"/>
    </row>
    <row r="743" spans="1:19" x14ac:dyDescent="0.25">
      <c r="A743" s="14" t="s">
        <v>3195</v>
      </c>
      <c r="B743" s="11" t="s">
        <v>754</v>
      </c>
      <c r="C743" s="11" t="s">
        <v>4235</v>
      </c>
      <c r="D743" s="17" t="s">
        <v>4238</v>
      </c>
      <c r="F743" s="14" t="s">
        <v>3195</v>
      </c>
      <c r="G743" s="11" t="s">
        <v>1235</v>
      </c>
      <c r="H743" s="11" t="s">
        <v>4235</v>
      </c>
      <c r="I743" s="17">
        <v>30</v>
      </c>
      <c r="K743" s="14" t="s">
        <v>3195</v>
      </c>
      <c r="L743" s="11" t="s">
        <v>1232</v>
      </c>
      <c r="M743" s="11" t="s">
        <v>4235</v>
      </c>
      <c r="N743" s="17" t="s">
        <v>5590</v>
      </c>
      <c r="P743" s="11"/>
      <c r="R743" s="11"/>
    </row>
    <row r="744" spans="1:19" x14ac:dyDescent="0.25">
      <c r="A744" s="14" t="s">
        <v>3196</v>
      </c>
      <c r="B744" s="11" t="s">
        <v>1234</v>
      </c>
      <c r="C744" s="11" t="s">
        <v>4239</v>
      </c>
      <c r="D744" s="17" t="s">
        <v>4240</v>
      </c>
      <c r="F744" s="14" t="s">
        <v>3196</v>
      </c>
      <c r="G744" s="11" t="s">
        <v>2233</v>
      </c>
      <c r="H744" s="11" t="s">
        <v>4136</v>
      </c>
      <c r="I744" s="17">
        <v>27</v>
      </c>
      <c r="K744" s="14" t="s">
        <v>3196</v>
      </c>
      <c r="L744" s="11" t="s">
        <v>1234</v>
      </c>
      <c r="M744" s="11" t="s">
        <v>4239</v>
      </c>
      <c r="N744" s="17" t="s">
        <v>4248</v>
      </c>
      <c r="P744" s="11"/>
      <c r="R744" s="11"/>
    </row>
    <row r="745" spans="1:19" x14ac:dyDescent="0.25">
      <c r="A745" s="14" t="s">
        <v>3197</v>
      </c>
      <c r="B745" s="11" t="s">
        <v>2231</v>
      </c>
      <c r="C745" s="11" t="s">
        <v>4136</v>
      </c>
      <c r="D745" s="17" t="s">
        <v>4241</v>
      </c>
      <c r="G745" s="11" t="s">
        <v>2238</v>
      </c>
      <c r="H745" s="11" t="s">
        <v>4136</v>
      </c>
      <c r="I745" s="17">
        <v>27</v>
      </c>
      <c r="L745" s="11" t="s">
        <v>2232</v>
      </c>
      <c r="M745" s="11" t="s">
        <v>4136</v>
      </c>
      <c r="N745" s="17" t="s">
        <v>4310</v>
      </c>
      <c r="P745" s="11"/>
      <c r="R745" s="11"/>
    </row>
    <row r="746" spans="1:19" x14ac:dyDescent="0.25">
      <c r="A746" s="14" t="s">
        <v>3198</v>
      </c>
      <c r="B746" s="11" t="s">
        <v>2235</v>
      </c>
      <c r="C746" s="11" t="s">
        <v>4136</v>
      </c>
      <c r="D746" s="17" t="s">
        <v>4242</v>
      </c>
      <c r="F746" s="14" t="s">
        <v>3198</v>
      </c>
      <c r="G746" s="11" t="s">
        <v>5441</v>
      </c>
      <c r="H746" s="11" t="s">
        <v>4239</v>
      </c>
      <c r="I746" s="17">
        <v>26</v>
      </c>
      <c r="K746" s="14" t="s">
        <v>3198</v>
      </c>
      <c r="L746" s="11" t="s">
        <v>754</v>
      </c>
      <c r="M746" s="11" t="s">
        <v>4235</v>
      </c>
      <c r="N746" s="17" t="s">
        <v>5591</v>
      </c>
      <c r="P746" s="11"/>
      <c r="R746" s="11"/>
    </row>
    <row r="747" spans="1:19" x14ac:dyDescent="0.25">
      <c r="A747" s="14" t="s">
        <v>3199</v>
      </c>
      <c r="B747" s="11" t="s">
        <v>1233</v>
      </c>
      <c r="C747" s="11" t="s">
        <v>4239</v>
      </c>
      <c r="D747" s="17" t="s">
        <v>4244</v>
      </c>
      <c r="F747" s="14" t="s">
        <v>3199</v>
      </c>
      <c r="G747" s="11" t="s">
        <v>2239</v>
      </c>
      <c r="H747" s="11" t="s">
        <v>4239</v>
      </c>
      <c r="I747" s="17">
        <v>25</v>
      </c>
      <c r="L747" s="11" t="s">
        <v>2233</v>
      </c>
      <c r="M747" s="11" t="s">
        <v>4136</v>
      </c>
      <c r="N747" s="17" t="s">
        <v>5592</v>
      </c>
      <c r="P747" s="11"/>
      <c r="R747" s="11"/>
    </row>
    <row r="748" spans="1:19" x14ac:dyDescent="0.25">
      <c r="A748" s="14" t="s">
        <v>3200</v>
      </c>
      <c r="B748" s="11" t="s">
        <v>2233</v>
      </c>
      <c r="C748" s="11" t="s">
        <v>4136</v>
      </c>
      <c r="D748" s="17" t="s">
        <v>5921</v>
      </c>
      <c r="G748" s="11" t="s">
        <v>1234</v>
      </c>
      <c r="H748" s="11" t="s">
        <v>4239</v>
      </c>
      <c r="I748" s="17">
        <v>25</v>
      </c>
      <c r="K748" s="14" t="s">
        <v>3200</v>
      </c>
      <c r="L748" s="11" t="s">
        <v>2235</v>
      </c>
      <c r="M748" s="11" t="s">
        <v>4136</v>
      </c>
      <c r="N748" s="17" t="s">
        <v>5593</v>
      </c>
      <c r="P748" s="11"/>
      <c r="R748" s="11"/>
    </row>
    <row r="749" spans="1:19" x14ac:dyDescent="0.25">
      <c r="P749" s="11"/>
      <c r="R749" s="11"/>
    </row>
    <row r="750" spans="1:19" x14ac:dyDescent="0.25">
      <c r="P750" s="11"/>
      <c r="R750" s="11"/>
    </row>
    <row r="751" spans="1:19" ht="15.75" x14ac:dyDescent="0.25">
      <c r="A751" s="283"/>
      <c r="B751" s="284" t="s">
        <v>3931</v>
      </c>
      <c r="C751" s="285"/>
      <c r="D751" s="286"/>
      <c r="E751" s="286"/>
      <c r="F751" s="283"/>
      <c r="G751" s="284" t="s">
        <v>3932</v>
      </c>
      <c r="H751" s="285"/>
      <c r="I751" s="286"/>
      <c r="J751" s="286"/>
      <c r="K751" s="283"/>
      <c r="L751" s="284" t="s">
        <v>3933</v>
      </c>
      <c r="M751" s="285"/>
      <c r="N751" s="286"/>
      <c r="P751" s="11"/>
      <c r="R751" s="11"/>
    </row>
    <row r="752" spans="1:19" x14ac:dyDescent="0.25">
      <c r="A752" s="14" t="s">
        <v>3191</v>
      </c>
      <c r="B752" s="11" t="s">
        <v>2238</v>
      </c>
      <c r="C752" s="11" t="s">
        <v>4136</v>
      </c>
      <c r="D752" s="17" t="s">
        <v>3988</v>
      </c>
      <c r="F752" s="14" t="s">
        <v>3191</v>
      </c>
      <c r="G752" s="11" t="s">
        <v>5572</v>
      </c>
      <c r="H752" s="11" t="s">
        <v>4136</v>
      </c>
      <c r="I752" s="17">
        <v>33</v>
      </c>
      <c r="K752" s="14" t="s">
        <v>3191</v>
      </c>
      <c r="L752" s="11" t="s">
        <v>2238</v>
      </c>
      <c r="M752" s="11" t="s">
        <v>4136</v>
      </c>
      <c r="N752" s="17" t="s">
        <v>3694</v>
      </c>
      <c r="P752" s="11"/>
      <c r="R752" s="11"/>
    </row>
    <row r="753" spans="1:18" x14ac:dyDescent="0.25">
      <c r="A753" s="14" t="s">
        <v>3192</v>
      </c>
      <c r="B753" s="11" t="s">
        <v>1233</v>
      </c>
      <c r="C753" s="11" t="s">
        <v>4239</v>
      </c>
      <c r="D753" s="17" t="s">
        <v>5576</v>
      </c>
      <c r="F753" s="14" t="s">
        <v>3192</v>
      </c>
      <c r="G753" s="11" t="s">
        <v>2238</v>
      </c>
      <c r="H753" s="11" t="s">
        <v>4136</v>
      </c>
      <c r="I753" s="17">
        <v>23</v>
      </c>
      <c r="L753" s="11" t="s">
        <v>5572</v>
      </c>
      <c r="M753" s="11" t="s">
        <v>4136</v>
      </c>
      <c r="N753" s="17" t="s">
        <v>5581</v>
      </c>
      <c r="P753" s="11"/>
      <c r="R753" s="11"/>
    </row>
    <row r="754" spans="1:18" x14ac:dyDescent="0.25">
      <c r="A754" s="14" t="s">
        <v>3193</v>
      </c>
      <c r="B754" s="11" t="s">
        <v>5572</v>
      </c>
      <c r="C754" s="11" t="s">
        <v>4136</v>
      </c>
      <c r="D754" s="17" t="s">
        <v>3884</v>
      </c>
      <c r="F754" s="14" t="s">
        <v>3193</v>
      </c>
      <c r="G754" s="11" t="s">
        <v>2235</v>
      </c>
      <c r="H754" s="11" t="s">
        <v>4136</v>
      </c>
      <c r="I754" s="17">
        <v>22</v>
      </c>
      <c r="K754" s="14" t="s">
        <v>3193</v>
      </c>
      <c r="L754" s="11" t="s">
        <v>1233</v>
      </c>
      <c r="M754" s="11" t="s">
        <v>4239</v>
      </c>
      <c r="N754" s="17" t="s">
        <v>5582</v>
      </c>
      <c r="P754" s="11"/>
      <c r="R754" s="11"/>
    </row>
    <row r="755" spans="1:18" x14ac:dyDescent="0.25">
      <c r="A755" s="14" t="s">
        <v>3194</v>
      </c>
      <c r="B755" s="11" t="s">
        <v>5438</v>
      </c>
      <c r="C755" s="11" t="s">
        <v>4235</v>
      </c>
      <c r="D755" s="17" t="s">
        <v>3815</v>
      </c>
      <c r="F755" s="14" t="s">
        <v>3194</v>
      </c>
      <c r="G755" s="11" t="s">
        <v>2231</v>
      </c>
      <c r="H755" s="11" t="s">
        <v>4136</v>
      </c>
      <c r="I755" s="17">
        <v>21</v>
      </c>
      <c r="K755" s="14" t="s">
        <v>3194</v>
      </c>
      <c r="L755" s="11" t="s">
        <v>2235</v>
      </c>
      <c r="M755" s="11" t="s">
        <v>4136</v>
      </c>
      <c r="N755" s="17" t="s">
        <v>5583</v>
      </c>
      <c r="P755" s="11"/>
      <c r="R755" s="11"/>
    </row>
    <row r="756" spans="1:18" x14ac:dyDescent="0.25">
      <c r="A756" s="14" t="s">
        <v>3195</v>
      </c>
      <c r="B756" s="11" t="s">
        <v>2236</v>
      </c>
      <c r="C756" s="11" t="s">
        <v>4136</v>
      </c>
      <c r="D756" s="17" t="s">
        <v>5577</v>
      </c>
      <c r="F756" s="14" t="s">
        <v>3195</v>
      </c>
      <c r="G756" s="11" t="s">
        <v>2232</v>
      </c>
      <c r="H756" s="11" t="s">
        <v>4136</v>
      </c>
      <c r="I756" s="17">
        <v>20</v>
      </c>
      <c r="K756" s="14" t="s">
        <v>3195</v>
      </c>
      <c r="L756" s="11" t="s">
        <v>5438</v>
      </c>
      <c r="M756" s="11" t="s">
        <v>4235</v>
      </c>
      <c r="N756" s="17" t="s">
        <v>5584</v>
      </c>
      <c r="P756" s="11"/>
      <c r="R756" s="11"/>
    </row>
    <row r="757" spans="1:18" x14ac:dyDescent="0.25">
      <c r="A757" s="14" t="s">
        <v>3196</v>
      </c>
      <c r="B757" s="11" t="s">
        <v>5440</v>
      </c>
      <c r="C757" s="11" t="s">
        <v>5574</v>
      </c>
      <c r="D757" s="17" t="s">
        <v>3874</v>
      </c>
      <c r="F757" s="14" t="s">
        <v>3196</v>
      </c>
      <c r="G757" s="11" t="s">
        <v>2239</v>
      </c>
      <c r="H757" s="11" t="s">
        <v>4239</v>
      </c>
      <c r="I757" s="17">
        <v>19</v>
      </c>
      <c r="K757" s="14" t="s">
        <v>3196</v>
      </c>
      <c r="L757" s="11" t="s">
        <v>2231</v>
      </c>
      <c r="M757" s="11" t="s">
        <v>4136</v>
      </c>
      <c r="N757" s="17" t="s">
        <v>5585</v>
      </c>
      <c r="P757" s="11"/>
      <c r="R757" s="11"/>
    </row>
    <row r="758" spans="1:18" x14ac:dyDescent="0.25">
      <c r="A758" s="14" t="s">
        <v>3197</v>
      </c>
      <c r="B758" s="11" t="s">
        <v>2235</v>
      </c>
      <c r="C758" s="11" t="s">
        <v>4136</v>
      </c>
      <c r="D758" s="17" t="s">
        <v>3820</v>
      </c>
      <c r="G758" s="11" t="s">
        <v>1233</v>
      </c>
      <c r="H758" s="11" t="s">
        <v>4239</v>
      </c>
      <c r="I758" s="17">
        <v>19</v>
      </c>
      <c r="K758" s="14" t="s">
        <v>3197</v>
      </c>
      <c r="L758" s="11" t="s">
        <v>1235</v>
      </c>
      <c r="M758" s="11" t="s">
        <v>4235</v>
      </c>
      <c r="N758" s="17" t="s">
        <v>4336</v>
      </c>
      <c r="P758" s="11"/>
      <c r="R758" s="11"/>
    </row>
    <row r="759" spans="1:18" x14ac:dyDescent="0.25">
      <c r="A759" s="14" t="s">
        <v>3198</v>
      </c>
      <c r="B759" s="11" t="s">
        <v>5439</v>
      </c>
      <c r="C759" s="11" t="s">
        <v>4339</v>
      </c>
      <c r="D759" s="17" t="s">
        <v>3888</v>
      </c>
      <c r="F759" s="14" t="s">
        <v>3198</v>
      </c>
      <c r="G759" s="11" t="s">
        <v>5580</v>
      </c>
      <c r="H759" s="11" t="s">
        <v>4136</v>
      </c>
      <c r="I759" s="17">
        <v>18</v>
      </c>
      <c r="K759" s="14" t="s">
        <v>3198</v>
      </c>
      <c r="L759" s="11" t="s">
        <v>5440</v>
      </c>
      <c r="M759" s="11" t="s">
        <v>5574</v>
      </c>
      <c r="N759" s="17" t="s">
        <v>5586</v>
      </c>
      <c r="P759" s="11"/>
      <c r="R759" s="11"/>
    </row>
    <row r="760" spans="1:18" x14ac:dyDescent="0.25">
      <c r="A760" s="14" t="s">
        <v>3199</v>
      </c>
      <c r="B760" s="11" t="s">
        <v>5442</v>
      </c>
      <c r="C760" s="11" t="s">
        <v>4136</v>
      </c>
      <c r="D760" s="17" t="s">
        <v>5578</v>
      </c>
      <c r="G760" s="11" t="s">
        <v>1235</v>
      </c>
      <c r="H760" s="11" t="s">
        <v>4235</v>
      </c>
      <c r="I760" s="17">
        <v>18</v>
      </c>
      <c r="L760" s="11" t="s">
        <v>5580</v>
      </c>
      <c r="M760" s="11" t="s">
        <v>4136</v>
      </c>
      <c r="N760" s="17" t="s">
        <v>5587</v>
      </c>
      <c r="P760" s="11"/>
      <c r="R760" s="11"/>
    </row>
    <row r="761" spans="1:18" x14ac:dyDescent="0.25">
      <c r="A761" s="14" t="s">
        <v>3200</v>
      </c>
      <c r="B761" s="11" t="s">
        <v>5573</v>
      </c>
      <c r="C761" s="11" t="s">
        <v>5575</v>
      </c>
      <c r="D761" s="17" t="s">
        <v>5579</v>
      </c>
      <c r="F761" s="14" t="s">
        <v>3200</v>
      </c>
      <c r="G761" s="11" t="s">
        <v>754</v>
      </c>
      <c r="H761" s="11" t="s">
        <v>4235</v>
      </c>
      <c r="I761" s="17">
        <v>17</v>
      </c>
      <c r="L761" s="11" t="s">
        <v>2232</v>
      </c>
      <c r="M761" s="11" t="s">
        <v>4136</v>
      </c>
      <c r="N761" s="17" t="s">
        <v>5588</v>
      </c>
      <c r="P761" s="11"/>
      <c r="R761" s="11"/>
    </row>
    <row r="762" spans="1:18" x14ac:dyDescent="0.25">
      <c r="P762" s="11"/>
      <c r="R762" s="11"/>
    </row>
    <row r="763" spans="1:18" x14ac:dyDescent="0.25">
      <c r="P763" s="11"/>
      <c r="R763" s="11"/>
    </row>
    <row r="764" spans="1:18" ht="15.75" x14ac:dyDescent="0.25">
      <c r="A764" s="283"/>
      <c r="B764" s="284" t="s">
        <v>3934</v>
      </c>
      <c r="C764" s="285"/>
      <c r="D764" s="286"/>
      <c r="E764" s="286"/>
      <c r="F764" s="283"/>
      <c r="G764" s="284" t="s">
        <v>3935</v>
      </c>
      <c r="H764" s="285"/>
      <c r="I764" s="286"/>
      <c r="J764" s="286"/>
      <c r="K764" s="283"/>
      <c r="L764" s="284" t="s">
        <v>3936</v>
      </c>
      <c r="M764" s="285"/>
      <c r="N764" s="286"/>
      <c r="P764" s="11"/>
      <c r="R764" s="11"/>
    </row>
    <row r="765" spans="1:18" x14ac:dyDescent="0.25">
      <c r="A765" s="14" t="s">
        <v>3191</v>
      </c>
      <c r="D765" s="11"/>
      <c r="F765" s="14" t="s">
        <v>3191</v>
      </c>
      <c r="G765" s="14"/>
      <c r="K765" s="14" t="s">
        <v>3191</v>
      </c>
      <c r="P765" s="11"/>
      <c r="R765" s="11"/>
    </row>
    <row r="766" spans="1:18" x14ac:dyDescent="0.25">
      <c r="A766" s="14" t="s">
        <v>3192</v>
      </c>
      <c r="D766" s="11"/>
      <c r="F766" s="14" t="s">
        <v>3192</v>
      </c>
      <c r="G766" s="14"/>
      <c r="K766" s="14" t="s">
        <v>3192</v>
      </c>
      <c r="P766" s="11"/>
      <c r="R766" s="11"/>
    </row>
    <row r="767" spans="1:18" x14ac:dyDescent="0.25">
      <c r="A767" s="14" t="s">
        <v>3193</v>
      </c>
      <c r="D767" s="11"/>
      <c r="F767" s="14" t="s">
        <v>3193</v>
      </c>
      <c r="G767" s="14"/>
      <c r="K767" s="14" t="s">
        <v>3193</v>
      </c>
      <c r="P767" s="11"/>
      <c r="R767" s="11"/>
    </row>
    <row r="768" spans="1:18" x14ac:dyDescent="0.25">
      <c r="A768" s="14" t="s">
        <v>3194</v>
      </c>
      <c r="D768" s="11"/>
      <c r="F768" s="14" t="s">
        <v>3194</v>
      </c>
      <c r="G768" s="14"/>
      <c r="K768" s="14" t="s">
        <v>3194</v>
      </c>
      <c r="P768" s="11"/>
      <c r="R768" s="11"/>
    </row>
    <row r="769" spans="1:18" x14ac:dyDescent="0.25">
      <c r="A769" s="14" t="s">
        <v>3195</v>
      </c>
      <c r="D769" s="11"/>
      <c r="F769" s="14" t="s">
        <v>3195</v>
      </c>
      <c r="G769" s="14"/>
      <c r="K769" s="14" t="s">
        <v>3195</v>
      </c>
      <c r="P769" s="11"/>
      <c r="R769" s="11"/>
    </row>
    <row r="770" spans="1:18" x14ac:dyDescent="0.25">
      <c r="A770" s="14" t="s">
        <v>3196</v>
      </c>
      <c r="D770" s="11"/>
      <c r="F770" s="14" t="s">
        <v>3196</v>
      </c>
      <c r="G770" s="14"/>
      <c r="K770" s="14" t="s">
        <v>3196</v>
      </c>
      <c r="P770" s="11"/>
      <c r="R770" s="11"/>
    </row>
    <row r="771" spans="1:18" x14ac:dyDescent="0.25">
      <c r="A771" s="14" t="s">
        <v>3197</v>
      </c>
      <c r="D771" s="11"/>
      <c r="F771" s="14" t="s">
        <v>3197</v>
      </c>
      <c r="G771" s="14"/>
      <c r="K771" s="14" t="s">
        <v>3197</v>
      </c>
      <c r="P771" s="11"/>
      <c r="R771" s="11"/>
    </row>
    <row r="772" spans="1:18" x14ac:dyDescent="0.25">
      <c r="A772" s="14" t="s">
        <v>3198</v>
      </c>
      <c r="D772" s="11"/>
      <c r="F772" s="14" t="s">
        <v>3198</v>
      </c>
      <c r="G772" s="14"/>
      <c r="K772" s="14" t="s">
        <v>3198</v>
      </c>
      <c r="P772" s="11"/>
      <c r="R772" s="11"/>
    </row>
    <row r="773" spans="1:18" x14ac:dyDescent="0.25">
      <c r="A773" s="14" t="s">
        <v>3199</v>
      </c>
      <c r="D773" s="11"/>
      <c r="F773" s="14" t="s">
        <v>3199</v>
      </c>
      <c r="G773" s="14"/>
      <c r="K773" s="14" t="s">
        <v>3199</v>
      </c>
      <c r="P773" s="11"/>
      <c r="R773" s="11"/>
    </row>
    <row r="774" spans="1:18" x14ac:dyDescent="0.25">
      <c r="A774" s="14" t="s">
        <v>3200</v>
      </c>
      <c r="D774" s="11"/>
      <c r="F774" s="14" t="s">
        <v>3200</v>
      </c>
      <c r="G774" s="14"/>
      <c r="K774" s="14" t="s">
        <v>3200</v>
      </c>
      <c r="P774" s="11"/>
      <c r="R774" s="11"/>
    </row>
    <row r="775" spans="1:18" x14ac:dyDescent="0.25">
      <c r="P775" s="11"/>
      <c r="R775" s="11"/>
    </row>
    <row r="776" spans="1:18" x14ac:dyDescent="0.25">
      <c r="P776" s="11"/>
      <c r="R776" s="11"/>
    </row>
    <row r="777" spans="1:18" ht="15.75" x14ac:dyDescent="0.25">
      <c r="A777" s="283"/>
      <c r="B777" s="284" t="s">
        <v>3937</v>
      </c>
      <c r="C777" s="285"/>
      <c r="D777" s="286"/>
      <c r="E777" s="286"/>
      <c r="F777" s="283"/>
      <c r="G777" s="284" t="s">
        <v>3938</v>
      </c>
      <c r="H777" s="285"/>
      <c r="I777" s="286"/>
      <c r="J777" s="286"/>
      <c r="K777" s="283"/>
      <c r="L777" s="284" t="s">
        <v>3939</v>
      </c>
      <c r="M777" s="285"/>
      <c r="N777" s="286"/>
      <c r="P777" s="11"/>
      <c r="R777" s="11"/>
    </row>
    <row r="778" spans="1:18" x14ac:dyDescent="0.25">
      <c r="A778" s="14" t="s">
        <v>3191</v>
      </c>
      <c r="F778" s="14" t="s">
        <v>3191</v>
      </c>
      <c r="K778" s="14" t="s">
        <v>3191</v>
      </c>
      <c r="P778" s="11"/>
      <c r="R778" s="11"/>
    </row>
    <row r="779" spans="1:18" x14ac:dyDescent="0.25">
      <c r="A779" s="14" t="s">
        <v>3192</v>
      </c>
      <c r="F779" s="14" t="s">
        <v>3192</v>
      </c>
      <c r="K779" s="14" t="s">
        <v>3192</v>
      </c>
      <c r="P779" s="11"/>
      <c r="R779" s="11"/>
    </row>
    <row r="780" spans="1:18" x14ac:dyDescent="0.25">
      <c r="A780" s="14" t="s">
        <v>3193</v>
      </c>
      <c r="F780" s="14" t="s">
        <v>3193</v>
      </c>
      <c r="K780" s="14" t="s">
        <v>3193</v>
      </c>
      <c r="P780" s="11"/>
      <c r="R780" s="11"/>
    </row>
    <row r="781" spans="1:18" x14ac:dyDescent="0.25">
      <c r="A781" s="14" t="s">
        <v>3194</v>
      </c>
      <c r="F781" s="14" t="s">
        <v>3194</v>
      </c>
      <c r="K781" s="14" t="s">
        <v>3194</v>
      </c>
      <c r="P781" s="11"/>
      <c r="R781" s="11"/>
    </row>
    <row r="782" spans="1:18" x14ac:dyDescent="0.25">
      <c r="A782" s="14" t="s">
        <v>3195</v>
      </c>
      <c r="F782" s="14" t="s">
        <v>3195</v>
      </c>
      <c r="K782" s="14" t="s">
        <v>3195</v>
      </c>
      <c r="P782" s="11"/>
      <c r="R782" s="11"/>
    </row>
    <row r="783" spans="1:18" x14ac:dyDescent="0.25">
      <c r="A783" s="14" t="s">
        <v>3196</v>
      </c>
      <c r="F783" s="14" t="s">
        <v>3196</v>
      </c>
      <c r="K783" s="14" t="s">
        <v>3196</v>
      </c>
      <c r="P783" s="11"/>
      <c r="R783" s="11"/>
    </row>
    <row r="784" spans="1:18" x14ac:dyDescent="0.25">
      <c r="A784" s="14" t="s">
        <v>3197</v>
      </c>
      <c r="F784" s="14" t="s">
        <v>3197</v>
      </c>
      <c r="K784" s="14" t="s">
        <v>3197</v>
      </c>
      <c r="P784" s="11"/>
      <c r="R784" s="11"/>
    </row>
    <row r="785" spans="1:18" x14ac:dyDescent="0.25">
      <c r="A785" s="14" t="s">
        <v>3198</v>
      </c>
      <c r="F785" s="14" t="s">
        <v>3198</v>
      </c>
      <c r="K785" s="14" t="s">
        <v>3198</v>
      </c>
      <c r="P785" s="11"/>
      <c r="R785" s="11"/>
    </row>
    <row r="786" spans="1:18" x14ac:dyDescent="0.25">
      <c r="A786" s="14" t="s">
        <v>3199</v>
      </c>
      <c r="F786" s="14" t="s">
        <v>3199</v>
      </c>
      <c r="K786" s="14" t="s">
        <v>3199</v>
      </c>
      <c r="P786" s="11"/>
      <c r="R786" s="11"/>
    </row>
    <row r="787" spans="1:18" x14ac:dyDescent="0.25">
      <c r="A787" s="14" t="s">
        <v>3200</v>
      </c>
      <c r="F787" s="14" t="s">
        <v>3200</v>
      </c>
      <c r="K787" s="14" t="s">
        <v>3200</v>
      </c>
      <c r="P787" s="11"/>
      <c r="R787" s="11"/>
    </row>
    <row r="788" spans="1:18" x14ac:dyDescent="0.25">
      <c r="P788" s="11"/>
      <c r="R788" s="11"/>
    </row>
    <row r="789" spans="1:18" x14ac:dyDescent="0.25">
      <c r="P789" s="11"/>
      <c r="R789" s="11"/>
    </row>
    <row r="790" spans="1:18" ht="15.75" x14ac:dyDescent="0.25">
      <c r="A790" s="283"/>
      <c r="B790" s="284" t="s">
        <v>4120</v>
      </c>
      <c r="C790" s="285"/>
      <c r="D790" s="286"/>
      <c r="E790" s="286"/>
      <c r="F790" s="283"/>
      <c r="G790" s="284" t="s">
        <v>4121</v>
      </c>
      <c r="H790" s="285"/>
      <c r="I790" s="286"/>
      <c r="J790" s="286"/>
      <c r="K790" s="283"/>
      <c r="L790" s="284" t="s">
        <v>4122</v>
      </c>
      <c r="M790" s="285"/>
      <c r="N790" s="286"/>
      <c r="P790" s="11"/>
      <c r="R790" s="11"/>
    </row>
    <row r="791" spans="1:18" x14ac:dyDescent="0.25">
      <c r="A791" s="14" t="s">
        <v>3191</v>
      </c>
      <c r="F791" s="14" t="s">
        <v>3191</v>
      </c>
      <c r="K791" s="14" t="s">
        <v>3191</v>
      </c>
      <c r="P791" s="11"/>
      <c r="R791" s="11"/>
    </row>
    <row r="792" spans="1:18" x14ac:dyDescent="0.25">
      <c r="A792" s="14" t="s">
        <v>3192</v>
      </c>
      <c r="F792" s="14" t="s">
        <v>3192</v>
      </c>
      <c r="K792" s="14" t="s">
        <v>3192</v>
      </c>
      <c r="P792" s="11"/>
      <c r="R792" s="11"/>
    </row>
    <row r="793" spans="1:18" x14ac:dyDescent="0.25">
      <c r="A793" s="14" t="s">
        <v>3193</v>
      </c>
      <c r="F793" s="14" t="s">
        <v>3193</v>
      </c>
      <c r="K793" s="14" t="s">
        <v>3193</v>
      </c>
      <c r="P793" s="11"/>
      <c r="R793" s="11"/>
    </row>
    <row r="794" spans="1:18" x14ac:dyDescent="0.25">
      <c r="A794" s="14" t="s">
        <v>3194</v>
      </c>
      <c r="F794" s="14" t="s">
        <v>3194</v>
      </c>
      <c r="K794" s="14" t="s">
        <v>3194</v>
      </c>
      <c r="P794" s="11"/>
      <c r="R794" s="11"/>
    </row>
    <row r="795" spans="1:18" x14ac:dyDescent="0.25">
      <c r="A795" s="14" t="s">
        <v>3195</v>
      </c>
      <c r="F795" s="14" t="s">
        <v>3195</v>
      </c>
      <c r="K795" s="14" t="s">
        <v>3195</v>
      </c>
      <c r="P795" s="11"/>
      <c r="R795" s="11"/>
    </row>
    <row r="796" spans="1:18" x14ac:dyDescent="0.25">
      <c r="A796" s="14" t="s">
        <v>3196</v>
      </c>
      <c r="F796" s="14" t="s">
        <v>3196</v>
      </c>
      <c r="K796" s="14" t="s">
        <v>3196</v>
      </c>
      <c r="P796" s="11"/>
      <c r="R796" s="11"/>
    </row>
    <row r="797" spans="1:18" x14ac:dyDescent="0.25">
      <c r="A797" s="14" t="s">
        <v>3197</v>
      </c>
      <c r="F797" s="14" t="s">
        <v>3197</v>
      </c>
      <c r="K797" s="14" t="s">
        <v>3197</v>
      </c>
      <c r="P797" s="11"/>
      <c r="R797" s="11"/>
    </row>
    <row r="798" spans="1:18" x14ac:dyDescent="0.25">
      <c r="A798" s="14" t="s">
        <v>3198</v>
      </c>
      <c r="F798" s="14" t="s">
        <v>3198</v>
      </c>
      <c r="K798" s="14" t="s">
        <v>3198</v>
      </c>
      <c r="P798" s="11"/>
      <c r="R798" s="11"/>
    </row>
    <row r="799" spans="1:18" x14ac:dyDescent="0.25">
      <c r="A799" s="14" t="s">
        <v>3199</v>
      </c>
      <c r="F799" s="14" t="s">
        <v>3199</v>
      </c>
      <c r="K799" s="14" t="s">
        <v>3199</v>
      </c>
      <c r="P799" s="11"/>
      <c r="R799" s="11"/>
    </row>
    <row r="800" spans="1:18" x14ac:dyDescent="0.25">
      <c r="A800" s="14" t="s">
        <v>3200</v>
      </c>
      <c r="F800" s="14" t="s">
        <v>3200</v>
      </c>
      <c r="K800" s="14" t="s">
        <v>3200</v>
      </c>
      <c r="P800" s="11"/>
      <c r="R800" s="11"/>
    </row>
    <row r="801" spans="1:18" x14ac:dyDescent="0.25">
      <c r="P801" s="11"/>
      <c r="R801" s="11"/>
    </row>
    <row r="802" spans="1:18" x14ac:dyDescent="0.25">
      <c r="P802" s="11"/>
      <c r="R802" s="11"/>
    </row>
    <row r="803" spans="1:18" ht="15.75" x14ac:dyDescent="0.25">
      <c r="A803" s="283"/>
      <c r="B803" s="284" t="s">
        <v>4123</v>
      </c>
      <c r="C803" s="285"/>
      <c r="D803" s="286"/>
      <c r="E803" s="286"/>
      <c r="F803" s="283"/>
      <c r="G803" s="284" t="s">
        <v>4124</v>
      </c>
      <c r="H803" s="285"/>
      <c r="I803" s="286"/>
      <c r="J803" s="286"/>
      <c r="K803" s="283"/>
      <c r="L803" s="284" t="s">
        <v>4125</v>
      </c>
      <c r="M803" s="285"/>
      <c r="N803" s="286"/>
      <c r="P803" s="11"/>
      <c r="R803" s="11"/>
    </row>
    <row r="804" spans="1:18" x14ac:dyDescent="0.25">
      <c r="A804" s="14" t="s">
        <v>3191</v>
      </c>
      <c r="F804" s="14" t="s">
        <v>3191</v>
      </c>
      <c r="K804" s="14" t="s">
        <v>3191</v>
      </c>
      <c r="P804" s="11"/>
      <c r="R804" s="11"/>
    </row>
    <row r="805" spans="1:18" x14ac:dyDescent="0.25">
      <c r="A805" s="14" t="s">
        <v>3192</v>
      </c>
      <c r="F805" s="14" t="s">
        <v>3192</v>
      </c>
      <c r="K805" s="14" t="s">
        <v>3192</v>
      </c>
      <c r="P805" s="11"/>
      <c r="R805" s="11"/>
    </row>
    <row r="806" spans="1:18" x14ac:dyDescent="0.25">
      <c r="A806" s="14" t="s">
        <v>3193</v>
      </c>
      <c r="F806" s="14" t="s">
        <v>3193</v>
      </c>
      <c r="K806" s="14" t="s">
        <v>3193</v>
      </c>
      <c r="P806" s="11"/>
      <c r="R806" s="11"/>
    </row>
    <row r="807" spans="1:18" x14ac:dyDescent="0.25">
      <c r="A807" s="14" t="s">
        <v>3194</v>
      </c>
      <c r="F807" s="14" t="s">
        <v>3194</v>
      </c>
      <c r="K807" s="14" t="s">
        <v>3194</v>
      </c>
      <c r="P807" s="11"/>
      <c r="R807" s="11"/>
    </row>
    <row r="808" spans="1:18" x14ac:dyDescent="0.25">
      <c r="A808" s="14" t="s">
        <v>3195</v>
      </c>
      <c r="F808" s="14" t="s">
        <v>3195</v>
      </c>
      <c r="K808" s="14" t="s">
        <v>3195</v>
      </c>
      <c r="P808" s="11"/>
      <c r="R808" s="11"/>
    </row>
    <row r="809" spans="1:18" x14ac:dyDescent="0.25">
      <c r="A809" s="14" t="s">
        <v>3196</v>
      </c>
      <c r="F809" s="14" t="s">
        <v>3196</v>
      </c>
      <c r="K809" s="14" t="s">
        <v>3196</v>
      </c>
      <c r="P809" s="11"/>
      <c r="R809" s="11"/>
    </row>
    <row r="810" spans="1:18" x14ac:dyDescent="0.25">
      <c r="A810" s="14" t="s">
        <v>3197</v>
      </c>
      <c r="F810" s="14" t="s">
        <v>3197</v>
      </c>
      <c r="K810" s="14" t="s">
        <v>3197</v>
      </c>
      <c r="P810" s="11"/>
      <c r="R810" s="11"/>
    </row>
    <row r="811" spans="1:18" x14ac:dyDescent="0.25">
      <c r="A811" s="14" t="s">
        <v>3198</v>
      </c>
      <c r="F811" s="14" t="s">
        <v>3198</v>
      </c>
      <c r="K811" s="14" t="s">
        <v>3198</v>
      </c>
      <c r="P811" s="11"/>
      <c r="R811" s="11"/>
    </row>
    <row r="812" spans="1:18" x14ac:dyDescent="0.25">
      <c r="A812" s="14" t="s">
        <v>3199</v>
      </c>
      <c r="F812" s="14" t="s">
        <v>3199</v>
      </c>
      <c r="K812" s="14" t="s">
        <v>3199</v>
      </c>
      <c r="P812" s="11"/>
      <c r="R812" s="11"/>
    </row>
    <row r="813" spans="1:18" x14ac:dyDescent="0.25">
      <c r="A813" s="14" t="s">
        <v>3200</v>
      </c>
      <c r="F813" s="14" t="s">
        <v>3200</v>
      </c>
      <c r="K813" s="14" t="s">
        <v>3200</v>
      </c>
      <c r="P813" s="11"/>
      <c r="R813" s="11"/>
    </row>
    <row r="814" spans="1:18" x14ac:dyDescent="0.25">
      <c r="P814" s="11"/>
      <c r="R814" s="11"/>
    </row>
    <row r="816" spans="1:18" ht="15.75" x14ac:dyDescent="0.25">
      <c r="A816" s="283"/>
      <c r="B816" s="284" t="s">
        <v>4126</v>
      </c>
      <c r="C816" s="285"/>
      <c r="D816" s="286"/>
      <c r="E816" s="286"/>
      <c r="F816" s="283"/>
      <c r="G816" s="284" t="s">
        <v>4127</v>
      </c>
      <c r="H816" s="285"/>
      <c r="I816" s="286"/>
      <c r="J816" s="286"/>
      <c r="K816" s="283"/>
      <c r="L816" s="284" t="s">
        <v>4128</v>
      </c>
      <c r="M816" s="285"/>
      <c r="N816" s="286"/>
      <c r="P816" s="11"/>
      <c r="R816" s="11"/>
    </row>
    <row r="817" spans="1:18" x14ac:dyDescent="0.25">
      <c r="A817" s="14" t="s">
        <v>3191</v>
      </c>
      <c r="F817" s="14" t="s">
        <v>3191</v>
      </c>
      <c r="K817" s="14" t="s">
        <v>3191</v>
      </c>
      <c r="P817" s="11"/>
      <c r="R817" s="11"/>
    </row>
    <row r="818" spans="1:18" x14ac:dyDescent="0.25">
      <c r="A818" s="14" t="s">
        <v>3192</v>
      </c>
      <c r="F818" s="14" t="s">
        <v>3192</v>
      </c>
      <c r="K818" s="14" t="s">
        <v>3192</v>
      </c>
      <c r="P818" s="11"/>
      <c r="R818" s="11"/>
    </row>
    <row r="819" spans="1:18" x14ac:dyDescent="0.25">
      <c r="A819" s="14" t="s">
        <v>3193</v>
      </c>
      <c r="F819" s="14" t="s">
        <v>3193</v>
      </c>
      <c r="K819" s="14" t="s">
        <v>3193</v>
      </c>
      <c r="P819" s="11"/>
      <c r="R819" s="11"/>
    </row>
    <row r="820" spans="1:18" x14ac:dyDescent="0.25">
      <c r="A820" s="14" t="s">
        <v>3194</v>
      </c>
      <c r="F820" s="14" t="s">
        <v>3194</v>
      </c>
      <c r="K820" s="14" t="s">
        <v>3194</v>
      </c>
      <c r="P820" s="11"/>
      <c r="R820" s="11"/>
    </row>
    <row r="821" spans="1:18" x14ac:dyDescent="0.25">
      <c r="A821" s="14" t="s">
        <v>3195</v>
      </c>
      <c r="F821" s="14" t="s">
        <v>3195</v>
      </c>
      <c r="K821" s="14" t="s">
        <v>3195</v>
      </c>
      <c r="P821" s="11"/>
      <c r="R821" s="11"/>
    </row>
    <row r="822" spans="1:18" x14ac:dyDescent="0.25">
      <c r="A822" s="14" t="s">
        <v>3196</v>
      </c>
      <c r="F822" s="14" t="s">
        <v>3196</v>
      </c>
      <c r="K822" s="14" t="s">
        <v>3196</v>
      </c>
      <c r="P822" s="11"/>
      <c r="R822" s="11"/>
    </row>
    <row r="823" spans="1:18" x14ac:dyDescent="0.25">
      <c r="A823" s="14" t="s">
        <v>3197</v>
      </c>
      <c r="F823" s="14" t="s">
        <v>3197</v>
      </c>
      <c r="K823" s="14" t="s">
        <v>3197</v>
      </c>
      <c r="P823" s="11"/>
      <c r="R823" s="11"/>
    </row>
    <row r="824" spans="1:18" x14ac:dyDescent="0.25">
      <c r="A824" s="14" t="s">
        <v>3198</v>
      </c>
      <c r="F824" s="14" t="s">
        <v>3198</v>
      </c>
      <c r="K824" s="14" t="s">
        <v>3198</v>
      </c>
      <c r="P824" s="11"/>
      <c r="R824" s="11"/>
    </row>
    <row r="825" spans="1:18" x14ac:dyDescent="0.25">
      <c r="A825" s="14" t="s">
        <v>3199</v>
      </c>
      <c r="F825" s="14" t="s">
        <v>3199</v>
      </c>
      <c r="K825" s="14" t="s">
        <v>3199</v>
      </c>
      <c r="P825" s="11"/>
      <c r="R825" s="11"/>
    </row>
    <row r="826" spans="1:18" x14ac:dyDescent="0.25">
      <c r="A826" s="14" t="s">
        <v>3200</v>
      </c>
      <c r="F826" s="14" t="s">
        <v>3200</v>
      </c>
      <c r="K826" s="14" t="s">
        <v>3200</v>
      </c>
      <c r="P826" s="11"/>
      <c r="R826" s="11"/>
    </row>
    <row r="827" spans="1:18" x14ac:dyDescent="0.25">
      <c r="P827" s="11"/>
      <c r="R827" s="11"/>
    </row>
    <row r="828" spans="1:18" x14ac:dyDescent="0.25">
      <c r="P828" s="11"/>
      <c r="R828" s="11"/>
    </row>
    <row r="829" spans="1:18" ht="15.75" x14ac:dyDescent="0.25">
      <c r="A829" s="283"/>
      <c r="B829" s="284" t="s">
        <v>4129</v>
      </c>
      <c r="C829" s="285"/>
      <c r="D829" s="286"/>
      <c r="E829" s="286"/>
      <c r="F829" s="283"/>
      <c r="G829" s="284" t="s">
        <v>4130</v>
      </c>
      <c r="H829" s="285"/>
      <c r="I829" s="286"/>
      <c r="J829" s="286"/>
      <c r="K829" s="283"/>
      <c r="L829" s="284" t="s">
        <v>4131</v>
      </c>
      <c r="M829" s="285"/>
      <c r="N829" s="286"/>
      <c r="P829" s="11"/>
      <c r="R829" s="11"/>
    </row>
    <row r="830" spans="1:18" x14ac:dyDescent="0.25">
      <c r="A830" s="14" t="s">
        <v>3191</v>
      </c>
      <c r="F830" s="14" t="s">
        <v>3191</v>
      </c>
      <c r="K830" s="14" t="s">
        <v>3191</v>
      </c>
      <c r="P830" s="11"/>
      <c r="R830" s="11"/>
    </row>
    <row r="831" spans="1:18" x14ac:dyDescent="0.25">
      <c r="A831" s="14" t="s">
        <v>3192</v>
      </c>
      <c r="F831" s="14" t="s">
        <v>3192</v>
      </c>
      <c r="K831" s="14" t="s">
        <v>3192</v>
      </c>
      <c r="P831" s="11"/>
      <c r="R831" s="11"/>
    </row>
    <row r="832" spans="1:18" x14ac:dyDescent="0.25">
      <c r="A832" s="14" t="s">
        <v>3193</v>
      </c>
      <c r="F832" s="14" t="s">
        <v>3193</v>
      </c>
      <c r="K832" s="14" t="s">
        <v>3193</v>
      </c>
      <c r="P832" s="11"/>
      <c r="R832" s="11"/>
    </row>
    <row r="833" spans="1:18" x14ac:dyDescent="0.25">
      <c r="A833" s="14" t="s">
        <v>3194</v>
      </c>
      <c r="F833" s="14" t="s">
        <v>3194</v>
      </c>
      <c r="K833" s="14" t="s">
        <v>3194</v>
      </c>
      <c r="P833" s="11"/>
      <c r="R833" s="11"/>
    </row>
    <row r="834" spans="1:18" x14ac:dyDescent="0.25">
      <c r="A834" s="14" t="s">
        <v>3195</v>
      </c>
      <c r="F834" s="14" t="s">
        <v>3195</v>
      </c>
      <c r="K834" s="14" t="s">
        <v>3195</v>
      </c>
      <c r="P834" s="11"/>
      <c r="R834" s="11"/>
    </row>
    <row r="835" spans="1:18" x14ac:dyDescent="0.25">
      <c r="A835" s="14" t="s">
        <v>3196</v>
      </c>
      <c r="F835" s="14" t="s">
        <v>3196</v>
      </c>
      <c r="K835" s="14" t="s">
        <v>3196</v>
      </c>
      <c r="P835" s="11"/>
      <c r="R835" s="11"/>
    </row>
    <row r="836" spans="1:18" x14ac:dyDescent="0.25">
      <c r="A836" s="14" t="s">
        <v>3197</v>
      </c>
      <c r="F836" s="14" t="s">
        <v>3197</v>
      </c>
      <c r="K836" s="14" t="s">
        <v>3197</v>
      </c>
      <c r="P836" s="11"/>
      <c r="R836" s="11"/>
    </row>
    <row r="837" spans="1:18" x14ac:dyDescent="0.25">
      <c r="A837" s="14" t="s">
        <v>3198</v>
      </c>
      <c r="F837" s="14" t="s">
        <v>3198</v>
      </c>
      <c r="K837" s="14" t="s">
        <v>3198</v>
      </c>
      <c r="P837" s="11"/>
      <c r="R837" s="11"/>
    </row>
    <row r="838" spans="1:18" x14ac:dyDescent="0.25">
      <c r="A838" s="14" t="s">
        <v>3199</v>
      </c>
      <c r="F838" s="14" t="s">
        <v>3199</v>
      </c>
      <c r="K838" s="14" t="s">
        <v>3199</v>
      </c>
      <c r="P838" s="11"/>
      <c r="R838" s="11"/>
    </row>
    <row r="839" spans="1:18" x14ac:dyDescent="0.25">
      <c r="A839" s="14" t="s">
        <v>3200</v>
      </c>
      <c r="F839" s="14" t="s">
        <v>3200</v>
      </c>
      <c r="K839" s="14" t="s">
        <v>3200</v>
      </c>
      <c r="P839" s="11"/>
      <c r="R839" s="11"/>
    </row>
    <row r="842" spans="1:18" ht="15.75" x14ac:dyDescent="0.25">
      <c r="A842" s="283"/>
      <c r="B842" s="284" t="s">
        <v>4132</v>
      </c>
      <c r="C842" s="285"/>
      <c r="D842" s="286"/>
      <c r="E842" s="286"/>
      <c r="F842" s="283"/>
      <c r="G842" s="284" t="s">
        <v>4133</v>
      </c>
      <c r="H842" s="285"/>
      <c r="I842" s="286"/>
      <c r="J842" s="286"/>
      <c r="K842" s="283"/>
      <c r="L842" s="284" t="s">
        <v>4134</v>
      </c>
      <c r="M842" s="285"/>
      <c r="N842" s="286"/>
      <c r="P842" s="11"/>
      <c r="R842" s="11"/>
    </row>
    <row r="843" spans="1:18" x14ac:dyDescent="0.25">
      <c r="A843" s="14" t="s">
        <v>3191</v>
      </c>
      <c r="B843" s="19" t="s">
        <v>4342</v>
      </c>
      <c r="C843" s="11" t="s">
        <v>4235</v>
      </c>
      <c r="D843" s="17" t="s">
        <v>1133</v>
      </c>
      <c r="F843" s="14" t="s">
        <v>3191</v>
      </c>
      <c r="G843" s="11" t="s">
        <v>2512</v>
      </c>
      <c r="H843" s="11" t="s">
        <v>4235</v>
      </c>
      <c r="I843" s="17">
        <v>17</v>
      </c>
      <c r="K843" s="14" t="s">
        <v>3191</v>
      </c>
      <c r="P843" s="11"/>
      <c r="R843" s="11"/>
    </row>
    <row r="844" spans="1:18" x14ac:dyDescent="0.25">
      <c r="A844" s="14" t="s">
        <v>3192</v>
      </c>
      <c r="B844" s="19" t="s">
        <v>4343</v>
      </c>
      <c r="C844" s="11" t="s">
        <v>4235</v>
      </c>
      <c r="D844" s="17" t="s">
        <v>1135</v>
      </c>
      <c r="F844" s="14" t="s">
        <v>3192</v>
      </c>
      <c r="K844" s="14" t="s">
        <v>3192</v>
      </c>
      <c r="P844" s="11"/>
      <c r="R844" s="11"/>
    </row>
    <row r="845" spans="1:18" x14ac:dyDescent="0.25">
      <c r="A845" s="14" t="s">
        <v>3193</v>
      </c>
      <c r="B845" s="19" t="s">
        <v>4344</v>
      </c>
      <c r="C845" s="11" t="s">
        <v>5899</v>
      </c>
      <c r="D845" s="17" t="s">
        <v>266</v>
      </c>
      <c r="F845" s="14" t="s">
        <v>3193</v>
      </c>
      <c r="K845" s="14" t="s">
        <v>3193</v>
      </c>
      <c r="P845" s="11"/>
      <c r="R845" s="11"/>
    </row>
    <row r="846" spans="1:18" x14ac:dyDescent="0.25">
      <c r="A846" s="14" t="s">
        <v>3194</v>
      </c>
      <c r="B846" s="19" t="s">
        <v>4345</v>
      </c>
      <c r="C846" s="11" t="s">
        <v>4239</v>
      </c>
      <c r="D846" s="17" t="s">
        <v>268</v>
      </c>
      <c r="F846" s="14" t="s">
        <v>3194</v>
      </c>
      <c r="K846" s="14" t="s">
        <v>3194</v>
      </c>
      <c r="P846" s="11"/>
      <c r="R846" s="11"/>
    </row>
    <row r="847" spans="1:18" x14ac:dyDescent="0.25">
      <c r="A847" s="14" t="s">
        <v>3195</v>
      </c>
      <c r="B847" s="19" t="s">
        <v>4346</v>
      </c>
      <c r="C847" s="11" t="s">
        <v>4339</v>
      </c>
      <c r="D847" s="17" t="s">
        <v>270</v>
      </c>
      <c r="F847" s="14" t="s">
        <v>3195</v>
      </c>
      <c r="K847" s="14" t="s">
        <v>3195</v>
      </c>
      <c r="P847" s="11"/>
      <c r="R847" s="11"/>
    </row>
    <row r="848" spans="1:18" x14ac:dyDescent="0.25">
      <c r="A848" s="14" t="s">
        <v>3196</v>
      </c>
      <c r="B848" s="19" t="s">
        <v>4347</v>
      </c>
      <c r="C848" s="11" t="s">
        <v>4340</v>
      </c>
      <c r="D848" s="17" t="s">
        <v>1219</v>
      </c>
      <c r="F848" s="14" t="s">
        <v>3196</v>
      </c>
      <c r="K848" s="14" t="s">
        <v>3196</v>
      </c>
      <c r="P848" s="11"/>
      <c r="R848" s="11"/>
    </row>
    <row r="849" spans="1:19" x14ac:dyDescent="0.25">
      <c r="A849" s="14" t="s">
        <v>3197</v>
      </c>
      <c r="B849" s="19" t="s">
        <v>4348</v>
      </c>
      <c r="C849" s="11" t="s">
        <v>4341</v>
      </c>
      <c r="D849" s="17" t="s">
        <v>1221</v>
      </c>
      <c r="F849" s="14" t="s">
        <v>3197</v>
      </c>
      <c r="K849" s="14" t="s">
        <v>3197</v>
      </c>
      <c r="P849" s="11"/>
      <c r="R849" s="11"/>
    </row>
    <row r="850" spans="1:19" x14ac:dyDescent="0.25">
      <c r="A850" s="14" t="s">
        <v>3198</v>
      </c>
      <c r="B850" s="19" t="s">
        <v>4349</v>
      </c>
      <c r="C850" s="11" t="s">
        <v>4235</v>
      </c>
      <c r="D850" s="17" t="s">
        <v>1223</v>
      </c>
      <c r="F850" s="14" t="s">
        <v>3198</v>
      </c>
      <c r="K850" s="14" t="s">
        <v>3198</v>
      </c>
      <c r="P850" s="11"/>
      <c r="R850" s="11"/>
    </row>
    <row r="851" spans="1:19" x14ac:dyDescent="0.25">
      <c r="A851" s="14" t="s">
        <v>3199</v>
      </c>
      <c r="B851" s="19" t="s">
        <v>4350</v>
      </c>
      <c r="C851" s="11" t="s">
        <v>4235</v>
      </c>
      <c r="D851" s="17" t="s">
        <v>1225</v>
      </c>
      <c r="F851" s="14" t="s">
        <v>3199</v>
      </c>
      <c r="K851" s="14" t="s">
        <v>3199</v>
      </c>
      <c r="P851" s="11"/>
      <c r="R851" s="11"/>
    </row>
    <row r="852" spans="1:19" x14ac:dyDescent="0.25">
      <c r="A852" s="14" t="s">
        <v>3200</v>
      </c>
      <c r="B852" s="19" t="s">
        <v>4351</v>
      </c>
      <c r="C852" s="11" t="s">
        <v>4340</v>
      </c>
      <c r="D852" s="17" t="s">
        <v>1227</v>
      </c>
      <c r="F852" s="14" t="s">
        <v>3200</v>
      </c>
      <c r="K852" s="14" t="s">
        <v>3200</v>
      </c>
    </row>
    <row r="854" spans="1:19" x14ac:dyDescent="0.25">
      <c r="Q854" s="20"/>
      <c r="R854" s="14"/>
      <c r="S854" s="16"/>
    </row>
  </sheetData>
  <sortState ref="Q377:T378">
    <sortCondition ref="Q377:Q378"/>
  </sortState>
  <pageMargins left="0.7" right="0.7" top="0.75" bottom="0.75" header="0.3" footer="0.3"/>
  <pageSetup paperSize="9" orientation="portrait" horizontalDpi="4294967293" verticalDpi="30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384"/>
  <sheetViews>
    <sheetView zoomScale="90" zoomScaleNormal="90" workbookViewId="0">
      <selection activeCell="A2" sqref="A2"/>
    </sheetView>
  </sheetViews>
  <sheetFormatPr defaultRowHeight="15" x14ac:dyDescent="0.25"/>
  <cols>
    <col min="1" max="1" width="6.875" style="17" customWidth="1"/>
    <col min="2" max="2" width="25.375" style="11" customWidth="1"/>
    <col min="3" max="3" width="1.375" style="105" customWidth="1"/>
    <col min="4" max="4" width="6.875" style="17" customWidth="1"/>
    <col min="5" max="5" width="25.875" style="11" customWidth="1"/>
    <col min="6" max="6" width="1.375" style="105" customWidth="1"/>
    <col min="7" max="7" width="6.875" style="17" customWidth="1"/>
    <col min="8" max="8" width="23.625" style="11" customWidth="1"/>
    <col min="9" max="9" width="9.375" style="17" customWidth="1"/>
    <col min="10" max="10" width="9.625" style="314" customWidth="1"/>
    <col min="11" max="11" width="1.375" style="105" customWidth="1"/>
    <col min="12" max="12" width="6.875" style="17" customWidth="1"/>
    <col min="13" max="13" width="26.625" style="11" customWidth="1"/>
    <col min="14" max="14" width="4.25" style="17" customWidth="1"/>
    <col min="15" max="15" width="9.625" style="314" customWidth="1"/>
    <col min="16" max="16" width="1.375" style="105" customWidth="1"/>
    <col min="17" max="17" width="6.875" style="17" customWidth="1"/>
    <col min="18" max="18" width="25.625" style="11" customWidth="1"/>
    <col min="19" max="19" width="9.875" style="17" customWidth="1"/>
    <col min="20" max="20" width="9.625" style="314" customWidth="1"/>
    <col min="21" max="21" width="1.375" style="105" customWidth="1"/>
    <col min="22" max="22" width="6.875" style="17" customWidth="1"/>
    <col min="23" max="23" width="25.375" style="11" customWidth="1"/>
    <col min="24" max="24" width="4.375" style="17" customWidth="1"/>
    <col min="25" max="25" width="9.625" style="314" customWidth="1"/>
    <col min="26" max="26" width="1.375" style="105" customWidth="1"/>
    <col min="27" max="27" width="6.875" style="17" customWidth="1"/>
    <col min="28" max="28" width="26.25" style="11" customWidth="1"/>
    <col min="29" max="29" width="7.75" style="17" customWidth="1"/>
    <col min="30" max="30" width="1.375" style="105" customWidth="1"/>
  </cols>
  <sheetData>
    <row r="1" spans="1:31" ht="18.75" x14ac:dyDescent="0.3">
      <c r="A1" s="311" t="s">
        <v>5447</v>
      </c>
      <c r="D1" s="311"/>
      <c r="G1" s="311"/>
      <c r="L1" s="311"/>
      <c r="Q1" s="311"/>
      <c r="V1" s="311"/>
      <c r="AA1" s="311"/>
    </row>
    <row r="2" spans="1:31" x14ac:dyDescent="0.25">
      <c r="A2" s="14"/>
      <c r="B2" s="16" t="s">
        <v>5448</v>
      </c>
      <c r="D2" s="14"/>
      <c r="E2" s="16" t="s">
        <v>5449</v>
      </c>
      <c r="G2" s="14"/>
      <c r="H2" s="16" t="s">
        <v>5567</v>
      </c>
      <c r="I2" s="14"/>
      <c r="J2" s="14" t="s">
        <v>6702</v>
      </c>
      <c r="L2" s="14"/>
      <c r="M2" s="16" t="s">
        <v>5568</v>
      </c>
      <c r="N2" s="14"/>
      <c r="O2" s="14" t="s">
        <v>6702</v>
      </c>
      <c r="Q2" s="14"/>
      <c r="R2" s="16" t="s">
        <v>5450</v>
      </c>
      <c r="S2" s="14"/>
      <c r="T2" s="14" t="s">
        <v>6702</v>
      </c>
      <c r="V2" s="14"/>
      <c r="W2" s="16" t="s">
        <v>5451</v>
      </c>
      <c r="X2" s="14"/>
      <c r="Y2" s="14" t="s">
        <v>6702</v>
      </c>
      <c r="AA2" s="14"/>
      <c r="AB2" s="16" t="s">
        <v>5452</v>
      </c>
      <c r="AC2" s="14"/>
      <c r="AE2" s="14"/>
    </row>
    <row r="3" spans="1:31" x14ac:dyDescent="0.25">
      <c r="A3" s="17">
        <v>2017</v>
      </c>
      <c r="B3" s="52" t="s">
        <v>6692</v>
      </c>
      <c r="C3" s="313"/>
      <c r="D3" s="17">
        <v>2017</v>
      </c>
      <c r="E3" s="52" t="s">
        <v>6693</v>
      </c>
      <c r="F3" s="312"/>
      <c r="G3" s="17">
        <v>2017</v>
      </c>
      <c r="H3" s="11" t="s">
        <v>6050</v>
      </c>
      <c r="I3" s="32" t="s">
        <v>6651</v>
      </c>
      <c r="J3" s="383">
        <v>3.1923076923076925</v>
      </c>
      <c r="K3" s="312"/>
      <c r="L3" s="17">
        <v>2017</v>
      </c>
      <c r="M3" s="52" t="s">
        <v>5539</v>
      </c>
      <c r="N3" s="32">
        <v>49</v>
      </c>
      <c r="O3" s="383">
        <v>2.1304347826086958</v>
      </c>
      <c r="P3" s="312"/>
      <c r="Q3" s="17">
        <v>2017</v>
      </c>
      <c r="R3" s="52" t="s">
        <v>6050</v>
      </c>
      <c r="S3" s="32" t="s">
        <v>6663</v>
      </c>
      <c r="T3" s="383">
        <v>3.6923076923076925</v>
      </c>
      <c r="U3" s="312"/>
      <c r="V3" s="17">
        <v>2017</v>
      </c>
      <c r="W3" s="52" t="s">
        <v>6509</v>
      </c>
      <c r="X3" s="32">
        <v>159</v>
      </c>
      <c r="Y3" s="383">
        <v>6.115384615384615</v>
      </c>
      <c r="Z3" s="312"/>
      <c r="AA3" s="17">
        <v>2017</v>
      </c>
      <c r="AB3" s="52" t="s">
        <v>6692</v>
      </c>
      <c r="AC3" s="377">
        <v>0.7</v>
      </c>
      <c r="AD3" s="313"/>
    </row>
    <row r="4" spans="1:31" x14ac:dyDescent="0.25">
      <c r="A4" s="17">
        <v>2016</v>
      </c>
      <c r="B4" s="11" t="s">
        <v>6509</v>
      </c>
      <c r="C4" s="313"/>
      <c r="D4" s="17">
        <v>2016</v>
      </c>
      <c r="E4" s="52" t="s">
        <v>5906</v>
      </c>
      <c r="F4" s="312"/>
      <c r="G4" s="17">
        <v>2016</v>
      </c>
      <c r="H4" s="11" t="s">
        <v>6050</v>
      </c>
      <c r="I4" s="17" t="s">
        <v>6456</v>
      </c>
      <c r="J4" s="383">
        <v>3.5454545454545454</v>
      </c>
      <c r="K4" s="312"/>
      <c r="L4" s="17">
        <v>2016</v>
      </c>
      <c r="M4" s="11" t="s">
        <v>5865</v>
      </c>
      <c r="N4" s="17">
        <v>53</v>
      </c>
      <c r="O4" s="383">
        <v>2.4090909090909092</v>
      </c>
      <c r="P4" s="312"/>
      <c r="Q4" s="17">
        <v>2016</v>
      </c>
      <c r="R4" s="11" t="s">
        <v>6050</v>
      </c>
      <c r="S4" s="17" t="s">
        <v>6457</v>
      </c>
      <c r="T4" s="383">
        <v>4.0454545454545459</v>
      </c>
      <c r="U4" s="312"/>
      <c r="V4" s="17">
        <v>2016</v>
      </c>
      <c r="W4" s="11" t="s">
        <v>6458</v>
      </c>
      <c r="X4" s="17">
        <v>141</v>
      </c>
      <c r="Y4" s="383">
        <v>6.4090909090909092</v>
      </c>
      <c r="Z4" s="312"/>
      <c r="AA4" s="17">
        <v>2016</v>
      </c>
      <c r="AB4" s="11" t="s">
        <v>5453</v>
      </c>
      <c r="AC4" s="347">
        <v>0.73109999999999997</v>
      </c>
      <c r="AD4" s="313"/>
    </row>
    <row r="5" spans="1:31" x14ac:dyDescent="0.25">
      <c r="A5" s="17">
        <v>2015</v>
      </c>
      <c r="B5" s="11" t="s">
        <v>5453</v>
      </c>
      <c r="C5" s="313"/>
      <c r="D5" s="17">
        <v>2015</v>
      </c>
      <c r="E5" s="52" t="s">
        <v>6320</v>
      </c>
      <c r="F5" s="312"/>
      <c r="G5" s="17">
        <v>2015</v>
      </c>
      <c r="H5" s="11" t="s">
        <v>6050</v>
      </c>
      <c r="I5" s="17" t="s">
        <v>6051</v>
      </c>
      <c r="J5" s="383">
        <v>3.4583333333333335</v>
      </c>
      <c r="K5" s="312"/>
      <c r="L5" s="17">
        <v>2015</v>
      </c>
      <c r="M5" s="11" t="s">
        <v>5865</v>
      </c>
      <c r="N5" s="17">
        <v>51</v>
      </c>
      <c r="O5" s="383">
        <v>2.125</v>
      </c>
      <c r="P5" s="312"/>
      <c r="Q5" s="17">
        <v>2015</v>
      </c>
      <c r="R5" s="11" t="s">
        <v>6050</v>
      </c>
      <c r="S5" s="17" t="s">
        <v>6063</v>
      </c>
      <c r="T5" s="383">
        <v>3.7916666666666665</v>
      </c>
      <c r="U5" s="312"/>
      <c r="V5" s="17">
        <v>2015</v>
      </c>
      <c r="W5" s="11" t="s">
        <v>5453</v>
      </c>
      <c r="X5" s="17">
        <v>172</v>
      </c>
      <c r="Y5" s="383">
        <v>7.166666666666667</v>
      </c>
      <c r="Z5" s="312"/>
      <c r="AA5" s="17">
        <v>2015</v>
      </c>
      <c r="AB5" s="11" t="s">
        <v>5453</v>
      </c>
      <c r="AC5" s="347">
        <v>0.7853</v>
      </c>
      <c r="AD5" s="313"/>
    </row>
    <row r="6" spans="1:31" x14ac:dyDescent="0.25">
      <c r="A6" s="17">
        <v>2014</v>
      </c>
      <c r="B6" s="52" t="s">
        <v>5905</v>
      </c>
      <c r="C6" s="313"/>
      <c r="D6" s="17">
        <v>2014</v>
      </c>
      <c r="E6" s="52" t="s">
        <v>5906</v>
      </c>
      <c r="F6" s="312"/>
      <c r="G6" s="17">
        <v>2014</v>
      </c>
      <c r="H6" s="11" t="s">
        <v>5863</v>
      </c>
      <c r="I6" s="17" t="s">
        <v>5864</v>
      </c>
      <c r="J6" s="383">
        <v>2.9583333333333335</v>
      </c>
      <c r="K6" s="312"/>
      <c r="L6" s="17">
        <v>2014</v>
      </c>
      <c r="M6" s="11" t="s">
        <v>5865</v>
      </c>
      <c r="N6" s="17">
        <v>49</v>
      </c>
      <c r="O6" s="383">
        <v>2.0416666666666665</v>
      </c>
      <c r="P6" s="312"/>
      <c r="Q6" s="17">
        <v>2014</v>
      </c>
      <c r="R6" s="11" t="s">
        <v>5866</v>
      </c>
      <c r="S6" s="17" t="s">
        <v>5867</v>
      </c>
      <c r="T6" s="383">
        <v>3.3333333333333335</v>
      </c>
      <c r="U6" s="312"/>
      <c r="V6" s="17">
        <v>2014</v>
      </c>
      <c r="W6" s="11" t="s">
        <v>5868</v>
      </c>
      <c r="X6" s="17">
        <v>156</v>
      </c>
      <c r="Y6" s="383">
        <v>6.5</v>
      </c>
      <c r="Z6" s="312"/>
      <c r="AA6" s="17">
        <v>2014</v>
      </c>
      <c r="AB6" s="11" t="s">
        <v>5868</v>
      </c>
      <c r="AC6" s="347">
        <v>0.73929999999999996</v>
      </c>
      <c r="AD6" s="313"/>
    </row>
    <row r="7" spans="1:31" x14ac:dyDescent="0.25">
      <c r="A7" s="17">
        <v>2013</v>
      </c>
      <c r="B7" s="11" t="s">
        <v>5453</v>
      </c>
      <c r="C7" s="313"/>
      <c r="D7" s="17">
        <v>2013</v>
      </c>
      <c r="E7" s="11" t="s">
        <v>5488</v>
      </c>
      <c r="F7" s="312"/>
      <c r="G7" s="17">
        <v>2013</v>
      </c>
      <c r="H7" s="11" t="s">
        <v>5510</v>
      </c>
      <c r="I7" s="17" t="s">
        <v>5418</v>
      </c>
      <c r="J7" s="383">
        <v>2.8695652173913042</v>
      </c>
      <c r="K7" s="312"/>
      <c r="L7" s="17">
        <v>2013</v>
      </c>
      <c r="M7" s="11" t="s">
        <v>5539</v>
      </c>
      <c r="N7" s="17">
        <v>54</v>
      </c>
      <c r="O7" s="383">
        <v>2.25</v>
      </c>
      <c r="P7" s="312"/>
      <c r="Q7" s="17">
        <v>2013</v>
      </c>
      <c r="R7" s="11" t="s">
        <v>5510</v>
      </c>
      <c r="S7" s="17" t="s">
        <v>5430</v>
      </c>
      <c r="T7" s="383">
        <v>3.347826086956522</v>
      </c>
      <c r="U7" s="312"/>
      <c r="V7" s="17">
        <v>2013</v>
      </c>
      <c r="W7" s="11" t="s">
        <v>5453</v>
      </c>
      <c r="X7" s="17">
        <v>176</v>
      </c>
      <c r="Y7" s="383">
        <v>7.333333333333333</v>
      </c>
      <c r="Z7" s="312"/>
      <c r="AA7" s="17">
        <v>2013</v>
      </c>
      <c r="AB7" s="11" t="s">
        <v>5453</v>
      </c>
      <c r="AC7" s="347">
        <v>0.78920000000000001</v>
      </c>
      <c r="AD7" s="313"/>
    </row>
    <row r="8" spans="1:31" x14ac:dyDescent="0.25">
      <c r="A8" s="17">
        <v>2012</v>
      </c>
      <c r="B8" s="11" t="s">
        <v>5454</v>
      </c>
      <c r="C8" s="313"/>
      <c r="D8" s="17">
        <v>2012</v>
      </c>
      <c r="E8" s="11" t="s">
        <v>5489</v>
      </c>
      <c r="F8" s="313"/>
      <c r="G8" s="17">
        <v>2012</v>
      </c>
      <c r="H8" s="11" t="s">
        <v>5511</v>
      </c>
      <c r="I8" s="17" t="s">
        <v>5169</v>
      </c>
      <c r="J8" s="383">
        <v>3.4090909090909092</v>
      </c>
      <c r="K8" s="313"/>
      <c r="L8" s="17">
        <v>2012</v>
      </c>
      <c r="M8" s="11" t="s">
        <v>5454</v>
      </c>
      <c r="N8" s="17">
        <v>60</v>
      </c>
      <c r="O8" s="383">
        <v>2.7272727272727271</v>
      </c>
      <c r="P8" s="313"/>
      <c r="Q8" s="17">
        <v>2012</v>
      </c>
      <c r="R8" s="11" t="s">
        <v>5716</v>
      </c>
      <c r="S8" s="17" t="s">
        <v>5201</v>
      </c>
      <c r="T8" s="383">
        <v>4</v>
      </c>
      <c r="U8" s="313"/>
      <c r="V8" s="17">
        <v>2012</v>
      </c>
      <c r="W8" s="11" t="s">
        <v>5527</v>
      </c>
      <c r="X8" s="17">
        <v>132</v>
      </c>
      <c r="Y8" s="383">
        <v>6</v>
      </c>
      <c r="Z8" s="313"/>
      <c r="AA8" s="17">
        <v>2012</v>
      </c>
      <c r="AB8" s="11" t="s">
        <v>5559</v>
      </c>
      <c r="AC8" s="347">
        <v>0.82899999999999996</v>
      </c>
      <c r="AD8" s="313"/>
    </row>
    <row r="9" spans="1:31" x14ac:dyDescent="0.25">
      <c r="A9" s="17">
        <v>2011</v>
      </c>
      <c r="B9" s="11" t="s">
        <v>5455</v>
      </c>
      <c r="C9" s="313"/>
      <c r="D9" s="17">
        <v>2011</v>
      </c>
      <c r="E9" s="11" t="s">
        <v>5455</v>
      </c>
      <c r="F9" s="313"/>
      <c r="G9" s="17">
        <v>2011</v>
      </c>
      <c r="H9" s="11" t="s">
        <v>5511</v>
      </c>
      <c r="I9" s="17" t="s">
        <v>5178</v>
      </c>
      <c r="J9" s="383">
        <v>2.9545454545454546</v>
      </c>
      <c r="K9" s="313"/>
      <c r="L9" s="17">
        <v>2011</v>
      </c>
      <c r="M9" s="11" t="s">
        <v>5540</v>
      </c>
      <c r="N9" s="17">
        <v>54</v>
      </c>
      <c r="O9" s="383">
        <v>2.4545454545454546</v>
      </c>
      <c r="P9" s="313"/>
      <c r="Q9" s="17">
        <v>2011</v>
      </c>
      <c r="R9" s="11" t="s">
        <v>5717</v>
      </c>
      <c r="S9" s="17" t="s">
        <v>5211</v>
      </c>
      <c r="T9" s="383">
        <v>3.6190476190476191</v>
      </c>
      <c r="U9" s="313"/>
      <c r="V9" s="17">
        <v>2011</v>
      </c>
      <c r="W9" s="11" t="s">
        <v>5456</v>
      </c>
      <c r="X9" s="17">
        <v>145</v>
      </c>
      <c r="Y9" s="383">
        <v>6.5909090909090908</v>
      </c>
      <c r="Z9" s="313"/>
      <c r="AA9" s="17">
        <v>2011</v>
      </c>
      <c r="AB9" s="11" t="s">
        <v>5540</v>
      </c>
      <c r="AC9" s="347">
        <v>0.81520000000000004</v>
      </c>
      <c r="AD9" s="313"/>
    </row>
    <row r="10" spans="1:31" x14ac:dyDescent="0.25">
      <c r="A10" s="17">
        <v>2010</v>
      </c>
      <c r="B10" s="11" t="s">
        <v>5456</v>
      </c>
      <c r="C10" s="313"/>
      <c r="D10" s="17">
        <v>2010</v>
      </c>
      <c r="E10" s="11" t="s">
        <v>5718</v>
      </c>
      <c r="F10" s="313"/>
      <c r="G10" s="17">
        <v>2010</v>
      </c>
      <c r="H10" s="11" t="s">
        <v>5512</v>
      </c>
      <c r="I10" s="17" t="s">
        <v>5186</v>
      </c>
      <c r="J10" s="383">
        <v>3.4166666666666665</v>
      </c>
      <c r="K10" s="313"/>
      <c r="L10" s="17">
        <v>2010</v>
      </c>
      <c r="M10" s="11" t="s">
        <v>5456</v>
      </c>
      <c r="N10" s="17">
        <v>66</v>
      </c>
      <c r="O10" s="383">
        <v>2.75</v>
      </c>
      <c r="P10" s="313"/>
      <c r="Q10" s="17">
        <v>2010</v>
      </c>
      <c r="R10" s="11" t="s">
        <v>5528</v>
      </c>
      <c r="S10" s="17" t="s">
        <v>5220</v>
      </c>
      <c r="T10" s="383">
        <v>4.083333333333333</v>
      </c>
      <c r="U10" s="313"/>
      <c r="V10" s="17">
        <v>2010</v>
      </c>
      <c r="W10" s="11" t="s">
        <v>5528</v>
      </c>
      <c r="X10" s="17">
        <v>167</v>
      </c>
      <c r="Y10" s="383">
        <v>6.958333333333333</v>
      </c>
      <c r="Z10" s="313"/>
      <c r="AA10" s="17">
        <v>2010</v>
      </c>
      <c r="AB10" s="11" t="s">
        <v>5456</v>
      </c>
      <c r="AC10" s="347">
        <v>0.74370000000000003</v>
      </c>
      <c r="AD10" s="313"/>
    </row>
    <row r="11" spans="1:31" x14ac:dyDescent="0.25">
      <c r="A11" s="17">
        <v>2009</v>
      </c>
      <c r="B11" s="11" t="s">
        <v>5717</v>
      </c>
      <c r="C11" s="313"/>
      <c r="D11" s="17">
        <v>2009</v>
      </c>
      <c r="E11" s="11" t="s">
        <v>5718</v>
      </c>
      <c r="F11" s="313"/>
      <c r="G11" s="17">
        <v>2009</v>
      </c>
      <c r="H11" s="11" t="s">
        <v>5513</v>
      </c>
      <c r="I11" s="17" t="s">
        <v>5191</v>
      </c>
      <c r="J11" s="383">
        <v>3.2083333333333335</v>
      </c>
      <c r="K11" s="313"/>
      <c r="L11" s="17">
        <v>2009</v>
      </c>
      <c r="M11" s="11" t="s">
        <v>5541</v>
      </c>
      <c r="N11" s="17">
        <v>52</v>
      </c>
      <c r="O11" s="383">
        <v>2.1666666666666665</v>
      </c>
      <c r="P11" s="313"/>
      <c r="Q11" s="17">
        <v>2009</v>
      </c>
      <c r="R11" s="11" t="s">
        <v>5513</v>
      </c>
      <c r="S11" s="17" t="s">
        <v>5565</v>
      </c>
      <c r="T11" s="383">
        <v>3.5833333333333335</v>
      </c>
      <c r="U11" s="313"/>
      <c r="V11" s="17">
        <v>2009</v>
      </c>
      <c r="W11" s="11" t="s">
        <v>5528</v>
      </c>
      <c r="X11" s="17">
        <v>151</v>
      </c>
      <c r="Y11" s="383">
        <v>6.291666666666667</v>
      </c>
      <c r="Z11" s="313"/>
      <c r="AA11" s="17">
        <v>2009</v>
      </c>
      <c r="AB11" s="11" t="s">
        <v>5719</v>
      </c>
      <c r="AC11" s="347">
        <v>0.73740000000000006</v>
      </c>
      <c r="AD11" s="313"/>
    </row>
    <row r="12" spans="1:31" x14ac:dyDescent="0.25">
      <c r="A12" s="17">
        <v>2008</v>
      </c>
      <c r="B12" s="11" t="s">
        <v>5720</v>
      </c>
      <c r="C12" s="313"/>
      <c r="D12" s="17">
        <v>2008</v>
      </c>
      <c r="E12" s="11" t="s">
        <v>5718</v>
      </c>
      <c r="F12" s="313"/>
      <c r="G12" s="17">
        <v>2008</v>
      </c>
      <c r="H12" s="11" t="s">
        <v>5514</v>
      </c>
      <c r="I12" s="17" t="s">
        <v>3313</v>
      </c>
      <c r="J12" s="383">
        <v>3.2</v>
      </c>
      <c r="K12" s="313"/>
      <c r="L12" s="17">
        <v>2008</v>
      </c>
      <c r="M12" s="11" t="s">
        <v>5721</v>
      </c>
      <c r="N12" s="17">
        <v>37</v>
      </c>
      <c r="O12" s="383">
        <v>1.85</v>
      </c>
      <c r="P12" s="313"/>
      <c r="Q12" s="17">
        <v>2008</v>
      </c>
      <c r="R12" s="11" t="s">
        <v>5514</v>
      </c>
      <c r="S12" s="17" t="s">
        <v>5566</v>
      </c>
      <c r="T12" s="383">
        <v>3.6</v>
      </c>
      <c r="U12" s="313"/>
      <c r="V12" s="17">
        <v>2008</v>
      </c>
      <c r="W12" s="11" t="s">
        <v>5529</v>
      </c>
      <c r="X12" s="17">
        <v>110</v>
      </c>
      <c r="Y12" s="383">
        <v>5.5</v>
      </c>
      <c r="Z12" s="313"/>
      <c r="AA12" s="17">
        <v>2008</v>
      </c>
      <c r="AB12" s="11" t="s">
        <v>5560</v>
      </c>
      <c r="AC12" s="347">
        <v>0.72499999999999998</v>
      </c>
      <c r="AD12" s="313"/>
    </row>
    <row r="13" spans="1:31" x14ac:dyDescent="0.25">
      <c r="A13" s="17">
        <v>2007</v>
      </c>
      <c r="B13" s="11" t="s">
        <v>5722</v>
      </c>
      <c r="C13" s="313"/>
      <c r="D13" s="17">
        <v>2007</v>
      </c>
      <c r="E13" s="11" t="s">
        <v>5490</v>
      </c>
      <c r="F13" s="313"/>
      <c r="G13" s="17">
        <v>2007</v>
      </c>
      <c r="H13" s="11" t="s">
        <v>5514</v>
      </c>
      <c r="I13" s="17" t="s">
        <v>3452</v>
      </c>
      <c r="J13" s="383">
        <v>2.7</v>
      </c>
      <c r="K13" s="313"/>
      <c r="L13" s="17">
        <v>2007</v>
      </c>
      <c r="M13" s="11" t="s">
        <v>5453</v>
      </c>
      <c r="N13" s="17">
        <v>44</v>
      </c>
      <c r="O13" s="383">
        <v>2.2000000000000002</v>
      </c>
      <c r="P13" s="313"/>
      <c r="Q13" s="17">
        <v>2007</v>
      </c>
      <c r="R13" s="11" t="s">
        <v>5557</v>
      </c>
      <c r="S13" s="17" t="s">
        <v>3691</v>
      </c>
      <c r="T13" s="383">
        <v>3.45</v>
      </c>
      <c r="U13" s="313"/>
      <c r="V13" s="17">
        <v>2007</v>
      </c>
      <c r="W13" s="11" t="s">
        <v>5722</v>
      </c>
      <c r="X13" s="17">
        <v>131</v>
      </c>
      <c r="Y13" s="383">
        <v>6.55</v>
      </c>
      <c r="Z13" s="313"/>
      <c r="AA13" s="17">
        <v>2007</v>
      </c>
      <c r="AB13" s="11" t="s">
        <v>5722</v>
      </c>
      <c r="AC13" s="347">
        <v>0.76600000000000001</v>
      </c>
      <c r="AD13" s="313"/>
    </row>
    <row r="14" spans="1:31" x14ac:dyDescent="0.25">
      <c r="A14" s="17">
        <v>2006</v>
      </c>
      <c r="B14" s="11" t="s">
        <v>5722</v>
      </c>
      <c r="C14" s="313"/>
      <c r="D14" s="17">
        <v>2006</v>
      </c>
      <c r="E14" s="11" t="s">
        <v>5718</v>
      </c>
      <c r="F14" s="313"/>
      <c r="G14" s="17">
        <v>2006</v>
      </c>
      <c r="H14" s="11" t="s">
        <v>5514</v>
      </c>
      <c r="I14" s="17" t="s">
        <v>3323</v>
      </c>
      <c r="J14" s="383">
        <v>3.1</v>
      </c>
      <c r="K14" s="313"/>
      <c r="L14" s="17">
        <v>2006</v>
      </c>
      <c r="M14" s="11" t="s">
        <v>5722</v>
      </c>
      <c r="N14" s="17">
        <v>41</v>
      </c>
      <c r="O14" s="383">
        <v>2.0499999999999998</v>
      </c>
      <c r="P14" s="313"/>
      <c r="Q14" s="17">
        <v>2006</v>
      </c>
      <c r="R14" s="11" t="s">
        <v>5514</v>
      </c>
      <c r="S14" s="17" t="s">
        <v>3666</v>
      </c>
      <c r="T14" s="383">
        <v>3.6</v>
      </c>
      <c r="U14" s="313"/>
      <c r="V14" s="17">
        <v>2006</v>
      </c>
      <c r="W14" s="11" t="s">
        <v>5723</v>
      </c>
      <c r="X14" s="17">
        <v>123</v>
      </c>
      <c r="Y14" s="383">
        <v>6.15</v>
      </c>
      <c r="Z14" s="313"/>
      <c r="AA14" s="17">
        <v>2006</v>
      </c>
      <c r="AB14" s="11" t="s">
        <v>5723</v>
      </c>
      <c r="AC14" s="347">
        <v>0.75919999999999999</v>
      </c>
      <c r="AD14" s="313"/>
    </row>
    <row r="15" spans="1:31" x14ac:dyDescent="0.25">
      <c r="A15" s="17">
        <v>2005</v>
      </c>
      <c r="B15" s="11" t="s">
        <v>5724</v>
      </c>
      <c r="C15" s="313"/>
      <c r="D15" s="17">
        <v>2005</v>
      </c>
      <c r="E15" s="11" t="s">
        <v>5724</v>
      </c>
      <c r="F15" s="313"/>
      <c r="G15" s="17">
        <v>2005</v>
      </c>
      <c r="H15" s="11" t="s">
        <v>5724</v>
      </c>
      <c r="I15" s="17" t="s">
        <v>3325</v>
      </c>
      <c r="J15" s="383">
        <v>2.65</v>
      </c>
      <c r="K15" s="313"/>
      <c r="L15" s="17">
        <v>2005</v>
      </c>
      <c r="M15" s="11" t="s">
        <v>5723</v>
      </c>
      <c r="N15" s="17">
        <v>49</v>
      </c>
      <c r="O15" s="383">
        <v>2.4500000000000002</v>
      </c>
      <c r="P15" s="313"/>
      <c r="Q15" s="17">
        <v>2005</v>
      </c>
      <c r="R15" s="11" t="s">
        <v>5723</v>
      </c>
      <c r="S15" s="17" t="s">
        <v>3639</v>
      </c>
      <c r="T15" s="383">
        <v>3.55</v>
      </c>
      <c r="U15" s="313"/>
      <c r="V15" s="17">
        <v>2005</v>
      </c>
      <c r="W15" s="11" t="s">
        <v>5724</v>
      </c>
      <c r="X15" s="17">
        <v>134</v>
      </c>
      <c r="Y15" s="383">
        <v>6.7</v>
      </c>
      <c r="Z15" s="313"/>
      <c r="AA15" s="17">
        <v>2005</v>
      </c>
      <c r="AB15" s="11" t="s">
        <v>5561</v>
      </c>
      <c r="AC15" s="347">
        <v>0.8095</v>
      </c>
      <c r="AD15" s="313"/>
    </row>
    <row r="16" spans="1:31" x14ac:dyDescent="0.25">
      <c r="A16" s="17">
        <v>2004</v>
      </c>
      <c r="B16" s="11" t="s">
        <v>5544</v>
      </c>
      <c r="C16" s="313"/>
      <c r="D16" s="17">
        <v>2004</v>
      </c>
      <c r="E16" s="11" t="s">
        <v>5455</v>
      </c>
      <c r="F16" s="313"/>
      <c r="G16" s="17">
        <v>2004</v>
      </c>
      <c r="H16" s="11" t="s">
        <v>5544</v>
      </c>
      <c r="I16" s="17" t="s">
        <v>3326</v>
      </c>
      <c r="J16" s="383">
        <v>2.75</v>
      </c>
      <c r="K16" s="313"/>
      <c r="L16" s="17">
        <v>2004</v>
      </c>
      <c r="M16" s="11" t="s">
        <v>5725</v>
      </c>
      <c r="N16" s="17">
        <v>61</v>
      </c>
      <c r="O16" s="383">
        <v>3.05</v>
      </c>
      <c r="P16" s="313"/>
      <c r="Q16" s="17">
        <v>2004</v>
      </c>
      <c r="R16" s="11" t="s">
        <v>5544</v>
      </c>
      <c r="S16" s="17" t="s">
        <v>3613</v>
      </c>
      <c r="T16" s="383">
        <v>4.4000000000000004</v>
      </c>
      <c r="U16" s="313"/>
      <c r="V16" s="17">
        <v>2004</v>
      </c>
      <c r="W16" s="11" t="s">
        <v>5725</v>
      </c>
      <c r="X16" s="17">
        <v>134</v>
      </c>
      <c r="Y16" s="383">
        <v>6.7</v>
      </c>
      <c r="Z16" s="313"/>
      <c r="AA16" s="17">
        <v>2004</v>
      </c>
      <c r="AB16" s="11" t="s">
        <v>5726</v>
      </c>
      <c r="AC16" s="347">
        <v>0.82269999999999999</v>
      </c>
      <c r="AD16" s="313"/>
    </row>
    <row r="17" spans="1:30" x14ac:dyDescent="0.25">
      <c r="A17" s="17">
        <v>2003</v>
      </c>
      <c r="B17" s="11" t="s">
        <v>5727</v>
      </c>
      <c r="C17" s="313"/>
      <c r="D17" s="17">
        <v>2003</v>
      </c>
      <c r="E17" s="11" t="s">
        <v>5491</v>
      </c>
      <c r="F17" s="313"/>
      <c r="G17" s="17">
        <v>2003</v>
      </c>
      <c r="H17" s="11" t="s">
        <v>5728</v>
      </c>
      <c r="I17" s="17" t="s">
        <v>3328</v>
      </c>
      <c r="J17" s="383">
        <v>2.5499999999999998</v>
      </c>
      <c r="K17" s="313"/>
      <c r="L17" s="17">
        <v>2003</v>
      </c>
      <c r="M17" s="11" t="s">
        <v>5726</v>
      </c>
      <c r="N17" s="17">
        <v>49</v>
      </c>
      <c r="O17" s="383">
        <v>2.4500000000000002</v>
      </c>
      <c r="P17" s="313"/>
      <c r="Q17" s="17">
        <v>2003</v>
      </c>
      <c r="R17" s="11" t="s">
        <v>5728</v>
      </c>
      <c r="S17" s="17" t="s">
        <v>3584</v>
      </c>
      <c r="T17" s="383">
        <v>3.7</v>
      </c>
      <c r="U17" s="313"/>
      <c r="V17" s="17">
        <v>2003</v>
      </c>
      <c r="W17" s="11" t="s">
        <v>5728</v>
      </c>
      <c r="X17" s="17">
        <v>145</v>
      </c>
      <c r="Y17" s="383">
        <v>7.25</v>
      </c>
      <c r="Z17" s="313"/>
      <c r="AA17" s="17">
        <v>2003</v>
      </c>
      <c r="AB17" s="11" t="s">
        <v>5562</v>
      </c>
      <c r="AC17" s="347">
        <v>0.79430000000000001</v>
      </c>
      <c r="AD17" s="313"/>
    </row>
    <row r="18" spans="1:30" x14ac:dyDescent="0.25">
      <c r="A18" s="17">
        <v>2002</v>
      </c>
      <c r="B18" s="11" t="s">
        <v>5457</v>
      </c>
      <c r="C18" s="313"/>
      <c r="D18" s="17">
        <v>2002</v>
      </c>
      <c r="E18" s="11" t="s">
        <v>5455</v>
      </c>
      <c r="F18" s="313"/>
      <c r="G18" s="17">
        <v>2002</v>
      </c>
      <c r="H18" s="11" t="s">
        <v>5515</v>
      </c>
      <c r="I18" s="17" t="s">
        <v>5506</v>
      </c>
      <c r="J18" s="383">
        <v>3.375</v>
      </c>
      <c r="K18" s="313"/>
      <c r="L18" s="17">
        <v>2002</v>
      </c>
      <c r="M18" s="11" t="s">
        <v>5725</v>
      </c>
      <c r="N18" s="17">
        <v>73</v>
      </c>
      <c r="O18" s="383">
        <v>3.0416666666666665</v>
      </c>
      <c r="P18" s="313"/>
      <c r="Q18" s="17">
        <v>2002</v>
      </c>
      <c r="R18" s="11" t="s">
        <v>5728</v>
      </c>
      <c r="S18" s="17" t="s">
        <v>3550</v>
      </c>
      <c r="T18" s="383">
        <v>4.041666666666667</v>
      </c>
      <c r="U18" s="313"/>
      <c r="V18" s="17">
        <v>2002</v>
      </c>
      <c r="W18" s="11" t="s">
        <v>5530</v>
      </c>
      <c r="X18" s="17">
        <v>177</v>
      </c>
      <c r="Y18" s="383">
        <v>7.375</v>
      </c>
      <c r="Z18" s="313"/>
      <c r="AA18" s="17">
        <v>2002</v>
      </c>
      <c r="AB18" s="11" t="s">
        <v>5458</v>
      </c>
      <c r="AC18" s="347">
        <v>0.8085</v>
      </c>
      <c r="AD18" s="313"/>
    </row>
    <row r="19" spans="1:30" x14ac:dyDescent="0.25">
      <c r="A19" s="17">
        <v>2001</v>
      </c>
      <c r="B19" s="11" t="s">
        <v>5727</v>
      </c>
      <c r="C19" s="313"/>
      <c r="D19" s="17">
        <v>2001</v>
      </c>
      <c r="E19" s="11" t="s">
        <v>5455</v>
      </c>
      <c r="F19" s="313"/>
      <c r="G19" s="17">
        <v>2001</v>
      </c>
      <c r="H19" s="11" t="s">
        <v>5515</v>
      </c>
      <c r="I19" s="17" t="s">
        <v>5507</v>
      </c>
      <c r="J19" s="383">
        <v>3.5</v>
      </c>
      <c r="K19" s="313"/>
      <c r="L19" s="17">
        <v>2001</v>
      </c>
      <c r="M19" s="11" t="s">
        <v>5542</v>
      </c>
      <c r="N19" s="17">
        <v>72</v>
      </c>
      <c r="O19" s="383">
        <v>3</v>
      </c>
      <c r="P19" s="313"/>
      <c r="Q19" s="17">
        <v>2001</v>
      </c>
      <c r="R19" s="11" t="s">
        <v>5458</v>
      </c>
      <c r="S19" s="17" t="s">
        <v>3503</v>
      </c>
      <c r="T19" s="383">
        <v>4</v>
      </c>
      <c r="U19" s="313"/>
      <c r="V19" s="17">
        <v>2001</v>
      </c>
      <c r="W19" s="11" t="s">
        <v>5530</v>
      </c>
      <c r="X19" s="17">
        <v>169</v>
      </c>
      <c r="Y19" s="383">
        <v>7.041666666666667</v>
      </c>
      <c r="Z19" s="313"/>
      <c r="AA19" s="17">
        <v>2001</v>
      </c>
      <c r="AB19" s="11" t="s">
        <v>5530</v>
      </c>
      <c r="AC19" s="347">
        <v>0.78600000000000003</v>
      </c>
      <c r="AD19" s="313"/>
    </row>
    <row r="20" spans="1:30" x14ac:dyDescent="0.25">
      <c r="A20" s="17">
        <v>2000</v>
      </c>
      <c r="B20" s="11" t="s">
        <v>5458</v>
      </c>
      <c r="C20" s="313"/>
      <c r="D20" s="17">
        <v>2000</v>
      </c>
      <c r="E20" s="11" t="s">
        <v>5492</v>
      </c>
      <c r="F20" s="313"/>
      <c r="G20" s="17">
        <v>2000</v>
      </c>
      <c r="H20" s="11" t="s">
        <v>5728</v>
      </c>
      <c r="I20" s="17" t="s">
        <v>3329</v>
      </c>
      <c r="J20" s="383">
        <v>2.9545454545454546</v>
      </c>
      <c r="K20" s="313"/>
      <c r="L20" s="17">
        <v>2000</v>
      </c>
      <c r="M20" s="11" t="s">
        <v>5458</v>
      </c>
      <c r="N20" s="17">
        <v>61</v>
      </c>
      <c r="O20" s="383">
        <v>2.7727272727272729</v>
      </c>
      <c r="P20" s="313"/>
      <c r="Q20" s="17">
        <v>2000</v>
      </c>
      <c r="R20" s="11" t="s">
        <v>5530</v>
      </c>
      <c r="S20" s="17" t="s">
        <v>3468</v>
      </c>
      <c r="T20" s="383">
        <v>4.6363636363636367</v>
      </c>
      <c r="U20" s="313"/>
      <c r="V20" s="17">
        <v>2000</v>
      </c>
      <c r="W20" s="11" t="s">
        <v>5728</v>
      </c>
      <c r="X20" s="17">
        <v>194</v>
      </c>
      <c r="Y20" s="383">
        <v>8.8181818181818183</v>
      </c>
      <c r="Z20" s="313"/>
      <c r="AA20" s="17">
        <v>2000</v>
      </c>
      <c r="AB20" s="11" t="s">
        <v>5458</v>
      </c>
      <c r="AC20" s="347">
        <v>0.78239999999999998</v>
      </c>
      <c r="AD20" s="313"/>
    </row>
    <row r="21" spans="1:30" x14ac:dyDescent="0.25">
      <c r="A21" s="17">
        <v>1999</v>
      </c>
      <c r="B21" s="11" t="s">
        <v>5459</v>
      </c>
      <c r="C21" s="313"/>
      <c r="D21" s="17">
        <v>1999</v>
      </c>
      <c r="E21" s="11" t="s">
        <v>5493</v>
      </c>
      <c r="F21" s="313"/>
      <c r="G21" s="17">
        <v>1999</v>
      </c>
      <c r="H21" s="11" t="s">
        <v>5462</v>
      </c>
      <c r="I21" s="17" t="s">
        <v>3407</v>
      </c>
      <c r="J21" s="383">
        <v>3.0454545454545454</v>
      </c>
      <c r="K21" s="313"/>
      <c r="L21" s="17">
        <v>1999</v>
      </c>
      <c r="M21" s="11" t="s">
        <v>5543</v>
      </c>
      <c r="N21" s="17">
        <v>62</v>
      </c>
      <c r="O21" s="383">
        <v>2.8181818181818183</v>
      </c>
      <c r="P21" s="313"/>
      <c r="Q21" s="17">
        <v>1999</v>
      </c>
      <c r="R21" s="11" t="s">
        <v>5728</v>
      </c>
      <c r="S21" s="17" t="s">
        <v>3440</v>
      </c>
      <c r="T21" s="383">
        <v>3.7272727272727271</v>
      </c>
      <c r="U21" s="313"/>
      <c r="V21" s="17">
        <v>1999</v>
      </c>
      <c r="W21" s="11" t="s">
        <v>5531</v>
      </c>
      <c r="X21" s="17">
        <v>186</v>
      </c>
      <c r="Y21" s="383">
        <v>8.454545454545455</v>
      </c>
      <c r="Z21" s="313"/>
      <c r="AA21" s="17">
        <v>1999</v>
      </c>
      <c r="AB21" s="11" t="s">
        <v>5728</v>
      </c>
      <c r="AC21" s="347">
        <v>0.76139999999999997</v>
      </c>
      <c r="AD21" s="313"/>
    </row>
    <row r="22" spans="1:30" x14ac:dyDescent="0.25">
      <c r="A22" s="17">
        <v>1998</v>
      </c>
      <c r="B22" s="11" t="s">
        <v>5460</v>
      </c>
      <c r="C22" s="313"/>
      <c r="D22" s="17">
        <v>1998</v>
      </c>
      <c r="E22" s="11" t="s">
        <v>5493</v>
      </c>
      <c r="F22" s="313"/>
      <c r="G22" s="17">
        <v>1998</v>
      </c>
      <c r="H22" s="11" t="s">
        <v>5516</v>
      </c>
      <c r="I22" s="17" t="s">
        <v>3357</v>
      </c>
      <c r="J22" s="383">
        <v>3.2272727272727271</v>
      </c>
      <c r="K22" s="313"/>
      <c r="L22" s="17">
        <v>1998</v>
      </c>
      <c r="M22" s="11" t="s">
        <v>5461</v>
      </c>
      <c r="N22" s="17">
        <v>71</v>
      </c>
      <c r="O22" s="383">
        <v>3.2272727272727271</v>
      </c>
      <c r="P22" s="313"/>
      <c r="Q22" s="17">
        <v>1998</v>
      </c>
      <c r="R22" s="11" t="s">
        <v>5461</v>
      </c>
      <c r="S22" s="17" t="s">
        <v>3373</v>
      </c>
      <c r="T22" s="383">
        <v>4.9090909090909092</v>
      </c>
      <c r="U22" s="313"/>
      <c r="V22" s="17">
        <v>1998</v>
      </c>
      <c r="W22" s="11" t="s">
        <v>5461</v>
      </c>
      <c r="X22" s="17">
        <v>170</v>
      </c>
      <c r="Y22" s="383">
        <v>7.7272727272727275</v>
      </c>
      <c r="Z22" s="313"/>
      <c r="AA22" s="17">
        <v>1998</v>
      </c>
      <c r="AB22" s="11" t="s">
        <v>5461</v>
      </c>
      <c r="AC22" s="347">
        <v>0.76570000000000005</v>
      </c>
      <c r="AD22" s="313"/>
    </row>
    <row r="23" spans="1:30" x14ac:dyDescent="0.25">
      <c r="A23" s="17">
        <v>1997</v>
      </c>
      <c r="B23" s="11" t="s">
        <v>5461</v>
      </c>
      <c r="C23" s="313"/>
      <c r="D23" s="17">
        <v>1997</v>
      </c>
      <c r="E23" s="11" t="s">
        <v>5494</v>
      </c>
      <c r="F23" s="313"/>
      <c r="G23" s="17">
        <v>1997</v>
      </c>
      <c r="H23" s="11" t="s">
        <v>5516</v>
      </c>
      <c r="I23" s="17" t="s">
        <v>3406</v>
      </c>
      <c r="J23" s="383">
        <v>3.2916666666666665</v>
      </c>
      <c r="K23" s="313"/>
      <c r="L23" s="17">
        <v>1997</v>
      </c>
      <c r="M23" s="11" t="s">
        <v>5461</v>
      </c>
      <c r="N23" s="17">
        <v>72</v>
      </c>
      <c r="O23" s="383">
        <v>3</v>
      </c>
      <c r="P23" s="313"/>
      <c r="Q23" s="17">
        <v>1997</v>
      </c>
      <c r="R23" s="11" t="s">
        <v>5461</v>
      </c>
      <c r="S23" s="17" t="s">
        <v>3416</v>
      </c>
      <c r="T23" s="383">
        <v>4.041666666666667</v>
      </c>
      <c r="U23" s="313"/>
      <c r="V23" s="17">
        <v>1997</v>
      </c>
      <c r="W23" s="11" t="s">
        <v>5532</v>
      </c>
      <c r="X23" s="17">
        <v>171</v>
      </c>
      <c r="Y23" s="383">
        <v>7.125</v>
      </c>
      <c r="Z23" s="313"/>
      <c r="AA23" s="17">
        <v>1997</v>
      </c>
      <c r="AB23" s="11" t="s">
        <v>5461</v>
      </c>
      <c r="AC23" s="347">
        <v>0.76949999999999996</v>
      </c>
      <c r="AD23" s="313"/>
    </row>
    <row r="24" spans="1:30" x14ac:dyDescent="0.25">
      <c r="A24" s="17">
        <v>1996</v>
      </c>
      <c r="B24" s="11" t="s">
        <v>5461</v>
      </c>
      <c r="C24" s="313"/>
      <c r="D24" s="17">
        <v>1996</v>
      </c>
      <c r="E24" s="11" t="s">
        <v>5495</v>
      </c>
      <c r="F24" s="313"/>
      <c r="G24" s="17">
        <v>1996</v>
      </c>
      <c r="H24" s="11" t="s">
        <v>5516</v>
      </c>
      <c r="I24" s="17" t="s">
        <v>5508</v>
      </c>
      <c r="J24" s="383">
        <v>2.9583333333333335</v>
      </c>
      <c r="K24" s="313"/>
      <c r="L24" s="17">
        <v>1996</v>
      </c>
      <c r="M24" s="11" t="s">
        <v>5544</v>
      </c>
      <c r="N24" s="17">
        <v>73</v>
      </c>
      <c r="O24" s="383">
        <v>3.0416666666666665</v>
      </c>
      <c r="P24" s="313"/>
      <c r="Q24" s="17">
        <v>1996</v>
      </c>
      <c r="R24" s="11" t="s">
        <v>5461</v>
      </c>
      <c r="S24" s="17" t="s">
        <v>3389</v>
      </c>
      <c r="T24" s="383">
        <v>4.708333333333333</v>
      </c>
      <c r="U24" s="313"/>
      <c r="V24" s="17">
        <v>1996</v>
      </c>
      <c r="W24" s="11" t="s">
        <v>5461</v>
      </c>
      <c r="X24" s="17">
        <v>201</v>
      </c>
      <c r="Y24" s="383">
        <v>8.375</v>
      </c>
      <c r="Z24" s="313"/>
      <c r="AA24" s="17">
        <v>1996</v>
      </c>
      <c r="AB24" s="11" t="s">
        <v>5463</v>
      </c>
      <c r="AC24" s="347">
        <v>0.75</v>
      </c>
      <c r="AD24" s="313"/>
    </row>
    <row r="25" spans="1:30" x14ac:dyDescent="0.25">
      <c r="A25" s="17">
        <v>1995</v>
      </c>
      <c r="B25" s="11" t="s">
        <v>5462</v>
      </c>
      <c r="C25" s="313"/>
      <c r="D25" s="17">
        <v>1995</v>
      </c>
      <c r="E25" s="11" t="s">
        <v>5462</v>
      </c>
      <c r="F25" s="313"/>
      <c r="G25" s="17">
        <v>1995</v>
      </c>
      <c r="H25" s="11" t="s">
        <v>5467</v>
      </c>
      <c r="I25" s="17" t="s">
        <v>3257</v>
      </c>
      <c r="J25" s="383">
        <v>3.4090909090909092</v>
      </c>
      <c r="K25" s="313"/>
      <c r="L25" s="17">
        <v>1995</v>
      </c>
      <c r="M25" s="11" t="s">
        <v>5544</v>
      </c>
      <c r="N25" s="17">
        <v>73</v>
      </c>
      <c r="O25" s="383">
        <v>3.3181818181818183</v>
      </c>
      <c r="P25" s="313"/>
      <c r="Q25" s="17">
        <v>1995</v>
      </c>
      <c r="R25" s="11" t="s">
        <v>5467</v>
      </c>
      <c r="S25" s="17" t="s">
        <v>3275</v>
      </c>
      <c r="T25" s="383">
        <v>5.7727272727272725</v>
      </c>
      <c r="U25" s="313"/>
      <c r="V25" s="17">
        <v>1995</v>
      </c>
      <c r="W25" s="11" t="s">
        <v>5467</v>
      </c>
      <c r="X25" s="17">
        <v>179</v>
      </c>
      <c r="Y25" s="383">
        <v>8.1363636363636367</v>
      </c>
      <c r="Z25" s="313"/>
      <c r="AA25" s="17">
        <v>1995</v>
      </c>
      <c r="AB25" s="11" t="s">
        <v>5563</v>
      </c>
      <c r="AC25" s="347">
        <v>0.78969999999999996</v>
      </c>
      <c r="AD25" s="313"/>
    </row>
    <row r="26" spans="1:30" x14ac:dyDescent="0.25">
      <c r="A26" s="17">
        <v>1994</v>
      </c>
      <c r="B26" s="11" t="s">
        <v>5463</v>
      </c>
      <c r="C26" s="313"/>
      <c r="D26" s="17">
        <v>1994</v>
      </c>
      <c r="E26" s="11" t="s">
        <v>5462</v>
      </c>
      <c r="F26" s="313"/>
      <c r="G26" s="17">
        <v>1994</v>
      </c>
      <c r="H26" s="11" t="s">
        <v>5516</v>
      </c>
      <c r="I26" s="17" t="s">
        <v>3701</v>
      </c>
      <c r="J26" s="383">
        <v>2.4166666666666665</v>
      </c>
      <c r="K26" s="313"/>
      <c r="L26" s="17">
        <v>1994</v>
      </c>
      <c r="M26" s="11" t="s">
        <v>5545</v>
      </c>
      <c r="N26" s="17">
        <v>56</v>
      </c>
      <c r="O26" s="383">
        <v>2.3333333333333335</v>
      </c>
      <c r="P26" s="313"/>
      <c r="Q26" s="17">
        <v>1994</v>
      </c>
      <c r="R26" s="11" t="s">
        <v>5463</v>
      </c>
      <c r="S26" s="17" t="s">
        <v>3419</v>
      </c>
      <c r="T26" s="383">
        <v>3.5833333333333335</v>
      </c>
      <c r="U26" s="313"/>
      <c r="V26" s="17">
        <v>1994</v>
      </c>
      <c r="W26" s="11" t="s">
        <v>5463</v>
      </c>
      <c r="X26" s="17">
        <v>156</v>
      </c>
      <c r="Y26" s="383">
        <v>6.5</v>
      </c>
      <c r="Z26" s="313"/>
      <c r="AA26" s="17">
        <v>1994</v>
      </c>
      <c r="AB26" s="11" t="s">
        <v>5564</v>
      </c>
      <c r="AC26" s="347">
        <v>0.81810000000000005</v>
      </c>
      <c r="AD26" s="313"/>
    </row>
    <row r="27" spans="1:30" x14ac:dyDescent="0.25">
      <c r="A27" s="17">
        <v>1993</v>
      </c>
      <c r="B27" s="11" t="s">
        <v>5464</v>
      </c>
      <c r="C27" s="313"/>
      <c r="D27" s="17">
        <v>1993</v>
      </c>
      <c r="E27" s="11" t="s">
        <v>5462</v>
      </c>
      <c r="F27" s="313"/>
      <c r="G27" s="17">
        <v>1993</v>
      </c>
      <c r="H27" s="11" t="s">
        <v>5464</v>
      </c>
      <c r="I27" s="17" t="s">
        <v>4216</v>
      </c>
      <c r="J27" s="383">
        <v>2.8333333333333335</v>
      </c>
      <c r="K27" s="313"/>
      <c r="L27" s="17">
        <v>1993</v>
      </c>
      <c r="M27" s="11" t="s">
        <v>5464</v>
      </c>
      <c r="N27" s="17">
        <v>70</v>
      </c>
      <c r="O27" s="383">
        <v>2.9166666666666665</v>
      </c>
      <c r="P27" s="313"/>
      <c r="Q27" s="17">
        <v>1993</v>
      </c>
      <c r="R27" s="11" t="s">
        <v>5464</v>
      </c>
      <c r="S27" s="17" t="s">
        <v>4224</v>
      </c>
      <c r="T27" s="383">
        <v>5.75</v>
      </c>
      <c r="U27" s="313"/>
      <c r="V27" s="17">
        <v>1993</v>
      </c>
      <c r="W27" s="11" t="s">
        <v>5464</v>
      </c>
      <c r="X27" s="17">
        <v>187</v>
      </c>
      <c r="Y27" s="383">
        <v>7.791666666666667</v>
      </c>
      <c r="Z27" s="313"/>
      <c r="AA27" s="17">
        <v>1993</v>
      </c>
      <c r="AB27" s="11" t="s">
        <v>5464</v>
      </c>
      <c r="AC27" s="347">
        <v>0.78900000000000003</v>
      </c>
      <c r="AD27" s="313"/>
    </row>
    <row r="28" spans="1:30" x14ac:dyDescent="0.25">
      <c r="A28" s="17">
        <v>1992</v>
      </c>
      <c r="B28" s="11" t="s">
        <v>5464</v>
      </c>
      <c r="C28" s="313"/>
      <c r="D28" s="17">
        <v>1992</v>
      </c>
      <c r="E28" s="11" t="s">
        <v>5496</v>
      </c>
      <c r="F28" s="313"/>
      <c r="G28" s="17">
        <v>1992</v>
      </c>
      <c r="H28" s="11" t="s">
        <v>5517</v>
      </c>
      <c r="I28" s="17" t="s">
        <v>4201</v>
      </c>
      <c r="J28" s="383">
        <v>3.5454545454545454</v>
      </c>
      <c r="K28" s="313"/>
      <c r="L28" s="17">
        <v>1992</v>
      </c>
      <c r="M28" s="11" t="s">
        <v>5546</v>
      </c>
      <c r="N28" s="17">
        <v>62</v>
      </c>
      <c r="O28" s="383">
        <v>2.8181818181818183</v>
      </c>
      <c r="P28" s="313"/>
      <c r="Q28" s="17">
        <v>1992</v>
      </c>
      <c r="R28" s="11" t="s">
        <v>5517</v>
      </c>
      <c r="S28" s="17" t="s">
        <v>4206</v>
      </c>
      <c r="T28" s="383">
        <v>4.7272727272727275</v>
      </c>
      <c r="U28" s="313"/>
      <c r="V28" s="17">
        <v>1992</v>
      </c>
      <c r="W28" s="11" t="s">
        <v>5533</v>
      </c>
      <c r="X28" s="17">
        <v>194</v>
      </c>
      <c r="Y28" s="383">
        <v>8.8181818181818183</v>
      </c>
      <c r="Z28" s="313"/>
      <c r="AA28" s="17">
        <v>1992</v>
      </c>
      <c r="AB28" s="11" t="s">
        <v>5464</v>
      </c>
      <c r="AC28" s="347">
        <v>0.80100000000000005</v>
      </c>
      <c r="AD28" s="313"/>
    </row>
    <row r="29" spans="1:30" x14ac:dyDescent="0.25">
      <c r="A29" s="17">
        <v>1991</v>
      </c>
      <c r="B29" s="11" t="s">
        <v>5465</v>
      </c>
      <c r="C29" s="313"/>
      <c r="D29" s="17">
        <v>1991</v>
      </c>
      <c r="E29" s="11" t="s">
        <v>5496</v>
      </c>
      <c r="F29" s="313"/>
      <c r="G29" s="17">
        <v>1991</v>
      </c>
      <c r="H29" s="11" t="s">
        <v>5496</v>
      </c>
      <c r="I29" s="17" t="s">
        <v>5509</v>
      </c>
      <c r="J29" s="383">
        <v>3.4090909090909092</v>
      </c>
      <c r="K29" s="313"/>
      <c r="L29" s="17">
        <v>1991</v>
      </c>
      <c r="M29" s="11" t="s">
        <v>5465</v>
      </c>
      <c r="N29" s="17">
        <v>82</v>
      </c>
      <c r="O29" s="383">
        <v>3.7272727272727271</v>
      </c>
      <c r="P29" s="313"/>
      <c r="Q29" s="17">
        <v>1991</v>
      </c>
      <c r="R29" s="11" t="s">
        <v>5465</v>
      </c>
      <c r="S29" s="17" t="s">
        <v>4188</v>
      </c>
      <c r="T29" s="383">
        <v>5.5909090909090908</v>
      </c>
      <c r="U29" s="313"/>
      <c r="V29" s="17">
        <v>1991</v>
      </c>
      <c r="W29" s="11" t="s">
        <v>5465</v>
      </c>
      <c r="X29" s="17">
        <v>218</v>
      </c>
      <c r="Y29" s="383">
        <v>9.9090909090909083</v>
      </c>
      <c r="Z29" s="313"/>
      <c r="AA29" s="17">
        <v>1991</v>
      </c>
      <c r="AB29" s="11" t="s">
        <v>5465</v>
      </c>
      <c r="AC29" s="347">
        <v>0.83199999999999996</v>
      </c>
      <c r="AD29" s="313"/>
    </row>
    <row r="30" spans="1:30" x14ac:dyDescent="0.25">
      <c r="A30" s="17">
        <v>1990</v>
      </c>
      <c r="B30" s="11" t="s">
        <v>5466</v>
      </c>
      <c r="C30" s="313"/>
      <c r="D30" s="17">
        <v>1990</v>
      </c>
      <c r="E30" s="11" t="s">
        <v>5497</v>
      </c>
      <c r="F30" s="313"/>
      <c r="G30" s="17">
        <v>1990</v>
      </c>
      <c r="H30" s="11" t="s">
        <v>5518</v>
      </c>
      <c r="I30" s="17" t="s">
        <v>4156</v>
      </c>
      <c r="J30" s="383">
        <v>3.3181818181818183</v>
      </c>
      <c r="K30" s="313"/>
      <c r="L30" s="17">
        <v>1990</v>
      </c>
      <c r="M30" s="11" t="s">
        <v>5465</v>
      </c>
      <c r="N30" s="17">
        <v>77</v>
      </c>
      <c r="O30" s="383">
        <v>3.5</v>
      </c>
      <c r="P30" s="313"/>
      <c r="Q30" s="17">
        <v>1990</v>
      </c>
      <c r="R30" s="11" t="s">
        <v>5558</v>
      </c>
      <c r="S30" s="17" t="s">
        <v>4165</v>
      </c>
      <c r="T30" s="383">
        <v>5</v>
      </c>
      <c r="U30" s="313"/>
      <c r="V30" s="17">
        <v>1990</v>
      </c>
      <c r="W30" s="11" t="s">
        <v>5465</v>
      </c>
      <c r="X30" s="17">
        <v>191</v>
      </c>
      <c r="Y30" s="383">
        <v>8.6818181818181817</v>
      </c>
      <c r="Z30" s="313"/>
      <c r="AA30" s="17">
        <v>1990</v>
      </c>
      <c r="AB30" s="11" t="s">
        <v>5518</v>
      </c>
      <c r="AC30" s="347">
        <v>0.80169999999999997</v>
      </c>
      <c r="AD30" s="313"/>
    </row>
    <row r="31" spans="1:30" x14ac:dyDescent="0.25">
      <c r="A31" s="17">
        <v>1989</v>
      </c>
      <c r="B31" s="11" t="s">
        <v>5467</v>
      </c>
      <c r="C31" s="313"/>
      <c r="D31" s="17">
        <v>1989</v>
      </c>
      <c r="E31" s="11" t="s">
        <v>5497</v>
      </c>
      <c r="F31" s="313"/>
      <c r="G31" s="17">
        <v>1989</v>
      </c>
      <c r="H31" s="11" t="s">
        <v>5519</v>
      </c>
      <c r="I31" s="17" t="s">
        <v>4143</v>
      </c>
      <c r="J31" s="383">
        <v>2.7777777777777777</v>
      </c>
      <c r="K31" s="313"/>
      <c r="L31" s="17">
        <v>1989</v>
      </c>
      <c r="M31" s="11" t="s">
        <v>5467</v>
      </c>
      <c r="N31" s="17">
        <v>53</v>
      </c>
      <c r="O31" s="383">
        <v>2.9444444444444446</v>
      </c>
      <c r="P31" s="313"/>
      <c r="Q31" s="17">
        <v>1989</v>
      </c>
      <c r="R31" s="11" t="s">
        <v>5517</v>
      </c>
      <c r="S31" s="17" t="s">
        <v>4149</v>
      </c>
      <c r="T31" s="383">
        <v>4.5555555555555554</v>
      </c>
      <c r="U31" s="313"/>
      <c r="V31" s="17">
        <v>1989</v>
      </c>
      <c r="W31" s="11" t="s">
        <v>5534</v>
      </c>
      <c r="X31" s="17">
        <v>139</v>
      </c>
      <c r="Y31" s="383">
        <v>7.7222222222222223</v>
      </c>
      <c r="Z31" s="313"/>
      <c r="AC31" s="347"/>
      <c r="AD31" s="313"/>
    </row>
    <row r="32" spans="1:30" x14ac:dyDescent="0.25">
      <c r="A32" s="17">
        <v>1988</v>
      </c>
      <c r="B32" s="11" t="s">
        <v>5468</v>
      </c>
      <c r="C32" s="313"/>
      <c r="D32" s="17">
        <v>1988</v>
      </c>
      <c r="E32" s="11" t="s">
        <v>5498</v>
      </c>
      <c r="F32" s="313"/>
      <c r="G32" s="17">
        <v>1988</v>
      </c>
      <c r="H32" s="11" t="s">
        <v>5499</v>
      </c>
      <c r="I32" s="17" t="s">
        <v>3452</v>
      </c>
      <c r="J32" s="383">
        <v>3</v>
      </c>
      <c r="K32" s="313"/>
      <c r="L32" s="17">
        <v>1988</v>
      </c>
      <c r="M32" s="11" t="s">
        <v>5468</v>
      </c>
      <c r="N32" s="17">
        <v>53</v>
      </c>
      <c r="O32" s="383">
        <v>2.9444444444444446</v>
      </c>
      <c r="P32" s="313"/>
      <c r="Q32" s="17">
        <v>1988</v>
      </c>
      <c r="R32" s="11" t="s">
        <v>5468</v>
      </c>
      <c r="S32" s="17" t="s">
        <v>4109</v>
      </c>
      <c r="T32" s="383">
        <v>4.4444444444444446</v>
      </c>
      <c r="U32" s="313"/>
      <c r="V32" s="17">
        <v>1988</v>
      </c>
      <c r="W32" s="11" t="s">
        <v>5465</v>
      </c>
      <c r="X32" s="17">
        <v>156</v>
      </c>
      <c r="Y32" s="383">
        <v>9.1764705882352935</v>
      </c>
      <c r="Z32" s="313"/>
      <c r="AC32" s="347"/>
      <c r="AD32" s="313"/>
    </row>
    <row r="33" spans="1:30" x14ac:dyDescent="0.25">
      <c r="A33" s="17">
        <v>1987</v>
      </c>
      <c r="B33" s="11" t="s">
        <v>5469</v>
      </c>
      <c r="C33" s="313"/>
      <c r="D33" s="17">
        <v>1987</v>
      </c>
      <c r="E33" s="11" t="s">
        <v>5499</v>
      </c>
      <c r="F33" s="313"/>
      <c r="G33" s="17">
        <v>1987</v>
      </c>
      <c r="H33" s="11" t="s">
        <v>5499</v>
      </c>
      <c r="I33" s="17" t="s">
        <v>3413</v>
      </c>
      <c r="J33" s="383">
        <v>2.3888888888888888</v>
      </c>
      <c r="K33" s="313"/>
      <c r="L33" s="17">
        <v>1987</v>
      </c>
      <c r="M33" s="11" t="s">
        <v>5468</v>
      </c>
      <c r="N33" s="17">
        <v>47</v>
      </c>
      <c r="O33" s="383">
        <v>2.6111111111111112</v>
      </c>
      <c r="P33" s="313"/>
      <c r="Q33" s="17">
        <v>1987</v>
      </c>
      <c r="R33" s="11" t="s">
        <v>5468</v>
      </c>
      <c r="S33" s="17" t="s">
        <v>4092</v>
      </c>
      <c r="T33" s="383">
        <v>3.6666666666666665</v>
      </c>
      <c r="U33" s="313"/>
      <c r="V33" s="17">
        <v>1987</v>
      </c>
      <c r="W33" s="11" t="s">
        <v>5465</v>
      </c>
      <c r="X33" s="17">
        <v>114</v>
      </c>
      <c r="Y33" s="383">
        <v>6.333333333333333</v>
      </c>
      <c r="Z33" s="313"/>
      <c r="AC33" s="347"/>
      <c r="AD33" s="313"/>
    </row>
    <row r="34" spans="1:30" x14ac:dyDescent="0.25">
      <c r="A34" s="17">
        <v>1986</v>
      </c>
      <c r="B34" s="11" t="s">
        <v>5470</v>
      </c>
      <c r="C34" s="313"/>
      <c r="D34" s="17">
        <v>1986</v>
      </c>
      <c r="E34" s="11" t="s">
        <v>5500</v>
      </c>
      <c r="F34" s="313"/>
      <c r="G34" s="17">
        <v>1986</v>
      </c>
      <c r="H34" s="11" t="s">
        <v>5470</v>
      </c>
      <c r="I34" s="17" t="s">
        <v>4069</v>
      </c>
      <c r="J34" s="383">
        <v>3.1111111111111112</v>
      </c>
      <c r="K34" s="313"/>
      <c r="L34" s="17">
        <v>1986</v>
      </c>
      <c r="M34" s="11" t="s">
        <v>5500</v>
      </c>
      <c r="N34" s="17">
        <v>51</v>
      </c>
      <c r="O34" s="383">
        <v>2.8333333333333335</v>
      </c>
      <c r="P34" s="313"/>
      <c r="Q34" s="17">
        <v>1986</v>
      </c>
      <c r="R34" s="11" t="s">
        <v>5470</v>
      </c>
      <c r="S34" s="17" t="s">
        <v>4075</v>
      </c>
      <c r="T34" s="383">
        <v>5.0555555555555554</v>
      </c>
      <c r="U34" s="313"/>
      <c r="V34" s="17">
        <v>1986</v>
      </c>
      <c r="W34" s="11" t="s">
        <v>5535</v>
      </c>
      <c r="X34" s="17">
        <v>142</v>
      </c>
      <c r="Y34" s="383">
        <v>7.8888888888888893</v>
      </c>
      <c r="Z34" s="313"/>
      <c r="AC34" s="347"/>
      <c r="AD34" s="313"/>
    </row>
    <row r="35" spans="1:30" x14ac:dyDescent="0.25">
      <c r="A35" s="17">
        <v>1985</v>
      </c>
      <c r="B35" s="11" t="s">
        <v>5465</v>
      </c>
      <c r="C35" s="313"/>
      <c r="D35" s="17">
        <v>1985</v>
      </c>
      <c r="E35" s="11" t="s">
        <v>5499</v>
      </c>
      <c r="F35" s="313"/>
      <c r="G35" s="17">
        <v>1985</v>
      </c>
      <c r="H35" s="11" t="s">
        <v>5520</v>
      </c>
      <c r="I35" s="17" t="s">
        <v>4048</v>
      </c>
      <c r="J35" s="383">
        <v>2.6111111111111112</v>
      </c>
      <c r="K35" s="313"/>
      <c r="L35" s="17">
        <v>1985</v>
      </c>
      <c r="M35" s="11" t="s">
        <v>5547</v>
      </c>
      <c r="N35" s="17">
        <v>50</v>
      </c>
      <c r="O35" s="383">
        <v>2.7777777777777777</v>
      </c>
      <c r="P35" s="313"/>
      <c r="Q35" s="17">
        <v>1985</v>
      </c>
      <c r="R35" s="11" t="s">
        <v>5472</v>
      </c>
      <c r="S35" s="17" t="s">
        <v>3991</v>
      </c>
      <c r="T35" s="383">
        <v>4.1111111111111107</v>
      </c>
      <c r="U35" s="313"/>
      <c r="V35" s="17">
        <v>1985</v>
      </c>
      <c r="W35" s="11" t="s">
        <v>5535</v>
      </c>
      <c r="X35" s="17">
        <v>144</v>
      </c>
      <c r="Y35" s="383">
        <v>8</v>
      </c>
      <c r="Z35" s="313"/>
      <c r="AC35" s="347"/>
      <c r="AD35" s="313"/>
    </row>
    <row r="36" spans="1:30" x14ac:dyDescent="0.25">
      <c r="A36" s="17">
        <v>1984</v>
      </c>
      <c r="B36" s="11" t="s">
        <v>5471</v>
      </c>
      <c r="C36" s="313"/>
      <c r="D36" s="17">
        <v>1984</v>
      </c>
      <c r="E36" s="11" t="s">
        <v>5501</v>
      </c>
      <c r="F36" s="313"/>
      <c r="G36" s="17">
        <v>1984</v>
      </c>
      <c r="H36" s="11" t="s">
        <v>5472</v>
      </c>
      <c r="I36" s="17" t="s">
        <v>4028</v>
      </c>
      <c r="J36" s="383">
        <v>2.9444444444444446</v>
      </c>
      <c r="K36" s="313"/>
      <c r="L36" s="17">
        <v>1984</v>
      </c>
      <c r="M36" s="11" t="s">
        <v>5537</v>
      </c>
      <c r="N36" s="17">
        <v>51</v>
      </c>
      <c r="O36" s="383">
        <v>2.8333333333333335</v>
      </c>
      <c r="P36" s="313"/>
      <c r="Q36" s="17">
        <v>1984</v>
      </c>
      <c r="R36" s="11" t="s">
        <v>5472</v>
      </c>
      <c r="S36" s="17" t="s">
        <v>4045</v>
      </c>
      <c r="T36" s="383">
        <v>5</v>
      </c>
      <c r="U36" s="313"/>
      <c r="V36" s="17">
        <v>1984</v>
      </c>
      <c r="W36" s="11" t="s">
        <v>5536</v>
      </c>
      <c r="X36" s="17">
        <v>148</v>
      </c>
      <c r="Y36" s="383">
        <v>8.2222222222222214</v>
      </c>
      <c r="Z36" s="313"/>
      <c r="AC36" s="347"/>
      <c r="AD36" s="313"/>
    </row>
    <row r="37" spans="1:30" x14ac:dyDescent="0.25">
      <c r="A37" s="17">
        <v>1983</v>
      </c>
      <c r="B37" s="11" t="s">
        <v>5472</v>
      </c>
      <c r="C37" s="313"/>
      <c r="D37" s="17">
        <v>1983</v>
      </c>
      <c r="E37" s="11" t="s">
        <v>5501</v>
      </c>
      <c r="F37" s="313"/>
      <c r="G37" s="17">
        <v>1983</v>
      </c>
      <c r="H37" s="11" t="s">
        <v>5521</v>
      </c>
      <c r="I37" s="17" t="s">
        <v>4004</v>
      </c>
      <c r="J37" s="383">
        <v>2.4444444444444446</v>
      </c>
      <c r="K37" s="313"/>
      <c r="L37" s="17">
        <v>1983</v>
      </c>
      <c r="M37" s="11" t="s">
        <v>5537</v>
      </c>
      <c r="N37" s="17">
        <v>56</v>
      </c>
      <c r="O37" s="383">
        <v>3.1111111111111112</v>
      </c>
      <c r="P37" s="313"/>
      <c r="Q37" s="17">
        <v>1983</v>
      </c>
      <c r="R37" s="11" t="s">
        <v>5537</v>
      </c>
      <c r="S37" s="17" t="s">
        <v>4014</v>
      </c>
      <c r="T37" s="383">
        <v>4.166666666666667</v>
      </c>
      <c r="U37" s="313"/>
      <c r="V37" s="17">
        <v>1983</v>
      </c>
      <c r="W37" s="11" t="s">
        <v>5537</v>
      </c>
      <c r="X37" s="17">
        <v>127</v>
      </c>
      <c r="Y37" s="383">
        <v>7.0555555555555554</v>
      </c>
      <c r="Z37" s="313"/>
      <c r="AC37" s="347"/>
      <c r="AD37" s="313"/>
    </row>
    <row r="38" spans="1:30" x14ac:dyDescent="0.25">
      <c r="A38" s="17">
        <v>1982</v>
      </c>
      <c r="B38" s="11" t="s">
        <v>5473</v>
      </c>
      <c r="C38" s="313"/>
      <c r="D38" s="17">
        <v>1982</v>
      </c>
      <c r="E38" s="11" t="s">
        <v>5502</v>
      </c>
      <c r="F38" s="313"/>
      <c r="G38" s="17">
        <v>1982</v>
      </c>
      <c r="H38" s="11" t="s">
        <v>5473</v>
      </c>
      <c r="I38" s="17" t="s">
        <v>3985</v>
      </c>
      <c r="J38" s="383">
        <v>3</v>
      </c>
      <c r="K38" s="313"/>
      <c r="L38" s="17">
        <v>1982</v>
      </c>
      <c r="M38" s="11" t="s">
        <v>5537</v>
      </c>
      <c r="N38" s="17">
        <v>41</v>
      </c>
      <c r="O38" s="383">
        <v>2.2777777777777777</v>
      </c>
      <c r="P38" s="313"/>
      <c r="Q38" s="17">
        <v>1982</v>
      </c>
      <c r="R38" s="11" t="s">
        <v>5473</v>
      </c>
      <c r="S38" s="17" t="s">
        <v>3990</v>
      </c>
      <c r="T38" s="383">
        <v>4.5555555555555554</v>
      </c>
      <c r="U38" s="313"/>
      <c r="V38" s="17">
        <v>1982</v>
      </c>
      <c r="W38" s="11" t="s">
        <v>5536</v>
      </c>
      <c r="X38" s="17">
        <v>126</v>
      </c>
      <c r="Y38" s="383">
        <v>7</v>
      </c>
      <c r="Z38" s="313"/>
      <c r="AC38" s="347"/>
      <c r="AD38" s="313"/>
    </row>
    <row r="39" spans="1:30" x14ac:dyDescent="0.25">
      <c r="A39" s="17">
        <v>1981</v>
      </c>
      <c r="B39" s="11" t="s">
        <v>5474</v>
      </c>
      <c r="C39" s="313"/>
      <c r="D39" s="17">
        <v>1981</v>
      </c>
      <c r="E39" s="11" t="s">
        <v>5478</v>
      </c>
      <c r="F39" s="313"/>
      <c r="G39" s="17">
        <v>1981</v>
      </c>
      <c r="H39" s="11" t="s">
        <v>5522</v>
      </c>
      <c r="I39" s="17" t="s">
        <v>3958</v>
      </c>
      <c r="J39" s="383">
        <v>2.3333333333333335</v>
      </c>
      <c r="K39" s="313"/>
      <c r="L39" s="17">
        <v>1981</v>
      </c>
      <c r="M39" s="11" t="s">
        <v>5548</v>
      </c>
      <c r="N39" s="17">
        <v>44</v>
      </c>
      <c r="O39" s="383">
        <v>2.4444444444444446</v>
      </c>
      <c r="P39" s="313"/>
      <c r="Q39" s="17">
        <v>1981</v>
      </c>
      <c r="R39" s="11" t="s">
        <v>5471</v>
      </c>
      <c r="S39" s="17" t="s">
        <v>3968</v>
      </c>
      <c r="T39" s="383">
        <v>3.6111111111111112</v>
      </c>
      <c r="U39" s="313"/>
      <c r="V39" s="17">
        <v>1981</v>
      </c>
      <c r="W39" s="11" t="s">
        <v>5538</v>
      </c>
      <c r="X39" s="17">
        <v>117</v>
      </c>
      <c r="Y39" s="383">
        <v>6.5</v>
      </c>
      <c r="Z39" s="313"/>
      <c r="AC39" s="347"/>
      <c r="AD39" s="313"/>
    </row>
    <row r="40" spans="1:30" x14ac:dyDescent="0.25">
      <c r="A40" s="17">
        <v>1980</v>
      </c>
      <c r="B40" s="11" t="s">
        <v>5475</v>
      </c>
      <c r="C40" s="313"/>
      <c r="D40" s="17">
        <v>1980</v>
      </c>
      <c r="E40" s="11" t="s">
        <v>5501</v>
      </c>
      <c r="F40" s="313"/>
      <c r="G40" s="17">
        <v>1980</v>
      </c>
      <c r="H40" s="11" t="s">
        <v>5475</v>
      </c>
      <c r="I40" s="17" t="s">
        <v>3783</v>
      </c>
      <c r="J40" s="383">
        <v>3.2</v>
      </c>
      <c r="K40" s="313"/>
      <c r="L40" s="17">
        <v>1980</v>
      </c>
      <c r="M40" s="11" t="s">
        <v>5503</v>
      </c>
      <c r="N40" s="17">
        <v>31</v>
      </c>
      <c r="O40" s="383">
        <v>3.1</v>
      </c>
      <c r="P40" s="313"/>
      <c r="Q40" s="11"/>
      <c r="T40" s="383"/>
      <c r="U40" s="313"/>
      <c r="V40" s="11"/>
      <c r="Y40" s="383"/>
      <c r="Z40" s="313"/>
      <c r="AC40" s="347"/>
      <c r="AD40" s="313"/>
    </row>
    <row r="41" spans="1:30" x14ac:dyDescent="0.25">
      <c r="A41" s="17">
        <v>1979</v>
      </c>
      <c r="B41" s="11" t="s">
        <v>5476</v>
      </c>
      <c r="C41" s="313"/>
      <c r="D41" s="17">
        <v>1979</v>
      </c>
      <c r="E41" s="11" t="s">
        <v>5478</v>
      </c>
      <c r="F41" s="313"/>
      <c r="G41" s="17">
        <v>1979</v>
      </c>
      <c r="H41" s="11" t="s">
        <v>5473</v>
      </c>
      <c r="I41" s="17" t="s">
        <v>3812</v>
      </c>
      <c r="J41" s="383">
        <v>3.2</v>
      </c>
      <c r="K41" s="313"/>
      <c r="L41" s="17">
        <v>1979</v>
      </c>
      <c r="M41" s="11" t="s">
        <v>5549</v>
      </c>
      <c r="N41" s="17">
        <v>28</v>
      </c>
      <c r="O41" s="383">
        <v>2.8</v>
      </c>
      <c r="P41" s="313"/>
      <c r="Q41" s="11"/>
      <c r="T41" s="383"/>
      <c r="U41" s="313"/>
      <c r="V41" s="11"/>
      <c r="Y41" s="383"/>
      <c r="Z41" s="313"/>
      <c r="AD41" s="313"/>
    </row>
    <row r="42" spans="1:30" x14ac:dyDescent="0.25">
      <c r="A42" s="17">
        <v>1978</v>
      </c>
      <c r="B42" s="11" t="s">
        <v>5477</v>
      </c>
      <c r="C42" s="313"/>
      <c r="D42" s="17">
        <v>1978</v>
      </c>
      <c r="E42" s="11" t="s">
        <v>5478</v>
      </c>
      <c r="F42" s="313"/>
      <c r="G42" s="17">
        <v>1978</v>
      </c>
      <c r="H42" s="11" t="s">
        <v>5523</v>
      </c>
      <c r="I42" s="17" t="s">
        <v>3838</v>
      </c>
      <c r="J42" s="383">
        <v>5.6</v>
      </c>
      <c r="K42" s="313"/>
      <c r="L42" s="17">
        <v>1978</v>
      </c>
      <c r="M42" s="11" t="s">
        <v>5550</v>
      </c>
      <c r="N42" s="17">
        <v>39</v>
      </c>
      <c r="O42" s="383">
        <v>3.9</v>
      </c>
      <c r="P42" s="313"/>
      <c r="Q42" s="11"/>
      <c r="T42" s="383"/>
      <c r="U42" s="313"/>
      <c r="V42" s="11"/>
      <c r="Y42" s="383"/>
      <c r="Z42" s="313"/>
      <c r="AD42" s="313"/>
    </row>
    <row r="43" spans="1:30" x14ac:dyDescent="0.25">
      <c r="A43" s="17">
        <v>1977</v>
      </c>
      <c r="B43" s="11" t="s">
        <v>5478</v>
      </c>
      <c r="C43" s="313"/>
      <c r="D43" s="17">
        <v>1977</v>
      </c>
      <c r="E43" s="11" t="s">
        <v>5478</v>
      </c>
      <c r="F43" s="313"/>
      <c r="G43" s="17">
        <v>1977</v>
      </c>
      <c r="H43" s="11" t="s">
        <v>5524</v>
      </c>
      <c r="I43" s="17" t="s">
        <v>3853</v>
      </c>
      <c r="J43" s="383">
        <v>3.9</v>
      </c>
      <c r="K43" s="313"/>
      <c r="L43" s="17">
        <v>1977</v>
      </c>
      <c r="M43" s="11" t="s">
        <v>5551</v>
      </c>
      <c r="N43" s="17">
        <v>29</v>
      </c>
      <c r="O43" s="383">
        <v>2.9</v>
      </c>
      <c r="P43" s="313"/>
      <c r="Q43" s="11"/>
      <c r="T43" s="383"/>
      <c r="U43" s="313"/>
      <c r="V43" s="11"/>
      <c r="Y43" s="383"/>
      <c r="Z43" s="313"/>
      <c r="AD43" s="313"/>
    </row>
    <row r="44" spans="1:30" x14ac:dyDescent="0.25">
      <c r="A44" s="17">
        <v>1976</v>
      </c>
      <c r="B44" s="11" t="s">
        <v>5479</v>
      </c>
      <c r="C44" s="313"/>
      <c r="D44" s="17">
        <v>1976</v>
      </c>
      <c r="E44" s="11" t="s">
        <v>5503</v>
      </c>
      <c r="F44" s="313"/>
      <c r="G44" s="17">
        <v>1976</v>
      </c>
      <c r="H44" s="11" t="s">
        <v>5525</v>
      </c>
      <c r="I44" s="17" t="s">
        <v>4088</v>
      </c>
      <c r="J44" s="383">
        <v>3.1</v>
      </c>
      <c r="K44" s="312"/>
      <c r="L44" s="17">
        <v>1976</v>
      </c>
      <c r="M44" s="11" t="s">
        <v>5552</v>
      </c>
      <c r="N44" s="17">
        <v>24</v>
      </c>
      <c r="O44" s="383">
        <v>2.4</v>
      </c>
      <c r="P44" s="313"/>
      <c r="Q44" s="11"/>
      <c r="T44" s="383"/>
      <c r="U44" s="313"/>
      <c r="V44" s="11"/>
      <c r="Y44" s="383"/>
      <c r="Z44" s="313"/>
      <c r="AD44" s="313"/>
    </row>
    <row r="45" spans="1:30" x14ac:dyDescent="0.25">
      <c r="A45" s="17">
        <v>1975</v>
      </c>
      <c r="B45" s="11" t="s">
        <v>5479</v>
      </c>
      <c r="C45" s="313"/>
      <c r="D45" s="17">
        <v>1975</v>
      </c>
      <c r="E45" s="11" t="s">
        <v>5503</v>
      </c>
      <c r="F45" s="313"/>
      <c r="G45" s="17">
        <v>1975</v>
      </c>
      <c r="H45" s="11" t="s">
        <v>5482</v>
      </c>
      <c r="I45" s="17" t="s">
        <v>3787</v>
      </c>
      <c r="J45" s="383">
        <v>2.6</v>
      </c>
      <c r="K45" s="313"/>
      <c r="L45" s="17">
        <v>1975</v>
      </c>
      <c r="M45" s="11" t="s">
        <v>5479</v>
      </c>
      <c r="N45" s="17">
        <v>29</v>
      </c>
      <c r="O45" s="383">
        <v>3.2222222222222223</v>
      </c>
      <c r="P45" s="313"/>
      <c r="Q45" s="11"/>
      <c r="T45" s="383"/>
      <c r="U45" s="313"/>
      <c r="V45" s="11"/>
      <c r="Y45" s="383"/>
      <c r="Z45" s="313"/>
      <c r="AD45" s="313"/>
    </row>
    <row r="46" spans="1:30" x14ac:dyDescent="0.25">
      <c r="A46" s="17">
        <v>1974</v>
      </c>
      <c r="B46" s="11" t="s">
        <v>5480</v>
      </c>
      <c r="C46" s="313"/>
      <c r="D46" s="17">
        <v>1974</v>
      </c>
      <c r="E46" s="11" t="s">
        <v>5504</v>
      </c>
      <c r="F46" s="313"/>
      <c r="G46" s="17">
        <v>1974</v>
      </c>
      <c r="H46" s="11" t="s">
        <v>5484</v>
      </c>
      <c r="I46" s="17" t="s">
        <v>3894</v>
      </c>
      <c r="J46" s="383">
        <v>2.5</v>
      </c>
      <c r="K46" s="313"/>
      <c r="L46" s="17">
        <v>1974</v>
      </c>
      <c r="M46" s="11" t="s">
        <v>5479</v>
      </c>
      <c r="N46" s="17">
        <v>35</v>
      </c>
      <c r="O46" s="383">
        <v>2.5</v>
      </c>
      <c r="P46" s="313"/>
      <c r="Q46" s="11"/>
      <c r="T46" s="383"/>
      <c r="U46" s="313"/>
      <c r="V46" s="11"/>
      <c r="Y46" s="383"/>
      <c r="Z46" s="313"/>
    </row>
    <row r="47" spans="1:30" x14ac:dyDescent="0.25">
      <c r="A47" s="17">
        <v>1973</v>
      </c>
      <c r="B47" s="11" t="s">
        <v>5481</v>
      </c>
      <c r="C47" s="313"/>
      <c r="D47" s="17">
        <v>1973</v>
      </c>
      <c r="E47" s="11" t="s">
        <v>5505</v>
      </c>
      <c r="F47" s="313"/>
      <c r="G47" s="17">
        <v>1973</v>
      </c>
      <c r="H47" s="11" t="s">
        <v>5484</v>
      </c>
      <c r="I47" s="17" t="s">
        <v>5570</v>
      </c>
      <c r="J47" s="383">
        <v>5</v>
      </c>
      <c r="K47" s="312"/>
      <c r="L47" s="17">
        <v>1973</v>
      </c>
      <c r="M47" s="11" t="s">
        <v>5484</v>
      </c>
      <c r="N47" s="17">
        <v>40</v>
      </c>
      <c r="O47" s="383">
        <v>4</v>
      </c>
      <c r="P47" s="313"/>
      <c r="Q47" s="11"/>
      <c r="T47" s="383"/>
      <c r="U47" s="313"/>
      <c r="V47" s="11"/>
      <c r="Y47" s="383"/>
      <c r="AA47" s="11"/>
    </row>
    <row r="48" spans="1:30" x14ac:dyDescent="0.25">
      <c r="A48" s="17">
        <v>1972</v>
      </c>
      <c r="B48" s="11" t="s">
        <v>5482</v>
      </c>
      <c r="C48" s="313"/>
      <c r="D48" s="17">
        <v>1972</v>
      </c>
      <c r="E48" s="11" t="s">
        <v>5504</v>
      </c>
      <c r="F48" s="313"/>
      <c r="G48" s="17">
        <v>1972</v>
      </c>
      <c r="H48" s="11" t="s">
        <v>5484</v>
      </c>
      <c r="I48" s="17" t="s">
        <v>3948</v>
      </c>
      <c r="J48" s="383">
        <v>4.4000000000000004</v>
      </c>
      <c r="K48" s="312"/>
      <c r="L48" s="17">
        <v>1972</v>
      </c>
      <c r="M48" s="11" t="s">
        <v>5484</v>
      </c>
      <c r="N48" s="17">
        <v>33</v>
      </c>
      <c r="O48" s="383">
        <v>3.3</v>
      </c>
      <c r="P48" s="313"/>
      <c r="Q48" s="11"/>
      <c r="T48" s="383"/>
      <c r="U48" s="313"/>
      <c r="V48" s="11"/>
      <c r="Y48" s="383"/>
      <c r="AA48" s="11"/>
    </row>
    <row r="49" spans="1:27" x14ac:dyDescent="0.25">
      <c r="A49" s="17">
        <v>1971</v>
      </c>
      <c r="B49" s="11" t="s">
        <v>5482</v>
      </c>
      <c r="C49" s="313"/>
      <c r="D49" s="11"/>
      <c r="F49" s="313"/>
      <c r="G49" s="17">
        <v>1971</v>
      </c>
      <c r="H49" s="11" t="s">
        <v>5484</v>
      </c>
      <c r="I49" s="17" t="s">
        <v>3942</v>
      </c>
      <c r="J49" s="383">
        <v>4.666666666666667</v>
      </c>
      <c r="K49" s="313"/>
      <c r="L49" s="17">
        <v>1971</v>
      </c>
      <c r="M49" s="11" t="s">
        <v>5553</v>
      </c>
      <c r="N49" s="17">
        <v>31</v>
      </c>
      <c r="O49" s="383">
        <v>3.4444444444444446</v>
      </c>
      <c r="P49" s="313"/>
      <c r="Q49" s="11"/>
      <c r="T49" s="383"/>
      <c r="U49" s="313"/>
      <c r="V49" s="11"/>
      <c r="Y49" s="383"/>
      <c r="AA49" s="11"/>
    </row>
    <row r="50" spans="1:27" x14ac:dyDescent="0.25">
      <c r="A50" s="17">
        <v>1970</v>
      </c>
      <c r="B50" s="11" t="s">
        <v>5481</v>
      </c>
      <c r="C50" s="313"/>
      <c r="D50" s="11"/>
      <c r="F50" s="313"/>
      <c r="G50" s="17">
        <v>1970</v>
      </c>
      <c r="H50" s="11" t="s">
        <v>5482</v>
      </c>
      <c r="I50" s="17" t="s">
        <v>3386</v>
      </c>
      <c r="J50" s="383">
        <v>5.0999999999999996</v>
      </c>
      <c r="K50" s="313"/>
      <c r="L50" s="17">
        <v>1970</v>
      </c>
      <c r="M50" s="11" t="s">
        <v>5482</v>
      </c>
      <c r="N50" s="17">
        <v>38</v>
      </c>
      <c r="O50" s="383">
        <v>3.8</v>
      </c>
      <c r="P50" s="313"/>
      <c r="Q50" s="11"/>
      <c r="T50" s="383"/>
      <c r="U50" s="313"/>
      <c r="V50" s="11"/>
      <c r="Y50" s="383"/>
      <c r="AA50" s="11"/>
    </row>
    <row r="51" spans="1:27" x14ac:dyDescent="0.25">
      <c r="A51" s="17">
        <v>1969</v>
      </c>
      <c r="B51" s="11" t="s">
        <v>5483</v>
      </c>
      <c r="C51" s="313"/>
      <c r="D51" s="11"/>
      <c r="F51" s="313"/>
      <c r="G51" s="17">
        <v>1969</v>
      </c>
      <c r="H51" s="11" t="s">
        <v>5484</v>
      </c>
      <c r="I51" s="17" t="s">
        <v>4004</v>
      </c>
      <c r="J51" s="383">
        <v>4.4000000000000004</v>
      </c>
      <c r="K51" s="312"/>
      <c r="L51" s="17">
        <v>1969</v>
      </c>
      <c r="M51" s="11" t="s">
        <v>5483</v>
      </c>
      <c r="N51" s="17">
        <v>39</v>
      </c>
      <c r="O51" s="383">
        <v>3.9</v>
      </c>
      <c r="P51" s="313"/>
      <c r="Q51" s="11"/>
      <c r="T51" s="383"/>
      <c r="U51" s="313"/>
      <c r="V51" s="11"/>
      <c r="Y51" s="383"/>
      <c r="AA51" s="11"/>
    </row>
    <row r="52" spans="1:27" x14ac:dyDescent="0.25">
      <c r="A52" s="17">
        <v>1968</v>
      </c>
      <c r="B52" s="11" t="s">
        <v>5484</v>
      </c>
      <c r="C52" s="313"/>
      <c r="D52" s="11"/>
      <c r="F52" s="313"/>
      <c r="G52" s="17">
        <v>1968</v>
      </c>
      <c r="H52" s="11" t="s">
        <v>5484</v>
      </c>
      <c r="I52" s="17" t="s">
        <v>3942</v>
      </c>
      <c r="J52" s="383">
        <v>5.25</v>
      </c>
      <c r="K52" s="313"/>
      <c r="L52" s="17">
        <v>1968</v>
      </c>
      <c r="M52" s="11" t="s">
        <v>5484</v>
      </c>
      <c r="N52" s="17">
        <v>30</v>
      </c>
      <c r="O52" s="383">
        <v>3.75</v>
      </c>
      <c r="P52" s="313"/>
      <c r="Q52" s="11"/>
      <c r="T52" s="383"/>
      <c r="U52" s="313"/>
      <c r="V52" s="11"/>
      <c r="Y52" s="383"/>
      <c r="AA52" s="11"/>
    </row>
    <row r="53" spans="1:27" x14ac:dyDescent="0.25">
      <c r="A53" s="17">
        <v>1967</v>
      </c>
      <c r="B53" s="11" t="s">
        <v>5485</v>
      </c>
      <c r="C53" s="313"/>
      <c r="D53" s="11"/>
      <c r="F53" s="313"/>
      <c r="G53" s="17">
        <v>1967</v>
      </c>
      <c r="H53" s="11" t="s">
        <v>5485</v>
      </c>
      <c r="I53" s="17" t="s">
        <v>4137</v>
      </c>
      <c r="J53" s="383">
        <v>4</v>
      </c>
      <c r="K53" s="313"/>
      <c r="L53" s="17">
        <v>1967</v>
      </c>
      <c r="M53" s="11" t="s">
        <v>5553</v>
      </c>
      <c r="N53" s="17">
        <v>33</v>
      </c>
      <c r="O53" s="383">
        <v>3.3</v>
      </c>
      <c r="P53" s="313"/>
      <c r="Q53" s="11"/>
      <c r="T53" s="383"/>
      <c r="U53" s="313"/>
      <c r="V53" s="11"/>
      <c r="Y53" s="383"/>
      <c r="AA53" s="11"/>
    </row>
    <row r="54" spans="1:27" x14ac:dyDescent="0.25">
      <c r="A54" s="17">
        <v>1966</v>
      </c>
      <c r="B54" s="11" t="s">
        <v>5485</v>
      </c>
      <c r="C54" s="313"/>
      <c r="D54" s="11"/>
      <c r="F54" s="313"/>
      <c r="G54" s="17">
        <v>1966</v>
      </c>
      <c r="H54" s="11" t="s">
        <v>5485</v>
      </c>
      <c r="I54" s="17" t="s">
        <v>4138</v>
      </c>
      <c r="J54" s="383">
        <v>4.5</v>
      </c>
      <c r="K54" s="313"/>
      <c r="M54" s="11" t="s">
        <v>5485</v>
      </c>
      <c r="N54" s="17">
        <v>33</v>
      </c>
      <c r="O54" s="383">
        <v>3.3</v>
      </c>
      <c r="P54" s="313"/>
      <c r="Q54" s="11"/>
      <c r="T54" s="383"/>
      <c r="U54" s="313"/>
      <c r="V54" s="11"/>
      <c r="Y54" s="383"/>
      <c r="AA54" s="11"/>
    </row>
    <row r="55" spans="1:27" x14ac:dyDescent="0.25">
      <c r="A55" s="17">
        <v>1965</v>
      </c>
      <c r="B55" s="11" t="s">
        <v>5485</v>
      </c>
      <c r="C55" s="313"/>
      <c r="D55" s="11"/>
      <c r="F55" s="313"/>
      <c r="G55" s="17">
        <v>1965</v>
      </c>
      <c r="H55" s="11" t="s">
        <v>5485</v>
      </c>
      <c r="I55" s="17" t="s">
        <v>4139</v>
      </c>
      <c r="J55" s="383">
        <v>6.6</v>
      </c>
      <c r="K55" s="313"/>
      <c r="L55" s="17">
        <v>1966</v>
      </c>
      <c r="M55" s="11" t="s">
        <v>5554</v>
      </c>
      <c r="N55" s="17">
        <v>35</v>
      </c>
      <c r="O55" s="383">
        <v>3.5</v>
      </c>
      <c r="P55" s="313"/>
      <c r="Q55" s="11"/>
      <c r="T55" s="383"/>
      <c r="U55" s="313"/>
      <c r="V55" s="11"/>
      <c r="Y55" s="383"/>
      <c r="AA55" s="11"/>
    </row>
    <row r="56" spans="1:27" x14ac:dyDescent="0.25">
      <c r="A56" s="17">
        <v>1964</v>
      </c>
      <c r="B56" s="11" t="s">
        <v>5486</v>
      </c>
      <c r="C56" s="313"/>
      <c r="D56" s="11"/>
      <c r="F56" s="313"/>
      <c r="G56" s="17">
        <v>1964</v>
      </c>
      <c r="H56" s="11" t="s">
        <v>5485</v>
      </c>
      <c r="I56" s="17" t="s">
        <v>4249</v>
      </c>
      <c r="J56" s="383">
        <v>4.2</v>
      </c>
      <c r="K56" s="312"/>
      <c r="L56" s="17">
        <v>1965</v>
      </c>
      <c r="M56" s="11" t="s">
        <v>5555</v>
      </c>
      <c r="N56" s="17">
        <v>50</v>
      </c>
      <c r="O56" s="383">
        <v>5</v>
      </c>
      <c r="P56" s="313"/>
      <c r="Q56" s="11"/>
      <c r="T56" s="383"/>
      <c r="U56" s="313"/>
      <c r="V56" s="11"/>
      <c r="Y56" s="383"/>
      <c r="AA56" s="11"/>
    </row>
    <row r="57" spans="1:27" x14ac:dyDescent="0.25">
      <c r="A57" s="17">
        <v>1963</v>
      </c>
      <c r="B57" s="11" t="s">
        <v>5487</v>
      </c>
      <c r="C57" s="313"/>
      <c r="D57" s="11"/>
      <c r="F57" s="313"/>
      <c r="G57" s="17">
        <v>1963</v>
      </c>
      <c r="H57" s="11" t="s">
        <v>5487</v>
      </c>
      <c r="I57" s="17" t="s">
        <v>3411</v>
      </c>
      <c r="J57" s="383">
        <v>5.3</v>
      </c>
      <c r="K57" s="313"/>
      <c r="L57" s="17">
        <v>1964</v>
      </c>
      <c r="M57" s="11" t="s">
        <v>5554</v>
      </c>
      <c r="N57" s="17">
        <v>36</v>
      </c>
      <c r="O57" s="383">
        <v>3.6</v>
      </c>
      <c r="P57" s="313"/>
      <c r="Q57" s="11"/>
      <c r="T57" s="383"/>
      <c r="U57" s="313"/>
      <c r="V57" s="11"/>
      <c r="Y57" s="383"/>
      <c r="AA57" s="11"/>
    </row>
    <row r="58" spans="1:27" x14ac:dyDescent="0.25">
      <c r="A58" s="17">
        <v>1962</v>
      </c>
      <c r="B58" s="11" t="s">
        <v>5487</v>
      </c>
      <c r="C58" s="313"/>
      <c r="D58" s="11"/>
      <c r="F58" s="313"/>
      <c r="G58" s="17">
        <v>1962</v>
      </c>
      <c r="H58" s="11" t="s">
        <v>5526</v>
      </c>
      <c r="I58" s="17" t="s">
        <v>5569</v>
      </c>
      <c r="J58" s="383">
        <v>3.75</v>
      </c>
      <c r="K58" s="312"/>
      <c r="L58" s="17">
        <v>1963</v>
      </c>
      <c r="M58" s="11" t="s">
        <v>5556</v>
      </c>
      <c r="N58" s="17">
        <v>39</v>
      </c>
      <c r="O58" s="383">
        <v>3.9</v>
      </c>
      <c r="P58" s="313"/>
      <c r="Q58" s="11"/>
      <c r="T58" s="383"/>
      <c r="U58" s="313"/>
      <c r="V58" s="11"/>
      <c r="Y58" s="383"/>
      <c r="AA58" s="11"/>
    </row>
    <row r="59" spans="1:27" x14ac:dyDescent="0.25">
      <c r="A59" s="17">
        <v>1961</v>
      </c>
      <c r="B59" s="11" t="s">
        <v>5487</v>
      </c>
      <c r="C59" s="313"/>
      <c r="D59" s="11"/>
      <c r="F59" s="313"/>
      <c r="K59" s="313"/>
      <c r="M59" s="11" t="s">
        <v>5487</v>
      </c>
      <c r="N59" s="17">
        <v>39</v>
      </c>
      <c r="O59" s="383">
        <v>3.9</v>
      </c>
      <c r="P59" s="313"/>
      <c r="Q59" s="11"/>
      <c r="U59" s="313"/>
      <c r="V59" s="11"/>
      <c r="AA59" s="11"/>
    </row>
    <row r="60" spans="1:27" x14ac:dyDescent="0.25">
      <c r="C60" s="313"/>
      <c r="D60" s="11"/>
      <c r="F60" s="313"/>
      <c r="K60" s="313"/>
      <c r="L60" s="17">
        <v>1962</v>
      </c>
      <c r="M60" s="11" t="s">
        <v>5487</v>
      </c>
      <c r="N60" s="17">
        <v>33</v>
      </c>
      <c r="O60" s="383">
        <v>4.125</v>
      </c>
      <c r="P60" s="313"/>
      <c r="Q60" s="11"/>
      <c r="U60" s="313"/>
      <c r="V60" s="11"/>
      <c r="AA60" s="11"/>
    </row>
    <row r="61" spans="1:27" x14ac:dyDescent="0.25">
      <c r="C61" s="313"/>
      <c r="D61" s="11"/>
      <c r="F61" s="313"/>
      <c r="K61" s="313"/>
      <c r="L61" s="11"/>
      <c r="P61" s="313"/>
      <c r="Q61" s="11"/>
      <c r="U61" s="313"/>
      <c r="V61" s="11"/>
      <c r="AA61" s="11"/>
    </row>
    <row r="62" spans="1:27" x14ac:dyDescent="0.25">
      <c r="Q62" s="11"/>
      <c r="V62" s="11"/>
      <c r="AA62" s="11"/>
    </row>
    <row r="63" spans="1:27" x14ac:dyDescent="0.25">
      <c r="Q63" s="11"/>
      <c r="V63" s="11"/>
      <c r="AA63" s="11"/>
    </row>
    <row r="64" spans="1:27" x14ac:dyDescent="0.25">
      <c r="G64" s="11"/>
      <c r="Q64" s="11"/>
      <c r="V64" s="11"/>
      <c r="AA64" s="11"/>
    </row>
    <row r="65" spans="7:27" x14ac:dyDescent="0.25">
      <c r="G65" s="11"/>
      <c r="Q65" s="11"/>
      <c r="V65" s="11"/>
      <c r="AA65" s="11"/>
    </row>
    <row r="66" spans="7:27" x14ac:dyDescent="0.25">
      <c r="G66" s="11"/>
      <c r="Q66" s="11"/>
      <c r="V66" s="11"/>
      <c r="AA66" s="11"/>
    </row>
    <row r="67" spans="7:27" x14ac:dyDescent="0.25">
      <c r="G67" s="11"/>
      <c r="Q67" s="11"/>
      <c r="V67" s="11"/>
      <c r="AA67" s="11"/>
    </row>
    <row r="68" spans="7:27" x14ac:dyDescent="0.25">
      <c r="G68" s="11"/>
      <c r="Q68" s="11"/>
      <c r="V68" s="11"/>
      <c r="AA68" s="11"/>
    </row>
    <row r="69" spans="7:27" x14ac:dyDescent="0.25">
      <c r="G69" s="11"/>
      <c r="Q69" s="11"/>
      <c r="V69" s="11"/>
      <c r="AA69" s="11"/>
    </row>
    <row r="70" spans="7:27" x14ac:dyDescent="0.25">
      <c r="G70" s="11"/>
      <c r="Q70" s="11"/>
      <c r="V70" s="11"/>
      <c r="AA70" s="11"/>
    </row>
    <row r="71" spans="7:27" x14ac:dyDescent="0.25">
      <c r="G71" s="11"/>
      <c r="Q71" s="11"/>
      <c r="V71" s="11"/>
      <c r="AA71" s="11"/>
    </row>
    <row r="72" spans="7:27" x14ac:dyDescent="0.25">
      <c r="G72" s="11"/>
      <c r="Q72" s="11"/>
      <c r="V72" s="11"/>
      <c r="AA72" s="11"/>
    </row>
    <row r="73" spans="7:27" x14ac:dyDescent="0.25">
      <c r="G73" s="11"/>
      <c r="Q73" s="11"/>
      <c r="V73" s="11"/>
      <c r="AA73" s="11"/>
    </row>
    <row r="74" spans="7:27" x14ac:dyDescent="0.25">
      <c r="G74" s="11"/>
      <c r="Q74" s="11"/>
      <c r="V74" s="11"/>
      <c r="AA74" s="11"/>
    </row>
    <row r="75" spans="7:27" x14ac:dyDescent="0.25">
      <c r="G75" s="11"/>
      <c r="Q75" s="11"/>
      <c r="V75" s="11"/>
      <c r="AA75" s="11"/>
    </row>
    <row r="76" spans="7:27" x14ac:dyDescent="0.25">
      <c r="G76" s="11"/>
      <c r="Q76" s="11"/>
      <c r="V76" s="11"/>
      <c r="AA76" s="11"/>
    </row>
    <row r="77" spans="7:27" x14ac:dyDescent="0.25">
      <c r="G77" s="11"/>
      <c r="Q77" s="11"/>
      <c r="V77" s="11"/>
      <c r="AA77" s="11"/>
    </row>
    <row r="78" spans="7:27" x14ac:dyDescent="0.25">
      <c r="G78" s="11"/>
      <c r="Q78" s="11"/>
      <c r="V78" s="11"/>
      <c r="AA78" s="11"/>
    </row>
    <row r="79" spans="7:27" x14ac:dyDescent="0.25">
      <c r="G79" s="11"/>
      <c r="Q79" s="11"/>
      <c r="V79" s="11"/>
      <c r="AA79" s="11"/>
    </row>
    <row r="80" spans="7:27" x14ac:dyDescent="0.25">
      <c r="G80" s="11"/>
      <c r="Q80" s="11"/>
      <c r="V80" s="11"/>
      <c r="AA80" s="11"/>
    </row>
    <row r="81" spans="3:27" x14ac:dyDescent="0.25">
      <c r="G81" s="11"/>
      <c r="Q81" s="11"/>
      <c r="V81" s="11"/>
      <c r="AA81" s="11"/>
    </row>
    <row r="82" spans="3:27" x14ac:dyDescent="0.25">
      <c r="G82" s="11"/>
      <c r="Q82" s="11"/>
      <c r="V82" s="11"/>
      <c r="AA82" s="11"/>
    </row>
    <row r="83" spans="3:27" x14ac:dyDescent="0.25">
      <c r="G83" s="11"/>
      <c r="Q83" s="11"/>
      <c r="V83" s="11"/>
      <c r="AA83" s="11"/>
    </row>
    <row r="84" spans="3:27" x14ac:dyDescent="0.25">
      <c r="G84" s="11"/>
      <c r="Q84" s="11"/>
      <c r="V84" s="11"/>
      <c r="AA84" s="11"/>
    </row>
    <row r="85" spans="3:27" x14ac:dyDescent="0.25">
      <c r="G85" s="11"/>
      <c r="Q85" s="11"/>
      <c r="V85" s="11"/>
      <c r="AA85" s="11"/>
    </row>
    <row r="86" spans="3:27" x14ac:dyDescent="0.25">
      <c r="G86" s="11"/>
      <c r="Q86" s="11"/>
      <c r="V86" s="11"/>
      <c r="AA86" s="11"/>
    </row>
    <row r="87" spans="3:27" x14ac:dyDescent="0.25">
      <c r="G87" s="11"/>
      <c r="Q87" s="11"/>
      <c r="V87" s="11"/>
      <c r="AA87" s="11"/>
    </row>
    <row r="88" spans="3:27" x14ac:dyDescent="0.25">
      <c r="G88" s="11"/>
      <c r="Q88" s="11"/>
      <c r="V88" s="11"/>
      <c r="AA88" s="11"/>
    </row>
    <row r="89" spans="3:27" x14ac:dyDescent="0.25">
      <c r="G89" s="11"/>
      <c r="Q89" s="11"/>
      <c r="V89" s="11"/>
      <c r="AA89" s="11"/>
    </row>
    <row r="90" spans="3:27" x14ac:dyDescent="0.25">
      <c r="G90" s="11"/>
      <c r="Q90" s="11"/>
      <c r="V90" s="11"/>
      <c r="AA90" s="11"/>
    </row>
    <row r="91" spans="3:27" x14ac:dyDescent="0.25">
      <c r="G91" s="11"/>
      <c r="Q91" s="11"/>
      <c r="V91" s="11"/>
      <c r="AA91" s="11"/>
    </row>
    <row r="92" spans="3:27" x14ac:dyDescent="0.25">
      <c r="G92" s="11"/>
      <c r="Q92" s="11"/>
      <c r="V92" s="11"/>
      <c r="AA92" s="11"/>
    </row>
    <row r="93" spans="3:27" x14ac:dyDescent="0.25">
      <c r="G93" s="11"/>
      <c r="Q93" s="11"/>
      <c r="V93" s="11"/>
      <c r="AA93" s="11"/>
    </row>
    <row r="94" spans="3:27" x14ac:dyDescent="0.25">
      <c r="C94" s="314"/>
      <c r="G94" s="11"/>
      <c r="Q94" s="11"/>
      <c r="V94" s="11"/>
      <c r="AA94" s="11"/>
    </row>
    <row r="95" spans="3:27" x14ac:dyDescent="0.25">
      <c r="Q95" s="11"/>
      <c r="V95" s="11"/>
      <c r="AA95" s="11"/>
    </row>
    <row r="96" spans="3:27" x14ac:dyDescent="0.25">
      <c r="Q96" s="11"/>
      <c r="V96" s="11"/>
      <c r="AA96" s="11"/>
    </row>
    <row r="97" spans="17:27" x14ac:dyDescent="0.25">
      <c r="Q97" s="11"/>
      <c r="V97" s="11"/>
      <c r="AA97" s="11"/>
    </row>
    <row r="98" spans="17:27" x14ac:dyDescent="0.25">
      <c r="Q98" s="11"/>
      <c r="V98" s="11"/>
      <c r="AA98" s="11"/>
    </row>
    <row r="99" spans="17:27" x14ac:dyDescent="0.25">
      <c r="Q99" s="11"/>
      <c r="V99" s="11"/>
      <c r="AA99" s="11"/>
    </row>
    <row r="100" spans="17:27" x14ac:dyDescent="0.25">
      <c r="Q100" s="11"/>
      <c r="V100" s="11"/>
      <c r="AA100" s="11"/>
    </row>
    <row r="101" spans="17:27" x14ac:dyDescent="0.25">
      <c r="Q101" s="11"/>
      <c r="V101" s="11"/>
      <c r="AA101" s="11"/>
    </row>
    <row r="102" spans="17:27" x14ac:dyDescent="0.25">
      <c r="Q102" s="11"/>
      <c r="V102" s="11"/>
      <c r="AA102" s="11"/>
    </row>
    <row r="103" spans="17:27" x14ac:dyDescent="0.25">
      <c r="Q103" s="11"/>
      <c r="V103" s="11"/>
      <c r="AA103" s="11"/>
    </row>
    <row r="104" spans="17:27" x14ac:dyDescent="0.25">
      <c r="Q104" s="11"/>
      <c r="V104" s="11"/>
      <c r="AA104" s="11"/>
    </row>
    <row r="105" spans="17:27" x14ac:dyDescent="0.25">
      <c r="Q105" s="11"/>
      <c r="V105" s="11"/>
      <c r="AA105" s="11"/>
    </row>
    <row r="106" spans="17:27" x14ac:dyDescent="0.25">
      <c r="Q106" s="11"/>
      <c r="V106" s="11"/>
      <c r="AA106" s="11"/>
    </row>
    <row r="107" spans="17:27" x14ac:dyDescent="0.25">
      <c r="Q107" s="11"/>
      <c r="V107" s="11"/>
      <c r="AA107" s="11"/>
    </row>
    <row r="108" spans="17:27" x14ac:dyDescent="0.25">
      <c r="Q108" s="11"/>
      <c r="V108" s="11"/>
      <c r="AA108" s="11"/>
    </row>
    <row r="109" spans="17:27" x14ac:dyDescent="0.25">
      <c r="Q109" s="11"/>
      <c r="V109" s="11"/>
      <c r="AA109" s="11"/>
    </row>
    <row r="110" spans="17:27" x14ac:dyDescent="0.25">
      <c r="Q110" s="11"/>
      <c r="V110" s="11"/>
      <c r="AA110" s="11"/>
    </row>
    <row r="111" spans="17:27" x14ac:dyDescent="0.25">
      <c r="Q111" s="11"/>
      <c r="V111" s="11"/>
      <c r="AA111" s="11"/>
    </row>
    <row r="112" spans="17:27" x14ac:dyDescent="0.25">
      <c r="Q112" s="11"/>
      <c r="V112" s="11"/>
      <c r="AA112" s="11"/>
    </row>
    <row r="113" spans="17:27" x14ac:dyDescent="0.25">
      <c r="Q113" s="11"/>
      <c r="V113" s="11"/>
      <c r="AA113" s="11"/>
    </row>
    <row r="114" spans="17:27" x14ac:dyDescent="0.25">
      <c r="Q114" s="11"/>
      <c r="V114" s="11"/>
      <c r="AA114" s="11"/>
    </row>
    <row r="115" spans="17:27" x14ac:dyDescent="0.25">
      <c r="Q115" s="11"/>
      <c r="V115" s="11"/>
      <c r="AA115" s="11"/>
    </row>
    <row r="116" spans="17:27" x14ac:dyDescent="0.25">
      <c r="Q116" s="11"/>
      <c r="V116" s="11"/>
      <c r="AA116" s="11"/>
    </row>
    <row r="117" spans="17:27" x14ac:dyDescent="0.25">
      <c r="Q117" s="11"/>
      <c r="V117" s="11"/>
      <c r="AA117" s="11"/>
    </row>
    <row r="118" spans="17:27" x14ac:dyDescent="0.25">
      <c r="Q118" s="11"/>
      <c r="V118" s="11"/>
      <c r="AA118" s="11"/>
    </row>
    <row r="119" spans="17:27" x14ac:dyDescent="0.25">
      <c r="Q119" s="11"/>
      <c r="V119" s="11"/>
      <c r="AA119" s="11"/>
    </row>
    <row r="120" spans="17:27" x14ac:dyDescent="0.25">
      <c r="Q120" s="11"/>
      <c r="V120" s="11"/>
      <c r="AA120" s="11"/>
    </row>
    <row r="121" spans="17:27" x14ac:dyDescent="0.25">
      <c r="Q121" s="11"/>
      <c r="V121" s="11"/>
      <c r="AA121" s="11"/>
    </row>
    <row r="122" spans="17:27" x14ac:dyDescent="0.25">
      <c r="Q122" s="11"/>
      <c r="V122" s="11"/>
      <c r="AA122" s="11"/>
    </row>
    <row r="123" spans="17:27" x14ac:dyDescent="0.25">
      <c r="Q123" s="11"/>
      <c r="V123" s="11"/>
      <c r="AA123" s="11"/>
    </row>
    <row r="124" spans="17:27" x14ac:dyDescent="0.25">
      <c r="Q124" s="11"/>
      <c r="V124" s="11"/>
      <c r="AA124" s="11"/>
    </row>
    <row r="125" spans="17:27" x14ac:dyDescent="0.25">
      <c r="Q125" s="11"/>
      <c r="V125" s="11"/>
      <c r="AA125" s="11"/>
    </row>
    <row r="126" spans="17:27" x14ac:dyDescent="0.25">
      <c r="Q126" s="11"/>
      <c r="V126" s="11"/>
      <c r="AA126" s="11"/>
    </row>
    <row r="127" spans="17:27" x14ac:dyDescent="0.25">
      <c r="Q127" s="11"/>
      <c r="V127" s="11"/>
      <c r="AA127" s="11"/>
    </row>
    <row r="128" spans="17:27" x14ac:dyDescent="0.25">
      <c r="Q128" s="11"/>
      <c r="V128" s="11"/>
      <c r="AA128" s="11"/>
    </row>
    <row r="129" spans="17:27" x14ac:dyDescent="0.25">
      <c r="Q129" s="11"/>
      <c r="V129" s="11"/>
      <c r="AA129" s="11"/>
    </row>
    <row r="130" spans="17:27" x14ac:dyDescent="0.25">
      <c r="Q130" s="11"/>
      <c r="V130" s="11"/>
      <c r="AA130" s="11"/>
    </row>
    <row r="131" spans="17:27" x14ac:dyDescent="0.25">
      <c r="Q131" s="11"/>
      <c r="V131" s="11"/>
      <c r="AA131" s="11"/>
    </row>
    <row r="132" spans="17:27" x14ac:dyDescent="0.25">
      <c r="Q132" s="11"/>
      <c r="V132" s="11"/>
      <c r="AA132" s="11"/>
    </row>
    <row r="133" spans="17:27" x14ac:dyDescent="0.25">
      <c r="Q133" s="11"/>
      <c r="V133" s="11"/>
      <c r="AA133" s="11"/>
    </row>
    <row r="134" spans="17:27" x14ac:dyDescent="0.25">
      <c r="Q134" s="11"/>
      <c r="V134" s="11"/>
      <c r="AA134" s="11"/>
    </row>
    <row r="135" spans="17:27" x14ac:dyDescent="0.25">
      <c r="Q135" s="11"/>
      <c r="V135" s="11"/>
      <c r="AA135" s="11"/>
    </row>
    <row r="136" spans="17:27" x14ac:dyDescent="0.25">
      <c r="Q136" s="11"/>
      <c r="V136" s="11"/>
      <c r="AA136" s="11"/>
    </row>
    <row r="137" spans="17:27" x14ac:dyDescent="0.25">
      <c r="Q137" s="11"/>
      <c r="V137" s="11"/>
      <c r="AA137" s="11"/>
    </row>
    <row r="138" spans="17:27" x14ac:dyDescent="0.25">
      <c r="Q138" s="11"/>
      <c r="V138" s="11"/>
      <c r="AA138" s="11"/>
    </row>
    <row r="139" spans="17:27" x14ac:dyDescent="0.25">
      <c r="Q139" s="11"/>
      <c r="V139" s="11"/>
      <c r="AA139" s="11"/>
    </row>
    <row r="140" spans="17:27" x14ac:dyDescent="0.25">
      <c r="Q140" s="11"/>
      <c r="V140" s="11"/>
      <c r="AA140" s="11"/>
    </row>
    <row r="141" spans="17:27" x14ac:dyDescent="0.25">
      <c r="Q141" s="11"/>
      <c r="V141" s="11"/>
      <c r="AA141" s="11"/>
    </row>
    <row r="142" spans="17:27" x14ac:dyDescent="0.25">
      <c r="Q142" s="11"/>
      <c r="V142" s="11"/>
      <c r="AA142" s="11"/>
    </row>
    <row r="143" spans="17:27" x14ac:dyDescent="0.25">
      <c r="Q143" s="11"/>
      <c r="V143" s="11"/>
      <c r="AA143" s="11"/>
    </row>
    <row r="144" spans="17:27" x14ac:dyDescent="0.25">
      <c r="Q144" s="11"/>
      <c r="V144" s="11"/>
      <c r="AA144" s="11"/>
    </row>
    <row r="145" spans="17:27" x14ac:dyDescent="0.25">
      <c r="Q145" s="11"/>
      <c r="V145" s="11"/>
      <c r="AA145" s="11"/>
    </row>
    <row r="146" spans="17:27" x14ac:dyDescent="0.25">
      <c r="Q146" s="11"/>
      <c r="V146" s="11"/>
      <c r="AA146" s="11"/>
    </row>
    <row r="147" spans="17:27" x14ac:dyDescent="0.25">
      <c r="Q147" s="11"/>
      <c r="V147" s="11"/>
      <c r="AA147" s="11"/>
    </row>
    <row r="148" spans="17:27" x14ac:dyDescent="0.25">
      <c r="Q148" s="11"/>
      <c r="V148" s="11"/>
      <c r="AA148" s="11"/>
    </row>
    <row r="149" spans="17:27" x14ac:dyDescent="0.25">
      <c r="Q149" s="11"/>
      <c r="V149" s="11"/>
      <c r="AA149" s="11"/>
    </row>
    <row r="150" spans="17:27" x14ac:dyDescent="0.25">
      <c r="Q150" s="11"/>
      <c r="V150" s="11"/>
      <c r="AA150" s="11"/>
    </row>
    <row r="151" spans="17:27" x14ac:dyDescent="0.25">
      <c r="Q151" s="11"/>
      <c r="V151" s="11"/>
      <c r="AA151" s="11"/>
    </row>
    <row r="152" spans="17:27" x14ac:dyDescent="0.25">
      <c r="Q152" s="11"/>
      <c r="V152" s="11"/>
      <c r="AA152" s="11"/>
    </row>
    <row r="153" spans="17:27" x14ac:dyDescent="0.25">
      <c r="Q153" s="11"/>
      <c r="V153" s="11"/>
      <c r="AA153" s="11"/>
    </row>
    <row r="154" spans="17:27" x14ac:dyDescent="0.25">
      <c r="Q154" s="11"/>
      <c r="V154" s="11"/>
      <c r="AA154" s="11"/>
    </row>
    <row r="155" spans="17:27" x14ac:dyDescent="0.25">
      <c r="Q155" s="11"/>
      <c r="V155" s="11"/>
      <c r="AA155" s="11"/>
    </row>
    <row r="156" spans="17:27" x14ac:dyDescent="0.25">
      <c r="Q156" s="11"/>
      <c r="V156" s="11"/>
      <c r="AA156" s="11"/>
    </row>
    <row r="157" spans="17:27" x14ac:dyDescent="0.25">
      <c r="Q157" s="11"/>
      <c r="V157" s="11"/>
      <c r="AA157" s="11"/>
    </row>
    <row r="158" spans="17:27" x14ac:dyDescent="0.25">
      <c r="Q158" s="11"/>
      <c r="V158" s="11"/>
      <c r="AA158" s="11"/>
    </row>
    <row r="159" spans="17:27" x14ac:dyDescent="0.25">
      <c r="Q159" s="11"/>
      <c r="V159" s="11"/>
      <c r="AA159" s="11"/>
    </row>
    <row r="160" spans="17:27" x14ac:dyDescent="0.25">
      <c r="Q160" s="11"/>
      <c r="V160" s="11"/>
      <c r="AA160" s="11"/>
    </row>
    <row r="161" spans="17:27" x14ac:dyDescent="0.25">
      <c r="Q161" s="11"/>
      <c r="V161" s="11"/>
      <c r="AA161" s="11"/>
    </row>
    <row r="162" spans="17:27" x14ac:dyDescent="0.25">
      <c r="Q162" s="11"/>
      <c r="V162" s="11"/>
      <c r="AA162" s="11"/>
    </row>
    <row r="163" spans="17:27" x14ac:dyDescent="0.25">
      <c r="Q163" s="11"/>
      <c r="V163" s="11"/>
      <c r="AA163" s="11"/>
    </row>
    <row r="164" spans="17:27" x14ac:dyDescent="0.25">
      <c r="Q164" s="11"/>
      <c r="V164" s="11"/>
      <c r="AA164" s="11"/>
    </row>
    <row r="165" spans="17:27" x14ac:dyDescent="0.25">
      <c r="Q165" s="11"/>
      <c r="V165" s="11"/>
      <c r="AA165" s="11"/>
    </row>
    <row r="166" spans="17:27" x14ac:dyDescent="0.25">
      <c r="Q166" s="11"/>
      <c r="V166" s="11"/>
      <c r="AA166" s="11"/>
    </row>
    <row r="167" spans="17:27" x14ac:dyDescent="0.25">
      <c r="Q167" s="11"/>
      <c r="V167" s="11"/>
      <c r="AA167" s="11"/>
    </row>
    <row r="168" spans="17:27" x14ac:dyDescent="0.25">
      <c r="Q168" s="11"/>
      <c r="V168" s="11"/>
      <c r="AA168" s="11"/>
    </row>
    <row r="169" spans="17:27" x14ac:dyDescent="0.25">
      <c r="Q169" s="11"/>
      <c r="V169" s="11"/>
      <c r="AA169" s="11"/>
    </row>
    <row r="170" spans="17:27" x14ac:dyDescent="0.25">
      <c r="Q170" s="11"/>
      <c r="V170" s="11"/>
      <c r="AA170" s="11"/>
    </row>
    <row r="171" spans="17:27" x14ac:dyDescent="0.25">
      <c r="Q171" s="11"/>
      <c r="V171" s="11"/>
      <c r="AA171" s="11"/>
    </row>
    <row r="172" spans="17:27" x14ac:dyDescent="0.25">
      <c r="Q172" s="11"/>
      <c r="V172" s="11"/>
      <c r="AA172" s="11"/>
    </row>
    <row r="173" spans="17:27" x14ac:dyDescent="0.25">
      <c r="Q173" s="11"/>
      <c r="V173" s="11"/>
      <c r="AA173" s="11"/>
    </row>
    <row r="174" spans="17:27" x14ac:dyDescent="0.25">
      <c r="Q174" s="11"/>
      <c r="V174" s="11"/>
      <c r="AA174" s="11"/>
    </row>
    <row r="175" spans="17:27" x14ac:dyDescent="0.25">
      <c r="Q175" s="11"/>
      <c r="V175" s="11"/>
      <c r="AA175" s="11"/>
    </row>
    <row r="176" spans="17:27" x14ac:dyDescent="0.25">
      <c r="Q176" s="11"/>
      <c r="V176" s="11"/>
      <c r="AA176" s="11"/>
    </row>
    <row r="177" spans="17:27" x14ac:dyDescent="0.25">
      <c r="Q177" s="11"/>
      <c r="V177" s="11"/>
      <c r="AA177" s="11"/>
    </row>
    <row r="178" spans="17:27" x14ac:dyDescent="0.25">
      <c r="Q178" s="11"/>
      <c r="V178" s="11"/>
      <c r="AA178" s="11"/>
    </row>
    <row r="179" spans="17:27" x14ac:dyDescent="0.25">
      <c r="Q179" s="11"/>
      <c r="V179" s="11"/>
      <c r="AA179" s="11"/>
    </row>
    <row r="180" spans="17:27" x14ac:dyDescent="0.25">
      <c r="Q180" s="11"/>
      <c r="V180" s="11"/>
      <c r="AA180" s="11"/>
    </row>
    <row r="181" spans="17:27" x14ac:dyDescent="0.25">
      <c r="Q181" s="11"/>
      <c r="V181" s="11"/>
      <c r="AA181" s="11"/>
    </row>
    <row r="182" spans="17:27" x14ac:dyDescent="0.25">
      <c r="Q182" s="11"/>
      <c r="V182" s="11"/>
      <c r="AA182" s="11"/>
    </row>
    <row r="183" spans="17:27" x14ac:dyDescent="0.25">
      <c r="Q183" s="11"/>
      <c r="V183" s="11"/>
      <c r="AA183" s="11"/>
    </row>
    <row r="184" spans="17:27" x14ac:dyDescent="0.25">
      <c r="Q184" s="11"/>
      <c r="V184" s="11"/>
      <c r="AA184" s="11"/>
    </row>
    <row r="185" spans="17:27" x14ac:dyDescent="0.25">
      <c r="Q185" s="11"/>
      <c r="V185" s="11"/>
      <c r="AA185" s="11"/>
    </row>
    <row r="186" spans="17:27" x14ac:dyDescent="0.25">
      <c r="Q186" s="11"/>
      <c r="V186" s="11"/>
      <c r="AA186" s="11"/>
    </row>
    <row r="187" spans="17:27" x14ac:dyDescent="0.25">
      <c r="Q187" s="11"/>
      <c r="V187" s="11"/>
      <c r="AA187" s="11"/>
    </row>
    <row r="188" spans="17:27" x14ac:dyDescent="0.25">
      <c r="Q188" s="11"/>
      <c r="V188" s="11"/>
      <c r="AA188" s="11"/>
    </row>
    <row r="189" spans="17:27" x14ac:dyDescent="0.25">
      <c r="Q189" s="11"/>
      <c r="V189" s="11"/>
      <c r="AA189" s="11"/>
    </row>
    <row r="190" spans="17:27" x14ac:dyDescent="0.25">
      <c r="Q190" s="11"/>
      <c r="V190" s="11"/>
      <c r="AA190" s="11"/>
    </row>
    <row r="191" spans="17:27" x14ac:dyDescent="0.25">
      <c r="Q191" s="11"/>
      <c r="V191" s="11"/>
      <c r="AA191" s="11"/>
    </row>
    <row r="192" spans="17:27" x14ac:dyDescent="0.25">
      <c r="Q192" s="11"/>
      <c r="V192" s="11"/>
      <c r="AA192" s="11"/>
    </row>
    <row r="193" spans="17:27" x14ac:dyDescent="0.25">
      <c r="Q193" s="11"/>
      <c r="V193" s="11"/>
      <c r="AA193" s="11"/>
    </row>
    <row r="194" spans="17:27" x14ac:dyDescent="0.25">
      <c r="Q194" s="11"/>
      <c r="V194" s="11"/>
      <c r="AA194" s="11"/>
    </row>
    <row r="195" spans="17:27" x14ac:dyDescent="0.25">
      <c r="Q195" s="11"/>
      <c r="V195" s="11"/>
      <c r="AA195" s="11"/>
    </row>
    <row r="196" spans="17:27" x14ac:dyDescent="0.25">
      <c r="Q196" s="11"/>
      <c r="V196" s="11"/>
      <c r="AA196" s="11"/>
    </row>
    <row r="197" spans="17:27" x14ac:dyDescent="0.25">
      <c r="Q197" s="11"/>
      <c r="V197" s="11"/>
      <c r="AA197" s="11"/>
    </row>
    <row r="198" spans="17:27" x14ac:dyDescent="0.25">
      <c r="Q198" s="11"/>
      <c r="V198" s="11"/>
      <c r="AA198" s="11"/>
    </row>
    <row r="199" spans="17:27" x14ac:dyDescent="0.25">
      <c r="Q199" s="11"/>
      <c r="V199" s="11"/>
      <c r="AA199" s="11"/>
    </row>
    <row r="200" spans="17:27" x14ac:dyDescent="0.25">
      <c r="Q200" s="11"/>
      <c r="V200" s="11"/>
      <c r="AA200" s="11"/>
    </row>
    <row r="201" spans="17:27" x14ac:dyDescent="0.25">
      <c r="Q201" s="11"/>
      <c r="V201" s="11"/>
      <c r="AA201" s="11"/>
    </row>
    <row r="202" spans="17:27" x14ac:dyDescent="0.25">
      <c r="Q202" s="11"/>
      <c r="V202" s="11"/>
      <c r="AA202" s="11"/>
    </row>
    <row r="203" spans="17:27" x14ac:dyDescent="0.25">
      <c r="Q203" s="11"/>
      <c r="V203" s="11"/>
      <c r="AA203" s="11"/>
    </row>
    <row r="204" spans="17:27" x14ac:dyDescent="0.25">
      <c r="Q204" s="11"/>
      <c r="V204" s="11"/>
      <c r="AA204" s="11"/>
    </row>
    <row r="205" spans="17:27" x14ac:dyDescent="0.25">
      <c r="Q205" s="11"/>
      <c r="V205" s="11"/>
      <c r="AA205" s="11"/>
    </row>
    <row r="206" spans="17:27" x14ac:dyDescent="0.25">
      <c r="Q206" s="11"/>
      <c r="V206" s="11"/>
      <c r="AA206" s="11"/>
    </row>
    <row r="207" spans="17:27" x14ac:dyDescent="0.25">
      <c r="Q207" s="11"/>
      <c r="V207" s="11"/>
      <c r="AA207" s="11"/>
    </row>
    <row r="208" spans="17:27" x14ac:dyDescent="0.25">
      <c r="Q208" s="11"/>
      <c r="V208" s="11"/>
      <c r="AA208" s="11"/>
    </row>
    <row r="209" spans="17:27" x14ac:dyDescent="0.25">
      <c r="Q209" s="11"/>
      <c r="V209" s="11"/>
      <c r="AA209" s="11"/>
    </row>
    <row r="210" spans="17:27" x14ac:dyDescent="0.25">
      <c r="Q210" s="11"/>
      <c r="V210" s="11"/>
      <c r="AA210" s="11"/>
    </row>
    <row r="211" spans="17:27" x14ac:dyDescent="0.25">
      <c r="Q211" s="11"/>
      <c r="V211" s="11"/>
      <c r="AA211" s="11"/>
    </row>
    <row r="212" spans="17:27" x14ac:dyDescent="0.25">
      <c r="Q212" s="11"/>
      <c r="V212" s="11"/>
      <c r="AA212" s="11"/>
    </row>
    <row r="213" spans="17:27" x14ac:dyDescent="0.25">
      <c r="Q213" s="11"/>
      <c r="V213" s="11"/>
      <c r="AA213" s="11"/>
    </row>
    <row r="214" spans="17:27" x14ac:dyDescent="0.25">
      <c r="Q214" s="11"/>
      <c r="V214" s="11"/>
      <c r="AA214" s="11"/>
    </row>
    <row r="215" spans="17:27" x14ac:dyDescent="0.25">
      <c r="Q215" s="11"/>
      <c r="V215" s="11"/>
      <c r="AA215" s="11"/>
    </row>
    <row r="216" spans="17:27" x14ac:dyDescent="0.25">
      <c r="Q216" s="11"/>
      <c r="V216" s="11"/>
      <c r="AA216" s="11"/>
    </row>
    <row r="217" spans="17:27" x14ac:dyDescent="0.25">
      <c r="Q217" s="11"/>
      <c r="V217" s="11"/>
      <c r="AA217" s="11"/>
    </row>
    <row r="218" spans="17:27" x14ac:dyDescent="0.25">
      <c r="Q218" s="11"/>
      <c r="V218" s="11"/>
      <c r="AA218" s="11"/>
    </row>
    <row r="219" spans="17:27" x14ac:dyDescent="0.25">
      <c r="Q219" s="11"/>
      <c r="V219" s="11"/>
      <c r="AA219" s="11"/>
    </row>
    <row r="220" spans="17:27" x14ac:dyDescent="0.25">
      <c r="Q220" s="11"/>
      <c r="V220" s="11"/>
      <c r="AA220" s="11"/>
    </row>
    <row r="221" spans="17:27" x14ac:dyDescent="0.25">
      <c r="Q221" s="11"/>
      <c r="V221" s="11"/>
      <c r="AA221" s="11"/>
    </row>
    <row r="222" spans="17:27" x14ac:dyDescent="0.25">
      <c r="Q222" s="11"/>
      <c r="V222" s="11"/>
      <c r="AA222" s="11"/>
    </row>
    <row r="223" spans="17:27" x14ac:dyDescent="0.25">
      <c r="Q223" s="11"/>
      <c r="V223" s="11"/>
      <c r="AA223" s="11"/>
    </row>
    <row r="224" spans="17:27" x14ac:dyDescent="0.25">
      <c r="Q224" s="11"/>
      <c r="V224" s="11"/>
      <c r="AA224" s="11"/>
    </row>
    <row r="225" spans="17:27" x14ac:dyDescent="0.25">
      <c r="Q225" s="11"/>
      <c r="V225" s="11"/>
      <c r="AA225" s="11"/>
    </row>
    <row r="226" spans="17:27" x14ac:dyDescent="0.25">
      <c r="Q226" s="11"/>
      <c r="V226" s="11"/>
      <c r="AA226" s="11"/>
    </row>
    <row r="227" spans="17:27" x14ac:dyDescent="0.25">
      <c r="Q227" s="11"/>
      <c r="V227" s="11"/>
      <c r="AA227" s="11"/>
    </row>
    <row r="228" spans="17:27" x14ac:dyDescent="0.25">
      <c r="Q228" s="11"/>
      <c r="V228" s="11"/>
      <c r="AA228" s="11"/>
    </row>
    <row r="229" spans="17:27" x14ac:dyDescent="0.25">
      <c r="Q229" s="11"/>
      <c r="V229" s="11"/>
      <c r="AA229" s="11"/>
    </row>
    <row r="230" spans="17:27" x14ac:dyDescent="0.25">
      <c r="Q230" s="11"/>
      <c r="V230" s="11"/>
      <c r="AA230" s="11"/>
    </row>
    <row r="231" spans="17:27" x14ac:dyDescent="0.25">
      <c r="Q231" s="11"/>
      <c r="V231" s="11"/>
      <c r="AA231" s="11"/>
    </row>
    <row r="232" spans="17:27" x14ac:dyDescent="0.25">
      <c r="Q232" s="11"/>
      <c r="V232" s="11"/>
      <c r="AA232" s="11"/>
    </row>
    <row r="233" spans="17:27" x14ac:dyDescent="0.25">
      <c r="Q233" s="11"/>
      <c r="V233" s="11"/>
      <c r="AA233" s="11"/>
    </row>
    <row r="234" spans="17:27" x14ac:dyDescent="0.25">
      <c r="Q234" s="11"/>
      <c r="V234" s="11"/>
      <c r="AA234" s="11"/>
    </row>
    <row r="235" spans="17:27" x14ac:dyDescent="0.25">
      <c r="Q235" s="11"/>
      <c r="V235" s="11"/>
      <c r="AA235" s="11"/>
    </row>
    <row r="236" spans="17:27" x14ac:dyDescent="0.25">
      <c r="Q236" s="11"/>
      <c r="V236" s="11"/>
      <c r="AA236" s="11"/>
    </row>
    <row r="237" spans="17:27" x14ac:dyDescent="0.25">
      <c r="Q237" s="11"/>
      <c r="V237" s="11"/>
      <c r="AA237" s="11"/>
    </row>
    <row r="238" spans="17:27" x14ac:dyDescent="0.25">
      <c r="Q238" s="11"/>
      <c r="V238" s="11"/>
      <c r="AA238" s="11"/>
    </row>
    <row r="239" spans="17:27" x14ac:dyDescent="0.25">
      <c r="Q239" s="11"/>
      <c r="V239" s="11"/>
      <c r="AA239" s="11"/>
    </row>
    <row r="240" spans="17:27" x14ac:dyDescent="0.25">
      <c r="Q240" s="11"/>
      <c r="V240" s="11"/>
      <c r="AA240" s="11"/>
    </row>
    <row r="241" spans="17:27" x14ac:dyDescent="0.25">
      <c r="Q241" s="11"/>
      <c r="V241" s="11"/>
      <c r="AA241" s="11"/>
    </row>
    <row r="242" spans="17:27" x14ac:dyDescent="0.25">
      <c r="Q242" s="11"/>
      <c r="V242" s="11"/>
      <c r="AA242" s="11"/>
    </row>
    <row r="243" spans="17:27" x14ac:dyDescent="0.25">
      <c r="Q243" s="11"/>
      <c r="V243" s="11"/>
      <c r="AA243" s="11"/>
    </row>
    <row r="244" spans="17:27" x14ac:dyDescent="0.25">
      <c r="Q244" s="11"/>
      <c r="V244" s="11"/>
      <c r="AA244" s="11"/>
    </row>
    <row r="245" spans="17:27" x14ac:dyDescent="0.25">
      <c r="Q245" s="11"/>
      <c r="V245" s="11"/>
      <c r="AA245" s="11"/>
    </row>
    <row r="246" spans="17:27" x14ac:dyDescent="0.25">
      <c r="Q246" s="11"/>
      <c r="V246" s="11"/>
      <c r="AA246" s="11"/>
    </row>
    <row r="247" spans="17:27" x14ac:dyDescent="0.25">
      <c r="Q247" s="11"/>
      <c r="V247" s="11"/>
      <c r="AA247" s="11"/>
    </row>
    <row r="248" spans="17:27" x14ac:dyDescent="0.25">
      <c r="Q248" s="11"/>
      <c r="V248" s="11"/>
      <c r="AA248" s="11"/>
    </row>
    <row r="249" spans="17:27" x14ac:dyDescent="0.25">
      <c r="Q249" s="11"/>
      <c r="V249" s="11"/>
      <c r="AA249" s="11"/>
    </row>
    <row r="250" spans="17:27" x14ac:dyDescent="0.25">
      <c r="Q250" s="11"/>
      <c r="V250" s="11"/>
      <c r="AA250" s="11"/>
    </row>
    <row r="251" spans="17:27" x14ac:dyDescent="0.25">
      <c r="Q251" s="11"/>
      <c r="V251" s="11"/>
      <c r="AA251" s="11"/>
    </row>
    <row r="252" spans="17:27" x14ac:dyDescent="0.25">
      <c r="Q252" s="11"/>
      <c r="V252" s="11"/>
      <c r="AA252" s="11"/>
    </row>
    <row r="253" spans="17:27" x14ac:dyDescent="0.25">
      <c r="Q253" s="11"/>
      <c r="V253" s="11"/>
      <c r="AA253" s="11"/>
    </row>
    <row r="254" spans="17:27" x14ac:dyDescent="0.25">
      <c r="Q254" s="11"/>
      <c r="V254" s="11"/>
      <c r="AA254" s="11"/>
    </row>
    <row r="255" spans="17:27" x14ac:dyDescent="0.25">
      <c r="Q255" s="11"/>
      <c r="V255" s="11"/>
      <c r="AA255" s="11"/>
    </row>
    <row r="256" spans="17:27" x14ac:dyDescent="0.25">
      <c r="Q256" s="11"/>
      <c r="V256" s="11"/>
      <c r="AA256" s="11"/>
    </row>
    <row r="257" spans="17:27" x14ac:dyDescent="0.25">
      <c r="Q257" s="11"/>
      <c r="V257" s="11"/>
      <c r="AA257" s="11"/>
    </row>
    <row r="258" spans="17:27" x14ac:dyDescent="0.25">
      <c r="Q258" s="11"/>
      <c r="V258" s="11"/>
      <c r="AA258" s="11"/>
    </row>
    <row r="259" spans="17:27" x14ac:dyDescent="0.25">
      <c r="Q259" s="11"/>
      <c r="V259" s="11"/>
      <c r="AA259" s="11"/>
    </row>
    <row r="260" spans="17:27" x14ac:dyDescent="0.25">
      <c r="Q260" s="11"/>
      <c r="V260" s="11"/>
      <c r="AA260" s="11"/>
    </row>
    <row r="261" spans="17:27" x14ac:dyDescent="0.25">
      <c r="Q261" s="11"/>
      <c r="V261" s="11"/>
      <c r="AA261" s="11"/>
    </row>
    <row r="262" spans="17:27" x14ac:dyDescent="0.25">
      <c r="Q262" s="11"/>
      <c r="V262" s="11"/>
      <c r="AA262" s="11"/>
    </row>
    <row r="263" spans="17:27" x14ac:dyDescent="0.25">
      <c r="Q263" s="11"/>
      <c r="V263" s="11"/>
      <c r="AA263" s="11"/>
    </row>
    <row r="264" spans="17:27" x14ac:dyDescent="0.25">
      <c r="Q264" s="11"/>
      <c r="V264" s="11"/>
      <c r="AA264" s="11"/>
    </row>
    <row r="265" spans="17:27" x14ac:dyDescent="0.25">
      <c r="Q265" s="11"/>
      <c r="V265" s="11"/>
      <c r="AA265" s="11"/>
    </row>
    <row r="266" spans="17:27" x14ac:dyDescent="0.25">
      <c r="Q266" s="11"/>
      <c r="V266" s="11"/>
      <c r="AA266" s="11"/>
    </row>
    <row r="267" spans="17:27" x14ac:dyDescent="0.25">
      <c r="Q267" s="11"/>
      <c r="V267" s="11"/>
      <c r="AA267" s="11"/>
    </row>
    <row r="268" spans="17:27" x14ac:dyDescent="0.25">
      <c r="Q268" s="11"/>
      <c r="V268" s="11"/>
      <c r="AA268" s="11"/>
    </row>
    <row r="269" spans="17:27" x14ac:dyDescent="0.25">
      <c r="Q269" s="11"/>
      <c r="V269" s="11"/>
      <c r="AA269" s="11"/>
    </row>
    <row r="270" spans="17:27" x14ac:dyDescent="0.25">
      <c r="Q270" s="11"/>
      <c r="V270" s="11"/>
      <c r="AA270" s="11"/>
    </row>
    <row r="271" spans="17:27" x14ac:dyDescent="0.25">
      <c r="Q271" s="11"/>
      <c r="V271" s="11"/>
      <c r="AA271" s="11"/>
    </row>
    <row r="272" spans="17:27" x14ac:dyDescent="0.25">
      <c r="Q272" s="11"/>
      <c r="V272" s="11"/>
      <c r="AA272" s="11"/>
    </row>
    <row r="273" spans="17:27" x14ac:dyDescent="0.25">
      <c r="Q273" s="11"/>
      <c r="V273" s="11"/>
      <c r="AA273" s="11"/>
    </row>
    <row r="274" spans="17:27" x14ac:dyDescent="0.25">
      <c r="Q274" s="11"/>
      <c r="V274" s="11"/>
      <c r="AA274" s="11"/>
    </row>
    <row r="275" spans="17:27" x14ac:dyDescent="0.25">
      <c r="Q275" s="11"/>
      <c r="V275" s="11"/>
      <c r="AA275" s="11"/>
    </row>
    <row r="276" spans="17:27" x14ac:dyDescent="0.25">
      <c r="Q276" s="11"/>
      <c r="V276" s="11"/>
      <c r="AA276" s="11"/>
    </row>
    <row r="277" spans="17:27" x14ac:dyDescent="0.25">
      <c r="Q277" s="11"/>
      <c r="V277" s="11"/>
      <c r="AA277" s="11"/>
    </row>
    <row r="278" spans="17:27" x14ac:dyDescent="0.25">
      <c r="Q278" s="11"/>
      <c r="V278" s="11"/>
      <c r="AA278" s="11"/>
    </row>
    <row r="279" spans="17:27" x14ac:dyDescent="0.25">
      <c r="Q279" s="11"/>
      <c r="V279" s="11"/>
      <c r="AA279" s="11"/>
    </row>
    <row r="280" spans="17:27" x14ac:dyDescent="0.25">
      <c r="Q280" s="11"/>
      <c r="V280" s="11"/>
      <c r="AA280" s="11"/>
    </row>
    <row r="281" spans="17:27" x14ac:dyDescent="0.25">
      <c r="Q281" s="11"/>
      <c r="V281" s="11"/>
      <c r="AA281" s="11"/>
    </row>
    <row r="282" spans="17:27" x14ac:dyDescent="0.25">
      <c r="Q282" s="11"/>
      <c r="V282" s="11"/>
      <c r="AA282" s="11"/>
    </row>
    <row r="283" spans="17:27" x14ac:dyDescent="0.25">
      <c r="Q283" s="11"/>
      <c r="V283" s="11"/>
      <c r="AA283" s="11"/>
    </row>
    <row r="284" spans="17:27" x14ac:dyDescent="0.25">
      <c r="Q284" s="11"/>
      <c r="V284" s="11"/>
      <c r="AA284" s="11"/>
    </row>
    <row r="285" spans="17:27" x14ac:dyDescent="0.25">
      <c r="Q285" s="11"/>
      <c r="V285" s="11"/>
      <c r="AA285" s="11"/>
    </row>
    <row r="286" spans="17:27" x14ac:dyDescent="0.25">
      <c r="Q286" s="11"/>
      <c r="V286" s="11"/>
      <c r="AA286" s="11"/>
    </row>
    <row r="287" spans="17:27" x14ac:dyDescent="0.25">
      <c r="Q287" s="11"/>
      <c r="V287" s="11"/>
      <c r="AA287" s="11"/>
    </row>
    <row r="288" spans="17:27" x14ac:dyDescent="0.25">
      <c r="Q288" s="11"/>
      <c r="V288" s="11"/>
      <c r="AA288" s="11"/>
    </row>
    <row r="289" spans="17:27" x14ac:dyDescent="0.25">
      <c r="Q289" s="11"/>
      <c r="V289" s="11"/>
      <c r="AA289" s="11"/>
    </row>
    <row r="290" spans="17:27" x14ac:dyDescent="0.25">
      <c r="Q290" s="11"/>
      <c r="V290" s="11"/>
      <c r="AA290" s="11"/>
    </row>
    <row r="291" spans="17:27" x14ac:dyDescent="0.25">
      <c r="Q291" s="11"/>
      <c r="V291" s="11"/>
      <c r="AA291" s="11"/>
    </row>
    <row r="292" spans="17:27" x14ac:dyDescent="0.25">
      <c r="Q292" s="11"/>
      <c r="V292" s="11"/>
      <c r="AA292" s="11"/>
    </row>
    <row r="293" spans="17:27" x14ac:dyDescent="0.25">
      <c r="Q293" s="11"/>
      <c r="V293" s="11"/>
    </row>
    <row r="294" spans="17:27" x14ac:dyDescent="0.25">
      <c r="Q294" s="11"/>
      <c r="V294" s="11"/>
    </row>
    <row r="295" spans="17:27" x14ac:dyDescent="0.25">
      <c r="Q295" s="11"/>
      <c r="V295" s="11"/>
    </row>
    <row r="296" spans="17:27" x14ac:dyDescent="0.25">
      <c r="Q296" s="11"/>
      <c r="V296" s="11"/>
    </row>
    <row r="297" spans="17:27" x14ac:dyDescent="0.25">
      <c r="Q297" s="11"/>
      <c r="V297" s="11"/>
    </row>
    <row r="298" spans="17:27" x14ac:dyDescent="0.25">
      <c r="Q298" s="11"/>
      <c r="V298" s="11"/>
    </row>
    <row r="299" spans="17:27" x14ac:dyDescent="0.25">
      <c r="Q299" s="11"/>
      <c r="V299" s="11"/>
    </row>
    <row r="300" spans="17:27" x14ac:dyDescent="0.25">
      <c r="Q300" s="11"/>
      <c r="V300" s="11"/>
    </row>
    <row r="301" spans="17:27" x14ac:dyDescent="0.25">
      <c r="Q301" s="11"/>
      <c r="V301" s="11"/>
    </row>
    <row r="302" spans="17:27" x14ac:dyDescent="0.25">
      <c r="Q302" s="11"/>
      <c r="V302" s="11"/>
    </row>
    <row r="303" spans="17:27" x14ac:dyDescent="0.25">
      <c r="Q303" s="11"/>
      <c r="V303" s="11"/>
    </row>
    <row r="304" spans="17:27" x14ac:dyDescent="0.25">
      <c r="Q304" s="11"/>
      <c r="V304" s="11"/>
    </row>
    <row r="305" spans="17:22" x14ac:dyDescent="0.25">
      <c r="Q305" s="11"/>
      <c r="V305" s="11"/>
    </row>
    <row r="306" spans="17:22" x14ac:dyDescent="0.25">
      <c r="Q306" s="11"/>
      <c r="V306" s="11"/>
    </row>
    <row r="307" spans="17:22" x14ac:dyDescent="0.25">
      <c r="Q307" s="11"/>
      <c r="V307" s="11"/>
    </row>
    <row r="308" spans="17:22" x14ac:dyDescent="0.25">
      <c r="Q308" s="11"/>
      <c r="V308" s="11"/>
    </row>
    <row r="309" spans="17:22" x14ac:dyDescent="0.25">
      <c r="Q309" s="11"/>
      <c r="V309" s="11"/>
    </row>
    <row r="310" spans="17:22" x14ac:dyDescent="0.25">
      <c r="Q310" s="11"/>
      <c r="V310" s="11"/>
    </row>
    <row r="311" spans="17:22" x14ac:dyDescent="0.25">
      <c r="Q311" s="11"/>
      <c r="V311" s="11"/>
    </row>
    <row r="312" spans="17:22" x14ac:dyDescent="0.25">
      <c r="Q312" s="11"/>
      <c r="V312" s="11"/>
    </row>
    <row r="313" spans="17:22" x14ac:dyDescent="0.25">
      <c r="Q313" s="11"/>
      <c r="V313" s="11"/>
    </row>
    <row r="314" spans="17:22" x14ac:dyDescent="0.25">
      <c r="Q314" s="11"/>
      <c r="V314" s="11"/>
    </row>
    <row r="315" spans="17:22" x14ac:dyDescent="0.25">
      <c r="Q315" s="11"/>
      <c r="V315" s="11"/>
    </row>
    <row r="316" spans="17:22" x14ac:dyDescent="0.25">
      <c r="Q316" s="11"/>
      <c r="V316" s="11"/>
    </row>
    <row r="317" spans="17:22" x14ac:dyDescent="0.25">
      <c r="Q317" s="11"/>
      <c r="V317" s="11"/>
    </row>
    <row r="318" spans="17:22" x14ac:dyDescent="0.25">
      <c r="Q318" s="11"/>
      <c r="V318" s="11"/>
    </row>
    <row r="319" spans="17:22" x14ac:dyDescent="0.25">
      <c r="Q319" s="11"/>
      <c r="V319" s="11"/>
    </row>
    <row r="320" spans="17:22" x14ac:dyDescent="0.25">
      <c r="Q320" s="11"/>
      <c r="V320" s="11"/>
    </row>
    <row r="321" spans="17:22" x14ac:dyDescent="0.25">
      <c r="Q321" s="11"/>
      <c r="V321" s="11"/>
    </row>
    <row r="322" spans="17:22" x14ac:dyDescent="0.25">
      <c r="Q322" s="11"/>
      <c r="V322" s="11"/>
    </row>
    <row r="323" spans="17:22" x14ac:dyDescent="0.25">
      <c r="Q323" s="11"/>
      <c r="V323" s="11"/>
    </row>
    <row r="324" spans="17:22" x14ac:dyDescent="0.25">
      <c r="Q324" s="11"/>
      <c r="V324" s="11"/>
    </row>
    <row r="325" spans="17:22" x14ac:dyDescent="0.25">
      <c r="Q325" s="11"/>
      <c r="V325" s="11"/>
    </row>
    <row r="326" spans="17:22" x14ac:dyDescent="0.25">
      <c r="Q326" s="11"/>
      <c r="V326" s="11"/>
    </row>
    <row r="327" spans="17:22" x14ac:dyDescent="0.25">
      <c r="Q327" s="11"/>
      <c r="V327" s="11"/>
    </row>
    <row r="328" spans="17:22" x14ac:dyDescent="0.25">
      <c r="Q328" s="11"/>
      <c r="V328" s="11"/>
    </row>
    <row r="329" spans="17:22" x14ac:dyDescent="0.25">
      <c r="Q329" s="11"/>
      <c r="V329" s="11"/>
    </row>
    <row r="330" spans="17:22" x14ac:dyDescent="0.25">
      <c r="Q330" s="11"/>
      <c r="V330" s="11"/>
    </row>
    <row r="331" spans="17:22" x14ac:dyDescent="0.25">
      <c r="Q331" s="11"/>
      <c r="V331" s="11"/>
    </row>
    <row r="332" spans="17:22" x14ac:dyDescent="0.25">
      <c r="Q332" s="11"/>
      <c r="V332" s="11"/>
    </row>
    <row r="333" spans="17:22" x14ac:dyDescent="0.25">
      <c r="Q333" s="11"/>
      <c r="V333" s="11"/>
    </row>
    <row r="334" spans="17:22" x14ac:dyDescent="0.25">
      <c r="Q334" s="11"/>
      <c r="V334" s="11"/>
    </row>
    <row r="335" spans="17:22" x14ac:dyDescent="0.25">
      <c r="Q335" s="11"/>
      <c r="V335" s="11"/>
    </row>
    <row r="336" spans="17:22" x14ac:dyDescent="0.25">
      <c r="Q336" s="11"/>
      <c r="V336" s="11"/>
    </row>
    <row r="337" spans="17:22" x14ac:dyDescent="0.25">
      <c r="Q337" s="11"/>
      <c r="V337" s="11"/>
    </row>
    <row r="338" spans="17:22" x14ac:dyDescent="0.25">
      <c r="Q338" s="11"/>
      <c r="V338" s="11"/>
    </row>
    <row r="339" spans="17:22" x14ac:dyDescent="0.25">
      <c r="Q339" s="11"/>
      <c r="V339" s="11"/>
    </row>
    <row r="340" spans="17:22" x14ac:dyDescent="0.25">
      <c r="Q340" s="11"/>
      <c r="V340" s="11"/>
    </row>
    <row r="341" spans="17:22" x14ac:dyDescent="0.25">
      <c r="Q341" s="11"/>
      <c r="V341" s="11"/>
    </row>
    <row r="342" spans="17:22" x14ac:dyDescent="0.25">
      <c r="Q342" s="11"/>
      <c r="V342" s="11"/>
    </row>
    <row r="343" spans="17:22" x14ac:dyDescent="0.25">
      <c r="Q343" s="11"/>
      <c r="V343" s="11"/>
    </row>
    <row r="344" spans="17:22" x14ac:dyDescent="0.25">
      <c r="Q344" s="11"/>
      <c r="V344" s="11"/>
    </row>
    <row r="345" spans="17:22" x14ac:dyDescent="0.25">
      <c r="Q345" s="11"/>
      <c r="V345" s="11"/>
    </row>
    <row r="346" spans="17:22" x14ac:dyDescent="0.25">
      <c r="Q346" s="11"/>
      <c r="V346" s="11"/>
    </row>
    <row r="347" spans="17:22" x14ac:dyDescent="0.25">
      <c r="Q347" s="11"/>
      <c r="V347" s="11"/>
    </row>
    <row r="348" spans="17:22" x14ac:dyDescent="0.25">
      <c r="Q348" s="11"/>
      <c r="V348" s="11"/>
    </row>
    <row r="349" spans="17:22" x14ac:dyDescent="0.25">
      <c r="Q349" s="11"/>
      <c r="V349" s="11"/>
    </row>
    <row r="350" spans="17:22" x14ac:dyDescent="0.25">
      <c r="Q350" s="11"/>
      <c r="V350" s="11"/>
    </row>
    <row r="351" spans="17:22" x14ac:dyDescent="0.25">
      <c r="Q351" s="11"/>
      <c r="V351" s="11"/>
    </row>
    <row r="352" spans="17:22" x14ac:dyDescent="0.25">
      <c r="Q352" s="11"/>
      <c r="V352" s="11"/>
    </row>
    <row r="353" spans="17:22" x14ac:dyDescent="0.25">
      <c r="Q353" s="11"/>
      <c r="V353" s="11"/>
    </row>
    <row r="354" spans="17:22" x14ac:dyDescent="0.25">
      <c r="Q354" s="11"/>
      <c r="V354" s="11"/>
    </row>
    <row r="355" spans="17:22" x14ac:dyDescent="0.25">
      <c r="Q355" s="11"/>
      <c r="V355" s="11"/>
    </row>
    <row r="356" spans="17:22" x14ac:dyDescent="0.25">
      <c r="Q356" s="11"/>
      <c r="V356" s="11"/>
    </row>
    <row r="357" spans="17:22" x14ac:dyDescent="0.25">
      <c r="Q357" s="11"/>
      <c r="V357" s="11"/>
    </row>
    <row r="358" spans="17:22" x14ac:dyDescent="0.25">
      <c r="Q358" s="11"/>
      <c r="V358" s="11"/>
    </row>
    <row r="359" spans="17:22" x14ac:dyDescent="0.25">
      <c r="Q359" s="11"/>
      <c r="V359" s="11"/>
    </row>
    <row r="360" spans="17:22" x14ac:dyDescent="0.25">
      <c r="Q360" s="11"/>
      <c r="V360" s="11"/>
    </row>
    <row r="361" spans="17:22" x14ac:dyDescent="0.25">
      <c r="Q361" s="11"/>
      <c r="V361" s="11"/>
    </row>
    <row r="362" spans="17:22" x14ac:dyDescent="0.25">
      <c r="Q362" s="11"/>
      <c r="V362" s="11"/>
    </row>
    <row r="363" spans="17:22" x14ac:dyDescent="0.25">
      <c r="Q363" s="11"/>
      <c r="V363" s="11"/>
    </row>
    <row r="364" spans="17:22" x14ac:dyDescent="0.25">
      <c r="Q364" s="11"/>
      <c r="V364" s="11"/>
    </row>
    <row r="365" spans="17:22" x14ac:dyDescent="0.25">
      <c r="Q365" s="11"/>
      <c r="V365" s="11"/>
    </row>
    <row r="366" spans="17:22" x14ac:dyDescent="0.25">
      <c r="Q366" s="11"/>
      <c r="V366" s="11"/>
    </row>
    <row r="367" spans="17:22" x14ac:dyDescent="0.25">
      <c r="Q367" s="11"/>
      <c r="V367" s="11"/>
    </row>
    <row r="368" spans="17:22" x14ac:dyDescent="0.25">
      <c r="Q368" s="11"/>
      <c r="V368" s="11"/>
    </row>
    <row r="369" spans="17:22" x14ac:dyDescent="0.25">
      <c r="Q369" s="11"/>
      <c r="V369" s="11"/>
    </row>
    <row r="370" spans="17:22" x14ac:dyDescent="0.25">
      <c r="Q370" s="11"/>
      <c r="V370" s="11"/>
    </row>
    <row r="371" spans="17:22" x14ac:dyDescent="0.25">
      <c r="Q371" s="11"/>
      <c r="V371" s="11"/>
    </row>
    <row r="372" spans="17:22" x14ac:dyDescent="0.25">
      <c r="Q372" s="11"/>
      <c r="V372" s="11"/>
    </row>
    <row r="373" spans="17:22" x14ac:dyDescent="0.25">
      <c r="Q373" s="11"/>
      <c r="V373" s="11"/>
    </row>
    <row r="374" spans="17:22" x14ac:dyDescent="0.25">
      <c r="Q374" s="11"/>
      <c r="V374" s="11"/>
    </row>
    <row r="375" spans="17:22" x14ac:dyDescent="0.25">
      <c r="Q375" s="11"/>
      <c r="V375" s="11"/>
    </row>
    <row r="376" spans="17:22" x14ac:dyDescent="0.25">
      <c r="Q376" s="11"/>
      <c r="V376" s="11"/>
    </row>
    <row r="377" spans="17:22" x14ac:dyDescent="0.25">
      <c r="Q377" s="11"/>
      <c r="V377" s="11"/>
    </row>
    <row r="378" spans="17:22" x14ac:dyDescent="0.25">
      <c r="Q378" s="11"/>
      <c r="V378" s="11"/>
    </row>
    <row r="379" spans="17:22" x14ac:dyDescent="0.25">
      <c r="Q379" s="11"/>
      <c r="V379" s="11"/>
    </row>
    <row r="380" spans="17:22" x14ac:dyDescent="0.25">
      <c r="Q380" s="11"/>
      <c r="V380" s="11"/>
    </row>
    <row r="381" spans="17:22" x14ac:dyDescent="0.25">
      <c r="Q381" s="11"/>
      <c r="V381" s="11"/>
    </row>
    <row r="382" spans="17:22" x14ac:dyDescent="0.25">
      <c r="Q382" s="11"/>
      <c r="V382" s="11"/>
    </row>
    <row r="383" spans="17:22" x14ac:dyDescent="0.25">
      <c r="Q383" s="11"/>
      <c r="V383" s="11"/>
    </row>
    <row r="384" spans="17:22" x14ac:dyDescent="0.25">
      <c r="Q384" s="11"/>
      <c r="V384" s="11"/>
    </row>
  </sheetData>
  <pageMargins left="0.7" right="0.7" top="0.75" bottom="0.75" header="0.3" footer="0.3"/>
  <pageSetup paperSize="9" orientation="portrait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Laskentataulukot</vt:lpstr>
      </vt:variant>
      <vt:variant>
        <vt:i4>10</vt:i4>
      </vt:variant>
      <vt:variant>
        <vt:lpstr>Nimetyt alueet</vt:lpstr>
      </vt:variant>
      <vt:variant>
        <vt:i4>1</vt:i4>
      </vt:variant>
    </vt:vector>
  </HeadingPairs>
  <TitlesOfParts>
    <vt:vector size="11" baseType="lpstr">
      <vt:lpstr>Yhteenveto</vt:lpstr>
      <vt:lpstr>1931-1993</vt:lpstr>
      <vt:lpstr>1994-2017</vt:lpstr>
      <vt:lpstr>Puolivälierät</vt:lpstr>
      <vt:lpstr>Välierät</vt:lpstr>
      <vt:lpstr>Pronssi</vt:lpstr>
      <vt:lpstr>Finaalit</vt:lpstr>
      <vt:lpstr>Tilastot</vt:lpstr>
      <vt:lpstr>Parhaat</vt:lpstr>
      <vt:lpstr>Maraton</vt:lpstr>
      <vt:lpstr>'1994-2017'!Tulostusalue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TopTen</dc:creator>
  <cp:lastModifiedBy>Acer1</cp:lastModifiedBy>
  <cp:lastPrinted>2009-06-11T16:08:11Z</cp:lastPrinted>
  <dcterms:created xsi:type="dcterms:W3CDTF">2003-06-18T19:45:02Z</dcterms:created>
  <dcterms:modified xsi:type="dcterms:W3CDTF">2017-12-31T15:45:29Z</dcterms:modified>
</cp:coreProperties>
</file>